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Poremska\Documents\zaloha 21.3.2021\aktualne\Tachov\2018\Mze-staveb.prace\"/>
    </mc:Choice>
  </mc:AlternateContent>
  <xr:revisionPtr revIDLastSave="0" documentId="8_{98E9BE3A-EDB4-49EA-A56A-9921D488100F}" xr6:coauthVersionLast="46" xr6:coauthVersionMax="46" xr10:uidLastSave="{00000000-0000-0000-0000-000000000000}"/>
  <bookViews>
    <workbookView xWindow="0" yWindow="600" windowWidth="24000" windowHeight="12900" xr2:uid="{00000000-000D-0000-FFFF-FFFF00000000}"/>
  </bookViews>
  <sheets>
    <sheet name="Rekapitulace stavby" sheetId="1" r:id="rId1"/>
    <sheet name="01 - SO 01 Etapa 1" sheetId="2" r:id="rId2"/>
    <sheet name="02 - SO 02 Etapa 2" sheetId="3" r:id="rId3"/>
    <sheet name="03 - SO 03 Etapa 3" sheetId="4" r:id="rId4"/>
    <sheet name="04 - SO 04 Etapa 4" sheetId="5" r:id="rId5"/>
  </sheets>
  <definedNames>
    <definedName name="_xlnm._FilterDatabase" localSheetId="1" hidden="1">'01 - SO 01 Etapa 1'!$C$155:$K$2440</definedName>
    <definedName name="_xlnm._FilterDatabase" localSheetId="2" hidden="1">'02 - SO 02 Etapa 2'!$C$148:$K$1184</definedName>
    <definedName name="_xlnm._FilterDatabase" localSheetId="3" hidden="1">'03 - SO 03 Etapa 3'!$C$155:$K$1730</definedName>
    <definedName name="_xlnm._FilterDatabase" localSheetId="4" hidden="1">'04 - SO 04 Etapa 4'!$C$148:$K$1032</definedName>
    <definedName name="_xlnm.Print_Area" localSheetId="1">'01 - SO 01 Etapa 1'!$C$4:$J$76,'01 - SO 01 Etapa 1'!$C$82:$J$137,'01 - SO 01 Etapa 1'!$C$143:$K$2440</definedName>
    <definedName name="_xlnm.Print_Area" localSheetId="2">'02 - SO 02 Etapa 2'!$C$4:$J$76,'02 - SO 02 Etapa 2'!$C$82:$J$130,'02 - SO 02 Etapa 2'!$C$136:$K$1184</definedName>
    <definedName name="_xlnm.Print_Area" localSheetId="3">'03 - SO 03 Etapa 3'!$C$4:$J$76,'03 - SO 03 Etapa 3'!$C$82:$J$137,'03 - SO 03 Etapa 3'!$C$143:$K$1730</definedName>
    <definedName name="_xlnm.Print_Area" localSheetId="4">'04 - SO 04 Etapa 4'!$C$4:$J$76,'04 - SO 04 Etapa 4'!$C$82:$J$130,'04 - SO 04 Etapa 4'!$C$136:$K$1032</definedName>
    <definedName name="_xlnm.Print_Area" localSheetId="0">'Rekapitulace stavby'!$D$4:$AO$76,'Rekapitulace stavby'!$C$82:$AQ$99</definedName>
    <definedName name="_xlnm.Print_Titles" localSheetId="1">'01 - SO 01 Etapa 1'!$155:$155</definedName>
    <definedName name="_xlnm.Print_Titles" localSheetId="2">'02 - SO 02 Etapa 2'!$148:$148</definedName>
    <definedName name="_xlnm.Print_Titles" localSheetId="3">'03 - SO 03 Etapa 3'!$155:$155</definedName>
    <definedName name="_xlnm.Print_Titles" localSheetId="4">'04 - SO 04 Etapa 4'!$148:$148</definedName>
    <definedName name="_xlnm.Print_Titles" localSheetId="0">'Rekapitulace stavby'!$92:$92</definedName>
  </definedNames>
  <calcPr calcId="191029"/>
</workbook>
</file>

<file path=xl/calcChain.xml><?xml version="1.0" encoding="utf-8"?>
<calcChain xmlns="http://schemas.openxmlformats.org/spreadsheetml/2006/main">
  <c r="J37" i="5" l="1"/>
  <c r="J36" i="5"/>
  <c r="AY98" i="1"/>
  <c r="J35" i="5"/>
  <c r="AX98" i="1"/>
  <c r="BI1032" i="5"/>
  <c r="BH1032" i="5"/>
  <c r="BG1032" i="5"/>
  <c r="BF1032" i="5"/>
  <c r="T1032" i="5"/>
  <c r="R1032" i="5"/>
  <c r="P1032" i="5"/>
  <c r="BI1031" i="5"/>
  <c r="BH1031" i="5"/>
  <c r="BG1031" i="5"/>
  <c r="BF1031" i="5"/>
  <c r="T1031" i="5"/>
  <c r="R1031" i="5"/>
  <c r="P1031" i="5"/>
  <c r="BI1029" i="5"/>
  <c r="BH1029" i="5"/>
  <c r="BG1029" i="5"/>
  <c r="BF1029" i="5"/>
  <c r="T1029" i="5"/>
  <c r="R1029" i="5"/>
  <c r="P1029" i="5"/>
  <c r="BI1028" i="5"/>
  <c r="BH1028" i="5"/>
  <c r="BG1028" i="5"/>
  <c r="BF1028" i="5"/>
  <c r="T1028" i="5"/>
  <c r="R1028" i="5"/>
  <c r="P1028" i="5"/>
  <c r="BI1026" i="5"/>
  <c r="BH1026" i="5"/>
  <c r="BG1026" i="5"/>
  <c r="BF1026" i="5"/>
  <c r="T1026" i="5"/>
  <c r="R1026" i="5"/>
  <c r="P1026" i="5"/>
  <c r="BI1025" i="5"/>
  <c r="BH1025" i="5"/>
  <c r="BG1025" i="5"/>
  <c r="BF1025" i="5"/>
  <c r="T1025" i="5"/>
  <c r="R1025" i="5"/>
  <c r="P1025" i="5"/>
  <c r="BI1024" i="5"/>
  <c r="BH1024" i="5"/>
  <c r="BG1024" i="5"/>
  <c r="BF1024" i="5"/>
  <c r="T1024" i="5"/>
  <c r="R1024" i="5"/>
  <c r="P1024" i="5"/>
  <c r="BI1022" i="5"/>
  <c r="BH1022" i="5"/>
  <c r="BG1022" i="5"/>
  <c r="BF1022" i="5"/>
  <c r="T1022" i="5"/>
  <c r="R1022" i="5"/>
  <c r="P1022" i="5"/>
  <c r="BI1021" i="5"/>
  <c r="BH1021" i="5"/>
  <c r="BG1021" i="5"/>
  <c r="BF1021" i="5"/>
  <c r="T1021" i="5"/>
  <c r="R1021" i="5"/>
  <c r="P1021" i="5"/>
  <c r="BI1020" i="5"/>
  <c r="BH1020" i="5"/>
  <c r="BG1020" i="5"/>
  <c r="BF1020" i="5"/>
  <c r="T1020" i="5"/>
  <c r="R1020" i="5"/>
  <c r="P1020" i="5"/>
  <c r="BI1014" i="5"/>
  <c r="BH1014" i="5"/>
  <c r="BG1014" i="5"/>
  <c r="BF1014" i="5"/>
  <c r="T1014" i="5"/>
  <c r="T1013" i="5"/>
  <c r="R1014" i="5"/>
  <c r="R1013" i="5"/>
  <c r="P1014" i="5"/>
  <c r="P1013" i="5"/>
  <c r="BI1012" i="5"/>
  <c r="BH1012" i="5"/>
  <c r="BG1012" i="5"/>
  <c r="BF1012" i="5"/>
  <c r="T1012" i="5"/>
  <c r="R1012" i="5"/>
  <c r="P1012" i="5"/>
  <c r="BI1011" i="5"/>
  <c r="BH1011" i="5"/>
  <c r="BG1011" i="5"/>
  <c r="BF1011" i="5"/>
  <c r="T1011" i="5"/>
  <c r="R1011" i="5"/>
  <c r="P1011" i="5"/>
  <c r="BI1010" i="5"/>
  <c r="BH1010" i="5"/>
  <c r="BG1010" i="5"/>
  <c r="BF1010" i="5"/>
  <c r="T1010" i="5"/>
  <c r="R1010" i="5"/>
  <c r="P1010" i="5"/>
  <c r="BI1009" i="5"/>
  <c r="BH1009" i="5"/>
  <c r="BG1009" i="5"/>
  <c r="BF1009" i="5"/>
  <c r="T1009" i="5"/>
  <c r="R1009" i="5"/>
  <c r="P1009" i="5"/>
  <c r="BI1008" i="5"/>
  <c r="BH1008" i="5"/>
  <c r="BG1008" i="5"/>
  <c r="BF1008" i="5"/>
  <c r="T1008" i="5"/>
  <c r="R1008" i="5"/>
  <c r="P1008" i="5"/>
  <c r="BI1007" i="5"/>
  <c r="BH1007" i="5"/>
  <c r="BG1007" i="5"/>
  <c r="BF1007" i="5"/>
  <c r="T1007" i="5"/>
  <c r="R1007" i="5"/>
  <c r="P1007" i="5"/>
  <c r="BI1006" i="5"/>
  <c r="BH1006" i="5"/>
  <c r="BG1006" i="5"/>
  <c r="BF1006" i="5"/>
  <c r="T1006" i="5"/>
  <c r="R1006" i="5"/>
  <c r="P1006" i="5"/>
  <c r="BI1005" i="5"/>
  <c r="BH1005" i="5"/>
  <c r="BG1005" i="5"/>
  <c r="BF1005" i="5"/>
  <c r="T1005" i="5"/>
  <c r="R1005" i="5"/>
  <c r="P1005" i="5"/>
  <c r="BI1004" i="5"/>
  <c r="BH1004" i="5"/>
  <c r="BG1004" i="5"/>
  <c r="BF1004" i="5"/>
  <c r="T1004" i="5"/>
  <c r="R1004" i="5"/>
  <c r="P1004" i="5"/>
  <c r="BI1003" i="5"/>
  <c r="BH1003" i="5"/>
  <c r="BG1003" i="5"/>
  <c r="BF1003" i="5"/>
  <c r="T1003" i="5"/>
  <c r="R1003" i="5"/>
  <c r="P1003" i="5"/>
  <c r="BI1002" i="5"/>
  <c r="BH1002" i="5"/>
  <c r="BG1002" i="5"/>
  <c r="BF1002" i="5"/>
  <c r="T1002" i="5"/>
  <c r="R1002" i="5"/>
  <c r="P1002" i="5"/>
  <c r="BI1001" i="5"/>
  <c r="BH1001" i="5"/>
  <c r="BG1001" i="5"/>
  <c r="BF1001" i="5"/>
  <c r="T1001" i="5"/>
  <c r="R1001" i="5"/>
  <c r="P1001" i="5"/>
  <c r="BI1000" i="5"/>
  <c r="BH1000" i="5"/>
  <c r="BG1000" i="5"/>
  <c r="BF1000" i="5"/>
  <c r="T1000" i="5"/>
  <c r="R1000" i="5"/>
  <c r="P1000" i="5"/>
  <c r="BI999" i="5"/>
  <c r="BH999" i="5"/>
  <c r="BG999" i="5"/>
  <c r="BF999" i="5"/>
  <c r="T999" i="5"/>
  <c r="R999" i="5"/>
  <c r="P999" i="5"/>
  <c r="BI998" i="5"/>
  <c r="BH998" i="5"/>
  <c r="BG998" i="5"/>
  <c r="BF998" i="5"/>
  <c r="T998" i="5"/>
  <c r="R998" i="5"/>
  <c r="P998" i="5"/>
  <c r="BI997" i="5"/>
  <c r="BH997" i="5"/>
  <c r="BG997" i="5"/>
  <c r="BF997" i="5"/>
  <c r="T997" i="5"/>
  <c r="R997" i="5"/>
  <c r="P997" i="5"/>
  <c r="BI996" i="5"/>
  <c r="BH996" i="5"/>
  <c r="BG996" i="5"/>
  <c r="BF996" i="5"/>
  <c r="T996" i="5"/>
  <c r="R996" i="5"/>
  <c r="P996" i="5"/>
  <c r="BI995" i="5"/>
  <c r="BH995" i="5"/>
  <c r="BG995" i="5"/>
  <c r="BF995" i="5"/>
  <c r="T995" i="5"/>
  <c r="R995" i="5"/>
  <c r="P995" i="5"/>
  <c r="BI994" i="5"/>
  <c r="BH994" i="5"/>
  <c r="BG994" i="5"/>
  <c r="BF994" i="5"/>
  <c r="T994" i="5"/>
  <c r="R994" i="5"/>
  <c r="P994" i="5"/>
  <c r="BI993" i="5"/>
  <c r="BH993" i="5"/>
  <c r="BG993" i="5"/>
  <c r="BF993" i="5"/>
  <c r="T993" i="5"/>
  <c r="R993" i="5"/>
  <c r="P993" i="5"/>
  <c r="BI992" i="5"/>
  <c r="BH992" i="5"/>
  <c r="BG992" i="5"/>
  <c r="BF992" i="5"/>
  <c r="T992" i="5"/>
  <c r="R992" i="5"/>
  <c r="P992" i="5"/>
  <c r="BI991" i="5"/>
  <c r="BH991" i="5"/>
  <c r="BG991" i="5"/>
  <c r="BF991" i="5"/>
  <c r="T991" i="5"/>
  <c r="R991" i="5"/>
  <c r="P991" i="5"/>
  <c r="BI990" i="5"/>
  <c r="BH990" i="5"/>
  <c r="BG990" i="5"/>
  <c r="BF990" i="5"/>
  <c r="T990" i="5"/>
  <c r="R990" i="5"/>
  <c r="P990" i="5"/>
  <c r="BI989" i="5"/>
  <c r="BH989" i="5"/>
  <c r="BG989" i="5"/>
  <c r="BF989" i="5"/>
  <c r="T989" i="5"/>
  <c r="R989" i="5"/>
  <c r="P989" i="5"/>
  <c r="BI988" i="5"/>
  <c r="BH988" i="5"/>
  <c r="BG988" i="5"/>
  <c r="BF988" i="5"/>
  <c r="T988" i="5"/>
  <c r="R988" i="5"/>
  <c r="P988" i="5"/>
  <c r="BI987" i="5"/>
  <c r="BH987" i="5"/>
  <c r="BG987" i="5"/>
  <c r="BF987" i="5"/>
  <c r="T987" i="5"/>
  <c r="R987" i="5"/>
  <c r="P987" i="5"/>
  <c r="BI986" i="5"/>
  <c r="BH986" i="5"/>
  <c r="BG986" i="5"/>
  <c r="BF986" i="5"/>
  <c r="T986" i="5"/>
  <c r="R986" i="5"/>
  <c r="P986" i="5"/>
  <c r="BI985" i="5"/>
  <c r="BH985" i="5"/>
  <c r="BG985" i="5"/>
  <c r="BF985" i="5"/>
  <c r="T985" i="5"/>
  <c r="R985" i="5"/>
  <c r="P985" i="5"/>
  <c r="BI984" i="5"/>
  <c r="BH984" i="5"/>
  <c r="BG984" i="5"/>
  <c r="BF984" i="5"/>
  <c r="T984" i="5"/>
  <c r="R984" i="5"/>
  <c r="P984" i="5"/>
  <c r="BI983" i="5"/>
  <c r="BH983" i="5"/>
  <c r="BG983" i="5"/>
  <c r="BF983" i="5"/>
  <c r="T983" i="5"/>
  <c r="R983" i="5"/>
  <c r="P983" i="5"/>
  <c r="BI982" i="5"/>
  <c r="BH982" i="5"/>
  <c r="BG982" i="5"/>
  <c r="BF982" i="5"/>
  <c r="T982" i="5"/>
  <c r="R982" i="5"/>
  <c r="P982" i="5"/>
  <c r="BI981" i="5"/>
  <c r="BH981" i="5"/>
  <c r="BG981" i="5"/>
  <c r="BF981" i="5"/>
  <c r="T981" i="5"/>
  <c r="R981" i="5"/>
  <c r="P981" i="5"/>
  <c r="BI980" i="5"/>
  <c r="BH980" i="5"/>
  <c r="BG980" i="5"/>
  <c r="BF980" i="5"/>
  <c r="T980" i="5"/>
  <c r="R980" i="5"/>
  <c r="P980" i="5"/>
  <c r="BI979" i="5"/>
  <c r="BH979" i="5"/>
  <c r="BG979" i="5"/>
  <c r="BF979" i="5"/>
  <c r="T979" i="5"/>
  <c r="R979" i="5"/>
  <c r="P979" i="5"/>
  <c r="BI978" i="5"/>
  <c r="BH978" i="5"/>
  <c r="BG978" i="5"/>
  <c r="BF978" i="5"/>
  <c r="T978" i="5"/>
  <c r="R978" i="5"/>
  <c r="P978" i="5"/>
  <c r="BI977" i="5"/>
  <c r="BH977" i="5"/>
  <c r="BG977" i="5"/>
  <c r="BF977" i="5"/>
  <c r="T977" i="5"/>
  <c r="R977" i="5"/>
  <c r="P977" i="5"/>
  <c r="BI976" i="5"/>
  <c r="BH976" i="5"/>
  <c r="BG976" i="5"/>
  <c r="BF976" i="5"/>
  <c r="T976" i="5"/>
  <c r="R976" i="5"/>
  <c r="P976" i="5"/>
  <c r="BI975" i="5"/>
  <c r="BH975" i="5"/>
  <c r="BG975" i="5"/>
  <c r="BF975" i="5"/>
  <c r="T975" i="5"/>
  <c r="R975" i="5"/>
  <c r="P975" i="5"/>
  <c r="BI974" i="5"/>
  <c r="BH974" i="5"/>
  <c r="BG974" i="5"/>
  <c r="BF974" i="5"/>
  <c r="T974" i="5"/>
  <c r="R974" i="5"/>
  <c r="P974" i="5"/>
  <c r="BI973" i="5"/>
  <c r="BH973" i="5"/>
  <c r="BG973" i="5"/>
  <c r="BF973" i="5"/>
  <c r="T973" i="5"/>
  <c r="R973" i="5"/>
  <c r="P973" i="5"/>
  <c r="BI972" i="5"/>
  <c r="BH972" i="5"/>
  <c r="BG972" i="5"/>
  <c r="BF972" i="5"/>
  <c r="T972" i="5"/>
  <c r="R972" i="5"/>
  <c r="P972" i="5"/>
  <c r="BI971" i="5"/>
  <c r="BH971" i="5"/>
  <c r="BG971" i="5"/>
  <c r="BF971" i="5"/>
  <c r="T971" i="5"/>
  <c r="R971" i="5"/>
  <c r="P971" i="5"/>
  <c r="BI970" i="5"/>
  <c r="BH970" i="5"/>
  <c r="BG970" i="5"/>
  <c r="BF970" i="5"/>
  <c r="T970" i="5"/>
  <c r="R970" i="5"/>
  <c r="P970" i="5"/>
  <c r="BI969" i="5"/>
  <c r="BH969" i="5"/>
  <c r="BG969" i="5"/>
  <c r="BF969" i="5"/>
  <c r="T969" i="5"/>
  <c r="R969" i="5"/>
  <c r="P969" i="5"/>
  <c r="BI968" i="5"/>
  <c r="BH968" i="5"/>
  <c r="BG968" i="5"/>
  <c r="BF968" i="5"/>
  <c r="T968" i="5"/>
  <c r="R968" i="5"/>
  <c r="P968" i="5"/>
  <c r="BI967" i="5"/>
  <c r="BH967" i="5"/>
  <c r="BG967" i="5"/>
  <c r="BF967" i="5"/>
  <c r="T967" i="5"/>
  <c r="R967" i="5"/>
  <c r="P967" i="5"/>
  <c r="BI966" i="5"/>
  <c r="BH966" i="5"/>
  <c r="BG966" i="5"/>
  <c r="BF966" i="5"/>
  <c r="T966" i="5"/>
  <c r="R966" i="5"/>
  <c r="P966" i="5"/>
  <c r="BI965" i="5"/>
  <c r="BH965" i="5"/>
  <c r="BG965" i="5"/>
  <c r="BF965" i="5"/>
  <c r="T965" i="5"/>
  <c r="R965" i="5"/>
  <c r="P965" i="5"/>
  <c r="BI964" i="5"/>
  <c r="BH964" i="5"/>
  <c r="BG964" i="5"/>
  <c r="BF964" i="5"/>
  <c r="T964" i="5"/>
  <c r="R964" i="5"/>
  <c r="P964" i="5"/>
  <c r="BI963" i="5"/>
  <c r="BH963" i="5"/>
  <c r="BG963" i="5"/>
  <c r="BF963" i="5"/>
  <c r="T963" i="5"/>
  <c r="R963" i="5"/>
  <c r="P963" i="5"/>
  <c r="BI962" i="5"/>
  <c r="BH962" i="5"/>
  <c r="BG962" i="5"/>
  <c r="BF962" i="5"/>
  <c r="T962" i="5"/>
  <c r="R962" i="5"/>
  <c r="P962" i="5"/>
  <c r="BI961" i="5"/>
  <c r="BH961" i="5"/>
  <c r="BG961" i="5"/>
  <c r="BF961" i="5"/>
  <c r="T961" i="5"/>
  <c r="R961" i="5"/>
  <c r="P961" i="5"/>
  <c r="BI960" i="5"/>
  <c r="BH960" i="5"/>
  <c r="BG960" i="5"/>
  <c r="BF960" i="5"/>
  <c r="T960" i="5"/>
  <c r="R960" i="5"/>
  <c r="P960" i="5"/>
  <c r="BI959" i="5"/>
  <c r="BH959" i="5"/>
  <c r="BG959" i="5"/>
  <c r="BF959" i="5"/>
  <c r="T959" i="5"/>
  <c r="R959" i="5"/>
  <c r="P959" i="5"/>
  <c r="BI958" i="5"/>
  <c r="BH958" i="5"/>
  <c r="BG958" i="5"/>
  <c r="BF958" i="5"/>
  <c r="T958" i="5"/>
  <c r="R958" i="5"/>
  <c r="P958" i="5"/>
  <c r="BI957" i="5"/>
  <c r="BH957" i="5"/>
  <c r="BG957" i="5"/>
  <c r="BF957" i="5"/>
  <c r="T957" i="5"/>
  <c r="R957" i="5"/>
  <c r="P957" i="5"/>
  <c r="BI956" i="5"/>
  <c r="BH956" i="5"/>
  <c r="BG956" i="5"/>
  <c r="BF956" i="5"/>
  <c r="T956" i="5"/>
  <c r="R956" i="5"/>
  <c r="P956" i="5"/>
  <c r="BI955" i="5"/>
  <c r="BH955" i="5"/>
  <c r="BG955" i="5"/>
  <c r="BF955" i="5"/>
  <c r="T955" i="5"/>
  <c r="R955" i="5"/>
  <c r="P955" i="5"/>
  <c r="BI954" i="5"/>
  <c r="BH954" i="5"/>
  <c r="BG954" i="5"/>
  <c r="BF954" i="5"/>
  <c r="T954" i="5"/>
  <c r="R954" i="5"/>
  <c r="P954" i="5"/>
  <c r="BI953" i="5"/>
  <c r="BH953" i="5"/>
  <c r="BG953" i="5"/>
  <c r="BF953" i="5"/>
  <c r="T953" i="5"/>
  <c r="R953" i="5"/>
  <c r="P953" i="5"/>
  <c r="BI952" i="5"/>
  <c r="BH952" i="5"/>
  <c r="BG952" i="5"/>
  <c r="BF952" i="5"/>
  <c r="T952" i="5"/>
  <c r="R952" i="5"/>
  <c r="P952" i="5"/>
  <c r="BI951" i="5"/>
  <c r="BH951" i="5"/>
  <c r="BG951" i="5"/>
  <c r="BF951" i="5"/>
  <c r="T951" i="5"/>
  <c r="R951" i="5"/>
  <c r="P951" i="5"/>
  <c r="BI950" i="5"/>
  <c r="BH950" i="5"/>
  <c r="BG950" i="5"/>
  <c r="BF950" i="5"/>
  <c r="T950" i="5"/>
  <c r="R950" i="5"/>
  <c r="P950" i="5"/>
  <c r="BI949" i="5"/>
  <c r="BH949" i="5"/>
  <c r="BG949" i="5"/>
  <c r="BF949" i="5"/>
  <c r="T949" i="5"/>
  <c r="R949" i="5"/>
  <c r="P949" i="5"/>
  <c r="BI948" i="5"/>
  <c r="BH948" i="5"/>
  <c r="BG948" i="5"/>
  <c r="BF948" i="5"/>
  <c r="T948" i="5"/>
  <c r="R948" i="5"/>
  <c r="P948" i="5"/>
  <c r="BI947" i="5"/>
  <c r="BH947" i="5"/>
  <c r="BG947" i="5"/>
  <c r="BF947" i="5"/>
  <c r="T947" i="5"/>
  <c r="R947" i="5"/>
  <c r="P947" i="5"/>
  <c r="BI946" i="5"/>
  <c r="BH946" i="5"/>
  <c r="BG946" i="5"/>
  <c r="BF946" i="5"/>
  <c r="T946" i="5"/>
  <c r="R946" i="5"/>
  <c r="P946" i="5"/>
  <c r="BI945" i="5"/>
  <c r="BH945" i="5"/>
  <c r="BG945" i="5"/>
  <c r="BF945" i="5"/>
  <c r="T945" i="5"/>
  <c r="R945" i="5"/>
  <c r="P945" i="5"/>
  <c r="BI944" i="5"/>
  <c r="BH944" i="5"/>
  <c r="BG944" i="5"/>
  <c r="BF944" i="5"/>
  <c r="T944" i="5"/>
  <c r="R944" i="5"/>
  <c r="P944" i="5"/>
  <c r="BI943" i="5"/>
  <c r="BH943" i="5"/>
  <c r="BG943" i="5"/>
  <c r="BF943" i="5"/>
  <c r="T943" i="5"/>
  <c r="R943" i="5"/>
  <c r="P943" i="5"/>
  <c r="BI942" i="5"/>
  <c r="BH942" i="5"/>
  <c r="BG942" i="5"/>
  <c r="BF942" i="5"/>
  <c r="T942" i="5"/>
  <c r="R942" i="5"/>
  <c r="P942" i="5"/>
  <c r="BI941" i="5"/>
  <c r="BH941" i="5"/>
  <c r="BG941" i="5"/>
  <c r="BF941" i="5"/>
  <c r="T941" i="5"/>
  <c r="R941" i="5"/>
  <c r="P941" i="5"/>
  <c r="BI940" i="5"/>
  <c r="BH940" i="5"/>
  <c r="BG940" i="5"/>
  <c r="BF940" i="5"/>
  <c r="T940" i="5"/>
  <c r="R940" i="5"/>
  <c r="P940" i="5"/>
  <c r="BI939" i="5"/>
  <c r="BH939" i="5"/>
  <c r="BG939" i="5"/>
  <c r="BF939" i="5"/>
  <c r="T939" i="5"/>
  <c r="R939" i="5"/>
  <c r="P939" i="5"/>
  <c r="BI938" i="5"/>
  <c r="BH938" i="5"/>
  <c r="BG938" i="5"/>
  <c r="BF938" i="5"/>
  <c r="T938" i="5"/>
  <c r="R938" i="5"/>
  <c r="P938" i="5"/>
  <c r="BI937" i="5"/>
  <c r="BH937" i="5"/>
  <c r="BG937" i="5"/>
  <c r="BF937" i="5"/>
  <c r="T937" i="5"/>
  <c r="R937" i="5"/>
  <c r="P937" i="5"/>
  <c r="BI936" i="5"/>
  <c r="BH936" i="5"/>
  <c r="BG936" i="5"/>
  <c r="BF936" i="5"/>
  <c r="T936" i="5"/>
  <c r="R936" i="5"/>
  <c r="P936" i="5"/>
  <c r="BI935" i="5"/>
  <c r="BH935" i="5"/>
  <c r="BG935" i="5"/>
  <c r="BF935" i="5"/>
  <c r="T935" i="5"/>
  <c r="R935" i="5"/>
  <c r="P935" i="5"/>
  <c r="BI934" i="5"/>
  <c r="BH934" i="5"/>
  <c r="BG934" i="5"/>
  <c r="BF934" i="5"/>
  <c r="T934" i="5"/>
  <c r="R934" i="5"/>
  <c r="P934" i="5"/>
  <c r="BI933" i="5"/>
  <c r="BH933" i="5"/>
  <c r="BG933" i="5"/>
  <c r="BF933" i="5"/>
  <c r="T933" i="5"/>
  <c r="R933" i="5"/>
  <c r="P933" i="5"/>
  <c r="BI932" i="5"/>
  <c r="BH932" i="5"/>
  <c r="BG932" i="5"/>
  <c r="BF932" i="5"/>
  <c r="T932" i="5"/>
  <c r="R932" i="5"/>
  <c r="P932" i="5"/>
  <c r="BI931" i="5"/>
  <c r="BH931" i="5"/>
  <c r="BG931" i="5"/>
  <c r="BF931" i="5"/>
  <c r="T931" i="5"/>
  <c r="R931" i="5"/>
  <c r="P931" i="5"/>
  <c r="BI930" i="5"/>
  <c r="BH930" i="5"/>
  <c r="BG930" i="5"/>
  <c r="BF930" i="5"/>
  <c r="T930" i="5"/>
  <c r="R930" i="5"/>
  <c r="P930" i="5"/>
  <c r="BI929" i="5"/>
  <c r="BH929" i="5"/>
  <c r="BG929" i="5"/>
  <c r="BF929" i="5"/>
  <c r="T929" i="5"/>
  <c r="R929" i="5"/>
  <c r="P929" i="5"/>
  <c r="BI928" i="5"/>
  <c r="BH928" i="5"/>
  <c r="BG928" i="5"/>
  <c r="BF928" i="5"/>
  <c r="T928" i="5"/>
  <c r="R928" i="5"/>
  <c r="P928" i="5"/>
  <c r="BI927" i="5"/>
  <c r="BH927" i="5"/>
  <c r="BG927" i="5"/>
  <c r="BF927" i="5"/>
  <c r="T927" i="5"/>
  <c r="R927" i="5"/>
  <c r="P927" i="5"/>
  <c r="BI926" i="5"/>
  <c r="BH926" i="5"/>
  <c r="BG926" i="5"/>
  <c r="BF926" i="5"/>
  <c r="T926" i="5"/>
  <c r="R926" i="5"/>
  <c r="P926" i="5"/>
  <c r="BI925" i="5"/>
  <c r="BH925" i="5"/>
  <c r="BG925" i="5"/>
  <c r="BF925" i="5"/>
  <c r="T925" i="5"/>
  <c r="R925" i="5"/>
  <c r="P925" i="5"/>
  <c r="BI924" i="5"/>
  <c r="BH924" i="5"/>
  <c r="BG924" i="5"/>
  <c r="BF924" i="5"/>
  <c r="T924" i="5"/>
  <c r="R924" i="5"/>
  <c r="P924" i="5"/>
  <c r="BI923" i="5"/>
  <c r="BH923" i="5"/>
  <c r="BG923" i="5"/>
  <c r="BF923" i="5"/>
  <c r="T923" i="5"/>
  <c r="R923" i="5"/>
  <c r="P923" i="5"/>
  <c r="BI922" i="5"/>
  <c r="BH922" i="5"/>
  <c r="BG922" i="5"/>
  <c r="BF922" i="5"/>
  <c r="T922" i="5"/>
  <c r="R922" i="5"/>
  <c r="P922" i="5"/>
  <c r="BI921" i="5"/>
  <c r="BH921" i="5"/>
  <c r="BG921" i="5"/>
  <c r="BF921" i="5"/>
  <c r="T921" i="5"/>
  <c r="R921" i="5"/>
  <c r="P921" i="5"/>
  <c r="BI920" i="5"/>
  <c r="BH920" i="5"/>
  <c r="BG920" i="5"/>
  <c r="BF920" i="5"/>
  <c r="T920" i="5"/>
  <c r="R920" i="5"/>
  <c r="P920" i="5"/>
  <c r="BI919" i="5"/>
  <c r="BH919" i="5"/>
  <c r="BG919" i="5"/>
  <c r="BF919" i="5"/>
  <c r="T919" i="5"/>
  <c r="R919" i="5"/>
  <c r="P919" i="5"/>
  <c r="BI918" i="5"/>
  <c r="BH918" i="5"/>
  <c r="BG918" i="5"/>
  <c r="BF918" i="5"/>
  <c r="T918" i="5"/>
  <c r="R918" i="5"/>
  <c r="P918" i="5"/>
  <c r="BI917" i="5"/>
  <c r="BH917" i="5"/>
  <c r="BG917" i="5"/>
  <c r="BF917" i="5"/>
  <c r="T917" i="5"/>
  <c r="R917" i="5"/>
  <c r="P917" i="5"/>
  <c r="BI916" i="5"/>
  <c r="BH916" i="5"/>
  <c r="BG916" i="5"/>
  <c r="BF916" i="5"/>
  <c r="T916" i="5"/>
  <c r="R916" i="5"/>
  <c r="P916" i="5"/>
  <c r="BI915" i="5"/>
  <c r="BH915" i="5"/>
  <c r="BG915" i="5"/>
  <c r="BF915" i="5"/>
  <c r="T915" i="5"/>
  <c r="R915" i="5"/>
  <c r="P915" i="5"/>
  <c r="BI914" i="5"/>
  <c r="BH914" i="5"/>
  <c r="BG914" i="5"/>
  <c r="BF914" i="5"/>
  <c r="T914" i="5"/>
  <c r="R914" i="5"/>
  <c r="P914" i="5"/>
  <c r="BI913" i="5"/>
  <c r="BH913" i="5"/>
  <c r="BG913" i="5"/>
  <c r="BF913" i="5"/>
  <c r="T913" i="5"/>
  <c r="R913" i="5"/>
  <c r="P913" i="5"/>
  <c r="BI912" i="5"/>
  <c r="BH912" i="5"/>
  <c r="BG912" i="5"/>
  <c r="BF912" i="5"/>
  <c r="T912" i="5"/>
  <c r="R912" i="5"/>
  <c r="P912" i="5"/>
  <c r="BI911" i="5"/>
  <c r="BH911" i="5"/>
  <c r="BG911" i="5"/>
  <c r="BF911" i="5"/>
  <c r="T911" i="5"/>
  <c r="R911" i="5"/>
  <c r="P911" i="5"/>
  <c r="BI910" i="5"/>
  <c r="BH910" i="5"/>
  <c r="BG910" i="5"/>
  <c r="BF910" i="5"/>
  <c r="T910" i="5"/>
  <c r="R910" i="5"/>
  <c r="P910" i="5"/>
  <c r="BI909" i="5"/>
  <c r="BH909" i="5"/>
  <c r="BG909" i="5"/>
  <c r="BF909" i="5"/>
  <c r="T909" i="5"/>
  <c r="R909" i="5"/>
  <c r="P909" i="5"/>
  <c r="BI908" i="5"/>
  <c r="BH908" i="5"/>
  <c r="BG908" i="5"/>
  <c r="BF908" i="5"/>
  <c r="T908" i="5"/>
  <c r="R908" i="5"/>
  <c r="P908" i="5"/>
  <c r="BI907" i="5"/>
  <c r="BH907" i="5"/>
  <c r="BG907" i="5"/>
  <c r="BF907" i="5"/>
  <c r="T907" i="5"/>
  <c r="R907" i="5"/>
  <c r="P907" i="5"/>
  <c r="BI906" i="5"/>
  <c r="BH906" i="5"/>
  <c r="BG906" i="5"/>
  <c r="BF906" i="5"/>
  <c r="T906" i="5"/>
  <c r="R906" i="5"/>
  <c r="P906" i="5"/>
  <c r="BI905" i="5"/>
  <c r="BH905" i="5"/>
  <c r="BG905" i="5"/>
  <c r="BF905" i="5"/>
  <c r="T905" i="5"/>
  <c r="R905" i="5"/>
  <c r="P905" i="5"/>
  <c r="BI904" i="5"/>
  <c r="BH904" i="5"/>
  <c r="BG904" i="5"/>
  <c r="BF904" i="5"/>
  <c r="T904" i="5"/>
  <c r="R904" i="5"/>
  <c r="P904" i="5"/>
  <c r="BI903" i="5"/>
  <c r="BH903" i="5"/>
  <c r="BG903" i="5"/>
  <c r="BF903" i="5"/>
  <c r="T903" i="5"/>
  <c r="R903" i="5"/>
  <c r="P903" i="5"/>
  <c r="BI902" i="5"/>
  <c r="BH902" i="5"/>
  <c r="BG902" i="5"/>
  <c r="BF902" i="5"/>
  <c r="T902" i="5"/>
  <c r="R902" i="5"/>
  <c r="P902" i="5"/>
  <c r="BI901" i="5"/>
  <c r="BH901" i="5"/>
  <c r="BG901" i="5"/>
  <c r="BF901" i="5"/>
  <c r="T901" i="5"/>
  <c r="R901" i="5"/>
  <c r="P901" i="5"/>
  <c r="BI900" i="5"/>
  <c r="BH900" i="5"/>
  <c r="BG900" i="5"/>
  <c r="BF900" i="5"/>
  <c r="T900" i="5"/>
  <c r="R900" i="5"/>
  <c r="P900" i="5"/>
  <c r="BI899" i="5"/>
  <c r="BH899" i="5"/>
  <c r="BG899" i="5"/>
  <c r="BF899" i="5"/>
  <c r="T899" i="5"/>
  <c r="R899" i="5"/>
  <c r="P899" i="5"/>
  <c r="BI898" i="5"/>
  <c r="BH898" i="5"/>
  <c r="BG898" i="5"/>
  <c r="BF898" i="5"/>
  <c r="T898" i="5"/>
  <c r="R898" i="5"/>
  <c r="P898" i="5"/>
  <c r="BI897" i="5"/>
  <c r="BH897" i="5"/>
  <c r="BG897" i="5"/>
  <c r="BF897" i="5"/>
  <c r="T897" i="5"/>
  <c r="R897" i="5"/>
  <c r="P897" i="5"/>
  <c r="BI896" i="5"/>
  <c r="BH896" i="5"/>
  <c r="BG896" i="5"/>
  <c r="BF896" i="5"/>
  <c r="T896" i="5"/>
  <c r="R896" i="5"/>
  <c r="P896" i="5"/>
  <c r="BI895" i="5"/>
  <c r="BH895" i="5"/>
  <c r="BG895" i="5"/>
  <c r="BF895" i="5"/>
  <c r="T895" i="5"/>
  <c r="R895" i="5"/>
  <c r="P895" i="5"/>
  <c r="BI894" i="5"/>
  <c r="BH894" i="5"/>
  <c r="BG894" i="5"/>
  <c r="BF894" i="5"/>
  <c r="T894" i="5"/>
  <c r="R894" i="5"/>
  <c r="P894" i="5"/>
  <c r="BI893" i="5"/>
  <c r="BH893" i="5"/>
  <c r="BG893" i="5"/>
  <c r="BF893" i="5"/>
  <c r="T893" i="5"/>
  <c r="R893" i="5"/>
  <c r="P893" i="5"/>
  <c r="BI892" i="5"/>
  <c r="BH892" i="5"/>
  <c r="BG892" i="5"/>
  <c r="BF892" i="5"/>
  <c r="T892" i="5"/>
  <c r="R892" i="5"/>
  <c r="P892" i="5"/>
  <c r="BI889" i="5"/>
  <c r="BH889" i="5"/>
  <c r="BG889" i="5"/>
  <c r="BF889" i="5"/>
  <c r="T889" i="5"/>
  <c r="R889" i="5"/>
  <c r="P889" i="5"/>
  <c r="BI887" i="5"/>
  <c r="BH887" i="5"/>
  <c r="BG887" i="5"/>
  <c r="BF887" i="5"/>
  <c r="T887" i="5"/>
  <c r="R887" i="5"/>
  <c r="P887" i="5"/>
  <c r="BI885" i="5"/>
  <c r="BH885" i="5"/>
  <c r="BG885" i="5"/>
  <c r="BF885" i="5"/>
  <c r="T885" i="5"/>
  <c r="R885" i="5"/>
  <c r="P885" i="5"/>
  <c r="BI882" i="5"/>
  <c r="BH882" i="5"/>
  <c r="BG882" i="5"/>
  <c r="BF882" i="5"/>
  <c r="T882" i="5"/>
  <c r="R882" i="5"/>
  <c r="P882" i="5"/>
  <c r="BI880" i="5"/>
  <c r="BH880" i="5"/>
  <c r="BG880" i="5"/>
  <c r="BF880" i="5"/>
  <c r="T880" i="5"/>
  <c r="R880" i="5"/>
  <c r="P880" i="5"/>
  <c r="BI879" i="5"/>
  <c r="BH879" i="5"/>
  <c r="BG879" i="5"/>
  <c r="BF879" i="5"/>
  <c r="T879" i="5"/>
  <c r="R879" i="5"/>
  <c r="P879" i="5"/>
  <c r="BI878" i="5"/>
  <c r="BH878" i="5"/>
  <c r="BG878" i="5"/>
  <c r="BF878" i="5"/>
  <c r="T878" i="5"/>
  <c r="R878" i="5"/>
  <c r="P878" i="5"/>
  <c r="BI877" i="5"/>
  <c r="BH877" i="5"/>
  <c r="BG877" i="5"/>
  <c r="BF877" i="5"/>
  <c r="T877" i="5"/>
  <c r="R877" i="5"/>
  <c r="P877" i="5"/>
  <c r="BI875" i="5"/>
  <c r="BH875" i="5"/>
  <c r="BG875" i="5"/>
  <c r="BF875" i="5"/>
  <c r="T875" i="5"/>
  <c r="R875" i="5"/>
  <c r="P875" i="5"/>
  <c r="BI873" i="5"/>
  <c r="BH873" i="5"/>
  <c r="BG873" i="5"/>
  <c r="BF873" i="5"/>
  <c r="T873" i="5"/>
  <c r="R873" i="5"/>
  <c r="P873" i="5"/>
  <c r="BI872" i="5"/>
  <c r="BH872" i="5"/>
  <c r="BG872" i="5"/>
  <c r="BF872" i="5"/>
  <c r="T872" i="5"/>
  <c r="R872" i="5"/>
  <c r="P872" i="5"/>
  <c r="BI871" i="5"/>
  <c r="BH871" i="5"/>
  <c r="BG871" i="5"/>
  <c r="BF871" i="5"/>
  <c r="T871" i="5"/>
  <c r="R871" i="5"/>
  <c r="P871" i="5"/>
  <c r="BI870" i="5"/>
  <c r="BH870" i="5"/>
  <c r="BG870" i="5"/>
  <c r="BF870" i="5"/>
  <c r="T870" i="5"/>
  <c r="R870" i="5"/>
  <c r="P870" i="5"/>
  <c r="BI867" i="5"/>
  <c r="BH867" i="5"/>
  <c r="BG867" i="5"/>
  <c r="BF867" i="5"/>
  <c r="T867" i="5"/>
  <c r="R867" i="5"/>
  <c r="P867" i="5"/>
  <c r="BI864" i="5"/>
  <c r="BH864" i="5"/>
  <c r="BG864" i="5"/>
  <c r="BF864" i="5"/>
  <c r="T864" i="5"/>
  <c r="R864" i="5"/>
  <c r="P864" i="5"/>
  <c r="BI862" i="5"/>
  <c r="BH862" i="5"/>
  <c r="BG862" i="5"/>
  <c r="BF862" i="5"/>
  <c r="T862" i="5"/>
  <c r="R862" i="5"/>
  <c r="P862" i="5"/>
  <c r="BI859" i="5"/>
  <c r="BH859" i="5"/>
  <c r="BG859" i="5"/>
  <c r="BF859" i="5"/>
  <c r="T859" i="5"/>
  <c r="R859" i="5"/>
  <c r="P859" i="5"/>
  <c r="BI857" i="5"/>
  <c r="BH857" i="5"/>
  <c r="BG857" i="5"/>
  <c r="BF857" i="5"/>
  <c r="T857" i="5"/>
  <c r="R857" i="5"/>
  <c r="P857" i="5"/>
  <c r="BI856" i="5"/>
  <c r="BH856" i="5"/>
  <c r="BG856" i="5"/>
  <c r="BF856" i="5"/>
  <c r="T856" i="5"/>
  <c r="R856" i="5"/>
  <c r="P856" i="5"/>
  <c r="BI853" i="5"/>
  <c r="BH853" i="5"/>
  <c r="BG853" i="5"/>
  <c r="BF853" i="5"/>
  <c r="T853" i="5"/>
  <c r="R853" i="5"/>
  <c r="P853" i="5"/>
  <c r="BI850" i="5"/>
  <c r="BH850" i="5"/>
  <c r="BG850" i="5"/>
  <c r="BF850" i="5"/>
  <c r="T850" i="5"/>
  <c r="R850" i="5"/>
  <c r="P850" i="5"/>
  <c r="BI848" i="5"/>
  <c r="BH848" i="5"/>
  <c r="BG848" i="5"/>
  <c r="BF848" i="5"/>
  <c r="T848" i="5"/>
  <c r="R848" i="5"/>
  <c r="P848" i="5"/>
  <c r="BI845" i="5"/>
  <c r="BH845" i="5"/>
  <c r="BG845" i="5"/>
  <c r="BF845" i="5"/>
  <c r="T845" i="5"/>
  <c r="R845" i="5"/>
  <c r="P845" i="5"/>
  <c r="BI843" i="5"/>
  <c r="BH843" i="5"/>
  <c r="BG843" i="5"/>
  <c r="BF843" i="5"/>
  <c r="T843" i="5"/>
  <c r="R843" i="5"/>
  <c r="P843" i="5"/>
  <c r="BI838" i="5"/>
  <c r="BH838" i="5"/>
  <c r="BG838" i="5"/>
  <c r="BF838" i="5"/>
  <c r="T838" i="5"/>
  <c r="R838" i="5"/>
  <c r="P838" i="5"/>
  <c r="BI835" i="5"/>
  <c r="BH835" i="5"/>
  <c r="BG835" i="5"/>
  <c r="BF835" i="5"/>
  <c r="T835" i="5"/>
  <c r="R835" i="5"/>
  <c r="P835" i="5"/>
  <c r="BI831" i="5"/>
  <c r="BH831" i="5"/>
  <c r="BG831" i="5"/>
  <c r="BF831" i="5"/>
  <c r="T831" i="5"/>
  <c r="R831" i="5"/>
  <c r="P831" i="5"/>
  <c r="BI828" i="5"/>
  <c r="BH828" i="5"/>
  <c r="BG828" i="5"/>
  <c r="BF828" i="5"/>
  <c r="T828" i="5"/>
  <c r="R828" i="5"/>
  <c r="P828" i="5"/>
  <c r="BI827" i="5"/>
  <c r="BH827" i="5"/>
  <c r="BG827" i="5"/>
  <c r="BF827" i="5"/>
  <c r="T827" i="5"/>
  <c r="R827" i="5"/>
  <c r="P827" i="5"/>
  <c r="BI824" i="5"/>
  <c r="BH824" i="5"/>
  <c r="BG824" i="5"/>
  <c r="BF824" i="5"/>
  <c r="T824" i="5"/>
  <c r="R824" i="5"/>
  <c r="P824" i="5"/>
  <c r="BI822" i="5"/>
  <c r="BH822" i="5"/>
  <c r="BG822" i="5"/>
  <c r="BF822" i="5"/>
  <c r="T822" i="5"/>
  <c r="R822" i="5"/>
  <c r="P822" i="5"/>
  <c r="BI817" i="5"/>
  <c r="BH817" i="5"/>
  <c r="BG817" i="5"/>
  <c r="BF817" i="5"/>
  <c r="T817" i="5"/>
  <c r="R817" i="5"/>
  <c r="P817" i="5"/>
  <c r="BI812" i="5"/>
  <c r="BH812" i="5"/>
  <c r="BG812" i="5"/>
  <c r="BF812" i="5"/>
  <c r="T812" i="5"/>
  <c r="R812" i="5"/>
  <c r="P812" i="5"/>
  <c r="BI808" i="5"/>
  <c r="BH808" i="5"/>
  <c r="BG808" i="5"/>
  <c r="BF808" i="5"/>
  <c r="T808" i="5"/>
  <c r="R808" i="5"/>
  <c r="P808" i="5"/>
  <c r="BI805" i="5"/>
  <c r="BH805" i="5"/>
  <c r="BG805" i="5"/>
  <c r="BF805" i="5"/>
  <c r="T805" i="5"/>
  <c r="R805" i="5"/>
  <c r="P805" i="5"/>
  <c r="BI801" i="5"/>
  <c r="BH801" i="5"/>
  <c r="BG801" i="5"/>
  <c r="BF801" i="5"/>
  <c r="T801" i="5"/>
  <c r="R801" i="5"/>
  <c r="P801" i="5"/>
  <c r="BI798" i="5"/>
  <c r="BH798" i="5"/>
  <c r="BG798" i="5"/>
  <c r="BF798" i="5"/>
  <c r="T798" i="5"/>
  <c r="R798" i="5"/>
  <c r="P798" i="5"/>
  <c r="BI795" i="5"/>
  <c r="BH795" i="5"/>
  <c r="BG795" i="5"/>
  <c r="BF795" i="5"/>
  <c r="T795" i="5"/>
  <c r="R795" i="5"/>
  <c r="P795" i="5"/>
  <c r="BI788" i="5"/>
  <c r="BH788" i="5"/>
  <c r="BG788" i="5"/>
  <c r="BF788" i="5"/>
  <c r="T788" i="5"/>
  <c r="R788" i="5"/>
  <c r="P788" i="5"/>
  <c r="BI784" i="5"/>
  <c r="BH784" i="5"/>
  <c r="BG784" i="5"/>
  <c r="BF784" i="5"/>
  <c r="T784" i="5"/>
  <c r="R784" i="5"/>
  <c r="P784" i="5"/>
  <c r="BI783" i="5"/>
  <c r="BH783" i="5"/>
  <c r="BG783" i="5"/>
  <c r="BF783" i="5"/>
  <c r="T783" i="5"/>
  <c r="R783" i="5"/>
  <c r="P783" i="5"/>
  <c r="BI780" i="5"/>
  <c r="BH780" i="5"/>
  <c r="BG780" i="5"/>
  <c r="BF780" i="5"/>
  <c r="T780" i="5"/>
  <c r="R780" i="5"/>
  <c r="P780" i="5"/>
  <c r="BI779" i="5"/>
  <c r="BH779" i="5"/>
  <c r="BG779" i="5"/>
  <c r="BF779" i="5"/>
  <c r="T779" i="5"/>
  <c r="R779" i="5"/>
  <c r="P779" i="5"/>
  <c r="BI775" i="5"/>
  <c r="BH775" i="5"/>
  <c r="BG775" i="5"/>
  <c r="BF775" i="5"/>
  <c r="T775" i="5"/>
  <c r="R775" i="5"/>
  <c r="P775" i="5"/>
  <c r="BI774" i="5"/>
  <c r="BH774" i="5"/>
  <c r="BG774" i="5"/>
  <c r="BF774" i="5"/>
  <c r="T774" i="5"/>
  <c r="R774" i="5"/>
  <c r="P774" i="5"/>
  <c r="BI771" i="5"/>
  <c r="BH771" i="5"/>
  <c r="BG771" i="5"/>
  <c r="BF771" i="5"/>
  <c r="T771" i="5"/>
  <c r="R771" i="5"/>
  <c r="P771" i="5"/>
  <c r="BI769" i="5"/>
  <c r="BH769" i="5"/>
  <c r="BG769" i="5"/>
  <c r="BF769" i="5"/>
  <c r="T769" i="5"/>
  <c r="R769" i="5"/>
  <c r="P769" i="5"/>
  <c r="BI765" i="5"/>
  <c r="BH765" i="5"/>
  <c r="BG765" i="5"/>
  <c r="BF765" i="5"/>
  <c r="T765" i="5"/>
  <c r="R765" i="5"/>
  <c r="P765" i="5"/>
  <c r="BI763" i="5"/>
  <c r="BH763" i="5"/>
  <c r="BG763" i="5"/>
  <c r="BF763" i="5"/>
  <c r="T763" i="5"/>
  <c r="R763" i="5"/>
  <c r="P763" i="5"/>
  <c r="BI760" i="5"/>
  <c r="BH760" i="5"/>
  <c r="BG760" i="5"/>
  <c r="BF760" i="5"/>
  <c r="T760" i="5"/>
  <c r="R760" i="5"/>
  <c r="P760" i="5"/>
  <c r="BI758" i="5"/>
  <c r="BH758" i="5"/>
  <c r="BG758" i="5"/>
  <c r="BF758" i="5"/>
  <c r="T758" i="5"/>
  <c r="R758" i="5"/>
  <c r="P758" i="5"/>
  <c r="BI753" i="5"/>
  <c r="BH753" i="5"/>
  <c r="BG753" i="5"/>
  <c r="BF753" i="5"/>
  <c r="T753" i="5"/>
  <c r="R753" i="5"/>
  <c r="P753" i="5"/>
  <c r="BI751" i="5"/>
  <c r="BH751" i="5"/>
  <c r="BG751" i="5"/>
  <c r="BF751" i="5"/>
  <c r="T751" i="5"/>
  <c r="R751" i="5"/>
  <c r="P751" i="5"/>
  <c r="BI749" i="5"/>
  <c r="BH749" i="5"/>
  <c r="BG749" i="5"/>
  <c r="BF749" i="5"/>
  <c r="T749" i="5"/>
  <c r="R749" i="5"/>
  <c r="P749" i="5"/>
  <c r="BI745" i="5"/>
  <c r="BH745" i="5"/>
  <c r="BG745" i="5"/>
  <c r="BF745" i="5"/>
  <c r="T745" i="5"/>
  <c r="R745" i="5"/>
  <c r="P745" i="5"/>
  <c r="BI741" i="5"/>
  <c r="BH741" i="5"/>
  <c r="BG741" i="5"/>
  <c r="BF741" i="5"/>
  <c r="T741" i="5"/>
  <c r="R741" i="5"/>
  <c r="P741" i="5"/>
  <c r="BI737" i="5"/>
  <c r="BH737" i="5"/>
  <c r="BG737" i="5"/>
  <c r="BF737" i="5"/>
  <c r="T737" i="5"/>
  <c r="R737" i="5"/>
  <c r="P737" i="5"/>
  <c r="BI734" i="5"/>
  <c r="BH734" i="5"/>
  <c r="BG734" i="5"/>
  <c r="BF734" i="5"/>
  <c r="T734" i="5"/>
  <c r="R734" i="5"/>
  <c r="P734" i="5"/>
  <c r="BI729" i="5"/>
  <c r="BH729" i="5"/>
  <c r="BG729" i="5"/>
  <c r="BF729" i="5"/>
  <c r="T729" i="5"/>
  <c r="R729" i="5"/>
  <c r="P729" i="5"/>
  <c r="BI723" i="5"/>
  <c r="BH723" i="5"/>
  <c r="BG723" i="5"/>
  <c r="BF723" i="5"/>
  <c r="T723" i="5"/>
  <c r="R723" i="5"/>
  <c r="P723" i="5"/>
  <c r="BI720" i="5"/>
  <c r="BH720" i="5"/>
  <c r="BG720" i="5"/>
  <c r="BF720" i="5"/>
  <c r="T720" i="5"/>
  <c r="R720" i="5"/>
  <c r="P720" i="5"/>
  <c r="BI718" i="5"/>
  <c r="BH718" i="5"/>
  <c r="BG718" i="5"/>
  <c r="BF718" i="5"/>
  <c r="T718" i="5"/>
  <c r="R718" i="5"/>
  <c r="P718" i="5"/>
  <c r="BI711" i="5"/>
  <c r="BH711" i="5"/>
  <c r="BG711" i="5"/>
  <c r="BF711" i="5"/>
  <c r="T711" i="5"/>
  <c r="R711" i="5"/>
  <c r="P711" i="5"/>
  <c r="BI705" i="5"/>
  <c r="BH705" i="5"/>
  <c r="BG705" i="5"/>
  <c r="BF705" i="5"/>
  <c r="T705" i="5"/>
  <c r="R705" i="5"/>
  <c r="P705" i="5"/>
  <c r="BI703" i="5"/>
  <c r="BH703" i="5"/>
  <c r="BG703" i="5"/>
  <c r="BF703" i="5"/>
  <c r="T703" i="5"/>
  <c r="R703" i="5"/>
  <c r="P703" i="5"/>
  <c r="BI701" i="5"/>
  <c r="BH701" i="5"/>
  <c r="BG701" i="5"/>
  <c r="BF701" i="5"/>
  <c r="T701" i="5"/>
  <c r="R701" i="5"/>
  <c r="P701" i="5"/>
  <c r="BI698" i="5"/>
  <c r="BH698" i="5"/>
  <c r="BG698" i="5"/>
  <c r="BF698" i="5"/>
  <c r="T698" i="5"/>
  <c r="R698" i="5"/>
  <c r="P698" i="5"/>
  <c r="BI695" i="5"/>
  <c r="BH695" i="5"/>
  <c r="BG695" i="5"/>
  <c r="BF695" i="5"/>
  <c r="T695" i="5"/>
  <c r="R695" i="5"/>
  <c r="P695" i="5"/>
  <c r="BI692" i="5"/>
  <c r="BH692" i="5"/>
  <c r="BG692" i="5"/>
  <c r="BF692" i="5"/>
  <c r="T692" i="5"/>
  <c r="R692" i="5"/>
  <c r="P692" i="5"/>
  <c r="BI688" i="5"/>
  <c r="BH688" i="5"/>
  <c r="BG688" i="5"/>
  <c r="BF688" i="5"/>
  <c r="T688" i="5"/>
  <c r="R688" i="5"/>
  <c r="P688" i="5"/>
  <c r="BI686" i="5"/>
  <c r="BH686" i="5"/>
  <c r="BG686" i="5"/>
  <c r="BF686" i="5"/>
  <c r="T686" i="5"/>
  <c r="R686" i="5"/>
  <c r="P686" i="5"/>
  <c r="BI685" i="5"/>
  <c r="BH685" i="5"/>
  <c r="BG685" i="5"/>
  <c r="BF685" i="5"/>
  <c r="T685" i="5"/>
  <c r="R685" i="5"/>
  <c r="P685" i="5"/>
  <c r="BI684" i="5"/>
  <c r="BH684" i="5"/>
  <c r="BG684" i="5"/>
  <c r="BF684" i="5"/>
  <c r="T684" i="5"/>
  <c r="R684" i="5"/>
  <c r="P684" i="5"/>
  <c r="BI683" i="5"/>
  <c r="BH683" i="5"/>
  <c r="BG683" i="5"/>
  <c r="BF683" i="5"/>
  <c r="T683" i="5"/>
  <c r="R683" i="5"/>
  <c r="P683" i="5"/>
  <c r="BI682" i="5"/>
  <c r="BH682" i="5"/>
  <c r="BG682" i="5"/>
  <c r="BF682" i="5"/>
  <c r="T682" i="5"/>
  <c r="R682" i="5"/>
  <c r="P682" i="5"/>
  <c r="BI681" i="5"/>
  <c r="BH681" i="5"/>
  <c r="BG681" i="5"/>
  <c r="BF681" i="5"/>
  <c r="T681" i="5"/>
  <c r="R681" i="5"/>
  <c r="P681" i="5"/>
  <c r="BI680" i="5"/>
  <c r="BH680" i="5"/>
  <c r="BG680" i="5"/>
  <c r="BF680" i="5"/>
  <c r="T680" i="5"/>
  <c r="R680" i="5"/>
  <c r="P680" i="5"/>
  <c r="BI679" i="5"/>
  <c r="BH679" i="5"/>
  <c r="BG679" i="5"/>
  <c r="BF679" i="5"/>
  <c r="T679" i="5"/>
  <c r="R679" i="5"/>
  <c r="P679" i="5"/>
  <c r="BI678" i="5"/>
  <c r="BH678" i="5"/>
  <c r="BG678" i="5"/>
  <c r="BF678" i="5"/>
  <c r="T678" i="5"/>
  <c r="R678" i="5"/>
  <c r="P678" i="5"/>
  <c r="BI677" i="5"/>
  <c r="BH677" i="5"/>
  <c r="BG677" i="5"/>
  <c r="BF677" i="5"/>
  <c r="T677" i="5"/>
  <c r="R677" i="5"/>
  <c r="P677" i="5"/>
  <c r="BI676" i="5"/>
  <c r="BH676" i="5"/>
  <c r="BG676" i="5"/>
  <c r="BF676" i="5"/>
  <c r="T676" i="5"/>
  <c r="R676" i="5"/>
  <c r="P676" i="5"/>
  <c r="BI675" i="5"/>
  <c r="BH675" i="5"/>
  <c r="BG675" i="5"/>
  <c r="BF675" i="5"/>
  <c r="T675" i="5"/>
  <c r="R675" i="5"/>
  <c r="P675" i="5"/>
  <c r="BI674" i="5"/>
  <c r="BH674" i="5"/>
  <c r="BG674" i="5"/>
  <c r="BF674" i="5"/>
  <c r="T674" i="5"/>
  <c r="R674" i="5"/>
  <c r="P674" i="5"/>
  <c r="BI673" i="5"/>
  <c r="BH673" i="5"/>
  <c r="BG673" i="5"/>
  <c r="BF673" i="5"/>
  <c r="T673" i="5"/>
  <c r="R673" i="5"/>
  <c r="P673" i="5"/>
  <c r="BI672" i="5"/>
  <c r="BH672" i="5"/>
  <c r="BG672" i="5"/>
  <c r="BF672" i="5"/>
  <c r="T672" i="5"/>
  <c r="R672" i="5"/>
  <c r="P672" i="5"/>
  <c r="BI671" i="5"/>
  <c r="BH671" i="5"/>
  <c r="BG671" i="5"/>
  <c r="BF671" i="5"/>
  <c r="T671" i="5"/>
  <c r="R671" i="5"/>
  <c r="P671" i="5"/>
  <c r="BI670" i="5"/>
  <c r="BH670" i="5"/>
  <c r="BG670" i="5"/>
  <c r="BF670" i="5"/>
  <c r="T670" i="5"/>
  <c r="R670" i="5"/>
  <c r="P670" i="5"/>
  <c r="BI669" i="5"/>
  <c r="BH669" i="5"/>
  <c r="BG669" i="5"/>
  <c r="BF669" i="5"/>
  <c r="T669" i="5"/>
  <c r="R669" i="5"/>
  <c r="P669" i="5"/>
  <c r="BI668" i="5"/>
  <c r="BH668" i="5"/>
  <c r="BG668" i="5"/>
  <c r="BF668" i="5"/>
  <c r="T668" i="5"/>
  <c r="R668" i="5"/>
  <c r="P668" i="5"/>
  <c r="BI667" i="5"/>
  <c r="BH667" i="5"/>
  <c r="BG667" i="5"/>
  <c r="BF667" i="5"/>
  <c r="T667" i="5"/>
  <c r="R667" i="5"/>
  <c r="P667" i="5"/>
  <c r="BI666" i="5"/>
  <c r="BH666" i="5"/>
  <c r="BG666" i="5"/>
  <c r="BF666" i="5"/>
  <c r="T666" i="5"/>
  <c r="R666" i="5"/>
  <c r="P666" i="5"/>
  <c r="BI665" i="5"/>
  <c r="BH665" i="5"/>
  <c r="BG665" i="5"/>
  <c r="BF665" i="5"/>
  <c r="T665" i="5"/>
  <c r="R665" i="5"/>
  <c r="P665" i="5"/>
  <c r="BI664" i="5"/>
  <c r="BH664" i="5"/>
  <c r="BG664" i="5"/>
  <c r="BF664" i="5"/>
  <c r="T664" i="5"/>
  <c r="R664" i="5"/>
  <c r="P664" i="5"/>
  <c r="BI663" i="5"/>
  <c r="BH663" i="5"/>
  <c r="BG663" i="5"/>
  <c r="BF663" i="5"/>
  <c r="T663" i="5"/>
  <c r="R663" i="5"/>
  <c r="P663" i="5"/>
  <c r="BI662" i="5"/>
  <c r="BH662" i="5"/>
  <c r="BG662" i="5"/>
  <c r="BF662" i="5"/>
  <c r="T662" i="5"/>
  <c r="R662" i="5"/>
  <c r="P662" i="5"/>
  <c r="BI661" i="5"/>
  <c r="BH661" i="5"/>
  <c r="BG661" i="5"/>
  <c r="BF661" i="5"/>
  <c r="T661" i="5"/>
  <c r="R661" i="5"/>
  <c r="P661" i="5"/>
  <c r="BI660" i="5"/>
  <c r="BH660" i="5"/>
  <c r="BG660" i="5"/>
  <c r="BF660" i="5"/>
  <c r="T660" i="5"/>
  <c r="R660" i="5"/>
  <c r="P660" i="5"/>
  <c r="BI659" i="5"/>
  <c r="BH659" i="5"/>
  <c r="BG659" i="5"/>
  <c r="BF659" i="5"/>
  <c r="T659" i="5"/>
  <c r="R659" i="5"/>
  <c r="P659" i="5"/>
  <c r="BI658" i="5"/>
  <c r="BH658" i="5"/>
  <c r="BG658" i="5"/>
  <c r="BF658" i="5"/>
  <c r="T658" i="5"/>
  <c r="R658" i="5"/>
  <c r="P658" i="5"/>
  <c r="BI657" i="5"/>
  <c r="BH657" i="5"/>
  <c r="BG657" i="5"/>
  <c r="BF657" i="5"/>
  <c r="T657" i="5"/>
  <c r="R657" i="5"/>
  <c r="P657" i="5"/>
  <c r="BI656" i="5"/>
  <c r="BH656" i="5"/>
  <c r="BG656" i="5"/>
  <c r="BF656" i="5"/>
  <c r="T656" i="5"/>
  <c r="R656" i="5"/>
  <c r="P656" i="5"/>
  <c r="BI655" i="5"/>
  <c r="BH655" i="5"/>
  <c r="BG655" i="5"/>
  <c r="BF655" i="5"/>
  <c r="T655" i="5"/>
  <c r="R655" i="5"/>
  <c r="P655" i="5"/>
  <c r="BI654" i="5"/>
  <c r="BH654" i="5"/>
  <c r="BG654" i="5"/>
  <c r="BF654" i="5"/>
  <c r="T654" i="5"/>
  <c r="R654" i="5"/>
  <c r="P654" i="5"/>
  <c r="BI653" i="5"/>
  <c r="BH653" i="5"/>
  <c r="BG653" i="5"/>
  <c r="BF653" i="5"/>
  <c r="T653" i="5"/>
  <c r="R653" i="5"/>
  <c r="P653" i="5"/>
  <c r="BI652" i="5"/>
  <c r="BH652" i="5"/>
  <c r="BG652" i="5"/>
  <c r="BF652" i="5"/>
  <c r="T652" i="5"/>
  <c r="R652" i="5"/>
  <c r="P652" i="5"/>
  <c r="BI651" i="5"/>
  <c r="BH651" i="5"/>
  <c r="BG651" i="5"/>
  <c r="BF651" i="5"/>
  <c r="T651" i="5"/>
  <c r="R651" i="5"/>
  <c r="P651" i="5"/>
  <c r="BI650" i="5"/>
  <c r="BH650" i="5"/>
  <c r="BG650" i="5"/>
  <c r="BF650" i="5"/>
  <c r="T650" i="5"/>
  <c r="R650" i="5"/>
  <c r="P650" i="5"/>
  <c r="BI649" i="5"/>
  <c r="BH649" i="5"/>
  <c r="BG649" i="5"/>
  <c r="BF649" i="5"/>
  <c r="T649" i="5"/>
  <c r="R649" i="5"/>
  <c r="P649" i="5"/>
  <c r="BI648" i="5"/>
  <c r="BH648" i="5"/>
  <c r="BG648" i="5"/>
  <c r="BF648" i="5"/>
  <c r="T648" i="5"/>
  <c r="R648" i="5"/>
  <c r="P648" i="5"/>
  <c r="BI647" i="5"/>
  <c r="BH647" i="5"/>
  <c r="BG647" i="5"/>
  <c r="BF647" i="5"/>
  <c r="T647" i="5"/>
  <c r="R647" i="5"/>
  <c r="P647" i="5"/>
  <c r="BI646" i="5"/>
  <c r="BH646" i="5"/>
  <c r="BG646" i="5"/>
  <c r="BF646" i="5"/>
  <c r="T646" i="5"/>
  <c r="R646" i="5"/>
  <c r="P646" i="5"/>
  <c r="BI645" i="5"/>
  <c r="BH645" i="5"/>
  <c r="BG645" i="5"/>
  <c r="BF645" i="5"/>
  <c r="T645" i="5"/>
  <c r="R645" i="5"/>
  <c r="P645" i="5"/>
  <c r="BI644" i="5"/>
  <c r="BH644" i="5"/>
  <c r="BG644" i="5"/>
  <c r="BF644" i="5"/>
  <c r="T644" i="5"/>
  <c r="R644" i="5"/>
  <c r="P644" i="5"/>
  <c r="BI643" i="5"/>
  <c r="BH643" i="5"/>
  <c r="BG643" i="5"/>
  <c r="BF643" i="5"/>
  <c r="T643" i="5"/>
  <c r="R643" i="5"/>
  <c r="P643" i="5"/>
  <c r="BI642" i="5"/>
  <c r="BH642" i="5"/>
  <c r="BG642" i="5"/>
  <c r="BF642" i="5"/>
  <c r="T642" i="5"/>
  <c r="R642" i="5"/>
  <c r="P642" i="5"/>
  <c r="BI641" i="5"/>
  <c r="BH641" i="5"/>
  <c r="BG641" i="5"/>
  <c r="BF641" i="5"/>
  <c r="T641" i="5"/>
  <c r="R641" i="5"/>
  <c r="P641" i="5"/>
  <c r="BI640" i="5"/>
  <c r="BH640" i="5"/>
  <c r="BG640" i="5"/>
  <c r="BF640" i="5"/>
  <c r="T640" i="5"/>
  <c r="R640" i="5"/>
  <c r="P640" i="5"/>
  <c r="BI639" i="5"/>
  <c r="BH639" i="5"/>
  <c r="BG639" i="5"/>
  <c r="BF639" i="5"/>
  <c r="T639" i="5"/>
  <c r="R639" i="5"/>
  <c r="P639" i="5"/>
  <c r="BI638" i="5"/>
  <c r="BH638" i="5"/>
  <c r="BG638" i="5"/>
  <c r="BF638" i="5"/>
  <c r="T638" i="5"/>
  <c r="R638" i="5"/>
  <c r="P638" i="5"/>
  <c r="BI637" i="5"/>
  <c r="BH637" i="5"/>
  <c r="BG637" i="5"/>
  <c r="BF637" i="5"/>
  <c r="T637" i="5"/>
  <c r="R637" i="5"/>
  <c r="P637" i="5"/>
  <c r="BI636" i="5"/>
  <c r="BH636" i="5"/>
  <c r="BG636" i="5"/>
  <c r="BF636" i="5"/>
  <c r="T636" i="5"/>
  <c r="R636" i="5"/>
  <c r="P636" i="5"/>
  <c r="BI635" i="5"/>
  <c r="BH635" i="5"/>
  <c r="BG635" i="5"/>
  <c r="BF635" i="5"/>
  <c r="T635" i="5"/>
  <c r="R635" i="5"/>
  <c r="P635" i="5"/>
  <c r="BI634" i="5"/>
  <c r="BH634" i="5"/>
  <c r="BG634" i="5"/>
  <c r="BF634" i="5"/>
  <c r="T634" i="5"/>
  <c r="R634" i="5"/>
  <c r="P634" i="5"/>
  <c r="BI633" i="5"/>
  <c r="BH633" i="5"/>
  <c r="BG633" i="5"/>
  <c r="BF633" i="5"/>
  <c r="T633" i="5"/>
  <c r="R633" i="5"/>
  <c r="P633" i="5"/>
  <c r="BI632" i="5"/>
  <c r="BH632" i="5"/>
  <c r="BG632" i="5"/>
  <c r="BF632" i="5"/>
  <c r="T632" i="5"/>
  <c r="R632" i="5"/>
  <c r="P632" i="5"/>
  <c r="BI631" i="5"/>
  <c r="BH631" i="5"/>
  <c r="BG631" i="5"/>
  <c r="BF631" i="5"/>
  <c r="T631" i="5"/>
  <c r="R631" i="5"/>
  <c r="P631" i="5"/>
  <c r="BI630" i="5"/>
  <c r="BH630" i="5"/>
  <c r="BG630" i="5"/>
  <c r="BF630" i="5"/>
  <c r="T630" i="5"/>
  <c r="R630" i="5"/>
  <c r="P630" i="5"/>
  <c r="BI629" i="5"/>
  <c r="BH629" i="5"/>
  <c r="BG629" i="5"/>
  <c r="BF629" i="5"/>
  <c r="T629" i="5"/>
  <c r="R629" i="5"/>
  <c r="P629" i="5"/>
  <c r="BI628" i="5"/>
  <c r="BH628" i="5"/>
  <c r="BG628" i="5"/>
  <c r="BF628" i="5"/>
  <c r="T628" i="5"/>
  <c r="R628" i="5"/>
  <c r="P628" i="5"/>
  <c r="BI627" i="5"/>
  <c r="BH627" i="5"/>
  <c r="BG627" i="5"/>
  <c r="BF627" i="5"/>
  <c r="T627" i="5"/>
  <c r="R627" i="5"/>
  <c r="P627" i="5"/>
  <c r="BI626" i="5"/>
  <c r="BH626" i="5"/>
  <c r="BG626" i="5"/>
  <c r="BF626" i="5"/>
  <c r="T626" i="5"/>
  <c r="R626" i="5"/>
  <c r="P626" i="5"/>
  <c r="BI625" i="5"/>
  <c r="BH625" i="5"/>
  <c r="BG625" i="5"/>
  <c r="BF625" i="5"/>
  <c r="T625" i="5"/>
  <c r="R625" i="5"/>
  <c r="P625" i="5"/>
  <c r="BI624" i="5"/>
  <c r="BH624" i="5"/>
  <c r="BG624" i="5"/>
  <c r="BF624" i="5"/>
  <c r="T624" i="5"/>
  <c r="R624" i="5"/>
  <c r="P624" i="5"/>
  <c r="BI623" i="5"/>
  <c r="BH623" i="5"/>
  <c r="BG623" i="5"/>
  <c r="BF623" i="5"/>
  <c r="T623" i="5"/>
  <c r="R623" i="5"/>
  <c r="P623" i="5"/>
  <c r="BI622" i="5"/>
  <c r="BH622" i="5"/>
  <c r="BG622" i="5"/>
  <c r="BF622" i="5"/>
  <c r="T622" i="5"/>
  <c r="R622" i="5"/>
  <c r="P622" i="5"/>
  <c r="BI621" i="5"/>
  <c r="BH621" i="5"/>
  <c r="BG621" i="5"/>
  <c r="BF621" i="5"/>
  <c r="T621" i="5"/>
  <c r="R621" i="5"/>
  <c r="P621" i="5"/>
  <c r="BI620" i="5"/>
  <c r="BH620" i="5"/>
  <c r="BG620" i="5"/>
  <c r="BF620" i="5"/>
  <c r="T620" i="5"/>
  <c r="R620" i="5"/>
  <c r="P620" i="5"/>
  <c r="BI619" i="5"/>
  <c r="BH619" i="5"/>
  <c r="BG619" i="5"/>
  <c r="BF619" i="5"/>
  <c r="T619" i="5"/>
  <c r="R619" i="5"/>
  <c r="P619" i="5"/>
  <c r="BI618" i="5"/>
  <c r="BH618" i="5"/>
  <c r="BG618" i="5"/>
  <c r="BF618" i="5"/>
  <c r="T618" i="5"/>
  <c r="R618" i="5"/>
  <c r="P618" i="5"/>
  <c r="BI617" i="5"/>
  <c r="BH617" i="5"/>
  <c r="BG617" i="5"/>
  <c r="BF617" i="5"/>
  <c r="T617" i="5"/>
  <c r="R617" i="5"/>
  <c r="P617" i="5"/>
  <c r="BI616" i="5"/>
  <c r="BH616" i="5"/>
  <c r="BG616" i="5"/>
  <c r="BF616" i="5"/>
  <c r="T616" i="5"/>
  <c r="R616" i="5"/>
  <c r="P616" i="5"/>
  <c r="BI615" i="5"/>
  <c r="BH615" i="5"/>
  <c r="BG615" i="5"/>
  <c r="BF615" i="5"/>
  <c r="T615" i="5"/>
  <c r="R615" i="5"/>
  <c r="P615" i="5"/>
  <c r="BI614" i="5"/>
  <c r="BH614" i="5"/>
  <c r="BG614" i="5"/>
  <c r="BF614" i="5"/>
  <c r="T614" i="5"/>
  <c r="R614" i="5"/>
  <c r="P614" i="5"/>
  <c r="BI613" i="5"/>
  <c r="BH613" i="5"/>
  <c r="BG613" i="5"/>
  <c r="BF613" i="5"/>
  <c r="T613" i="5"/>
  <c r="R613" i="5"/>
  <c r="P613" i="5"/>
  <c r="BI612" i="5"/>
  <c r="BH612" i="5"/>
  <c r="BG612" i="5"/>
  <c r="BF612" i="5"/>
  <c r="T612" i="5"/>
  <c r="R612" i="5"/>
  <c r="P612" i="5"/>
  <c r="BI611" i="5"/>
  <c r="BH611" i="5"/>
  <c r="BG611" i="5"/>
  <c r="BF611" i="5"/>
  <c r="T611" i="5"/>
  <c r="R611" i="5"/>
  <c r="P611" i="5"/>
  <c r="BI610" i="5"/>
  <c r="BH610" i="5"/>
  <c r="BG610" i="5"/>
  <c r="BF610" i="5"/>
  <c r="T610" i="5"/>
  <c r="R610" i="5"/>
  <c r="P610" i="5"/>
  <c r="BI609" i="5"/>
  <c r="BH609" i="5"/>
  <c r="BG609" i="5"/>
  <c r="BF609" i="5"/>
  <c r="T609" i="5"/>
  <c r="R609" i="5"/>
  <c r="P609" i="5"/>
  <c r="BI608" i="5"/>
  <c r="BH608" i="5"/>
  <c r="BG608" i="5"/>
  <c r="BF608" i="5"/>
  <c r="T608" i="5"/>
  <c r="R608" i="5"/>
  <c r="P608" i="5"/>
  <c r="BI607" i="5"/>
  <c r="BH607" i="5"/>
  <c r="BG607" i="5"/>
  <c r="BF607" i="5"/>
  <c r="T607" i="5"/>
  <c r="R607" i="5"/>
  <c r="P607" i="5"/>
  <c r="BI606" i="5"/>
  <c r="BH606" i="5"/>
  <c r="BG606" i="5"/>
  <c r="BF606" i="5"/>
  <c r="T606" i="5"/>
  <c r="R606" i="5"/>
  <c r="P606" i="5"/>
  <c r="BI605" i="5"/>
  <c r="BH605" i="5"/>
  <c r="BG605" i="5"/>
  <c r="BF605" i="5"/>
  <c r="T605" i="5"/>
  <c r="R605" i="5"/>
  <c r="P605" i="5"/>
  <c r="BI604" i="5"/>
  <c r="BH604" i="5"/>
  <c r="BG604" i="5"/>
  <c r="BF604" i="5"/>
  <c r="T604" i="5"/>
  <c r="R604" i="5"/>
  <c r="P604" i="5"/>
  <c r="BI603" i="5"/>
  <c r="BH603" i="5"/>
  <c r="BG603" i="5"/>
  <c r="BF603" i="5"/>
  <c r="T603" i="5"/>
  <c r="R603" i="5"/>
  <c r="P603" i="5"/>
  <c r="BI602" i="5"/>
  <c r="BH602" i="5"/>
  <c r="BG602" i="5"/>
  <c r="BF602" i="5"/>
  <c r="T602" i="5"/>
  <c r="R602" i="5"/>
  <c r="P602" i="5"/>
  <c r="BI601" i="5"/>
  <c r="BH601" i="5"/>
  <c r="BG601" i="5"/>
  <c r="BF601" i="5"/>
  <c r="T601" i="5"/>
  <c r="R601" i="5"/>
  <c r="P601" i="5"/>
  <c r="BI600" i="5"/>
  <c r="BH600" i="5"/>
  <c r="BG600" i="5"/>
  <c r="BF600" i="5"/>
  <c r="T600" i="5"/>
  <c r="R600" i="5"/>
  <c r="P600" i="5"/>
  <c r="BI599" i="5"/>
  <c r="BH599" i="5"/>
  <c r="BG599" i="5"/>
  <c r="BF599" i="5"/>
  <c r="T599" i="5"/>
  <c r="R599" i="5"/>
  <c r="P599" i="5"/>
  <c r="BI598" i="5"/>
  <c r="BH598" i="5"/>
  <c r="BG598" i="5"/>
  <c r="BF598" i="5"/>
  <c r="T598" i="5"/>
  <c r="R598" i="5"/>
  <c r="P598" i="5"/>
  <c r="BI597" i="5"/>
  <c r="BH597" i="5"/>
  <c r="BG597" i="5"/>
  <c r="BF597" i="5"/>
  <c r="T597" i="5"/>
  <c r="R597" i="5"/>
  <c r="P597" i="5"/>
  <c r="BI596" i="5"/>
  <c r="BH596" i="5"/>
  <c r="BG596" i="5"/>
  <c r="BF596" i="5"/>
  <c r="T596" i="5"/>
  <c r="R596" i="5"/>
  <c r="P596" i="5"/>
  <c r="BI595" i="5"/>
  <c r="BH595" i="5"/>
  <c r="BG595" i="5"/>
  <c r="BF595" i="5"/>
  <c r="T595" i="5"/>
  <c r="R595" i="5"/>
  <c r="P595" i="5"/>
  <c r="BI594" i="5"/>
  <c r="BH594" i="5"/>
  <c r="BG594" i="5"/>
  <c r="BF594" i="5"/>
  <c r="T594" i="5"/>
  <c r="R594" i="5"/>
  <c r="P594" i="5"/>
  <c r="BI593" i="5"/>
  <c r="BH593" i="5"/>
  <c r="BG593" i="5"/>
  <c r="BF593" i="5"/>
  <c r="T593" i="5"/>
  <c r="R593" i="5"/>
  <c r="P593" i="5"/>
  <c r="BI592" i="5"/>
  <c r="BH592" i="5"/>
  <c r="BG592" i="5"/>
  <c r="BF592" i="5"/>
  <c r="T592" i="5"/>
  <c r="R592" i="5"/>
  <c r="P592" i="5"/>
  <c r="BI591" i="5"/>
  <c r="BH591" i="5"/>
  <c r="BG591" i="5"/>
  <c r="BF591" i="5"/>
  <c r="T591" i="5"/>
  <c r="R591" i="5"/>
  <c r="P591" i="5"/>
  <c r="BI590" i="5"/>
  <c r="BH590" i="5"/>
  <c r="BG590" i="5"/>
  <c r="BF590" i="5"/>
  <c r="T590" i="5"/>
  <c r="R590" i="5"/>
  <c r="P590" i="5"/>
  <c r="BI589" i="5"/>
  <c r="BH589" i="5"/>
  <c r="BG589" i="5"/>
  <c r="BF589" i="5"/>
  <c r="T589" i="5"/>
  <c r="R589" i="5"/>
  <c r="P589" i="5"/>
  <c r="BI588" i="5"/>
  <c r="BH588" i="5"/>
  <c r="BG588" i="5"/>
  <c r="BF588" i="5"/>
  <c r="T588" i="5"/>
  <c r="R588" i="5"/>
  <c r="P588" i="5"/>
  <c r="BI587" i="5"/>
  <c r="BH587" i="5"/>
  <c r="BG587" i="5"/>
  <c r="BF587" i="5"/>
  <c r="T587" i="5"/>
  <c r="R587" i="5"/>
  <c r="P587" i="5"/>
  <c r="BI586" i="5"/>
  <c r="BH586" i="5"/>
  <c r="BG586" i="5"/>
  <c r="BF586" i="5"/>
  <c r="T586" i="5"/>
  <c r="R586" i="5"/>
  <c r="P586" i="5"/>
  <c r="BI585" i="5"/>
  <c r="BH585" i="5"/>
  <c r="BG585" i="5"/>
  <c r="BF585" i="5"/>
  <c r="T585" i="5"/>
  <c r="R585" i="5"/>
  <c r="P585" i="5"/>
  <c r="BI584" i="5"/>
  <c r="BH584" i="5"/>
  <c r="BG584" i="5"/>
  <c r="BF584" i="5"/>
  <c r="T584" i="5"/>
  <c r="R584" i="5"/>
  <c r="P584" i="5"/>
  <c r="BI583" i="5"/>
  <c r="BH583" i="5"/>
  <c r="BG583" i="5"/>
  <c r="BF583" i="5"/>
  <c r="T583" i="5"/>
  <c r="R583" i="5"/>
  <c r="P583" i="5"/>
  <c r="BI582" i="5"/>
  <c r="BH582" i="5"/>
  <c r="BG582" i="5"/>
  <c r="BF582" i="5"/>
  <c r="T582" i="5"/>
  <c r="R582" i="5"/>
  <c r="P582" i="5"/>
  <c r="BI581" i="5"/>
  <c r="BH581" i="5"/>
  <c r="BG581" i="5"/>
  <c r="BF581" i="5"/>
  <c r="T581" i="5"/>
  <c r="R581" i="5"/>
  <c r="P581" i="5"/>
  <c r="BI580" i="5"/>
  <c r="BH580" i="5"/>
  <c r="BG580" i="5"/>
  <c r="BF580" i="5"/>
  <c r="T580" i="5"/>
  <c r="R580" i="5"/>
  <c r="P580" i="5"/>
  <c r="BI579" i="5"/>
  <c r="BH579" i="5"/>
  <c r="BG579" i="5"/>
  <c r="BF579" i="5"/>
  <c r="T579" i="5"/>
  <c r="R579" i="5"/>
  <c r="P579" i="5"/>
  <c r="BI578" i="5"/>
  <c r="BH578" i="5"/>
  <c r="BG578" i="5"/>
  <c r="BF578" i="5"/>
  <c r="T578" i="5"/>
  <c r="R578" i="5"/>
  <c r="P578" i="5"/>
  <c r="BI577" i="5"/>
  <c r="BH577" i="5"/>
  <c r="BG577" i="5"/>
  <c r="BF577" i="5"/>
  <c r="T577" i="5"/>
  <c r="R577" i="5"/>
  <c r="P577" i="5"/>
  <c r="BI576" i="5"/>
  <c r="BH576" i="5"/>
  <c r="BG576" i="5"/>
  <c r="BF576" i="5"/>
  <c r="T576" i="5"/>
  <c r="R576" i="5"/>
  <c r="P576" i="5"/>
  <c r="BI575" i="5"/>
  <c r="BH575" i="5"/>
  <c r="BG575" i="5"/>
  <c r="BF575" i="5"/>
  <c r="T575" i="5"/>
  <c r="R575" i="5"/>
  <c r="P575" i="5"/>
  <c r="BI574" i="5"/>
  <c r="BH574" i="5"/>
  <c r="BG574" i="5"/>
  <c r="BF574" i="5"/>
  <c r="T574" i="5"/>
  <c r="R574" i="5"/>
  <c r="P574" i="5"/>
  <c r="BI573" i="5"/>
  <c r="BH573" i="5"/>
  <c r="BG573" i="5"/>
  <c r="BF573" i="5"/>
  <c r="T573" i="5"/>
  <c r="R573" i="5"/>
  <c r="P573" i="5"/>
  <c r="BI572" i="5"/>
  <c r="BH572" i="5"/>
  <c r="BG572" i="5"/>
  <c r="BF572" i="5"/>
  <c r="T572" i="5"/>
  <c r="R572" i="5"/>
  <c r="P572" i="5"/>
  <c r="BI571" i="5"/>
  <c r="BH571" i="5"/>
  <c r="BG571" i="5"/>
  <c r="BF571" i="5"/>
  <c r="T571" i="5"/>
  <c r="R571" i="5"/>
  <c r="P571" i="5"/>
  <c r="BI570" i="5"/>
  <c r="BH570" i="5"/>
  <c r="BG570" i="5"/>
  <c r="BF570" i="5"/>
  <c r="T570" i="5"/>
  <c r="R570" i="5"/>
  <c r="P570" i="5"/>
  <c r="BI569" i="5"/>
  <c r="BH569" i="5"/>
  <c r="BG569" i="5"/>
  <c r="BF569" i="5"/>
  <c r="T569" i="5"/>
  <c r="R569" i="5"/>
  <c r="P569" i="5"/>
  <c r="BI568" i="5"/>
  <c r="BH568" i="5"/>
  <c r="BG568" i="5"/>
  <c r="BF568" i="5"/>
  <c r="T568" i="5"/>
  <c r="R568" i="5"/>
  <c r="P568" i="5"/>
  <c r="BI567" i="5"/>
  <c r="BH567" i="5"/>
  <c r="BG567" i="5"/>
  <c r="BF567" i="5"/>
  <c r="T567" i="5"/>
  <c r="R567" i="5"/>
  <c r="P567" i="5"/>
  <c r="BI566" i="5"/>
  <c r="BH566" i="5"/>
  <c r="BG566" i="5"/>
  <c r="BF566" i="5"/>
  <c r="T566" i="5"/>
  <c r="R566" i="5"/>
  <c r="P566" i="5"/>
  <c r="BI565" i="5"/>
  <c r="BH565" i="5"/>
  <c r="BG565" i="5"/>
  <c r="BF565" i="5"/>
  <c r="T565" i="5"/>
  <c r="R565" i="5"/>
  <c r="P565" i="5"/>
  <c r="BI564" i="5"/>
  <c r="BH564" i="5"/>
  <c r="BG564" i="5"/>
  <c r="BF564" i="5"/>
  <c r="T564" i="5"/>
  <c r="R564" i="5"/>
  <c r="P564" i="5"/>
  <c r="BI563" i="5"/>
  <c r="BH563" i="5"/>
  <c r="BG563" i="5"/>
  <c r="BF563" i="5"/>
  <c r="T563" i="5"/>
  <c r="R563" i="5"/>
  <c r="P563" i="5"/>
  <c r="BI562" i="5"/>
  <c r="BH562" i="5"/>
  <c r="BG562" i="5"/>
  <c r="BF562" i="5"/>
  <c r="T562" i="5"/>
  <c r="R562" i="5"/>
  <c r="P562" i="5"/>
  <c r="BI561" i="5"/>
  <c r="BH561" i="5"/>
  <c r="BG561" i="5"/>
  <c r="BF561" i="5"/>
  <c r="T561" i="5"/>
  <c r="R561" i="5"/>
  <c r="P561" i="5"/>
  <c r="BI560" i="5"/>
  <c r="BH560" i="5"/>
  <c r="BG560" i="5"/>
  <c r="BF560" i="5"/>
  <c r="T560" i="5"/>
  <c r="R560" i="5"/>
  <c r="P560" i="5"/>
  <c r="BI559" i="5"/>
  <c r="BH559" i="5"/>
  <c r="BG559" i="5"/>
  <c r="BF559" i="5"/>
  <c r="T559" i="5"/>
  <c r="R559" i="5"/>
  <c r="P559" i="5"/>
  <c r="BI558" i="5"/>
  <c r="BH558" i="5"/>
  <c r="BG558" i="5"/>
  <c r="BF558" i="5"/>
  <c r="T558" i="5"/>
  <c r="R558" i="5"/>
  <c r="P558" i="5"/>
  <c r="BI557" i="5"/>
  <c r="BH557" i="5"/>
  <c r="BG557" i="5"/>
  <c r="BF557" i="5"/>
  <c r="T557" i="5"/>
  <c r="R557" i="5"/>
  <c r="P557" i="5"/>
  <c r="BI556" i="5"/>
  <c r="BH556" i="5"/>
  <c r="BG556" i="5"/>
  <c r="BF556" i="5"/>
  <c r="T556" i="5"/>
  <c r="R556" i="5"/>
  <c r="P556" i="5"/>
  <c r="BI555" i="5"/>
  <c r="BH555" i="5"/>
  <c r="BG555" i="5"/>
  <c r="BF555" i="5"/>
  <c r="T555" i="5"/>
  <c r="R555" i="5"/>
  <c r="P555" i="5"/>
  <c r="BI554" i="5"/>
  <c r="BH554" i="5"/>
  <c r="BG554" i="5"/>
  <c r="BF554" i="5"/>
  <c r="T554" i="5"/>
  <c r="R554" i="5"/>
  <c r="P554" i="5"/>
  <c r="BI553" i="5"/>
  <c r="BH553" i="5"/>
  <c r="BG553" i="5"/>
  <c r="BF553" i="5"/>
  <c r="T553" i="5"/>
  <c r="R553" i="5"/>
  <c r="P553" i="5"/>
  <c r="BI552" i="5"/>
  <c r="BH552" i="5"/>
  <c r="BG552" i="5"/>
  <c r="BF552" i="5"/>
  <c r="T552" i="5"/>
  <c r="R552" i="5"/>
  <c r="P552" i="5"/>
  <c r="BI551" i="5"/>
  <c r="BH551" i="5"/>
  <c r="BG551" i="5"/>
  <c r="BF551" i="5"/>
  <c r="T551" i="5"/>
  <c r="R551" i="5"/>
  <c r="P551" i="5"/>
  <c r="BI550" i="5"/>
  <c r="BH550" i="5"/>
  <c r="BG550" i="5"/>
  <c r="BF550" i="5"/>
  <c r="T550" i="5"/>
  <c r="R550" i="5"/>
  <c r="P550" i="5"/>
  <c r="BI549" i="5"/>
  <c r="BH549" i="5"/>
  <c r="BG549" i="5"/>
  <c r="BF549" i="5"/>
  <c r="T549" i="5"/>
  <c r="R549" i="5"/>
  <c r="P549" i="5"/>
  <c r="BI548" i="5"/>
  <c r="BH548" i="5"/>
  <c r="BG548" i="5"/>
  <c r="BF548" i="5"/>
  <c r="T548" i="5"/>
  <c r="R548" i="5"/>
  <c r="P548" i="5"/>
  <c r="BI547" i="5"/>
  <c r="BH547" i="5"/>
  <c r="BG547" i="5"/>
  <c r="BF547" i="5"/>
  <c r="T547" i="5"/>
  <c r="R547" i="5"/>
  <c r="P547" i="5"/>
  <c r="BI545" i="5"/>
  <c r="BH545" i="5"/>
  <c r="BG545" i="5"/>
  <c r="BF545" i="5"/>
  <c r="T545" i="5"/>
  <c r="R545" i="5"/>
  <c r="P545" i="5"/>
  <c r="BI544" i="5"/>
  <c r="BH544" i="5"/>
  <c r="BG544" i="5"/>
  <c r="BF544" i="5"/>
  <c r="T544" i="5"/>
  <c r="R544" i="5"/>
  <c r="P544" i="5"/>
  <c r="BI543" i="5"/>
  <c r="BH543" i="5"/>
  <c r="BG543" i="5"/>
  <c r="BF543" i="5"/>
  <c r="T543" i="5"/>
  <c r="R543" i="5"/>
  <c r="P543" i="5"/>
  <c r="BI542" i="5"/>
  <c r="BH542" i="5"/>
  <c r="BG542" i="5"/>
  <c r="BF542" i="5"/>
  <c r="T542" i="5"/>
  <c r="R542" i="5"/>
  <c r="P542" i="5"/>
  <c r="BI541" i="5"/>
  <c r="BH541" i="5"/>
  <c r="BG541" i="5"/>
  <c r="BF541" i="5"/>
  <c r="T541" i="5"/>
  <c r="R541" i="5"/>
  <c r="P541" i="5"/>
  <c r="BI540" i="5"/>
  <c r="BH540" i="5"/>
  <c r="BG540" i="5"/>
  <c r="BF540" i="5"/>
  <c r="T540" i="5"/>
  <c r="R540" i="5"/>
  <c r="P540" i="5"/>
  <c r="BI539" i="5"/>
  <c r="BH539" i="5"/>
  <c r="BG539" i="5"/>
  <c r="BF539" i="5"/>
  <c r="T539" i="5"/>
  <c r="R539" i="5"/>
  <c r="P539" i="5"/>
  <c r="BI538" i="5"/>
  <c r="BH538" i="5"/>
  <c r="BG538" i="5"/>
  <c r="BF538" i="5"/>
  <c r="T538" i="5"/>
  <c r="R538" i="5"/>
  <c r="P538" i="5"/>
  <c r="BI537" i="5"/>
  <c r="BH537" i="5"/>
  <c r="BG537" i="5"/>
  <c r="BF537" i="5"/>
  <c r="T537" i="5"/>
  <c r="R537" i="5"/>
  <c r="P537" i="5"/>
  <c r="BI536" i="5"/>
  <c r="BH536" i="5"/>
  <c r="BG536" i="5"/>
  <c r="BF536" i="5"/>
  <c r="T536" i="5"/>
  <c r="R536" i="5"/>
  <c r="P536" i="5"/>
  <c r="BI535" i="5"/>
  <c r="BH535" i="5"/>
  <c r="BG535" i="5"/>
  <c r="BF535" i="5"/>
  <c r="T535" i="5"/>
  <c r="R535" i="5"/>
  <c r="P535" i="5"/>
  <c r="BI534" i="5"/>
  <c r="BH534" i="5"/>
  <c r="BG534" i="5"/>
  <c r="BF534" i="5"/>
  <c r="T534" i="5"/>
  <c r="R534" i="5"/>
  <c r="P534" i="5"/>
  <c r="BI533" i="5"/>
  <c r="BH533" i="5"/>
  <c r="BG533" i="5"/>
  <c r="BF533" i="5"/>
  <c r="T533" i="5"/>
  <c r="R533" i="5"/>
  <c r="P533" i="5"/>
  <c r="BI532" i="5"/>
  <c r="BH532" i="5"/>
  <c r="BG532" i="5"/>
  <c r="BF532" i="5"/>
  <c r="T532" i="5"/>
  <c r="R532" i="5"/>
  <c r="P532" i="5"/>
  <c r="BI531" i="5"/>
  <c r="BH531" i="5"/>
  <c r="BG531" i="5"/>
  <c r="BF531" i="5"/>
  <c r="T531" i="5"/>
  <c r="R531" i="5"/>
  <c r="P531" i="5"/>
  <c r="BI530" i="5"/>
  <c r="BH530" i="5"/>
  <c r="BG530" i="5"/>
  <c r="BF530" i="5"/>
  <c r="T530" i="5"/>
  <c r="R530" i="5"/>
  <c r="P530" i="5"/>
  <c r="BI529" i="5"/>
  <c r="BH529" i="5"/>
  <c r="BG529" i="5"/>
  <c r="BF529" i="5"/>
  <c r="T529" i="5"/>
  <c r="R529" i="5"/>
  <c r="P529" i="5"/>
  <c r="BI528" i="5"/>
  <c r="BH528" i="5"/>
  <c r="BG528" i="5"/>
  <c r="BF528" i="5"/>
  <c r="T528" i="5"/>
  <c r="R528" i="5"/>
  <c r="P528" i="5"/>
  <c r="BI527" i="5"/>
  <c r="BH527" i="5"/>
  <c r="BG527" i="5"/>
  <c r="BF527" i="5"/>
  <c r="T527" i="5"/>
  <c r="R527" i="5"/>
  <c r="P527" i="5"/>
  <c r="BI526" i="5"/>
  <c r="BH526" i="5"/>
  <c r="BG526" i="5"/>
  <c r="BF526" i="5"/>
  <c r="T526" i="5"/>
  <c r="R526" i="5"/>
  <c r="P526" i="5"/>
  <c r="BI525" i="5"/>
  <c r="BH525" i="5"/>
  <c r="BG525" i="5"/>
  <c r="BF525" i="5"/>
  <c r="T525" i="5"/>
  <c r="R525" i="5"/>
  <c r="P525" i="5"/>
  <c r="BI524" i="5"/>
  <c r="BH524" i="5"/>
  <c r="BG524" i="5"/>
  <c r="BF524" i="5"/>
  <c r="T524" i="5"/>
  <c r="R524" i="5"/>
  <c r="P524" i="5"/>
  <c r="BI523" i="5"/>
  <c r="BH523" i="5"/>
  <c r="BG523" i="5"/>
  <c r="BF523" i="5"/>
  <c r="T523" i="5"/>
  <c r="R523" i="5"/>
  <c r="P523" i="5"/>
  <c r="BI522" i="5"/>
  <c r="BH522" i="5"/>
  <c r="BG522" i="5"/>
  <c r="BF522" i="5"/>
  <c r="T522" i="5"/>
  <c r="R522" i="5"/>
  <c r="P522" i="5"/>
  <c r="BI521" i="5"/>
  <c r="BH521" i="5"/>
  <c r="BG521" i="5"/>
  <c r="BF521" i="5"/>
  <c r="T521" i="5"/>
  <c r="R521" i="5"/>
  <c r="P521" i="5"/>
  <c r="BI520" i="5"/>
  <c r="BH520" i="5"/>
  <c r="BG520" i="5"/>
  <c r="BF520" i="5"/>
  <c r="T520" i="5"/>
  <c r="R520" i="5"/>
  <c r="P520" i="5"/>
  <c r="BI519" i="5"/>
  <c r="BH519" i="5"/>
  <c r="BG519" i="5"/>
  <c r="BF519" i="5"/>
  <c r="T519" i="5"/>
  <c r="R519" i="5"/>
  <c r="P519" i="5"/>
  <c r="BI518" i="5"/>
  <c r="BH518" i="5"/>
  <c r="BG518" i="5"/>
  <c r="BF518" i="5"/>
  <c r="T518" i="5"/>
  <c r="R518" i="5"/>
  <c r="P518" i="5"/>
  <c r="BI517" i="5"/>
  <c r="BH517" i="5"/>
  <c r="BG517" i="5"/>
  <c r="BF517" i="5"/>
  <c r="T517" i="5"/>
  <c r="R517" i="5"/>
  <c r="P517" i="5"/>
  <c r="BI516" i="5"/>
  <c r="BH516" i="5"/>
  <c r="BG516" i="5"/>
  <c r="BF516" i="5"/>
  <c r="T516" i="5"/>
  <c r="R516" i="5"/>
  <c r="P516" i="5"/>
  <c r="BI515" i="5"/>
  <c r="BH515" i="5"/>
  <c r="BG515" i="5"/>
  <c r="BF515" i="5"/>
  <c r="T515" i="5"/>
  <c r="R515" i="5"/>
  <c r="P515" i="5"/>
  <c r="BI514" i="5"/>
  <c r="BH514" i="5"/>
  <c r="BG514" i="5"/>
  <c r="BF514" i="5"/>
  <c r="T514" i="5"/>
  <c r="R514" i="5"/>
  <c r="P514" i="5"/>
  <c r="BI513" i="5"/>
  <c r="BH513" i="5"/>
  <c r="BG513" i="5"/>
  <c r="BF513" i="5"/>
  <c r="T513" i="5"/>
  <c r="R513" i="5"/>
  <c r="P513" i="5"/>
  <c r="BI512" i="5"/>
  <c r="BH512" i="5"/>
  <c r="BG512" i="5"/>
  <c r="BF512" i="5"/>
  <c r="T512" i="5"/>
  <c r="R512" i="5"/>
  <c r="P512" i="5"/>
  <c r="BI511" i="5"/>
  <c r="BH511" i="5"/>
  <c r="BG511" i="5"/>
  <c r="BF511" i="5"/>
  <c r="T511" i="5"/>
  <c r="R511" i="5"/>
  <c r="P511" i="5"/>
  <c r="BI510" i="5"/>
  <c r="BH510" i="5"/>
  <c r="BG510" i="5"/>
  <c r="BF510" i="5"/>
  <c r="T510" i="5"/>
  <c r="R510" i="5"/>
  <c r="P510" i="5"/>
  <c r="BI509" i="5"/>
  <c r="BH509" i="5"/>
  <c r="BG509" i="5"/>
  <c r="BF509" i="5"/>
  <c r="T509" i="5"/>
  <c r="R509" i="5"/>
  <c r="P509" i="5"/>
  <c r="BI508" i="5"/>
  <c r="BH508" i="5"/>
  <c r="BG508" i="5"/>
  <c r="BF508" i="5"/>
  <c r="T508" i="5"/>
  <c r="R508" i="5"/>
  <c r="P508" i="5"/>
  <c r="BI507" i="5"/>
  <c r="BH507" i="5"/>
  <c r="BG507" i="5"/>
  <c r="BF507" i="5"/>
  <c r="T507" i="5"/>
  <c r="R507" i="5"/>
  <c r="P507" i="5"/>
  <c r="BI506" i="5"/>
  <c r="BH506" i="5"/>
  <c r="BG506" i="5"/>
  <c r="BF506" i="5"/>
  <c r="T506" i="5"/>
  <c r="R506" i="5"/>
  <c r="P506" i="5"/>
  <c r="BI505" i="5"/>
  <c r="BH505" i="5"/>
  <c r="BG505" i="5"/>
  <c r="BF505" i="5"/>
  <c r="T505" i="5"/>
  <c r="R505" i="5"/>
  <c r="P505" i="5"/>
  <c r="BI504" i="5"/>
  <c r="BH504" i="5"/>
  <c r="BG504" i="5"/>
  <c r="BF504" i="5"/>
  <c r="T504" i="5"/>
  <c r="R504" i="5"/>
  <c r="P504" i="5"/>
  <c r="BI503" i="5"/>
  <c r="BH503" i="5"/>
  <c r="BG503" i="5"/>
  <c r="BF503" i="5"/>
  <c r="T503" i="5"/>
  <c r="R503" i="5"/>
  <c r="P503" i="5"/>
  <c r="BI502" i="5"/>
  <c r="BH502" i="5"/>
  <c r="BG502" i="5"/>
  <c r="BF502" i="5"/>
  <c r="T502" i="5"/>
  <c r="R502" i="5"/>
  <c r="P502" i="5"/>
  <c r="BI501" i="5"/>
  <c r="BH501" i="5"/>
  <c r="BG501" i="5"/>
  <c r="BF501" i="5"/>
  <c r="T501" i="5"/>
  <c r="R501" i="5"/>
  <c r="P501" i="5"/>
  <c r="BI500" i="5"/>
  <c r="BH500" i="5"/>
  <c r="BG500" i="5"/>
  <c r="BF500" i="5"/>
  <c r="T500" i="5"/>
  <c r="R500" i="5"/>
  <c r="P500" i="5"/>
  <c r="BI499" i="5"/>
  <c r="BH499" i="5"/>
  <c r="BG499" i="5"/>
  <c r="BF499" i="5"/>
  <c r="T499" i="5"/>
  <c r="R499" i="5"/>
  <c r="P499" i="5"/>
  <c r="BI498" i="5"/>
  <c r="BH498" i="5"/>
  <c r="BG498" i="5"/>
  <c r="BF498" i="5"/>
  <c r="T498" i="5"/>
  <c r="R498" i="5"/>
  <c r="P498" i="5"/>
  <c r="BI497" i="5"/>
  <c r="BH497" i="5"/>
  <c r="BG497" i="5"/>
  <c r="BF497" i="5"/>
  <c r="T497" i="5"/>
  <c r="R497" i="5"/>
  <c r="P497" i="5"/>
  <c r="BI496" i="5"/>
  <c r="BH496" i="5"/>
  <c r="BG496" i="5"/>
  <c r="BF496" i="5"/>
  <c r="T496" i="5"/>
  <c r="R496" i="5"/>
  <c r="P496" i="5"/>
  <c r="BI495" i="5"/>
  <c r="BH495" i="5"/>
  <c r="BG495" i="5"/>
  <c r="BF495" i="5"/>
  <c r="T495" i="5"/>
  <c r="R495" i="5"/>
  <c r="P495" i="5"/>
  <c r="BI494" i="5"/>
  <c r="BH494" i="5"/>
  <c r="BG494" i="5"/>
  <c r="BF494" i="5"/>
  <c r="T494" i="5"/>
  <c r="R494" i="5"/>
  <c r="P494" i="5"/>
  <c r="BI493" i="5"/>
  <c r="BH493" i="5"/>
  <c r="BG493" i="5"/>
  <c r="BF493" i="5"/>
  <c r="T493" i="5"/>
  <c r="R493" i="5"/>
  <c r="P493" i="5"/>
  <c r="BI492" i="5"/>
  <c r="BH492" i="5"/>
  <c r="BG492" i="5"/>
  <c r="BF492" i="5"/>
  <c r="T492" i="5"/>
  <c r="R492" i="5"/>
  <c r="P492" i="5"/>
  <c r="BI491" i="5"/>
  <c r="BH491" i="5"/>
  <c r="BG491" i="5"/>
  <c r="BF491" i="5"/>
  <c r="T491" i="5"/>
  <c r="R491" i="5"/>
  <c r="P491" i="5"/>
  <c r="BI490" i="5"/>
  <c r="BH490" i="5"/>
  <c r="BG490" i="5"/>
  <c r="BF490" i="5"/>
  <c r="T490" i="5"/>
  <c r="R490" i="5"/>
  <c r="P490" i="5"/>
  <c r="BI489" i="5"/>
  <c r="BH489" i="5"/>
  <c r="BG489" i="5"/>
  <c r="BF489" i="5"/>
  <c r="T489" i="5"/>
  <c r="R489" i="5"/>
  <c r="P489" i="5"/>
  <c r="BI488" i="5"/>
  <c r="BH488" i="5"/>
  <c r="BG488" i="5"/>
  <c r="BF488" i="5"/>
  <c r="T488" i="5"/>
  <c r="R488" i="5"/>
  <c r="P488" i="5"/>
  <c r="BI487" i="5"/>
  <c r="BH487" i="5"/>
  <c r="BG487" i="5"/>
  <c r="BF487" i="5"/>
  <c r="T487" i="5"/>
  <c r="R487" i="5"/>
  <c r="P487" i="5"/>
  <c r="BI486" i="5"/>
  <c r="BH486" i="5"/>
  <c r="BG486" i="5"/>
  <c r="BF486" i="5"/>
  <c r="T486" i="5"/>
  <c r="R486" i="5"/>
  <c r="P486" i="5"/>
  <c r="BI485" i="5"/>
  <c r="BH485" i="5"/>
  <c r="BG485" i="5"/>
  <c r="BF485" i="5"/>
  <c r="T485" i="5"/>
  <c r="R485" i="5"/>
  <c r="P485" i="5"/>
  <c r="BI484" i="5"/>
  <c r="BH484" i="5"/>
  <c r="BG484" i="5"/>
  <c r="BF484" i="5"/>
  <c r="T484" i="5"/>
  <c r="R484" i="5"/>
  <c r="P484" i="5"/>
  <c r="BI483" i="5"/>
  <c r="BH483" i="5"/>
  <c r="BG483" i="5"/>
  <c r="BF483" i="5"/>
  <c r="T483" i="5"/>
  <c r="R483" i="5"/>
  <c r="P483" i="5"/>
  <c r="BI482" i="5"/>
  <c r="BH482" i="5"/>
  <c r="BG482" i="5"/>
  <c r="BF482" i="5"/>
  <c r="T482" i="5"/>
  <c r="R482" i="5"/>
  <c r="P482" i="5"/>
  <c r="BI481" i="5"/>
  <c r="BH481" i="5"/>
  <c r="BG481" i="5"/>
  <c r="BF481" i="5"/>
  <c r="T481" i="5"/>
  <c r="R481" i="5"/>
  <c r="P481" i="5"/>
  <c r="BI480" i="5"/>
  <c r="BH480" i="5"/>
  <c r="BG480" i="5"/>
  <c r="BF480" i="5"/>
  <c r="T480" i="5"/>
  <c r="R480" i="5"/>
  <c r="P480" i="5"/>
  <c r="BI479" i="5"/>
  <c r="BH479" i="5"/>
  <c r="BG479" i="5"/>
  <c r="BF479" i="5"/>
  <c r="T479" i="5"/>
  <c r="R479" i="5"/>
  <c r="P479" i="5"/>
  <c r="BI478" i="5"/>
  <c r="BH478" i="5"/>
  <c r="BG478" i="5"/>
  <c r="BF478" i="5"/>
  <c r="T478" i="5"/>
  <c r="R478" i="5"/>
  <c r="P478" i="5"/>
  <c r="BI477" i="5"/>
  <c r="BH477" i="5"/>
  <c r="BG477" i="5"/>
  <c r="BF477" i="5"/>
  <c r="T477" i="5"/>
  <c r="R477" i="5"/>
  <c r="P477" i="5"/>
  <c r="BI476" i="5"/>
  <c r="BH476" i="5"/>
  <c r="BG476" i="5"/>
  <c r="BF476" i="5"/>
  <c r="T476" i="5"/>
  <c r="R476" i="5"/>
  <c r="P476" i="5"/>
  <c r="BI475" i="5"/>
  <c r="BH475" i="5"/>
  <c r="BG475" i="5"/>
  <c r="BF475" i="5"/>
  <c r="T475" i="5"/>
  <c r="R475" i="5"/>
  <c r="P475" i="5"/>
  <c r="BI474" i="5"/>
  <c r="BH474" i="5"/>
  <c r="BG474" i="5"/>
  <c r="BF474" i="5"/>
  <c r="T474" i="5"/>
  <c r="R474" i="5"/>
  <c r="P474" i="5"/>
  <c r="BI473" i="5"/>
  <c r="BH473" i="5"/>
  <c r="BG473" i="5"/>
  <c r="BF473" i="5"/>
  <c r="T473" i="5"/>
  <c r="R473" i="5"/>
  <c r="P473" i="5"/>
  <c r="BI472" i="5"/>
  <c r="BH472" i="5"/>
  <c r="BG472" i="5"/>
  <c r="BF472" i="5"/>
  <c r="T472" i="5"/>
  <c r="R472" i="5"/>
  <c r="P472" i="5"/>
  <c r="BI471" i="5"/>
  <c r="BH471" i="5"/>
  <c r="BG471" i="5"/>
  <c r="BF471" i="5"/>
  <c r="T471" i="5"/>
  <c r="R471" i="5"/>
  <c r="P471" i="5"/>
  <c r="BI470" i="5"/>
  <c r="BH470" i="5"/>
  <c r="BG470" i="5"/>
  <c r="BF470" i="5"/>
  <c r="T470" i="5"/>
  <c r="R470" i="5"/>
  <c r="P470" i="5"/>
  <c r="BI469" i="5"/>
  <c r="BH469" i="5"/>
  <c r="BG469" i="5"/>
  <c r="BF469" i="5"/>
  <c r="T469" i="5"/>
  <c r="R469" i="5"/>
  <c r="P469" i="5"/>
  <c r="BI468" i="5"/>
  <c r="BH468" i="5"/>
  <c r="BG468" i="5"/>
  <c r="BF468" i="5"/>
  <c r="T468" i="5"/>
  <c r="R468" i="5"/>
  <c r="P468" i="5"/>
  <c r="BI467" i="5"/>
  <c r="BH467" i="5"/>
  <c r="BG467" i="5"/>
  <c r="BF467" i="5"/>
  <c r="T467" i="5"/>
  <c r="R467" i="5"/>
  <c r="P467" i="5"/>
  <c r="BI466" i="5"/>
  <c r="BH466" i="5"/>
  <c r="BG466" i="5"/>
  <c r="BF466" i="5"/>
  <c r="T466" i="5"/>
  <c r="R466" i="5"/>
  <c r="P466" i="5"/>
  <c r="BI465" i="5"/>
  <c r="BH465" i="5"/>
  <c r="BG465" i="5"/>
  <c r="BF465" i="5"/>
  <c r="T465" i="5"/>
  <c r="R465" i="5"/>
  <c r="P465" i="5"/>
  <c r="BI464" i="5"/>
  <c r="BH464" i="5"/>
  <c r="BG464" i="5"/>
  <c r="BF464" i="5"/>
  <c r="T464" i="5"/>
  <c r="R464" i="5"/>
  <c r="P464" i="5"/>
  <c r="BI463" i="5"/>
  <c r="BH463" i="5"/>
  <c r="BG463" i="5"/>
  <c r="BF463" i="5"/>
  <c r="T463" i="5"/>
  <c r="R463" i="5"/>
  <c r="P463" i="5"/>
  <c r="BI462" i="5"/>
  <c r="BH462" i="5"/>
  <c r="BG462" i="5"/>
  <c r="BF462" i="5"/>
  <c r="T462" i="5"/>
  <c r="R462" i="5"/>
  <c r="P462" i="5"/>
  <c r="BI461" i="5"/>
  <c r="BH461" i="5"/>
  <c r="BG461" i="5"/>
  <c r="BF461" i="5"/>
  <c r="T461" i="5"/>
  <c r="R461" i="5"/>
  <c r="P461" i="5"/>
  <c r="BI460" i="5"/>
  <c r="BH460" i="5"/>
  <c r="BG460" i="5"/>
  <c r="BF460" i="5"/>
  <c r="T460" i="5"/>
  <c r="R460" i="5"/>
  <c r="P460" i="5"/>
  <c r="BI459" i="5"/>
  <c r="BH459" i="5"/>
  <c r="BG459" i="5"/>
  <c r="BF459" i="5"/>
  <c r="T459" i="5"/>
  <c r="R459" i="5"/>
  <c r="P459" i="5"/>
  <c r="BI458" i="5"/>
  <c r="BH458" i="5"/>
  <c r="BG458" i="5"/>
  <c r="BF458" i="5"/>
  <c r="T458" i="5"/>
  <c r="R458" i="5"/>
  <c r="P458" i="5"/>
  <c r="BI457" i="5"/>
  <c r="BH457" i="5"/>
  <c r="BG457" i="5"/>
  <c r="BF457" i="5"/>
  <c r="T457" i="5"/>
  <c r="R457" i="5"/>
  <c r="P457" i="5"/>
  <c r="BI456" i="5"/>
  <c r="BH456" i="5"/>
  <c r="BG456" i="5"/>
  <c r="BF456" i="5"/>
  <c r="T456" i="5"/>
  <c r="R456" i="5"/>
  <c r="P456" i="5"/>
  <c r="BI455" i="5"/>
  <c r="BH455" i="5"/>
  <c r="BG455" i="5"/>
  <c r="BF455" i="5"/>
  <c r="T455" i="5"/>
  <c r="R455" i="5"/>
  <c r="P455" i="5"/>
  <c r="BI454" i="5"/>
  <c r="BH454" i="5"/>
  <c r="BG454" i="5"/>
  <c r="BF454" i="5"/>
  <c r="T454" i="5"/>
  <c r="R454" i="5"/>
  <c r="P454" i="5"/>
  <c r="BI453" i="5"/>
  <c r="BH453" i="5"/>
  <c r="BG453" i="5"/>
  <c r="BF453" i="5"/>
  <c r="T453" i="5"/>
  <c r="R453" i="5"/>
  <c r="P453" i="5"/>
  <c r="BI452" i="5"/>
  <c r="BH452" i="5"/>
  <c r="BG452" i="5"/>
  <c r="BF452" i="5"/>
  <c r="T452" i="5"/>
  <c r="R452" i="5"/>
  <c r="P452" i="5"/>
  <c r="BI451" i="5"/>
  <c r="BH451" i="5"/>
  <c r="BG451" i="5"/>
  <c r="BF451" i="5"/>
  <c r="T451" i="5"/>
  <c r="R451" i="5"/>
  <c r="P451" i="5"/>
  <c r="BI450" i="5"/>
  <c r="BH450" i="5"/>
  <c r="BG450" i="5"/>
  <c r="BF450" i="5"/>
  <c r="T450" i="5"/>
  <c r="R450" i="5"/>
  <c r="P450" i="5"/>
  <c r="BI449" i="5"/>
  <c r="BH449" i="5"/>
  <c r="BG449" i="5"/>
  <c r="BF449" i="5"/>
  <c r="T449" i="5"/>
  <c r="R449" i="5"/>
  <c r="P449" i="5"/>
  <c r="BI448" i="5"/>
  <c r="BH448" i="5"/>
  <c r="BG448" i="5"/>
  <c r="BF448" i="5"/>
  <c r="T448" i="5"/>
  <c r="R448" i="5"/>
  <c r="P448" i="5"/>
  <c r="BI447" i="5"/>
  <c r="BH447" i="5"/>
  <c r="BG447" i="5"/>
  <c r="BF447" i="5"/>
  <c r="T447" i="5"/>
  <c r="R447" i="5"/>
  <c r="P447" i="5"/>
  <c r="BI446" i="5"/>
  <c r="BH446" i="5"/>
  <c r="BG446" i="5"/>
  <c r="BF446" i="5"/>
  <c r="T446" i="5"/>
  <c r="R446" i="5"/>
  <c r="P446" i="5"/>
  <c r="BI445" i="5"/>
  <c r="BH445" i="5"/>
  <c r="BG445" i="5"/>
  <c r="BF445" i="5"/>
  <c r="T445" i="5"/>
  <c r="R445" i="5"/>
  <c r="P445" i="5"/>
  <c r="BI444" i="5"/>
  <c r="BH444" i="5"/>
  <c r="BG444" i="5"/>
  <c r="BF444" i="5"/>
  <c r="T444" i="5"/>
  <c r="R444" i="5"/>
  <c r="P444" i="5"/>
  <c r="BI443" i="5"/>
  <c r="BH443" i="5"/>
  <c r="BG443" i="5"/>
  <c r="BF443" i="5"/>
  <c r="T443" i="5"/>
  <c r="R443" i="5"/>
  <c r="P443" i="5"/>
  <c r="BI442" i="5"/>
  <c r="BH442" i="5"/>
  <c r="BG442" i="5"/>
  <c r="BF442" i="5"/>
  <c r="T442" i="5"/>
  <c r="R442" i="5"/>
  <c r="P442" i="5"/>
  <c r="BI441" i="5"/>
  <c r="BH441" i="5"/>
  <c r="BG441" i="5"/>
  <c r="BF441" i="5"/>
  <c r="T441" i="5"/>
  <c r="R441" i="5"/>
  <c r="P441" i="5"/>
  <c r="BI440" i="5"/>
  <c r="BH440" i="5"/>
  <c r="BG440" i="5"/>
  <c r="BF440" i="5"/>
  <c r="T440" i="5"/>
  <c r="R440" i="5"/>
  <c r="P440" i="5"/>
  <c r="BI439" i="5"/>
  <c r="BH439" i="5"/>
  <c r="BG439" i="5"/>
  <c r="BF439" i="5"/>
  <c r="T439" i="5"/>
  <c r="R439" i="5"/>
  <c r="P439" i="5"/>
  <c r="BI438" i="5"/>
  <c r="BH438" i="5"/>
  <c r="BG438" i="5"/>
  <c r="BF438" i="5"/>
  <c r="T438" i="5"/>
  <c r="R438" i="5"/>
  <c r="P438" i="5"/>
  <c r="BI437" i="5"/>
  <c r="BH437" i="5"/>
  <c r="BG437" i="5"/>
  <c r="BF437" i="5"/>
  <c r="T437" i="5"/>
  <c r="R437" i="5"/>
  <c r="P437" i="5"/>
  <c r="BI436" i="5"/>
  <c r="BH436" i="5"/>
  <c r="BG436" i="5"/>
  <c r="BF436" i="5"/>
  <c r="T436" i="5"/>
  <c r="R436" i="5"/>
  <c r="P436" i="5"/>
  <c r="BI435" i="5"/>
  <c r="BH435" i="5"/>
  <c r="BG435" i="5"/>
  <c r="BF435" i="5"/>
  <c r="T435" i="5"/>
  <c r="R435" i="5"/>
  <c r="P435" i="5"/>
  <c r="BI434" i="5"/>
  <c r="BH434" i="5"/>
  <c r="BG434" i="5"/>
  <c r="BF434" i="5"/>
  <c r="T434" i="5"/>
  <c r="R434" i="5"/>
  <c r="P434" i="5"/>
  <c r="BI433" i="5"/>
  <c r="BH433" i="5"/>
  <c r="BG433" i="5"/>
  <c r="BF433" i="5"/>
  <c r="T433" i="5"/>
  <c r="R433" i="5"/>
  <c r="P433" i="5"/>
  <c r="BI432" i="5"/>
  <c r="BH432" i="5"/>
  <c r="BG432" i="5"/>
  <c r="BF432" i="5"/>
  <c r="T432" i="5"/>
  <c r="R432" i="5"/>
  <c r="P432" i="5"/>
  <c r="BI431" i="5"/>
  <c r="BH431" i="5"/>
  <c r="BG431" i="5"/>
  <c r="BF431" i="5"/>
  <c r="T431" i="5"/>
  <c r="R431" i="5"/>
  <c r="P431" i="5"/>
  <c r="BI430" i="5"/>
  <c r="BH430" i="5"/>
  <c r="BG430" i="5"/>
  <c r="BF430" i="5"/>
  <c r="T430" i="5"/>
  <c r="R430" i="5"/>
  <c r="P430" i="5"/>
  <c r="BI429" i="5"/>
  <c r="BH429" i="5"/>
  <c r="BG429" i="5"/>
  <c r="BF429" i="5"/>
  <c r="T429" i="5"/>
  <c r="R429" i="5"/>
  <c r="P429" i="5"/>
  <c r="BI428" i="5"/>
  <c r="BH428" i="5"/>
  <c r="BG428" i="5"/>
  <c r="BF428" i="5"/>
  <c r="T428" i="5"/>
  <c r="R428" i="5"/>
  <c r="P428" i="5"/>
  <c r="BI427" i="5"/>
  <c r="BH427" i="5"/>
  <c r="BG427" i="5"/>
  <c r="BF427" i="5"/>
  <c r="T427" i="5"/>
  <c r="R427" i="5"/>
  <c r="P427" i="5"/>
  <c r="BI426" i="5"/>
  <c r="BH426" i="5"/>
  <c r="BG426" i="5"/>
  <c r="BF426" i="5"/>
  <c r="T426" i="5"/>
  <c r="R426" i="5"/>
  <c r="P426" i="5"/>
  <c r="BI425" i="5"/>
  <c r="BH425" i="5"/>
  <c r="BG425" i="5"/>
  <c r="BF425" i="5"/>
  <c r="T425" i="5"/>
  <c r="R425" i="5"/>
  <c r="P425" i="5"/>
  <c r="BI424" i="5"/>
  <c r="BH424" i="5"/>
  <c r="BG424" i="5"/>
  <c r="BF424" i="5"/>
  <c r="T424" i="5"/>
  <c r="R424" i="5"/>
  <c r="P424" i="5"/>
  <c r="BI423" i="5"/>
  <c r="BH423" i="5"/>
  <c r="BG423" i="5"/>
  <c r="BF423" i="5"/>
  <c r="T423" i="5"/>
  <c r="R423" i="5"/>
  <c r="P423" i="5"/>
  <c r="BI422" i="5"/>
  <c r="BH422" i="5"/>
  <c r="BG422" i="5"/>
  <c r="BF422" i="5"/>
  <c r="T422" i="5"/>
  <c r="R422" i="5"/>
  <c r="P422" i="5"/>
  <c r="BI421" i="5"/>
  <c r="BH421" i="5"/>
  <c r="BG421" i="5"/>
  <c r="BF421" i="5"/>
  <c r="T421" i="5"/>
  <c r="R421" i="5"/>
  <c r="P421" i="5"/>
  <c r="BI420" i="5"/>
  <c r="BH420" i="5"/>
  <c r="BG420" i="5"/>
  <c r="BF420" i="5"/>
  <c r="T420" i="5"/>
  <c r="R420" i="5"/>
  <c r="P420" i="5"/>
  <c r="BI419" i="5"/>
  <c r="BH419" i="5"/>
  <c r="BG419" i="5"/>
  <c r="BF419" i="5"/>
  <c r="T419" i="5"/>
  <c r="R419" i="5"/>
  <c r="P419" i="5"/>
  <c r="BI418" i="5"/>
  <c r="BH418" i="5"/>
  <c r="BG418" i="5"/>
  <c r="BF418" i="5"/>
  <c r="T418" i="5"/>
  <c r="R418" i="5"/>
  <c r="P418" i="5"/>
  <c r="BI417" i="5"/>
  <c r="BH417" i="5"/>
  <c r="BG417" i="5"/>
  <c r="BF417" i="5"/>
  <c r="T417" i="5"/>
  <c r="R417" i="5"/>
  <c r="P417" i="5"/>
  <c r="BI416" i="5"/>
  <c r="BH416" i="5"/>
  <c r="BG416" i="5"/>
  <c r="BF416" i="5"/>
  <c r="T416" i="5"/>
  <c r="R416" i="5"/>
  <c r="P416" i="5"/>
  <c r="BI415" i="5"/>
  <c r="BH415" i="5"/>
  <c r="BG415" i="5"/>
  <c r="BF415" i="5"/>
  <c r="T415" i="5"/>
  <c r="R415" i="5"/>
  <c r="P415" i="5"/>
  <c r="BI414" i="5"/>
  <c r="BH414" i="5"/>
  <c r="BG414" i="5"/>
  <c r="BF414" i="5"/>
  <c r="T414" i="5"/>
  <c r="R414" i="5"/>
  <c r="P414" i="5"/>
  <c r="BI413" i="5"/>
  <c r="BH413" i="5"/>
  <c r="BG413" i="5"/>
  <c r="BF413" i="5"/>
  <c r="T413" i="5"/>
  <c r="R413" i="5"/>
  <c r="P413" i="5"/>
  <c r="BI412" i="5"/>
  <c r="BH412" i="5"/>
  <c r="BG412" i="5"/>
  <c r="BF412" i="5"/>
  <c r="T412" i="5"/>
  <c r="R412" i="5"/>
  <c r="P412" i="5"/>
  <c r="BI411" i="5"/>
  <c r="BH411" i="5"/>
  <c r="BG411" i="5"/>
  <c r="BF411" i="5"/>
  <c r="T411" i="5"/>
  <c r="R411" i="5"/>
  <c r="P411" i="5"/>
  <c r="BI410" i="5"/>
  <c r="BH410" i="5"/>
  <c r="BG410" i="5"/>
  <c r="BF410" i="5"/>
  <c r="T410" i="5"/>
  <c r="R410" i="5"/>
  <c r="P410" i="5"/>
  <c r="BI409" i="5"/>
  <c r="BH409" i="5"/>
  <c r="BG409" i="5"/>
  <c r="BF409" i="5"/>
  <c r="T409" i="5"/>
  <c r="R409" i="5"/>
  <c r="P409" i="5"/>
  <c r="BI408" i="5"/>
  <c r="BH408" i="5"/>
  <c r="BG408" i="5"/>
  <c r="BF408" i="5"/>
  <c r="T408" i="5"/>
  <c r="R408" i="5"/>
  <c r="P408" i="5"/>
  <c r="BI407" i="5"/>
  <c r="BH407" i="5"/>
  <c r="BG407" i="5"/>
  <c r="BF407" i="5"/>
  <c r="T407" i="5"/>
  <c r="R407" i="5"/>
  <c r="P407" i="5"/>
  <c r="BI406" i="5"/>
  <c r="BH406" i="5"/>
  <c r="BG406" i="5"/>
  <c r="BF406" i="5"/>
  <c r="T406" i="5"/>
  <c r="R406" i="5"/>
  <c r="P406" i="5"/>
  <c r="BI404" i="5"/>
  <c r="BH404" i="5"/>
  <c r="BG404" i="5"/>
  <c r="BF404" i="5"/>
  <c r="T404" i="5"/>
  <c r="R404" i="5"/>
  <c r="P404" i="5"/>
  <c r="BI403" i="5"/>
  <c r="BH403" i="5"/>
  <c r="BG403" i="5"/>
  <c r="BF403" i="5"/>
  <c r="T403" i="5"/>
  <c r="R403" i="5"/>
  <c r="P403" i="5"/>
  <c r="BI402" i="5"/>
  <c r="BH402" i="5"/>
  <c r="BG402" i="5"/>
  <c r="BF402" i="5"/>
  <c r="T402" i="5"/>
  <c r="R402" i="5"/>
  <c r="P402" i="5"/>
  <c r="BI401" i="5"/>
  <c r="BH401" i="5"/>
  <c r="BG401" i="5"/>
  <c r="BF401" i="5"/>
  <c r="T401" i="5"/>
  <c r="R401" i="5"/>
  <c r="P401" i="5"/>
  <c r="BI400" i="5"/>
  <c r="BH400" i="5"/>
  <c r="BG400" i="5"/>
  <c r="BF400" i="5"/>
  <c r="T400" i="5"/>
  <c r="R400" i="5"/>
  <c r="P400" i="5"/>
  <c r="BI399" i="5"/>
  <c r="BH399" i="5"/>
  <c r="BG399" i="5"/>
  <c r="BF399" i="5"/>
  <c r="T399" i="5"/>
  <c r="R399" i="5"/>
  <c r="P399" i="5"/>
  <c r="BI398" i="5"/>
  <c r="BH398" i="5"/>
  <c r="BG398" i="5"/>
  <c r="BF398" i="5"/>
  <c r="T398" i="5"/>
  <c r="R398" i="5"/>
  <c r="P398" i="5"/>
  <c r="BI397" i="5"/>
  <c r="BH397" i="5"/>
  <c r="BG397" i="5"/>
  <c r="BF397" i="5"/>
  <c r="T397" i="5"/>
  <c r="R397" i="5"/>
  <c r="P397" i="5"/>
  <c r="BI396" i="5"/>
  <c r="BH396" i="5"/>
  <c r="BG396" i="5"/>
  <c r="BF396" i="5"/>
  <c r="T396" i="5"/>
  <c r="R396" i="5"/>
  <c r="P396"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90" i="5"/>
  <c r="BH390" i="5"/>
  <c r="BG390" i="5"/>
  <c r="BF390" i="5"/>
  <c r="T390" i="5"/>
  <c r="R390" i="5"/>
  <c r="P390" i="5"/>
  <c r="BI389" i="5"/>
  <c r="BH389" i="5"/>
  <c r="BG389" i="5"/>
  <c r="BF389" i="5"/>
  <c r="T389" i="5"/>
  <c r="R389" i="5"/>
  <c r="P389" i="5"/>
  <c r="BI388" i="5"/>
  <c r="BH388" i="5"/>
  <c r="BG388" i="5"/>
  <c r="BF388" i="5"/>
  <c r="T388" i="5"/>
  <c r="R388" i="5"/>
  <c r="P388" i="5"/>
  <c r="BI387" i="5"/>
  <c r="BH387" i="5"/>
  <c r="BG387" i="5"/>
  <c r="BF387" i="5"/>
  <c r="T387" i="5"/>
  <c r="R387" i="5"/>
  <c r="P387" i="5"/>
  <c r="BI386" i="5"/>
  <c r="BH386" i="5"/>
  <c r="BG386" i="5"/>
  <c r="BF386" i="5"/>
  <c r="T386" i="5"/>
  <c r="R386" i="5"/>
  <c r="P386" i="5"/>
  <c r="BI385" i="5"/>
  <c r="BH385" i="5"/>
  <c r="BG385" i="5"/>
  <c r="BF385" i="5"/>
  <c r="T385" i="5"/>
  <c r="R385" i="5"/>
  <c r="P385" i="5"/>
  <c r="BI384" i="5"/>
  <c r="BH384" i="5"/>
  <c r="BG384" i="5"/>
  <c r="BF384" i="5"/>
  <c r="T384" i="5"/>
  <c r="R384" i="5"/>
  <c r="P384" i="5"/>
  <c r="BI383" i="5"/>
  <c r="BH383" i="5"/>
  <c r="BG383" i="5"/>
  <c r="BF383" i="5"/>
  <c r="T383" i="5"/>
  <c r="R383" i="5"/>
  <c r="P383" i="5"/>
  <c r="BI382" i="5"/>
  <c r="BH382" i="5"/>
  <c r="BG382" i="5"/>
  <c r="BF382" i="5"/>
  <c r="T382" i="5"/>
  <c r="R382" i="5"/>
  <c r="P382" i="5"/>
  <c r="BI381" i="5"/>
  <c r="BH381" i="5"/>
  <c r="BG381" i="5"/>
  <c r="BF381" i="5"/>
  <c r="T381" i="5"/>
  <c r="R381" i="5"/>
  <c r="P381" i="5"/>
  <c r="BI380" i="5"/>
  <c r="BH380" i="5"/>
  <c r="BG380" i="5"/>
  <c r="BF380" i="5"/>
  <c r="T380" i="5"/>
  <c r="R380" i="5"/>
  <c r="P380" i="5"/>
  <c r="BI379" i="5"/>
  <c r="BH379" i="5"/>
  <c r="BG379" i="5"/>
  <c r="BF379" i="5"/>
  <c r="T379" i="5"/>
  <c r="R379" i="5"/>
  <c r="P379" i="5"/>
  <c r="BI378" i="5"/>
  <c r="BH378" i="5"/>
  <c r="BG378" i="5"/>
  <c r="BF378" i="5"/>
  <c r="T378" i="5"/>
  <c r="R378" i="5"/>
  <c r="P378" i="5"/>
  <c r="BI377" i="5"/>
  <c r="BH377" i="5"/>
  <c r="BG377" i="5"/>
  <c r="BF377" i="5"/>
  <c r="T377" i="5"/>
  <c r="R377" i="5"/>
  <c r="P377" i="5"/>
  <c r="BI375" i="5"/>
  <c r="BH375" i="5"/>
  <c r="BG375" i="5"/>
  <c r="BF375" i="5"/>
  <c r="T375" i="5"/>
  <c r="R375" i="5"/>
  <c r="P375" i="5"/>
  <c r="BI374" i="5"/>
  <c r="BH374" i="5"/>
  <c r="BG374" i="5"/>
  <c r="BF374" i="5"/>
  <c r="T374" i="5"/>
  <c r="R374" i="5"/>
  <c r="P374" i="5"/>
  <c r="BI373" i="5"/>
  <c r="BH373" i="5"/>
  <c r="BG373" i="5"/>
  <c r="BF373" i="5"/>
  <c r="T373" i="5"/>
  <c r="R373" i="5"/>
  <c r="P373" i="5"/>
  <c r="BI372" i="5"/>
  <c r="BH372" i="5"/>
  <c r="BG372" i="5"/>
  <c r="BF372" i="5"/>
  <c r="T372" i="5"/>
  <c r="R372" i="5"/>
  <c r="P372" i="5"/>
  <c r="BI371" i="5"/>
  <c r="BH371" i="5"/>
  <c r="BG371" i="5"/>
  <c r="BF371" i="5"/>
  <c r="T371" i="5"/>
  <c r="R371" i="5"/>
  <c r="P371" i="5"/>
  <c r="BI370" i="5"/>
  <c r="BH370" i="5"/>
  <c r="BG370" i="5"/>
  <c r="BF370" i="5"/>
  <c r="T370" i="5"/>
  <c r="R370" i="5"/>
  <c r="P370" i="5"/>
  <c r="BI369" i="5"/>
  <c r="BH369" i="5"/>
  <c r="BG369" i="5"/>
  <c r="BF369" i="5"/>
  <c r="T369" i="5"/>
  <c r="R369" i="5"/>
  <c r="P369" i="5"/>
  <c r="BI368" i="5"/>
  <c r="BH368" i="5"/>
  <c r="BG368" i="5"/>
  <c r="BF368" i="5"/>
  <c r="T368" i="5"/>
  <c r="R368" i="5"/>
  <c r="P368" i="5"/>
  <c r="BI367" i="5"/>
  <c r="BH367" i="5"/>
  <c r="BG367" i="5"/>
  <c r="BF367" i="5"/>
  <c r="T367" i="5"/>
  <c r="R367" i="5"/>
  <c r="P367" i="5"/>
  <c r="BI366" i="5"/>
  <c r="BH366" i="5"/>
  <c r="BG366" i="5"/>
  <c r="BF366" i="5"/>
  <c r="T366" i="5"/>
  <c r="R366" i="5"/>
  <c r="P366" i="5"/>
  <c r="BI365" i="5"/>
  <c r="BH365" i="5"/>
  <c r="BG365" i="5"/>
  <c r="BF365" i="5"/>
  <c r="T365" i="5"/>
  <c r="R365" i="5"/>
  <c r="P365" i="5"/>
  <c r="BI364" i="5"/>
  <c r="BH364" i="5"/>
  <c r="BG364" i="5"/>
  <c r="BF364" i="5"/>
  <c r="T364" i="5"/>
  <c r="R364" i="5"/>
  <c r="P364" i="5"/>
  <c r="BI363" i="5"/>
  <c r="BH363" i="5"/>
  <c r="BG363" i="5"/>
  <c r="BF363" i="5"/>
  <c r="T363" i="5"/>
  <c r="R363" i="5"/>
  <c r="P363" i="5"/>
  <c r="BI362" i="5"/>
  <c r="BH362" i="5"/>
  <c r="BG362" i="5"/>
  <c r="BF362" i="5"/>
  <c r="T362" i="5"/>
  <c r="R362" i="5"/>
  <c r="P362" i="5"/>
  <c r="BI361" i="5"/>
  <c r="BH361" i="5"/>
  <c r="BG361" i="5"/>
  <c r="BF361" i="5"/>
  <c r="T361" i="5"/>
  <c r="R361" i="5"/>
  <c r="P361" i="5"/>
  <c r="BI360" i="5"/>
  <c r="BH360" i="5"/>
  <c r="BG360" i="5"/>
  <c r="BF360" i="5"/>
  <c r="T360" i="5"/>
  <c r="R360" i="5"/>
  <c r="P360" i="5"/>
  <c r="BI359" i="5"/>
  <c r="BH359" i="5"/>
  <c r="BG359" i="5"/>
  <c r="BF359" i="5"/>
  <c r="T359" i="5"/>
  <c r="R359" i="5"/>
  <c r="P359" i="5"/>
  <c r="BI358" i="5"/>
  <c r="BH358" i="5"/>
  <c r="BG358" i="5"/>
  <c r="BF358" i="5"/>
  <c r="T358" i="5"/>
  <c r="R358" i="5"/>
  <c r="P358" i="5"/>
  <c r="BI357" i="5"/>
  <c r="BH357" i="5"/>
  <c r="BG357" i="5"/>
  <c r="BF357" i="5"/>
  <c r="T357" i="5"/>
  <c r="R357" i="5"/>
  <c r="P357" i="5"/>
  <c r="BI356" i="5"/>
  <c r="BH356" i="5"/>
  <c r="BG356" i="5"/>
  <c r="BF356" i="5"/>
  <c r="T356" i="5"/>
  <c r="R356" i="5"/>
  <c r="P356" i="5"/>
  <c r="BI355" i="5"/>
  <c r="BH355" i="5"/>
  <c r="BG355" i="5"/>
  <c r="BF355" i="5"/>
  <c r="T355" i="5"/>
  <c r="R355" i="5"/>
  <c r="P355" i="5"/>
  <c r="BI354" i="5"/>
  <c r="BH354" i="5"/>
  <c r="BG354" i="5"/>
  <c r="BF354" i="5"/>
  <c r="T354" i="5"/>
  <c r="R354" i="5"/>
  <c r="P354" i="5"/>
  <c r="BI353" i="5"/>
  <c r="BH353" i="5"/>
  <c r="BG353" i="5"/>
  <c r="BF353" i="5"/>
  <c r="T353" i="5"/>
  <c r="R353" i="5"/>
  <c r="P353" i="5"/>
  <c r="BI352" i="5"/>
  <c r="BH352" i="5"/>
  <c r="BG352" i="5"/>
  <c r="BF352" i="5"/>
  <c r="T352" i="5"/>
  <c r="R352" i="5"/>
  <c r="P352" i="5"/>
  <c r="BI351" i="5"/>
  <c r="BH351" i="5"/>
  <c r="BG351" i="5"/>
  <c r="BF351" i="5"/>
  <c r="T351" i="5"/>
  <c r="R351" i="5"/>
  <c r="P351" i="5"/>
  <c r="BI350" i="5"/>
  <c r="BH350" i="5"/>
  <c r="BG350" i="5"/>
  <c r="BF350" i="5"/>
  <c r="T350" i="5"/>
  <c r="R350" i="5"/>
  <c r="P350" i="5"/>
  <c r="BI349" i="5"/>
  <c r="BH349" i="5"/>
  <c r="BG349" i="5"/>
  <c r="BF349" i="5"/>
  <c r="T349" i="5"/>
  <c r="R349" i="5"/>
  <c r="P349" i="5"/>
  <c r="BI348" i="5"/>
  <c r="BH348" i="5"/>
  <c r="BG348" i="5"/>
  <c r="BF348" i="5"/>
  <c r="T348" i="5"/>
  <c r="R348" i="5"/>
  <c r="P348" i="5"/>
  <c r="BI347" i="5"/>
  <c r="BH347" i="5"/>
  <c r="BG347" i="5"/>
  <c r="BF347" i="5"/>
  <c r="T347" i="5"/>
  <c r="R347" i="5"/>
  <c r="P347" i="5"/>
  <c r="BI346" i="5"/>
  <c r="BH346" i="5"/>
  <c r="BG346" i="5"/>
  <c r="BF346" i="5"/>
  <c r="T346" i="5"/>
  <c r="R346" i="5"/>
  <c r="P346" i="5"/>
  <c r="BI345" i="5"/>
  <c r="BH345" i="5"/>
  <c r="BG345" i="5"/>
  <c r="BF345" i="5"/>
  <c r="T345" i="5"/>
  <c r="R345" i="5"/>
  <c r="P345" i="5"/>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10" i="5"/>
  <c r="BH310" i="5"/>
  <c r="BG310" i="5"/>
  <c r="BF310" i="5"/>
  <c r="T310" i="5"/>
  <c r="R310" i="5"/>
  <c r="P310" i="5"/>
  <c r="BI309" i="5"/>
  <c r="BH309" i="5"/>
  <c r="BG309" i="5"/>
  <c r="BF309" i="5"/>
  <c r="T309" i="5"/>
  <c r="R309" i="5"/>
  <c r="P309" i="5"/>
  <c r="BI308" i="5"/>
  <c r="BH308" i="5"/>
  <c r="BG308" i="5"/>
  <c r="BF308" i="5"/>
  <c r="T308" i="5"/>
  <c r="R308" i="5"/>
  <c r="P308" i="5"/>
  <c r="BI307" i="5"/>
  <c r="BH307" i="5"/>
  <c r="BG307" i="5"/>
  <c r="BF307" i="5"/>
  <c r="T307" i="5"/>
  <c r="R307" i="5"/>
  <c r="P307" i="5"/>
  <c r="BI305" i="5"/>
  <c r="BH305" i="5"/>
  <c r="BG305" i="5"/>
  <c r="BF305" i="5"/>
  <c r="T305" i="5"/>
  <c r="T304" i="5" s="1"/>
  <c r="R305" i="5"/>
  <c r="R304" i="5" s="1"/>
  <c r="P305" i="5"/>
  <c r="P304" i="5" s="1"/>
  <c r="BI302" i="5"/>
  <c r="BH302" i="5"/>
  <c r="BG302" i="5"/>
  <c r="BF302" i="5"/>
  <c r="T302" i="5"/>
  <c r="R302" i="5"/>
  <c r="P302" i="5"/>
  <c r="BI300" i="5"/>
  <c r="BH300" i="5"/>
  <c r="BG300" i="5"/>
  <c r="BF300" i="5"/>
  <c r="T300" i="5"/>
  <c r="R300" i="5"/>
  <c r="P300" i="5"/>
  <c r="BI297" i="5"/>
  <c r="BH297" i="5"/>
  <c r="BG297" i="5"/>
  <c r="BF297" i="5"/>
  <c r="T297" i="5"/>
  <c r="R297" i="5"/>
  <c r="P297" i="5"/>
  <c r="BI296" i="5"/>
  <c r="BH296" i="5"/>
  <c r="BG296" i="5"/>
  <c r="BF296" i="5"/>
  <c r="T296" i="5"/>
  <c r="R296" i="5"/>
  <c r="P296" i="5"/>
  <c r="BI293" i="5"/>
  <c r="BH293" i="5"/>
  <c r="BG293" i="5"/>
  <c r="BF293" i="5"/>
  <c r="T293" i="5"/>
  <c r="R293" i="5"/>
  <c r="P293" i="5"/>
  <c r="BI291" i="5"/>
  <c r="BH291" i="5"/>
  <c r="BG291" i="5"/>
  <c r="BF291" i="5"/>
  <c r="T291" i="5"/>
  <c r="R291" i="5"/>
  <c r="P291" i="5"/>
  <c r="BI285" i="5"/>
  <c r="BH285" i="5"/>
  <c r="BG285" i="5"/>
  <c r="BF285" i="5"/>
  <c r="T285" i="5"/>
  <c r="R285" i="5"/>
  <c r="P285" i="5"/>
  <c r="BI282" i="5"/>
  <c r="BH282" i="5"/>
  <c r="BG282" i="5"/>
  <c r="BF282" i="5"/>
  <c r="T282" i="5"/>
  <c r="R282" i="5"/>
  <c r="P282" i="5"/>
  <c r="BI280" i="5"/>
  <c r="BH280" i="5"/>
  <c r="BG280" i="5"/>
  <c r="BF280" i="5"/>
  <c r="T280" i="5"/>
  <c r="R280" i="5"/>
  <c r="P280" i="5"/>
  <c r="BI276" i="5"/>
  <c r="BH276" i="5"/>
  <c r="BG276" i="5"/>
  <c r="BF276" i="5"/>
  <c r="T276" i="5"/>
  <c r="R276" i="5"/>
  <c r="P276" i="5"/>
  <c r="BI275" i="5"/>
  <c r="BH275" i="5"/>
  <c r="BG275" i="5"/>
  <c r="BF275" i="5"/>
  <c r="T275" i="5"/>
  <c r="R275" i="5"/>
  <c r="P275" i="5"/>
  <c r="BI273" i="5"/>
  <c r="BH273" i="5"/>
  <c r="BG273" i="5"/>
  <c r="BF273" i="5"/>
  <c r="T273" i="5"/>
  <c r="R273" i="5"/>
  <c r="P273" i="5"/>
  <c r="BI269" i="5"/>
  <c r="BH269" i="5"/>
  <c r="BG269" i="5"/>
  <c r="BF269" i="5"/>
  <c r="T269" i="5"/>
  <c r="R269" i="5"/>
  <c r="P269" i="5"/>
  <c r="BI265" i="5"/>
  <c r="BH265" i="5"/>
  <c r="BG265" i="5"/>
  <c r="BF265" i="5"/>
  <c r="T265" i="5"/>
  <c r="T264" i="5"/>
  <c r="R265" i="5"/>
  <c r="R264" i="5"/>
  <c r="P265" i="5"/>
  <c r="P264" i="5"/>
  <c r="BI262" i="5"/>
  <c r="BH262" i="5"/>
  <c r="BG262" i="5"/>
  <c r="BF262" i="5"/>
  <c r="T262" i="5"/>
  <c r="R262" i="5"/>
  <c r="P262"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49" i="5"/>
  <c r="BH249" i="5"/>
  <c r="BG249" i="5"/>
  <c r="BF249" i="5"/>
  <c r="T249" i="5"/>
  <c r="R249" i="5"/>
  <c r="P249" i="5"/>
  <c r="BI246" i="5"/>
  <c r="BH246" i="5"/>
  <c r="BG246" i="5"/>
  <c r="BF246" i="5"/>
  <c r="T246" i="5"/>
  <c r="R246" i="5"/>
  <c r="P246"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2" i="5"/>
  <c r="BH232" i="5"/>
  <c r="BG232" i="5"/>
  <c r="BF232" i="5"/>
  <c r="T232" i="5"/>
  <c r="R232" i="5"/>
  <c r="P232" i="5"/>
  <c r="BI229" i="5"/>
  <c r="BH229" i="5"/>
  <c r="BG229" i="5"/>
  <c r="BF229" i="5"/>
  <c r="T229" i="5"/>
  <c r="R229" i="5"/>
  <c r="P229" i="5"/>
  <c r="BI226" i="5"/>
  <c r="BH226" i="5"/>
  <c r="BG226" i="5"/>
  <c r="BF226" i="5"/>
  <c r="T226" i="5"/>
  <c r="R226" i="5"/>
  <c r="P226" i="5"/>
  <c r="BI224" i="5"/>
  <c r="BH224" i="5"/>
  <c r="BG224" i="5"/>
  <c r="BF224" i="5"/>
  <c r="T224" i="5"/>
  <c r="R224" i="5"/>
  <c r="P224" i="5"/>
  <c r="BI221" i="5"/>
  <c r="BH221" i="5"/>
  <c r="BG221" i="5"/>
  <c r="BF221" i="5"/>
  <c r="T221" i="5"/>
  <c r="R221" i="5"/>
  <c r="P221" i="5"/>
  <c r="BI218" i="5"/>
  <c r="BH218" i="5"/>
  <c r="BG218" i="5"/>
  <c r="BF218" i="5"/>
  <c r="T218" i="5"/>
  <c r="R218" i="5"/>
  <c r="P218" i="5"/>
  <c r="BI215" i="5"/>
  <c r="BH215" i="5"/>
  <c r="BG215" i="5"/>
  <c r="BF215" i="5"/>
  <c r="T215" i="5"/>
  <c r="R215" i="5"/>
  <c r="P215" i="5"/>
  <c r="BI212" i="5"/>
  <c r="BH212" i="5"/>
  <c r="BG212" i="5"/>
  <c r="BF212" i="5"/>
  <c r="T212" i="5"/>
  <c r="R212" i="5"/>
  <c r="P212" i="5"/>
  <c r="BI209" i="5"/>
  <c r="BH209" i="5"/>
  <c r="BG209" i="5"/>
  <c r="BF209" i="5"/>
  <c r="T209" i="5"/>
  <c r="R209" i="5"/>
  <c r="P209" i="5"/>
  <c r="BI206" i="5"/>
  <c r="BH206" i="5"/>
  <c r="BG206" i="5"/>
  <c r="BF206" i="5"/>
  <c r="T206" i="5"/>
  <c r="R206" i="5"/>
  <c r="P206" i="5"/>
  <c r="BI203" i="5"/>
  <c r="BH203" i="5"/>
  <c r="BG203" i="5"/>
  <c r="BF203" i="5"/>
  <c r="T203" i="5"/>
  <c r="R203" i="5"/>
  <c r="P203" i="5"/>
  <c r="BI200" i="5"/>
  <c r="BH200" i="5"/>
  <c r="BG200" i="5"/>
  <c r="BF200" i="5"/>
  <c r="T200" i="5"/>
  <c r="R200" i="5"/>
  <c r="P200" i="5"/>
  <c r="BI192" i="5"/>
  <c r="BH192" i="5"/>
  <c r="BG192" i="5"/>
  <c r="BF192" i="5"/>
  <c r="T192" i="5"/>
  <c r="R192" i="5"/>
  <c r="P192" i="5"/>
  <c r="BI190" i="5"/>
  <c r="BH190" i="5"/>
  <c r="BG190" i="5"/>
  <c r="BF190" i="5"/>
  <c r="T190" i="5"/>
  <c r="R190" i="5"/>
  <c r="P190" i="5"/>
  <c r="BI183" i="5"/>
  <c r="BH183" i="5"/>
  <c r="BG183" i="5"/>
  <c r="BF183" i="5"/>
  <c r="T183" i="5"/>
  <c r="R183" i="5"/>
  <c r="P183" i="5"/>
  <c r="BI181" i="5"/>
  <c r="BH181" i="5"/>
  <c r="BG181" i="5"/>
  <c r="BF181" i="5"/>
  <c r="T181" i="5"/>
  <c r="R181" i="5"/>
  <c r="P181" i="5"/>
  <c r="BI178" i="5"/>
  <c r="BH178" i="5"/>
  <c r="BG178" i="5"/>
  <c r="BF178" i="5"/>
  <c r="T178" i="5"/>
  <c r="R178" i="5"/>
  <c r="P178" i="5"/>
  <c r="BI171" i="5"/>
  <c r="BH171" i="5"/>
  <c r="BG171" i="5"/>
  <c r="BF171" i="5"/>
  <c r="T171" i="5"/>
  <c r="R171" i="5"/>
  <c r="P171" i="5"/>
  <c r="BI169" i="5"/>
  <c r="BH169" i="5"/>
  <c r="BG169" i="5"/>
  <c r="BF169" i="5"/>
  <c r="T169" i="5"/>
  <c r="R169" i="5"/>
  <c r="P169" i="5"/>
  <c r="BI166" i="5"/>
  <c r="BH166" i="5"/>
  <c r="BG166" i="5"/>
  <c r="BF166" i="5"/>
  <c r="T166" i="5"/>
  <c r="R166" i="5"/>
  <c r="P166" i="5"/>
  <c r="BI163" i="5"/>
  <c r="BH163" i="5"/>
  <c r="BG163" i="5"/>
  <c r="BF163" i="5"/>
  <c r="T163" i="5"/>
  <c r="R163" i="5"/>
  <c r="P163" i="5"/>
  <c r="BI160" i="5"/>
  <c r="BH160" i="5"/>
  <c r="BG160" i="5"/>
  <c r="BF160" i="5"/>
  <c r="T160" i="5"/>
  <c r="R160" i="5"/>
  <c r="P160" i="5"/>
  <c r="BI158" i="5"/>
  <c r="BH158" i="5"/>
  <c r="BG158" i="5"/>
  <c r="BF158" i="5"/>
  <c r="T158" i="5"/>
  <c r="R158" i="5"/>
  <c r="P158" i="5"/>
  <c r="BI155" i="5"/>
  <c r="BH155" i="5"/>
  <c r="BG155" i="5"/>
  <c r="BF155" i="5"/>
  <c r="T155" i="5"/>
  <c r="R155" i="5"/>
  <c r="P155" i="5"/>
  <c r="BI152" i="5"/>
  <c r="BH152" i="5"/>
  <c r="BG152" i="5"/>
  <c r="BF152" i="5"/>
  <c r="T152" i="5"/>
  <c r="R152" i="5"/>
  <c r="P152" i="5"/>
  <c r="F143" i="5"/>
  <c r="E141" i="5"/>
  <c r="F89" i="5"/>
  <c r="E87" i="5"/>
  <c r="J24" i="5"/>
  <c r="E24" i="5"/>
  <c r="J146" i="5" s="1"/>
  <c r="J23" i="5"/>
  <c r="J21" i="5"/>
  <c r="E21" i="5"/>
  <c r="J91" i="5" s="1"/>
  <c r="J20" i="5"/>
  <c r="J18" i="5"/>
  <c r="E18" i="5"/>
  <c r="F92" i="5" s="1"/>
  <c r="J17" i="5"/>
  <c r="J15" i="5"/>
  <c r="E15" i="5"/>
  <c r="F145" i="5" s="1"/>
  <c r="J14" i="5"/>
  <c r="J12" i="5"/>
  <c r="J89" i="5"/>
  <c r="E7" i="5"/>
  <c r="E85" i="5"/>
  <c r="J37" i="4"/>
  <c r="J36" i="4"/>
  <c r="AY97" i="1" s="1"/>
  <c r="J35" i="4"/>
  <c r="AX97" i="1" s="1"/>
  <c r="BI1730" i="4"/>
  <c r="BH1730" i="4"/>
  <c r="BG1730" i="4"/>
  <c r="BF1730" i="4"/>
  <c r="T1730" i="4"/>
  <c r="R1730" i="4"/>
  <c r="P1730" i="4"/>
  <c r="BI1729" i="4"/>
  <c r="BH1729" i="4"/>
  <c r="BG1729" i="4"/>
  <c r="BF1729" i="4"/>
  <c r="T1729" i="4"/>
  <c r="R1729" i="4"/>
  <c r="P1729" i="4"/>
  <c r="BI1727" i="4"/>
  <c r="BH1727" i="4"/>
  <c r="BG1727" i="4"/>
  <c r="BF1727" i="4"/>
  <c r="T1727" i="4"/>
  <c r="R1727" i="4"/>
  <c r="P1727" i="4"/>
  <c r="BI1726" i="4"/>
  <c r="BH1726" i="4"/>
  <c r="BG1726" i="4"/>
  <c r="BF1726" i="4"/>
  <c r="T1726" i="4"/>
  <c r="R1726" i="4"/>
  <c r="P1726" i="4"/>
  <c r="BI1724" i="4"/>
  <c r="BH1724" i="4"/>
  <c r="BG1724" i="4"/>
  <c r="BF1724" i="4"/>
  <c r="T1724" i="4"/>
  <c r="R1724" i="4"/>
  <c r="P1724" i="4"/>
  <c r="BI1723" i="4"/>
  <c r="BH1723" i="4"/>
  <c r="BG1723" i="4"/>
  <c r="BF1723" i="4"/>
  <c r="T1723" i="4"/>
  <c r="R1723" i="4"/>
  <c r="P1723" i="4"/>
  <c r="BI1722" i="4"/>
  <c r="BH1722" i="4"/>
  <c r="BG1722" i="4"/>
  <c r="BF1722" i="4"/>
  <c r="T1722" i="4"/>
  <c r="R1722" i="4"/>
  <c r="P1722" i="4"/>
  <c r="BI1720" i="4"/>
  <c r="BH1720" i="4"/>
  <c r="BG1720" i="4"/>
  <c r="BF1720" i="4"/>
  <c r="T1720" i="4"/>
  <c r="R1720" i="4"/>
  <c r="P1720" i="4"/>
  <c r="BI1719" i="4"/>
  <c r="BH1719" i="4"/>
  <c r="BG1719" i="4"/>
  <c r="BF1719" i="4"/>
  <c r="T1719" i="4"/>
  <c r="R1719" i="4"/>
  <c r="P1719" i="4"/>
  <c r="BI1718" i="4"/>
  <c r="BH1718" i="4"/>
  <c r="BG1718" i="4"/>
  <c r="BF1718" i="4"/>
  <c r="T1718" i="4"/>
  <c r="R1718" i="4"/>
  <c r="P1718" i="4"/>
  <c r="BI1714" i="4"/>
  <c r="BH1714" i="4"/>
  <c r="BG1714" i="4"/>
  <c r="BF1714" i="4"/>
  <c r="T1714" i="4"/>
  <c r="R1714" i="4"/>
  <c r="P1714" i="4"/>
  <c r="BI1713" i="4"/>
  <c r="BH1713" i="4"/>
  <c r="BG1713" i="4"/>
  <c r="BF1713" i="4"/>
  <c r="T1713" i="4"/>
  <c r="R1713" i="4"/>
  <c r="P1713" i="4"/>
  <c r="BI1711" i="4"/>
  <c r="BH1711" i="4"/>
  <c r="BG1711" i="4"/>
  <c r="BF1711" i="4"/>
  <c r="T1711" i="4"/>
  <c r="T1710" i="4" s="1"/>
  <c r="T1709" i="4" s="1"/>
  <c r="R1711" i="4"/>
  <c r="R1710" i="4"/>
  <c r="R1709" i="4" s="1"/>
  <c r="P1711" i="4"/>
  <c r="P1710" i="4" s="1"/>
  <c r="P1709" i="4" s="1"/>
  <c r="BI1707" i="4"/>
  <c r="BH1707" i="4"/>
  <c r="BG1707" i="4"/>
  <c r="BF1707" i="4"/>
  <c r="T1707" i="4"/>
  <c r="R1707" i="4"/>
  <c r="P1707" i="4"/>
  <c r="BI1705" i="4"/>
  <c r="BH1705" i="4"/>
  <c r="BG1705" i="4"/>
  <c r="BF1705" i="4"/>
  <c r="T1705" i="4"/>
  <c r="R1705" i="4"/>
  <c r="P1705" i="4"/>
  <c r="BI1702" i="4"/>
  <c r="BH1702" i="4"/>
  <c r="BG1702" i="4"/>
  <c r="BF1702" i="4"/>
  <c r="T1702" i="4"/>
  <c r="R1702" i="4"/>
  <c r="P1702" i="4"/>
  <c r="BI1700" i="4"/>
  <c r="BH1700" i="4"/>
  <c r="BG1700" i="4"/>
  <c r="BF1700" i="4"/>
  <c r="T1700" i="4"/>
  <c r="R1700" i="4"/>
  <c r="P1700" i="4"/>
  <c r="BI1697" i="4"/>
  <c r="BH1697" i="4"/>
  <c r="BG1697" i="4"/>
  <c r="BF1697" i="4"/>
  <c r="T1697" i="4"/>
  <c r="R1697" i="4"/>
  <c r="P1697" i="4"/>
  <c r="BI1695" i="4"/>
  <c r="BH1695" i="4"/>
  <c r="BG1695" i="4"/>
  <c r="BF1695" i="4"/>
  <c r="T1695" i="4"/>
  <c r="R1695" i="4"/>
  <c r="P1695" i="4"/>
  <c r="BI1693" i="4"/>
  <c r="BH1693" i="4"/>
  <c r="BG1693" i="4"/>
  <c r="BF1693" i="4"/>
  <c r="T1693" i="4"/>
  <c r="R1693" i="4"/>
  <c r="P1693" i="4"/>
  <c r="BI1689" i="4"/>
  <c r="BH1689" i="4"/>
  <c r="BG1689" i="4"/>
  <c r="BF1689" i="4"/>
  <c r="T1689" i="4"/>
  <c r="R1689" i="4"/>
  <c r="P1689" i="4"/>
  <c r="BI1687" i="4"/>
  <c r="BH1687" i="4"/>
  <c r="BG1687" i="4"/>
  <c r="BF1687" i="4"/>
  <c r="T1687" i="4"/>
  <c r="R1687" i="4"/>
  <c r="P1687" i="4"/>
  <c r="BI1674" i="4"/>
  <c r="BH1674" i="4"/>
  <c r="BG1674" i="4"/>
  <c r="BF1674" i="4"/>
  <c r="T1674" i="4"/>
  <c r="R1674" i="4"/>
  <c r="P1674" i="4"/>
  <c r="BI1671" i="4"/>
  <c r="BH1671" i="4"/>
  <c r="BG1671" i="4"/>
  <c r="BF1671" i="4"/>
  <c r="T1671" i="4"/>
  <c r="R1671" i="4"/>
  <c r="P1671" i="4"/>
  <c r="BI1670" i="4"/>
  <c r="BH1670" i="4"/>
  <c r="BG1670" i="4"/>
  <c r="BF1670" i="4"/>
  <c r="T1670" i="4"/>
  <c r="R1670" i="4"/>
  <c r="P1670" i="4"/>
  <c r="BI1667" i="4"/>
  <c r="BH1667" i="4"/>
  <c r="BG1667" i="4"/>
  <c r="BF1667" i="4"/>
  <c r="T1667" i="4"/>
  <c r="R1667" i="4"/>
  <c r="P1667" i="4"/>
  <c r="BI1664" i="4"/>
  <c r="BH1664" i="4"/>
  <c r="BG1664" i="4"/>
  <c r="BF1664" i="4"/>
  <c r="T1664" i="4"/>
  <c r="R1664" i="4"/>
  <c r="P1664" i="4"/>
  <c r="BI1662" i="4"/>
  <c r="BH1662" i="4"/>
  <c r="BG1662" i="4"/>
  <c r="BF1662" i="4"/>
  <c r="T1662" i="4"/>
  <c r="R1662" i="4"/>
  <c r="P1662" i="4"/>
  <c r="BI1659" i="4"/>
  <c r="BH1659" i="4"/>
  <c r="BG1659" i="4"/>
  <c r="BF1659" i="4"/>
  <c r="T1659" i="4"/>
  <c r="R1659" i="4"/>
  <c r="P1659" i="4"/>
  <c r="BI1657" i="4"/>
  <c r="BH1657" i="4"/>
  <c r="BG1657" i="4"/>
  <c r="BF1657" i="4"/>
  <c r="T1657" i="4"/>
  <c r="R1657" i="4"/>
  <c r="P1657" i="4"/>
  <c r="BI1654" i="4"/>
  <c r="BH1654" i="4"/>
  <c r="BG1654" i="4"/>
  <c r="BF1654" i="4"/>
  <c r="T1654" i="4"/>
  <c r="R1654" i="4"/>
  <c r="P1654" i="4"/>
  <c r="BI1652" i="4"/>
  <c r="BH1652" i="4"/>
  <c r="BG1652" i="4"/>
  <c r="BF1652" i="4"/>
  <c r="T1652" i="4"/>
  <c r="R1652" i="4"/>
  <c r="P1652" i="4"/>
  <c r="BI1649" i="4"/>
  <c r="BH1649" i="4"/>
  <c r="BG1649" i="4"/>
  <c r="BF1649" i="4"/>
  <c r="T1649" i="4"/>
  <c r="R1649" i="4"/>
  <c r="P1649" i="4"/>
  <c r="BI1647" i="4"/>
  <c r="BH1647" i="4"/>
  <c r="BG1647" i="4"/>
  <c r="BF1647" i="4"/>
  <c r="T1647" i="4"/>
  <c r="R1647" i="4"/>
  <c r="P1647" i="4"/>
  <c r="BI1640" i="4"/>
  <c r="BH1640" i="4"/>
  <c r="BG1640" i="4"/>
  <c r="BF1640" i="4"/>
  <c r="T1640" i="4"/>
  <c r="R1640" i="4"/>
  <c r="P1640" i="4"/>
  <c r="BI1635" i="4"/>
  <c r="BH1635" i="4"/>
  <c r="BG1635" i="4"/>
  <c r="BF1635" i="4"/>
  <c r="T1635" i="4"/>
  <c r="R1635" i="4"/>
  <c r="P1635" i="4"/>
  <c r="BI1633" i="4"/>
  <c r="BH1633" i="4"/>
  <c r="BG1633" i="4"/>
  <c r="BF1633" i="4"/>
  <c r="T1633" i="4"/>
  <c r="R1633" i="4"/>
  <c r="P1633" i="4"/>
  <c r="BI1622" i="4"/>
  <c r="BH1622" i="4"/>
  <c r="BG1622" i="4"/>
  <c r="BF1622" i="4"/>
  <c r="T1622" i="4"/>
  <c r="R1622" i="4"/>
  <c r="P1622" i="4"/>
  <c r="BI1619" i="4"/>
  <c r="BH1619" i="4"/>
  <c r="BG1619" i="4"/>
  <c r="BF1619" i="4"/>
  <c r="T1619" i="4"/>
  <c r="R1619" i="4"/>
  <c r="P1619" i="4"/>
  <c r="BI1616" i="4"/>
  <c r="BH1616" i="4"/>
  <c r="BG1616" i="4"/>
  <c r="BF1616" i="4"/>
  <c r="T1616" i="4"/>
  <c r="R1616" i="4"/>
  <c r="P1616" i="4"/>
  <c r="BI1613" i="4"/>
  <c r="BH1613" i="4"/>
  <c r="BG1613" i="4"/>
  <c r="BF1613" i="4"/>
  <c r="T1613" i="4"/>
  <c r="R1613" i="4"/>
  <c r="P1613" i="4"/>
  <c r="BI1612" i="4"/>
  <c r="BH1612" i="4"/>
  <c r="BG1612" i="4"/>
  <c r="BF1612" i="4"/>
  <c r="T1612" i="4"/>
  <c r="R1612" i="4"/>
  <c r="P1612" i="4"/>
  <c r="BI1609" i="4"/>
  <c r="BH1609" i="4"/>
  <c r="BG1609" i="4"/>
  <c r="BF1609" i="4"/>
  <c r="T1609" i="4"/>
  <c r="R1609" i="4"/>
  <c r="P1609" i="4"/>
  <c r="BI1607" i="4"/>
  <c r="BH1607" i="4"/>
  <c r="BG1607" i="4"/>
  <c r="BF1607" i="4"/>
  <c r="T1607" i="4"/>
  <c r="R1607" i="4"/>
  <c r="P1607" i="4"/>
  <c r="BI1605" i="4"/>
  <c r="BH1605" i="4"/>
  <c r="BG1605" i="4"/>
  <c r="BF1605" i="4"/>
  <c r="T1605" i="4"/>
  <c r="R1605" i="4"/>
  <c r="P1605" i="4"/>
  <c r="BI1597" i="4"/>
  <c r="BH1597" i="4"/>
  <c r="BG1597" i="4"/>
  <c r="BF1597" i="4"/>
  <c r="T1597" i="4"/>
  <c r="R1597" i="4"/>
  <c r="P1597" i="4"/>
  <c r="BI1595" i="4"/>
  <c r="BH1595" i="4"/>
  <c r="BG1595" i="4"/>
  <c r="BF1595" i="4"/>
  <c r="T1595" i="4"/>
  <c r="R1595" i="4"/>
  <c r="P1595" i="4"/>
  <c r="BI1592" i="4"/>
  <c r="BH1592" i="4"/>
  <c r="BG1592" i="4"/>
  <c r="BF1592" i="4"/>
  <c r="T1592" i="4"/>
  <c r="R1592" i="4"/>
  <c r="P1592" i="4"/>
  <c r="BI1590" i="4"/>
  <c r="BH1590" i="4"/>
  <c r="BG1590" i="4"/>
  <c r="BF1590" i="4"/>
  <c r="T1590" i="4"/>
  <c r="R1590" i="4"/>
  <c r="P1590" i="4"/>
  <c r="BI1587" i="4"/>
  <c r="BH1587" i="4"/>
  <c r="BG1587" i="4"/>
  <c r="BF1587" i="4"/>
  <c r="T1587" i="4"/>
  <c r="R1587" i="4"/>
  <c r="P1587" i="4"/>
  <c r="BI1584" i="4"/>
  <c r="BH1584" i="4"/>
  <c r="BG1584" i="4"/>
  <c r="BF1584" i="4"/>
  <c r="T1584" i="4"/>
  <c r="R1584" i="4"/>
  <c r="P1584" i="4"/>
  <c r="BI1576" i="4"/>
  <c r="BH1576" i="4"/>
  <c r="BG1576" i="4"/>
  <c r="BF1576" i="4"/>
  <c r="T1576" i="4"/>
  <c r="R1576" i="4"/>
  <c r="P1576" i="4"/>
  <c r="BI1574" i="4"/>
  <c r="BH1574" i="4"/>
  <c r="BG1574" i="4"/>
  <c r="BF1574" i="4"/>
  <c r="T1574" i="4"/>
  <c r="R1574" i="4"/>
  <c r="P1574" i="4"/>
  <c r="BI1567" i="4"/>
  <c r="BH1567" i="4"/>
  <c r="BG1567" i="4"/>
  <c r="BF1567" i="4"/>
  <c r="T1567" i="4"/>
  <c r="R1567" i="4"/>
  <c r="P1567" i="4"/>
  <c r="BI1560" i="4"/>
  <c r="BH1560" i="4"/>
  <c r="BG1560" i="4"/>
  <c r="BF1560" i="4"/>
  <c r="T1560" i="4"/>
  <c r="R1560" i="4"/>
  <c r="P1560" i="4"/>
  <c r="BI1558" i="4"/>
  <c r="BH1558" i="4"/>
  <c r="BG1558" i="4"/>
  <c r="BF1558" i="4"/>
  <c r="T1558" i="4"/>
  <c r="R1558" i="4"/>
  <c r="P1558" i="4"/>
  <c r="BI1555" i="4"/>
  <c r="BH1555" i="4"/>
  <c r="BG1555" i="4"/>
  <c r="BF1555" i="4"/>
  <c r="T1555" i="4"/>
  <c r="R1555" i="4"/>
  <c r="P1555" i="4"/>
  <c r="BI1551" i="4"/>
  <c r="BH1551" i="4"/>
  <c r="BG1551" i="4"/>
  <c r="BF1551" i="4"/>
  <c r="T1551" i="4"/>
  <c r="R1551" i="4"/>
  <c r="P1551" i="4"/>
  <c r="BI1548" i="4"/>
  <c r="BH1548" i="4"/>
  <c r="BG1548" i="4"/>
  <c r="BF1548" i="4"/>
  <c r="T1548" i="4"/>
  <c r="R1548" i="4"/>
  <c r="P1548" i="4"/>
  <c r="BI1544" i="4"/>
  <c r="BH1544" i="4"/>
  <c r="BG1544" i="4"/>
  <c r="BF1544" i="4"/>
  <c r="T1544" i="4"/>
  <c r="R1544" i="4"/>
  <c r="P1544" i="4"/>
  <c r="BI1540" i="4"/>
  <c r="BH1540" i="4"/>
  <c r="BG1540" i="4"/>
  <c r="BF1540" i="4"/>
  <c r="T1540" i="4"/>
  <c r="R1540" i="4"/>
  <c r="P1540" i="4"/>
  <c r="BI1535" i="4"/>
  <c r="BH1535" i="4"/>
  <c r="BG1535" i="4"/>
  <c r="BF1535" i="4"/>
  <c r="T1535" i="4"/>
  <c r="R1535" i="4"/>
  <c r="P1535" i="4"/>
  <c r="BI1532" i="4"/>
  <c r="BH1532" i="4"/>
  <c r="BG1532" i="4"/>
  <c r="BF1532" i="4"/>
  <c r="T1532" i="4"/>
  <c r="R1532" i="4"/>
  <c r="P1532" i="4"/>
  <c r="BI1521" i="4"/>
  <c r="BH1521" i="4"/>
  <c r="BG1521" i="4"/>
  <c r="BF1521" i="4"/>
  <c r="T1521" i="4"/>
  <c r="R1521" i="4"/>
  <c r="P1521" i="4"/>
  <c r="BI1518" i="4"/>
  <c r="BH1518" i="4"/>
  <c r="BG1518" i="4"/>
  <c r="BF1518" i="4"/>
  <c r="T1518" i="4"/>
  <c r="R1518" i="4"/>
  <c r="P1518" i="4"/>
  <c r="BI1515" i="4"/>
  <c r="BH1515" i="4"/>
  <c r="BG1515" i="4"/>
  <c r="BF1515" i="4"/>
  <c r="T1515" i="4"/>
  <c r="R1515" i="4"/>
  <c r="P1515" i="4"/>
  <c r="BI1510" i="4"/>
  <c r="BH1510" i="4"/>
  <c r="BG1510" i="4"/>
  <c r="BF1510" i="4"/>
  <c r="T1510" i="4"/>
  <c r="R1510" i="4"/>
  <c r="P1510" i="4"/>
  <c r="BI1508" i="4"/>
  <c r="BH1508" i="4"/>
  <c r="BG1508" i="4"/>
  <c r="BF1508" i="4"/>
  <c r="T1508" i="4"/>
  <c r="R1508" i="4"/>
  <c r="P1508" i="4"/>
  <c r="BI1505" i="4"/>
  <c r="BH1505" i="4"/>
  <c r="BG1505" i="4"/>
  <c r="BF1505" i="4"/>
  <c r="T1505" i="4"/>
  <c r="R1505" i="4"/>
  <c r="P1505" i="4"/>
  <c r="BI1503" i="4"/>
  <c r="BH1503" i="4"/>
  <c r="BG1503" i="4"/>
  <c r="BF1503" i="4"/>
  <c r="T1503" i="4"/>
  <c r="R1503" i="4"/>
  <c r="P1503" i="4"/>
  <c r="BI1500" i="4"/>
  <c r="BH1500" i="4"/>
  <c r="BG1500" i="4"/>
  <c r="BF1500" i="4"/>
  <c r="T1500" i="4"/>
  <c r="R1500" i="4"/>
  <c r="P1500" i="4"/>
  <c r="BI1496" i="4"/>
  <c r="BH1496" i="4"/>
  <c r="BG1496" i="4"/>
  <c r="BF1496" i="4"/>
  <c r="T1496" i="4"/>
  <c r="R1496" i="4"/>
  <c r="P1496" i="4"/>
  <c r="BI1492" i="4"/>
  <c r="BH1492" i="4"/>
  <c r="BG1492" i="4"/>
  <c r="BF1492" i="4"/>
  <c r="T1492" i="4"/>
  <c r="R1492" i="4"/>
  <c r="P1492" i="4"/>
  <c r="BI1490" i="4"/>
  <c r="BH1490" i="4"/>
  <c r="BG1490" i="4"/>
  <c r="BF1490" i="4"/>
  <c r="T1490" i="4"/>
  <c r="R1490" i="4"/>
  <c r="P1490" i="4"/>
  <c r="BI1486" i="4"/>
  <c r="BH1486" i="4"/>
  <c r="BG1486" i="4"/>
  <c r="BF1486" i="4"/>
  <c r="T1486" i="4"/>
  <c r="R1486" i="4"/>
  <c r="P1486" i="4"/>
  <c r="BI1483" i="4"/>
  <c r="BH1483" i="4"/>
  <c r="BG1483" i="4"/>
  <c r="BF1483" i="4"/>
  <c r="T1483" i="4"/>
  <c r="R1483" i="4"/>
  <c r="P1483" i="4"/>
  <c r="BI1479" i="4"/>
  <c r="BH1479" i="4"/>
  <c r="BG1479" i="4"/>
  <c r="BF1479" i="4"/>
  <c r="T1479" i="4"/>
  <c r="R1479" i="4"/>
  <c r="P1479" i="4"/>
  <c r="BI1477" i="4"/>
  <c r="BH1477" i="4"/>
  <c r="BG1477" i="4"/>
  <c r="BF1477" i="4"/>
  <c r="T1477" i="4"/>
  <c r="R1477" i="4"/>
  <c r="P1477" i="4"/>
  <c r="BI1472" i="4"/>
  <c r="BH1472" i="4"/>
  <c r="BG1472" i="4"/>
  <c r="BF1472" i="4"/>
  <c r="T1472" i="4"/>
  <c r="R1472" i="4"/>
  <c r="P1472" i="4"/>
  <c r="BI1470" i="4"/>
  <c r="BH1470" i="4"/>
  <c r="BG1470" i="4"/>
  <c r="BF1470" i="4"/>
  <c r="T1470" i="4"/>
  <c r="R1470" i="4"/>
  <c r="P1470" i="4"/>
  <c r="BI1463" i="4"/>
  <c r="BH1463" i="4"/>
  <c r="BG1463" i="4"/>
  <c r="BF1463" i="4"/>
  <c r="T1463" i="4"/>
  <c r="R1463" i="4"/>
  <c r="P1463" i="4"/>
  <c r="BI1461" i="4"/>
  <c r="BH1461" i="4"/>
  <c r="BG1461" i="4"/>
  <c r="BF1461" i="4"/>
  <c r="T1461" i="4"/>
  <c r="R1461" i="4"/>
  <c r="P1461" i="4"/>
  <c r="BI1447" i="4"/>
  <c r="BH1447" i="4"/>
  <c r="BG1447" i="4"/>
  <c r="BF1447" i="4"/>
  <c r="T1447" i="4"/>
  <c r="R1447" i="4"/>
  <c r="P1447" i="4"/>
  <c r="BI1443" i="4"/>
  <c r="BH1443" i="4"/>
  <c r="BG1443" i="4"/>
  <c r="BF1443" i="4"/>
  <c r="T1443" i="4"/>
  <c r="R1443" i="4"/>
  <c r="P1443" i="4"/>
  <c r="BI1439" i="4"/>
  <c r="BH1439" i="4"/>
  <c r="BG1439" i="4"/>
  <c r="BF1439" i="4"/>
  <c r="T1439" i="4"/>
  <c r="R1439" i="4"/>
  <c r="P1439" i="4"/>
  <c r="BI1435" i="4"/>
  <c r="BH1435" i="4"/>
  <c r="BG1435" i="4"/>
  <c r="BF1435" i="4"/>
  <c r="T1435" i="4"/>
  <c r="R1435" i="4"/>
  <c r="P1435" i="4"/>
  <c r="BI1431" i="4"/>
  <c r="BH1431" i="4"/>
  <c r="BG1431" i="4"/>
  <c r="BF1431" i="4"/>
  <c r="T1431" i="4"/>
  <c r="R1431" i="4"/>
  <c r="P1431" i="4"/>
  <c r="BI1427" i="4"/>
  <c r="BH1427" i="4"/>
  <c r="BG1427" i="4"/>
  <c r="BF1427" i="4"/>
  <c r="T1427" i="4"/>
  <c r="R1427" i="4"/>
  <c r="P1427" i="4"/>
  <c r="BI1423" i="4"/>
  <c r="BH1423" i="4"/>
  <c r="BG1423" i="4"/>
  <c r="BF1423" i="4"/>
  <c r="T1423" i="4"/>
  <c r="R1423" i="4"/>
  <c r="P1423" i="4"/>
  <c r="BI1418" i="4"/>
  <c r="BH1418" i="4"/>
  <c r="BG1418" i="4"/>
  <c r="BF1418" i="4"/>
  <c r="T1418" i="4"/>
  <c r="R1418" i="4"/>
  <c r="P1418" i="4"/>
  <c r="BI1414" i="4"/>
  <c r="BH1414" i="4"/>
  <c r="BG1414" i="4"/>
  <c r="BF1414" i="4"/>
  <c r="T1414" i="4"/>
  <c r="R1414" i="4"/>
  <c r="P1414" i="4"/>
  <c r="BI1410" i="4"/>
  <c r="BH1410" i="4"/>
  <c r="BG1410" i="4"/>
  <c r="BF1410" i="4"/>
  <c r="T1410" i="4"/>
  <c r="R1410" i="4"/>
  <c r="P1410" i="4"/>
  <c r="BI1406" i="4"/>
  <c r="BH1406" i="4"/>
  <c r="BG1406" i="4"/>
  <c r="BF1406" i="4"/>
  <c r="T1406" i="4"/>
  <c r="R1406" i="4"/>
  <c r="P1406" i="4"/>
  <c r="BI1401" i="4"/>
  <c r="BH1401" i="4"/>
  <c r="BG1401" i="4"/>
  <c r="BF1401" i="4"/>
  <c r="T1401" i="4"/>
  <c r="R1401" i="4"/>
  <c r="P1401" i="4"/>
  <c r="BI1395" i="4"/>
  <c r="BH1395" i="4"/>
  <c r="BG1395" i="4"/>
  <c r="BF1395" i="4"/>
  <c r="T1395" i="4"/>
  <c r="R1395" i="4"/>
  <c r="P1395" i="4"/>
  <c r="BI1390" i="4"/>
  <c r="BH1390" i="4"/>
  <c r="BG1390" i="4"/>
  <c r="BF1390" i="4"/>
  <c r="T1390" i="4"/>
  <c r="R1390" i="4"/>
  <c r="P1390" i="4"/>
  <c r="BI1384" i="4"/>
  <c r="BH1384" i="4"/>
  <c r="BG1384" i="4"/>
  <c r="BF1384" i="4"/>
  <c r="T1384" i="4"/>
  <c r="R1384" i="4"/>
  <c r="P1384" i="4"/>
  <c r="BI1380" i="4"/>
  <c r="BH1380" i="4"/>
  <c r="BG1380" i="4"/>
  <c r="BF1380" i="4"/>
  <c r="T1380" i="4"/>
  <c r="R1380" i="4"/>
  <c r="P1380" i="4"/>
  <c r="BI1375" i="4"/>
  <c r="BH1375" i="4"/>
  <c r="BG1375" i="4"/>
  <c r="BF1375" i="4"/>
  <c r="T1375" i="4"/>
  <c r="R1375" i="4"/>
  <c r="P1375" i="4"/>
  <c r="BI1371" i="4"/>
  <c r="BH1371" i="4"/>
  <c r="BG1371" i="4"/>
  <c r="BF1371" i="4"/>
  <c r="T1371" i="4"/>
  <c r="R1371" i="4"/>
  <c r="P1371" i="4"/>
  <c r="BI1358" i="4"/>
  <c r="BH1358" i="4"/>
  <c r="BG1358" i="4"/>
  <c r="BF1358" i="4"/>
  <c r="T1358" i="4"/>
  <c r="R1358" i="4"/>
  <c r="P1358" i="4"/>
  <c r="BI1355" i="4"/>
  <c r="BH1355" i="4"/>
  <c r="BG1355" i="4"/>
  <c r="BF1355" i="4"/>
  <c r="T1355" i="4"/>
  <c r="R1355" i="4"/>
  <c r="P1355" i="4"/>
  <c r="BI1353" i="4"/>
  <c r="BH1353" i="4"/>
  <c r="BG1353" i="4"/>
  <c r="BF1353" i="4"/>
  <c r="T1353" i="4"/>
  <c r="R1353" i="4"/>
  <c r="P1353" i="4"/>
  <c r="BI1351" i="4"/>
  <c r="BH1351" i="4"/>
  <c r="BG1351" i="4"/>
  <c r="BF1351" i="4"/>
  <c r="T1351" i="4"/>
  <c r="R1351" i="4"/>
  <c r="P1351" i="4"/>
  <c r="BI1347" i="4"/>
  <c r="BH1347" i="4"/>
  <c r="BG1347" i="4"/>
  <c r="BF1347" i="4"/>
  <c r="T1347" i="4"/>
  <c r="R1347" i="4"/>
  <c r="P1347" i="4"/>
  <c r="BI1345" i="4"/>
  <c r="BH1345" i="4"/>
  <c r="BG1345" i="4"/>
  <c r="BF1345" i="4"/>
  <c r="T1345" i="4"/>
  <c r="R1345" i="4"/>
  <c r="P1345" i="4"/>
  <c r="BI1343" i="4"/>
  <c r="BH1343" i="4"/>
  <c r="BG1343" i="4"/>
  <c r="BF1343" i="4"/>
  <c r="T1343" i="4"/>
  <c r="R1343" i="4"/>
  <c r="P1343" i="4"/>
  <c r="BI1340" i="4"/>
  <c r="BH1340" i="4"/>
  <c r="BG1340" i="4"/>
  <c r="BF1340" i="4"/>
  <c r="T1340" i="4"/>
  <c r="R1340" i="4"/>
  <c r="P1340" i="4"/>
  <c r="BI1336" i="4"/>
  <c r="BH1336" i="4"/>
  <c r="BG1336" i="4"/>
  <c r="BF1336" i="4"/>
  <c r="T1336" i="4"/>
  <c r="R1336" i="4"/>
  <c r="P1336" i="4"/>
  <c r="BI1332" i="4"/>
  <c r="BH1332" i="4"/>
  <c r="BG1332" i="4"/>
  <c r="BF1332" i="4"/>
  <c r="T1332" i="4"/>
  <c r="R1332" i="4"/>
  <c r="P1332" i="4"/>
  <c r="BI1329" i="4"/>
  <c r="BH1329" i="4"/>
  <c r="BG1329" i="4"/>
  <c r="BF1329" i="4"/>
  <c r="T1329" i="4"/>
  <c r="R1329" i="4"/>
  <c r="P1329" i="4"/>
  <c r="BI1326" i="4"/>
  <c r="BH1326" i="4"/>
  <c r="BG1326" i="4"/>
  <c r="BF1326" i="4"/>
  <c r="T1326" i="4"/>
  <c r="R1326" i="4"/>
  <c r="P1326" i="4"/>
  <c r="BI1322" i="4"/>
  <c r="BH1322" i="4"/>
  <c r="BG1322" i="4"/>
  <c r="BF1322" i="4"/>
  <c r="T1322" i="4"/>
  <c r="R1322" i="4"/>
  <c r="P1322" i="4"/>
  <c r="BI1318" i="4"/>
  <c r="BH1318" i="4"/>
  <c r="BG1318" i="4"/>
  <c r="BF1318" i="4"/>
  <c r="T1318" i="4"/>
  <c r="R1318" i="4"/>
  <c r="P1318" i="4"/>
  <c r="BI1314" i="4"/>
  <c r="BH1314" i="4"/>
  <c r="BG1314" i="4"/>
  <c r="BF1314" i="4"/>
  <c r="T1314" i="4"/>
  <c r="R1314" i="4"/>
  <c r="P1314" i="4"/>
  <c r="BI1312" i="4"/>
  <c r="BH1312" i="4"/>
  <c r="BG1312" i="4"/>
  <c r="BF1312" i="4"/>
  <c r="T1312" i="4"/>
  <c r="R1312" i="4"/>
  <c r="P1312" i="4"/>
  <c r="BI1311" i="4"/>
  <c r="BH1311" i="4"/>
  <c r="BG1311" i="4"/>
  <c r="BF1311" i="4"/>
  <c r="T1311" i="4"/>
  <c r="R1311" i="4"/>
  <c r="P1311" i="4"/>
  <c r="BI1310" i="4"/>
  <c r="BH1310" i="4"/>
  <c r="BG1310" i="4"/>
  <c r="BF1310" i="4"/>
  <c r="T1310" i="4"/>
  <c r="R1310" i="4"/>
  <c r="P1310" i="4"/>
  <c r="BI1309" i="4"/>
  <c r="BH1309" i="4"/>
  <c r="BG1309" i="4"/>
  <c r="BF1309" i="4"/>
  <c r="T1309" i="4"/>
  <c r="R1309" i="4"/>
  <c r="P1309" i="4"/>
  <c r="BI1308" i="4"/>
  <c r="BH1308" i="4"/>
  <c r="BG1308" i="4"/>
  <c r="BF1308" i="4"/>
  <c r="T1308" i="4"/>
  <c r="R1308" i="4"/>
  <c r="P1308" i="4"/>
  <c r="BI1307" i="4"/>
  <c r="BH1307" i="4"/>
  <c r="BG1307" i="4"/>
  <c r="BF1307" i="4"/>
  <c r="T1307" i="4"/>
  <c r="R1307" i="4"/>
  <c r="P1307" i="4"/>
  <c r="BI1306" i="4"/>
  <c r="BH1306" i="4"/>
  <c r="BG1306" i="4"/>
  <c r="BF1306" i="4"/>
  <c r="T1306" i="4"/>
  <c r="R1306" i="4"/>
  <c r="P1306" i="4"/>
  <c r="BI1305" i="4"/>
  <c r="BH1305" i="4"/>
  <c r="BG1305" i="4"/>
  <c r="BF1305" i="4"/>
  <c r="T1305" i="4"/>
  <c r="R1305" i="4"/>
  <c r="P1305" i="4"/>
  <c r="BI1304" i="4"/>
  <c r="BH1304" i="4"/>
  <c r="BG1304" i="4"/>
  <c r="BF1304" i="4"/>
  <c r="T1304" i="4"/>
  <c r="R1304" i="4"/>
  <c r="P1304" i="4"/>
  <c r="BI1303" i="4"/>
  <c r="BH1303" i="4"/>
  <c r="BG1303" i="4"/>
  <c r="BF1303" i="4"/>
  <c r="T1303" i="4"/>
  <c r="R1303" i="4"/>
  <c r="P1303" i="4"/>
  <c r="BI1302" i="4"/>
  <c r="BH1302" i="4"/>
  <c r="BG1302" i="4"/>
  <c r="BF1302" i="4"/>
  <c r="T1302" i="4"/>
  <c r="R1302" i="4"/>
  <c r="P1302" i="4"/>
  <c r="BI1301" i="4"/>
  <c r="BH1301" i="4"/>
  <c r="BG1301" i="4"/>
  <c r="BF1301" i="4"/>
  <c r="T1301" i="4"/>
  <c r="R1301" i="4"/>
  <c r="P1301" i="4"/>
  <c r="BI1300" i="4"/>
  <c r="BH1300" i="4"/>
  <c r="BG1300" i="4"/>
  <c r="BF1300" i="4"/>
  <c r="T1300" i="4"/>
  <c r="R1300" i="4"/>
  <c r="P1300" i="4"/>
  <c r="BI1299" i="4"/>
  <c r="BH1299" i="4"/>
  <c r="BG1299" i="4"/>
  <c r="BF1299" i="4"/>
  <c r="T1299" i="4"/>
  <c r="R1299" i="4"/>
  <c r="P1299" i="4"/>
  <c r="BI1298" i="4"/>
  <c r="BH1298" i="4"/>
  <c r="BG1298" i="4"/>
  <c r="BF1298" i="4"/>
  <c r="T1298" i="4"/>
  <c r="R1298" i="4"/>
  <c r="P1298" i="4"/>
  <c r="BI1297" i="4"/>
  <c r="BH1297" i="4"/>
  <c r="BG1297" i="4"/>
  <c r="BF1297" i="4"/>
  <c r="T1297" i="4"/>
  <c r="R1297" i="4"/>
  <c r="P1297" i="4"/>
  <c r="BI1296" i="4"/>
  <c r="BH1296" i="4"/>
  <c r="BG1296" i="4"/>
  <c r="BF1296" i="4"/>
  <c r="T1296" i="4"/>
  <c r="R1296" i="4"/>
  <c r="P1296" i="4"/>
  <c r="BI1295" i="4"/>
  <c r="BH1295" i="4"/>
  <c r="BG1295" i="4"/>
  <c r="BF1295" i="4"/>
  <c r="T1295" i="4"/>
  <c r="R1295" i="4"/>
  <c r="P1295" i="4"/>
  <c r="BI1294" i="4"/>
  <c r="BH1294" i="4"/>
  <c r="BG1294" i="4"/>
  <c r="BF1294" i="4"/>
  <c r="T1294" i="4"/>
  <c r="R1294" i="4"/>
  <c r="P1294" i="4"/>
  <c r="BI1293" i="4"/>
  <c r="BH1293" i="4"/>
  <c r="BG1293" i="4"/>
  <c r="BF1293" i="4"/>
  <c r="T1293" i="4"/>
  <c r="R1293" i="4"/>
  <c r="P1293" i="4"/>
  <c r="BI1292" i="4"/>
  <c r="BH1292" i="4"/>
  <c r="BG1292" i="4"/>
  <c r="BF1292" i="4"/>
  <c r="T1292" i="4"/>
  <c r="R1292" i="4"/>
  <c r="P1292" i="4"/>
  <c r="BI1291" i="4"/>
  <c r="BH1291" i="4"/>
  <c r="BG1291" i="4"/>
  <c r="BF1291" i="4"/>
  <c r="T1291" i="4"/>
  <c r="R1291" i="4"/>
  <c r="P1291" i="4"/>
  <c r="BI1290" i="4"/>
  <c r="BH1290" i="4"/>
  <c r="BG1290" i="4"/>
  <c r="BF1290" i="4"/>
  <c r="T1290" i="4"/>
  <c r="R1290" i="4"/>
  <c r="P1290" i="4"/>
  <c r="BI1289" i="4"/>
  <c r="BH1289" i="4"/>
  <c r="BG1289" i="4"/>
  <c r="BF1289" i="4"/>
  <c r="T1289" i="4"/>
  <c r="R1289" i="4"/>
  <c r="P1289" i="4"/>
  <c r="BI1288" i="4"/>
  <c r="BH1288" i="4"/>
  <c r="BG1288" i="4"/>
  <c r="BF1288" i="4"/>
  <c r="T1288" i="4"/>
  <c r="R1288" i="4"/>
  <c r="P1288" i="4"/>
  <c r="BI1287" i="4"/>
  <c r="BH1287" i="4"/>
  <c r="BG1287" i="4"/>
  <c r="BF1287" i="4"/>
  <c r="T1287" i="4"/>
  <c r="R1287" i="4"/>
  <c r="P1287" i="4"/>
  <c r="BI1286" i="4"/>
  <c r="BH1286" i="4"/>
  <c r="BG1286" i="4"/>
  <c r="BF1286" i="4"/>
  <c r="T1286" i="4"/>
  <c r="R1286" i="4"/>
  <c r="P1286" i="4"/>
  <c r="BI1285" i="4"/>
  <c r="BH1285" i="4"/>
  <c r="BG1285" i="4"/>
  <c r="BF1285" i="4"/>
  <c r="T1285" i="4"/>
  <c r="R1285" i="4"/>
  <c r="P1285" i="4"/>
  <c r="BI1284" i="4"/>
  <c r="BH1284" i="4"/>
  <c r="BG1284" i="4"/>
  <c r="BF1284" i="4"/>
  <c r="T1284" i="4"/>
  <c r="R1284" i="4"/>
  <c r="P1284" i="4"/>
  <c r="BI1283" i="4"/>
  <c r="BH1283" i="4"/>
  <c r="BG1283" i="4"/>
  <c r="BF1283" i="4"/>
  <c r="T1283" i="4"/>
  <c r="R1283" i="4"/>
  <c r="P1283" i="4"/>
  <c r="BI1282" i="4"/>
  <c r="BH1282" i="4"/>
  <c r="BG1282" i="4"/>
  <c r="BF1282" i="4"/>
  <c r="T1282" i="4"/>
  <c r="R1282" i="4"/>
  <c r="P1282" i="4"/>
  <c r="BI1281" i="4"/>
  <c r="BH1281" i="4"/>
  <c r="BG1281" i="4"/>
  <c r="BF1281" i="4"/>
  <c r="T1281" i="4"/>
  <c r="R1281" i="4"/>
  <c r="P1281" i="4"/>
  <c r="BI1280" i="4"/>
  <c r="BH1280" i="4"/>
  <c r="BG1280" i="4"/>
  <c r="BF1280" i="4"/>
  <c r="T1280" i="4"/>
  <c r="R1280" i="4"/>
  <c r="P1280" i="4"/>
  <c r="BI1279" i="4"/>
  <c r="BH1279" i="4"/>
  <c r="BG1279" i="4"/>
  <c r="BF1279" i="4"/>
  <c r="T1279" i="4"/>
  <c r="R1279" i="4"/>
  <c r="P1279" i="4"/>
  <c r="BI1278" i="4"/>
  <c r="BH1278" i="4"/>
  <c r="BG1278" i="4"/>
  <c r="BF1278" i="4"/>
  <c r="T1278" i="4"/>
  <c r="R1278" i="4"/>
  <c r="P1278" i="4"/>
  <c r="BI1277" i="4"/>
  <c r="BH1277" i="4"/>
  <c r="BG1277" i="4"/>
  <c r="BF1277" i="4"/>
  <c r="T1277" i="4"/>
  <c r="R1277" i="4"/>
  <c r="P1277" i="4"/>
  <c r="BI1276" i="4"/>
  <c r="BH1276" i="4"/>
  <c r="BG1276" i="4"/>
  <c r="BF1276" i="4"/>
  <c r="T1276" i="4"/>
  <c r="R1276" i="4"/>
  <c r="P1276" i="4"/>
  <c r="BI1275" i="4"/>
  <c r="BH1275" i="4"/>
  <c r="BG1275" i="4"/>
  <c r="BF1275" i="4"/>
  <c r="T1275" i="4"/>
  <c r="R1275" i="4"/>
  <c r="P1275" i="4"/>
  <c r="BI1274" i="4"/>
  <c r="BH1274" i="4"/>
  <c r="BG1274" i="4"/>
  <c r="BF1274" i="4"/>
  <c r="T1274" i="4"/>
  <c r="R1274" i="4"/>
  <c r="P1274" i="4"/>
  <c r="BI1273" i="4"/>
  <c r="BH1273" i="4"/>
  <c r="BG1273" i="4"/>
  <c r="BF1273" i="4"/>
  <c r="T1273" i="4"/>
  <c r="R1273" i="4"/>
  <c r="P1273" i="4"/>
  <c r="BI1272" i="4"/>
  <c r="BH1272" i="4"/>
  <c r="BG1272" i="4"/>
  <c r="BF1272" i="4"/>
  <c r="T1272" i="4"/>
  <c r="R1272" i="4"/>
  <c r="P1272" i="4"/>
  <c r="BI1271" i="4"/>
  <c r="BH1271" i="4"/>
  <c r="BG1271" i="4"/>
  <c r="BF1271" i="4"/>
  <c r="T1271" i="4"/>
  <c r="R1271" i="4"/>
  <c r="P1271" i="4"/>
  <c r="BI1270" i="4"/>
  <c r="BH1270" i="4"/>
  <c r="BG1270" i="4"/>
  <c r="BF1270" i="4"/>
  <c r="T1270" i="4"/>
  <c r="R1270" i="4"/>
  <c r="P1270" i="4"/>
  <c r="BI1269" i="4"/>
  <c r="BH1269" i="4"/>
  <c r="BG1269" i="4"/>
  <c r="BF1269" i="4"/>
  <c r="T1269" i="4"/>
  <c r="R1269" i="4"/>
  <c r="P1269" i="4"/>
  <c r="BI1268" i="4"/>
  <c r="BH1268" i="4"/>
  <c r="BG1268" i="4"/>
  <c r="BF1268" i="4"/>
  <c r="T1268" i="4"/>
  <c r="R1268" i="4"/>
  <c r="P1268" i="4"/>
  <c r="BI1267" i="4"/>
  <c r="BH1267" i="4"/>
  <c r="BG1267" i="4"/>
  <c r="BF1267" i="4"/>
  <c r="T1267" i="4"/>
  <c r="R1267" i="4"/>
  <c r="P1267" i="4"/>
  <c r="BI1266" i="4"/>
  <c r="BH1266" i="4"/>
  <c r="BG1266" i="4"/>
  <c r="BF1266" i="4"/>
  <c r="T1266" i="4"/>
  <c r="R1266" i="4"/>
  <c r="P1266" i="4"/>
  <c r="BI1265" i="4"/>
  <c r="BH1265" i="4"/>
  <c r="BG1265" i="4"/>
  <c r="BF1265" i="4"/>
  <c r="T1265" i="4"/>
  <c r="R1265" i="4"/>
  <c r="P1265" i="4"/>
  <c r="BI1264" i="4"/>
  <c r="BH1264" i="4"/>
  <c r="BG1264" i="4"/>
  <c r="BF1264" i="4"/>
  <c r="T1264" i="4"/>
  <c r="R1264" i="4"/>
  <c r="P1264" i="4"/>
  <c r="BI1263" i="4"/>
  <c r="BH1263" i="4"/>
  <c r="BG1263" i="4"/>
  <c r="BF1263" i="4"/>
  <c r="T1263" i="4"/>
  <c r="R1263" i="4"/>
  <c r="P1263" i="4"/>
  <c r="BI1262" i="4"/>
  <c r="BH1262" i="4"/>
  <c r="BG1262" i="4"/>
  <c r="BF1262" i="4"/>
  <c r="T1262" i="4"/>
  <c r="R1262" i="4"/>
  <c r="P1262" i="4"/>
  <c r="BI1261" i="4"/>
  <c r="BH1261" i="4"/>
  <c r="BG1261" i="4"/>
  <c r="BF1261" i="4"/>
  <c r="T1261" i="4"/>
  <c r="R1261" i="4"/>
  <c r="P1261" i="4"/>
  <c r="BI1260" i="4"/>
  <c r="BH1260" i="4"/>
  <c r="BG1260" i="4"/>
  <c r="BF1260" i="4"/>
  <c r="T1260" i="4"/>
  <c r="R1260" i="4"/>
  <c r="P1260" i="4"/>
  <c r="BI1259" i="4"/>
  <c r="BH1259" i="4"/>
  <c r="BG1259" i="4"/>
  <c r="BF1259" i="4"/>
  <c r="T1259" i="4"/>
  <c r="R1259" i="4"/>
  <c r="P1259" i="4"/>
  <c r="BI1258" i="4"/>
  <c r="BH1258" i="4"/>
  <c r="BG1258" i="4"/>
  <c r="BF1258" i="4"/>
  <c r="T1258" i="4"/>
  <c r="R1258" i="4"/>
  <c r="P1258" i="4"/>
  <c r="BI1257" i="4"/>
  <c r="BH1257" i="4"/>
  <c r="BG1257" i="4"/>
  <c r="BF1257" i="4"/>
  <c r="T1257" i="4"/>
  <c r="R1257" i="4"/>
  <c r="P1257" i="4"/>
  <c r="BI1256" i="4"/>
  <c r="BH1256" i="4"/>
  <c r="BG1256" i="4"/>
  <c r="BF1256" i="4"/>
  <c r="T1256" i="4"/>
  <c r="R1256" i="4"/>
  <c r="P1256" i="4"/>
  <c r="BI1255" i="4"/>
  <c r="BH1255" i="4"/>
  <c r="BG1255" i="4"/>
  <c r="BF1255" i="4"/>
  <c r="T1255" i="4"/>
  <c r="R1255" i="4"/>
  <c r="P1255" i="4"/>
  <c r="BI1254" i="4"/>
  <c r="BH1254" i="4"/>
  <c r="BG1254" i="4"/>
  <c r="BF1254" i="4"/>
  <c r="T1254" i="4"/>
  <c r="R1254" i="4"/>
  <c r="P1254" i="4"/>
  <c r="BI1253" i="4"/>
  <c r="BH1253" i="4"/>
  <c r="BG1253" i="4"/>
  <c r="BF1253" i="4"/>
  <c r="T1253" i="4"/>
  <c r="R1253" i="4"/>
  <c r="P1253" i="4"/>
  <c r="BI1252" i="4"/>
  <c r="BH1252" i="4"/>
  <c r="BG1252" i="4"/>
  <c r="BF1252" i="4"/>
  <c r="T1252" i="4"/>
  <c r="R1252" i="4"/>
  <c r="P1252" i="4"/>
  <c r="BI1251" i="4"/>
  <c r="BH1251" i="4"/>
  <c r="BG1251" i="4"/>
  <c r="BF1251" i="4"/>
  <c r="T1251" i="4"/>
  <c r="R1251" i="4"/>
  <c r="P1251" i="4"/>
  <c r="BI1250" i="4"/>
  <c r="BH1250" i="4"/>
  <c r="BG1250" i="4"/>
  <c r="BF1250" i="4"/>
  <c r="T1250" i="4"/>
  <c r="R1250" i="4"/>
  <c r="P1250" i="4"/>
  <c r="BI1249" i="4"/>
  <c r="BH1249" i="4"/>
  <c r="BG1249" i="4"/>
  <c r="BF1249" i="4"/>
  <c r="T1249" i="4"/>
  <c r="R1249" i="4"/>
  <c r="P1249" i="4"/>
  <c r="BI1248" i="4"/>
  <c r="BH1248" i="4"/>
  <c r="BG1248" i="4"/>
  <c r="BF1248" i="4"/>
  <c r="T1248" i="4"/>
  <c r="R1248" i="4"/>
  <c r="P1248" i="4"/>
  <c r="BI1247" i="4"/>
  <c r="BH1247" i="4"/>
  <c r="BG1247" i="4"/>
  <c r="BF1247" i="4"/>
  <c r="T1247" i="4"/>
  <c r="R1247" i="4"/>
  <c r="P1247" i="4"/>
  <c r="BI1246" i="4"/>
  <c r="BH1246" i="4"/>
  <c r="BG1246" i="4"/>
  <c r="BF1246" i="4"/>
  <c r="T1246" i="4"/>
  <c r="R1246" i="4"/>
  <c r="P1246" i="4"/>
  <c r="BI1245" i="4"/>
  <c r="BH1245" i="4"/>
  <c r="BG1245" i="4"/>
  <c r="BF1245" i="4"/>
  <c r="T1245" i="4"/>
  <c r="R1245" i="4"/>
  <c r="P1245" i="4"/>
  <c r="BI1244" i="4"/>
  <c r="BH1244" i="4"/>
  <c r="BG1244" i="4"/>
  <c r="BF1244" i="4"/>
  <c r="T1244" i="4"/>
  <c r="R1244" i="4"/>
  <c r="P1244" i="4"/>
  <c r="BI1243" i="4"/>
  <c r="BH1243" i="4"/>
  <c r="BG1243" i="4"/>
  <c r="BF1243" i="4"/>
  <c r="T1243" i="4"/>
  <c r="R1243" i="4"/>
  <c r="P1243" i="4"/>
  <c r="BI1242" i="4"/>
  <c r="BH1242" i="4"/>
  <c r="BG1242" i="4"/>
  <c r="BF1242" i="4"/>
  <c r="T1242" i="4"/>
  <c r="R1242" i="4"/>
  <c r="P1242" i="4"/>
  <c r="BI1241" i="4"/>
  <c r="BH1241" i="4"/>
  <c r="BG1241" i="4"/>
  <c r="BF1241" i="4"/>
  <c r="T1241" i="4"/>
  <c r="R1241" i="4"/>
  <c r="P1241" i="4"/>
  <c r="BI1240" i="4"/>
  <c r="BH1240" i="4"/>
  <c r="BG1240" i="4"/>
  <c r="BF1240" i="4"/>
  <c r="T1240" i="4"/>
  <c r="R1240" i="4"/>
  <c r="P1240" i="4"/>
  <c r="BI1239" i="4"/>
  <c r="BH1239" i="4"/>
  <c r="BG1239" i="4"/>
  <c r="BF1239" i="4"/>
  <c r="T1239" i="4"/>
  <c r="R1239" i="4"/>
  <c r="P1239" i="4"/>
  <c r="BI1238" i="4"/>
  <c r="BH1238" i="4"/>
  <c r="BG1238" i="4"/>
  <c r="BF1238" i="4"/>
  <c r="T1238" i="4"/>
  <c r="R1238" i="4"/>
  <c r="P1238" i="4"/>
  <c r="BI1237" i="4"/>
  <c r="BH1237" i="4"/>
  <c r="BG1237" i="4"/>
  <c r="BF1237" i="4"/>
  <c r="T1237" i="4"/>
  <c r="R1237" i="4"/>
  <c r="P1237" i="4"/>
  <c r="BI1236" i="4"/>
  <c r="BH1236" i="4"/>
  <c r="BG1236" i="4"/>
  <c r="BF1236" i="4"/>
  <c r="T1236" i="4"/>
  <c r="R1236" i="4"/>
  <c r="P1236" i="4"/>
  <c r="BI1235" i="4"/>
  <c r="BH1235" i="4"/>
  <c r="BG1235" i="4"/>
  <c r="BF1235" i="4"/>
  <c r="T1235" i="4"/>
  <c r="R1235" i="4"/>
  <c r="P1235" i="4"/>
  <c r="BI1234" i="4"/>
  <c r="BH1234" i="4"/>
  <c r="BG1234" i="4"/>
  <c r="BF1234" i="4"/>
  <c r="T1234" i="4"/>
  <c r="R1234" i="4"/>
  <c r="P1234" i="4"/>
  <c r="BI1233" i="4"/>
  <c r="BH1233" i="4"/>
  <c r="BG1233" i="4"/>
  <c r="BF1233" i="4"/>
  <c r="T1233" i="4"/>
  <c r="R1233" i="4"/>
  <c r="P1233" i="4"/>
  <c r="BI1232" i="4"/>
  <c r="BH1232" i="4"/>
  <c r="BG1232" i="4"/>
  <c r="BF1232" i="4"/>
  <c r="T1232" i="4"/>
  <c r="R1232" i="4"/>
  <c r="P1232" i="4"/>
  <c r="BI1231" i="4"/>
  <c r="BH1231" i="4"/>
  <c r="BG1231" i="4"/>
  <c r="BF1231" i="4"/>
  <c r="T1231" i="4"/>
  <c r="R1231" i="4"/>
  <c r="P1231" i="4"/>
  <c r="BI1230" i="4"/>
  <c r="BH1230" i="4"/>
  <c r="BG1230" i="4"/>
  <c r="BF1230" i="4"/>
  <c r="T1230" i="4"/>
  <c r="R1230" i="4"/>
  <c r="P1230" i="4"/>
  <c r="BI1229" i="4"/>
  <c r="BH1229" i="4"/>
  <c r="BG1229" i="4"/>
  <c r="BF1229" i="4"/>
  <c r="T1229" i="4"/>
  <c r="R1229" i="4"/>
  <c r="P1229" i="4"/>
  <c r="BI1228" i="4"/>
  <c r="BH1228" i="4"/>
  <c r="BG1228" i="4"/>
  <c r="BF1228" i="4"/>
  <c r="T1228" i="4"/>
  <c r="R1228" i="4"/>
  <c r="P1228" i="4"/>
  <c r="BI1227" i="4"/>
  <c r="BH1227" i="4"/>
  <c r="BG1227" i="4"/>
  <c r="BF1227" i="4"/>
  <c r="T1227" i="4"/>
  <c r="R1227" i="4"/>
  <c r="P1227" i="4"/>
  <c r="BI1226" i="4"/>
  <c r="BH1226" i="4"/>
  <c r="BG1226" i="4"/>
  <c r="BF1226" i="4"/>
  <c r="T1226" i="4"/>
  <c r="R1226" i="4"/>
  <c r="P1226" i="4"/>
  <c r="BI1225" i="4"/>
  <c r="BH1225" i="4"/>
  <c r="BG1225" i="4"/>
  <c r="BF1225" i="4"/>
  <c r="T1225" i="4"/>
  <c r="R1225" i="4"/>
  <c r="P1225" i="4"/>
  <c r="BI1224" i="4"/>
  <c r="BH1224" i="4"/>
  <c r="BG1224" i="4"/>
  <c r="BF1224" i="4"/>
  <c r="T1224" i="4"/>
  <c r="R1224" i="4"/>
  <c r="P1224" i="4"/>
  <c r="BI1223" i="4"/>
  <c r="BH1223" i="4"/>
  <c r="BG1223" i="4"/>
  <c r="BF1223" i="4"/>
  <c r="T1223" i="4"/>
  <c r="R1223" i="4"/>
  <c r="P1223" i="4"/>
  <c r="BI1222" i="4"/>
  <c r="BH1222" i="4"/>
  <c r="BG1222" i="4"/>
  <c r="BF1222" i="4"/>
  <c r="T1222" i="4"/>
  <c r="R1222" i="4"/>
  <c r="P1222" i="4"/>
  <c r="BI1221" i="4"/>
  <c r="BH1221" i="4"/>
  <c r="BG1221" i="4"/>
  <c r="BF1221" i="4"/>
  <c r="T1221" i="4"/>
  <c r="R1221" i="4"/>
  <c r="P1221" i="4"/>
  <c r="BI1220" i="4"/>
  <c r="BH1220" i="4"/>
  <c r="BG1220" i="4"/>
  <c r="BF1220" i="4"/>
  <c r="T1220" i="4"/>
  <c r="R1220" i="4"/>
  <c r="P1220" i="4"/>
  <c r="BI1219" i="4"/>
  <c r="BH1219" i="4"/>
  <c r="BG1219" i="4"/>
  <c r="BF1219" i="4"/>
  <c r="T1219" i="4"/>
  <c r="R1219" i="4"/>
  <c r="P1219" i="4"/>
  <c r="BI1218" i="4"/>
  <c r="BH1218" i="4"/>
  <c r="BG1218" i="4"/>
  <c r="BF1218" i="4"/>
  <c r="T1218" i="4"/>
  <c r="R1218" i="4"/>
  <c r="P1218" i="4"/>
  <c r="BI1217" i="4"/>
  <c r="BH1217" i="4"/>
  <c r="BG1217" i="4"/>
  <c r="BF1217" i="4"/>
  <c r="T1217" i="4"/>
  <c r="R1217" i="4"/>
  <c r="P1217" i="4"/>
  <c r="BI1216" i="4"/>
  <c r="BH1216" i="4"/>
  <c r="BG1216" i="4"/>
  <c r="BF1216" i="4"/>
  <c r="T1216" i="4"/>
  <c r="R1216" i="4"/>
  <c r="P1216" i="4"/>
  <c r="BI1215" i="4"/>
  <c r="BH1215" i="4"/>
  <c r="BG1215" i="4"/>
  <c r="BF1215" i="4"/>
  <c r="T1215" i="4"/>
  <c r="R1215" i="4"/>
  <c r="P1215" i="4"/>
  <c r="BI1214" i="4"/>
  <c r="BH1214" i="4"/>
  <c r="BG1214" i="4"/>
  <c r="BF1214" i="4"/>
  <c r="T1214" i="4"/>
  <c r="R1214" i="4"/>
  <c r="P1214" i="4"/>
  <c r="BI1213" i="4"/>
  <c r="BH1213" i="4"/>
  <c r="BG1213" i="4"/>
  <c r="BF1213" i="4"/>
  <c r="T1213" i="4"/>
  <c r="R1213" i="4"/>
  <c r="P1213" i="4"/>
  <c r="BI1212" i="4"/>
  <c r="BH1212" i="4"/>
  <c r="BG1212" i="4"/>
  <c r="BF1212" i="4"/>
  <c r="T1212" i="4"/>
  <c r="R1212" i="4"/>
  <c r="P1212" i="4"/>
  <c r="BI1211" i="4"/>
  <c r="BH1211" i="4"/>
  <c r="BG1211" i="4"/>
  <c r="BF1211" i="4"/>
  <c r="T1211" i="4"/>
  <c r="R1211" i="4"/>
  <c r="P1211" i="4"/>
  <c r="BI1210" i="4"/>
  <c r="BH1210" i="4"/>
  <c r="BG1210" i="4"/>
  <c r="BF1210" i="4"/>
  <c r="T1210" i="4"/>
  <c r="R1210" i="4"/>
  <c r="P1210" i="4"/>
  <c r="BI1209" i="4"/>
  <c r="BH1209" i="4"/>
  <c r="BG1209" i="4"/>
  <c r="BF1209" i="4"/>
  <c r="T1209" i="4"/>
  <c r="R1209" i="4"/>
  <c r="P1209" i="4"/>
  <c r="BI1208" i="4"/>
  <c r="BH1208" i="4"/>
  <c r="BG1208" i="4"/>
  <c r="BF1208" i="4"/>
  <c r="T1208" i="4"/>
  <c r="R1208" i="4"/>
  <c r="P1208" i="4"/>
  <c r="BI1207" i="4"/>
  <c r="BH1207" i="4"/>
  <c r="BG1207" i="4"/>
  <c r="BF1207" i="4"/>
  <c r="T1207" i="4"/>
  <c r="R1207" i="4"/>
  <c r="P1207" i="4"/>
  <c r="BI1206" i="4"/>
  <c r="BH1206" i="4"/>
  <c r="BG1206" i="4"/>
  <c r="BF1206" i="4"/>
  <c r="T1206" i="4"/>
  <c r="R1206" i="4"/>
  <c r="P1206" i="4"/>
  <c r="BI1205" i="4"/>
  <c r="BH1205" i="4"/>
  <c r="BG1205" i="4"/>
  <c r="BF1205" i="4"/>
  <c r="T1205" i="4"/>
  <c r="R1205" i="4"/>
  <c r="P1205" i="4"/>
  <c r="BI1204" i="4"/>
  <c r="BH1204" i="4"/>
  <c r="BG1204" i="4"/>
  <c r="BF1204" i="4"/>
  <c r="T1204" i="4"/>
  <c r="R1204" i="4"/>
  <c r="P1204" i="4"/>
  <c r="BI1203" i="4"/>
  <c r="BH1203" i="4"/>
  <c r="BG1203" i="4"/>
  <c r="BF1203" i="4"/>
  <c r="T1203" i="4"/>
  <c r="R1203" i="4"/>
  <c r="P1203" i="4"/>
  <c r="BI1202" i="4"/>
  <c r="BH1202" i="4"/>
  <c r="BG1202" i="4"/>
  <c r="BF1202" i="4"/>
  <c r="T1202" i="4"/>
  <c r="R1202" i="4"/>
  <c r="P1202" i="4"/>
  <c r="BI1201" i="4"/>
  <c r="BH1201" i="4"/>
  <c r="BG1201" i="4"/>
  <c r="BF1201" i="4"/>
  <c r="T1201" i="4"/>
  <c r="R1201" i="4"/>
  <c r="P1201" i="4"/>
  <c r="BI1200" i="4"/>
  <c r="BH1200" i="4"/>
  <c r="BG1200" i="4"/>
  <c r="BF1200" i="4"/>
  <c r="T1200" i="4"/>
  <c r="R1200" i="4"/>
  <c r="P1200" i="4"/>
  <c r="BI1199" i="4"/>
  <c r="BH1199" i="4"/>
  <c r="BG1199" i="4"/>
  <c r="BF1199" i="4"/>
  <c r="T1199" i="4"/>
  <c r="R1199" i="4"/>
  <c r="P1199" i="4"/>
  <c r="BI1198" i="4"/>
  <c r="BH1198" i="4"/>
  <c r="BG1198" i="4"/>
  <c r="BF1198" i="4"/>
  <c r="T1198" i="4"/>
  <c r="R1198" i="4"/>
  <c r="P1198" i="4"/>
  <c r="BI1197" i="4"/>
  <c r="BH1197" i="4"/>
  <c r="BG1197" i="4"/>
  <c r="BF1197" i="4"/>
  <c r="T1197" i="4"/>
  <c r="R1197" i="4"/>
  <c r="P1197" i="4"/>
  <c r="BI1196" i="4"/>
  <c r="BH1196" i="4"/>
  <c r="BG1196" i="4"/>
  <c r="BF1196" i="4"/>
  <c r="T1196" i="4"/>
  <c r="R1196" i="4"/>
  <c r="P1196" i="4"/>
  <c r="BI1195" i="4"/>
  <c r="BH1195" i="4"/>
  <c r="BG1195" i="4"/>
  <c r="BF1195" i="4"/>
  <c r="T1195" i="4"/>
  <c r="R1195" i="4"/>
  <c r="P1195" i="4"/>
  <c r="BI1194" i="4"/>
  <c r="BH1194" i="4"/>
  <c r="BG1194" i="4"/>
  <c r="BF1194" i="4"/>
  <c r="T1194" i="4"/>
  <c r="R1194" i="4"/>
  <c r="P1194" i="4"/>
  <c r="BI1193" i="4"/>
  <c r="BH1193" i="4"/>
  <c r="BG1193" i="4"/>
  <c r="BF1193" i="4"/>
  <c r="T1193" i="4"/>
  <c r="R1193" i="4"/>
  <c r="P1193" i="4"/>
  <c r="BI1192" i="4"/>
  <c r="BH1192" i="4"/>
  <c r="BG1192" i="4"/>
  <c r="BF1192" i="4"/>
  <c r="T1192" i="4"/>
  <c r="R1192" i="4"/>
  <c r="P1192" i="4"/>
  <c r="BI1191" i="4"/>
  <c r="BH1191" i="4"/>
  <c r="BG1191" i="4"/>
  <c r="BF1191" i="4"/>
  <c r="T1191" i="4"/>
  <c r="R1191" i="4"/>
  <c r="P1191" i="4"/>
  <c r="BI1190" i="4"/>
  <c r="BH1190" i="4"/>
  <c r="BG1190" i="4"/>
  <c r="BF1190" i="4"/>
  <c r="T1190" i="4"/>
  <c r="R1190" i="4"/>
  <c r="P1190" i="4"/>
  <c r="BI1189" i="4"/>
  <c r="BH1189" i="4"/>
  <c r="BG1189" i="4"/>
  <c r="BF1189" i="4"/>
  <c r="T1189" i="4"/>
  <c r="R1189" i="4"/>
  <c r="P1189" i="4"/>
  <c r="BI1188" i="4"/>
  <c r="BH1188" i="4"/>
  <c r="BG1188" i="4"/>
  <c r="BF1188" i="4"/>
  <c r="T1188" i="4"/>
  <c r="R1188" i="4"/>
  <c r="P1188" i="4"/>
  <c r="BI1187" i="4"/>
  <c r="BH1187" i="4"/>
  <c r="BG1187" i="4"/>
  <c r="BF1187" i="4"/>
  <c r="T1187" i="4"/>
  <c r="R1187" i="4"/>
  <c r="P1187" i="4"/>
  <c r="BI1186" i="4"/>
  <c r="BH1186" i="4"/>
  <c r="BG1186" i="4"/>
  <c r="BF1186" i="4"/>
  <c r="T1186" i="4"/>
  <c r="R1186" i="4"/>
  <c r="P1186" i="4"/>
  <c r="BI1185" i="4"/>
  <c r="BH1185" i="4"/>
  <c r="BG1185" i="4"/>
  <c r="BF1185" i="4"/>
  <c r="T1185" i="4"/>
  <c r="R1185" i="4"/>
  <c r="P1185" i="4"/>
  <c r="BI1184" i="4"/>
  <c r="BH1184" i="4"/>
  <c r="BG1184" i="4"/>
  <c r="BF1184" i="4"/>
  <c r="T1184" i="4"/>
  <c r="R1184" i="4"/>
  <c r="P1184" i="4"/>
  <c r="BI1183" i="4"/>
  <c r="BH1183" i="4"/>
  <c r="BG1183" i="4"/>
  <c r="BF1183" i="4"/>
  <c r="T1183" i="4"/>
  <c r="R1183" i="4"/>
  <c r="P1183" i="4"/>
  <c r="BI1182" i="4"/>
  <c r="BH1182" i="4"/>
  <c r="BG1182" i="4"/>
  <c r="BF1182" i="4"/>
  <c r="T1182" i="4"/>
  <c r="R1182" i="4"/>
  <c r="P1182" i="4"/>
  <c r="BI1181" i="4"/>
  <c r="BH1181" i="4"/>
  <c r="BG1181" i="4"/>
  <c r="BF1181" i="4"/>
  <c r="T1181" i="4"/>
  <c r="R1181" i="4"/>
  <c r="P1181" i="4"/>
  <c r="BI1180" i="4"/>
  <c r="BH1180" i="4"/>
  <c r="BG1180" i="4"/>
  <c r="BF1180" i="4"/>
  <c r="T1180" i="4"/>
  <c r="R1180" i="4"/>
  <c r="P1180" i="4"/>
  <c r="BI1179" i="4"/>
  <c r="BH1179" i="4"/>
  <c r="BG1179" i="4"/>
  <c r="BF1179" i="4"/>
  <c r="T1179" i="4"/>
  <c r="R1179" i="4"/>
  <c r="P1179" i="4"/>
  <c r="BI1178" i="4"/>
  <c r="BH1178" i="4"/>
  <c r="BG1178" i="4"/>
  <c r="BF1178" i="4"/>
  <c r="T1178" i="4"/>
  <c r="R1178" i="4"/>
  <c r="P1178" i="4"/>
  <c r="BI1177" i="4"/>
  <c r="BH1177" i="4"/>
  <c r="BG1177" i="4"/>
  <c r="BF1177" i="4"/>
  <c r="T1177" i="4"/>
  <c r="R1177" i="4"/>
  <c r="P1177" i="4"/>
  <c r="BI1176" i="4"/>
  <c r="BH1176" i="4"/>
  <c r="BG1176" i="4"/>
  <c r="BF1176" i="4"/>
  <c r="T1176" i="4"/>
  <c r="R1176" i="4"/>
  <c r="P1176" i="4"/>
  <c r="BI1174" i="4"/>
  <c r="BH1174" i="4"/>
  <c r="BG1174" i="4"/>
  <c r="BF1174" i="4"/>
  <c r="T1174" i="4"/>
  <c r="R1174" i="4"/>
  <c r="P1174" i="4"/>
  <c r="BI1173" i="4"/>
  <c r="BH1173" i="4"/>
  <c r="BG1173" i="4"/>
  <c r="BF1173" i="4"/>
  <c r="T1173" i="4"/>
  <c r="R1173" i="4"/>
  <c r="P1173" i="4"/>
  <c r="BI1172" i="4"/>
  <c r="BH1172" i="4"/>
  <c r="BG1172" i="4"/>
  <c r="BF1172" i="4"/>
  <c r="T1172" i="4"/>
  <c r="R1172" i="4"/>
  <c r="P1172" i="4"/>
  <c r="BI1171" i="4"/>
  <c r="BH1171" i="4"/>
  <c r="BG1171" i="4"/>
  <c r="BF1171" i="4"/>
  <c r="T1171" i="4"/>
  <c r="R1171" i="4"/>
  <c r="P1171" i="4"/>
  <c r="BI1170" i="4"/>
  <c r="BH1170" i="4"/>
  <c r="BG1170" i="4"/>
  <c r="BF1170" i="4"/>
  <c r="T1170" i="4"/>
  <c r="R1170" i="4"/>
  <c r="P1170" i="4"/>
  <c r="BI1169" i="4"/>
  <c r="BH1169" i="4"/>
  <c r="BG1169" i="4"/>
  <c r="BF1169" i="4"/>
  <c r="T1169" i="4"/>
  <c r="R1169" i="4"/>
  <c r="P1169" i="4"/>
  <c r="BI1168" i="4"/>
  <c r="BH1168" i="4"/>
  <c r="BG1168" i="4"/>
  <c r="BF1168" i="4"/>
  <c r="T1168" i="4"/>
  <c r="R1168" i="4"/>
  <c r="P1168" i="4"/>
  <c r="BI1167" i="4"/>
  <c r="BH1167" i="4"/>
  <c r="BG1167" i="4"/>
  <c r="BF1167" i="4"/>
  <c r="T1167" i="4"/>
  <c r="R1167" i="4"/>
  <c r="P1167" i="4"/>
  <c r="BI1166" i="4"/>
  <c r="BH1166" i="4"/>
  <c r="BG1166" i="4"/>
  <c r="BF1166" i="4"/>
  <c r="T1166" i="4"/>
  <c r="R1166" i="4"/>
  <c r="P1166" i="4"/>
  <c r="BI1165" i="4"/>
  <c r="BH1165" i="4"/>
  <c r="BG1165" i="4"/>
  <c r="BF1165" i="4"/>
  <c r="T1165" i="4"/>
  <c r="R1165" i="4"/>
  <c r="P1165" i="4"/>
  <c r="BI1164" i="4"/>
  <c r="BH1164" i="4"/>
  <c r="BG1164" i="4"/>
  <c r="BF1164" i="4"/>
  <c r="T1164" i="4"/>
  <c r="R1164" i="4"/>
  <c r="P1164" i="4"/>
  <c r="BI1163" i="4"/>
  <c r="BH1163" i="4"/>
  <c r="BG1163" i="4"/>
  <c r="BF1163" i="4"/>
  <c r="T1163" i="4"/>
  <c r="R1163" i="4"/>
  <c r="P1163" i="4"/>
  <c r="BI1162" i="4"/>
  <c r="BH1162" i="4"/>
  <c r="BG1162" i="4"/>
  <c r="BF1162" i="4"/>
  <c r="T1162" i="4"/>
  <c r="R1162" i="4"/>
  <c r="P1162" i="4"/>
  <c r="BI1161" i="4"/>
  <c r="BH1161" i="4"/>
  <c r="BG1161" i="4"/>
  <c r="BF1161" i="4"/>
  <c r="T1161" i="4"/>
  <c r="R1161" i="4"/>
  <c r="P1161" i="4"/>
  <c r="BI1160" i="4"/>
  <c r="BH1160" i="4"/>
  <c r="BG1160" i="4"/>
  <c r="BF1160" i="4"/>
  <c r="T1160" i="4"/>
  <c r="R1160" i="4"/>
  <c r="P1160" i="4"/>
  <c r="BI1159" i="4"/>
  <c r="BH1159" i="4"/>
  <c r="BG1159" i="4"/>
  <c r="BF1159" i="4"/>
  <c r="T1159" i="4"/>
  <c r="R1159" i="4"/>
  <c r="P1159" i="4"/>
  <c r="BI1158" i="4"/>
  <c r="BH1158" i="4"/>
  <c r="BG1158" i="4"/>
  <c r="BF1158" i="4"/>
  <c r="T1158" i="4"/>
  <c r="R1158" i="4"/>
  <c r="P1158" i="4"/>
  <c r="BI1157" i="4"/>
  <c r="BH1157" i="4"/>
  <c r="BG1157" i="4"/>
  <c r="BF1157" i="4"/>
  <c r="T1157" i="4"/>
  <c r="R1157" i="4"/>
  <c r="P1157" i="4"/>
  <c r="BI1156" i="4"/>
  <c r="BH1156" i="4"/>
  <c r="BG1156" i="4"/>
  <c r="BF1156" i="4"/>
  <c r="T1156" i="4"/>
  <c r="R1156" i="4"/>
  <c r="P1156" i="4"/>
  <c r="BI1155" i="4"/>
  <c r="BH1155" i="4"/>
  <c r="BG1155" i="4"/>
  <c r="BF1155" i="4"/>
  <c r="T1155" i="4"/>
  <c r="R1155" i="4"/>
  <c r="P1155" i="4"/>
  <c r="BI1154" i="4"/>
  <c r="BH1154" i="4"/>
  <c r="BG1154" i="4"/>
  <c r="BF1154" i="4"/>
  <c r="T1154" i="4"/>
  <c r="R1154" i="4"/>
  <c r="P1154" i="4"/>
  <c r="BI1153" i="4"/>
  <c r="BH1153" i="4"/>
  <c r="BG1153" i="4"/>
  <c r="BF1153" i="4"/>
  <c r="T1153" i="4"/>
  <c r="R1153" i="4"/>
  <c r="P1153" i="4"/>
  <c r="BI1152" i="4"/>
  <c r="BH1152" i="4"/>
  <c r="BG1152" i="4"/>
  <c r="BF1152" i="4"/>
  <c r="T1152" i="4"/>
  <c r="R1152" i="4"/>
  <c r="P1152" i="4"/>
  <c r="BI1151" i="4"/>
  <c r="BH1151" i="4"/>
  <c r="BG1151" i="4"/>
  <c r="BF1151" i="4"/>
  <c r="T1151" i="4"/>
  <c r="R1151" i="4"/>
  <c r="P1151" i="4"/>
  <c r="BI1150" i="4"/>
  <c r="BH1150" i="4"/>
  <c r="BG1150" i="4"/>
  <c r="BF1150" i="4"/>
  <c r="T1150" i="4"/>
  <c r="R1150" i="4"/>
  <c r="P1150" i="4"/>
  <c r="BI1149" i="4"/>
  <c r="BH1149" i="4"/>
  <c r="BG1149" i="4"/>
  <c r="BF1149" i="4"/>
  <c r="T1149" i="4"/>
  <c r="R1149" i="4"/>
  <c r="P1149" i="4"/>
  <c r="BI1148" i="4"/>
  <c r="BH1148" i="4"/>
  <c r="BG1148" i="4"/>
  <c r="BF1148" i="4"/>
  <c r="T1148" i="4"/>
  <c r="R1148" i="4"/>
  <c r="P1148" i="4"/>
  <c r="BI1147" i="4"/>
  <c r="BH1147" i="4"/>
  <c r="BG1147" i="4"/>
  <c r="BF1147" i="4"/>
  <c r="T1147" i="4"/>
  <c r="R1147" i="4"/>
  <c r="P1147" i="4"/>
  <c r="BI1146" i="4"/>
  <c r="BH1146" i="4"/>
  <c r="BG1146" i="4"/>
  <c r="BF1146" i="4"/>
  <c r="T1146" i="4"/>
  <c r="R1146" i="4"/>
  <c r="P1146" i="4"/>
  <c r="BI1145" i="4"/>
  <c r="BH1145" i="4"/>
  <c r="BG1145" i="4"/>
  <c r="BF1145" i="4"/>
  <c r="T1145" i="4"/>
  <c r="R1145" i="4"/>
  <c r="P1145" i="4"/>
  <c r="BI1144" i="4"/>
  <c r="BH1144" i="4"/>
  <c r="BG1144" i="4"/>
  <c r="BF1144" i="4"/>
  <c r="T1144" i="4"/>
  <c r="R1144" i="4"/>
  <c r="P1144" i="4"/>
  <c r="BI1143" i="4"/>
  <c r="BH1143" i="4"/>
  <c r="BG1143" i="4"/>
  <c r="BF1143" i="4"/>
  <c r="T1143" i="4"/>
  <c r="R1143" i="4"/>
  <c r="P1143" i="4"/>
  <c r="BI1142" i="4"/>
  <c r="BH1142" i="4"/>
  <c r="BG1142" i="4"/>
  <c r="BF1142" i="4"/>
  <c r="T1142" i="4"/>
  <c r="R1142" i="4"/>
  <c r="P1142" i="4"/>
  <c r="BI1141" i="4"/>
  <c r="BH1141" i="4"/>
  <c r="BG1141" i="4"/>
  <c r="BF1141" i="4"/>
  <c r="T1141" i="4"/>
  <c r="R1141" i="4"/>
  <c r="P1141" i="4"/>
  <c r="BI1140" i="4"/>
  <c r="BH1140" i="4"/>
  <c r="BG1140" i="4"/>
  <c r="BF1140" i="4"/>
  <c r="T1140" i="4"/>
  <c r="R1140" i="4"/>
  <c r="P1140" i="4"/>
  <c r="BI1139" i="4"/>
  <c r="BH1139" i="4"/>
  <c r="BG1139" i="4"/>
  <c r="BF1139" i="4"/>
  <c r="T1139" i="4"/>
  <c r="R1139" i="4"/>
  <c r="P1139" i="4"/>
  <c r="BI1138" i="4"/>
  <c r="BH1138" i="4"/>
  <c r="BG1138" i="4"/>
  <c r="BF1138" i="4"/>
  <c r="T1138" i="4"/>
  <c r="R1138" i="4"/>
  <c r="P1138" i="4"/>
  <c r="BI1137" i="4"/>
  <c r="BH1137" i="4"/>
  <c r="BG1137" i="4"/>
  <c r="BF1137" i="4"/>
  <c r="T1137" i="4"/>
  <c r="R1137" i="4"/>
  <c r="P1137" i="4"/>
  <c r="BI1136" i="4"/>
  <c r="BH1136" i="4"/>
  <c r="BG1136" i="4"/>
  <c r="BF1136" i="4"/>
  <c r="T1136" i="4"/>
  <c r="R1136" i="4"/>
  <c r="P1136" i="4"/>
  <c r="BI1135" i="4"/>
  <c r="BH1135" i="4"/>
  <c r="BG1135" i="4"/>
  <c r="BF1135" i="4"/>
  <c r="T1135" i="4"/>
  <c r="R1135" i="4"/>
  <c r="P1135" i="4"/>
  <c r="BI1134" i="4"/>
  <c r="BH1134" i="4"/>
  <c r="BG1134" i="4"/>
  <c r="BF1134" i="4"/>
  <c r="T1134" i="4"/>
  <c r="R1134" i="4"/>
  <c r="P1134" i="4"/>
  <c r="BI1133" i="4"/>
  <c r="BH1133" i="4"/>
  <c r="BG1133" i="4"/>
  <c r="BF1133" i="4"/>
  <c r="T1133" i="4"/>
  <c r="R1133" i="4"/>
  <c r="P1133" i="4"/>
  <c r="BI1132" i="4"/>
  <c r="BH1132" i="4"/>
  <c r="BG1132" i="4"/>
  <c r="BF1132" i="4"/>
  <c r="T1132" i="4"/>
  <c r="R1132" i="4"/>
  <c r="P1132" i="4"/>
  <c r="BI1131" i="4"/>
  <c r="BH1131" i="4"/>
  <c r="BG1131" i="4"/>
  <c r="BF1131" i="4"/>
  <c r="T1131" i="4"/>
  <c r="R1131" i="4"/>
  <c r="P1131" i="4"/>
  <c r="BI1130" i="4"/>
  <c r="BH1130" i="4"/>
  <c r="BG1130" i="4"/>
  <c r="BF1130" i="4"/>
  <c r="T1130" i="4"/>
  <c r="R1130" i="4"/>
  <c r="P1130" i="4"/>
  <c r="BI1129" i="4"/>
  <c r="BH1129" i="4"/>
  <c r="BG1129" i="4"/>
  <c r="BF1129" i="4"/>
  <c r="T1129" i="4"/>
  <c r="R1129" i="4"/>
  <c r="P1129" i="4"/>
  <c r="BI1128" i="4"/>
  <c r="BH1128" i="4"/>
  <c r="BG1128" i="4"/>
  <c r="BF1128" i="4"/>
  <c r="T1128" i="4"/>
  <c r="R1128" i="4"/>
  <c r="P1128" i="4"/>
  <c r="BI1127" i="4"/>
  <c r="BH1127" i="4"/>
  <c r="BG1127" i="4"/>
  <c r="BF1127" i="4"/>
  <c r="T1127" i="4"/>
  <c r="R1127" i="4"/>
  <c r="P1127" i="4"/>
  <c r="BI1126" i="4"/>
  <c r="BH1126" i="4"/>
  <c r="BG1126" i="4"/>
  <c r="BF1126" i="4"/>
  <c r="T1126" i="4"/>
  <c r="R1126" i="4"/>
  <c r="P1126" i="4"/>
  <c r="BI1125" i="4"/>
  <c r="BH1125" i="4"/>
  <c r="BG1125" i="4"/>
  <c r="BF1125" i="4"/>
  <c r="T1125" i="4"/>
  <c r="R1125" i="4"/>
  <c r="P1125" i="4"/>
  <c r="BI1124" i="4"/>
  <c r="BH1124" i="4"/>
  <c r="BG1124" i="4"/>
  <c r="BF1124" i="4"/>
  <c r="T1124" i="4"/>
  <c r="R1124" i="4"/>
  <c r="P1124" i="4"/>
  <c r="BI1123" i="4"/>
  <c r="BH1123" i="4"/>
  <c r="BG1123" i="4"/>
  <c r="BF1123" i="4"/>
  <c r="T1123" i="4"/>
  <c r="R1123" i="4"/>
  <c r="P1123" i="4"/>
  <c r="BI1122" i="4"/>
  <c r="BH1122" i="4"/>
  <c r="BG1122" i="4"/>
  <c r="BF1122" i="4"/>
  <c r="T1122" i="4"/>
  <c r="R1122" i="4"/>
  <c r="P1122" i="4"/>
  <c r="BI1121" i="4"/>
  <c r="BH1121" i="4"/>
  <c r="BG1121" i="4"/>
  <c r="BF1121" i="4"/>
  <c r="T1121" i="4"/>
  <c r="R1121" i="4"/>
  <c r="P1121" i="4"/>
  <c r="BI1120" i="4"/>
  <c r="BH1120" i="4"/>
  <c r="BG1120" i="4"/>
  <c r="BF1120" i="4"/>
  <c r="T1120" i="4"/>
  <c r="R1120" i="4"/>
  <c r="P1120" i="4"/>
  <c r="BI1119" i="4"/>
  <c r="BH1119" i="4"/>
  <c r="BG1119" i="4"/>
  <c r="BF1119" i="4"/>
  <c r="T1119" i="4"/>
  <c r="R1119" i="4"/>
  <c r="P1119" i="4"/>
  <c r="BI1118" i="4"/>
  <c r="BH1118" i="4"/>
  <c r="BG1118" i="4"/>
  <c r="BF1118" i="4"/>
  <c r="T1118" i="4"/>
  <c r="R1118" i="4"/>
  <c r="P1118" i="4"/>
  <c r="BI1117" i="4"/>
  <c r="BH1117" i="4"/>
  <c r="BG1117" i="4"/>
  <c r="BF1117" i="4"/>
  <c r="T1117" i="4"/>
  <c r="R1117" i="4"/>
  <c r="P1117" i="4"/>
  <c r="BI1116" i="4"/>
  <c r="BH1116" i="4"/>
  <c r="BG1116" i="4"/>
  <c r="BF1116" i="4"/>
  <c r="T1116" i="4"/>
  <c r="R1116" i="4"/>
  <c r="P1116" i="4"/>
  <c r="BI1115" i="4"/>
  <c r="BH1115" i="4"/>
  <c r="BG1115" i="4"/>
  <c r="BF1115" i="4"/>
  <c r="T1115" i="4"/>
  <c r="R1115" i="4"/>
  <c r="P1115" i="4"/>
  <c r="BI1114" i="4"/>
  <c r="BH1114" i="4"/>
  <c r="BG1114" i="4"/>
  <c r="BF1114" i="4"/>
  <c r="T1114" i="4"/>
  <c r="R1114" i="4"/>
  <c r="P1114" i="4"/>
  <c r="BI1113" i="4"/>
  <c r="BH1113" i="4"/>
  <c r="BG1113" i="4"/>
  <c r="BF1113" i="4"/>
  <c r="T1113" i="4"/>
  <c r="R1113" i="4"/>
  <c r="P1113" i="4"/>
  <c r="BI1112" i="4"/>
  <c r="BH1112" i="4"/>
  <c r="BG1112" i="4"/>
  <c r="BF1112" i="4"/>
  <c r="T1112" i="4"/>
  <c r="R1112" i="4"/>
  <c r="P1112" i="4"/>
  <c r="BI1111" i="4"/>
  <c r="BH1111" i="4"/>
  <c r="BG1111" i="4"/>
  <c r="BF1111" i="4"/>
  <c r="T1111" i="4"/>
  <c r="R1111" i="4"/>
  <c r="P1111" i="4"/>
  <c r="BI1110" i="4"/>
  <c r="BH1110" i="4"/>
  <c r="BG1110" i="4"/>
  <c r="BF1110" i="4"/>
  <c r="T1110" i="4"/>
  <c r="R1110" i="4"/>
  <c r="P1110" i="4"/>
  <c r="BI1109" i="4"/>
  <c r="BH1109" i="4"/>
  <c r="BG1109" i="4"/>
  <c r="BF1109" i="4"/>
  <c r="T1109" i="4"/>
  <c r="R1109" i="4"/>
  <c r="P1109" i="4"/>
  <c r="BI1108" i="4"/>
  <c r="BH1108" i="4"/>
  <c r="BG1108" i="4"/>
  <c r="BF1108" i="4"/>
  <c r="T1108" i="4"/>
  <c r="R1108" i="4"/>
  <c r="P1108" i="4"/>
  <c r="BI1107" i="4"/>
  <c r="BH1107" i="4"/>
  <c r="BG1107" i="4"/>
  <c r="BF1107" i="4"/>
  <c r="T1107" i="4"/>
  <c r="R1107" i="4"/>
  <c r="P1107" i="4"/>
  <c r="BI1106" i="4"/>
  <c r="BH1106" i="4"/>
  <c r="BG1106" i="4"/>
  <c r="BF1106" i="4"/>
  <c r="T1106" i="4"/>
  <c r="R1106" i="4"/>
  <c r="P1106" i="4"/>
  <c r="BI1105" i="4"/>
  <c r="BH1105" i="4"/>
  <c r="BG1105" i="4"/>
  <c r="BF1105" i="4"/>
  <c r="T1105" i="4"/>
  <c r="R1105" i="4"/>
  <c r="P1105" i="4"/>
  <c r="BI1104" i="4"/>
  <c r="BH1104" i="4"/>
  <c r="BG1104" i="4"/>
  <c r="BF1104" i="4"/>
  <c r="T1104" i="4"/>
  <c r="R1104" i="4"/>
  <c r="P1104" i="4"/>
  <c r="BI1103" i="4"/>
  <c r="BH1103" i="4"/>
  <c r="BG1103" i="4"/>
  <c r="BF1103" i="4"/>
  <c r="T1103" i="4"/>
  <c r="R1103" i="4"/>
  <c r="P1103" i="4"/>
  <c r="BI1102" i="4"/>
  <c r="BH1102" i="4"/>
  <c r="BG1102" i="4"/>
  <c r="BF1102" i="4"/>
  <c r="T1102" i="4"/>
  <c r="R1102" i="4"/>
  <c r="P1102" i="4"/>
  <c r="BI1101" i="4"/>
  <c r="BH1101" i="4"/>
  <c r="BG1101" i="4"/>
  <c r="BF1101" i="4"/>
  <c r="T1101" i="4"/>
  <c r="R1101" i="4"/>
  <c r="P1101" i="4"/>
  <c r="BI1100" i="4"/>
  <c r="BH1100" i="4"/>
  <c r="BG1100" i="4"/>
  <c r="BF1100" i="4"/>
  <c r="T1100" i="4"/>
  <c r="R1100" i="4"/>
  <c r="P1100" i="4"/>
  <c r="BI1099" i="4"/>
  <c r="BH1099" i="4"/>
  <c r="BG1099" i="4"/>
  <c r="BF1099" i="4"/>
  <c r="T1099" i="4"/>
  <c r="R1099" i="4"/>
  <c r="P1099" i="4"/>
  <c r="BI1098" i="4"/>
  <c r="BH1098" i="4"/>
  <c r="BG1098" i="4"/>
  <c r="BF1098" i="4"/>
  <c r="T1098" i="4"/>
  <c r="R1098" i="4"/>
  <c r="P1098" i="4"/>
  <c r="BI1097" i="4"/>
  <c r="BH1097" i="4"/>
  <c r="BG1097" i="4"/>
  <c r="BF1097" i="4"/>
  <c r="T1097" i="4"/>
  <c r="R1097" i="4"/>
  <c r="P1097" i="4"/>
  <c r="BI1096" i="4"/>
  <c r="BH1096" i="4"/>
  <c r="BG1096" i="4"/>
  <c r="BF1096" i="4"/>
  <c r="T1096" i="4"/>
  <c r="R1096" i="4"/>
  <c r="P1096" i="4"/>
  <c r="BI1095" i="4"/>
  <c r="BH1095" i="4"/>
  <c r="BG1095" i="4"/>
  <c r="BF1095" i="4"/>
  <c r="T1095" i="4"/>
  <c r="R1095" i="4"/>
  <c r="P1095" i="4"/>
  <c r="BI1094" i="4"/>
  <c r="BH1094" i="4"/>
  <c r="BG1094" i="4"/>
  <c r="BF1094" i="4"/>
  <c r="T1094" i="4"/>
  <c r="R1094" i="4"/>
  <c r="P1094" i="4"/>
  <c r="BI1093" i="4"/>
  <c r="BH1093" i="4"/>
  <c r="BG1093" i="4"/>
  <c r="BF1093" i="4"/>
  <c r="T1093" i="4"/>
  <c r="R1093" i="4"/>
  <c r="P1093" i="4"/>
  <c r="BI1092" i="4"/>
  <c r="BH1092" i="4"/>
  <c r="BG1092" i="4"/>
  <c r="BF1092" i="4"/>
  <c r="T1092" i="4"/>
  <c r="R1092" i="4"/>
  <c r="P1092" i="4"/>
  <c r="BI1091" i="4"/>
  <c r="BH1091" i="4"/>
  <c r="BG1091" i="4"/>
  <c r="BF1091" i="4"/>
  <c r="T1091" i="4"/>
  <c r="R1091" i="4"/>
  <c r="P1091" i="4"/>
  <c r="BI1090" i="4"/>
  <c r="BH1090" i="4"/>
  <c r="BG1090" i="4"/>
  <c r="BF1090" i="4"/>
  <c r="T1090" i="4"/>
  <c r="R1090" i="4"/>
  <c r="P1090" i="4"/>
  <c r="BI1089" i="4"/>
  <c r="BH1089" i="4"/>
  <c r="BG1089" i="4"/>
  <c r="BF1089" i="4"/>
  <c r="T1089" i="4"/>
  <c r="R1089" i="4"/>
  <c r="P1089" i="4"/>
  <c r="BI1088" i="4"/>
  <c r="BH1088" i="4"/>
  <c r="BG1088" i="4"/>
  <c r="BF1088" i="4"/>
  <c r="T1088" i="4"/>
  <c r="R1088" i="4"/>
  <c r="P1088" i="4"/>
  <c r="BI1087" i="4"/>
  <c r="BH1087" i="4"/>
  <c r="BG1087" i="4"/>
  <c r="BF1087" i="4"/>
  <c r="T1087" i="4"/>
  <c r="R1087" i="4"/>
  <c r="P1087" i="4"/>
  <c r="BI1086" i="4"/>
  <c r="BH1086" i="4"/>
  <c r="BG1086" i="4"/>
  <c r="BF1086" i="4"/>
  <c r="T1086" i="4"/>
  <c r="R1086" i="4"/>
  <c r="P1086" i="4"/>
  <c r="BI1085" i="4"/>
  <c r="BH1085" i="4"/>
  <c r="BG1085" i="4"/>
  <c r="BF1085" i="4"/>
  <c r="T1085" i="4"/>
  <c r="R1085" i="4"/>
  <c r="P1085" i="4"/>
  <c r="BI1084" i="4"/>
  <c r="BH1084" i="4"/>
  <c r="BG1084" i="4"/>
  <c r="BF1084" i="4"/>
  <c r="T1084" i="4"/>
  <c r="R1084" i="4"/>
  <c r="P1084" i="4"/>
  <c r="BI1083" i="4"/>
  <c r="BH1083" i="4"/>
  <c r="BG1083" i="4"/>
  <c r="BF1083" i="4"/>
  <c r="T1083" i="4"/>
  <c r="R1083" i="4"/>
  <c r="P1083" i="4"/>
  <c r="BI1082" i="4"/>
  <c r="BH1082" i="4"/>
  <c r="BG1082" i="4"/>
  <c r="BF1082" i="4"/>
  <c r="T1082" i="4"/>
  <c r="R1082" i="4"/>
  <c r="P1082" i="4"/>
  <c r="BI1081" i="4"/>
  <c r="BH1081" i="4"/>
  <c r="BG1081" i="4"/>
  <c r="BF1081" i="4"/>
  <c r="T1081" i="4"/>
  <c r="R1081" i="4"/>
  <c r="P1081" i="4"/>
  <c r="BI1080" i="4"/>
  <c r="BH1080" i="4"/>
  <c r="BG1080" i="4"/>
  <c r="BF1080" i="4"/>
  <c r="T1080" i="4"/>
  <c r="R1080" i="4"/>
  <c r="P1080" i="4"/>
  <c r="BI1079" i="4"/>
  <c r="BH1079" i="4"/>
  <c r="BG1079" i="4"/>
  <c r="BF1079" i="4"/>
  <c r="T1079" i="4"/>
  <c r="R1079" i="4"/>
  <c r="P1079" i="4"/>
  <c r="BI1078" i="4"/>
  <c r="BH1078" i="4"/>
  <c r="BG1078" i="4"/>
  <c r="BF1078" i="4"/>
  <c r="T1078" i="4"/>
  <c r="R1078" i="4"/>
  <c r="P1078" i="4"/>
  <c r="BI1077" i="4"/>
  <c r="BH1077" i="4"/>
  <c r="BG1077" i="4"/>
  <c r="BF1077" i="4"/>
  <c r="T1077" i="4"/>
  <c r="R1077" i="4"/>
  <c r="P1077" i="4"/>
  <c r="BI1076" i="4"/>
  <c r="BH1076" i="4"/>
  <c r="BG1076" i="4"/>
  <c r="BF1076" i="4"/>
  <c r="T1076" i="4"/>
  <c r="R1076" i="4"/>
  <c r="P1076" i="4"/>
  <c r="BI1075" i="4"/>
  <c r="BH1075" i="4"/>
  <c r="BG1075" i="4"/>
  <c r="BF1075" i="4"/>
  <c r="T1075" i="4"/>
  <c r="R1075" i="4"/>
  <c r="P1075" i="4"/>
  <c r="BI1074" i="4"/>
  <c r="BH1074" i="4"/>
  <c r="BG1074" i="4"/>
  <c r="BF1074" i="4"/>
  <c r="T1074" i="4"/>
  <c r="R1074" i="4"/>
  <c r="P1074" i="4"/>
  <c r="BI1073" i="4"/>
  <c r="BH1073" i="4"/>
  <c r="BG1073" i="4"/>
  <c r="BF1073" i="4"/>
  <c r="T1073" i="4"/>
  <c r="R1073" i="4"/>
  <c r="P1073" i="4"/>
  <c r="BI1072" i="4"/>
  <c r="BH1072" i="4"/>
  <c r="BG1072" i="4"/>
  <c r="BF1072" i="4"/>
  <c r="T1072" i="4"/>
  <c r="R1072" i="4"/>
  <c r="P1072" i="4"/>
  <c r="BI1071" i="4"/>
  <c r="BH1071" i="4"/>
  <c r="BG1071" i="4"/>
  <c r="BF1071" i="4"/>
  <c r="T1071" i="4"/>
  <c r="R1071" i="4"/>
  <c r="P1071" i="4"/>
  <c r="BI1070" i="4"/>
  <c r="BH1070" i="4"/>
  <c r="BG1070" i="4"/>
  <c r="BF1070" i="4"/>
  <c r="T1070" i="4"/>
  <c r="R1070" i="4"/>
  <c r="P1070" i="4"/>
  <c r="BI1069" i="4"/>
  <c r="BH1069" i="4"/>
  <c r="BG1069" i="4"/>
  <c r="BF1069" i="4"/>
  <c r="T1069" i="4"/>
  <c r="R1069" i="4"/>
  <c r="P1069" i="4"/>
  <c r="BI1068" i="4"/>
  <c r="BH1068" i="4"/>
  <c r="BG1068" i="4"/>
  <c r="BF1068" i="4"/>
  <c r="T1068" i="4"/>
  <c r="R1068" i="4"/>
  <c r="P1068" i="4"/>
  <c r="BI1067" i="4"/>
  <c r="BH1067" i="4"/>
  <c r="BG1067" i="4"/>
  <c r="BF1067" i="4"/>
  <c r="T1067" i="4"/>
  <c r="R1067" i="4"/>
  <c r="P1067" i="4"/>
  <c r="BI1066" i="4"/>
  <c r="BH1066" i="4"/>
  <c r="BG1066" i="4"/>
  <c r="BF1066" i="4"/>
  <c r="T1066" i="4"/>
  <c r="R1066" i="4"/>
  <c r="P1066" i="4"/>
  <c r="BI1065" i="4"/>
  <c r="BH1065" i="4"/>
  <c r="BG1065" i="4"/>
  <c r="BF1065" i="4"/>
  <c r="T1065" i="4"/>
  <c r="R1065" i="4"/>
  <c r="P1065" i="4"/>
  <c r="BI1064" i="4"/>
  <c r="BH1064" i="4"/>
  <c r="BG1064" i="4"/>
  <c r="BF1064" i="4"/>
  <c r="T1064" i="4"/>
  <c r="R1064" i="4"/>
  <c r="P1064" i="4"/>
  <c r="BI1063" i="4"/>
  <c r="BH1063" i="4"/>
  <c r="BG1063" i="4"/>
  <c r="BF1063" i="4"/>
  <c r="T1063" i="4"/>
  <c r="R1063" i="4"/>
  <c r="P1063" i="4"/>
  <c r="BI1062" i="4"/>
  <c r="BH1062" i="4"/>
  <c r="BG1062" i="4"/>
  <c r="BF1062" i="4"/>
  <c r="T1062" i="4"/>
  <c r="R1062" i="4"/>
  <c r="P1062" i="4"/>
  <c r="BI1061" i="4"/>
  <c r="BH1061" i="4"/>
  <c r="BG1061" i="4"/>
  <c r="BF1061" i="4"/>
  <c r="T1061" i="4"/>
  <c r="R1061" i="4"/>
  <c r="P1061" i="4"/>
  <c r="BI1060" i="4"/>
  <c r="BH1060" i="4"/>
  <c r="BG1060" i="4"/>
  <c r="BF1060" i="4"/>
  <c r="T1060" i="4"/>
  <c r="R1060" i="4"/>
  <c r="P1060" i="4"/>
  <c r="BI1059" i="4"/>
  <c r="BH1059" i="4"/>
  <c r="BG1059" i="4"/>
  <c r="BF1059" i="4"/>
  <c r="T1059" i="4"/>
  <c r="R1059" i="4"/>
  <c r="P1059" i="4"/>
  <c r="BI1058" i="4"/>
  <c r="BH1058" i="4"/>
  <c r="BG1058" i="4"/>
  <c r="BF1058" i="4"/>
  <c r="T1058" i="4"/>
  <c r="R1058" i="4"/>
  <c r="P1058" i="4"/>
  <c r="BI1057" i="4"/>
  <c r="BH1057" i="4"/>
  <c r="BG1057" i="4"/>
  <c r="BF1057" i="4"/>
  <c r="T1057" i="4"/>
  <c r="R1057" i="4"/>
  <c r="P1057" i="4"/>
  <c r="BI1056" i="4"/>
  <c r="BH1056" i="4"/>
  <c r="BG1056" i="4"/>
  <c r="BF1056" i="4"/>
  <c r="T1056" i="4"/>
  <c r="R1056" i="4"/>
  <c r="P1056" i="4"/>
  <c r="BI1055" i="4"/>
  <c r="BH1055" i="4"/>
  <c r="BG1055" i="4"/>
  <c r="BF1055" i="4"/>
  <c r="T1055" i="4"/>
  <c r="R1055" i="4"/>
  <c r="P1055" i="4"/>
  <c r="BI1054" i="4"/>
  <c r="BH1054" i="4"/>
  <c r="BG1054" i="4"/>
  <c r="BF1054" i="4"/>
  <c r="T1054" i="4"/>
  <c r="R1054" i="4"/>
  <c r="P1054" i="4"/>
  <c r="BI1053" i="4"/>
  <c r="BH1053" i="4"/>
  <c r="BG1053" i="4"/>
  <c r="BF1053" i="4"/>
  <c r="T1053" i="4"/>
  <c r="R1053" i="4"/>
  <c r="P1053" i="4"/>
  <c r="BI1052" i="4"/>
  <c r="BH1052" i="4"/>
  <c r="BG1052" i="4"/>
  <c r="BF1052" i="4"/>
  <c r="T1052" i="4"/>
  <c r="R1052" i="4"/>
  <c r="P1052" i="4"/>
  <c r="BI1051" i="4"/>
  <c r="BH1051" i="4"/>
  <c r="BG1051" i="4"/>
  <c r="BF1051" i="4"/>
  <c r="T1051" i="4"/>
  <c r="R1051" i="4"/>
  <c r="P1051" i="4"/>
  <c r="BI1050" i="4"/>
  <c r="BH1050" i="4"/>
  <c r="BG1050" i="4"/>
  <c r="BF1050" i="4"/>
  <c r="T1050" i="4"/>
  <c r="R1050" i="4"/>
  <c r="P1050" i="4"/>
  <c r="BI1049" i="4"/>
  <c r="BH1049" i="4"/>
  <c r="BG1049" i="4"/>
  <c r="BF1049" i="4"/>
  <c r="T1049" i="4"/>
  <c r="R1049" i="4"/>
  <c r="P1049" i="4"/>
  <c r="BI1048" i="4"/>
  <c r="BH1048" i="4"/>
  <c r="BG1048" i="4"/>
  <c r="BF1048" i="4"/>
  <c r="T1048" i="4"/>
  <c r="R1048" i="4"/>
  <c r="P1048" i="4"/>
  <c r="BI1047" i="4"/>
  <c r="BH1047" i="4"/>
  <c r="BG1047" i="4"/>
  <c r="BF1047" i="4"/>
  <c r="T1047" i="4"/>
  <c r="R1047" i="4"/>
  <c r="P1047" i="4"/>
  <c r="BI1046" i="4"/>
  <c r="BH1046" i="4"/>
  <c r="BG1046" i="4"/>
  <c r="BF1046" i="4"/>
  <c r="T1046" i="4"/>
  <c r="R1046" i="4"/>
  <c r="P1046" i="4"/>
  <c r="BI1045" i="4"/>
  <c r="BH1045" i="4"/>
  <c r="BG1045" i="4"/>
  <c r="BF1045" i="4"/>
  <c r="T1045" i="4"/>
  <c r="R1045" i="4"/>
  <c r="P1045" i="4"/>
  <c r="BI1044" i="4"/>
  <c r="BH1044" i="4"/>
  <c r="BG1044" i="4"/>
  <c r="BF1044" i="4"/>
  <c r="T1044" i="4"/>
  <c r="R1044" i="4"/>
  <c r="P1044" i="4"/>
  <c r="BI1043" i="4"/>
  <c r="BH1043" i="4"/>
  <c r="BG1043" i="4"/>
  <c r="BF1043" i="4"/>
  <c r="T1043" i="4"/>
  <c r="R1043" i="4"/>
  <c r="P1043" i="4"/>
  <c r="BI1042" i="4"/>
  <c r="BH1042" i="4"/>
  <c r="BG1042" i="4"/>
  <c r="BF1042" i="4"/>
  <c r="T1042" i="4"/>
  <c r="R1042" i="4"/>
  <c r="P1042" i="4"/>
  <c r="BI1041" i="4"/>
  <c r="BH1041" i="4"/>
  <c r="BG1041" i="4"/>
  <c r="BF1041" i="4"/>
  <c r="T1041" i="4"/>
  <c r="R1041" i="4"/>
  <c r="P1041" i="4"/>
  <c r="BI1040" i="4"/>
  <c r="BH1040" i="4"/>
  <c r="BG1040" i="4"/>
  <c r="BF1040" i="4"/>
  <c r="T1040" i="4"/>
  <c r="R1040" i="4"/>
  <c r="P1040" i="4"/>
  <c r="BI1039" i="4"/>
  <c r="BH1039" i="4"/>
  <c r="BG1039" i="4"/>
  <c r="BF1039" i="4"/>
  <c r="T1039" i="4"/>
  <c r="R1039" i="4"/>
  <c r="P1039" i="4"/>
  <c r="BI1038" i="4"/>
  <c r="BH1038" i="4"/>
  <c r="BG1038" i="4"/>
  <c r="BF1038" i="4"/>
  <c r="T1038" i="4"/>
  <c r="R1038" i="4"/>
  <c r="P1038" i="4"/>
  <c r="BI1036" i="4"/>
  <c r="BH1036" i="4"/>
  <c r="BG1036" i="4"/>
  <c r="BF1036" i="4"/>
  <c r="T1036" i="4"/>
  <c r="R1036" i="4"/>
  <c r="P1036" i="4"/>
  <c r="BI1035" i="4"/>
  <c r="BH1035" i="4"/>
  <c r="BG1035" i="4"/>
  <c r="BF1035" i="4"/>
  <c r="T1035" i="4"/>
  <c r="R1035" i="4"/>
  <c r="P1035" i="4"/>
  <c r="BI1034" i="4"/>
  <c r="BH1034" i="4"/>
  <c r="BG1034" i="4"/>
  <c r="BF1034" i="4"/>
  <c r="T1034" i="4"/>
  <c r="R1034" i="4"/>
  <c r="P1034" i="4"/>
  <c r="BI1033" i="4"/>
  <c r="BH1033" i="4"/>
  <c r="BG1033" i="4"/>
  <c r="BF1033" i="4"/>
  <c r="T1033" i="4"/>
  <c r="R1033" i="4"/>
  <c r="P1033" i="4"/>
  <c r="BI1032" i="4"/>
  <c r="BH1032" i="4"/>
  <c r="BG1032" i="4"/>
  <c r="BF1032" i="4"/>
  <c r="T1032" i="4"/>
  <c r="R1032" i="4"/>
  <c r="P1032" i="4"/>
  <c r="BI1031" i="4"/>
  <c r="BH1031" i="4"/>
  <c r="BG1031" i="4"/>
  <c r="BF1031" i="4"/>
  <c r="T1031" i="4"/>
  <c r="R1031" i="4"/>
  <c r="P1031" i="4"/>
  <c r="BI1030" i="4"/>
  <c r="BH1030" i="4"/>
  <c r="BG1030" i="4"/>
  <c r="BF1030" i="4"/>
  <c r="T1030" i="4"/>
  <c r="R1030" i="4"/>
  <c r="P1030" i="4"/>
  <c r="BI1029" i="4"/>
  <c r="BH1029" i="4"/>
  <c r="BG1029" i="4"/>
  <c r="BF1029" i="4"/>
  <c r="T1029" i="4"/>
  <c r="R1029" i="4"/>
  <c r="P1029" i="4"/>
  <c r="BI1028" i="4"/>
  <c r="BH1028" i="4"/>
  <c r="BG1028" i="4"/>
  <c r="BF1028" i="4"/>
  <c r="T1028" i="4"/>
  <c r="R1028" i="4"/>
  <c r="P1028" i="4"/>
  <c r="BI1027" i="4"/>
  <c r="BH1027" i="4"/>
  <c r="BG1027" i="4"/>
  <c r="BF1027" i="4"/>
  <c r="T1027" i="4"/>
  <c r="R1027" i="4"/>
  <c r="P1027" i="4"/>
  <c r="BI1026" i="4"/>
  <c r="BH1026" i="4"/>
  <c r="BG1026" i="4"/>
  <c r="BF1026" i="4"/>
  <c r="T1026" i="4"/>
  <c r="R1026" i="4"/>
  <c r="P1026" i="4"/>
  <c r="BI1025" i="4"/>
  <c r="BH1025" i="4"/>
  <c r="BG1025" i="4"/>
  <c r="BF1025" i="4"/>
  <c r="T1025" i="4"/>
  <c r="R1025" i="4"/>
  <c r="P1025" i="4"/>
  <c r="BI1024" i="4"/>
  <c r="BH1024" i="4"/>
  <c r="BG1024" i="4"/>
  <c r="BF1024" i="4"/>
  <c r="T1024" i="4"/>
  <c r="R1024" i="4"/>
  <c r="P1024" i="4"/>
  <c r="BI1023" i="4"/>
  <c r="BH1023" i="4"/>
  <c r="BG1023" i="4"/>
  <c r="BF1023" i="4"/>
  <c r="T1023" i="4"/>
  <c r="R1023" i="4"/>
  <c r="P1023" i="4"/>
  <c r="BI1022" i="4"/>
  <c r="BH1022" i="4"/>
  <c r="BG1022" i="4"/>
  <c r="BF1022" i="4"/>
  <c r="T1022" i="4"/>
  <c r="R1022" i="4"/>
  <c r="P1022" i="4"/>
  <c r="BI1021" i="4"/>
  <c r="BH1021" i="4"/>
  <c r="BG1021" i="4"/>
  <c r="BF1021" i="4"/>
  <c r="T1021" i="4"/>
  <c r="R1021" i="4"/>
  <c r="P1021" i="4"/>
  <c r="BI1020" i="4"/>
  <c r="BH1020" i="4"/>
  <c r="BG1020" i="4"/>
  <c r="BF1020" i="4"/>
  <c r="T1020" i="4"/>
  <c r="R1020" i="4"/>
  <c r="P1020" i="4"/>
  <c r="BI1019" i="4"/>
  <c r="BH1019" i="4"/>
  <c r="BG1019" i="4"/>
  <c r="BF1019" i="4"/>
  <c r="T1019" i="4"/>
  <c r="R1019" i="4"/>
  <c r="P1019" i="4"/>
  <c r="BI1018" i="4"/>
  <c r="BH1018" i="4"/>
  <c r="BG1018" i="4"/>
  <c r="BF1018" i="4"/>
  <c r="T1018" i="4"/>
  <c r="R1018" i="4"/>
  <c r="P1018" i="4"/>
  <c r="BI1017" i="4"/>
  <c r="BH1017" i="4"/>
  <c r="BG1017" i="4"/>
  <c r="BF1017" i="4"/>
  <c r="T1017" i="4"/>
  <c r="R1017" i="4"/>
  <c r="P1017" i="4"/>
  <c r="BI1016" i="4"/>
  <c r="BH1016" i="4"/>
  <c r="BG1016" i="4"/>
  <c r="BF1016" i="4"/>
  <c r="T1016" i="4"/>
  <c r="R1016" i="4"/>
  <c r="P1016" i="4"/>
  <c r="BI1015" i="4"/>
  <c r="BH1015" i="4"/>
  <c r="BG1015" i="4"/>
  <c r="BF1015" i="4"/>
  <c r="T1015" i="4"/>
  <c r="R1015" i="4"/>
  <c r="P1015" i="4"/>
  <c r="BI1014" i="4"/>
  <c r="BH1014" i="4"/>
  <c r="BG1014" i="4"/>
  <c r="BF1014" i="4"/>
  <c r="T1014" i="4"/>
  <c r="R1014" i="4"/>
  <c r="P1014" i="4"/>
  <c r="BI1013" i="4"/>
  <c r="BH1013" i="4"/>
  <c r="BG1013" i="4"/>
  <c r="BF1013" i="4"/>
  <c r="T1013" i="4"/>
  <c r="R1013" i="4"/>
  <c r="P1013" i="4"/>
  <c r="BI1012" i="4"/>
  <c r="BH1012" i="4"/>
  <c r="BG1012" i="4"/>
  <c r="BF1012" i="4"/>
  <c r="T1012" i="4"/>
  <c r="R1012" i="4"/>
  <c r="P1012" i="4"/>
  <c r="BI1011" i="4"/>
  <c r="BH1011" i="4"/>
  <c r="BG1011" i="4"/>
  <c r="BF1011" i="4"/>
  <c r="T1011" i="4"/>
  <c r="R1011" i="4"/>
  <c r="P1011" i="4"/>
  <c r="BI1010" i="4"/>
  <c r="BH1010" i="4"/>
  <c r="BG1010" i="4"/>
  <c r="BF1010" i="4"/>
  <c r="T1010" i="4"/>
  <c r="R1010" i="4"/>
  <c r="P1010" i="4"/>
  <c r="BI1009" i="4"/>
  <c r="BH1009" i="4"/>
  <c r="BG1009" i="4"/>
  <c r="BF1009" i="4"/>
  <c r="T1009" i="4"/>
  <c r="R1009" i="4"/>
  <c r="P1009" i="4"/>
  <c r="BI1008" i="4"/>
  <c r="BH1008" i="4"/>
  <c r="BG1008" i="4"/>
  <c r="BF1008" i="4"/>
  <c r="T1008" i="4"/>
  <c r="R1008" i="4"/>
  <c r="P1008" i="4"/>
  <c r="BI1007" i="4"/>
  <c r="BH1007" i="4"/>
  <c r="BG1007" i="4"/>
  <c r="BF1007" i="4"/>
  <c r="T1007" i="4"/>
  <c r="R1007" i="4"/>
  <c r="P1007" i="4"/>
  <c r="BI1006" i="4"/>
  <c r="BH1006" i="4"/>
  <c r="BG1006" i="4"/>
  <c r="BF1006" i="4"/>
  <c r="T1006" i="4"/>
  <c r="R1006" i="4"/>
  <c r="P1006" i="4"/>
  <c r="BI1005" i="4"/>
  <c r="BH1005" i="4"/>
  <c r="BG1005" i="4"/>
  <c r="BF1005" i="4"/>
  <c r="T1005" i="4"/>
  <c r="R1005" i="4"/>
  <c r="P1005" i="4"/>
  <c r="BI1004" i="4"/>
  <c r="BH1004" i="4"/>
  <c r="BG1004" i="4"/>
  <c r="BF1004" i="4"/>
  <c r="T1004" i="4"/>
  <c r="R1004" i="4"/>
  <c r="P1004" i="4"/>
  <c r="BI1003" i="4"/>
  <c r="BH1003" i="4"/>
  <c r="BG1003" i="4"/>
  <c r="BF1003" i="4"/>
  <c r="T1003" i="4"/>
  <c r="R1003" i="4"/>
  <c r="P1003" i="4"/>
  <c r="BI1002" i="4"/>
  <c r="BH1002" i="4"/>
  <c r="BG1002" i="4"/>
  <c r="BF1002" i="4"/>
  <c r="T1002" i="4"/>
  <c r="R1002" i="4"/>
  <c r="P1002" i="4"/>
  <c r="BI1001" i="4"/>
  <c r="BH1001" i="4"/>
  <c r="BG1001" i="4"/>
  <c r="BF1001" i="4"/>
  <c r="T1001" i="4"/>
  <c r="R1001" i="4"/>
  <c r="P1001" i="4"/>
  <c r="BI1000" i="4"/>
  <c r="BH1000" i="4"/>
  <c r="BG1000" i="4"/>
  <c r="BF1000" i="4"/>
  <c r="T1000" i="4"/>
  <c r="R1000" i="4"/>
  <c r="P1000" i="4"/>
  <c r="BI999" i="4"/>
  <c r="BH999" i="4"/>
  <c r="BG999" i="4"/>
  <c r="BF999" i="4"/>
  <c r="T999" i="4"/>
  <c r="R999" i="4"/>
  <c r="P999" i="4"/>
  <c r="BI998" i="4"/>
  <c r="BH998" i="4"/>
  <c r="BG998" i="4"/>
  <c r="BF998" i="4"/>
  <c r="T998" i="4"/>
  <c r="R998" i="4"/>
  <c r="P998" i="4"/>
  <c r="BI997" i="4"/>
  <c r="BH997" i="4"/>
  <c r="BG997" i="4"/>
  <c r="BF997" i="4"/>
  <c r="T997" i="4"/>
  <c r="R997" i="4"/>
  <c r="P997" i="4"/>
  <c r="BI996" i="4"/>
  <c r="BH996" i="4"/>
  <c r="BG996" i="4"/>
  <c r="BF996" i="4"/>
  <c r="T996" i="4"/>
  <c r="R996" i="4"/>
  <c r="P996" i="4"/>
  <c r="BI995" i="4"/>
  <c r="BH995" i="4"/>
  <c r="BG995" i="4"/>
  <c r="BF995" i="4"/>
  <c r="T995" i="4"/>
  <c r="R995" i="4"/>
  <c r="P995" i="4"/>
  <c r="BI994" i="4"/>
  <c r="BH994" i="4"/>
  <c r="BG994" i="4"/>
  <c r="BF994" i="4"/>
  <c r="T994" i="4"/>
  <c r="R994" i="4"/>
  <c r="P994" i="4"/>
  <c r="BI993" i="4"/>
  <c r="BH993" i="4"/>
  <c r="BG993" i="4"/>
  <c r="BF993" i="4"/>
  <c r="T993" i="4"/>
  <c r="R993" i="4"/>
  <c r="P993" i="4"/>
  <c r="BI992" i="4"/>
  <c r="BH992" i="4"/>
  <c r="BG992" i="4"/>
  <c r="BF992" i="4"/>
  <c r="T992" i="4"/>
  <c r="R992" i="4"/>
  <c r="P992" i="4"/>
  <c r="BI991" i="4"/>
  <c r="BH991" i="4"/>
  <c r="BG991" i="4"/>
  <c r="BF991" i="4"/>
  <c r="T991" i="4"/>
  <c r="R991" i="4"/>
  <c r="P991" i="4"/>
  <c r="BI990" i="4"/>
  <c r="BH990" i="4"/>
  <c r="BG990" i="4"/>
  <c r="BF990" i="4"/>
  <c r="T990" i="4"/>
  <c r="R990" i="4"/>
  <c r="P990" i="4"/>
  <c r="BI989" i="4"/>
  <c r="BH989" i="4"/>
  <c r="BG989" i="4"/>
  <c r="BF989" i="4"/>
  <c r="T989" i="4"/>
  <c r="R989" i="4"/>
  <c r="P989" i="4"/>
  <c r="BI988" i="4"/>
  <c r="BH988" i="4"/>
  <c r="BG988" i="4"/>
  <c r="BF988" i="4"/>
  <c r="T988" i="4"/>
  <c r="R988" i="4"/>
  <c r="P988" i="4"/>
  <c r="BI987" i="4"/>
  <c r="BH987" i="4"/>
  <c r="BG987" i="4"/>
  <c r="BF987" i="4"/>
  <c r="T987" i="4"/>
  <c r="R987" i="4"/>
  <c r="P987" i="4"/>
  <c r="BI986" i="4"/>
  <c r="BH986" i="4"/>
  <c r="BG986" i="4"/>
  <c r="BF986" i="4"/>
  <c r="T986" i="4"/>
  <c r="R986" i="4"/>
  <c r="P986" i="4"/>
  <c r="BI985" i="4"/>
  <c r="BH985" i="4"/>
  <c r="BG985" i="4"/>
  <c r="BF985" i="4"/>
  <c r="T985" i="4"/>
  <c r="R985" i="4"/>
  <c r="P985" i="4"/>
  <c r="BI984" i="4"/>
  <c r="BH984" i="4"/>
  <c r="BG984" i="4"/>
  <c r="BF984" i="4"/>
  <c r="T984" i="4"/>
  <c r="R984" i="4"/>
  <c r="P984" i="4"/>
  <c r="BI983" i="4"/>
  <c r="BH983" i="4"/>
  <c r="BG983" i="4"/>
  <c r="BF983" i="4"/>
  <c r="T983" i="4"/>
  <c r="R983" i="4"/>
  <c r="P983" i="4"/>
  <c r="BI982" i="4"/>
  <c r="BH982" i="4"/>
  <c r="BG982" i="4"/>
  <c r="BF982" i="4"/>
  <c r="T982" i="4"/>
  <c r="R982" i="4"/>
  <c r="P982" i="4"/>
  <c r="BI980" i="4"/>
  <c r="BH980" i="4"/>
  <c r="BG980" i="4"/>
  <c r="BF980" i="4"/>
  <c r="T980" i="4"/>
  <c r="R980" i="4"/>
  <c r="P980" i="4"/>
  <c r="BI979" i="4"/>
  <c r="BH979" i="4"/>
  <c r="BG979" i="4"/>
  <c r="BF979" i="4"/>
  <c r="T979" i="4"/>
  <c r="R979" i="4"/>
  <c r="P979" i="4"/>
  <c r="BI978" i="4"/>
  <c r="BH978" i="4"/>
  <c r="BG978" i="4"/>
  <c r="BF978" i="4"/>
  <c r="T978" i="4"/>
  <c r="R978" i="4"/>
  <c r="P978" i="4"/>
  <c r="BI977" i="4"/>
  <c r="BH977" i="4"/>
  <c r="BG977" i="4"/>
  <c r="BF977" i="4"/>
  <c r="T977" i="4"/>
  <c r="R977" i="4"/>
  <c r="P977" i="4"/>
  <c r="BI976" i="4"/>
  <c r="BH976" i="4"/>
  <c r="BG976" i="4"/>
  <c r="BF976" i="4"/>
  <c r="T976" i="4"/>
  <c r="R976" i="4"/>
  <c r="P976" i="4"/>
  <c r="BI975" i="4"/>
  <c r="BH975" i="4"/>
  <c r="BG975" i="4"/>
  <c r="BF975" i="4"/>
  <c r="T975" i="4"/>
  <c r="R975" i="4"/>
  <c r="P975" i="4"/>
  <c r="BI974" i="4"/>
  <c r="BH974" i="4"/>
  <c r="BG974" i="4"/>
  <c r="BF974" i="4"/>
  <c r="T974" i="4"/>
  <c r="R974" i="4"/>
  <c r="P974" i="4"/>
  <c r="BI973" i="4"/>
  <c r="BH973" i="4"/>
  <c r="BG973" i="4"/>
  <c r="BF973" i="4"/>
  <c r="T973" i="4"/>
  <c r="R973" i="4"/>
  <c r="P973" i="4"/>
  <c r="BI972" i="4"/>
  <c r="BH972" i="4"/>
  <c r="BG972" i="4"/>
  <c r="BF972" i="4"/>
  <c r="T972" i="4"/>
  <c r="R972" i="4"/>
  <c r="P972" i="4"/>
  <c r="BI971" i="4"/>
  <c r="BH971" i="4"/>
  <c r="BG971" i="4"/>
  <c r="BF971" i="4"/>
  <c r="T971" i="4"/>
  <c r="R971" i="4"/>
  <c r="P971" i="4"/>
  <c r="BI970" i="4"/>
  <c r="BH970" i="4"/>
  <c r="BG970" i="4"/>
  <c r="BF970" i="4"/>
  <c r="T970" i="4"/>
  <c r="R970" i="4"/>
  <c r="P970" i="4"/>
  <c r="BI969" i="4"/>
  <c r="BH969" i="4"/>
  <c r="BG969" i="4"/>
  <c r="BF969" i="4"/>
  <c r="T969" i="4"/>
  <c r="R969" i="4"/>
  <c r="P969" i="4"/>
  <c r="BI968" i="4"/>
  <c r="BH968" i="4"/>
  <c r="BG968" i="4"/>
  <c r="BF968" i="4"/>
  <c r="T968" i="4"/>
  <c r="R968" i="4"/>
  <c r="P968" i="4"/>
  <c r="BI967" i="4"/>
  <c r="BH967" i="4"/>
  <c r="BG967" i="4"/>
  <c r="BF967" i="4"/>
  <c r="T967" i="4"/>
  <c r="R967" i="4"/>
  <c r="P967" i="4"/>
  <c r="BI966" i="4"/>
  <c r="BH966" i="4"/>
  <c r="BG966" i="4"/>
  <c r="BF966" i="4"/>
  <c r="T966" i="4"/>
  <c r="R966" i="4"/>
  <c r="P966" i="4"/>
  <c r="BI965" i="4"/>
  <c r="BH965" i="4"/>
  <c r="BG965" i="4"/>
  <c r="BF965" i="4"/>
  <c r="T965" i="4"/>
  <c r="R965" i="4"/>
  <c r="P965" i="4"/>
  <c r="BI964" i="4"/>
  <c r="BH964" i="4"/>
  <c r="BG964" i="4"/>
  <c r="BF964" i="4"/>
  <c r="T964" i="4"/>
  <c r="R964" i="4"/>
  <c r="P964" i="4"/>
  <c r="BI963" i="4"/>
  <c r="BH963" i="4"/>
  <c r="BG963" i="4"/>
  <c r="BF963" i="4"/>
  <c r="T963" i="4"/>
  <c r="R963" i="4"/>
  <c r="P963" i="4"/>
  <c r="BI962" i="4"/>
  <c r="BH962" i="4"/>
  <c r="BG962" i="4"/>
  <c r="BF962" i="4"/>
  <c r="T962" i="4"/>
  <c r="R962" i="4"/>
  <c r="P962" i="4"/>
  <c r="BI961" i="4"/>
  <c r="BH961" i="4"/>
  <c r="BG961" i="4"/>
  <c r="BF961" i="4"/>
  <c r="T961" i="4"/>
  <c r="R961" i="4"/>
  <c r="P961" i="4"/>
  <c r="BI960" i="4"/>
  <c r="BH960" i="4"/>
  <c r="BG960" i="4"/>
  <c r="BF960" i="4"/>
  <c r="T960" i="4"/>
  <c r="R960" i="4"/>
  <c r="P960" i="4"/>
  <c r="BI959" i="4"/>
  <c r="BH959" i="4"/>
  <c r="BG959" i="4"/>
  <c r="BF959" i="4"/>
  <c r="T959" i="4"/>
  <c r="R959" i="4"/>
  <c r="P959" i="4"/>
  <c r="BI958" i="4"/>
  <c r="BH958" i="4"/>
  <c r="BG958" i="4"/>
  <c r="BF958" i="4"/>
  <c r="T958" i="4"/>
  <c r="R958" i="4"/>
  <c r="P958" i="4"/>
  <c r="BI957" i="4"/>
  <c r="BH957" i="4"/>
  <c r="BG957" i="4"/>
  <c r="BF957" i="4"/>
  <c r="T957" i="4"/>
  <c r="R957" i="4"/>
  <c r="P957" i="4"/>
  <c r="BI956" i="4"/>
  <c r="BH956" i="4"/>
  <c r="BG956" i="4"/>
  <c r="BF956" i="4"/>
  <c r="T956" i="4"/>
  <c r="R956" i="4"/>
  <c r="P956" i="4"/>
  <c r="BI955" i="4"/>
  <c r="BH955" i="4"/>
  <c r="BG955" i="4"/>
  <c r="BF955" i="4"/>
  <c r="T955" i="4"/>
  <c r="R955" i="4"/>
  <c r="P955" i="4"/>
  <c r="BI954" i="4"/>
  <c r="BH954" i="4"/>
  <c r="BG954" i="4"/>
  <c r="BF954" i="4"/>
  <c r="T954" i="4"/>
  <c r="R954" i="4"/>
  <c r="P954" i="4"/>
  <c r="BI953" i="4"/>
  <c r="BH953" i="4"/>
  <c r="BG953" i="4"/>
  <c r="BF953" i="4"/>
  <c r="T953" i="4"/>
  <c r="R953" i="4"/>
  <c r="P953" i="4"/>
  <c r="BI952" i="4"/>
  <c r="BH952" i="4"/>
  <c r="BG952" i="4"/>
  <c r="BF952" i="4"/>
  <c r="T952" i="4"/>
  <c r="R952" i="4"/>
  <c r="P952" i="4"/>
  <c r="BI951" i="4"/>
  <c r="BH951" i="4"/>
  <c r="BG951" i="4"/>
  <c r="BF951" i="4"/>
  <c r="T951" i="4"/>
  <c r="R951" i="4"/>
  <c r="P951" i="4"/>
  <c r="BI950" i="4"/>
  <c r="BH950" i="4"/>
  <c r="BG950" i="4"/>
  <c r="BF950" i="4"/>
  <c r="T950" i="4"/>
  <c r="R950" i="4"/>
  <c r="P950" i="4"/>
  <c r="BI949" i="4"/>
  <c r="BH949" i="4"/>
  <c r="BG949" i="4"/>
  <c r="BF949" i="4"/>
  <c r="T949" i="4"/>
  <c r="R949" i="4"/>
  <c r="P949" i="4"/>
  <c r="BI948" i="4"/>
  <c r="BH948" i="4"/>
  <c r="BG948" i="4"/>
  <c r="BF948" i="4"/>
  <c r="T948" i="4"/>
  <c r="R948" i="4"/>
  <c r="P948" i="4"/>
  <c r="BI947" i="4"/>
  <c r="BH947" i="4"/>
  <c r="BG947" i="4"/>
  <c r="BF947" i="4"/>
  <c r="T947" i="4"/>
  <c r="R947" i="4"/>
  <c r="P947" i="4"/>
  <c r="BI946" i="4"/>
  <c r="BH946" i="4"/>
  <c r="BG946" i="4"/>
  <c r="BF946" i="4"/>
  <c r="T946" i="4"/>
  <c r="R946" i="4"/>
  <c r="P946" i="4"/>
  <c r="BI945" i="4"/>
  <c r="BH945" i="4"/>
  <c r="BG945" i="4"/>
  <c r="BF945" i="4"/>
  <c r="T945" i="4"/>
  <c r="R945" i="4"/>
  <c r="P945" i="4"/>
  <c r="BI944" i="4"/>
  <c r="BH944" i="4"/>
  <c r="BG944" i="4"/>
  <c r="BF944" i="4"/>
  <c r="T944" i="4"/>
  <c r="R944" i="4"/>
  <c r="P944" i="4"/>
  <c r="BI943" i="4"/>
  <c r="BH943" i="4"/>
  <c r="BG943" i="4"/>
  <c r="BF943" i="4"/>
  <c r="T943" i="4"/>
  <c r="R943" i="4"/>
  <c r="P943" i="4"/>
  <c r="BI942" i="4"/>
  <c r="BH942" i="4"/>
  <c r="BG942" i="4"/>
  <c r="BF942" i="4"/>
  <c r="T942" i="4"/>
  <c r="R942" i="4"/>
  <c r="P942" i="4"/>
  <c r="BI941" i="4"/>
  <c r="BH941" i="4"/>
  <c r="BG941" i="4"/>
  <c r="BF941" i="4"/>
  <c r="T941" i="4"/>
  <c r="R941" i="4"/>
  <c r="P941" i="4"/>
  <c r="BI940" i="4"/>
  <c r="BH940" i="4"/>
  <c r="BG940" i="4"/>
  <c r="BF940" i="4"/>
  <c r="T940" i="4"/>
  <c r="R940" i="4"/>
  <c r="P940" i="4"/>
  <c r="BI939" i="4"/>
  <c r="BH939" i="4"/>
  <c r="BG939" i="4"/>
  <c r="BF939" i="4"/>
  <c r="T939" i="4"/>
  <c r="R939" i="4"/>
  <c r="P939" i="4"/>
  <c r="BI938" i="4"/>
  <c r="BH938" i="4"/>
  <c r="BG938" i="4"/>
  <c r="BF938" i="4"/>
  <c r="T938" i="4"/>
  <c r="R938" i="4"/>
  <c r="P938" i="4"/>
  <c r="BI937" i="4"/>
  <c r="BH937" i="4"/>
  <c r="BG937" i="4"/>
  <c r="BF937" i="4"/>
  <c r="T937" i="4"/>
  <c r="R937" i="4"/>
  <c r="P937" i="4"/>
  <c r="BI936" i="4"/>
  <c r="BH936" i="4"/>
  <c r="BG936" i="4"/>
  <c r="BF936" i="4"/>
  <c r="T936" i="4"/>
  <c r="R936" i="4"/>
  <c r="P936" i="4"/>
  <c r="BI935" i="4"/>
  <c r="BH935" i="4"/>
  <c r="BG935" i="4"/>
  <c r="BF935" i="4"/>
  <c r="T935" i="4"/>
  <c r="R935" i="4"/>
  <c r="P935" i="4"/>
  <c r="BI934" i="4"/>
  <c r="BH934" i="4"/>
  <c r="BG934" i="4"/>
  <c r="BF934" i="4"/>
  <c r="T934" i="4"/>
  <c r="R934" i="4"/>
  <c r="P934" i="4"/>
  <c r="BI933" i="4"/>
  <c r="BH933" i="4"/>
  <c r="BG933" i="4"/>
  <c r="BF933" i="4"/>
  <c r="T933" i="4"/>
  <c r="R933" i="4"/>
  <c r="P933" i="4"/>
  <c r="BI932" i="4"/>
  <c r="BH932" i="4"/>
  <c r="BG932" i="4"/>
  <c r="BF932" i="4"/>
  <c r="T932" i="4"/>
  <c r="R932" i="4"/>
  <c r="P932" i="4"/>
  <c r="BI931" i="4"/>
  <c r="BH931" i="4"/>
  <c r="BG931" i="4"/>
  <c r="BF931" i="4"/>
  <c r="T931" i="4"/>
  <c r="R931" i="4"/>
  <c r="P931" i="4"/>
  <c r="BI930" i="4"/>
  <c r="BH930" i="4"/>
  <c r="BG930" i="4"/>
  <c r="BF930" i="4"/>
  <c r="T930" i="4"/>
  <c r="R930" i="4"/>
  <c r="P930" i="4"/>
  <c r="BI929" i="4"/>
  <c r="BH929" i="4"/>
  <c r="BG929" i="4"/>
  <c r="BF929" i="4"/>
  <c r="T929" i="4"/>
  <c r="R929" i="4"/>
  <c r="P929" i="4"/>
  <c r="BI928" i="4"/>
  <c r="BH928" i="4"/>
  <c r="BG928" i="4"/>
  <c r="BF928" i="4"/>
  <c r="T928" i="4"/>
  <c r="R928" i="4"/>
  <c r="P928" i="4"/>
  <c r="BI927" i="4"/>
  <c r="BH927" i="4"/>
  <c r="BG927" i="4"/>
  <c r="BF927" i="4"/>
  <c r="T927" i="4"/>
  <c r="R927" i="4"/>
  <c r="P927" i="4"/>
  <c r="BI926" i="4"/>
  <c r="BH926" i="4"/>
  <c r="BG926" i="4"/>
  <c r="BF926" i="4"/>
  <c r="T926" i="4"/>
  <c r="R926" i="4"/>
  <c r="P926" i="4"/>
  <c r="BI925" i="4"/>
  <c r="BH925" i="4"/>
  <c r="BG925" i="4"/>
  <c r="BF925" i="4"/>
  <c r="T925" i="4"/>
  <c r="R925" i="4"/>
  <c r="P925" i="4"/>
  <c r="BI924" i="4"/>
  <c r="BH924" i="4"/>
  <c r="BG924" i="4"/>
  <c r="BF924" i="4"/>
  <c r="T924" i="4"/>
  <c r="R924" i="4"/>
  <c r="P924" i="4"/>
  <c r="BI922" i="4"/>
  <c r="BH922" i="4"/>
  <c r="BG922" i="4"/>
  <c r="BF922" i="4"/>
  <c r="T922" i="4"/>
  <c r="R922" i="4"/>
  <c r="P922" i="4"/>
  <c r="BI921" i="4"/>
  <c r="BH921" i="4"/>
  <c r="BG921" i="4"/>
  <c r="BF921" i="4"/>
  <c r="T921" i="4"/>
  <c r="R921" i="4"/>
  <c r="P921" i="4"/>
  <c r="BI920" i="4"/>
  <c r="BH920" i="4"/>
  <c r="BG920" i="4"/>
  <c r="BF920" i="4"/>
  <c r="T920" i="4"/>
  <c r="R920" i="4"/>
  <c r="P920" i="4"/>
  <c r="BI919" i="4"/>
  <c r="BH919" i="4"/>
  <c r="BG919" i="4"/>
  <c r="BF919" i="4"/>
  <c r="T919" i="4"/>
  <c r="R919" i="4"/>
  <c r="P919" i="4"/>
  <c r="BI918" i="4"/>
  <c r="BH918" i="4"/>
  <c r="BG918" i="4"/>
  <c r="BF918" i="4"/>
  <c r="T918" i="4"/>
  <c r="R918" i="4"/>
  <c r="P918" i="4"/>
  <c r="BI917" i="4"/>
  <c r="BH917" i="4"/>
  <c r="BG917" i="4"/>
  <c r="BF917" i="4"/>
  <c r="T917" i="4"/>
  <c r="R917" i="4"/>
  <c r="P917" i="4"/>
  <c r="BI916" i="4"/>
  <c r="BH916" i="4"/>
  <c r="BG916" i="4"/>
  <c r="BF916" i="4"/>
  <c r="T916" i="4"/>
  <c r="R916" i="4"/>
  <c r="P916" i="4"/>
  <c r="BI915" i="4"/>
  <c r="BH915" i="4"/>
  <c r="BG915" i="4"/>
  <c r="BF915" i="4"/>
  <c r="T915" i="4"/>
  <c r="R915" i="4"/>
  <c r="P915" i="4"/>
  <c r="BI914" i="4"/>
  <c r="BH914" i="4"/>
  <c r="BG914" i="4"/>
  <c r="BF914" i="4"/>
  <c r="T914" i="4"/>
  <c r="R914" i="4"/>
  <c r="P914" i="4"/>
  <c r="BI913" i="4"/>
  <c r="BH913" i="4"/>
  <c r="BG913" i="4"/>
  <c r="BF913" i="4"/>
  <c r="T913" i="4"/>
  <c r="R913" i="4"/>
  <c r="P913" i="4"/>
  <c r="BI912" i="4"/>
  <c r="BH912" i="4"/>
  <c r="BG912" i="4"/>
  <c r="BF912" i="4"/>
  <c r="T912" i="4"/>
  <c r="R912" i="4"/>
  <c r="P912" i="4"/>
  <c r="BI911" i="4"/>
  <c r="BH911" i="4"/>
  <c r="BG911" i="4"/>
  <c r="BF911" i="4"/>
  <c r="T911" i="4"/>
  <c r="R911" i="4"/>
  <c r="P911" i="4"/>
  <c r="BI910" i="4"/>
  <c r="BH910" i="4"/>
  <c r="BG910" i="4"/>
  <c r="BF910" i="4"/>
  <c r="T910" i="4"/>
  <c r="R910" i="4"/>
  <c r="P910" i="4"/>
  <c r="BI909" i="4"/>
  <c r="BH909" i="4"/>
  <c r="BG909" i="4"/>
  <c r="BF909" i="4"/>
  <c r="T909" i="4"/>
  <c r="R909" i="4"/>
  <c r="P909" i="4"/>
  <c r="BI908" i="4"/>
  <c r="BH908" i="4"/>
  <c r="BG908" i="4"/>
  <c r="BF908" i="4"/>
  <c r="T908" i="4"/>
  <c r="R908" i="4"/>
  <c r="P908" i="4"/>
  <c r="BI907" i="4"/>
  <c r="BH907" i="4"/>
  <c r="BG907" i="4"/>
  <c r="BF907" i="4"/>
  <c r="T907" i="4"/>
  <c r="R907" i="4"/>
  <c r="P907" i="4"/>
  <c r="BI906" i="4"/>
  <c r="BH906" i="4"/>
  <c r="BG906" i="4"/>
  <c r="BF906" i="4"/>
  <c r="T906" i="4"/>
  <c r="R906" i="4"/>
  <c r="P906" i="4"/>
  <c r="BI905" i="4"/>
  <c r="BH905" i="4"/>
  <c r="BG905" i="4"/>
  <c r="BF905" i="4"/>
  <c r="T905" i="4"/>
  <c r="R905" i="4"/>
  <c r="P905" i="4"/>
  <c r="BI904" i="4"/>
  <c r="BH904" i="4"/>
  <c r="BG904" i="4"/>
  <c r="BF904" i="4"/>
  <c r="T904" i="4"/>
  <c r="R904" i="4"/>
  <c r="P904" i="4"/>
  <c r="BI903" i="4"/>
  <c r="BH903" i="4"/>
  <c r="BG903" i="4"/>
  <c r="BF903" i="4"/>
  <c r="T903" i="4"/>
  <c r="R903" i="4"/>
  <c r="P903" i="4"/>
  <c r="BI902" i="4"/>
  <c r="BH902" i="4"/>
  <c r="BG902" i="4"/>
  <c r="BF902" i="4"/>
  <c r="T902" i="4"/>
  <c r="R902" i="4"/>
  <c r="P902" i="4"/>
  <c r="BI901" i="4"/>
  <c r="BH901" i="4"/>
  <c r="BG901" i="4"/>
  <c r="BF901" i="4"/>
  <c r="T901" i="4"/>
  <c r="R901" i="4"/>
  <c r="P901" i="4"/>
  <c r="BI900" i="4"/>
  <c r="BH900" i="4"/>
  <c r="BG900" i="4"/>
  <c r="BF900" i="4"/>
  <c r="T900" i="4"/>
  <c r="R900" i="4"/>
  <c r="P900" i="4"/>
  <c r="BI899" i="4"/>
  <c r="BH899" i="4"/>
  <c r="BG899" i="4"/>
  <c r="BF899" i="4"/>
  <c r="T899" i="4"/>
  <c r="R899" i="4"/>
  <c r="P899" i="4"/>
  <c r="BI898" i="4"/>
  <c r="BH898" i="4"/>
  <c r="BG898" i="4"/>
  <c r="BF898" i="4"/>
  <c r="T898" i="4"/>
  <c r="R898" i="4"/>
  <c r="P898" i="4"/>
  <c r="BI897" i="4"/>
  <c r="BH897" i="4"/>
  <c r="BG897" i="4"/>
  <c r="BF897" i="4"/>
  <c r="T897" i="4"/>
  <c r="R897" i="4"/>
  <c r="P897" i="4"/>
  <c r="BI896" i="4"/>
  <c r="BH896" i="4"/>
  <c r="BG896" i="4"/>
  <c r="BF896" i="4"/>
  <c r="T896" i="4"/>
  <c r="R896" i="4"/>
  <c r="P896" i="4"/>
  <c r="BI895" i="4"/>
  <c r="BH895" i="4"/>
  <c r="BG895" i="4"/>
  <c r="BF895" i="4"/>
  <c r="T895" i="4"/>
  <c r="R895" i="4"/>
  <c r="P895" i="4"/>
  <c r="BI894" i="4"/>
  <c r="BH894" i="4"/>
  <c r="BG894" i="4"/>
  <c r="BF894" i="4"/>
  <c r="T894" i="4"/>
  <c r="R894" i="4"/>
  <c r="P894" i="4"/>
  <c r="BI893" i="4"/>
  <c r="BH893" i="4"/>
  <c r="BG893" i="4"/>
  <c r="BF893" i="4"/>
  <c r="T893" i="4"/>
  <c r="R893" i="4"/>
  <c r="P893" i="4"/>
  <c r="BI892" i="4"/>
  <c r="BH892" i="4"/>
  <c r="BG892" i="4"/>
  <c r="BF892" i="4"/>
  <c r="T892" i="4"/>
  <c r="R892" i="4"/>
  <c r="P892" i="4"/>
  <c r="BI891" i="4"/>
  <c r="BH891" i="4"/>
  <c r="BG891" i="4"/>
  <c r="BF891" i="4"/>
  <c r="T891" i="4"/>
  <c r="R891" i="4"/>
  <c r="P891" i="4"/>
  <c r="BI890" i="4"/>
  <c r="BH890" i="4"/>
  <c r="BG890" i="4"/>
  <c r="BF890" i="4"/>
  <c r="T890" i="4"/>
  <c r="R890" i="4"/>
  <c r="P890" i="4"/>
  <c r="BI889" i="4"/>
  <c r="BH889" i="4"/>
  <c r="BG889" i="4"/>
  <c r="BF889" i="4"/>
  <c r="T889" i="4"/>
  <c r="R889" i="4"/>
  <c r="P889" i="4"/>
  <c r="BI888" i="4"/>
  <c r="BH888" i="4"/>
  <c r="BG888" i="4"/>
  <c r="BF888" i="4"/>
  <c r="T888" i="4"/>
  <c r="R888" i="4"/>
  <c r="P888" i="4"/>
  <c r="BI887" i="4"/>
  <c r="BH887" i="4"/>
  <c r="BG887" i="4"/>
  <c r="BF887" i="4"/>
  <c r="T887" i="4"/>
  <c r="R887" i="4"/>
  <c r="P887" i="4"/>
  <c r="BI886" i="4"/>
  <c r="BH886" i="4"/>
  <c r="BG886" i="4"/>
  <c r="BF886" i="4"/>
  <c r="T886" i="4"/>
  <c r="R886" i="4"/>
  <c r="P886" i="4"/>
  <c r="BI885" i="4"/>
  <c r="BH885" i="4"/>
  <c r="BG885" i="4"/>
  <c r="BF885" i="4"/>
  <c r="T885" i="4"/>
  <c r="R885" i="4"/>
  <c r="P885" i="4"/>
  <c r="BI884" i="4"/>
  <c r="BH884" i="4"/>
  <c r="BG884" i="4"/>
  <c r="BF884" i="4"/>
  <c r="T884" i="4"/>
  <c r="R884" i="4"/>
  <c r="P884" i="4"/>
  <c r="BI883" i="4"/>
  <c r="BH883" i="4"/>
  <c r="BG883" i="4"/>
  <c r="BF883" i="4"/>
  <c r="T883" i="4"/>
  <c r="R883" i="4"/>
  <c r="P883" i="4"/>
  <c r="BI882" i="4"/>
  <c r="BH882" i="4"/>
  <c r="BG882" i="4"/>
  <c r="BF882" i="4"/>
  <c r="T882" i="4"/>
  <c r="R882" i="4"/>
  <c r="P882" i="4"/>
  <c r="BI881" i="4"/>
  <c r="BH881" i="4"/>
  <c r="BG881" i="4"/>
  <c r="BF881" i="4"/>
  <c r="T881" i="4"/>
  <c r="R881" i="4"/>
  <c r="P881" i="4"/>
  <c r="BI880" i="4"/>
  <c r="BH880" i="4"/>
  <c r="BG880" i="4"/>
  <c r="BF880" i="4"/>
  <c r="T880" i="4"/>
  <c r="R880" i="4"/>
  <c r="P880" i="4"/>
  <c r="BI879" i="4"/>
  <c r="BH879" i="4"/>
  <c r="BG879" i="4"/>
  <c r="BF879" i="4"/>
  <c r="T879" i="4"/>
  <c r="R879" i="4"/>
  <c r="P879" i="4"/>
  <c r="BI878" i="4"/>
  <c r="BH878" i="4"/>
  <c r="BG878" i="4"/>
  <c r="BF878" i="4"/>
  <c r="T878" i="4"/>
  <c r="R878" i="4"/>
  <c r="P878" i="4"/>
  <c r="BI877" i="4"/>
  <c r="BH877" i="4"/>
  <c r="BG877" i="4"/>
  <c r="BF877" i="4"/>
  <c r="T877" i="4"/>
  <c r="R877" i="4"/>
  <c r="P877" i="4"/>
  <c r="BI876" i="4"/>
  <c r="BH876" i="4"/>
  <c r="BG876" i="4"/>
  <c r="BF876" i="4"/>
  <c r="T876" i="4"/>
  <c r="R876" i="4"/>
  <c r="P876" i="4"/>
  <c r="BI875" i="4"/>
  <c r="BH875" i="4"/>
  <c r="BG875" i="4"/>
  <c r="BF875" i="4"/>
  <c r="T875" i="4"/>
  <c r="R875" i="4"/>
  <c r="P875" i="4"/>
  <c r="BI874" i="4"/>
  <c r="BH874" i="4"/>
  <c r="BG874" i="4"/>
  <c r="BF874" i="4"/>
  <c r="T874" i="4"/>
  <c r="R874" i="4"/>
  <c r="P874" i="4"/>
  <c r="BI873" i="4"/>
  <c r="BH873" i="4"/>
  <c r="BG873" i="4"/>
  <c r="BF873" i="4"/>
  <c r="T873" i="4"/>
  <c r="R873" i="4"/>
  <c r="P873" i="4"/>
  <c r="BI872" i="4"/>
  <c r="BH872" i="4"/>
  <c r="BG872" i="4"/>
  <c r="BF872" i="4"/>
  <c r="T872" i="4"/>
  <c r="R872" i="4"/>
  <c r="P872" i="4"/>
  <c r="BI871" i="4"/>
  <c r="BH871" i="4"/>
  <c r="BG871" i="4"/>
  <c r="BF871" i="4"/>
  <c r="T871" i="4"/>
  <c r="R871" i="4"/>
  <c r="P871" i="4"/>
  <c r="BI870" i="4"/>
  <c r="BH870" i="4"/>
  <c r="BG870" i="4"/>
  <c r="BF870" i="4"/>
  <c r="T870" i="4"/>
  <c r="R870" i="4"/>
  <c r="P870" i="4"/>
  <c r="BI869" i="4"/>
  <c r="BH869" i="4"/>
  <c r="BG869" i="4"/>
  <c r="BF869" i="4"/>
  <c r="T869" i="4"/>
  <c r="R869" i="4"/>
  <c r="P869" i="4"/>
  <c r="BI868" i="4"/>
  <c r="BH868" i="4"/>
  <c r="BG868" i="4"/>
  <c r="BF868" i="4"/>
  <c r="T868" i="4"/>
  <c r="R868" i="4"/>
  <c r="P868" i="4"/>
  <c r="BI867" i="4"/>
  <c r="BH867" i="4"/>
  <c r="BG867" i="4"/>
  <c r="BF867" i="4"/>
  <c r="T867" i="4"/>
  <c r="R867" i="4"/>
  <c r="P867" i="4"/>
  <c r="BI864" i="4"/>
  <c r="BH864" i="4"/>
  <c r="BG864" i="4"/>
  <c r="BF864" i="4"/>
  <c r="T864" i="4"/>
  <c r="R864" i="4"/>
  <c r="P864" i="4"/>
  <c r="BI862" i="4"/>
  <c r="BH862" i="4"/>
  <c r="BG862" i="4"/>
  <c r="BF862" i="4"/>
  <c r="T862" i="4"/>
  <c r="R862" i="4"/>
  <c r="P862" i="4"/>
  <c r="BI860" i="4"/>
  <c r="BH860" i="4"/>
  <c r="BG860" i="4"/>
  <c r="BF860" i="4"/>
  <c r="T860" i="4"/>
  <c r="R860" i="4"/>
  <c r="P860" i="4"/>
  <c r="BI857" i="4"/>
  <c r="BH857" i="4"/>
  <c r="BG857" i="4"/>
  <c r="BF857" i="4"/>
  <c r="T857" i="4"/>
  <c r="R857" i="4"/>
  <c r="P857" i="4"/>
  <c r="BI855" i="4"/>
  <c r="BH855" i="4"/>
  <c r="BG855" i="4"/>
  <c r="BF855" i="4"/>
  <c r="T855" i="4"/>
  <c r="R855" i="4"/>
  <c r="P855" i="4"/>
  <c r="BI853" i="4"/>
  <c r="BH853" i="4"/>
  <c r="BG853" i="4"/>
  <c r="BF853" i="4"/>
  <c r="T853" i="4"/>
  <c r="R853" i="4"/>
  <c r="P853" i="4"/>
  <c r="BI851" i="4"/>
  <c r="BH851" i="4"/>
  <c r="BG851" i="4"/>
  <c r="BF851" i="4"/>
  <c r="T851" i="4"/>
  <c r="R851" i="4"/>
  <c r="P851" i="4"/>
  <c r="BI850" i="4"/>
  <c r="BH850" i="4"/>
  <c r="BG850" i="4"/>
  <c r="BF850" i="4"/>
  <c r="T850" i="4"/>
  <c r="R850" i="4"/>
  <c r="P850" i="4"/>
  <c r="BI848" i="4"/>
  <c r="BH848" i="4"/>
  <c r="BG848" i="4"/>
  <c r="BF848" i="4"/>
  <c r="T848" i="4"/>
  <c r="R848" i="4"/>
  <c r="P848" i="4"/>
  <c r="BI846" i="4"/>
  <c r="BH846" i="4"/>
  <c r="BG846" i="4"/>
  <c r="BF846" i="4"/>
  <c r="T846" i="4"/>
  <c r="R846" i="4"/>
  <c r="P846" i="4"/>
  <c r="BI844" i="4"/>
  <c r="BH844" i="4"/>
  <c r="BG844" i="4"/>
  <c r="BF844" i="4"/>
  <c r="T844" i="4"/>
  <c r="R844" i="4"/>
  <c r="P844" i="4"/>
  <c r="BI842" i="4"/>
  <c r="BH842" i="4"/>
  <c r="BG842" i="4"/>
  <c r="BF842" i="4"/>
  <c r="T842" i="4"/>
  <c r="R842" i="4"/>
  <c r="P842" i="4"/>
  <c r="BI840" i="4"/>
  <c r="BH840" i="4"/>
  <c r="BG840" i="4"/>
  <c r="BF840" i="4"/>
  <c r="T840" i="4"/>
  <c r="R840" i="4"/>
  <c r="P840" i="4"/>
  <c r="BI839" i="4"/>
  <c r="BH839" i="4"/>
  <c r="BG839" i="4"/>
  <c r="BF839" i="4"/>
  <c r="T839" i="4"/>
  <c r="R839" i="4"/>
  <c r="P839" i="4"/>
  <c r="BI836" i="4"/>
  <c r="BH836" i="4"/>
  <c r="BG836" i="4"/>
  <c r="BF836" i="4"/>
  <c r="T836" i="4"/>
  <c r="R836" i="4"/>
  <c r="P836" i="4"/>
  <c r="BI834" i="4"/>
  <c r="BH834" i="4"/>
  <c r="BG834" i="4"/>
  <c r="BF834" i="4"/>
  <c r="T834" i="4"/>
  <c r="R834" i="4"/>
  <c r="P834" i="4"/>
  <c r="BI831" i="4"/>
  <c r="BH831" i="4"/>
  <c r="BG831" i="4"/>
  <c r="BF831" i="4"/>
  <c r="T831" i="4"/>
  <c r="R831" i="4"/>
  <c r="P831" i="4"/>
  <c r="BI829" i="4"/>
  <c r="BH829" i="4"/>
  <c r="BG829" i="4"/>
  <c r="BF829" i="4"/>
  <c r="T829" i="4"/>
  <c r="R829" i="4"/>
  <c r="P829" i="4"/>
  <c r="BI827" i="4"/>
  <c r="BH827" i="4"/>
  <c r="BG827" i="4"/>
  <c r="BF827" i="4"/>
  <c r="T827" i="4"/>
  <c r="R827" i="4"/>
  <c r="P827" i="4"/>
  <c r="BI826" i="4"/>
  <c r="BH826" i="4"/>
  <c r="BG826" i="4"/>
  <c r="BF826" i="4"/>
  <c r="T826" i="4"/>
  <c r="R826" i="4"/>
  <c r="P826" i="4"/>
  <c r="BI825" i="4"/>
  <c r="BH825" i="4"/>
  <c r="BG825" i="4"/>
  <c r="BF825" i="4"/>
  <c r="T825" i="4"/>
  <c r="R825" i="4"/>
  <c r="P825" i="4"/>
  <c r="BI824" i="4"/>
  <c r="BH824" i="4"/>
  <c r="BG824" i="4"/>
  <c r="BF824" i="4"/>
  <c r="T824" i="4"/>
  <c r="R824" i="4"/>
  <c r="P824" i="4"/>
  <c r="BI823" i="4"/>
  <c r="BH823" i="4"/>
  <c r="BG823" i="4"/>
  <c r="BF823" i="4"/>
  <c r="T823" i="4"/>
  <c r="R823" i="4"/>
  <c r="P823" i="4"/>
  <c r="BI822" i="4"/>
  <c r="BH822" i="4"/>
  <c r="BG822" i="4"/>
  <c r="BF822" i="4"/>
  <c r="T822" i="4"/>
  <c r="R822" i="4"/>
  <c r="P822" i="4"/>
  <c r="BI819" i="4"/>
  <c r="BH819" i="4"/>
  <c r="BG819" i="4"/>
  <c r="BF819" i="4"/>
  <c r="T819" i="4"/>
  <c r="R819" i="4"/>
  <c r="P819" i="4"/>
  <c r="BI816" i="4"/>
  <c r="BH816" i="4"/>
  <c r="BG816" i="4"/>
  <c r="BF816" i="4"/>
  <c r="T816" i="4"/>
  <c r="R816" i="4"/>
  <c r="P816" i="4"/>
  <c r="BI814" i="4"/>
  <c r="BH814" i="4"/>
  <c r="BG814" i="4"/>
  <c r="BF814" i="4"/>
  <c r="T814" i="4"/>
  <c r="R814" i="4"/>
  <c r="P814" i="4"/>
  <c r="BI811" i="4"/>
  <c r="BH811" i="4"/>
  <c r="BG811" i="4"/>
  <c r="BF811" i="4"/>
  <c r="T811" i="4"/>
  <c r="R811" i="4"/>
  <c r="P811" i="4"/>
  <c r="BI808" i="4"/>
  <c r="BH808" i="4"/>
  <c r="BG808" i="4"/>
  <c r="BF808" i="4"/>
  <c r="T808" i="4"/>
  <c r="R808" i="4"/>
  <c r="P808" i="4"/>
  <c r="BI805" i="4"/>
  <c r="BH805" i="4"/>
  <c r="BG805" i="4"/>
  <c r="BF805" i="4"/>
  <c r="T805" i="4"/>
  <c r="R805" i="4"/>
  <c r="P805" i="4"/>
  <c r="BI802" i="4"/>
  <c r="BH802" i="4"/>
  <c r="BG802" i="4"/>
  <c r="BF802" i="4"/>
  <c r="T802" i="4"/>
  <c r="R802" i="4"/>
  <c r="P802" i="4"/>
  <c r="BI801" i="4"/>
  <c r="BH801" i="4"/>
  <c r="BG801" i="4"/>
  <c r="BF801" i="4"/>
  <c r="T801" i="4"/>
  <c r="R801" i="4"/>
  <c r="P801" i="4"/>
  <c r="BI798" i="4"/>
  <c r="BH798" i="4"/>
  <c r="BG798" i="4"/>
  <c r="BF798" i="4"/>
  <c r="T798" i="4"/>
  <c r="R798" i="4"/>
  <c r="P798" i="4"/>
  <c r="BI795" i="4"/>
  <c r="BH795" i="4"/>
  <c r="BG795" i="4"/>
  <c r="BF795" i="4"/>
  <c r="T795" i="4"/>
  <c r="R795" i="4"/>
  <c r="P795" i="4"/>
  <c r="BI792" i="4"/>
  <c r="BH792" i="4"/>
  <c r="BG792" i="4"/>
  <c r="BF792" i="4"/>
  <c r="T792" i="4"/>
  <c r="R792" i="4"/>
  <c r="P792" i="4"/>
  <c r="BI791" i="4"/>
  <c r="BH791" i="4"/>
  <c r="BG791" i="4"/>
  <c r="BF791" i="4"/>
  <c r="T791" i="4"/>
  <c r="R791" i="4"/>
  <c r="P791" i="4"/>
  <c r="BI790" i="4"/>
  <c r="BH790" i="4"/>
  <c r="BG790" i="4"/>
  <c r="BF790" i="4"/>
  <c r="T790" i="4"/>
  <c r="R790" i="4"/>
  <c r="P790" i="4"/>
  <c r="BI787" i="4"/>
  <c r="BH787" i="4"/>
  <c r="BG787" i="4"/>
  <c r="BF787" i="4"/>
  <c r="T787" i="4"/>
  <c r="R787" i="4"/>
  <c r="P787" i="4"/>
  <c r="BI784" i="4"/>
  <c r="BH784" i="4"/>
  <c r="BG784" i="4"/>
  <c r="BF784" i="4"/>
  <c r="T784" i="4"/>
  <c r="R784" i="4"/>
  <c r="P784" i="4"/>
  <c r="BI782" i="4"/>
  <c r="BH782" i="4"/>
  <c r="BG782" i="4"/>
  <c r="BF782" i="4"/>
  <c r="T782" i="4"/>
  <c r="R782" i="4"/>
  <c r="P782" i="4"/>
  <c r="BI780" i="4"/>
  <c r="BH780" i="4"/>
  <c r="BG780" i="4"/>
  <c r="BF780" i="4"/>
  <c r="T780" i="4"/>
  <c r="R780" i="4"/>
  <c r="P780" i="4"/>
  <c r="BI778" i="4"/>
  <c r="BH778" i="4"/>
  <c r="BG778" i="4"/>
  <c r="BF778" i="4"/>
  <c r="T778" i="4"/>
  <c r="R778" i="4"/>
  <c r="P778" i="4"/>
  <c r="BI775" i="4"/>
  <c r="BH775" i="4"/>
  <c r="BG775" i="4"/>
  <c r="BF775" i="4"/>
  <c r="T775" i="4"/>
  <c r="R775" i="4"/>
  <c r="P775" i="4"/>
  <c r="BI772" i="4"/>
  <c r="BH772" i="4"/>
  <c r="BG772" i="4"/>
  <c r="BF772" i="4"/>
  <c r="T772" i="4"/>
  <c r="R772" i="4"/>
  <c r="P772" i="4"/>
  <c r="BI770" i="4"/>
  <c r="BH770" i="4"/>
  <c r="BG770" i="4"/>
  <c r="BF770" i="4"/>
  <c r="T770" i="4"/>
  <c r="R770" i="4"/>
  <c r="P770" i="4"/>
  <c r="BI767" i="4"/>
  <c r="BH767" i="4"/>
  <c r="BG767" i="4"/>
  <c r="BF767" i="4"/>
  <c r="T767" i="4"/>
  <c r="R767" i="4"/>
  <c r="P767" i="4"/>
  <c r="BI764" i="4"/>
  <c r="BH764" i="4"/>
  <c r="BG764" i="4"/>
  <c r="BF764" i="4"/>
  <c r="T764" i="4"/>
  <c r="R764" i="4"/>
  <c r="P764" i="4"/>
  <c r="BI761" i="4"/>
  <c r="BH761" i="4"/>
  <c r="BG761" i="4"/>
  <c r="BF761" i="4"/>
  <c r="T761" i="4"/>
  <c r="R761" i="4"/>
  <c r="P761" i="4"/>
  <c r="BI756" i="4"/>
  <c r="BH756" i="4"/>
  <c r="BG756" i="4"/>
  <c r="BF756" i="4"/>
  <c r="T756" i="4"/>
  <c r="R756" i="4"/>
  <c r="P756" i="4"/>
  <c r="BI752" i="4"/>
  <c r="BH752" i="4"/>
  <c r="BG752" i="4"/>
  <c r="BF752" i="4"/>
  <c r="T752" i="4"/>
  <c r="R752" i="4"/>
  <c r="P752" i="4"/>
  <c r="BI750" i="4"/>
  <c r="BH750" i="4"/>
  <c r="BG750" i="4"/>
  <c r="BF750" i="4"/>
  <c r="T750" i="4"/>
  <c r="R750" i="4"/>
  <c r="P750" i="4"/>
  <c r="BI748" i="4"/>
  <c r="BH748" i="4"/>
  <c r="BG748" i="4"/>
  <c r="BF748" i="4"/>
  <c r="T748" i="4"/>
  <c r="R748" i="4"/>
  <c r="P748" i="4"/>
  <c r="BI745" i="4"/>
  <c r="BH745" i="4"/>
  <c r="BG745" i="4"/>
  <c r="BF745" i="4"/>
  <c r="T745" i="4"/>
  <c r="R745" i="4"/>
  <c r="P745" i="4"/>
  <c r="BI740" i="4"/>
  <c r="BH740" i="4"/>
  <c r="BG740" i="4"/>
  <c r="BF740" i="4"/>
  <c r="T740" i="4"/>
  <c r="R740" i="4"/>
  <c r="P740" i="4"/>
  <c r="BI735" i="4"/>
  <c r="BH735" i="4"/>
  <c r="BG735" i="4"/>
  <c r="BF735" i="4"/>
  <c r="T735" i="4"/>
  <c r="R735" i="4"/>
  <c r="P735" i="4"/>
  <c r="BI730" i="4"/>
  <c r="BH730" i="4"/>
  <c r="BG730" i="4"/>
  <c r="BF730" i="4"/>
  <c r="T730" i="4"/>
  <c r="R730" i="4"/>
  <c r="P730" i="4"/>
  <c r="BI728" i="4"/>
  <c r="BH728" i="4"/>
  <c r="BG728" i="4"/>
  <c r="BF728" i="4"/>
  <c r="T728" i="4"/>
  <c r="R728" i="4"/>
  <c r="P728" i="4"/>
  <c r="BI726" i="4"/>
  <c r="BH726" i="4"/>
  <c r="BG726" i="4"/>
  <c r="BF726" i="4"/>
  <c r="T726" i="4"/>
  <c r="R726" i="4"/>
  <c r="P726" i="4"/>
  <c r="BI723" i="4"/>
  <c r="BH723" i="4"/>
  <c r="BG723" i="4"/>
  <c r="BF723" i="4"/>
  <c r="T723" i="4"/>
  <c r="R723" i="4"/>
  <c r="P723" i="4"/>
  <c r="BI721" i="4"/>
  <c r="BH721" i="4"/>
  <c r="BG721" i="4"/>
  <c r="BF721" i="4"/>
  <c r="T721" i="4"/>
  <c r="R721" i="4"/>
  <c r="P721" i="4"/>
  <c r="BI718" i="4"/>
  <c r="BH718" i="4"/>
  <c r="BG718" i="4"/>
  <c r="BF718" i="4"/>
  <c r="T718" i="4"/>
  <c r="R718" i="4"/>
  <c r="P718" i="4"/>
  <c r="BI715" i="4"/>
  <c r="BH715" i="4"/>
  <c r="BG715" i="4"/>
  <c r="BF715" i="4"/>
  <c r="T715" i="4"/>
  <c r="R715" i="4"/>
  <c r="P715" i="4"/>
  <c r="BI713" i="4"/>
  <c r="BH713" i="4"/>
  <c r="BG713" i="4"/>
  <c r="BF713" i="4"/>
  <c r="T713" i="4"/>
  <c r="R713" i="4"/>
  <c r="P713" i="4"/>
  <c r="BI711" i="4"/>
  <c r="BH711" i="4"/>
  <c r="BG711" i="4"/>
  <c r="BF711" i="4"/>
  <c r="T711" i="4"/>
  <c r="R711" i="4"/>
  <c r="P711" i="4"/>
  <c r="BI708" i="4"/>
  <c r="BH708" i="4"/>
  <c r="BG708" i="4"/>
  <c r="BF708" i="4"/>
  <c r="T708" i="4"/>
  <c r="R708" i="4"/>
  <c r="P708" i="4"/>
  <c r="BI705" i="4"/>
  <c r="BH705" i="4"/>
  <c r="BG705" i="4"/>
  <c r="BF705" i="4"/>
  <c r="T705" i="4"/>
  <c r="R705" i="4"/>
  <c r="P705" i="4"/>
  <c r="BI702" i="4"/>
  <c r="BH702" i="4"/>
  <c r="BG702" i="4"/>
  <c r="BF702" i="4"/>
  <c r="T702" i="4"/>
  <c r="R702" i="4"/>
  <c r="P702" i="4"/>
  <c r="BI700" i="4"/>
  <c r="BH700" i="4"/>
  <c r="BG700" i="4"/>
  <c r="BF700" i="4"/>
  <c r="T700" i="4"/>
  <c r="R700" i="4"/>
  <c r="P700" i="4"/>
  <c r="BI696" i="4"/>
  <c r="BH696" i="4"/>
  <c r="BG696" i="4"/>
  <c r="BF696" i="4"/>
  <c r="T696" i="4"/>
  <c r="R696" i="4"/>
  <c r="P696" i="4"/>
  <c r="BI694" i="4"/>
  <c r="BH694" i="4"/>
  <c r="BG694" i="4"/>
  <c r="BF694" i="4"/>
  <c r="T694" i="4"/>
  <c r="R694" i="4"/>
  <c r="P694" i="4"/>
  <c r="BI690" i="4"/>
  <c r="BH690" i="4"/>
  <c r="BG690" i="4"/>
  <c r="BF690" i="4"/>
  <c r="T690" i="4"/>
  <c r="R690" i="4"/>
  <c r="P690" i="4"/>
  <c r="BI686" i="4"/>
  <c r="BH686" i="4"/>
  <c r="BG686" i="4"/>
  <c r="BF686" i="4"/>
  <c r="T686" i="4"/>
  <c r="R686" i="4"/>
  <c r="P686" i="4"/>
  <c r="BI684" i="4"/>
  <c r="BH684" i="4"/>
  <c r="BG684" i="4"/>
  <c r="BF684" i="4"/>
  <c r="T684" i="4"/>
  <c r="R684" i="4"/>
  <c r="P684" i="4"/>
  <c r="BI678" i="4"/>
  <c r="BH678" i="4"/>
  <c r="BG678" i="4"/>
  <c r="BF678" i="4"/>
  <c r="T678" i="4"/>
  <c r="R678" i="4"/>
  <c r="P678" i="4"/>
  <c r="BI674" i="4"/>
  <c r="BH674" i="4"/>
  <c r="BG674" i="4"/>
  <c r="BF674" i="4"/>
  <c r="T674" i="4"/>
  <c r="T673" i="4"/>
  <c r="R674" i="4"/>
  <c r="R673" i="4"/>
  <c r="P674" i="4"/>
  <c r="P673" i="4"/>
  <c r="BI671" i="4"/>
  <c r="BH671" i="4"/>
  <c r="BG671" i="4"/>
  <c r="BF671" i="4"/>
  <c r="T671" i="4"/>
  <c r="R671" i="4"/>
  <c r="P671" i="4"/>
  <c r="BI668" i="4"/>
  <c r="BH668" i="4"/>
  <c r="BG668" i="4"/>
  <c r="BF668" i="4"/>
  <c r="T668" i="4"/>
  <c r="R668" i="4"/>
  <c r="P668" i="4"/>
  <c r="BI666" i="4"/>
  <c r="BH666" i="4"/>
  <c r="BG666" i="4"/>
  <c r="BF666" i="4"/>
  <c r="T666" i="4"/>
  <c r="R666" i="4"/>
  <c r="P666" i="4"/>
  <c r="BI664" i="4"/>
  <c r="BH664" i="4"/>
  <c r="BG664" i="4"/>
  <c r="BF664" i="4"/>
  <c r="T664" i="4"/>
  <c r="R664" i="4"/>
  <c r="P664" i="4"/>
  <c r="BI662" i="4"/>
  <c r="BH662" i="4"/>
  <c r="BG662" i="4"/>
  <c r="BF662" i="4"/>
  <c r="T662" i="4"/>
  <c r="R662" i="4"/>
  <c r="P662" i="4"/>
  <c r="BI658" i="4"/>
  <c r="BH658" i="4"/>
  <c r="BG658" i="4"/>
  <c r="BF658" i="4"/>
  <c r="T658" i="4"/>
  <c r="R658" i="4"/>
  <c r="P658" i="4"/>
  <c r="BI655" i="4"/>
  <c r="BH655" i="4"/>
  <c r="BG655" i="4"/>
  <c r="BF655" i="4"/>
  <c r="T655" i="4"/>
  <c r="R655" i="4"/>
  <c r="P655" i="4"/>
  <c r="BI652" i="4"/>
  <c r="BH652" i="4"/>
  <c r="BG652" i="4"/>
  <c r="BF652" i="4"/>
  <c r="T652" i="4"/>
  <c r="R652" i="4"/>
  <c r="P652" i="4"/>
  <c r="BI650" i="4"/>
  <c r="BH650" i="4"/>
  <c r="BG650" i="4"/>
  <c r="BF650" i="4"/>
  <c r="T650" i="4"/>
  <c r="R650" i="4"/>
  <c r="P650" i="4"/>
  <c r="BI648" i="4"/>
  <c r="BH648" i="4"/>
  <c r="BG648" i="4"/>
  <c r="BF648" i="4"/>
  <c r="T648" i="4"/>
  <c r="R648" i="4"/>
  <c r="P648" i="4"/>
  <c r="BI640" i="4"/>
  <c r="BH640" i="4"/>
  <c r="BG640" i="4"/>
  <c r="BF640" i="4"/>
  <c r="T640" i="4"/>
  <c r="R640" i="4"/>
  <c r="P640" i="4"/>
  <c r="BI639" i="4"/>
  <c r="BH639" i="4"/>
  <c r="BG639" i="4"/>
  <c r="BF639" i="4"/>
  <c r="T639" i="4"/>
  <c r="R639" i="4"/>
  <c r="P639" i="4"/>
  <c r="BI632" i="4"/>
  <c r="BH632" i="4"/>
  <c r="BG632" i="4"/>
  <c r="BF632" i="4"/>
  <c r="T632" i="4"/>
  <c r="R632" i="4"/>
  <c r="P632" i="4"/>
  <c r="BI630" i="4"/>
  <c r="BH630" i="4"/>
  <c r="BG630" i="4"/>
  <c r="BF630" i="4"/>
  <c r="T630" i="4"/>
  <c r="R630" i="4"/>
  <c r="P630" i="4"/>
  <c r="BI627" i="4"/>
  <c r="BH627" i="4"/>
  <c r="BG627" i="4"/>
  <c r="BF627" i="4"/>
  <c r="T627" i="4"/>
  <c r="R627" i="4"/>
  <c r="P627" i="4"/>
  <c r="BI618" i="4"/>
  <c r="BH618" i="4"/>
  <c r="BG618" i="4"/>
  <c r="BF618" i="4"/>
  <c r="T618" i="4"/>
  <c r="R618" i="4"/>
  <c r="P618" i="4"/>
  <c r="BI615" i="4"/>
  <c r="BH615" i="4"/>
  <c r="BG615" i="4"/>
  <c r="BF615" i="4"/>
  <c r="T615" i="4"/>
  <c r="R615" i="4"/>
  <c r="P615" i="4"/>
  <c r="BI612" i="4"/>
  <c r="BH612" i="4"/>
  <c r="BG612" i="4"/>
  <c r="BF612" i="4"/>
  <c r="T612" i="4"/>
  <c r="R612" i="4"/>
  <c r="P612" i="4"/>
  <c r="BI603" i="4"/>
  <c r="BH603" i="4"/>
  <c r="BG603" i="4"/>
  <c r="BF603" i="4"/>
  <c r="T603" i="4"/>
  <c r="R603" i="4"/>
  <c r="P603" i="4"/>
  <c r="BI599" i="4"/>
  <c r="BH599" i="4"/>
  <c r="BG599" i="4"/>
  <c r="BF599" i="4"/>
  <c r="T599" i="4"/>
  <c r="R599" i="4"/>
  <c r="P599" i="4"/>
  <c r="BI596" i="4"/>
  <c r="BH596" i="4"/>
  <c r="BG596" i="4"/>
  <c r="BF596" i="4"/>
  <c r="T596" i="4"/>
  <c r="R596" i="4"/>
  <c r="P596" i="4"/>
  <c r="BI592" i="4"/>
  <c r="BH592" i="4"/>
  <c r="BG592" i="4"/>
  <c r="BF592" i="4"/>
  <c r="T592" i="4"/>
  <c r="R592" i="4"/>
  <c r="P592" i="4"/>
  <c r="BI588" i="4"/>
  <c r="BH588" i="4"/>
  <c r="BG588" i="4"/>
  <c r="BF588" i="4"/>
  <c r="T588" i="4"/>
  <c r="R588" i="4"/>
  <c r="P588" i="4"/>
  <c r="BI586" i="4"/>
  <c r="BH586" i="4"/>
  <c r="BG586" i="4"/>
  <c r="BF586" i="4"/>
  <c r="T586" i="4"/>
  <c r="R586" i="4"/>
  <c r="P586" i="4"/>
  <c r="BI584" i="4"/>
  <c r="BH584" i="4"/>
  <c r="BG584" i="4"/>
  <c r="BF584" i="4"/>
  <c r="T584" i="4"/>
  <c r="R584" i="4"/>
  <c r="P584" i="4"/>
  <c r="BI583" i="4"/>
  <c r="BH583" i="4"/>
  <c r="BG583" i="4"/>
  <c r="BF583" i="4"/>
  <c r="T583" i="4"/>
  <c r="R583" i="4"/>
  <c r="P583" i="4"/>
  <c r="BI579" i="4"/>
  <c r="BH579" i="4"/>
  <c r="BG579" i="4"/>
  <c r="BF579" i="4"/>
  <c r="T579" i="4"/>
  <c r="R579" i="4"/>
  <c r="P579" i="4"/>
  <c r="BI573" i="4"/>
  <c r="BH573" i="4"/>
  <c r="BG573" i="4"/>
  <c r="BF573" i="4"/>
  <c r="T573" i="4"/>
  <c r="R573" i="4"/>
  <c r="P573" i="4"/>
  <c r="BI569" i="4"/>
  <c r="BH569" i="4"/>
  <c r="BG569" i="4"/>
  <c r="BF569" i="4"/>
  <c r="T569" i="4"/>
  <c r="R569" i="4"/>
  <c r="P569" i="4"/>
  <c r="BI566" i="4"/>
  <c r="BH566" i="4"/>
  <c r="BG566" i="4"/>
  <c r="BF566" i="4"/>
  <c r="T566" i="4"/>
  <c r="R566" i="4"/>
  <c r="P566" i="4"/>
  <c r="BI563" i="4"/>
  <c r="BH563" i="4"/>
  <c r="BG563" i="4"/>
  <c r="BF563" i="4"/>
  <c r="T563" i="4"/>
  <c r="R563" i="4"/>
  <c r="P563" i="4"/>
  <c r="BI552" i="4"/>
  <c r="BH552" i="4"/>
  <c r="BG552" i="4"/>
  <c r="BF552" i="4"/>
  <c r="T552" i="4"/>
  <c r="R552" i="4"/>
  <c r="P552" i="4"/>
  <c r="BI548" i="4"/>
  <c r="BH548" i="4"/>
  <c r="BG548" i="4"/>
  <c r="BF548" i="4"/>
  <c r="T548" i="4"/>
  <c r="R548" i="4"/>
  <c r="P548" i="4"/>
  <c r="BI544" i="4"/>
  <c r="BH544" i="4"/>
  <c r="BG544" i="4"/>
  <c r="BF544" i="4"/>
  <c r="T544" i="4"/>
  <c r="R544" i="4"/>
  <c r="P544" i="4"/>
  <c r="BI539" i="4"/>
  <c r="BH539" i="4"/>
  <c r="BG539" i="4"/>
  <c r="BF539" i="4"/>
  <c r="T539" i="4"/>
  <c r="R539" i="4"/>
  <c r="P539" i="4"/>
  <c r="BI535" i="4"/>
  <c r="BH535" i="4"/>
  <c r="BG535" i="4"/>
  <c r="BF535" i="4"/>
  <c r="T535" i="4"/>
  <c r="R535" i="4"/>
  <c r="P535" i="4"/>
  <c r="BI510" i="4"/>
  <c r="BH510" i="4"/>
  <c r="BG510" i="4"/>
  <c r="BF510" i="4"/>
  <c r="T510" i="4"/>
  <c r="R510" i="4"/>
  <c r="P510" i="4"/>
  <c r="BI507" i="4"/>
  <c r="BH507" i="4"/>
  <c r="BG507" i="4"/>
  <c r="BF507" i="4"/>
  <c r="T507" i="4"/>
  <c r="R507" i="4"/>
  <c r="P507" i="4"/>
  <c r="BI495" i="4"/>
  <c r="BH495" i="4"/>
  <c r="BG495" i="4"/>
  <c r="BF495" i="4"/>
  <c r="T495" i="4"/>
  <c r="R495" i="4"/>
  <c r="P495" i="4"/>
  <c r="BI488" i="4"/>
  <c r="BH488" i="4"/>
  <c r="BG488" i="4"/>
  <c r="BF488" i="4"/>
  <c r="T488" i="4"/>
  <c r="R488" i="4"/>
  <c r="P488" i="4"/>
  <c r="BI486" i="4"/>
  <c r="BH486" i="4"/>
  <c r="BG486" i="4"/>
  <c r="BF486" i="4"/>
  <c r="T486" i="4"/>
  <c r="R486" i="4"/>
  <c r="P486" i="4"/>
  <c r="BI482" i="4"/>
  <c r="BH482" i="4"/>
  <c r="BG482" i="4"/>
  <c r="BF482" i="4"/>
  <c r="T482" i="4"/>
  <c r="R482" i="4"/>
  <c r="P482" i="4"/>
  <c r="BI479" i="4"/>
  <c r="BH479" i="4"/>
  <c r="BG479" i="4"/>
  <c r="BF479" i="4"/>
  <c r="T479" i="4"/>
  <c r="R479" i="4"/>
  <c r="P479" i="4"/>
  <c r="BI473" i="4"/>
  <c r="BH473" i="4"/>
  <c r="BG473" i="4"/>
  <c r="BF473" i="4"/>
  <c r="T473" i="4"/>
  <c r="R473" i="4"/>
  <c r="P473" i="4"/>
  <c r="BI470" i="4"/>
  <c r="BH470" i="4"/>
  <c r="BG470" i="4"/>
  <c r="BF470" i="4"/>
  <c r="T470" i="4"/>
  <c r="R470" i="4"/>
  <c r="P470" i="4"/>
  <c r="BI467" i="4"/>
  <c r="BH467" i="4"/>
  <c r="BG467" i="4"/>
  <c r="BF467" i="4"/>
  <c r="T467" i="4"/>
  <c r="R467" i="4"/>
  <c r="P467" i="4"/>
  <c r="BI465" i="4"/>
  <c r="BH465" i="4"/>
  <c r="BG465" i="4"/>
  <c r="BF465" i="4"/>
  <c r="T465" i="4"/>
  <c r="R465" i="4"/>
  <c r="P465" i="4"/>
  <c r="BI462" i="4"/>
  <c r="BH462" i="4"/>
  <c r="BG462" i="4"/>
  <c r="BF462" i="4"/>
  <c r="T462" i="4"/>
  <c r="R462" i="4"/>
  <c r="P462" i="4"/>
  <c r="BI455" i="4"/>
  <c r="BH455" i="4"/>
  <c r="BG455" i="4"/>
  <c r="BF455" i="4"/>
  <c r="T455" i="4"/>
  <c r="R455" i="4"/>
  <c r="P455" i="4"/>
  <c r="BI449" i="4"/>
  <c r="BH449" i="4"/>
  <c r="BG449" i="4"/>
  <c r="BF449" i="4"/>
  <c r="T449" i="4"/>
  <c r="R449" i="4"/>
  <c r="P449" i="4"/>
  <c r="BI430" i="4"/>
  <c r="BH430" i="4"/>
  <c r="BG430" i="4"/>
  <c r="BF430" i="4"/>
  <c r="T430" i="4"/>
  <c r="R430" i="4"/>
  <c r="P430" i="4"/>
  <c r="BI425" i="4"/>
  <c r="BH425" i="4"/>
  <c r="BG425" i="4"/>
  <c r="BF425" i="4"/>
  <c r="T425" i="4"/>
  <c r="R425" i="4"/>
  <c r="P425" i="4"/>
  <c r="BI420" i="4"/>
  <c r="BH420" i="4"/>
  <c r="BG420" i="4"/>
  <c r="BF420" i="4"/>
  <c r="T420" i="4"/>
  <c r="R420" i="4"/>
  <c r="P420" i="4"/>
  <c r="BI416" i="4"/>
  <c r="BH416" i="4"/>
  <c r="BG416" i="4"/>
  <c r="BF416" i="4"/>
  <c r="T416" i="4"/>
  <c r="R416" i="4"/>
  <c r="P416" i="4"/>
  <c r="BI414" i="4"/>
  <c r="BH414" i="4"/>
  <c r="BG414" i="4"/>
  <c r="BF414" i="4"/>
  <c r="T414" i="4"/>
  <c r="R414" i="4"/>
  <c r="P414" i="4"/>
  <c r="BI408" i="4"/>
  <c r="BH408" i="4"/>
  <c r="BG408" i="4"/>
  <c r="BF408" i="4"/>
  <c r="T408" i="4"/>
  <c r="R408" i="4"/>
  <c r="P408" i="4"/>
  <c r="BI406" i="4"/>
  <c r="BH406" i="4"/>
  <c r="BG406" i="4"/>
  <c r="BF406" i="4"/>
  <c r="T406" i="4"/>
  <c r="R406" i="4"/>
  <c r="P406" i="4"/>
  <c r="BI400" i="4"/>
  <c r="BH400" i="4"/>
  <c r="BG400" i="4"/>
  <c r="BF400" i="4"/>
  <c r="T400" i="4"/>
  <c r="R400" i="4"/>
  <c r="P400" i="4"/>
  <c r="BI398" i="4"/>
  <c r="BH398" i="4"/>
  <c r="BG398" i="4"/>
  <c r="BF398" i="4"/>
  <c r="T398" i="4"/>
  <c r="R398" i="4"/>
  <c r="P398" i="4"/>
  <c r="BI396" i="4"/>
  <c r="BH396" i="4"/>
  <c r="BG396" i="4"/>
  <c r="BF396" i="4"/>
  <c r="T396" i="4"/>
  <c r="R396" i="4"/>
  <c r="P396" i="4"/>
  <c r="BI394" i="4"/>
  <c r="BH394" i="4"/>
  <c r="BG394" i="4"/>
  <c r="BF394" i="4"/>
  <c r="T394" i="4"/>
  <c r="R394" i="4"/>
  <c r="P394" i="4"/>
  <c r="BI388" i="4"/>
  <c r="BH388" i="4"/>
  <c r="BG388" i="4"/>
  <c r="BF388" i="4"/>
  <c r="T388" i="4"/>
  <c r="R388" i="4"/>
  <c r="P388" i="4"/>
  <c r="BI386" i="4"/>
  <c r="BH386" i="4"/>
  <c r="BG386" i="4"/>
  <c r="BF386" i="4"/>
  <c r="T386" i="4"/>
  <c r="R386" i="4"/>
  <c r="P386" i="4"/>
  <c r="BI383" i="4"/>
  <c r="BH383" i="4"/>
  <c r="BG383" i="4"/>
  <c r="BF383" i="4"/>
  <c r="T383" i="4"/>
  <c r="R383" i="4"/>
  <c r="P383" i="4"/>
  <c r="BI380" i="4"/>
  <c r="BH380" i="4"/>
  <c r="BG380" i="4"/>
  <c r="BF380" i="4"/>
  <c r="T380" i="4"/>
  <c r="R380" i="4"/>
  <c r="P380" i="4"/>
  <c r="BI377" i="4"/>
  <c r="BH377" i="4"/>
  <c r="BG377" i="4"/>
  <c r="BF377" i="4"/>
  <c r="T377" i="4"/>
  <c r="R377" i="4"/>
  <c r="P377" i="4"/>
  <c r="BI370" i="4"/>
  <c r="BH370" i="4"/>
  <c r="BG370" i="4"/>
  <c r="BF370" i="4"/>
  <c r="T370" i="4"/>
  <c r="R370" i="4"/>
  <c r="P370" i="4"/>
  <c r="BI363" i="4"/>
  <c r="BH363" i="4"/>
  <c r="BG363" i="4"/>
  <c r="BF363" i="4"/>
  <c r="T363" i="4"/>
  <c r="R363" i="4"/>
  <c r="P363" i="4"/>
  <c r="BI361" i="4"/>
  <c r="BH361" i="4"/>
  <c r="BG361" i="4"/>
  <c r="BF361" i="4"/>
  <c r="T361" i="4"/>
  <c r="R361" i="4"/>
  <c r="P361" i="4"/>
  <c r="BI358" i="4"/>
  <c r="BH358" i="4"/>
  <c r="BG358" i="4"/>
  <c r="BF358" i="4"/>
  <c r="T358" i="4"/>
  <c r="R358" i="4"/>
  <c r="P358" i="4"/>
  <c r="BI355" i="4"/>
  <c r="BH355" i="4"/>
  <c r="BG355" i="4"/>
  <c r="BF355" i="4"/>
  <c r="T355" i="4"/>
  <c r="R355" i="4"/>
  <c r="P355" i="4"/>
  <c r="BI351" i="4"/>
  <c r="BH351" i="4"/>
  <c r="BG351" i="4"/>
  <c r="BF351" i="4"/>
  <c r="T351" i="4"/>
  <c r="R351" i="4"/>
  <c r="P351" i="4"/>
  <c r="BI348" i="4"/>
  <c r="BH348" i="4"/>
  <c r="BG348" i="4"/>
  <c r="BF348" i="4"/>
  <c r="T348" i="4"/>
  <c r="R348" i="4"/>
  <c r="P348" i="4"/>
  <c r="BI341" i="4"/>
  <c r="BH341" i="4"/>
  <c r="BG341" i="4"/>
  <c r="BF341" i="4"/>
  <c r="T341" i="4"/>
  <c r="R341" i="4"/>
  <c r="P341" i="4"/>
  <c r="BI333" i="4"/>
  <c r="BH333" i="4"/>
  <c r="BG333" i="4"/>
  <c r="BF333" i="4"/>
  <c r="T333" i="4"/>
  <c r="R333" i="4"/>
  <c r="P333" i="4"/>
  <c r="BI330" i="4"/>
  <c r="BH330" i="4"/>
  <c r="BG330" i="4"/>
  <c r="BF330" i="4"/>
  <c r="T330" i="4"/>
  <c r="R330" i="4"/>
  <c r="P330" i="4"/>
  <c r="BI327" i="4"/>
  <c r="BH327" i="4"/>
  <c r="BG327" i="4"/>
  <c r="BF327" i="4"/>
  <c r="T327" i="4"/>
  <c r="R327" i="4"/>
  <c r="P327" i="4"/>
  <c r="BI320" i="4"/>
  <c r="BH320" i="4"/>
  <c r="BG320" i="4"/>
  <c r="BF320" i="4"/>
  <c r="T320" i="4"/>
  <c r="R320" i="4"/>
  <c r="P320" i="4"/>
  <c r="BI313" i="4"/>
  <c r="BH313" i="4"/>
  <c r="BG313" i="4"/>
  <c r="BF313" i="4"/>
  <c r="T313" i="4"/>
  <c r="R313" i="4"/>
  <c r="P313" i="4"/>
  <c r="BI309" i="4"/>
  <c r="BH309" i="4"/>
  <c r="BG309" i="4"/>
  <c r="BF309" i="4"/>
  <c r="T309" i="4"/>
  <c r="R309" i="4"/>
  <c r="P309" i="4"/>
  <c r="BI302" i="4"/>
  <c r="BH302" i="4"/>
  <c r="BG302" i="4"/>
  <c r="BF302" i="4"/>
  <c r="T302" i="4"/>
  <c r="R302" i="4"/>
  <c r="P302" i="4"/>
  <c r="BI300" i="4"/>
  <c r="BH300" i="4"/>
  <c r="BG300" i="4"/>
  <c r="BF300" i="4"/>
  <c r="T300" i="4"/>
  <c r="R300" i="4"/>
  <c r="P300" i="4"/>
  <c r="BI297" i="4"/>
  <c r="BH297" i="4"/>
  <c r="BG297" i="4"/>
  <c r="BF297" i="4"/>
  <c r="T297" i="4"/>
  <c r="R297" i="4"/>
  <c r="P297" i="4"/>
  <c r="BI293" i="4"/>
  <c r="BH293" i="4"/>
  <c r="BG293" i="4"/>
  <c r="BF293" i="4"/>
  <c r="T293" i="4"/>
  <c r="R293" i="4"/>
  <c r="P293" i="4"/>
  <c r="BI289" i="4"/>
  <c r="BH289" i="4"/>
  <c r="BG289" i="4"/>
  <c r="BF289" i="4"/>
  <c r="T289" i="4"/>
  <c r="R289" i="4"/>
  <c r="P289" i="4"/>
  <c r="BI283" i="4"/>
  <c r="BH283" i="4"/>
  <c r="BG283" i="4"/>
  <c r="BF283" i="4"/>
  <c r="T283" i="4"/>
  <c r="R283" i="4"/>
  <c r="P283" i="4"/>
  <c r="BI279" i="4"/>
  <c r="BH279" i="4"/>
  <c r="BG279" i="4"/>
  <c r="BF279" i="4"/>
  <c r="T279" i="4"/>
  <c r="R279" i="4"/>
  <c r="P279"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59" i="4"/>
  <c r="BH259" i="4"/>
  <c r="BG259" i="4"/>
  <c r="BF259" i="4"/>
  <c r="T259" i="4"/>
  <c r="R259" i="4"/>
  <c r="P259" i="4"/>
  <c r="BI255" i="4"/>
  <c r="BH255" i="4"/>
  <c r="BG255" i="4"/>
  <c r="BF255" i="4"/>
  <c r="T255" i="4"/>
  <c r="R255" i="4"/>
  <c r="P255" i="4"/>
  <c r="BI251" i="4"/>
  <c r="BH251" i="4"/>
  <c r="BG251" i="4"/>
  <c r="BF251" i="4"/>
  <c r="T251" i="4"/>
  <c r="R251" i="4"/>
  <c r="P251" i="4"/>
  <c r="BI247" i="4"/>
  <c r="BH247" i="4"/>
  <c r="BG247" i="4"/>
  <c r="BF247" i="4"/>
  <c r="T247" i="4"/>
  <c r="R247" i="4"/>
  <c r="P247" i="4"/>
  <c r="BI245" i="4"/>
  <c r="BH245" i="4"/>
  <c r="BG245" i="4"/>
  <c r="BF245" i="4"/>
  <c r="T245" i="4"/>
  <c r="R245" i="4"/>
  <c r="P245" i="4"/>
  <c r="BI242" i="4"/>
  <c r="BH242" i="4"/>
  <c r="BG242" i="4"/>
  <c r="BF242" i="4"/>
  <c r="T242" i="4"/>
  <c r="R242" i="4"/>
  <c r="P242" i="4"/>
  <c r="BI239" i="4"/>
  <c r="BH239" i="4"/>
  <c r="BG239" i="4"/>
  <c r="BF239" i="4"/>
  <c r="T239" i="4"/>
  <c r="R239" i="4"/>
  <c r="P239" i="4"/>
  <c r="BI237" i="4"/>
  <c r="BH237" i="4"/>
  <c r="BG237" i="4"/>
  <c r="BF237" i="4"/>
  <c r="T237" i="4"/>
  <c r="R237" i="4"/>
  <c r="P237" i="4"/>
  <c r="BI235" i="4"/>
  <c r="BH235" i="4"/>
  <c r="BG235" i="4"/>
  <c r="BF235" i="4"/>
  <c r="T235" i="4"/>
  <c r="R235" i="4"/>
  <c r="P235" i="4"/>
  <c r="BI231" i="4"/>
  <c r="BH231" i="4"/>
  <c r="BG231" i="4"/>
  <c r="BF231" i="4"/>
  <c r="T231" i="4"/>
  <c r="R231" i="4"/>
  <c r="P231" i="4"/>
  <c r="BI227" i="4"/>
  <c r="BH227" i="4"/>
  <c r="BG227" i="4"/>
  <c r="BF227" i="4"/>
  <c r="T227" i="4"/>
  <c r="R227" i="4"/>
  <c r="P227" i="4"/>
  <c r="BI222" i="4"/>
  <c r="BH222" i="4"/>
  <c r="BG222" i="4"/>
  <c r="BF222" i="4"/>
  <c r="T222" i="4"/>
  <c r="R222" i="4"/>
  <c r="P222" i="4"/>
  <c r="BI220" i="4"/>
  <c r="BH220" i="4"/>
  <c r="BG220" i="4"/>
  <c r="BF220" i="4"/>
  <c r="T220" i="4"/>
  <c r="R220" i="4"/>
  <c r="P220" i="4"/>
  <c r="BI217" i="4"/>
  <c r="BH217" i="4"/>
  <c r="BG217" i="4"/>
  <c r="BF217" i="4"/>
  <c r="T217" i="4"/>
  <c r="R217" i="4"/>
  <c r="P217" i="4"/>
  <c r="BI206" i="4"/>
  <c r="BH206" i="4"/>
  <c r="BG206" i="4"/>
  <c r="BF206" i="4"/>
  <c r="T206" i="4"/>
  <c r="R206" i="4"/>
  <c r="P206" i="4"/>
  <c r="BI203" i="4"/>
  <c r="BH203" i="4"/>
  <c r="BG203" i="4"/>
  <c r="BF203" i="4"/>
  <c r="T203" i="4"/>
  <c r="R203" i="4"/>
  <c r="P203" i="4"/>
  <c r="BI200" i="4"/>
  <c r="BH200" i="4"/>
  <c r="BG200" i="4"/>
  <c r="BF200" i="4"/>
  <c r="T200" i="4"/>
  <c r="R200" i="4"/>
  <c r="P200" i="4"/>
  <c r="BI196" i="4"/>
  <c r="BH196" i="4"/>
  <c r="BG196" i="4"/>
  <c r="BF196" i="4"/>
  <c r="T196" i="4"/>
  <c r="R196" i="4"/>
  <c r="P196" i="4"/>
  <c r="BI189" i="4"/>
  <c r="BH189" i="4"/>
  <c r="BG189" i="4"/>
  <c r="BF189" i="4"/>
  <c r="T189" i="4"/>
  <c r="R189" i="4"/>
  <c r="P189" i="4"/>
  <c r="BI174" i="4"/>
  <c r="BH174" i="4"/>
  <c r="BG174" i="4"/>
  <c r="BF174" i="4"/>
  <c r="T174" i="4"/>
  <c r="R174" i="4"/>
  <c r="P174" i="4"/>
  <c r="BI166" i="4"/>
  <c r="BH166" i="4"/>
  <c r="BG166" i="4"/>
  <c r="BF166" i="4"/>
  <c r="T166" i="4"/>
  <c r="R166" i="4"/>
  <c r="P166" i="4"/>
  <c r="BI162" i="4"/>
  <c r="BH162" i="4"/>
  <c r="BG162" i="4"/>
  <c r="BF162" i="4"/>
  <c r="T162" i="4"/>
  <c r="R162" i="4"/>
  <c r="P162" i="4"/>
  <c r="BI159" i="4"/>
  <c r="BH159" i="4"/>
  <c r="BG159" i="4"/>
  <c r="BF159" i="4"/>
  <c r="T159" i="4"/>
  <c r="R159" i="4"/>
  <c r="P159" i="4"/>
  <c r="F150" i="4"/>
  <c r="E148" i="4"/>
  <c r="F89" i="4"/>
  <c r="E87" i="4"/>
  <c r="J24" i="4"/>
  <c r="E24" i="4"/>
  <c r="J153" i="4"/>
  <c r="J23" i="4"/>
  <c r="J21" i="4"/>
  <c r="E21" i="4"/>
  <c r="J91" i="4"/>
  <c r="J20" i="4"/>
  <c r="J18" i="4"/>
  <c r="E18" i="4"/>
  <c r="F153" i="4"/>
  <c r="J17" i="4"/>
  <c r="J15" i="4"/>
  <c r="E15" i="4"/>
  <c r="F152" i="4"/>
  <c r="J14" i="4"/>
  <c r="J12" i="4"/>
  <c r="J150" i="4" s="1"/>
  <c r="E7" i="4"/>
  <c r="E85" i="4" s="1"/>
  <c r="J37" i="3"/>
  <c r="J36" i="3"/>
  <c r="AY96" i="1"/>
  <c r="J35" i="3"/>
  <c r="AX96" i="1"/>
  <c r="BI1184" i="3"/>
  <c r="BH1184" i="3"/>
  <c r="BG1184" i="3"/>
  <c r="BF1184" i="3"/>
  <c r="T1184" i="3"/>
  <c r="R1184" i="3"/>
  <c r="P1184" i="3"/>
  <c r="BI1183" i="3"/>
  <c r="BH1183" i="3"/>
  <c r="BG1183" i="3"/>
  <c r="BF1183" i="3"/>
  <c r="T1183" i="3"/>
  <c r="R1183" i="3"/>
  <c r="P1183" i="3"/>
  <c r="BI1181" i="3"/>
  <c r="BH1181" i="3"/>
  <c r="BG1181" i="3"/>
  <c r="BF1181" i="3"/>
  <c r="T1181" i="3"/>
  <c r="R1181" i="3"/>
  <c r="P1181" i="3"/>
  <c r="BI1180" i="3"/>
  <c r="BH1180" i="3"/>
  <c r="BG1180" i="3"/>
  <c r="BF1180" i="3"/>
  <c r="T1180" i="3"/>
  <c r="R1180" i="3"/>
  <c r="P1180" i="3"/>
  <c r="BI1178" i="3"/>
  <c r="BH1178" i="3"/>
  <c r="BG1178" i="3"/>
  <c r="BF1178" i="3"/>
  <c r="T1178" i="3"/>
  <c r="R1178" i="3"/>
  <c r="P1178" i="3"/>
  <c r="BI1177" i="3"/>
  <c r="BH1177" i="3"/>
  <c r="BG1177" i="3"/>
  <c r="BF1177" i="3"/>
  <c r="T1177" i="3"/>
  <c r="R1177" i="3"/>
  <c r="P1177" i="3"/>
  <c r="BI1176" i="3"/>
  <c r="BH1176" i="3"/>
  <c r="BG1176" i="3"/>
  <c r="BF1176" i="3"/>
  <c r="T1176" i="3"/>
  <c r="R1176" i="3"/>
  <c r="P1176" i="3"/>
  <c r="BI1174" i="3"/>
  <c r="BH1174" i="3"/>
  <c r="BG1174" i="3"/>
  <c r="BF1174" i="3"/>
  <c r="T1174" i="3"/>
  <c r="R1174" i="3"/>
  <c r="P1174" i="3"/>
  <c r="BI1173" i="3"/>
  <c r="BH1173" i="3"/>
  <c r="BG1173" i="3"/>
  <c r="BF1173" i="3"/>
  <c r="T1173" i="3"/>
  <c r="R1173" i="3"/>
  <c r="P1173" i="3"/>
  <c r="BI1172" i="3"/>
  <c r="BH1172" i="3"/>
  <c r="BG1172" i="3"/>
  <c r="BF1172" i="3"/>
  <c r="T1172" i="3"/>
  <c r="R1172" i="3"/>
  <c r="P1172" i="3"/>
  <c r="BI1168" i="3"/>
  <c r="BH1168" i="3"/>
  <c r="BG1168" i="3"/>
  <c r="BF1168" i="3"/>
  <c r="T1168" i="3"/>
  <c r="R1168" i="3"/>
  <c r="P1168" i="3"/>
  <c r="BI1167" i="3"/>
  <c r="BH1167" i="3"/>
  <c r="BG1167" i="3"/>
  <c r="BF1167" i="3"/>
  <c r="T1167" i="3"/>
  <c r="R1167" i="3"/>
  <c r="P1167" i="3"/>
  <c r="BI1164" i="3"/>
  <c r="BH1164" i="3"/>
  <c r="BG1164" i="3"/>
  <c r="BF1164" i="3"/>
  <c r="T1164" i="3"/>
  <c r="R1164" i="3"/>
  <c r="P1164" i="3"/>
  <c r="BI1162" i="3"/>
  <c r="BH1162" i="3"/>
  <c r="BG1162" i="3"/>
  <c r="BF1162" i="3"/>
  <c r="T1162" i="3"/>
  <c r="R1162" i="3"/>
  <c r="P1162" i="3"/>
  <c r="BI1159" i="3"/>
  <c r="BH1159" i="3"/>
  <c r="BG1159" i="3"/>
  <c r="BF1159" i="3"/>
  <c r="T1159" i="3"/>
  <c r="R1159" i="3"/>
  <c r="P1159" i="3"/>
  <c r="BI1157" i="3"/>
  <c r="BH1157" i="3"/>
  <c r="BG1157" i="3"/>
  <c r="BF1157" i="3"/>
  <c r="T1157" i="3"/>
  <c r="R1157" i="3"/>
  <c r="P1157" i="3"/>
  <c r="BI1154" i="3"/>
  <c r="BH1154" i="3"/>
  <c r="BG1154" i="3"/>
  <c r="BF1154" i="3"/>
  <c r="T1154" i="3"/>
  <c r="R1154" i="3"/>
  <c r="P1154" i="3"/>
  <c r="BI1152" i="3"/>
  <c r="BH1152" i="3"/>
  <c r="BG1152" i="3"/>
  <c r="BF1152" i="3"/>
  <c r="T1152" i="3"/>
  <c r="R1152" i="3"/>
  <c r="P1152" i="3"/>
  <c r="BI1150" i="3"/>
  <c r="BH1150" i="3"/>
  <c r="BG1150" i="3"/>
  <c r="BF1150" i="3"/>
  <c r="T1150" i="3"/>
  <c r="R1150" i="3"/>
  <c r="P1150" i="3"/>
  <c r="BI1146" i="3"/>
  <c r="BH1146" i="3"/>
  <c r="BG1146" i="3"/>
  <c r="BF1146" i="3"/>
  <c r="T1146" i="3"/>
  <c r="R1146" i="3"/>
  <c r="P1146" i="3"/>
  <c r="BI1144" i="3"/>
  <c r="BH1144" i="3"/>
  <c r="BG1144" i="3"/>
  <c r="BF1144" i="3"/>
  <c r="T1144" i="3"/>
  <c r="R1144" i="3"/>
  <c r="P1144" i="3"/>
  <c r="BI1133" i="3"/>
  <c r="BH1133" i="3"/>
  <c r="BG1133" i="3"/>
  <c r="BF1133" i="3"/>
  <c r="T1133" i="3"/>
  <c r="R1133" i="3"/>
  <c r="P1133" i="3"/>
  <c r="BI1130" i="3"/>
  <c r="BH1130" i="3"/>
  <c r="BG1130" i="3"/>
  <c r="BF1130" i="3"/>
  <c r="T1130" i="3"/>
  <c r="R1130" i="3"/>
  <c r="P1130" i="3"/>
  <c r="BI1129" i="3"/>
  <c r="BH1129" i="3"/>
  <c r="BG1129" i="3"/>
  <c r="BF1129" i="3"/>
  <c r="T1129" i="3"/>
  <c r="R1129" i="3"/>
  <c r="P1129" i="3"/>
  <c r="BI1126" i="3"/>
  <c r="BH1126" i="3"/>
  <c r="BG1126" i="3"/>
  <c r="BF1126" i="3"/>
  <c r="T1126" i="3"/>
  <c r="R1126" i="3"/>
  <c r="P1126" i="3"/>
  <c r="BI1124" i="3"/>
  <c r="BH1124" i="3"/>
  <c r="BG1124" i="3"/>
  <c r="BF1124" i="3"/>
  <c r="T1124" i="3"/>
  <c r="R1124" i="3"/>
  <c r="P1124" i="3"/>
  <c r="BI1121" i="3"/>
  <c r="BH1121" i="3"/>
  <c r="BG1121" i="3"/>
  <c r="BF1121" i="3"/>
  <c r="T1121" i="3"/>
  <c r="R1121" i="3"/>
  <c r="P1121" i="3"/>
  <c r="BI1119" i="3"/>
  <c r="BH1119" i="3"/>
  <c r="BG1119" i="3"/>
  <c r="BF1119" i="3"/>
  <c r="T1119" i="3"/>
  <c r="R1119" i="3"/>
  <c r="P1119" i="3"/>
  <c r="BI1114" i="3"/>
  <c r="BH1114" i="3"/>
  <c r="BG1114" i="3"/>
  <c r="BF1114" i="3"/>
  <c r="T1114" i="3"/>
  <c r="R1114" i="3"/>
  <c r="P1114" i="3"/>
  <c r="BI1111" i="3"/>
  <c r="BH1111" i="3"/>
  <c r="BG1111" i="3"/>
  <c r="BF1111" i="3"/>
  <c r="T1111" i="3"/>
  <c r="R1111" i="3"/>
  <c r="P1111" i="3"/>
  <c r="BI1105" i="3"/>
  <c r="BH1105" i="3"/>
  <c r="BG1105" i="3"/>
  <c r="BF1105" i="3"/>
  <c r="T1105" i="3"/>
  <c r="R1105" i="3"/>
  <c r="P1105" i="3"/>
  <c r="BI1102" i="3"/>
  <c r="BH1102" i="3"/>
  <c r="BG1102" i="3"/>
  <c r="BF1102" i="3"/>
  <c r="T1102" i="3"/>
  <c r="R1102" i="3"/>
  <c r="P1102" i="3"/>
  <c r="BI1101" i="3"/>
  <c r="BH1101" i="3"/>
  <c r="BG1101" i="3"/>
  <c r="BF1101" i="3"/>
  <c r="T1101" i="3"/>
  <c r="R1101" i="3"/>
  <c r="P1101" i="3"/>
  <c r="BI1098" i="3"/>
  <c r="BH1098" i="3"/>
  <c r="BG1098" i="3"/>
  <c r="BF1098" i="3"/>
  <c r="T1098" i="3"/>
  <c r="R1098" i="3"/>
  <c r="P1098" i="3"/>
  <c r="BI1096" i="3"/>
  <c r="BH1096" i="3"/>
  <c r="BG1096" i="3"/>
  <c r="BF1096" i="3"/>
  <c r="T1096" i="3"/>
  <c r="R1096" i="3"/>
  <c r="P1096" i="3"/>
  <c r="BI1090" i="3"/>
  <c r="BH1090" i="3"/>
  <c r="BG1090" i="3"/>
  <c r="BF1090" i="3"/>
  <c r="T1090" i="3"/>
  <c r="R1090" i="3"/>
  <c r="P1090" i="3"/>
  <c r="BI1085" i="3"/>
  <c r="BH1085" i="3"/>
  <c r="BG1085" i="3"/>
  <c r="BF1085" i="3"/>
  <c r="T1085" i="3"/>
  <c r="R1085" i="3"/>
  <c r="P1085" i="3"/>
  <c r="BI1082" i="3"/>
  <c r="BH1082" i="3"/>
  <c r="BG1082" i="3"/>
  <c r="BF1082" i="3"/>
  <c r="T1082" i="3"/>
  <c r="R1082" i="3"/>
  <c r="P1082" i="3"/>
  <c r="BI1078" i="3"/>
  <c r="BH1078" i="3"/>
  <c r="BG1078" i="3"/>
  <c r="BF1078" i="3"/>
  <c r="T1078" i="3"/>
  <c r="R1078" i="3"/>
  <c r="P1078" i="3"/>
  <c r="BI1074" i="3"/>
  <c r="BH1074" i="3"/>
  <c r="BG1074" i="3"/>
  <c r="BF1074" i="3"/>
  <c r="T1074" i="3"/>
  <c r="R1074" i="3"/>
  <c r="P1074" i="3"/>
  <c r="BI1067" i="3"/>
  <c r="BH1067" i="3"/>
  <c r="BG1067" i="3"/>
  <c r="BF1067" i="3"/>
  <c r="T1067" i="3"/>
  <c r="R1067" i="3"/>
  <c r="P1067" i="3"/>
  <c r="BI1065" i="3"/>
  <c r="BH1065" i="3"/>
  <c r="BG1065" i="3"/>
  <c r="BF1065" i="3"/>
  <c r="T1065" i="3"/>
  <c r="R1065" i="3"/>
  <c r="P1065" i="3"/>
  <c r="BI1062" i="3"/>
  <c r="BH1062" i="3"/>
  <c r="BG1062" i="3"/>
  <c r="BF1062" i="3"/>
  <c r="T1062" i="3"/>
  <c r="R1062" i="3"/>
  <c r="P1062" i="3"/>
  <c r="BI1059" i="3"/>
  <c r="BH1059" i="3"/>
  <c r="BG1059" i="3"/>
  <c r="BF1059" i="3"/>
  <c r="T1059" i="3"/>
  <c r="R1059" i="3"/>
  <c r="P1059" i="3"/>
  <c r="BI1058" i="3"/>
  <c r="BH1058" i="3"/>
  <c r="BG1058" i="3"/>
  <c r="BF1058" i="3"/>
  <c r="T1058" i="3"/>
  <c r="R1058" i="3"/>
  <c r="P1058" i="3"/>
  <c r="BI1056" i="3"/>
  <c r="BH1056" i="3"/>
  <c r="BG1056" i="3"/>
  <c r="BF1056" i="3"/>
  <c r="T1056" i="3"/>
  <c r="R1056" i="3"/>
  <c r="P1056" i="3"/>
  <c r="BI1052" i="3"/>
  <c r="BH1052" i="3"/>
  <c r="BG1052" i="3"/>
  <c r="BF1052" i="3"/>
  <c r="T1052" i="3"/>
  <c r="R1052" i="3"/>
  <c r="P1052" i="3"/>
  <c r="BI1050" i="3"/>
  <c r="BH1050" i="3"/>
  <c r="BG1050" i="3"/>
  <c r="BF1050" i="3"/>
  <c r="T1050" i="3"/>
  <c r="R1050" i="3"/>
  <c r="P1050" i="3"/>
  <c r="BI1047" i="3"/>
  <c r="BH1047" i="3"/>
  <c r="BG1047" i="3"/>
  <c r="BF1047" i="3"/>
  <c r="T1047" i="3"/>
  <c r="R1047" i="3"/>
  <c r="P1047" i="3"/>
  <c r="BI1045" i="3"/>
  <c r="BH1045" i="3"/>
  <c r="BG1045" i="3"/>
  <c r="BF1045" i="3"/>
  <c r="T1045" i="3"/>
  <c r="R1045" i="3"/>
  <c r="P1045" i="3"/>
  <c r="BI1041" i="3"/>
  <c r="BH1041" i="3"/>
  <c r="BG1041" i="3"/>
  <c r="BF1041" i="3"/>
  <c r="T1041" i="3"/>
  <c r="R1041" i="3"/>
  <c r="P1041" i="3"/>
  <c r="BI1038" i="3"/>
  <c r="BH1038" i="3"/>
  <c r="BG1038" i="3"/>
  <c r="BF1038" i="3"/>
  <c r="T1038" i="3"/>
  <c r="R1038" i="3"/>
  <c r="P1038" i="3"/>
  <c r="BI1034" i="3"/>
  <c r="BH1034" i="3"/>
  <c r="BG1034" i="3"/>
  <c r="BF1034" i="3"/>
  <c r="T1034" i="3"/>
  <c r="R1034" i="3"/>
  <c r="P1034" i="3"/>
  <c r="BI1032" i="3"/>
  <c r="BH1032" i="3"/>
  <c r="BG1032" i="3"/>
  <c r="BF1032" i="3"/>
  <c r="T1032" i="3"/>
  <c r="R1032" i="3"/>
  <c r="P1032" i="3"/>
  <c r="BI1028" i="3"/>
  <c r="BH1028" i="3"/>
  <c r="BG1028" i="3"/>
  <c r="BF1028" i="3"/>
  <c r="T1028" i="3"/>
  <c r="R1028" i="3"/>
  <c r="P1028" i="3"/>
  <c r="BI1026" i="3"/>
  <c r="BH1026" i="3"/>
  <c r="BG1026" i="3"/>
  <c r="BF1026" i="3"/>
  <c r="T1026" i="3"/>
  <c r="R1026" i="3"/>
  <c r="P1026" i="3"/>
  <c r="BI1018" i="3"/>
  <c r="BH1018" i="3"/>
  <c r="BG1018" i="3"/>
  <c r="BF1018" i="3"/>
  <c r="T1018" i="3"/>
  <c r="R1018" i="3"/>
  <c r="P1018" i="3"/>
  <c r="BI1016" i="3"/>
  <c r="BH1016" i="3"/>
  <c r="BG1016" i="3"/>
  <c r="BF1016" i="3"/>
  <c r="T1016" i="3"/>
  <c r="R1016" i="3"/>
  <c r="P1016" i="3"/>
  <c r="BI1004" i="3"/>
  <c r="BH1004" i="3"/>
  <c r="BG1004" i="3"/>
  <c r="BF1004" i="3"/>
  <c r="T1004" i="3"/>
  <c r="R1004" i="3"/>
  <c r="P1004" i="3"/>
  <c r="BI999" i="3"/>
  <c r="BH999" i="3"/>
  <c r="BG999" i="3"/>
  <c r="BF999" i="3"/>
  <c r="T999" i="3"/>
  <c r="R999" i="3"/>
  <c r="P999" i="3"/>
  <c r="BI994" i="3"/>
  <c r="BH994" i="3"/>
  <c r="BG994" i="3"/>
  <c r="BF994" i="3"/>
  <c r="T994" i="3"/>
  <c r="R994" i="3"/>
  <c r="P994" i="3"/>
  <c r="BI990" i="3"/>
  <c r="BH990" i="3"/>
  <c r="BG990" i="3"/>
  <c r="BF990" i="3"/>
  <c r="T990" i="3"/>
  <c r="R990" i="3"/>
  <c r="P990" i="3"/>
  <c r="BI986" i="3"/>
  <c r="BH986" i="3"/>
  <c r="BG986" i="3"/>
  <c r="BF986" i="3"/>
  <c r="T986" i="3"/>
  <c r="R986" i="3"/>
  <c r="P986" i="3"/>
  <c r="BI981" i="3"/>
  <c r="BH981" i="3"/>
  <c r="BG981" i="3"/>
  <c r="BF981" i="3"/>
  <c r="T981" i="3"/>
  <c r="R981" i="3"/>
  <c r="P981" i="3"/>
  <c r="BI977" i="3"/>
  <c r="BH977" i="3"/>
  <c r="BG977" i="3"/>
  <c r="BF977" i="3"/>
  <c r="T977" i="3"/>
  <c r="R977" i="3"/>
  <c r="P977" i="3"/>
  <c r="BI973" i="3"/>
  <c r="BH973" i="3"/>
  <c r="BG973" i="3"/>
  <c r="BF973" i="3"/>
  <c r="T973" i="3"/>
  <c r="R973" i="3"/>
  <c r="P973" i="3"/>
  <c r="BI969" i="3"/>
  <c r="BH969" i="3"/>
  <c r="BG969" i="3"/>
  <c r="BF969" i="3"/>
  <c r="T969" i="3"/>
  <c r="R969" i="3"/>
  <c r="P969" i="3"/>
  <c r="BI965" i="3"/>
  <c r="BH965" i="3"/>
  <c r="BG965" i="3"/>
  <c r="BF965" i="3"/>
  <c r="T965" i="3"/>
  <c r="R965" i="3"/>
  <c r="P965" i="3"/>
  <c r="BI961" i="3"/>
  <c r="BH961" i="3"/>
  <c r="BG961" i="3"/>
  <c r="BF961" i="3"/>
  <c r="T961" i="3"/>
  <c r="R961" i="3"/>
  <c r="P961" i="3"/>
  <c r="BI956" i="3"/>
  <c r="BH956" i="3"/>
  <c r="BG956" i="3"/>
  <c r="BF956" i="3"/>
  <c r="T956" i="3"/>
  <c r="R956" i="3"/>
  <c r="P956" i="3"/>
  <c r="BI952" i="3"/>
  <c r="BH952" i="3"/>
  <c r="BG952" i="3"/>
  <c r="BF952" i="3"/>
  <c r="T952" i="3"/>
  <c r="R952" i="3"/>
  <c r="P952" i="3"/>
  <c r="BI946" i="3"/>
  <c r="BH946" i="3"/>
  <c r="BG946" i="3"/>
  <c r="BF946" i="3"/>
  <c r="T946" i="3"/>
  <c r="R946" i="3"/>
  <c r="P946" i="3"/>
  <c r="BI942" i="3"/>
  <c r="BH942" i="3"/>
  <c r="BG942" i="3"/>
  <c r="BF942" i="3"/>
  <c r="T942" i="3"/>
  <c r="R942" i="3"/>
  <c r="P942" i="3"/>
  <c r="BI938" i="3"/>
  <c r="BH938" i="3"/>
  <c r="BG938" i="3"/>
  <c r="BF938" i="3"/>
  <c r="T938" i="3"/>
  <c r="R938" i="3"/>
  <c r="P938" i="3"/>
  <c r="BI933" i="3"/>
  <c r="BH933" i="3"/>
  <c r="BG933" i="3"/>
  <c r="BF933" i="3"/>
  <c r="T933" i="3"/>
  <c r="R933" i="3"/>
  <c r="P933" i="3"/>
  <c r="BI928" i="3"/>
  <c r="BH928" i="3"/>
  <c r="BG928" i="3"/>
  <c r="BF928" i="3"/>
  <c r="T928" i="3"/>
  <c r="R928" i="3"/>
  <c r="P928" i="3"/>
  <c r="BI923" i="3"/>
  <c r="BH923" i="3"/>
  <c r="BG923" i="3"/>
  <c r="BF923" i="3"/>
  <c r="T923" i="3"/>
  <c r="R923" i="3"/>
  <c r="P923" i="3"/>
  <c r="BI919" i="3"/>
  <c r="BH919" i="3"/>
  <c r="BG919" i="3"/>
  <c r="BF919" i="3"/>
  <c r="T919" i="3"/>
  <c r="R919" i="3"/>
  <c r="P919" i="3"/>
  <c r="BI906" i="3"/>
  <c r="BH906" i="3"/>
  <c r="BG906" i="3"/>
  <c r="BF906" i="3"/>
  <c r="T906" i="3"/>
  <c r="R906" i="3"/>
  <c r="P906" i="3"/>
  <c r="BI900" i="3"/>
  <c r="BH900" i="3"/>
  <c r="BG900" i="3"/>
  <c r="BF900" i="3"/>
  <c r="T900" i="3"/>
  <c r="R900" i="3"/>
  <c r="P900" i="3"/>
  <c r="BI897" i="3"/>
  <c r="BH897" i="3"/>
  <c r="BG897" i="3"/>
  <c r="BF897" i="3"/>
  <c r="T897" i="3"/>
  <c r="R897" i="3"/>
  <c r="P897" i="3"/>
  <c r="BI893" i="3"/>
  <c r="BH893" i="3"/>
  <c r="BG893" i="3"/>
  <c r="BF893" i="3"/>
  <c r="T893" i="3"/>
  <c r="R893" i="3"/>
  <c r="P893" i="3"/>
  <c r="BI890" i="3"/>
  <c r="BH890" i="3"/>
  <c r="BG890" i="3"/>
  <c r="BF890" i="3"/>
  <c r="T890" i="3"/>
  <c r="R890" i="3"/>
  <c r="P890" i="3"/>
  <c r="BI887" i="3"/>
  <c r="BH887" i="3"/>
  <c r="BG887" i="3"/>
  <c r="BF887" i="3"/>
  <c r="T887" i="3"/>
  <c r="R887" i="3"/>
  <c r="P887" i="3"/>
  <c r="BI885" i="3"/>
  <c r="BH885" i="3"/>
  <c r="BG885" i="3"/>
  <c r="BF885" i="3"/>
  <c r="T885" i="3"/>
  <c r="R885" i="3"/>
  <c r="P885" i="3"/>
  <c r="BI882" i="3"/>
  <c r="BH882" i="3"/>
  <c r="BG882" i="3"/>
  <c r="BF882" i="3"/>
  <c r="T882" i="3"/>
  <c r="R882" i="3"/>
  <c r="P882" i="3"/>
  <c r="BI879" i="3"/>
  <c r="BH879" i="3"/>
  <c r="BG879" i="3"/>
  <c r="BF879" i="3"/>
  <c r="T879" i="3"/>
  <c r="R879" i="3"/>
  <c r="P879" i="3"/>
  <c r="BI876" i="3"/>
  <c r="BH876" i="3"/>
  <c r="BG876" i="3"/>
  <c r="BF876" i="3"/>
  <c r="T876" i="3"/>
  <c r="R876" i="3"/>
  <c r="P876" i="3"/>
  <c r="BI872" i="3"/>
  <c r="BH872" i="3"/>
  <c r="BG872" i="3"/>
  <c r="BF872" i="3"/>
  <c r="T872" i="3"/>
  <c r="R872" i="3"/>
  <c r="P872" i="3"/>
  <c r="BI868" i="3"/>
  <c r="BH868" i="3"/>
  <c r="BG868" i="3"/>
  <c r="BF868" i="3"/>
  <c r="T868" i="3"/>
  <c r="R868" i="3"/>
  <c r="P868" i="3"/>
  <c r="BI866" i="3"/>
  <c r="BH866" i="3"/>
  <c r="BG866" i="3"/>
  <c r="BF866" i="3"/>
  <c r="T866" i="3"/>
  <c r="R866" i="3"/>
  <c r="P866" i="3"/>
  <c r="BI863" i="3"/>
  <c r="BH863" i="3"/>
  <c r="BG863" i="3"/>
  <c r="BF863" i="3"/>
  <c r="T863" i="3"/>
  <c r="R863" i="3"/>
  <c r="P863" i="3"/>
  <c r="BI859" i="3"/>
  <c r="BH859" i="3"/>
  <c r="BG859" i="3"/>
  <c r="BF859" i="3"/>
  <c r="T859" i="3"/>
  <c r="R859" i="3"/>
  <c r="P859" i="3"/>
  <c r="BI855" i="3"/>
  <c r="BH855" i="3"/>
  <c r="BG855" i="3"/>
  <c r="BF855" i="3"/>
  <c r="T855" i="3"/>
  <c r="R855" i="3"/>
  <c r="P855" i="3"/>
  <c r="BI853" i="3"/>
  <c r="BH853" i="3"/>
  <c r="BG853" i="3"/>
  <c r="BF853" i="3"/>
  <c r="T853" i="3"/>
  <c r="R853" i="3"/>
  <c r="P853" i="3"/>
  <c r="BI852" i="3"/>
  <c r="BH852" i="3"/>
  <c r="BG852" i="3"/>
  <c r="BF852" i="3"/>
  <c r="T852" i="3"/>
  <c r="R852" i="3"/>
  <c r="P852" i="3"/>
  <c r="BI851" i="3"/>
  <c r="BH851" i="3"/>
  <c r="BG851" i="3"/>
  <c r="BF851" i="3"/>
  <c r="T851" i="3"/>
  <c r="R851" i="3"/>
  <c r="P851" i="3"/>
  <c r="BI850" i="3"/>
  <c r="BH850" i="3"/>
  <c r="BG850" i="3"/>
  <c r="BF850" i="3"/>
  <c r="T850" i="3"/>
  <c r="R850" i="3"/>
  <c r="P850" i="3"/>
  <c r="BI849" i="3"/>
  <c r="BH849" i="3"/>
  <c r="BG849" i="3"/>
  <c r="BF849" i="3"/>
  <c r="T849" i="3"/>
  <c r="R849" i="3"/>
  <c r="P849" i="3"/>
  <c r="BI848" i="3"/>
  <c r="BH848" i="3"/>
  <c r="BG848" i="3"/>
  <c r="BF848" i="3"/>
  <c r="T848" i="3"/>
  <c r="R848" i="3"/>
  <c r="P848" i="3"/>
  <c r="BI847" i="3"/>
  <c r="BH847" i="3"/>
  <c r="BG847" i="3"/>
  <c r="BF847" i="3"/>
  <c r="T847" i="3"/>
  <c r="R847" i="3"/>
  <c r="P847" i="3"/>
  <c r="BI846" i="3"/>
  <c r="BH846" i="3"/>
  <c r="BG846" i="3"/>
  <c r="BF846" i="3"/>
  <c r="T846" i="3"/>
  <c r="R846" i="3"/>
  <c r="P846" i="3"/>
  <c r="BI845" i="3"/>
  <c r="BH845" i="3"/>
  <c r="BG845" i="3"/>
  <c r="BF845" i="3"/>
  <c r="T845" i="3"/>
  <c r="R845" i="3"/>
  <c r="P845" i="3"/>
  <c r="BI844" i="3"/>
  <c r="BH844" i="3"/>
  <c r="BG844" i="3"/>
  <c r="BF844" i="3"/>
  <c r="T844" i="3"/>
  <c r="R844" i="3"/>
  <c r="P844" i="3"/>
  <c r="BI843" i="3"/>
  <c r="BH843" i="3"/>
  <c r="BG843" i="3"/>
  <c r="BF843" i="3"/>
  <c r="T843" i="3"/>
  <c r="R843" i="3"/>
  <c r="P843" i="3"/>
  <c r="BI842" i="3"/>
  <c r="BH842" i="3"/>
  <c r="BG842" i="3"/>
  <c r="BF842" i="3"/>
  <c r="T842" i="3"/>
  <c r="R842" i="3"/>
  <c r="P842" i="3"/>
  <c r="BI841" i="3"/>
  <c r="BH841" i="3"/>
  <c r="BG841" i="3"/>
  <c r="BF841" i="3"/>
  <c r="T841" i="3"/>
  <c r="R841" i="3"/>
  <c r="P841" i="3"/>
  <c r="BI840" i="3"/>
  <c r="BH840" i="3"/>
  <c r="BG840" i="3"/>
  <c r="BF840" i="3"/>
  <c r="T840" i="3"/>
  <c r="R840" i="3"/>
  <c r="P840" i="3"/>
  <c r="BI839" i="3"/>
  <c r="BH839" i="3"/>
  <c r="BG839" i="3"/>
  <c r="BF839" i="3"/>
  <c r="T839" i="3"/>
  <c r="R839" i="3"/>
  <c r="P839" i="3"/>
  <c r="BI838" i="3"/>
  <c r="BH838" i="3"/>
  <c r="BG838" i="3"/>
  <c r="BF838" i="3"/>
  <c r="T838" i="3"/>
  <c r="R838" i="3"/>
  <c r="P838" i="3"/>
  <c r="BI837" i="3"/>
  <c r="BH837" i="3"/>
  <c r="BG837" i="3"/>
  <c r="BF837" i="3"/>
  <c r="T837" i="3"/>
  <c r="R837" i="3"/>
  <c r="P837" i="3"/>
  <c r="BI836" i="3"/>
  <c r="BH836" i="3"/>
  <c r="BG836" i="3"/>
  <c r="BF836" i="3"/>
  <c r="T836" i="3"/>
  <c r="R836" i="3"/>
  <c r="P836" i="3"/>
  <c r="BI835" i="3"/>
  <c r="BH835" i="3"/>
  <c r="BG835" i="3"/>
  <c r="BF835" i="3"/>
  <c r="T835" i="3"/>
  <c r="R835" i="3"/>
  <c r="P835" i="3"/>
  <c r="BI834" i="3"/>
  <c r="BH834" i="3"/>
  <c r="BG834" i="3"/>
  <c r="BF834" i="3"/>
  <c r="T834" i="3"/>
  <c r="R834" i="3"/>
  <c r="P834" i="3"/>
  <c r="BI833" i="3"/>
  <c r="BH833" i="3"/>
  <c r="BG833" i="3"/>
  <c r="BF833" i="3"/>
  <c r="T833" i="3"/>
  <c r="R833" i="3"/>
  <c r="P833" i="3"/>
  <c r="BI832" i="3"/>
  <c r="BH832" i="3"/>
  <c r="BG832" i="3"/>
  <c r="BF832" i="3"/>
  <c r="T832" i="3"/>
  <c r="R832" i="3"/>
  <c r="P832" i="3"/>
  <c r="BI831" i="3"/>
  <c r="BH831" i="3"/>
  <c r="BG831" i="3"/>
  <c r="BF831" i="3"/>
  <c r="T831" i="3"/>
  <c r="R831" i="3"/>
  <c r="P831" i="3"/>
  <c r="BI830" i="3"/>
  <c r="BH830" i="3"/>
  <c r="BG830" i="3"/>
  <c r="BF830" i="3"/>
  <c r="T830" i="3"/>
  <c r="R830" i="3"/>
  <c r="P830" i="3"/>
  <c r="BI829" i="3"/>
  <c r="BH829" i="3"/>
  <c r="BG829" i="3"/>
  <c r="BF829" i="3"/>
  <c r="T829" i="3"/>
  <c r="R829" i="3"/>
  <c r="P829" i="3"/>
  <c r="BI828" i="3"/>
  <c r="BH828" i="3"/>
  <c r="BG828" i="3"/>
  <c r="BF828" i="3"/>
  <c r="T828" i="3"/>
  <c r="R828" i="3"/>
  <c r="P828" i="3"/>
  <c r="BI827" i="3"/>
  <c r="BH827" i="3"/>
  <c r="BG827" i="3"/>
  <c r="BF827" i="3"/>
  <c r="T827" i="3"/>
  <c r="R827" i="3"/>
  <c r="P827" i="3"/>
  <c r="BI826" i="3"/>
  <c r="BH826" i="3"/>
  <c r="BG826" i="3"/>
  <c r="BF826" i="3"/>
  <c r="T826" i="3"/>
  <c r="R826" i="3"/>
  <c r="P826" i="3"/>
  <c r="BI825" i="3"/>
  <c r="BH825" i="3"/>
  <c r="BG825" i="3"/>
  <c r="BF825" i="3"/>
  <c r="T825" i="3"/>
  <c r="R825" i="3"/>
  <c r="P825" i="3"/>
  <c r="BI824" i="3"/>
  <c r="BH824" i="3"/>
  <c r="BG824" i="3"/>
  <c r="BF824" i="3"/>
  <c r="T824" i="3"/>
  <c r="R824" i="3"/>
  <c r="P824" i="3"/>
  <c r="BI823" i="3"/>
  <c r="BH823" i="3"/>
  <c r="BG823" i="3"/>
  <c r="BF823" i="3"/>
  <c r="T823" i="3"/>
  <c r="R823" i="3"/>
  <c r="P823" i="3"/>
  <c r="BI822" i="3"/>
  <c r="BH822" i="3"/>
  <c r="BG822" i="3"/>
  <c r="BF822" i="3"/>
  <c r="T822" i="3"/>
  <c r="R822" i="3"/>
  <c r="P822" i="3"/>
  <c r="BI821" i="3"/>
  <c r="BH821" i="3"/>
  <c r="BG821" i="3"/>
  <c r="BF821" i="3"/>
  <c r="T821" i="3"/>
  <c r="R821" i="3"/>
  <c r="P821" i="3"/>
  <c r="BI820" i="3"/>
  <c r="BH820" i="3"/>
  <c r="BG820" i="3"/>
  <c r="BF820" i="3"/>
  <c r="T820" i="3"/>
  <c r="R820" i="3"/>
  <c r="P820" i="3"/>
  <c r="BI819" i="3"/>
  <c r="BH819" i="3"/>
  <c r="BG819" i="3"/>
  <c r="BF819" i="3"/>
  <c r="T819" i="3"/>
  <c r="R819" i="3"/>
  <c r="P819" i="3"/>
  <c r="BI818" i="3"/>
  <c r="BH818" i="3"/>
  <c r="BG818" i="3"/>
  <c r="BF818" i="3"/>
  <c r="T818" i="3"/>
  <c r="R818" i="3"/>
  <c r="P818" i="3"/>
  <c r="BI817" i="3"/>
  <c r="BH817" i="3"/>
  <c r="BG817" i="3"/>
  <c r="BF817" i="3"/>
  <c r="T817" i="3"/>
  <c r="R817" i="3"/>
  <c r="P817" i="3"/>
  <c r="BI816" i="3"/>
  <c r="BH816" i="3"/>
  <c r="BG816" i="3"/>
  <c r="BF816" i="3"/>
  <c r="T816" i="3"/>
  <c r="R816" i="3"/>
  <c r="P816" i="3"/>
  <c r="BI815" i="3"/>
  <c r="BH815" i="3"/>
  <c r="BG815" i="3"/>
  <c r="BF815" i="3"/>
  <c r="T815" i="3"/>
  <c r="R815" i="3"/>
  <c r="P815" i="3"/>
  <c r="BI814" i="3"/>
  <c r="BH814" i="3"/>
  <c r="BG814" i="3"/>
  <c r="BF814" i="3"/>
  <c r="T814" i="3"/>
  <c r="R814" i="3"/>
  <c r="P814" i="3"/>
  <c r="BI813" i="3"/>
  <c r="BH813" i="3"/>
  <c r="BG813" i="3"/>
  <c r="BF813" i="3"/>
  <c r="T813" i="3"/>
  <c r="R813" i="3"/>
  <c r="P813" i="3"/>
  <c r="BI812" i="3"/>
  <c r="BH812" i="3"/>
  <c r="BG812" i="3"/>
  <c r="BF812" i="3"/>
  <c r="T812" i="3"/>
  <c r="R812" i="3"/>
  <c r="P812" i="3"/>
  <c r="BI811" i="3"/>
  <c r="BH811" i="3"/>
  <c r="BG811" i="3"/>
  <c r="BF811" i="3"/>
  <c r="T811" i="3"/>
  <c r="R811" i="3"/>
  <c r="P811" i="3"/>
  <c r="BI810" i="3"/>
  <c r="BH810" i="3"/>
  <c r="BG810" i="3"/>
  <c r="BF810" i="3"/>
  <c r="T810" i="3"/>
  <c r="R810" i="3"/>
  <c r="P810" i="3"/>
  <c r="BI809" i="3"/>
  <c r="BH809" i="3"/>
  <c r="BG809" i="3"/>
  <c r="BF809" i="3"/>
  <c r="T809" i="3"/>
  <c r="R809" i="3"/>
  <c r="P809" i="3"/>
  <c r="BI808" i="3"/>
  <c r="BH808" i="3"/>
  <c r="BG808" i="3"/>
  <c r="BF808" i="3"/>
  <c r="T808" i="3"/>
  <c r="R808" i="3"/>
  <c r="P808" i="3"/>
  <c r="BI807" i="3"/>
  <c r="BH807" i="3"/>
  <c r="BG807" i="3"/>
  <c r="BF807" i="3"/>
  <c r="T807" i="3"/>
  <c r="R807" i="3"/>
  <c r="P807" i="3"/>
  <c r="BI806" i="3"/>
  <c r="BH806" i="3"/>
  <c r="BG806" i="3"/>
  <c r="BF806" i="3"/>
  <c r="T806" i="3"/>
  <c r="R806" i="3"/>
  <c r="P806" i="3"/>
  <c r="BI805" i="3"/>
  <c r="BH805" i="3"/>
  <c r="BG805" i="3"/>
  <c r="BF805" i="3"/>
  <c r="T805" i="3"/>
  <c r="R805" i="3"/>
  <c r="P805" i="3"/>
  <c r="BI804" i="3"/>
  <c r="BH804" i="3"/>
  <c r="BG804" i="3"/>
  <c r="BF804" i="3"/>
  <c r="T804" i="3"/>
  <c r="R804" i="3"/>
  <c r="P804" i="3"/>
  <c r="BI803" i="3"/>
  <c r="BH803" i="3"/>
  <c r="BG803" i="3"/>
  <c r="BF803" i="3"/>
  <c r="T803" i="3"/>
  <c r="R803" i="3"/>
  <c r="P803" i="3"/>
  <c r="BI802" i="3"/>
  <c r="BH802" i="3"/>
  <c r="BG802" i="3"/>
  <c r="BF802" i="3"/>
  <c r="T802" i="3"/>
  <c r="R802" i="3"/>
  <c r="P802" i="3"/>
  <c r="BI801" i="3"/>
  <c r="BH801" i="3"/>
  <c r="BG801" i="3"/>
  <c r="BF801" i="3"/>
  <c r="T801" i="3"/>
  <c r="R801" i="3"/>
  <c r="P801" i="3"/>
  <c r="BI800" i="3"/>
  <c r="BH800" i="3"/>
  <c r="BG800" i="3"/>
  <c r="BF800" i="3"/>
  <c r="T800" i="3"/>
  <c r="R800" i="3"/>
  <c r="P800" i="3"/>
  <c r="BI799" i="3"/>
  <c r="BH799" i="3"/>
  <c r="BG799" i="3"/>
  <c r="BF799" i="3"/>
  <c r="T799" i="3"/>
  <c r="R799" i="3"/>
  <c r="P799" i="3"/>
  <c r="BI798" i="3"/>
  <c r="BH798" i="3"/>
  <c r="BG798" i="3"/>
  <c r="BF798" i="3"/>
  <c r="T798" i="3"/>
  <c r="R798" i="3"/>
  <c r="P798" i="3"/>
  <c r="BI797" i="3"/>
  <c r="BH797" i="3"/>
  <c r="BG797" i="3"/>
  <c r="BF797" i="3"/>
  <c r="T797" i="3"/>
  <c r="R797" i="3"/>
  <c r="P797" i="3"/>
  <c r="BI796" i="3"/>
  <c r="BH796" i="3"/>
  <c r="BG796" i="3"/>
  <c r="BF796" i="3"/>
  <c r="T796" i="3"/>
  <c r="R796" i="3"/>
  <c r="P796" i="3"/>
  <c r="BI795" i="3"/>
  <c r="BH795" i="3"/>
  <c r="BG795" i="3"/>
  <c r="BF795" i="3"/>
  <c r="T795" i="3"/>
  <c r="R795" i="3"/>
  <c r="P795" i="3"/>
  <c r="BI794" i="3"/>
  <c r="BH794" i="3"/>
  <c r="BG794" i="3"/>
  <c r="BF794" i="3"/>
  <c r="T794" i="3"/>
  <c r="R794" i="3"/>
  <c r="P794" i="3"/>
  <c r="BI793" i="3"/>
  <c r="BH793" i="3"/>
  <c r="BG793" i="3"/>
  <c r="BF793" i="3"/>
  <c r="T793" i="3"/>
  <c r="R793" i="3"/>
  <c r="P793" i="3"/>
  <c r="BI792" i="3"/>
  <c r="BH792" i="3"/>
  <c r="BG792" i="3"/>
  <c r="BF792" i="3"/>
  <c r="T792" i="3"/>
  <c r="R792" i="3"/>
  <c r="P792" i="3"/>
  <c r="BI791" i="3"/>
  <c r="BH791" i="3"/>
  <c r="BG791" i="3"/>
  <c r="BF791" i="3"/>
  <c r="T791" i="3"/>
  <c r="R791" i="3"/>
  <c r="P791" i="3"/>
  <c r="BI790" i="3"/>
  <c r="BH790" i="3"/>
  <c r="BG790" i="3"/>
  <c r="BF790" i="3"/>
  <c r="T790" i="3"/>
  <c r="R790" i="3"/>
  <c r="P790" i="3"/>
  <c r="BI789" i="3"/>
  <c r="BH789" i="3"/>
  <c r="BG789" i="3"/>
  <c r="BF789" i="3"/>
  <c r="T789" i="3"/>
  <c r="R789" i="3"/>
  <c r="P789" i="3"/>
  <c r="BI788" i="3"/>
  <c r="BH788" i="3"/>
  <c r="BG788" i="3"/>
  <c r="BF788" i="3"/>
  <c r="T788" i="3"/>
  <c r="R788" i="3"/>
  <c r="P788" i="3"/>
  <c r="BI787" i="3"/>
  <c r="BH787" i="3"/>
  <c r="BG787" i="3"/>
  <c r="BF787" i="3"/>
  <c r="T787" i="3"/>
  <c r="R787" i="3"/>
  <c r="P787" i="3"/>
  <c r="BI786" i="3"/>
  <c r="BH786" i="3"/>
  <c r="BG786" i="3"/>
  <c r="BF786" i="3"/>
  <c r="T786" i="3"/>
  <c r="R786" i="3"/>
  <c r="P786" i="3"/>
  <c r="BI785" i="3"/>
  <c r="BH785" i="3"/>
  <c r="BG785" i="3"/>
  <c r="BF785" i="3"/>
  <c r="T785" i="3"/>
  <c r="R785" i="3"/>
  <c r="P785" i="3"/>
  <c r="BI784" i="3"/>
  <c r="BH784" i="3"/>
  <c r="BG784" i="3"/>
  <c r="BF784" i="3"/>
  <c r="T784" i="3"/>
  <c r="R784" i="3"/>
  <c r="P784" i="3"/>
  <c r="BI783" i="3"/>
  <c r="BH783" i="3"/>
  <c r="BG783" i="3"/>
  <c r="BF783" i="3"/>
  <c r="T783" i="3"/>
  <c r="R783" i="3"/>
  <c r="P783" i="3"/>
  <c r="BI782" i="3"/>
  <c r="BH782" i="3"/>
  <c r="BG782" i="3"/>
  <c r="BF782" i="3"/>
  <c r="T782" i="3"/>
  <c r="R782" i="3"/>
  <c r="P782" i="3"/>
  <c r="BI781" i="3"/>
  <c r="BH781" i="3"/>
  <c r="BG781" i="3"/>
  <c r="BF781" i="3"/>
  <c r="T781" i="3"/>
  <c r="R781" i="3"/>
  <c r="P781" i="3"/>
  <c r="BI780" i="3"/>
  <c r="BH780" i="3"/>
  <c r="BG780" i="3"/>
  <c r="BF780" i="3"/>
  <c r="T780" i="3"/>
  <c r="R780" i="3"/>
  <c r="P780" i="3"/>
  <c r="BI779" i="3"/>
  <c r="BH779" i="3"/>
  <c r="BG779" i="3"/>
  <c r="BF779" i="3"/>
  <c r="T779" i="3"/>
  <c r="R779" i="3"/>
  <c r="P779" i="3"/>
  <c r="BI778" i="3"/>
  <c r="BH778" i="3"/>
  <c r="BG778" i="3"/>
  <c r="BF778" i="3"/>
  <c r="T778" i="3"/>
  <c r="R778" i="3"/>
  <c r="P778" i="3"/>
  <c r="BI777" i="3"/>
  <c r="BH777" i="3"/>
  <c r="BG777" i="3"/>
  <c r="BF777" i="3"/>
  <c r="T777" i="3"/>
  <c r="R777" i="3"/>
  <c r="P777" i="3"/>
  <c r="BI776" i="3"/>
  <c r="BH776" i="3"/>
  <c r="BG776" i="3"/>
  <c r="BF776" i="3"/>
  <c r="T776" i="3"/>
  <c r="R776" i="3"/>
  <c r="P776" i="3"/>
  <c r="BI775" i="3"/>
  <c r="BH775" i="3"/>
  <c r="BG775" i="3"/>
  <c r="BF775" i="3"/>
  <c r="T775" i="3"/>
  <c r="R775" i="3"/>
  <c r="P775" i="3"/>
  <c r="BI774" i="3"/>
  <c r="BH774" i="3"/>
  <c r="BG774" i="3"/>
  <c r="BF774" i="3"/>
  <c r="T774" i="3"/>
  <c r="R774" i="3"/>
  <c r="P774" i="3"/>
  <c r="BI773" i="3"/>
  <c r="BH773" i="3"/>
  <c r="BG773" i="3"/>
  <c r="BF773" i="3"/>
  <c r="T773" i="3"/>
  <c r="R773" i="3"/>
  <c r="P773" i="3"/>
  <c r="BI772" i="3"/>
  <c r="BH772" i="3"/>
  <c r="BG772" i="3"/>
  <c r="BF772" i="3"/>
  <c r="T772" i="3"/>
  <c r="R772" i="3"/>
  <c r="P772" i="3"/>
  <c r="BI771" i="3"/>
  <c r="BH771" i="3"/>
  <c r="BG771" i="3"/>
  <c r="BF771" i="3"/>
  <c r="T771" i="3"/>
  <c r="R771" i="3"/>
  <c r="P771" i="3"/>
  <c r="BI770" i="3"/>
  <c r="BH770" i="3"/>
  <c r="BG770" i="3"/>
  <c r="BF770" i="3"/>
  <c r="T770" i="3"/>
  <c r="R770" i="3"/>
  <c r="P770" i="3"/>
  <c r="BI769" i="3"/>
  <c r="BH769" i="3"/>
  <c r="BG769" i="3"/>
  <c r="BF769" i="3"/>
  <c r="T769" i="3"/>
  <c r="R769" i="3"/>
  <c r="P769" i="3"/>
  <c r="BI768" i="3"/>
  <c r="BH768" i="3"/>
  <c r="BG768" i="3"/>
  <c r="BF768" i="3"/>
  <c r="T768" i="3"/>
  <c r="R768" i="3"/>
  <c r="P768" i="3"/>
  <c r="BI767" i="3"/>
  <c r="BH767" i="3"/>
  <c r="BG767" i="3"/>
  <c r="BF767" i="3"/>
  <c r="T767" i="3"/>
  <c r="R767" i="3"/>
  <c r="P767" i="3"/>
  <c r="BI766" i="3"/>
  <c r="BH766" i="3"/>
  <c r="BG766" i="3"/>
  <c r="BF766" i="3"/>
  <c r="T766" i="3"/>
  <c r="R766" i="3"/>
  <c r="P766" i="3"/>
  <c r="BI765" i="3"/>
  <c r="BH765" i="3"/>
  <c r="BG765" i="3"/>
  <c r="BF765" i="3"/>
  <c r="T765" i="3"/>
  <c r="R765" i="3"/>
  <c r="P765" i="3"/>
  <c r="BI764" i="3"/>
  <c r="BH764" i="3"/>
  <c r="BG764" i="3"/>
  <c r="BF764" i="3"/>
  <c r="T764" i="3"/>
  <c r="R764" i="3"/>
  <c r="P764" i="3"/>
  <c r="BI763" i="3"/>
  <c r="BH763" i="3"/>
  <c r="BG763" i="3"/>
  <c r="BF763" i="3"/>
  <c r="T763" i="3"/>
  <c r="R763" i="3"/>
  <c r="P763" i="3"/>
  <c r="BI762" i="3"/>
  <c r="BH762" i="3"/>
  <c r="BG762" i="3"/>
  <c r="BF762" i="3"/>
  <c r="T762" i="3"/>
  <c r="R762" i="3"/>
  <c r="P762" i="3"/>
  <c r="BI761" i="3"/>
  <c r="BH761" i="3"/>
  <c r="BG761" i="3"/>
  <c r="BF761" i="3"/>
  <c r="T761" i="3"/>
  <c r="R761" i="3"/>
  <c r="P761" i="3"/>
  <c r="BI760" i="3"/>
  <c r="BH760" i="3"/>
  <c r="BG760" i="3"/>
  <c r="BF760" i="3"/>
  <c r="T760" i="3"/>
  <c r="R760" i="3"/>
  <c r="P760" i="3"/>
  <c r="BI759" i="3"/>
  <c r="BH759" i="3"/>
  <c r="BG759" i="3"/>
  <c r="BF759" i="3"/>
  <c r="T759" i="3"/>
  <c r="R759" i="3"/>
  <c r="P759" i="3"/>
  <c r="BI758" i="3"/>
  <c r="BH758" i="3"/>
  <c r="BG758" i="3"/>
  <c r="BF758" i="3"/>
  <c r="T758" i="3"/>
  <c r="R758" i="3"/>
  <c r="P758" i="3"/>
  <c r="BI757" i="3"/>
  <c r="BH757" i="3"/>
  <c r="BG757" i="3"/>
  <c r="BF757" i="3"/>
  <c r="T757" i="3"/>
  <c r="R757" i="3"/>
  <c r="P757" i="3"/>
  <c r="BI756" i="3"/>
  <c r="BH756" i="3"/>
  <c r="BG756" i="3"/>
  <c r="BF756" i="3"/>
  <c r="T756" i="3"/>
  <c r="R756" i="3"/>
  <c r="P756" i="3"/>
  <c r="BI755" i="3"/>
  <c r="BH755" i="3"/>
  <c r="BG755" i="3"/>
  <c r="BF755" i="3"/>
  <c r="T755" i="3"/>
  <c r="R755" i="3"/>
  <c r="P755" i="3"/>
  <c r="BI754" i="3"/>
  <c r="BH754" i="3"/>
  <c r="BG754" i="3"/>
  <c r="BF754" i="3"/>
  <c r="T754" i="3"/>
  <c r="R754" i="3"/>
  <c r="P754" i="3"/>
  <c r="BI753" i="3"/>
  <c r="BH753" i="3"/>
  <c r="BG753" i="3"/>
  <c r="BF753" i="3"/>
  <c r="T753" i="3"/>
  <c r="R753" i="3"/>
  <c r="P753" i="3"/>
  <c r="BI752" i="3"/>
  <c r="BH752" i="3"/>
  <c r="BG752" i="3"/>
  <c r="BF752" i="3"/>
  <c r="T752" i="3"/>
  <c r="R752" i="3"/>
  <c r="P752" i="3"/>
  <c r="BI751" i="3"/>
  <c r="BH751" i="3"/>
  <c r="BG751" i="3"/>
  <c r="BF751" i="3"/>
  <c r="T751" i="3"/>
  <c r="R751" i="3"/>
  <c r="P751" i="3"/>
  <c r="BI750" i="3"/>
  <c r="BH750" i="3"/>
  <c r="BG750" i="3"/>
  <c r="BF750" i="3"/>
  <c r="T750" i="3"/>
  <c r="R750" i="3"/>
  <c r="P750" i="3"/>
  <c r="BI749" i="3"/>
  <c r="BH749" i="3"/>
  <c r="BG749" i="3"/>
  <c r="BF749" i="3"/>
  <c r="T749" i="3"/>
  <c r="R749" i="3"/>
  <c r="P749" i="3"/>
  <c r="BI748" i="3"/>
  <c r="BH748" i="3"/>
  <c r="BG748" i="3"/>
  <c r="BF748" i="3"/>
  <c r="T748" i="3"/>
  <c r="R748" i="3"/>
  <c r="P748" i="3"/>
  <c r="BI747" i="3"/>
  <c r="BH747" i="3"/>
  <c r="BG747" i="3"/>
  <c r="BF747" i="3"/>
  <c r="T747" i="3"/>
  <c r="R747" i="3"/>
  <c r="P747" i="3"/>
  <c r="BI746" i="3"/>
  <c r="BH746" i="3"/>
  <c r="BG746" i="3"/>
  <c r="BF746" i="3"/>
  <c r="T746" i="3"/>
  <c r="R746" i="3"/>
  <c r="P746" i="3"/>
  <c r="BI745" i="3"/>
  <c r="BH745" i="3"/>
  <c r="BG745" i="3"/>
  <c r="BF745" i="3"/>
  <c r="T745" i="3"/>
  <c r="R745" i="3"/>
  <c r="P745" i="3"/>
  <c r="BI744" i="3"/>
  <c r="BH744" i="3"/>
  <c r="BG744" i="3"/>
  <c r="BF744" i="3"/>
  <c r="T744" i="3"/>
  <c r="R744" i="3"/>
  <c r="P744" i="3"/>
  <c r="BI743" i="3"/>
  <c r="BH743" i="3"/>
  <c r="BG743" i="3"/>
  <c r="BF743" i="3"/>
  <c r="T743" i="3"/>
  <c r="R743" i="3"/>
  <c r="P743" i="3"/>
  <c r="BI742" i="3"/>
  <c r="BH742" i="3"/>
  <c r="BG742" i="3"/>
  <c r="BF742" i="3"/>
  <c r="T742" i="3"/>
  <c r="R742" i="3"/>
  <c r="P742" i="3"/>
  <c r="BI741" i="3"/>
  <c r="BH741" i="3"/>
  <c r="BG741" i="3"/>
  <c r="BF741" i="3"/>
  <c r="T741" i="3"/>
  <c r="R741" i="3"/>
  <c r="P741" i="3"/>
  <c r="BI740" i="3"/>
  <c r="BH740" i="3"/>
  <c r="BG740" i="3"/>
  <c r="BF740" i="3"/>
  <c r="T740" i="3"/>
  <c r="R740" i="3"/>
  <c r="P740" i="3"/>
  <c r="BI739" i="3"/>
  <c r="BH739" i="3"/>
  <c r="BG739" i="3"/>
  <c r="BF739" i="3"/>
  <c r="T739" i="3"/>
  <c r="R739" i="3"/>
  <c r="P739" i="3"/>
  <c r="BI738" i="3"/>
  <c r="BH738" i="3"/>
  <c r="BG738" i="3"/>
  <c r="BF738" i="3"/>
  <c r="T738" i="3"/>
  <c r="R738" i="3"/>
  <c r="P738" i="3"/>
  <c r="BI737" i="3"/>
  <c r="BH737" i="3"/>
  <c r="BG737" i="3"/>
  <c r="BF737" i="3"/>
  <c r="T737" i="3"/>
  <c r="R737" i="3"/>
  <c r="P737" i="3"/>
  <c r="BI736" i="3"/>
  <c r="BH736" i="3"/>
  <c r="BG736" i="3"/>
  <c r="BF736" i="3"/>
  <c r="T736" i="3"/>
  <c r="R736" i="3"/>
  <c r="P736" i="3"/>
  <c r="BI735" i="3"/>
  <c r="BH735" i="3"/>
  <c r="BG735" i="3"/>
  <c r="BF735" i="3"/>
  <c r="T735" i="3"/>
  <c r="R735" i="3"/>
  <c r="P735" i="3"/>
  <c r="BI734" i="3"/>
  <c r="BH734" i="3"/>
  <c r="BG734" i="3"/>
  <c r="BF734" i="3"/>
  <c r="T734" i="3"/>
  <c r="R734" i="3"/>
  <c r="P734" i="3"/>
  <c r="BI733" i="3"/>
  <c r="BH733" i="3"/>
  <c r="BG733" i="3"/>
  <c r="BF733" i="3"/>
  <c r="T733" i="3"/>
  <c r="R733" i="3"/>
  <c r="P733" i="3"/>
  <c r="BI732" i="3"/>
  <c r="BH732" i="3"/>
  <c r="BG732" i="3"/>
  <c r="BF732" i="3"/>
  <c r="T732" i="3"/>
  <c r="R732" i="3"/>
  <c r="P732" i="3"/>
  <c r="BI731" i="3"/>
  <c r="BH731" i="3"/>
  <c r="BG731" i="3"/>
  <c r="BF731" i="3"/>
  <c r="T731" i="3"/>
  <c r="R731" i="3"/>
  <c r="P731" i="3"/>
  <c r="BI730" i="3"/>
  <c r="BH730" i="3"/>
  <c r="BG730" i="3"/>
  <c r="BF730" i="3"/>
  <c r="T730" i="3"/>
  <c r="R730" i="3"/>
  <c r="P730" i="3"/>
  <c r="BI729" i="3"/>
  <c r="BH729" i="3"/>
  <c r="BG729" i="3"/>
  <c r="BF729" i="3"/>
  <c r="T729" i="3"/>
  <c r="R729" i="3"/>
  <c r="P729" i="3"/>
  <c r="BI728" i="3"/>
  <c r="BH728" i="3"/>
  <c r="BG728" i="3"/>
  <c r="BF728" i="3"/>
  <c r="T728" i="3"/>
  <c r="R728" i="3"/>
  <c r="P728" i="3"/>
  <c r="BI727" i="3"/>
  <c r="BH727" i="3"/>
  <c r="BG727" i="3"/>
  <c r="BF727" i="3"/>
  <c r="T727" i="3"/>
  <c r="R727" i="3"/>
  <c r="P727" i="3"/>
  <c r="BI726" i="3"/>
  <c r="BH726" i="3"/>
  <c r="BG726" i="3"/>
  <c r="BF726" i="3"/>
  <c r="T726" i="3"/>
  <c r="R726" i="3"/>
  <c r="P726" i="3"/>
  <c r="BI725" i="3"/>
  <c r="BH725" i="3"/>
  <c r="BG725" i="3"/>
  <c r="BF725" i="3"/>
  <c r="T725" i="3"/>
  <c r="R725" i="3"/>
  <c r="P725" i="3"/>
  <c r="BI724" i="3"/>
  <c r="BH724" i="3"/>
  <c r="BG724" i="3"/>
  <c r="BF724" i="3"/>
  <c r="T724" i="3"/>
  <c r="R724" i="3"/>
  <c r="P724" i="3"/>
  <c r="BI723" i="3"/>
  <c r="BH723" i="3"/>
  <c r="BG723" i="3"/>
  <c r="BF723" i="3"/>
  <c r="T723" i="3"/>
  <c r="R723" i="3"/>
  <c r="P723" i="3"/>
  <c r="BI722" i="3"/>
  <c r="BH722" i="3"/>
  <c r="BG722" i="3"/>
  <c r="BF722" i="3"/>
  <c r="T722" i="3"/>
  <c r="R722" i="3"/>
  <c r="P722" i="3"/>
  <c r="BI721" i="3"/>
  <c r="BH721" i="3"/>
  <c r="BG721" i="3"/>
  <c r="BF721" i="3"/>
  <c r="T721" i="3"/>
  <c r="R721" i="3"/>
  <c r="P721" i="3"/>
  <c r="BI720" i="3"/>
  <c r="BH720" i="3"/>
  <c r="BG720" i="3"/>
  <c r="BF720" i="3"/>
  <c r="T720" i="3"/>
  <c r="R720" i="3"/>
  <c r="P720" i="3"/>
  <c r="BI719" i="3"/>
  <c r="BH719" i="3"/>
  <c r="BG719" i="3"/>
  <c r="BF719" i="3"/>
  <c r="T719" i="3"/>
  <c r="R719" i="3"/>
  <c r="P719" i="3"/>
  <c r="BI718" i="3"/>
  <c r="BH718" i="3"/>
  <c r="BG718" i="3"/>
  <c r="BF718" i="3"/>
  <c r="T718" i="3"/>
  <c r="R718" i="3"/>
  <c r="P718" i="3"/>
  <c r="BI716" i="3"/>
  <c r="BH716" i="3"/>
  <c r="BG716" i="3"/>
  <c r="BF716" i="3"/>
  <c r="T716" i="3"/>
  <c r="R716" i="3"/>
  <c r="P716" i="3"/>
  <c r="BI715" i="3"/>
  <c r="BH715" i="3"/>
  <c r="BG715" i="3"/>
  <c r="BF715" i="3"/>
  <c r="T715" i="3"/>
  <c r="R715" i="3"/>
  <c r="P715" i="3"/>
  <c r="BI714" i="3"/>
  <c r="BH714" i="3"/>
  <c r="BG714" i="3"/>
  <c r="BF714" i="3"/>
  <c r="T714" i="3"/>
  <c r="R714" i="3"/>
  <c r="P714" i="3"/>
  <c r="BI713" i="3"/>
  <c r="BH713" i="3"/>
  <c r="BG713" i="3"/>
  <c r="BF713" i="3"/>
  <c r="T713" i="3"/>
  <c r="R713" i="3"/>
  <c r="P713" i="3"/>
  <c r="BI712" i="3"/>
  <c r="BH712" i="3"/>
  <c r="BG712" i="3"/>
  <c r="BF712" i="3"/>
  <c r="T712" i="3"/>
  <c r="R712" i="3"/>
  <c r="P712" i="3"/>
  <c r="BI711" i="3"/>
  <c r="BH711" i="3"/>
  <c r="BG711" i="3"/>
  <c r="BF711" i="3"/>
  <c r="T711" i="3"/>
  <c r="R711" i="3"/>
  <c r="P711" i="3"/>
  <c r="BI710" i="3"/>
  <c r="BH710" i="3"/>
  <c r="BG710" i="3"/>
  <c r="BF710" i="3"/>
  <c r="T710" i="3"/>
  <c r="R710" i="3"/>
  <c r="P710" i="3"/>
  <c r="BI709" i="3"/>
  <c r="BH709" i="3"/>
  <c r="BG709" i="3"/>
  <c r="BF709" i="3"/>
  <c r="T709" i="3"/>
  <c r="R709" i="3"/>
  <c r="P709" i="3"/>
  <c r="BI708" i="3"/>
  <c r="BH708" i="3"/>
  <c r="BG708" i="3"/>
  <c r="BF708" i="3"/>
  <c r="T708" i="3"/>
  <c r="R708" i="3"/>
  <c r="P708" i="3"/>
  <c r="BI707" i="3"/>
  <c r="BH707" i="3"/>
  <c r="BG707" i="3"/>
  <c r="BF707" i="3"/>
  <c r="T707" i="3"/>
  <c r="R707" i="3"/>
  <c r="P707" i="3"/>
  <c r="BI706" i="3"/>
  <c r="BH706" i="3"/>
  <c r="BG706" i="3"/>
  <c r="BF706" i="3"/>
  <c r="T706" i="3"/>
  <c r="R706" i="3"/>
  <c r="P706" i="3"/>
  <c r="BI705" i="3"/>
  <c r="BH705" i="3"/>
  <c r="BG705" i="3"/>
  <c r="BF705" i="3"/>
  <c r="T705" i="3"/>
  <c r="R705" i="3"/>
  <c r="P705" i="3"/>
  <c r="BI704" i="3"/>
  <c r="BH704" i="3"/>
  <c r="BG704" i="3"/>
  <c r="BF704" i="3"/>
  <c r="T704" i="3"/>
  <c r="R704" i="3"/>
  <c r="P704" i="3"/>
  <c r="BI703" i="3"/>
  <c r="BH703" i="3"/>
  <c r="BG703" i="3"/>
  <c r="BF703" i="3"/>
  <c r="T703" i="3"/>
  <c r="R703" i="3"/>
  <c r="P703" i="3"/>
  <c r="BI702" i="3"/>
  <c r="BH702" i="3"/>
  <c r="BG702" i="3"/>
  <c r="BF702" i="3"/>
  <c r="T702" i="3"/>
  <c r="R702" i="3"/>
  <c r="P702" i="3"/>
  <c r="BI701" i="3"/>
  <c r="BH701" i="3"/>
  <c r="BG701" i="3"/>
  <c r="BF701" i="3"/>
  <c r="T701" i="3"/>
  <c r="R701" i="3"/>
  <c r="P701" i="3"/>
  <c r="BI700" i="3"/>
  <c r="BH700" i="3"/>
  <c r="BG700" i="3"/>
  <c r="BF700" i="3"/>
  <c r="T700" i="3"/>
  <c r="R700" i="3"/>
  <c r="P700" i="3"/>
  <c r="BI699" i="3"/>
  <c r="BH699" i="3"/>
  <c r="BG699" i="3"/>
  <c r="BF699" i="3"/>
  <c r="T699" i="3"/>
  <c r="R699" i="3"/>
  <c r="P699" i="3"/>
  <c r="BI698" i="3"/>
  <c r="BH698" i="3"/>
  <c r="BG698" i="3"/>
  <c r="BF698" i="3"/>
  <c r="T698" i="3"/>
  <c r="R698" i="3"/>
  <c r="P698" i="3"/>
  <c r="BI697" i="3"/>
  <c r="BH697" i="3"/>
  <c r="BG697" i="3"/>
  <c r="BF697" i="3"/>
  <c r="T697" i="3"/>
  <c r="R697" i="3"/>
  <c r="P697" i="3"/>
  <c r="BI696" i="3"/>
  <c r="BH696" i="3"/>
  <c r="BG696" i="3"/>
  <c r="BF696" i="3"/>
  <c r="T696" i="3"/>
  <c r="R696" i="3"/>
  <c r="P696" i="3"/>
  <c r="BI695" i="3"/>
  <c r="BH695" i="3"/>
  <c r="BG695" i="3"/>
  <c r="BF695" i="3"/>
  <c r="T695" i="3"/>
  <c r="R695" i="3"/>
  <c r="P695" i="3"/>
  <c r="BI694" i="3"/>
  <c r="BH694" i="3"/>
  <c r="BG694" i="3"/>
  <c r="BF694" i="3"/>
  <c r="T694" i="3"/>
  <c r="R694" i="3"/>
  <c r="P694" i="3"/>
  <c r="BI693" i="3"/>
  <c r="BH693" i="3"/>
  <c r="BG693" i="3"/>
  <c r="BF693" i="3"/>
  <c r="T693" i="3"/>
  <c r="R693" i="3"/>
  <c r="P693" i="3"/>
  <c r="BI692" i="3"/>
  <c r="BH692" i="3"/>
  <c r="BG692" i="3"/>
  <c r="BF692" i="3"/>
  <c r="T692" i="3"/>
  <c r="R692" i="3"/>
  <c r="P692" i="3"/>
  <c r="BI691" i="3"/>
  <c r="BH691" i="3"/>
  <c r="BG691" i="3"/>
  <c r="BF691" i="3"/>
  <c r="T691" i="3"/>
  <c r="R691" i="3"/>
  <c r="P691" i="3"/>
  <c r="BI690" i="3"/>
  <c r="BH690" i="3"/>
  <c r="BG690" i="3"/>
  <c r="BF690" i="3"/>
  <c r="T690" i="3"/>
  <c r="R690" i="3"/>
  <c r="P690" i="3"/>
  <c r="BI689" i="3"/>
  <c r="BH689" i="3"/>
  <c r="BG689" i="3"/>
  <c r="BF689" i="3"/>
  <c r="T689" i="3"/>
  <c r="R689" i="3"/>
  <c r="P689" i="3"/>
  <c r="BI688" i="3"/>
  <c r="BH688" i="3"/>
  <c r="BG688" i="3"/>
  <c r="BF688" i="3"/>
  <c r="T688" i="3"/>
  <c r="R688" i="3"/>
  <c r="P688" i="3"/>
  <c r="BI687" i="3"/>
  <c r="BH687" i="3"/>
  <c r="BG687" i="3"/>
  <c r="BF687" i="3"/>
  <c r="T687" i="3"/>
  <c r="R687" i="3"/>
  <c r="P687" i="3"/>
  <c r="BI686" i="3"/>
  <c r="BH686" i="3"/>
  <c r="BG686" i="3"/>
  <c r="BF686" i="3"/>
  <c r="T686" i="3"/>
  <c r="R686" i="3"/>
  <c r="P686" i="3"/>
  <c r="BI685" i="3"/>
  <c r="BH685" i="3"/>
  <c r="BG685" i="3"/>
  <c r="BF685" i="3"/>
  <c r="T685" i="3"/>
  <c r="R685" i="3"/>
  <c r="P685" i="3"/>
  <c r="BI684" i="3"/>
  <c r="BH684" i="3"/>
  <c r="BG684" i="3"/>
  <c r="BF684" i="3"/>
  <c r="T684" i="3"/>
  <c r="R684" i="3"/>
  <c r="P684" i="3"/>
  <c r="BI683" i="3"/>
  <c r="BH683" i="3"/>
  <c r="BG683" i="3"/>
  <c r="BF683" i="3"/>
  <c r="T683" i="3"/>
  <c r="R683" i="3"/>
  <c r="P683" i="3"/>
  <c r="BI682" i="3"/>
  <c r="BH682" i="3"/>
  <c r="BG682" i="3"/>
  <c r="BF682" i="3"/>
  <c r="T682" i="3"/>
  <c r="R682" i="3"/>
  <c r="P682" i="3"/>
  <c r="BI681" i="3"/>
  <c r="BH681" i="3"/>
  <c r="BG681" i="3"/>
  <c r="BF681" i="3"/>
  <c r="T681" i="3"/>
  <c r="R681" i="3"/>
  <c r="P681" i="3"/>
  <c r="BI680" i="3"/>
  <c r="BH680" i="3"/>
  <c r="BG680" i="3"/>
  <c r="BF680" i="3"/>
  <c r="T680" i="3"/>
  <c r="R680" i="3"/>
  <c r="P680" i="3"/>
  <c r="BI679" i="3"/>
  <c r="BH679" i="3"/>
  <c r="BG679" i="3"/>
  <c r="BF679" i="3"/>
  <c r="T679" i="3"/>
  <c r="R679" i="3"/>
  <c r="P679" i="3"/>
  <c r="BI678" i="3"/>
  <c r="BH678" i="3"/>
  <c r="BG678" i="3"/>
  <c r="BF678" i="3"/>
  <c r="T678" i="3"/>
  <c r="R678" i="3"/>
  <c r="P678" i="3"/>
  <c r="BI677" i="3"/>
  <c r="BH677" i="3"/>
  <c r="BG677" i="3"/>
  <c r="BF677" i="3"/>
  <c r="T677" i="3"/>
  <c r="R677" i="3"/>
  <c r="P677" i="3"/>
  <c r="BI676" i="3"/>
  <c r="BH676" i="3"/>
  <c r="BG676" i="3"/>
  <c r="BF676" i="3"/>
  <c r="T676" i="3"/>
  <c r="R676" i="3"/>
  <c r="P676" i="3"/>
  <c r="BI675" i="3"/>
  <c r="BH675" i="3"/>
  <c r="BG675" i="3"/>
  <c r="BF675" i="3"/>
  <c r="T675" i="3"/>
  <c r="R675" i="3"/>
  <c r="P675" i="3"/>
  <c r="BI674" i="3"/>
  <c r="BH674" i="3"/>
  <c r="BG674" i="3"/>
  <c r="BF674" i="3"/>
  <c r="T674" i="3"/>
  <c r="R674" i="3"/>
  <c r="P674" i="3"/>
  <c r="BI673" i="3"/>
  <c r="BH673" i="3"/>
  <c r="BG673" i="3"/>
  <c r="BF673" i="3"/>
  <c r="T673" i="3"/>
  <c r="R673" i="3"/>
  <c r="P673" i="3"/>
  <c r="BI672" i="3"/>
  <c r="BH672" i="3"/>
  <c r="BG672" i="3"/>
  <c r="BF672" i="3"/>
  <c r="T672" i="3"/>
  <c r="R672" i="3"/>
  <c r="P672" i="3"/>
  <c r="BI671" i="3"/>
  <c r="BH671" i="3"/>
  <c r="BG671" i="3"/>
  <c r="BF671" i="3"/>
  <c r="T671" i="3"/>
  <c r="R671" i="3"/>
  <c r="P671" i="3"/>
  <c r="BI670" i="3"/>
  <c r="BH670" i="3"/>
  <c r="BG670" i="3"/>
  <c r="BF670" i="3"/>
  <c r="T670" i="3"/>
  <c r="R670" i="3"/>
  <c r="P670" i="3"/>
  <c r="BI669" i="3"/>
  <c r="BH669" i="3"/>
  <c r="BG669" i="3"/>
  <c r="BF669" i="3"/>
  <c r="T669" i="3"/>
  <c r="R669" i="3"/>
  <c r="P669" i="3"/>
  <c r="BI668" i="3"/>
  <c r="BH668" i="3"/>
  <c r="BG668" i="3"/>
  <c r="BF668" i="3"/>
  <c r="T668" i="3"/>
  <c r="R668" i="3"/>
  <c r="P668" i="3"/>
  <c r="BI667" i="3"/>
  <c r="BH667" i="3"/>
  <c r="BG667" i="3"/>
  <c r="BF667" i="3"/>
  <c r="T667" i="3"/>
  <c r="R667" i="3"/>
  <c r="P667" i="3"/>
  <c r="BI666" i="3"/>
  <c r="BH666" i="3"/>
  <c r="BG666" i="3"/>
  <c r="BF666" i="3"/>
  <c r="T666" i="3"/>
  <c r="R666" i="3"/>
  <c r="P666" i="3"/>
  <c r="BI665" i="3"/>
  <c r="BH665" i="3"/>
  <c r="BG665" i="3"/>
  <c r="BF665" i="3"/>
  <c r="T665" i="3"/>
  <c r="R665" i="3"/>
  <c r="P665" i="3"/>
  <c r="BI664" i="3"/>
  <c r="BH664" i="3"/>
  <c r="BG664" i="3"/>
  <c r="BF664" i="3"/>
  <c r="T664" i="3"/>
  <c r="R664" i="3"/>
  <c r="P664" i="3"/>
  <c r="BI663" i="3"/>
  <c r="BH663" i="3"/>
  <c r="BG663" i="3"/>
  <c r="BF663" i="3"/>
  <c r="T663" i="3"/>
  <c r="R663" i="3"/>
  <c r="P663" i="3"/>
  <c r="BI662" i="3"/>
  <c r="BH662" i="3"/>
  <c r="BG662" i="3"/>
  <c r="BF662" i="3"/>
  <c r="T662" i="3"/>
  <c r="R662" i="3"/>
  <c r="P662" i="3"/>
  <c r="BI661" i="3"/>
  <c r="BH661" i="3"/>
  <c r="BG661" i="3"/>
  <c r="BF661" i="3"/>
  <c r="T661" i="3"/>
  <c r="R661" i="3"/>
  <c r="P661" i="3"/>
  <c r="BI660" i="3"/>
  <c r="BH660" i="3"/>
  <c r="BG660" i="3"/>
  <c r="BF660" i="3"/>
  <c r="T660" i="3"/>
  <c r="R660" i="3"/>
  <c r="P660"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54" i="3"/>
  <c r="BH654" i="3"/>
  <c r="BG654" i="3"/>
  <c r="BF654" i="3"/>
  <c r="T654" i="3"/>
  <c r="R654" i="3"/>
  <c r="P654" i="3"/>
  <c r="BI653" i="3"/>
  <c r="BH653" i="3"/>
  <c r="BG653" i="3"/>
  <c r="BF653" i="3"/>
  <c r="T653" i="3"/>
  <c r="R653" i="3"/>
  <c r="P653" i="3"/>
  <c r="BI652" i="3"/>
  <c r="BH652" i="3"/>
  <c r="BG652" i="3"/>
  <c r="BF652" i="3"/>
  <c r="T652" i="3"/>
  <c r="R652" i="3"/>
  <c r="P652" i="3"/>
  <c r="BI651" i="3"/>
  <c r="BH651" i="3"/>
  <c r="BG651" i="3"/>
  <c r="BF651" i="3"/>
  <c r="T651" i="3"/>
  <c r="R651" i="3"/>
  <c r="P651" i="3"/>
  <c r="BI650" i="3"/>
  <c r="BH650" i="3"/>
  <c r="BG650" i="3"/>
  <c r="BF650" i="3"/>
  <c r="T650" i="3"/>
  <c r="R650" i="3"/>
  <c r="P650" i="3"/>
  <c r="BI649" i="3"/>
  <c r="BH649" i="3"/>
  <c r="BG649" i="3"/>
  <c r="BF649" i="3"/>
  <c r="T649" i="3"/>
  <c r="R649" i="3"/>
  <c r="P649" i="3"/>
  <c r="BI648" i="3"/>
  <c r="BH648" i="3"/>
  <c r="BG648" i="3"/>
  <c r="BF648" i="3"/>
  <c r="T648" i="3"/>
  <c r="R648" i="3"/>
  <c r="P648" i="3"/>
  <c r="BI647" i="3"/>
  <c r="BH647" i="3"/>
  <c r="BG647" i="3"/>
  <c r="BF647" i="3"/>
  <c r="T647" i="3"/>
  <c r="R647" i="3"/>
  <c r="P647"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8" i="3"/>
  <c r="BH638" i="3"/>
  <c r="BG638" i="3"/>
  <c r="BF638" i="3"/>
  <c r="T638" i="3"/>
  <c r="R638" i="3"/>
  <c r="P638"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32" i="3"/>
  <c r="BH632" i="3"/>
  <c r="BG632" i="3"/>
  <c r="BF632" i="3"/>
  <c r="T632" i="3"/>
  <c r="R632" i="3"/>
  <c r="P632" i="3"/>
  <c r="BI631" i="3"/>
  <c r="BH631" i="3"/>
  <c r="BG631" i="3"/>
  <c r="BF631" i="3"/>
  <c r="T631" i="3"/>
  <c r="R631" i="3"/>
  <c r="P631" i="3"/>
  <c r="BI630" i="3"/>
  <c r="BH630" i="3"/>
  <c r="BG630" i="3"/>
  <c r="BF630" i="3"/>
  <c r="T630" i="3"/>
  <c r="R630" i="3"/>
  <c r="P630" i="3"/>
  <c r="BI629" i="3"/>
  <c r="BH629" i="3"/>
  <c r="BG629" i="3"/>
  <c r="BF629" i="3"/>
  <c r="T629" i="3"/>
  <c r="R629" i="3"/>
  <c r="P629" i="3"/>
  <c r="BI628" i="3"/>
  <c r="BH628" i="3"/>
  <c r="BG628" i="3"/>
  <c r="BF628" i="3"/>
  <c r="T628" i="3"/>
  <c r="R628" i="3"/>
  <c r="P628" i="3"/>
  <c r="BI627" i="3"/>
  <c r="BH627" i="3"/>
  <c r="BG627" i="3"/>
  <c r="BF627" i="3"/>
  <c r="T627" i="3"/>
  <c r="R627" i="3"/>
  <c r="P627" i="3"/>
  <c r="BI626" i="3"/>
  <c r="BH626" i="3"/>
  <c r="BG626" i="3"/>
  <c r="BF626" i="3"/>
  <c r="T626" i="3"/>
  <c r="R626" i="3"/>
  <c r="P626" i="3"/>
  <c r="BI625" i="3"/>
  <c r="BH625" i="3"/>
  <c r="BG625" i="3"/>
  <c r="BF625" i="3"/>
  <c r="T625" i="3"/>
  <c r="R625" i="3"/>
  <c r="P625" i="3"/>
  <c r="BI624" i="3"/>
  <c r="BH624" i="3"/>
  <c r="BG624" i="3"/>
  <c r="BF624" i="3"/>
  <c r="T624" i="3"/>
  <c r="R624" i="3"/>
  <c r="P624" i="3"/>
  <c r="BI623" i="3"/>
  <c r="BH623" i="3"/>
  <c r="BG623" i="3"/>
  <c r="BF623" i="3"/>
  <c r="T623" i="3"/>
  <c r="R623" i="3"/>
  <c r="P623" i="3"/>
  <c r="BI622" i="3"/>
  <c r="BH622" i="3"/>
  <c r="BG622" i="3"/>
  <c r="BF622" i="3"/>
  <c r="T622" i="3"/>
  <c r="R622" i="3"/>
  <c r="P622" i="3"/>
  <c r="BI621" i="3"/>
  <c r="BH621" i="3"/>
  <c r="BG621" i="3"/>
  <c r="BF621" i="3"/>
  <c r="T621" i="3"/>
  <c r="R621" i="3"/>
  <c r="P621" i="3"/>
  <c r="BI620" i="3"/>
  <c r="BH620" i="3"/>
  <c r="BG620" i="3"/>
  <c r="BF620" i="3"/>
  <c r="T620" i="3"/>
  <c r="R620" i="3"/>
  <c r="P620" i="3"/>
  <c r="BI619" i="3"/>
  <c r="BH619" i="3"/>
  <c r="BG619" i="3"/>
  <c r="BF619" i="3"/>
  <c r="T619" i="3"/>
  <c r="R619" i="3"/>
  <c r="P619" i="3"/>
  <c r="BI618" i="3"/>
  <c r="BH618" i="3"/>
  <c r="BG618" i="3"/>
  <c r="BF618" i="3"/>
  <c r="T618" i="3"/>
  <c r="R618" i="3"/>
  <c r="P618" i="3"/>
  <c r="BI617" i="3"/>
  <c r="BH617" i="3"/>
  <c r="BG617" i="3"/>
  <c r="BF617" i="3"/>
  <c r="T617" i="3"/>
  <c r="R617" i="3"/>
  <c r="P617" i="3"/>
  <c r="BI616" i="3"/>
  <c r="BH616" i="3"/>
  <c r="BG616" i="3"/>
  <c r="BF616" i="3"/>
  <c r="T616" i="3"/>
  <c r="R616" i="3"/>
  <c r="P616" i="3"/>
  <c r="BI615" i="3"/>
  <c r="BH615" i="3"/>
  <c r="BG615" i="3"/>
  <c r="BF615" i="3"/>
  <c r="T615" i="3"/>
  <c r="R615" i="3"/>
  <c r="P615" i="3"/>
  <c r="BI614" i="3"/>
  <c r="BH614" i="3"/>
  <c r="BG614" i="3"/>
  <c r="BF614" i="3"/>
  <c r="T614" i="3"/>
  <c r="R614" i="3"/>
  <c r="P614" i="3"/>
  <c r="BI613" i="3"/>
  <c r="BH613" i="3"/>
  <c r="BG613" i="3"/>
  <c r="BF613" i="3"/>
  <c r="T613" i="3"/>
  <c r="R613" i="3"/>
  <c r="P613" i="3"/>
  <c r="BI612" i="3"/>
  <c r="BH612" i="3"/>
  <c r="BG612" i="3"/>
  <c r="BF612" i="3"/>
  <c r="T612" i="3"/>
  <c r="R612" i="3"/>
  <c r="P612" i="3"/>
  <c r="BI611" i="3"/>
  <c r="BH611" i="3"/>
  <c r="BG611" i="3"/>
  <c r="BF611" i="3"/>
  <c r="T611" i="3"/>
  <c r="R611" i="3"/>
  <c r="P611" i="3"/>
  <c r="BI610" i="3"/>
  <c r="BH610" i="3"/>
  <c r="BG610" i="3"/>
  <c r="BF610" i="3"/>
  <c r="T610" i="3"/>
  <c r="R610" i="3"/>
  <c r="P610" i="3"/>
  <c r="BI609" i="3"/>
  <c r="BH609" i="3"/>
  <c r="BG609" i="3"/>
  <c r="BF609" i="3"/>
  <c r="T609" i="3"/>
  <c r="R609" i="3"/>
  <c r="P609" i="3"/>
  <c r="BI608" i="3"/>
  <c r="BH608" i="3"/>
  <c r="BG608" i="3"/>
  <c r="BF608" i="3"/>
  <c r="T608" i="3"/>
  <c r="R608" i="3"/>
  <c r="P608" i="3"/>
  <c r="BI607" i="3"/>
  <c r="BH607" i="3"/>
  <c r="BG607" i="3"/>
  <c r="BF607" i="3"/>
  <c r="T607" i="3"/>
  <c r="R607" i="3"/>
  <c r="P607" i="3"/>
  <c r="BI606" i="3"/>
  <c r="BH606" i="3"/>
  <c r="BG606" i="3"/>
  <c r="BF606" i="3"/>
  <c r="T606" i="3"/>
  <c r="R606" i="3"/>
  <c r="P606" i="3"/>
  <c r="BI605" i="3"/>
  <c r="BH605" i="3"/>
  <c r="BG605" i="3"/>
  <c r="BF605" i="3"/>
  <c r="T605" i="3"/>
  <c r="R605" i="3"/>
  <c r="P605" i="3"/>
  <c r="BI604" i="3"/>
  <c r="BH604" i="3"/>
  <c r="BG604" i="3"/>
  <c r="BF604" i="3"/>
  <c r="T604" i="3"/>
  <c r="R604" i="3"/>
  <c r="P604" i="3"/>
  <c r="BI603" i="3"/>
  <c r="BH603" i="3"/>
  <c r="BG603" i="3"/>
  <c r="BF603" i="3"/>
  <c r="T603" i="3"/>
  <c r="R603" i="3"/>
  <c r="P603" i="3"/>
  <c r="BI602" i="3"/>
  <c r="BH602" i="3"/>
  <c r="BG602" i="3"/>
  <c r="BF602" i="3"/>
  <c r="T602" i="3"/>
  <c r="R602" i="3"/>
  <c r="P602" i="3"/>
  <c r="BI601" i="3"/>
  <c r="BH601" i="3"/>
  <c r="BG601" i="3"/>
  <c r="BF601" i="3"/>
  <c r="T601" i="3"/>
  <c r="R601" i="3"/>
  <c r="P601" i="3"/>
  <c r="BI600" i="3"/>
  <c r="BH600" i="3"/>
  <c r="BG600" i="3"/>
  <c r="BF600" i="3"/>
  <c r="T600" i="3"/>
  <c r="R600" i="3"/>
  <c r="P600" i="3"/>
  <c r="BI599" i="3"/>
  <c r="BH599" i="3"/>
  <c r="BG599" i="3"/>
  <c r="BF599" i="3"/>
  <c r="T599" i="3"/>
  <c r="R599" i="3"/>
  <c r="P599" i="3"/>
  <c r="BI598" i="3"/>
  <c r="BH598" i="3"/>
  <c r="BG598" i="3"/>
  <c r="BF598" i="3"/>
  <c r="T598" i="3"/>
  <c r="R598" i="3"/>
  <c r="P598" i="3"/>
  <c r="BI597" i="3"/>
  <c r="BH597" i="3"/>
  <c r="BG597" i="3"/>
  <c r="BF597" i="3"/>
  <c r="T597" i="3"/>
  <c r="R597" i="3"/>
  <c r="P597" i="3"/>
  <c r="BI596" i="3"/>
  <c r="BH596" i="3"/>
  <c r="BG596" i="3"/>
  <c r="BF596" i="3"/>
  <c r="T596" i="3"/>
  <c r="R596" i="3"/>
  <c r="P596" i="3"/>
  <c r="BI595" i="3"/>
  <c r="BH595" i="3"/>
  <c r="BG595" i="3"/>
  <c r="BF595" i="3"/>
  <c r="T595" i="3"/>
  <c r="R595" i="3"/>
  <c r="P595" i="3"/>
  <c r="BI594" i="3"/>
  <c r="BH594" i="3"/>
  <c r="BG594" i="3"/>
  <c r="BF594" i="3"/>
  <c r="T594" i="3"/>
  <c r="R594" i="3"/>
  <c r="P594" i="3"/>
  <c r="BI593" i="3"/>
  <c r="BH593" i="3"/>
  <c r="BG593" i="3"/>
  <c r="BF593" i="3"/>
  <c r="T593" i="3"/>
  <c r="R593" i="3"/>
  <c r="P593" i="3"/>
  <c r="BI592" i="3"/>
  <c r="BH592" i="3"/>
  <c r="BG592" i="3"/>
  <c r="BF592" i="3"/>
  <c r="T592" i="3"/>
  <c r="R592" i="3"/>
  <c r="P592" i="3"/>
  <c r="BI591" i="3"/>
  <c r="BH591" i="3"/>
  <c r="BG591" i="3"/>
  <c r="BF591" i="3"/>
  <c r="T591" i="3"/>
  <c r="R591" i="3"/>
  <c r="P591" i="3"/>
  <c r="BI590" i="3"/>
  <c r="BH590" i="3"/>
  <c r="BG590" i="3"/>
  <c r="BF590" i="3"/>
  <c r="T590" i="3"/>
  <c r="R590" i="3"/>
  <c r="P590" i="3"/>
  <c r="BI589" i="3"/>
  <c r="BH589" i="3"/>
  <c r="BG589" i="3"/>
  <c r="BF589" i="3"/>
  <c r="T589" i="3"/>
  <c r="R589" i="3"/>
  <c r="P589" i="3"/>
  <c r="BI588" i="3"/>
  <c r="BH588" i="3"/>
  <c r="BG588" i="3"/>
  <c r="BF588" i="3"/>
  <c r="T588" i="3"/>
  <c r="R588" i="3"/>
  <c r="P588" i="3"/>
  <c r="BI587" i="3"/>
  <c r="BH587" i="3"/>
  <c r="BG587" i="3"/>
  <c r="BF587" i="3"/>
  <c r="T587" i="3"/>
  <c r="R587" i="3"/>
  <c r="P587" i="3"/>
  <c r="BI586" i="3"/>
  <c r="BH586" i="3"/>
  <c r="BG586" i="3"/>
  <c r="BF586" i="3"/>
  <c r="T586" i="3"/>
  <c r="R586" i="3"/>
  <c r="P586" i="3"/>
  <c r="BI585" i="3"/>
  <c r="BH585" i="3"/>
  <c r="BG585" i="3"/>
  <c r="BF585" i="3"/>
  <c r="T585" i="3"/>
  <c r="R585" i="3"/>
  <c r="P585" i="3"/>
  <c r="BI584" i="3"/>
  <c r="BH584" i="3"/>
  <c r="BG584" i="3"/>
  <c r="BF584" i="3"/>
  <c r="T584" i="3"/>
  <c r="R584" i="3"/>
  <c r="P584" i="3"/>
  <c r="BI583" i="3"/>
  <c r="BH583" i="3"/>
  <c r="BG583" i="3"/>
  <c r="BF583" i="3"/>
  <c r="T583" i="3"/>
  <c r="R583" i="3"/>
  <c r="P583" i="3"/>
  <c r="BI582" i="3"/>
  <c r="BH582" i="3"/>
  <c r="BG582" i="3"/>
  <c r="BF582" i="3"/>
  <c r="T582" i="3"/>
  <c r="R582" i="3"/>
  <c r="P582" i="3"/>
  <c r="BI581" i="3"/>
  <c r="BH581" i="3"/>
  <c r="BG581" i="3"/>
  <c r="BF581" i="3"/>
  <c r="T581" i="3"/>
  <c r="R581" i="3"/>
  <c r="P581" i="3"/>
  <c r="BI579" i="3"/>
  <c r="BH579" i="3"/>
  <c r="BG579" i="3"/>
  <c r="BF579" i="3"/>
  <c r="T579" i="3"/>
  <c r="R579" i="3"/>
  <c r="P579" i="3"/>
  <c r="BI578" i="3"/>
  <c r="BH578" i="3"/>
  <c r="BG578" i="3"/>
  <c r="BF578" i="3"/>
  <c r="T578" i="3"/>
  <c r="R578" i="3"/>
  <c r="P578" i="3"/>
  <c r="BI577" i="3"/>
  <c r="BH577" i="3"/>
  <c r="BG577" i="3"/>
  <c r="BF577" i="3"/>
  <c r="T577" i="3"/>
  <c r="R577" i="3"/>
  <c r="P577" i="3"/>
  <c r="BI576" i="3"/>
  <c r="BH576" i="3"/>
  <c r="BG576" i="3"/>
  <c r="BF576" i="3"/>
  <c r="T576" i="3"/>
  <c r="R576" i="3"/>
  <c r="P576" i="3"/>
  <c r="BI575" i="3"/>
  <c r="BH575" i="3"/>
  <c r="BG575" i="3"/>
  <c r="BF575" i="3"/>
  <c r="T575" i="3"/>
  <c r="R575" i="3"/>
  <c r="P575" i="3"/>
  <c r="BI574" i="3"/>
  <c r="BH574" i="3"/>
  <c r="BG574" i="3"/>
  <c r="BF574" i="3"/>
  <c r="T574" i="3"/>
  <c r="R574" i="3"/>
  <c r="P574" i="3"/>
  <c r="BI573" i="3"/>
  <c r="BH573" i="3"/>
  <c r="BG573" i="3"/>
  <c r="BF573" i="3"/>
  <c r="T573" i="3"/>
  <c r="R573" i="3"/>
  <c r="P573" i="3"/>
  <c r="BI572" i="3"/>
  <c r="BH572" i="3"/>
  <c r="BG572" i="3"/>
  <c r="BF572" i="3"/>
  <c r="T572" i="3"/>
  <c r="R572" i="3"/>
  <c r="P572" i="3"/>
  <c r="BI571" i="3"/>
  <c r="BH571" i="3"/>
  <c r="BG571" i="3"/>
  <c r="BF571" i="3"/>
  <c r="T571" i="3"/>
  <c r="R571" i="3"/>
  <c r="P571" i="3"/>
  <c r="BI570" i="3"/>
  <c r="BH570" i="3"/>
  <c r="BG570" i="3"/>
  <c r="BF570" i="3"/>
  <c r="T570" i="3"/>
  <c r="R570" i="3"/>
  <c r="P570" i="3"/>
  <c r="BI569" i="3"/>
  <c r="BH569" i="3"/>
  <c r="BG569" i="3"/>
  <c r="BF569" i="3"/>
  <c r="T569" i="3"/>
  <c r="R569" i="3"/>
  <c r="P569" i="3"/>
  <c r="BI568" i="3"/>
  <c r="BH568" i="3"/>
  <c r="BG568" i="3"/>
  <c r="BF568" i="3"/>
  <c r="T568" i="3"/>
  <c r="R568" i="3"/>
  <c r="P568" i="3"/>
  <c r="BI567" i="3"/>
  <c r="BH567" i="3"/>
  <c r="BG567" i="3"/>
  <c r="BF567" i="3"/>
  <c r="T567" i="3"/>
  <c r="R567" i="3"/>
  <c r="P567" i="3"/>
  <c r="BI566" i="3"/>
  <c r="BH566" i="3"/>
  <c r="BG566" i="3"/>
  <c r="BF566" i="3"/>
  <c r="T566" i="3"/>
  <c r="R566" i="3"/>
  <c r="P566" i="3"/>
  <c r="BI565" i="3"/>
  <c r="BH565" i="3"/>
  <c r="BG565" i="3"/>
  <c r="BF565" i="3"/>
  <c r="T565" i="3"/>
  <c r="R565" i="3"/>
  <c r="P565" i="3"/>
  <c r="BI564" i="3"/>
  <c r="BH564" i="3"/>
  <c r="BG564" i="3"/>
  <c r="BF564" i="3"/>
  <c r="T564" i="3"/>
  <c r="R564" i="3"/>
  <c r="P564" i="3"/>
  <c r="BI563" i="3"/>
  <c r="BH563" i="3"/>
  <c r="BG563" i="3"/>
  <c r="BF563" i="3"/>
  <c r="T563" i="3"/>
  <c r="R563" i="3"/>
  <c r="P563" i="3"/>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6" i="3"/>
  <c r="BH556" i="3"/>
  <c r="BG556" i="3"/>
  <c r="BF556" i="3"/>
  <c r="T556" i="3"/>
  <c r="R556" i="3"/>
  <c r="P556" i="3"/>
  <c r="BI555" i="3"/>
  <c r="BH555" i="3"/>
  <c r="BG555" i="3"/>
  <c r="BF555" i="3"/>
  <c r="T555" i="3"/>
  <c r="R555" i="3"/>
  <c r="P555" i="3"/>
  <c r="BI554" i="3"/>
  <c r="BH554" i="3"/>
  <c r="BG554" i="3"/>
  <c r="BF554" i="3"/>
  <c r="T554" i="3"/>
  <c r="R554" i="3"/>
  <c r="P554" i="3"/>
  <c r="BI553" i="3"/>
  <c r="BH553" i="3"/>
  <c r="BG553" i="3"/>
  <c r="BF553" i="3"/>
  <c r="T553" i="3"/>
  <c r="R553" i="3"/>
  <c r="P553" i="3"/>
  <c r="BI552" i="3"/>
  <c r="BH552" i="3"/>
  <c r="BG552" i="3"/>
  <c r="BF552" i="3"/>
  <c r="T552" i="3"/>
  <c r="R552" i="3"/>
  <c r="P552" i="3"/>
  <c r="BI551" i="3"/>
  <c r="BH551" i="3"/>
  <c r="BG551" i="3"/>
  <c r="BF551" i="3"/>
  <c r="T551" i="3"/>
  <c r="R551" i="3"/>
  <c r="P551" i="3"/>
  <c r="BI550" i="3"/>
  <c r="BH550" i="3"/>
  <c r="BG550" i="3"/>
  <c r="BF550" i="3"/>
  <c r="T550" i="3"/>
  <c r="R550" i="3"/>
  <c r="P550" i="3"/>
  <c r="BI549" i="3"/>
  <c r="BH549" i="3"/>
  <c r="BG549" i="3"/>
  <c r="BF549" i="3"/>
  <c r="T549" i="3"/>
  <c r="R549" i="3"/>
  <c r="P549" i="3"/>
  <c r="BI548" i="3"/>
  <c r="BH548" i="3"/>
  <c r="BG548" i="3"/>
  <c r="BF548" i="3"/>
  <c r="T548" i="3"/>
  <c r="R548" i="3"/>
  <c r="P548" i="3"/>
  <c r="BI547" i="3"/>
  <c r="BH547" i="3"/>
  <c r="BG547" i="3"/>
  <c r="BF547" i="3"/>
  <c r="T547" i="3"/>
  <c r="R547" i="3"/>
  <c r="P547" i="3"/>
  <c r="BI546" i="3"/>
  <c r="BH546" i="3"/>
  <c r="BG546" i="3"/>
  <c r="BF546" i="3"/>
  <c r="T546" i="3"/>
  <c r="R546" i="3"/>
  <c r="P546" i="3"/>
  <c r="BI545" i="3"/>
  <c r="BH545" i="3"/>
  <c r="BG545" i="3"/>
  <c r="BF545" i="3"/>
  <c r="T545" i="3"/>
  <c r="R545" i="3"/>
  <c r="P545" i="3"/>
  <c r="BI544" i="3"/>
  <c r="BH544" i="3"/>
  <c r="BG544" i="3"/>
  <c r="BF544" i="3"/>
  <c r="T544" i="3"/>
  <c r="R544" i="3"/>
  <c r="P544" i="3"/>
  <c r="BI543" i="3"/>
  <c r="BH543" i="3"/>
  <c r="BG543" i="3"/>
  <c r="BF543" i="3"/>
  <c r="T543" i="3"/>
  <c r="R543" i="3"/>
  <c r="P543" i="3"/>
  <c r="BI542" i="3"/>
  <c r="BH542" i="3"/>
  <c r="BG542" i="3"/>
  <c r="BF542" i="3"/>
  <c r="T542" i="3"/>
  <c r="R542" i="3"/>
  <c r="P542" i="3"/>
  <c r="BI541" i="3"/>
  <c r="BH541" i="3"/>
  <c r="BG541" i="3"/>
  <c r="BF541" i="3"/>
  <c r="T541" i="3"/>
  <c r="R541" i="3"/>
  <c r="P541" i="3"/>
  <c r="BI540" i="3"/>
  <c r="BH540" i="3"/>
  <c r="BG540" i="3"/>
  <c r="BF540" i="3"/>
  <c r="T540" i="3"/>
  <c r="R540" i="3"/>
  <c r="P540" i="3"/>
  <c r="BI539" i="3"/>
  <c r="BH539" i="3"/>
  <c r="BG539" i="3"/>
  <c r="BF539" i="3"/>
  <c r="T539" i="3"/>
  <c r="R539" i="3"/>
  <c r="P539" i="3"/>
  <c r="BI538" i="3"/>
  <c r="BH538" i="3"/>
  <c r="BG538" i="3"/>
  <c r="BF538" i="3"/>
  <c r="T538" i="3"/>
  <c r="R538" i="3"/>
  <c r="P538" i="3"/>
  <c r="BI537" i="3"/>
  <c r="BH537" i="3"/>
  <c r="BG537" i="3"/>
  <c r="BF537" i="3"/>
  <c r="T537" i="3"/>
  <c r="R537" i="3"/>
  <c r="P537" i="3"/>
  <c r="BI536" i="3"/>
  <c r="BH536" i="3"/>
  <c r="BG536" i="3"/>
  <c r="BF536" i="3"/>
  <c r="T536" i="3"/>
  <c r="R536" i="3"/>
  <c r="P536" i="3"/>
  <c r="BI535" i="3"/>
  <c r="BH535" i="3"/>
  <c r="BG535" i="3"/>
  <c r="BF535" i="3"/>
  <c r="T535" i="3"/>
  <c r="R535" i="3"/>
  <c r="P535" i="3"/>
  <c r="BI534" i="3"/>
  <c r="BH534" i="3"/>
  <c r="BG534" i="3"/>
  <c r="BF534" i="3"/>
  <c r="T534" i="3"/>
  <c r="R534" i="3"/>
  <c r="P534" i="3"/>
  <c r="BI533" i="3"/>
  <c r="BH533" i="3"/>
  <c r="BG533" i="3"/>
  <c r="BF533" i="3"/>
  <c r="T533" i="3"/>
  <c r="R533" i="3"/>
  <c r="P533" i="3"/>
  <c r="BI532" i="3"/>
  <c r="BH532" i="3"/>
  <c r="BG532" i="3"/>
  <c r="BF532" i="3"/>
  <c r="T532" i="3"/>
  <c r="R532" i="3"/>
  <c r="P532" i="3"/>
  <c r="BI531" i="3"/>
  <c r="BH531" i="3"/>
  <c r="BG531" i="3"/>
  <c r="BF531" i="3"/>
  <c r="T531" i="3"/>
  <c r="R531" i="3"/>
  <c r="P531" i="3"/>
  <c r="BI530" i="3"/>
  <c r="BH530" i="3"/>
  <c r="BG530" i="3"/>
  <c r="BF530" i="3"/>
  <c r="T530" i="3"/>
  <c r="R530" i="3"/>
  <c r="P530" i="3"/>
  <c r="BI529" i="3"/>
  <c r="BH529" i="3"/>
  <c r="BG529" i="3"/>
  <c r="BF529" i="3"/>
  <c r="T529" i="3"/>
  <c r="R529" i="3"/>
  <c r="P529" i="3"/>
  <c r="BI527" i="3"/>
  <c r="BH527" i="3"/>
  <c r="BG527" i="3"/>
  <c r="BF527" i="3"/>
  <c r="T527" i="3"/>
  <c r="R527" i="3"/>
  <c r="P527" i="3"/>
  <c r="BI526" i="3"/>
  <c r="BH526" i="3"/>
  <c r="BG526" i="3"/>
  <c r="BF526" i="3"/>
  <c r="T526" i="3"/>
  <c r="R526" i="3"/>
  <c r="P526" i="3"/>
  <c r="BI525" i="3"/>
  <c r="BH525" i="3"/>
  <c r="BG525" i="3"/>
  <c r="BF525" i="3"/>
  <c r="T525" i="3"/>
  <c r="R525" i="3"/>
  <c r="P525" i="3"/>
  <c r="BI524" i="3"/>
  <c r="BH524" i="3"/>
  <c r="BG524" i="3"/>
  <c r="BF524" i="3"/>
  <c r="T524" i="3"/>
  <c r="R524" i="3"/>
  <c r="P524" i="3"/>
  <c r="BI523" i="3"/>
  <c r="BH523" i="3"/>
  <c r="BG523" i="3"/>
  <c r="BF523" i="3"/>
  <c r="T523" i="3"/>
  <c r="R523" i="3"/>
  <c r="P523" i="3"/>
  <c r="BI522" i="3"/>
  <c r="BH522" i="3"/>
  <c r="BG522" i="3"/>
  <c r="BF522" i="3"/>
  <c r="T522" i="3"/>
  <c r="R522" i="3"/>
  <c r="P522" i="3"/>
  <c r="BI521" i="3"/>
  <c r="BH521" i="3"/>
  <c r="BG521" i="3"/>
  <c r="BF521" i="3"/>
  <c r="T521" i="3"/>
  <c r="R521" i="3"/>
  <c r="P521"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5" i="3"/>
  <c r="BH515" i="3"/>
  <c r="BG515" i="3"/>
  <c r="BF515" i="3"/>
  <c r="T515" i="3"/>
  <c r="R515" i="3"/>
  <c r="P515" i="3"/>
  <c r="BI514" i="3"/>
  <c r="BH514" i="3"/>
  <c r="BG514" i="3"/>
  <c r="BF514" i="3"/>
  <c r="T514" i="3"/>
  <c r="R514" i="3"/>
  <c r="P514" i="3"/>
  <c r="BI513" i="3"/>
  <c r="BH513" i="3"/>
  <c r="BG513" i="3"/>
  <c r="BF513" i="3"/>
  <c r="T513" i="3"/>
  <c r="R513" i="3"/>
  <c r="P513"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8" i="3"/>
  <c r="BH508" i="3"/>
  <c r="BG508" i="3"/>
  <c r="BF508" i="3"/>
  <c r="T508" i="3"/>
  <c r="R508" i="3"/>
  <c r="P508" i="3"/>
  <c r="BI507" i="3"/>
  <c r="BH507" i="3"/>
  <c r="BG507" i="3"/>
  <c r="BF507" i="3"/>
  <c r="T507" i="3"/>
  <c r="R507" i="3"/>
  <c r="P507" i="3"/>
  <c r="BI506" i="3"/>
  <c r="BH506" i="3"/>
  <c r="BG506" i="3"/>
  <c r="BF506" i="3"/>
  <c r="T506" i="3"/>
  <c r="R506" i="3"/>
  <c r="P506" i="3"/>
  <c r="BI505" i="3"/>
  <c r="BH505" i="3"/>
  <c r="BG505" i="3"/>
  <c r="BF505" i="3"/>
  <c r="T505" i="3"/>
  <c r="R505" i="3"/>
  <c r="P505" i="3"/>
  <c r="BI504" i="3"/>
  <c r="BH504" i="3"/>
  <c r="BG504" i="3"/>
  <c r="BF504" i="3"/>
  <c r="T504" i="3"/>
  <c r="R504" i="3"/>
  <c r="P504" i="3"/>
  <c r="BI503" i="3"/>
  <c r="BH503" i="3"/>
  <c r="BG503" i="3"/>
  <c r="BF503" i="3"/>
  <c r="T503" i="3"/>
  <c r="R503" i="3"/>
  <c r="P503" i="3"/>
  <c r="BI502" i="3"/>
  <c r="BH502" i="3"/>
  <c r="BG502" i="3"/>
  <c r="BF502" i="3"/>
  <c r="T502" i="3"/>
  <c r="R502" i="3"/>
  <c r="P502" i="3"/>
  <c r="BI501" i="3"/>
  <c r="BH501" i="3"/>
  <c r="BG501" i="3"/>
  <c r="BF501" i="3"/>
  <c r="T501" i="3"/>
  <c r="R501" i="3"/>
  <c r="P501" i="3"/>
  <c r="BI500" i="3"/>
  <c r="BH500" i="3"/>
  <c r="BG500" i="3"/>
  <c r="BF500" i="3"/>
  <c r="T500" i="3"/>
  <c r="R500" i="3"/>
  <c r="P500" i="3"/>
  <c r="BI499" i="3"/>
  <c r="BH499" i="3"/>
  <c r="BG499" i="3"/>
  <c r="BF499" i="3"/>
  <c r="T499" i="3"/>
  <c r="R499" i="3"/>
  <c r="P499" i="3"/>
  <c r="BI498" i="3"/>
  <c r="BH498" i="3"/>
  <c r="BG498" i="3"/>
  <c r="BF498" i="3"/>
  <c r="T498" i="3"/>
  <c r="R498" i="3"/>
  <c r="P498" i="3"/>
  <c r="BI497" i="3"/>
  <c r="BH497" i="3"/>
  <c r="BG497" i="3"/>
  <c r="BF497" i="3"/>
  <c r="T497" i="3"/>
  <c r="R497" i="3"/>
  <c r="P497" i="3"/>
  <c r="BI496" i="3"/>
  <c r="BH496" i="3"/>
  <c r="BG496" i="3"/>
  <c r="BF496" i="3"/>
  <c r="T496" i="3"/>
  <c r="R496" i="3"/>
  <c r="P496" i="3"/>
  <c r="BI495" i="3"/>
  <c r="BH495" i="3"/>
  <c r="BG495" i="3"/>
  <c r="BF495" i="3"/>
  <c r="T495" i="3"/>
  <c r="R495" i="3"/>
  <c r="P495" i="3"/>
  <c r="BI494" i="3"/>
  <c r="BH494" i="3"/>
  <c r="BG494" i="3"/>
  <c r="BF494" i="3"/>
  <c r="T494" i="3"/>
  <c r="R494" i="3"/>
  <c r="P494" i="3"/>
  <c r="BI493" i="3"/>
  <c r="BH493" i="3"/>
  <c r="BG493" i="3"/>
  <c r="BF493" i="3"/>
  <c r="T493" i="3"/>
  <c r="R493" i="3"/>
  <c r="P493" i="3"/>
  <c r="BI492" i="3"/>
  <c r="BH492" i="3"/>
  <c r="BG492" i="3"/>
  <c r="BF492" i="3"/>
  <c r="T492" i="3"/>
  <c r="R492" i="3"/>
  <c r="P492" i="3"/>
  <c r="BI491" i="3"/>
  <c r="BH491" i="3"/>
  <c r="BG491" i="3"/>
  <c r="BF491" i="3"/>
  <c r="T491" i="3"/>
  <c r="R491" i="3"/>
  <c r="P491" i="3"/>
  <c r="BI490" i="3"/>
  <c r="BH490" i="3"/>
  <c r="BG490" i="3"/>
  <c r="BF490" i="3"/>
  <c r="T490" i="3"/>
  <c r="R490" i="3"/>
  <c r="P490" i="3"/>
  <c r="BI489" i="3"/>
  <c r="BH489" i="3"/>
  <c r="BG489" i="3"/>
  <c r="BF489" i="3"/>
  <c r="T489" i="3"/>
  <c r="R489" i="3"/>
  <c r="P489" i="3"/>
  <c r="BI488" i="3"/>
  <c r="BH488" i="3"/>
  <c r="BG488" i="3"/>
  <c r="BF488" i="3"/>
  <c r="T488" i="3"/>
  <c r="R488" i="3"/>
  <c r="P488" i="3"/>
  <c r="BI487" i="3"/>
  <c r="BH487" i="3"/>
  <c r="BG487" i="3"/>
  <c r="BF487" i="3"/>
  <c r="T487" i="3"/>
  <c r="R487" i="3"/>
  <c r="P487" i="3"/>
  <c r="BI486" i="3"/>
  <c r="BH486" i="3"/>
  <c r="BG486" i="3"/>
  <c r="BF486" i="3"/>
  <c r="T486" i="3"/>
  <c r="R486" i="3"/>
  <c r="P486" i="3"/>
  <c r="BI485" i="3"/>
  <c r="BH485" i="3"/>
  <c r="BG485" i="3"/>
  <c r="BF485" i="3"/>
  <c r="T485" i="3"/>
  <c r="R485" i="3"/>
  <c r="P485" i="3"/>
  <c r="BI484" i="3"/>
  <c r="BH484" i="3"/>
  <c r="BG484" i="3"/>
  <c r="BF484" i="3"/>
  <c r="T484" i="3"/>
  <c r="R484" i="3"/>
  <c r="P484" i="3"/>
  <c r="BI483" i="3"/>
  <c r="BH483" i="3"/>
  <c r="BG483" i="3"/>
  <c r="BF483" i="3"/>
  <c r="T483" i="3"/>
  <c r="R483" i="3"/>
  <c r="P483" i="3"/>
  <c r="BI482" i="3"/>
  <c r="BH482" i="3"/>
  <c r="BG482" i="3"/>
  <c r="BF482" i="3"/>
  <c r="T482" i="3"/>
  <c r="R482" i="3"/>
  <c r="P482" i="3"/>
  <c r="BI481" i="3"/>
  <c r="BH481" i="3"/>
  <c r="BG481" i="3"/>
  <c r="BF481" i="3"/>
  <c r="T481" i="3"/>
  <c r="R481" i="3"/>
  <c r="P481" i="3"/>
  <c r="BI480" i="3"/>
  <c r="BH480" i="3"/>
  <c r="BG480" i="3"/>
  <c r="BF480" i="3"/>
  <c r="T480" i="3"/>
  <c r="R480" i="3"/>
  <c r="P480" i="3"/>
  <c r="BI479" i="3"/>
  <c r="BH479" i="3"/>
  <c r="BG479" i="3"/>
  <c r="BF479" i="3"/>
  <c r="T479" i="3"/>
  <c r="R479" i="3"/>
  <c r="P479" i="3"/>
  <c r="BI478" i="3"/>
  <c r="BH478" i="3"/>
  <c r="BG478" i="3"/>
  <c r="BF478" i="3"/>
  <c r="T478" i="3"/>
  <c r="R478" i="3"/>
  <c r="P478" i="3"/>
  <c r="BI477" i="3"/>
  <c r="BH477" i="3"/>
  <c r="BG477" i="3"/>
  <c r="BF477" i="3"/>
  <c r="T477" i="3"/>
  <c r="R477" i="3"/>
  <c r="P477" i="3"/>
  <c r="BI476" i="3"/>
  <c r="BH476" i="3"/>
  <c r="BG476" i="3"/>
  <c r="BF476" i="3"/>
  <c r="T476" i="3"/>
  <c r="R476" i="3"/>
  <c r="P476" i="3"/>
  <c r="BI475" i="3"/>
  <c r="BH475" i="3"/>
  <c r="BG475" i="3"/>
  <c r="BF475" i="3"/>
  <c r="T475" i="3"/>
  <c r="R475" i="3"/>
  <c r="P475" i="3"/>
  <c r="BI473" i="3"/>
  <c r="BH473" i="3"/>
  <c r="BG473" i="3"/>
  <c r="BF473" i="3"/>
  <c r="T473" i="3"/>
  <c r="R473" i="3"/>
  <c r="P473" i="3"/>
  <c r="BI472" i="3"/>
  <c r="BH472" i="3"/>
  <c r="BG472" i="3"/>
  <c r="BF472" i="3"/>
  <c r="T472" i="3"/>
  <c r="R472" i="3"/>
  <c r="P472" i="3"/>
  <c r="BI471" i="3"/>
  <c r="BH471" i="3"/>
  <c r="BG471" i="3"/>
  <c r="BF471" i="3"/>
  <c r="T471" i="3"/>
  <c r="R471" i="3"/>
  <c r="P471" i="3"/>
  <c r="BI470" i="3"/>
  <c r="BH470" i="3"/>
  <c r="BG470" i="3"/>
  <c r="BF470" i="3"/>
  <c r="T470" i="3"/>
  <c r="R470" i="3"/>
  <c r="P470" i="3"/>
  <c r="BI469" i="3"/>
  <c r="BH469" i="3"/>
  <c r="BG469" i="3"/>
  <c r="BF469" i="3"/>
  <c r="T469" i="3"/>
  <c r="R469" i="3"/>
  <c r="P469" i="3"/>
  <c r="BI468" i="3"/>
  <c r="BH468" i="3"/>
  <c r="BG468" i="3"/>
  <c r="BF468" i="3"/>
  <c r="T468" i="3"/>
  <c r="R468" i="3"/>
  <c r="P468" i="3"/>
  <c r="BI467" i="3"/>
  <c r="BH467" i="3"/>
  <c r="BG467" i="3"/>
  <c r="BF467" i="3"/>
  <c r="T467" i="3"/>
  <c r="R467" i="3"/>
  <c r="P467" i="3"/>
  <c r="BI466" i="3"/>
  <c r="BH466" i="3"/>
  <c r="BG466" i="3"/>
  <c r="BF466" i="3"/>
  <c r="T466" i="3"/>
  <c r="R466" i="3"/>
  <c r="P466" i="3"/>
  <c r="BI465" i="3"/>
  <c r="BH465" i="3"/>
  <c r="BG465" i="3"/>
  <c r="BF465" i="3"/>
  <c r="T465" i="3"/>
  <c r="R465" i="3"/>
  <c r="P465" i="3"/>
  <c r="BI464" i="3"/>
  <c r="BH464" i="3"/>
  <c r="BG464" i="3"/>
  <c r="BF464" i="3"/>
  <c r="T464" i="3"/>
  <c r="R464" i="3"/>
  <c r="P464" i="3"/>
  <c r="BI463" i="3"/>
  <c r="BH463" i="3"/>
  <c r="BG463" i="3"/>
  <c r="BF463" i="3"/>
  <c r="T463" i="3"/>
  <c r="R463" i="3"/>
  <c r="P463" i="3"/>
  <c r="BI462" i="3"/>
  <c r="BH462" i="3"/>
  <c r="BG462" i="3"/>
  <c r="BF462" i="3"/>
  <c r="T462" i="3"/>
  <c r="R462" i="3"/>
  <c r="P462" i="3"/>
  <c r="BI461" i="3"/>
  <c r="BH461" i="3"/>
  <c r="BG461" i="3"/>
  <c r="BF461" i="3"/>
  <c r="T461" i="3"/>
  <c r="R461" i="3"/>
  <c r="P461" i="3"/>
  <c r="BI460" i="3"/>
  <c r="BH460" i="3"/>
  <c r="BG460" i="3"/>
  <c r="BF460" i="3"/>
  <c r="T460" i="3"/>
  <c r="R460" i="3"/>
  <c r="P460" i="3"/>
  <c r="BI459" i="3"/>
  <c r="BH459" i="3"/>
  <c r="BG459" i="3"/>
  <c r="BF459" i="3"/>
  <c r="T459" i="3"/>
  <c r="R459" i="3"/>
  <c r="P459" i="3"/>
  <c r="BI458" i="3"/>
  <c r="BH458" i="3"/>
  <c r="BG458" i="3"/>
  <c r="BF458" i="3"/>
  <c r="T458" i="3"/>
  <c r="R458" i="3"/>
  <c r="P458" i="3"/>
  <c r="BI457" i="3"/>
  <c r="BH457" i="3"/>
  <c r="BG457" i="3"/>
  <c r="BF457" i="3"/>
  <c r="T457" i="3"/>
  <c r="R457" i="3"/>
  <c r="P457" i="3"/>
  <c r="BI456" i="3"/>
  <c r="BH456" i="3"/>
  <c r="BG456" i="3"/>
  <c r="BF456" i="3"/>
  <c r="T456" i="3"/>
  <c r="R456" i="3"/>
  <c r="P456" i="3"/>
  <c r="BI455" i="3"/>
  <c r="BH455" i="3"/>
  <c r="BG455" i="3"/>
  <c r="BF455" i="3"/>
  <c r="T455" i="3"/>
  <c r="R455" i="3"/>
  <c r="P455" i="3"/>
  <c r="BI454" i="3"/>
  <c r="BH454" i="3"/>
  <c r="BG454" i="3"/>
  <c r="BF454" i="3"/>
  <c r="T454" i="3"/>
  <c r="R454" i="3"/>
  <c r="P454" i="3"/>
  <c r="BI453" i="3"/>
  <c r="BH453" i="3"/>
  <c r="BG453" i="3"/>
  <c r="BF453" i="3"/>
  <c r="T453" i="3"/>
  <c r="R453" i="3"/>
  <c r="P453" i="3"/>
  <c r="BI452" i="3"/>
  <c r="BH452" i="3"/>
  <c r="BG452" i="3"/>
  <c r="BF452" i="3"/>
  <c r="T452" i="3"/>
  <c r="R452" i="3"/>
  <c r="P452" i="3"/>
  <c r="BI451" i="3"/>
  <c r="BH451" i="3"/>
  <c r="BG451" i="3"/>
  <c r="BF451" i="3"/>
  <c r="T451" i="3"/>
  <c r="R451" i="3"/>
  <c r="P451" i="3"/>
  <c r="BI450" i="3"/>
  <c r="BH450" i="3"/>
  <c r="BG450" i="3"/>
  <c r="BF450" i="3"/>
  <c r="T450" i="3"/>
  <c r="R450" i="3"/>
  <c r="P450" i="3"/>
  <c r="BI449" i="3"/>
  <c r="BH449" i="3"/>
  <c r="BG449" i="3"/>
  <c r="BF449" i="3"/>
  <c r="T449" i="3"/>
  <c r="R449" i="3"/>
  <c r="P449" i="3"/>
  <c r="BI448" i="3"/>
  <c r="BH448" i="3"/>
  <c r="BG448" i="3"/>
  <c r="BF448" i="3"/>
  <c r="T448" i="3"/>
  <c r="R448" i="3"/>
  <c r="P448" i="3"/>
  <c r="BI447" i="3"/>
  <c r="BH447" i="3"/>
  <c r="BG447" i="3"/>
  <c r="BF447" i="3"/>
  <c r="T447" i="3"/>
  <c r="R447" i="3"/>
  <c r="P447" i="3"/>
  <c r="BI446" i="3"/>
  <c r="BH446" i="3"/>
  <c r="BG446" i="3"/>
  <c r="BF446" i="3"/>
  <c r="T446" i="3"/>
  <c r="R446" i="3"/>
  <c r="P446" i="3"/>
  <c r="BI445" i="3"/>
  <c r="BH445" i="3"/>
  <c r="BG445" i="3"/>
  <c r="BF445" i="3"/>
  <c r="T445" i="3"/>
  <c r="R445" i="3"/>
  <c r="P445" i="3"/>
  <c r="BI444" i="3"/>
  <c r="BH444" i="3"/>
  <c r="BG444" i="3"/>
  <c r="BF444" i="3"/>
  <c r="T444" i="3"/>
  <c r="R444" i="3"/>
  <c r="P444" i="3"/>
  <c r="BI443" i="3"/>
  <c r="BH443" i="3"/>
  <c r="BG443" i="3"/>
  <c r="BF443" i="3"/>
  <c r="T443" i="3"/>
  <c r="R443" i="3"/>
  <c r="P443" i="3"/>
  <c r="BI442" i="3"/>
  <c r="BH442" i="3"/>
  <c r="BG442" i="3"/>
  <c r="BF442" i="3"/>
  <c r="T442" i="3"/>
  <c r="R442" i="3"/>
  <c r="P442" i="3"/>
  <c r="BI441" i="3"/>
  <c r="BH441" i="3"/>
  <c r="BG441" i="3"/>
  <c r="BF441" i="3"/>
  <c r="T441" i="3"/>
  <c r="R441" i="3"/>
  <c r="P441" i="3"/>
  <c r="BI440" i="3"/>
  <c r="BH440" i="3"/>
  <c r="BG440" i="3"/>
  <c r="BF440" i="3"/>
  <c r="T440" i="3"/>
  <c r="R440" i="3"/>
  <c r="P440" i="3"/>
  <c r="BI439" i="3"/>
  <c r="BH439" i="3"/>
  <c r="BG439" i="3"/>
  <c r="BF439" i="3"/>
  <c r="T439" i="3"/>
  <c r="R439" i="3"/>
  <c r="P439" i="3"/>
  <c r="BI438" i="3"/>
  <c r="BH438" i="3"/>
  <c r="BG438" i="3"/>
  <c r="BF438" i="3"/>
  <c r="T438" i="3"/>
  <c r="R438" i="3"/>
  <c r="P438" i="3"/>
  <c r="BI437" i="3"/>
  <c r="BH437" i="3"/>
  <c r="BG437" i="3"/>
  <c r="BF437" i="3"/>
  <c r="T437" i="3"/>
  <c r="R437" i="3"/>
  <c r="P437" i="3"/>
  <c r="BI436" i="3"/>
  <c r="BH436" i="3"/>
  <c r="BG436" i="3"/>
  <c r="BF436" i="3"/>
  <c r="T436" i="3"/>
  <c r="R436" i="3"/>
  <c r="P436" i="3"/>
  <c r="BI435" i="3"/>
  <c r="BH435" i="3"/>
  <c r="BG435" i="3"/>
  <c r="BF435" i="3"/>
  <c r="T435" i="3"/>
  <c r="R435" i="3"/>
  <c r="P435" i="3"/>
  <c r="BI434" i="3"/>
  <c r="BH434" i="3"/>
  <c r="BG434" i="3"/>
  <c r="BF434" i="3"/>
  <c r="T434" i="3"/>
  <c r="R434" i="3"/>
  <c r="P434" i="3"/>
  <c r="BI433" i="3"/>
  <c r="BH433" i="3"/>
  <c r="BG433" i="3"/>
  <c r="BF433" i="3"/>
  <c r="T433" i="3"/>
  <c r="R433" i="3"/>
  <c r="P433" i="3"/>
  <c r="BI432" i="3"/>
  <c r="BH432" i="3"/>
  <c r="BG432" i="3"/>
  <c r="BF432" i="3"/>
  <c r="T432" i="3"/>
  <c r="R432" i="3"/>
  <c r="P432" i="3"/>
  <c r="BI431" i="3"/>
  <c r="BH431" i="3"/>
  <c r="BG431" i="3"/>
  <c r="BF431" i="3"/>
  <c r="T431" i="3"/>
  <c r="R431" i="3"/>
  <c r="P431" i="3"/>
  <c r="BI430" i="3"/>
  <c r="BH430" i="3"/>
  <c r="BG430" i="3"/>
  <c r="BF430" i="3"/>
  <c r="T430" i="3"/>
  <c r="R430" i="3"/>
  <c r="P430" i="3"/>
  <c r="BI429" i="3"/>
  <c r="BH429" i="3"/>
  <c r="BG429" i="3"/>
  <c r="BF429" i="3"/>
  <c r="T429" i="3"/>
  <c r="R429" i="3"/>
  <c r="P429" i="3"/>
  <c r="BI428" i="3"/>
  <c r="BH428" i="3"/>
  <c r="BG428" i="3"/>
  <c r="BF428" i="3"/>
  <c r="T428" i="3"/>
  <c r="R428" i="3"/>
  <c r="P428" i="3"/>
  <c r="BI427" i="3"/>
  <c r="BH427" i="3"/>
  <c r="BG427" i="3"/>
  <c r="BF427" i="3"/>
  <c r="T427" i="3"/>
  <c r="R427" i="3"/>
  <c r="P427" i="3"/>
  <c r="BI426" i="3"/>
  <c r="BH426" i="3"/>
  <c r="BG426" i="3"/>
  <c r="BF426" i="3"/>
  <c r="T426" i="3"/>
  <c r="R426" i="3"/>
  <c r="P426" i="3"/>
  <c r="BI425" i="3"/>
  <c r="BH425" i="3"/>
  <c r="BG425" i="3"/>
  <c r="BF425" i="3"/>
  <c r="T425" i="3"/>
  <c r="R425" i="3"/>
  <c r="P425" i="3"/>
  <c r="BI424" i="3"/>
  <c r="BH424" i="3"/>
  <c r="BG424" i="3"/>
  <c r="BF424" i="3"/>
  <c r="T424" i="3"/>
  <c r="R424" i="3"/>
  <c r="P424" i="3"/>
  <c r="BI423" i="3"/>
  <c r="BH423" i="3"/>
  <c r="BG423" i="3"/>
  <c r="BF423" i="3"/>
  <c r="T423" i="3"/>
  <c r="R423" i="3"/>
  <c r="P423" i="3"/>
  <c r="BI422" i="3"/>
  <c r="BH422" i="3"/>
  <c r="BG422" i="3"/>
  <c r="BF422" i="3"/>
  <c r="T422" i="3"/>
  <c r="R422" i="3"/>
  <c r="P422" i="3"/>
  <c r="BI421" i="3"/>
  <c r="BH421" i="3"/>
  <c r="BG421" i="3"/>
  <c r="BF421" i="3"/>
  <c r="T421" i="3"/>
  <c r="R421" i="3"/>
  <c r="P421" i="3"/>
  <c r="BI420" i="3"/>
  <c r="BH420" i="3"/>
  <c r="BG420" i="3"/>
  <c r="BF420" i="3"/>
  <c r="T420" i="3"/>
  <c r="R420" i="3"/>
  <c r="P420" i="3"/>
  <c r="BI419" i="3"/>
  <c r="BH419" i="3"/>
  <c r="BG419" i="3"/>
  <c r="BF419" i="3"/>
  <c r="T419" i="3"/>
  <c r="R419" i="3"/>
  <c r="P419" i="3"/>
  <c r="BI418" i="3"/>
  <c r="BH418" i="3"/>
  <c r="BG418" i="3"/>
  <c r="BF418" i="3"/>
  <c r="T418" i="3"/>
  <c r="R418" i="3"/>
  <c r="P418" i="3"/>
  <c r="BI417" i="3"/>
  <c r="BH417" i="3"/>
  <c r="BG417" i="3"/>
  <c r="BF417" i="3"/>
  <c r="T417" i="3"/>
  <c r="R417" i="3"/>
  <c r="P417" i="3"/>
  <c r="BI416" i="3"/>
  <c r="BH416" i="3"/>
  <c r="BG416" i="3"/>
  <c r="BF416" i="3"/>
  <c r="T416" i="3"/>
  <c r="R416" i="3"/>
  <c r="P416" i="3"/>
  <c r="BI415" i="3"/>
  <c r="BH415" i="3"/>
  <c r="BG415" i="3"/>
  <c r="BF415" i="3"/>
  <c r="T415" i="3"/>
  <c r="R415" i="3"/>
  <c r="P415" i="3"/>
  <c r="BI414" i="3"/>
  <c r="BH414" i="3"/>
  <c r="BG414" i="3"/>
  <c r="BF414" i="3"/>
  <c r="T414" i="3"/>
  <c r="R414" i="3"/>
  <c r="P414" i="3"/>
  <c r="BI413" i="3"/>
  <c r="BH413" i="3"/>
  <c r="BG413" i="3"/>
  <c r="BF413" i="3"/>
  <c r="T413" i="3"/>
  <c r="R413" i="3"/>
  <c r="P413" i="3"/>
  <c r="BI412" i="3"/>
  <c r="BH412" i="3"/>
  <c r="BG412" i="3"/>
  <c r="BF412" i="3"/>
  <c r="T412" i="3"/>
  <c r="R412" i="3"/>
  <c r="P412" i="3"/>
  <c r="BI411" i="3"/>
  <c r="BH411" i="3"/>
  <c r="BG411" i="3"/>
  <c r="BF411" i="3"/>
  <c r="T411" i="3"/>
  <c r="R411" i="3"/>
  <c r="P411" i="3"/>
  <c r="BI410" i="3"/>
  <c r="BH410" i="3"/>
  <c r="BG410" i="3"/>
  <c r="BF410" i="3"/>
  <c r="T410" i="3"/>
  <c r="R410" i="3"/>
  <c r="P410" i="3"/>
  <c r="BI409" i="3"/>
  <c r="BH409" i="3"/>
  <c r="BG409" i="3"/>
  <c r="BF409" i="3"/>
  <c r="T409" i="3"/>
  <c r="R409" i="3"/>
  <c r="P409" i="3"/>
  <c r="BI408" i="3"/>
  <c r="BH408" i="3"/>
  <c r="BG408" i="3"/>
  <c r="BF408" i="3"/>
  <c r="T408" i="3"/>
  <c r="R408" i="3"/>
  <c r="P408" i="3"/>
  <c r="BI407" i="3"/>
  <c r="BH407" i="3"/>
  <c r="BG407" i="3"/>
  <c r="BF407" i="3"/>
  <c r="T407" i="3"/>
  <c r="R407" i="3"/>
  <c r="P407" i="3"/>
  <c r="BI406" i="3"/>
  <c r="BH406" i="3"/>
  <c r="BG406" i="3"/>
  <c r="BF406" i="3"/>
  <c r="T406" i="3"/>
  <c r="R406" i="3"/>
  <c r="P406" i="3"/>
  <c r="BI405" i="3"/>
  <c r="BH405" i="3"/>
  <c r="BG405" i="3"/>
  <c r="BF405" i="3"/>
  <c r="T405" i="3"/>
  <c r="R405" i="3"/>
  <c r="P405" i="3"/>
  <c r="BI404" i="3"/>
  <c r="BH404" i="3"/>
  <c r="BG404" i="3"/>
  <c r="BF404" i="3"/>
  <c r="T404" i="3"/>
  <c r="R404" i="3"/>
  <c r="P404" i="3"/>
  <c r="BI403" i="3"/>
  <c r="BH403" i="3"/>
  <c r="BG403" i="3"/>
  <c r="BF403" i="3"/>
  <c r="T403" i="3"/>
  <c r="R403" i="3"/>
  <c r="P403" i="3"/>
  <c r="BI402" i="3"/>
  <c r="BH402" i="3"/>
  <c r="BG402" i="3"/>
  <c r="BF402" i="3"/>
  <c r="T402" i="3"/>
  <c r="R402" i="3"/>
  <c r="P402" i="3"/>
  <c r="BI401" i="3"/>
  <c r="BH401" i="3"/>
  <c r="BG401" i="3"/>
  <c r="BF401" i="3"/>
  <c r="T401" i="3"/>
  <c r="R401" i="3"/>
  <c r="P401" i="3"/>
  <c r="BI400" i="3"/>
  <c r="BH400" i="3"/>
  <c r="BG400" i="3"/>
  <c r="BF400" i="3"/>
  <c r="T400" i="3"/>
  <c r="R400" i="3"/>
  <c r="P400" i="3"/>
  <c r="BI399" i="3"/>
  <c r="BH399" i="3"/>
  <c r="BG399" i="3"/>
  <c r="BF399" i="3"/>
  <c r="T399" i="3"/>
  <c r="R399" i="3"/>
  <c r="P399" i="3"/>
  <c r="BI398" i="3"/>
  <c r="BH398" i="3"/>
  <c r="BG398" i="3"/>
  <c r="BF398" i="3"/>
  <c r="T398" i="3"/>
  <c r="R398" i="3"/>
  <c r="P398" i="3"/>
  <c r="BI395" i="3"/>
  <c r="BH395" i="3"/>
  <c r="BG395" i="3"/>
  <c r="BF395" i="3"/>
  <c r="T395" i="3"/>
  <c r="R395" i="3"/>
  <c r="P395" i="3"/>
  <c r="BI393" i="3"/>
  <c r="BH393" i="3"/>
  <c r="BG393" i="3"/>
  <c r="BF393" i="3"/>
  <c r="T393" i="3"/>
  <c r="R393" i="3"/>
  <c r="P393" i="3"/>
  <c r="BI391" i="3"/>
  <c r="BH391" i="3"/>
  <c r="BG391" i="3"/>
  <c r="BF391" i="3"/>
  <c r="T391" i="3"/>
  <c r="R391" i="3"/>
  <c r="P391" i="3"/>
  <c r="BI388" i="3"/>
  <c r="BH388" i="3"/>
  <c r="BG388" i="3"/>
  <c r="BF388" i="3"/>
  <c r="T388" i="3"/>
  <c r="R388" i="3"/>
  <c r="P388" i="3"/>
  <c r="BI386" i="3"/>
  <c r="BH386" i="3"/>
  <c r="BG386" i="3"/>
  <c r="BF386" i="3"/>
  <c r="T386" i="3"/>
  <c r="R386" i="3"/>
  <c r="P386" i="3"/>
  <c r="BI384" i="3"/>
  <c r="BH384" i="3"/>
  <c r="BG384" i="3"/>
  <c r="BF384" i="3"/>
  <c r="T384" i="3"/>
  <c r="R384" i="3"/>
  <c r="P384" i="3"/>
  <c r="BI383" i="3"/>
  <c r="BH383" i="3"/>
  <c r="BG383" i="3"/>
  <c r="BF383" i="3"/>
  <c r="T383" i="3"/>
  <c r="R383" i="3"/>
  <c r="P383" i="3"/>
  <c r="BI381" i="3"/>
  <c r="BH381" i="3"/>
  <c r="BG381" i="3"/>
  <c r="BF381" i="3"/>
  <c r="T381" i="3"/>
  <c r="R381" i="3"/>
  <c r="P381" i="3"/>
  <c r="BI380" i="3"/>
  <c r="BH380" i="3"/>
  <c r="BG380" i="3"/>
  <c r="BF380" i="3"/>
  <c r="T380" i="3"/>
  <c r="R380" i="3"/>
  <c r="P380"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1" i="3"/>
  <c r="BH371" i="3"/>
  <c r="BG371" i="3"/>
  <c r="BF371" i="3"/>
  <c r="T371" i="3"/>
  <c r="R371" i="3"/>
  <c r="P371" i="3"/>
  <c r="BI368" i="3"/>
  <c r="BH368" i="3"/>
  <c r="BG368" i="3"/>
  <c r="BF368" i="3"/>
  <c r="T368" i="3"/>
  <c r="R368" i="3"/>
  <c r="P368" i="3"/>
  <c r="BI366" i="3"/>
  <c r="BH366" i="3"/>
  <c r="BG366" i="3"/>
  <c r="BF366" i="3"/>
  <c r="T366" i="3"/>
  <c r="R366" i="3"/>
  <c r="P366" i="3"/>
  <c r="BI363" i="3"/>
  <c r="BH363" i="3"/>
  <c r="BG363" i="3"/>
  <c r="BF363" i="3"/>
  <c r="T363" i="3"/>
  <c r="R363" i="3"/>
  <c r="P363" i="3"/>
  <c r="BI362" i="3"/>
  <c r="BH362" i="3"/>
  <c r="BG362" i="3"/>
  <c r="BF362" i="3"/>
  <c r="T362" i="3"/>
  <c r="R362" i="3"/>
  <c r="P362" i="3"/>
  <c r="BI361" i="3"/>
  <c r="BH361" i="3"/>
  <c r="BG361" i="3"/>
  <c r="BF361" i="3"/>
  <c r="T361" i="3"/>
  <c r="R361" i="3"/>
  <c r="P361" i="3"/>
  <c r="BI360" i="3"/>
  <c r="BH360" i="3"/>
  <c r="BG360" i="3"/>
  <c r="BF360" i="3"/>
  <c r="T360" i="3"/>
  <c r="R360" i="3"/>
  <c r="P360" i="3"/>
  <c r="BI359" i="3"/>
  <c r="BH359" i="3"/>
  <c r="BG359" i="3"/>
  <c r="BF359" i="3"/>
  <c r="T359" i="3"/>
  <c r="R359" i="3"/>
  <c r="P359" i="3"/>
  <c r="BI358" i="3"/>
  <c r="BH358" i="3"/>
  <c r="BG358" i="3"/>
  <c r="BF358" i="3"/>
  <c r="T358" i="3"/>
  <c r="R358" i="3"/>
  <c r="P358" i="3"/>
  <c r="BI355" i="3"/>
  <c r="BH355" i="3"/>
  <c r="BG355" i="3"/>
  <c r="BF355" i="3"/>
  <c r="T355" i="3"/>
  <c r="R355" i="3"/>
  <c r="P355" i="3"/>
  <c r="BI353" i="3"/>
  <c r="BH353" i="3"/>
  <c r="BG353" i="3"/>
  <c r="BF353" i="3"/>
  <c r="T353" i="3"/>
  <c r="R353" i="3"/>
  <c r="P353" i="3"/>
  <c r="BI350" i="3"/>
  <c r="BH350" i="3"/>
  <c r="BG350" i="3"/>
  <c r="BF350" i="3"/>
  <c r="T350" i="3"/>
  <c r="R350" i="3"/>
  <c r="P350" i="3"/>
  <c r="BI347" i="3"/>
  <c r="BH347" i="3"/>
  <c r="BG347" i="3"/>
  <c r="BF347" i="3"/>
  <c r="T347" i="3"/>
  <c r="R347" i="3"/>
  <c r="P347" i="3"/>
  <c r="BI344" i="3"/>
  <c r="BH344" i="3"/>
  <c r="BG344" i="3"/>
  <c r="BF344" i="3"/>
  <c r="T344" i="3"/>
  <c r="R344" i="3"/>
  <c r="P344" i="3"/>
  <c r="BI341" i="3"/>
  <c r="BH341" i="3"/>
  <c r="BG341" i="3"/>
  <c r="BF341" i="3"/>
  <c r="T341" i="3"/>
  <c r="R341" i="3"/>
  <c r="P341" i="3"/>
  <c r="BI340" i="3"/>
  <c r="BH340" i="3"/>
  <c r="BG340" i="3"/>
  <c r="BF340" i="3"/>
  <c r="T340" i="3"/>
  <c r="R340" i="3"/>
  <c r="P340" i="3"/>
  <c r="BI337" i="3"/>
  <c r="BH337" i="3"/>
  <c r="BG337" i="3"/>
  <c r="BF337" i="3"/>
  <c r="T337" i="3"/>
  <c r="R337" i="3"/>
  <c r="P337" i="3"/>
  <c r="BI335" i="3"/>
  <c r="BH335" i="3"/>
  <c r="BG335" i="3"/>
  <c r="BF335" i="3"/>
  <c r="T335" i="3"/>
  <c r="R335" i="3"/>
  <c r="P335" i="3"/>
  <c r="BI332" i="3"/>
  <c r="BH332" i="3"/>
  <c r="BG332" i="3"/>
  <c r="BF332" i="3"/>
  <c r="T332" i="3"/>
  <c r="R332" i="3"/>
  <c r="P332" i="3"/>
  <c r="BI331" i="3"/>
  <c r="BH331" i="3"/>
  <c r="BG331" i="3"/>
  <c r="BF331" i="3"/>
  <c r="T331" i="3"/>
  <c r="R331" i="3"/>
  <c r="P331" i="3"/>
  <c r="BI330" i="3"/>
  <c r="BH330" i="3"/>
  <c r="BG330" i="3"/>
  <c r="BF330" i="3"/>
  <c r="T330" i="3"/>
  <c r="R330" i="3"/>
  <c r="P330" i="3"/>
  <c r="BI327" i="3"/>
  <c r="BH327" i="3"/>
  <c r="BG327" i="3"/>
  <c r="BF327" i="3"/>
  <c r="T327" i="3"/>
  <c r="R327" i="3"/>
  <c r="P327" i="3"/>
  <c r="BI324" i="3"/>
  <c r="BH324" i="3"/>
  <c r="BG324" i="3"/>
  <c r="BF324" i="3"/>
  <c r="T324" i="3"/>
  <c r="R324" i="3"/>
  <c r="P324" i="3"/>
  <c r="BI322" i="3"/>
  <c r="BH322" i="3"/>
  <c r="BG322" i="3"/>
  <c r="BF322" i="3"/>
  <c r="T322" i="3"/>
  <c r="R322" i="3"/>
  <c r="P322" i="3"/>
  <c r="BI319" i="3"/>
  <c r="BH319" i="3"/>
  <c r="BG319" i="3"/>
  <c r="BF319" i="3"/>
  <c r="T319" i="3"/>
  <c r="R319" i="3"/>
  <c r="P319" i="3"/>
  <c r="BI316" i="3"/>
  <c r="BH316" i="3"/>
  <c r="BG316" i="3"/>
  <c r="BF316" i="3"/>
  <c r="T316" i="3"/>
  <c r="R316" i="3"/>
  <c r="P316" i="3"/>
  <c r="BI313" i="3"/>
  <c r="BH313" i="3"/>
  <c r="BG313" i="3"/>
  <c r="BF313" i="3"/>
  <c r="T313" i="3"/>
  <c r="R313" i="3"/>
  <c r="P313" i="3"/>
  <c r="BI311" i="3"/>
  <c r="BH311" i="3"/>
  <c r="BG311" i="3"/>
  <c r="BF311" i="3"/>
  <c r="T311" i="3"/>
  <c r="R311" i="3"/>
  <c r="P311" i="3"/>
  <c r="BI309" i="3"/>
  <c r="BH309" i="3"/>
  <c r="BG309" i="3"/>
  <c r="BF309" i="3"/>
  <c r="T309" i="3"/>
  <c r="R309" i="3"/>
  <c r="P309" i="3"/>
  <c r="BI307" i="3"/>
  <c r="BH307" i="3"/>
  <c r="BG307" i="3"/>
  <c r="BF307" i="3"/>
  <c r="T307" i="3"/>
  <c r="R307" i="3"/>
  <c r="P307" i="3"/>
  <c r="BI304" i="3"/>
  <c r="BH304" i="3"/>
  <c r="BG304" i="3"/>
  <c r="BF304" i="3"/>
  <c r="T304" i="3"/>
  <c r="R304" i="3"/>
  <c r="P304" i="3"/>
  <c r="BI301" i="3"/>
  <c r="BH301" i="3"/>
  <c r="BG301" i="3"/>
  <c r="BF301" i="3"/>
  <c r="T301" i="3"/>
  <c r="R301" i="3"/>
  <c r="P301" i="3"/>
  <c r="BI298" i="3"/>
  <c r="BH298" i="3"/>
  <c r="BG298" i="3"/>
  <c r="BF298" i="3"/>
  <c r="T298" i="3"/>
  <c r="R298" i="3"/>
  <c r="P298" i="3"/>
  <c r="BI296" i="3"/>
  <c r="BH296" i="3"/>
  <c r="BG296" i="3"/>
  <c r="BF296" i="3"/>
  <c r="T296" i="3"/>
  <c r="R296" i="3"/>
  <c r="P296" i="3"/>
  <c r="BI292" i="3"/>
  <c r="BH292" i="3"/>
  <c r="BG292" i="3"/>
  <c r="BF292" i="3"/>
  <c r="T292" i="3"/>
  <c r="R292" i="3"/>
  <c r="P292" i="3"/>
  <c r="BI290" i="3"/>
  <c r="BH290" i="3"/>
  <c r="BG290" i="3"/>
  <c r="BF290" i="3"/>
  <c r="T290" i="3"/>
  <c r="R290" i="3"/>
  <c r="P290" i="3"/>
  <c r="BI286" i="3"/>
  <c r="BH286" i="3"/>
  <c r="BG286" i="3"/>
  <c r="BF286" i="3"/>
  <c r="T286" i="3"/>
  <c r="R286" i="3"/>
  <c r="P286" i="3"/>
  <c r="BI284" i="3"/>
  <c r="BH284" i="3"/>
  <c r="BG284" i="3"/>
  <c r="BF284" i="3"/>
  <c r="T284" i="3"/>
  <c r="R284" i="3"/>
  <c r="P284" i="3"/>
  <c r="BI280" i="3"/>
  <c r="BH280" i="3"/>
  <c r="BG280" i="3"/>
  <c r="BF280" i="3"/>
  <c r="T280" i="3"/>
  <c r="R280" i="3"/>
  <c r="P280" i="3"/>
  <c r="BI276" i="3"/>
  <c r="BH276" i="3"/>
  <c r="BG276" i="3"/>
  <c r="BF276" i="3"/>
  <c r="T276" i="3"/>
  <c r="T275" i="3"/>
  <c r="R276" i="3"/>
  <c r="R275" i="3"/>
  <c r="P276" i="3"/>
  <c r="P275" i="3"/>
  <c r="BI273" i="3"/>
  <c r="BH273" i="3"/>
  <c r="BG273" i="3"/>
  <c r="BF273" i="3"/>
  <c r="T273" i="3"/>
  <c r="R273" i="3"/>
  <c r="P273" i="3"/>
  <c r="BI270" i="3"/>
  <c r="BH270" i="3"/>
  <c r="BG270" i="3"/>
  <c r="BF270" i="3"/>
  <c r="T270" i="3"/>
  <c r="R270" i="3"/>
  <c r="P270" i="3"/>
  <c r="BI268" i="3"/>
  <c r="BH268" i="3"/>
  <c r="BG268" i="3"/>
  <c r="BF268" i="3"/>
  <c r="T268" i="3"/>
  <c r="R268" i="3"/>
  <c r="P268" i="3"/>
  <c r="BI266" i="3"/>
  <c r="BH266" i="3"/>
  <c r="BG266" i="3"/>
  <c r="BF266" i="3"/>
  <c r="T266" i="3"/>
  <c r="R266" i="3"/>
  <c r="P266" i="3"/>
  <c r="BI264" i="3"/>
  <c r="BH264" i="3"/>
  <c r="BG264" i="3"/>
  <c r="BF264" i="3"/>
  <c r="T264" i="3"/>
  <c r="R264" i="3"/>
  <c r="P264" i="3"/>
  <c r="BI259" i="3"/>
  <c r="BH259" i="3"/>
  <c r="BG259" i="3"/>
  <c r="BF259" i="3"/>
  <c r="T259" i="3"/>
  <c r="R259" i="3"/>
  <c r="P259" i="3"/>
  <c r="BI256" i="3"/>
  <c r="BH256" i="3"/>
  <c r="BG256" i="3"/>
  <c r="BF256" i="3"/>
  <c r="T256" i="3"/>
  <c r="R256" i="3"/>
  <c r="P256" i="3"/>
  <c r="BI253" i="3"/>
  <c r="BH253" i="3"/>
  <c r="BG253" i="3"/>
  <c r="BF253" i="3"/>
  <c r="T253" i="3"/>
  <c r="R253" i="3"/>
  <c r="P253" i="3"/>
  <c r="BI250" i="3"/>
  <c r="BH250" i="3"/>
  <c r="BG250" i="3"/>
  <c r="BF250" i="3"/>
  <c r="T250" i="3"/>
  <c r="R250" i="3"/>
  <c r="P250" i="3"/>
  <c r="BI248" i="3"/>
  <c r="BH248" i="3"/>
  <c r="BG248" i="3"/>
  <c r="BF248" i="3"/>
  <c r="T248" i="3"/>
  <c r="R248" i="3"/>
  <c r="P248" i="3"/>
  <c r="BI246" i="3"/>
  <c r="BH246" i="3"/>
  <c r="BG246" i="3"/>
  <c r="BF246" i="3"/>
  <c r="T246" i="3"/>
  <c r="R246" i="3"/>
  <c r="P246" i="3"/>
  <c r="BI239" i="3"/>
  <c r="BH239" i="3"/>
  <c r="BG239" i="3"/>
  <c r="BF239" i="3"/>
  <c r="T239" i="3"/>
  <c r="R239" i="3"/>
  <c r="P239" i="3"/>
  <c r="BI238" i="3"/>
  <c r="BH238" i="3"/>
  <c r="BG238" i="3"/>
  <c r="BF238" i="3"/>
  <c r="T238" i="3"/>
  <c r="R238" i="3"/>
  <c r="P238" i="3"/>
  <c r="BI237" i="3"/>
  <c r="BH237" i="3"/>
  <c r="BG237" i="3"/>
  <c r="BF237" i="3"/>
  <c r="T237" i="3"/>
  <c r="R237" i="3"/>
  <c r="P237" i="3"/>
  <c r="BI236" i="3"/>
  <c r="BH236" i="3"/>
  <c r="BG236" i="3"/>
  <c r="BF236" i="3"/>
  <c r="T236" i="3"/>
  <c r="R236" i="3"/>
  <c r="P236" i="3"/>
  <c r="BI230" i="3"/>
  <c r="BH230" i="3"/>
  <c r="BG230" i="3"/>
  <c r="BF230" i="3"/>
  <c r="T230" i="3"/>
  <c r="R230" i="3"/>
  <c r="P230" i="3"/>
  <c r="BI226" i="3"/>
  <c r="BH226" i="3"/>
  <c r="BG226" i="3"/>
  <c r="BF226" i="3"/>
  <c r="T226" i="3"/>
  <c r="R226" i="3"/>
  <c r="P226" i="3"/>
  <c r="BI223" i="3"/>
  <c r="BH223" i="3"/>
  <c r="BG223" i="3"/>
  <c r="BF223" i="3"/>
  <c r="T223" i="3"/>
  <c r="R223" i="3"/>
  <c r="P223" i="3"/>
  <c r="BI217" i="3"/>
  <c r="BH217" i="3"/>
  <c r="BG217" i="3"/>
  <c r="BF217" i="3"/>
  <c r="T217" i="3"/>
  <c r="R217" i="3"/>
  <c r="P217" i="3"/>
  <c r="BI214" i="3"/>
  <c r="BH214" i="3"/>
  <c r="BG214" i="3"/>
  <c r="BF214" i="3"/>
  <c r="T214" i="3"/>
  <c r="R214" i="3"/>
  <c r="P214" i="3"/>
  <c r="BI210" i="3"/>
  <c r="BH210" i="3"/>
  <c r="BG210" i="3"/>
  <c r="BF210" i="3"/>
  <c r="T210" i="3"/>
  <c r="R210" i="3"/>
  <c r="P210" i="3"/>
  <c r="BI205" i="3"/>
  <c r="BH205" i="3"/>
  <c r="BG205" i="3"/>
  <c r="BF205" i="3"/>
  <c r="T205" i="3"/>
  <c r="R205" i="3"/>
  <c r="P205" i="3"/>
  <c r="BI202" i="3"/>
  <c r="BH202" i="3"/>
  <c r="BG202" i="3"/>
  <c r="BF202" i="3"/>
  <c r="T202" i="3"/>
  <c r="R202" i="3"/>
  <c r="P202" i="3"/>
  <c r="BI188" i="3"/>
  <c r="BH188" i="3"/>
  <c r="BG188" i="3"/>
  <c r="BF188" i="3"/>
  <c r="T188" i="3"/>
  <c r="R188" i="3"/>
  <c r="P188" i="3"/>
  <c r="BI181" i="3"/>
  <c r="BH181" i="3"/>
  <c r="BG181" i="3"/>
  <c r="BF181" i="3"/>
  <c r="T181" i="3"/>
  <c r="R181" i="3"/>
  <c r="P181" i="3"/>
  <c r="BI175" i="3"/>
  <c r="BH175" i="3"/>
  <c r="BG175" i="3"/>
  <c r="BF175" i="3"/>
  <c r="T175" i="3"/>
  <c r="R175" i="3"/>
  <c r="P175" i="3"/>
  <c r="BI172" i="3"/>
  <c r="BH172" i="3"/>
  <c r="BG172" i="3"/>
  <c r="BF172" i="3"/>
  <c r="T172" i="3"/>
  <c r="R172" i="3"/>
  <c r="P172" i="3"/>
  <c r="BI170" i="3"/>
  <c r="BH170" i="3"/>
  <c r="BG170" i="3"/>
  <c r="BF170" i="3"/>
  <c r="T170" i="3"/>
  <c r="R170" i="3"/>
  <c r="P170" i="3"/>
  <c r="BI166" i="3"/>
  <c r="BH166" i="3"/>
  <c r="BG166" i="3"/>
  <c r="BF166" i="3"/>
  <c r="T166" i="3"/>
  <c r="R166" i="3"/>
  <c r="P166" i="3"/>
  <c r="BI162" i="3"/>
  <c r="BH162" i="3"/>
  <c r="BG162" i="3"/>
  <c r="BF162" i="3"/>
  <c r="T162" i="3"/>
  <c r="T161" i="3" s="1"/>
  <c r="R162" i="3"/>
  <c r="R161" i="3" s="1"/>
  <c r="P162" i="3"/>
  <c r="P161" i="3" s="1"/>
  <c r="BI158" i="3"/>
  <c r="BH158" i="3"/>
  <c r="BG158" i="3"/>
  <c r="BF158" i="3"/>
  <c r="T158" i="3"/>
  <c r="T157" i="3" s="1"/>
  <c r="R158" i="3"/>
  <c r="R157" i="3" s="1"/>
  <c r="P158" i="3"/>
  <c r="P157" i="3" s="1"/>
  <c r="BI155" i="3"/>
  <c r="BH155" i="3"/>
  <c r="BG155" i="3"/>
  <c r="BF155" i="3"/>
  <c r="T155" i="3"/>
  <c r="R155" i="3"/>
  <c r="P155" i="3"/>
  <c r="BI152" i="3"/>
  <c r="BH152" i="3"/>
  <c r="BG152" i="3"/>
  <c r="BF152" i="3"/>
  <c r="T152" i="3"/>
  <c r="R152" i="3"/>
  <c r="P152" i="3"/>
  <c r="F143" i="3"/>
  <c r="E141" i="3"/>
  <c r="F89" i="3"/>
  <c r="E87" i="3"/>
  <c r="J24" i="3"/>
  <c r="E24" i="3"/>
  <c r="J92" i="3"/>
  <c r="J23" i="3"/>
  <c r="J21" i="3"/>
  <c r="E21" i="3"/>
  <c r="J145" i="3"/>
  <c r="J20" i="3"/>
  <c r="J18" i="3"/>
  <c r="E18" i="3"/>
  <c r="F92" i="3"/>
  <c r="J17" i="3"/>
  <c r="J15" i="3"/>
  <c r="E15" i="3"/>
  <c r="F145" i="3"/>
  <c r="J14" i="3"/>
  <c r="J12" i="3"/>
  <c r="J143" i="3" s="1"/>
  <c r="E7" i="3"/>
  <c r="E139" i="3" s="1"/>
  <c r="J37" i="2"/>
  <c r="J36" i="2"/>
  <c r="AY95" i="1"/>
  <c r="J35" i="2"/>
  <c r="AX95" i="1"/>
  <c r="BI2440" i="2"/>
  <c r="BH2440" i="2"/>
  <c r="BG2440" i="2"/>
  <c r="BF2440" i="2"/>
  <c r="T2440" i="2"/>
  <c r="R2440" i="2"/>
  <c r="P2440" i="2"/>
  <c r="BI2439" i="2"/>
  <c r="BH2439" i="2"/>
  <c r="BG2439" i="2"/>
  <c r="BF2439" i="2"/>
  <c r="T2439" i="2"/>
  <c r="R2439" i="2"/>
  <c r="P2439" i="2"/>
  <c r="BI2437" i="2"/>
  <c r="BH2437" i="2"/>
  <c r="BG2437" i="2"/>
  <c r="BF2437" i="2"/>
  <c r="T2437" i="2"/>
  <c r="R2437" i="2"/>
  <c r="P2437" i="2"/>
  <c r="BI2436" i="2"/>
  <c r="BH2436" i="2"/>
  <c r="BG2436" i="2"/>
  <c r="BF2436" i="2"/>
  <c r="T2436" i="2"/>
  <c r="R2436" i="2"/>
  <c r="P2436" i="2"/>
  <c r="BI2434" i="2"/>
  <c r="BH2434" i="2"/>
  <c r="BG2434" i="2"/>
  <c r="BF2434" i="2"/>
  <c r="T2434" i="2"/>
  <c r="R2434" i="2"/>
  <c r="P2434" i="2"/>
  <c r="BI2433" i="2"/>
  <c r="BH2433" i="2"/>
  <c r="BG2433" i="2"/>
  <c r="BF2433" i="2"/>
  <c r="T2433" i="2"/>
  <c r="R2433" i="2"/>
  <c r="P2433" i="2"/>
  <c r="BI2432" i="2"/>
  <c r="BH2432" i="2"/>
  <c r="BG2432" i="2"/>
  <c r="BF2432" i="2"/>
  <c r="T2432" i="2"/>
  <c r="R2432" i="2"/>
  <c r="P2432" i="2"/>
  <c r="BI2430" i="2"/>
  <c r="BH2430" i="2"/>
  <c r="BG2430" i="2"/>
  <c r="BF2430" i="2"/>
  <c r="T2430" i="2"/>
  <c r="R2430" i="2"/>
  <c r="P2430" i="2"/>
  <c r="BI2429" i="2"/>
  <c r="BH2429" i="2"/>
  <c r="BG2429" i="2"/>
  <c r="BF2429" i="2"/>
  <c r="T2429" i="2"/>
  <c r="R2429" i="2"/>
  <c r="P2429" i="2"/>
  <c r="BI2428" i="2"/>
  <c r="BH2428" i="2"/>
  <c r="BG2428" i="2"/>
  <c r="BF2428" i="2"/>
  <c r="T2428" i="2"/>
  <c r="R2428" i="2"/>
  <c r="P2428" i="2"/>
  <c r="BI2427" i="2"/>
  <c r="BH2427" i="2"/>
  <c r="BG2427" i="2"/>
  <c r="BF2427" i="2"/>
  <c r="T2427" i="2"/>
  <c r="R2427" i="2"/>
  <c r="P2427" i="2"/>
  <c r="BI2423" i="2"/>
  <c r="BH2423" i="2"/>
  <c r="BG2423" i="2"/>
  <c r="BF2423" i="2"/>
  <c r="T2423" i="2"/>
  <c r="R2423" i="2"/>
  <c r="P2423" i="2"/>
  <c r="BI2422" i="2"/>
  <c r="BH2422" i="2"/>
  <c r="BG2422" i="2"/>
  <c r="BF2422" i="2"/>
  <c r="T2422" i="2"/>
  <c r="R2422" i="2"/>
  <c r="P2422" i="2"/>
  <c r="BI2420" i="2"/>
  <c r="BH2420" i="2"/>
  <c r="BG2420" i="2"/>
  <c r="BF2420" i="2"/>
  <c r="T2420" i="2"/>
  <c r="T2419" i="2" s="1"/>
  <c r="T2418" i="2" s="1"/>
  <c r="R2420" i="2"/>
  <c r="R2419" i="2"/>
  <c r="R2418" i="2" s="1"/>
  <c r="P2420" i="2"/>
  <c r="P2419" i="2" s="1"/>
  <c r="P2418" i="2" s="1"/>
  <c r="BI2416" i="2"/>
  <c r="BH2416" i="2"/>
  <c r="BG2416" i="2"/>
  <c r="BF2416" i="2"/>
  <c r="T2416" i="2"/>
  <c r="R2416" i="2"/>
  <c r="P2416" i="2"/>
  <c r="BI2414" i="2"/>
  <c r="BH2414" i="2"/>
  <c r="BG2414" i="2"/>
  <c r="BF2414" i="2"/>
  <c r="T2414" i="2"/>
  <c r="R2414" i="2"/>
  <c r="P2414" i="2"/>
  <c r="BI2411" i="2"/>
  <c r="BH2411" i="2"/>
  <c r="BG2411" i="2"/>
  <c r="BF2411" i="2"/>
  <c r="T2411" i="2"/>
  <c r="R2411" i="2"/>
  <c r="P2411" i="2"/>
  <c r="BI2409" i="2"/>
  <c r="BH2409" i="2"/>
  <c r="BG2409" i="2"/>
  <c r="BF2409" i="2"/>
  <c r="T2409" i="2"/>
  <c r="R2409" i="2"/>
  <c r="P2409" i="2"/>
  <c r="BI2406" i="2"/>
  <c r="BH2406" i="2"/>
  <c r="BG2406" i="2"/>
  <c r="BF2406" i="2"/>
  <c r="T2406" i="2"/>
  <c r="R2406" i="2"/>
  <c r="P2406" i="2"/>
  <c r="BI2404" i="2"/>
  <c r="BH2404" i="2"/>
  <c r="BG2404" i="2"/>
  <c r="BF2404" i="2"/>
  <c r="T2404" i="2"/>
  <c r="R2404" i="2"/>
  <c r="P2404" i="2"/>
  <c r="BI2402" i="2"/>
  <c r="BH2402" i="2"/>
  <c r="BG2402" i="2"/>
  <c r="BF2402" i="2"/>
  <c r="T2402" i="2"/>
  <c r="R2402" i="2"/>
  <c r="P2402" i="2"/>
  <c r="BI2398" i="2"/>
  <c r="BH2398" i="2"/>
  <c r="BG2398" i="2"/>
  <c r="BF2398" i="2"/>
  <c r="T2398" i="2"/>
  <c r="R2398" i="2"/>
  <c r="P2398" i="2"/>
  <c r="BI2396" i="2"/>
  <c r="BH2396" i="2"/>
  <c r="BG2396" i="2"/>
  <c r="BF2396" i="2"/>
  <c r="T2396" i="2"/>
  <c r="R2396" i="2"/>
  <c r="P2396" i="2"/>
  <c r="BI2388" i="2"/>
  <c r="BH2388" i="2"/>
  <c r="BG2388" i="2"/>
  <c r="BF2388" i="2"/>
  <c r="T2388" i="2"/>
  <c r="R2388" i="2"/>
  <c r="P2388" i="2"/>
  <c r="BI2385" i="2"/>
  <c r="BH2385" i="2"/>
  <c r="BG2385" i="2"/>
  <c r="BF2385" i="2"/>
  <c r="T2385" i="2"/>
  <c r="R2385" i="2"/>
  <c r="P2385" i="2"/>
  <c r="BI2384" i="2"/>
  <c r="BH2384" i="2"/>
  <c r="BG2384" i="2"/>
  <c r="BF2384" i="2"/>
  <c r="T2384" i="2"/>
  <c r="R2384" i="2"/>
  <c r="P2384"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2" i="2"/>
  <c r="BH2372" i="2"/>
  <c r="BG2372" i="2"/>
  <c r="BF2372" i="2"/>
  <c r="T2372" i="2"/>
  <c r="R2372" i="2"/>
  <c r="P2372" i="2"/>
  <c r="BI2370" i="2"/>
  <c r="BH2370" i="2"/>
  <c r="BG2370" i="2"/>
  <c r="BF2370" i="2"/>
  <c r="T2370" i="2"/>
  <c r="R2370" i="2"/>
  <c r="P2370" i="2"/>
  <c r="BI2367" i="2"/>
  <c r="BH2367" i="2"/>
  <c r="BG2367" i="2"/>
  <c r="BF2367" i="2"/>
  <c r="T2367" i="2"/>
  <c r="R2367" i="2"/>
  <c r="P2367" i="2"/>
  <c r="BI2365" i="2"/>
  <c r="BH2365" i="2"/>
  <c r="BG2365" i="2"/>
  <c r="BF2365" i="2"/>
  <c r="T2365" i="2"/>
  <c r="R2365" i="2"/>
  <c r="P2365" i="2"/>
  <c r="BI2362" i="2"/>
  <c r="BH2362" i="2"/>
  <c r="BG2362" i="2"/>
  <c r="BF2362" i="2"/>
  <c r="T2362" i="2"/>
  <c r="R2362" i="2"/>
  <c r="P2362" i="2"/>
  <c r="BI2360" i="2"/>
  <c r="BH2360" i="2"/>
  <c r="BG2360" i="2"/>
  <c r="BF2360" i="2"/>
  <c r="T2360" i="2"/>
  <c r="R2360" i="2"/>
  <c r="P2360" i="2"/>
  <c r="BI2357" i="2"/>
  <c r="BH2357" i="2"/>
  <c r="BG2357" i="2"/>
  <c r="BF2357" i="2"/>
  <c r="T2357" i="2"/>
  <c r="R2357" i="2"/>
  <c r="P2357" i="2"/>
  <c r="BI2352" i="2"/>
  <c r="BH2352" i="2"/>
  <c r="BG2352" i="2"/>
  <c r="BF2352" i="2"/>
  <c r="T2352" i="2"/>
  <c r="R2352" i="2"/>
  <c r="P2352" i="2"/>
  <c r="BI2347" i="2"/>
  <c r="BH2347" i="2"/>
  <c r="BG2347" i="2"/>
  <c r="BF2347" i="2"/>
  <c r="T2347" i="2"/>
  <c r="R2347" i="2"/>
  <c r="P2347" i="2"/>
  <c r="BI2336" i="2"/>
  <c r="BH2336" i="2"/>
  <c r="BG2336" i="2"/>
  <c r="BF2336" i="2"/>
  <c r="T2336" i="2"/>
  <c r="R2336" i="2"/>
  <c r="P2336" i="2"/>
  <c r="BI2333" i="2"/>
  <c r="BH2333" i="2"/>
  <c r="BG2333" i="2"/>
  <c r="BF2333" i="2"/>
  <c r="T2333" i="2"/>
  <c r="R2333" i="2"/>
  <c r="P2333" i="2"/>
  <c r="BI2332" i="2"/>
  <c r="BH2332" i="2"/>
  <c r="BG2332" i="2"/>
  <c r="BF2332" i="2"/>
  <c r="T2332" i="2"/>
  <c r="R2332" i="2"/>
  <c r="P2332" i="2"/>
  <c r="BI2329" i="2"/>
  <c r="BH2329" i="2"/>
  <c r="BG2329" i="2"/>
  <c r="BF2329" i="2"/>
  <c r="T2329" i="2"/>
  <c r="R2329" i="2"/>
  <c r="P2329" i="2"/>
  <c r="BI2326" i="2"/>
  <c r="BH2326" i="2"/>
  <c r="BG2326" i="2"/>
  <c r="BF2326" i="2"/>
  <c r="T2326" i="2"/>
  <c r="R2326" i="2"/>
  <c r="P2326" i="2"/>
  <c r="BI2325" i="2"/>
  <c r="BH2325" i="2"/>
  <c r="BG2325" i="2"/>
  <c r="BF2325" i="2"/>
  <c r="T2325" i="2"/>
  <c r="R2325" i="2"/>
  <c r="P2325" i="2"/>
  <c r="BI2323" i="2"/>
  <c r="BH2323" i="2"/>
  <c r="BG2323" i="2"/>
  <c r="BF2323" i="2"/>
  <c r="T2323" i="2"/>
  <c r="R2323" i="2"/>
  <c r="P2323" i="2"/>
  <c r="BI2321" i="2"/>
  <c r="BH2321" i="2"/>
  <c r="BG2321" i="2"/>
  <c r="BF2321" i="2"/>
  <c r="T2321" i="2"/>
  <c r="R2321" i="2"/>
  <c r="P2321" i="2"/>
  <c r="BI2318" i="2"/>
  <c r="BH2318" i="2"/>
  <c r="BG2318" i="2"/>
  <c r="BF2318" i="2"/>
  <c r="T2318" i="2"/>
  <c r="R2318" i="2"/>
  <c r="P2318" i="2"/>
  <c r="BI2316" i="2"/>
  <c r="BH2316" i="2"/>
  <c r="BG2316" i="2"/>
  <c r="BF2316" i="2"/>
  <c r="T2316" i="2"/>
  <c r="R2316" i="2"/>
  <c r="P2316" i="2"/>
  <c r="BI2313" i="2"/>
  <c r="BH2313" i="2"/>
  <c r="BG2313" i="2"/>
  <c r="BF2313" i="2"/>
  <c r="T2313" i="2"/>
  <c r="R2313" i="2"/>
  <c r="P2313" i="2"/>
  <c r="BI2311" i="2"/>
  <c r="BH2311" i="2"/>
  <c r="BG2311" i="2"/>
  <c r="BF2311" i="2"/>
  <c r="T2311" i="2"/>
  <c r="R2311" i="2"/>
  <c r="P2311" i="2"/>
  <c r="BI2305" i="2"/>
  <c r="BH2305" i="2"/>
  <c r="BG2305" i="2"/>
  <c r="BF2305" i="2"/>
  <c r="T2305" i="2"/>
  <c r="R2305" i="2"/>
  <c r="P2305" i="2"/>
  <c r="BI2300" i="2"/>
  <c r="BH2300" i="2"/>
  <c r="BG2300" i="2"/>
  <c r="BF2300" i="2"/>
  <c r="T2300" i="2"/>
  <c r="R2300" i="2"/>
  <c r="P2300" i="2"/>
  <c r="BI2296" i="2"/>
  <c r="BH2296" i="2"/>
  <c r="BG2296" i="2"/>
  <c r="BF2296" i="2"/>
  <c r="T2296" i="2"/>
  <c r="R2296" i="2"/>
  <c r="P2296" i="2"/>
  <c r="BI2292" i="2"/>
  <c r="BH2292" i="2"/>
  <c r="BG2292" i="2"/>
  <c r="BF2292" i="2"/>
  <c r="T2292" i="2"/>
  <c r="R2292" i="2"/>
  <c r="P2292" i="2"/>
  <c r="BI2288" i="2"/>
  <c r="BH2288" i="2"/>
  <c r="BG2288" i="2"/>
  <c r="BF2288" i="2"/>
  <c r="T2288" i="2"/>
  <c r="R2288" i="2"/>
  <c r="P2288" i="2"/>
  <c r="BI2283" i="2"/>
  <c r="BH2283" i="2"/>
  <c r="BG2283" i="2"/>
  <c r="BF2283" i="2"/>
  <c r="T2283" i="2"/>
  <c r="R2283" i="2"/>
  <c r="P2283" i="2"/>
  <c r="BI2279" i="2"/>
  <c r="BH2279" i="2"/>
  <c r="BG2279" i="2"/>
  <c r="BF2279" i="2"/>
  <c r="T2279" i="2"/>
  <c r="R2279" i="2"/>
  <c r="P2279" i="2"/>
  <c r="BI2276" i="2"/>
  <c r="BH2276" i="2"/>
  <c r="BG2276" i="2"/>
  <c r="BF2276" i="2"/>
  <c r="T2276" i="2"/>
  <c r="R2276" i="2"/>
  <c r="P2276" i="2"/>
  <c r="BI2272" i="2"/>
  <c r="BH2272" i="2"/>
  <c r="BG2272" i="2"/>
  <c r="BF2272" i="2"/>
  <c r="T2272" i="2"/>
  <c r="R2272" i="2"/>
  <c r="P2272" i="2"/>
  <c r="BI2268" i="2"/>
  <c r="BH2268" i="2"/>
  <c r="BG2268" i="2"/>
  <c r="BF2268" i="2"/>
  <c r="T2268" i="2"/>
  <c r="R2268" i="2"/>
  <c r="P2268" i="2"/>
  <c r="BI2264" i="2"/>
  <c r="BH2264" i="2"/>
  <c r="BG2264" i="2"/>
  <c r="BF2264" i="2"/>
  <c r="T2264" i="2"/>
  <c r="R2264" i="2"/>
  <c r="P2264" i="2"/>
  <c r="BI2261" i="2"/>
  <c r="BH2261" i="2"/>
  <c r="BG2261" i="2"/>
  <c r="BF2261" i="2"/>
  <c r="T2261" i="2"/>
  <c r="R2261" i="2"/>
  <c r="P2261" i="2"/>
  <c r="BI2258" i="2"/>
  <c r="BH2258" i="2"/>
  <c r="BG2258" i="2"/>
  <c r="BF2258" i="2"/>
  <c r="T2258" i="2"/>
  <c r="R2258" i="2"/>
  <c r="P2258" i="2"/>
  <c r="BI2246" i="2"/>
  <c r="BH2246" i="2"/>
  <c r="BG2246" i="2"/>
  <c r="BF2246" i="2"/>
  <c r="T2246" i="2"/>
  <c r="R2246" i="2"/>
  <c r="P2246" i="2"/>
  <c r="BI2243" i="2"/>
  <c r="BH2243" i="2"/>
  <c r="BG2243" i="2"/>
  <c r="BF2243" i="2"/>
  <c r="T2243" i="2"/>
  <c r="R2243" i="2"/>
  <c r="P2243" i="2"/>
  <c r="BI2239" i="2"/>
  <c r="BH2239" i="2"/>
  <c r="BG2239" i="2"/>
  <c r="BF2239" i="2"/>
  <c r="T2239" i="2"/>
  <c r="R2239" i="2"/>
  <c r="P2239" i="2"/>
  <c r="BI2236" i="2"/>
  <c r="BH2236" i="2"/>
  <c r="BG2236" i="2"/>
  <c r="BF2236" i="2"/>
  <c r="T2236" i="2"/>
  <c r="R2236" i="2"/>
  <c r="P2236" i="2"/>
  <c r="BI2233" i="2"/>
  <c r="BH2233" i="2"/>
  <c r="BG2233" i="2"/>
  <c r="BF2233" i="2"/>
  <c r="T2233" i="2"/>
  <c r="R2233" i="2"/>
  <c r="P2233" i="2"/>
  <c r="BI2231" i="2"/>
  <c r="BH2231" i="2"/>
  <c r="BG2231" i="2"/>
  <c r="BF2231" i="2"/>
  <c r="T2231" i="2"/>
  <c r="R2231" i="2"/>
  <c r="P2231" i="2"/>
  <c r="BI2227" i="2"/>
  <c r="BH2227" i="2"/>
  <c r="BG2227" i="2"/>
  <c r="BF2227" i="2"/>
  <c r="T2227" i="2"/>
  <c r="R2227" i="2"/>
  <c r="P2227" i="2"/>
  <c r="BI2226" i="2"/>
  <c r="BH2226" i="2"/>
  <c r="BG2226" i="2"/>
  <c r="BF2226" i="2"/>
  <c r="T2226" i="2"/>
  <c r="R2226" i="2"/>
  <c r="P2226" i="2"/>
  <c r="BI2223" i="2"/>
  <c r="BH2223" i="2"/>
  <c r="BG2223" i="2"/>
  <c r="BF2223" i="2"/>
  <c r="T2223" i="2"/>
  <c r="R2223" i="2"/>
  <c r="P2223" i="2"/>
  <c r="BI2220" i="2"/>
  <c r="BH2220" i="2"/>
  <c r="BG2220" i="2"/>
  <c r="BF2220" i="2"/>
  <c r="T2220" i="2"/>
  <c r="R2220" i="2"/>
  <c r="P2220" i="2"/>
  <c r="BI2219" i="2"/>
  <c r="BH2219" i="2"/>
  <c r="BG2219" i="2"/>
  <c r="BF2219" i="2"/>
  <c r="T2219" i="2"/>
  <c r="R2219" i="2"/>
  <c r="P2219" i="2"/>
  <c r="BI2218" i="2"/>
  <c r="BH2218" i="2"/>
  <c r="BG2218" i="2"/>
  <c r="BF2218" i="2"/>
  <c r="T2218" i="2"/>
  <c r="R2218" i="2"/>
  <c r="P2218" i="2"/>
  <c r="BI2213" i="2"/>
  <c r="BH2213" i="2"/>
  <c r="BG2213" i="2"/>
  <c r="BF2213" i="2"/>
  <c r="T2213" i="2"/>
  <c r="R2213" i="2"/>
  <c r="P2213" i="2"/>
  <c r="BI2212" i="2"/>
  <c r="BH2212" i="2"/>
  <c r="BG2212" i="2"/>
  <c r="BF2212" i="2"/>
  <c r="T2212" i="2"/>
  <c r="R2212" i="2"/>
  <c r="P2212" i="2"/>
  <c r="BI2211" i="2"/>
  <c r="BH2211" i="2"/>
  <c r="BG2211" i="2"/>
  <c r="BF2211" i="2"/>
  <c r="T2211" i="2"/>
  <c r="R2211" i="2"/>
  <c r="P2211" i="2"/>
  <c r="BI2210" i="2"/>
  <c r="BH2210" i="2"/>
  <c r="BG2210" i="2"/>
  <c r="BF2210" i="2"/>
  <c r="T2210" i="2"/>
  <c r="R2210" i="2"/>
  <c r="P2210" i="2"/>
  <c r="BI2207" i="2"/>
  <c r="BH2207" i="2"/>
  <c r="BG2207" i="2"/>
  <c r="BF2207" i="2"/>
  <c r="T2207" i="2"/>
  <c r="R2207" i="2"/>
  <c r="P2207" i="2"/>
  <c r="BI2206" i="2"/>
  <c r="BH2206" i="2"/>
  <c r="BG2206" i="2"/>
  <c r="BF2206" i="2"/>
  <c r="T2206" i="2"/>
  <c r="R2206" i="2"/>
  <c r="P2206" i="2"/>
  <c r="BI2202" i="2"/>
  <c r="BH2202" i="2"/>
  <c r="BG2202" i="2"/>
  <c r="BF2202" i="2"/>
  <c r="T2202" i="2"/>
  <c r="R2202" i="2"/>
  <c r="P2202" i="2"/>
  <c r="BI2199" i="2"/>
  <c r="BH2199" i="2"/>
  <c r="BG2199" i="2"/>
  <c r="BF2199" i="2"/>
  <c r="T2199" i="2"/>
  <c r="R2199" i="2"/>
  <c r="P2199" i="2"/>
  <c r="BI2195" i="2"/>
  <c r="BH2195" i="2"/>
  <c r="BG2195" i="2"/>
  <c r="BF2195" i="2"/>
  <c r="T2195" i="2"/>
  <c r="R2195" i="2"/>
  <c r="P2195" i="2"/>
  <c r="BI2191" i="2"/>
  <c r="BH2191" i="2"/>
  <c r="BG2191" i="2"/>
  <c r="BF2191" i="2"/>
  <c r="T2191" i="2"/>
  <c r="R2191" i="2"/>
  <c r="P2191" i="2"/>
  <c r="BI2187" i="2"/>
  <c r="BH2187" i="2"/>
  <c r="BG2187" i="2"/>
  <c r="BF2187" i="2"/>
  <c r="T2187" i="2"/>
  <c r="R2187" i="2"/>
  <c r="P2187" i="2"/>
  <c r="BI2182" i="2"/>
  <c r="BH2182" i="2"/>
  <c r="BG2182" i="2"/>
  <c r="BF2182" i="2"/>
  <c r="T2182" i="2"/>
  <c r="R2182" i="2"/>
  <c r="P2182" i="2"/>
  <c r="BI2180" i="2"/>
  <c r="BH2180" i="2"/>
  <c r="BG2180" i="2"/>
  <c r="BF2180" i="2"/>
  <c r="T2180" i="2"/>
  <c r="R2180" i="2"/>
  <c r="P2180" i="2"/>
  <c r="BI2174" i="2"/>
  <c r="BH2174" i="2"/>
  <c r="BG2174" i="2"/>
  <c r="BF2174" i="2"/>
  <c r="T2174" i="2"/>
  <c r="R2174" i="2"/>
  <c r="P2174" i="2"/>
  <c r="BI2172" i="2"/>
  <c r="BH2172" i="2"/>
  <c r="BG2172" i="2"/>
  <c r="BF2172" i="2"/>
  <c r="T2172" i="2"/>
  <c r="R2172" i="2"/>
  <c r="P2172" i="2"/>
  <c r="BI2168" i="2"/>
  <c r="BH2168" i="2"/>
  <c r="BG2168" i="2"/>
  <c r="BF2168" i="2"/>
  <c r="T2168" i="2"/>
  <c r="R2168" i="2"/>
  <c r="P2168" i="2"/>
  <c r="BI2166" i="2"/>
  <c r="BH2166" i="2"/>
  <c r="BG2166" i="2"/>
  <c r="BF2166" i="2"/>
  <c r="T2166" i="2"/>
  <c r="R2166" i="2"/>
  <c r="P2166" i="2"/>
  <c r="BI2158" i="2"/>
  <c r="BH2158" i="2"/>
  <c r="BG2158" i="2"/>
  <c r="BF2158" i="2"/>
  <c r="T2158" i="2"/>
  <c r="R2158" i="2"/>
  <c r="P2158" i="2"/>
  <c r="BI2156" i="2"/>
  <c r="BH2156" i="2"/>
  <c r="BG2156" i="2"/>
  <c r="BF2156" i="2"/>
  <c r="T2156" i="2"/>
  <c r="R2156" i="2"/>
  <c r="P2156" i="2"/>
  <c r="BI2153" i="2"/>
  <c r="BH2153" i="2"/>
  <c r="BG2153" i="2"/>
  <c r="BF2153" i="2"/>
  <c r="T2153" i="2"/>
  <c r="R2153" i="2"/>
  <c r="P2153" i="2"/>
  <c r="BI2148" i="2"/>
  <c r="BH2148" i="2"/>
  <c r="BG2148" i="2"/>
  <c r="BF2148" i="2"/>
  <c r="T2148" i="2"/>
  <c r="R2148" i="2"/>
  <c r="P2148" i="2"/>
  <c r="BI2144" i="2"/>
  <c r="BH2144" i="2"/>
  <c r="BG2144" i="2"/>
  <c r="BF2144" i="2"/>
  <c r="T2144" i="2"/>
  <c r="R2144" i="2"/>
  <c r="P2144" i="2"/>
  <c r="BI2140" i="2"/>
  <c r="BH2140" i="2"/>
  <c r="BG2140" i="2"/>
  <c r="BF2140" i="2"/>
  <c r="T2140" i="2"/>
  <c r="R2140" i="2"/>
  <c r="P2140" i="2"/>
  <c r="BI2136" i="2"/>
  <c r="BH2136" i="2"/>
  <c r="BG2136" i="2"/>
  <c r="BF2136" i="2"/>
  <c r="T2136" i="2"/>
  <c r="R2136" i="2"/>
  <c r="P2136" i="2"/>
  <c r="BI2131" i="2"/>
  <c r="BH2131" i="2"/>
  <c r="BG2131" i="2"/>
  <c r="BF2131" i="2"/>
  <c r="T2131" i="2"/>
  <c r="R2131" i="2"/>
  <c r="P2131" i="2"/>
  <c r="BI2125" i="2"/>
  <c r="BH2125" i="2"/>
  <c r="BG2125" i="2"/>
  <c r="BF2125" i="2"/>
  <c r="T2125" i="2"/>
  <c r="R2125" i="2"/>
  <c r="P2125" i="2"/>
  <c r="BI2121" i="2"/>
  <c r="BH2121" i="2"/>
  <c r="BG2121" i="2"/>
  <c r="BF2121" i="2"/>
  <c r="T2121" i="2"/>
  <c r="R2121" i="2"/>
  <c r="P2121" i="2"/>
  <c r="BI2112" i="2"/>
  <c r="BH2112" i="2"/>
  <c r="BG2112" i="2"/>
  <c r="BF2112" i="2"/>
  <c r="T2112" i="2"/>
  <c r="R2112" i="2"/>
  <c r="P2112"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0" i="2"/>
  <c r="BH2100" i="2"/>
  <c r="BG2100" i="2"/>
  <c r="BF2100" i="2"/>
  <c r="T2100" i="2"/>
  <c r="R2100" i="2"/>
  <c r="P2100"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6" i="2"/>
  <c r="BH2086" i="2"/>
  <c r="BG2086" i="2"/>
  <c r="BF2086" i="2"/>
  <c r="T2086" i="2"/>
  <c r="R2086" i="2"/>
  <c r="P2086" i="2"/>
  <c r="BI2084" i="2"/>
  <c r="BH2084" i="2"/>
  <c r="BG2084" i="2"/>
  <c r="BF2084" i="2"/>
  <c r="T2084" i="2"/>
  <c r="R2084" i="2"/>
  <c r="P2084" i="2"/>
  <c r="BI2079" i="2"/>
  <c r="BH2079" i="2"/>
  <c r="BG2079" i="2"/>
  <c r="BF2079" i="2"/>
  <c r="T2079" i="2"/>
  <c r="R2079" i="2"/>
  <c r="P2079" i="2"/>
  <c r="BI2076" i="2"/>
  <c r="BH2076" i="2"/>
  <c r="BG2076" i="2"/>
  <c r="BF2076" i="2"/>
  <c r="T2076" i="2"/>
  <c r="R2076" i="2"/>
  <c r="P2076" i="2"/>
  <c r="BI2074" i="2"/>
  <c r="BH2074" i="2"/>
  <c r="BG2074" i="2"/>
  <c r="BF2074" i="2"/>
  <c r="T2074" i="2"/>
  <c r="R2074" i="2"/>
  <c r="P2074" i="2"/>
  <c r="BI2071" i="2"/>
  <c r="BH2071" i="2"/>
  <c r="BG2071" i="2"/>
  <c r="BF2071" i="2"/>
  <c r="T2071" i="2"/>
  <c r="R2071" i="2"/>
  <c r="P2071" i="2"/>
  <c r="BI2067" i="2"/>
  <c r="BH2067" i="2"/>
  <c r="BG2067" i="2"/>
  <c r="BF2067" i="2"/>
  <c r="T2067" i="2"/>
  <c r="R2067" i="2"/>
  <c r="P2067" i="2"/>
  <c r="BI2063" i="2"/>
  <c r="BH2063" i="2"/>
  <c r="BG2063" i="2"/>
  <c r="BF2063" i="2"/>
  <c r="T2063" i="2"/>
  <c r="R2063" i="2"/>
  <c r="P2063" i="2"/>
  <c r="BI2061" i="2"/>
  <c r="BH2061" i="2"/>
  <c r="BG2061" i="2"/>
  <c r="BF2061" i="2"/>
  <c r="T2061" i="2"/>
  <c r="R2061" i="2"/>
  <c r="P2061" i="2"/>
  <c r="BI2060" i="2"/>
  <c r="BH2060" i="2"/>
  <c r="BG2060" i="2"/>
  <c r="BF2060" i="2"/>
  <c r="T2060" i="2"/>
  <c r="R2060" i="2"/>
  <c r="P2060" i="2"/>
  <c r="BI2059" i="2"/>
  <c r="BH2059" i="2"/>
  <c r="BG2059" i="2"/>
  <c r="BF2059" i="2"/>
  <c r="T2059" i="2"/>
  <c r="R2059" i="2"/>
  <c r="P2059" i="2"/>
  <c r="BI2058" i="2"/>
  <c r="BH2058" i="2"/>
  <c r="BG2058" i="2"/>
  <c r="BF2058" i="2"/>
  <c r="T2058" i="2"/>
  <c r="R2058" i="2"/>
  <c r="P2058" i="2"/>
  <c r="BI2057" i="2"/>
  <c r="BH2057" i="2"/>
  <c r="BG2057" i="2"/>
  <c r="BF2057" i="2"/>
  <c r="T2057" i="2"/>
  <c r="R2057" i="2"/>
  <c r="P2057" i="2"/>
  <c r="BI2056" i="2"/>
  <c r="BH2056" i="2"/>
  <c r="BG2056" i="2"/>
  <c r="BF2056" i="2"/>
  <c r="T2056" i="2"/>
  <c r="R2056" i="2"/>
  <c r="P2056" i="2"/>
  <c r="BI2055" i="2"/>
  <c r="BH2055" i="2"/>
  <c r="BG2055" i="2"/>
  <c r="BF2055" i="2"/>
  <c r="T2055" i="2"/>
  <c r="R2055" i="2"/>
  <c r="P2055" i="2"/>
  <c r="BI2054" i="2"/>
  <c r="BH2054" i="2"/>
  <c r="BG2054" i="2"/>
  <c r="BF2054" i="2"/>
  <c r="T2054" i="2"/>
  <c r="R2054" i="2"/>
  <c r="P2054" i="2"/>
  <c r="BI2053" i="2"/>
  <c r="BH2053" i="2"/>
  <c r="BG2053" i="2"/>
  <c r="BF2053" i="2"/>
  <c r="T2053" i="2"/>
  <c r="R2053" i="2"/>
  <c r="P2053" i="2"/>
  <c r="BI2052" i="2"/>
  <c r="BH2052" i="2"/>
  <c r="BG2052" i="2"/>
  <c r="BF2052" i="2"/>
  <c r="T2052" i="2"/>
  <c r="R2052" i="2"/>
  <c r="P2052" i="2"/>
  <c r="BI2051" i="2"/>
  <c r="BH2051" i="2"/>
  <c r="BG2051" i="2"/>
  <c r="BF2051" i="2"/>
  <c r="T2051" i="2"/>
  <c r="R2051" i="2"/>
  <c r="P2051" i="2"/>
  <c r="BI2050" i="2"/>
  <c r="BH2050" i="2"/>
  <c r="BG2050" i="2"/>
  <c r="BF2050" i="2"/>
  <c r="T2050" i="2"/>
  <c r="R2050" i="2"/>
  <c r="P2050" i="2"/>
  <c r="BI2049" i="2"/>
  <c r="BH2049" i="2"/>
  <c r="BG2049" i="2"/>
  <c r="BF2049" i="2"/>
  <c r="T2049" i="2"/>
  <c r="R2049" i="2"/>
  <c r="P2049" i="2"/>
  <c r="BI2048" i="2"/>
  <c r="BH2048" i="2"/>
  <c r="BG2048" i="2"/>
  <c r="BF2048" i="2"/>
  <c r="T2048" i="2"/>
  <c r="R2048" i="2"/>
  <c r="P2048" i="2"/>
  <c r="BI2047" i="2"/>
  <c r="BH2047" i="2"/>
  <c r="BG2047" i="2"/>
  <c r="BF2047" i="2"/>
  <c r="T2047" i="2"/>
  <c r="R2047" i="2"/>
  <c r="P2047" i="2"/>
  <c r="BI2046" i="2"/>
  <c r="BH2046" i="2"/>
  <c r="BG2046" i="2"/>
  <c r="BF2046" i="2"/>
  <c r="T2046" i="2"/>
  <c r="R2046" i="2"/>
  <c r="P2046" i="2"/>
  <c r="BI2045" i="2"/>
  <c r="BH2045" i="2"/>
  <c r="BG2045" i="2"/>
  <c r="BF2045" i="2"/>
  <c r="T2045" i="2"/>
  <c r="R2045" i="2"/>
  <c r="P2045" i="2"/>
  <c r="BI2044" i="2"/>
  <c r="BH2044" i="2"/>
  <c r="BG2044" i="2"/>
  <c r="BF2044" i="2"/>
  <c r="T2044" i="2"/>
  <c r="R2044" i="2"/>
  <c r="P2044" i="2"/>
  <c r="BI2043" i="2"/>
  <c r="BH2043" i="2"/>
  <c r="BG2043" i="2"/>
  <c r="BF2043" i="2"/>
  <c r="T2043" i="2"/>
  <c r="R2043" i="2"/>
  <c r="P2043" i="2"/>
  <c r="BI2042" i="2"/>
  <c r="BH2042" i="2"/>
  <c r="BG2042" i="2"/>
  <c r="BF2042" i="2"/>
  <c r="T2042" i="2"/>
  <c r="R2042" i="2"/>
  <c r="P2042" i="2"/>
  <c r="BI2041" i="2"/>
  <c r="BH2041" i="2"/>
  <c r="BG2041" i="2"/>
  <c r="BF2041" i="2"/>
  <c r="T2041" i="2"/>
  <c r="R2041" i="2"/>
  <c r="P2041" i="2"/>
  <c r="BI2040" i="2"/>
  <c r="BH2040" i="2"/>
  <c r="BG2040" i="2"/>
  <c r="BF2040" i="2"/>
  <c r="T2040" i="2"/>
  <c r="R2040" i="2"/>
  <c r="P2040" i="2"/>
  <c r="BI2039" i="2"/>
  <c r="BH2039" i="2"/>
  <c r="BG2039" i="2"/>
  <c r="BF2039" i="2"/>
  <c r="T2039" i="2"/>
  <c r="R2039" i="2"/>
  <c r="P2039" i="2"/>
  <c r="BI2038" i="2"/>
  <c r="BH2038" i="2"/>
  <c r="BG2038" i="2"/>
  <c r="BF2038" i="2"/>
  <c r="T2038" i="2"/>
  <c r="R2038" i="2"/>
  <c r="P2038" i="2"/>
  <c r="BI2037" i="2"/>
  <c r="BH2037" i="2"/>
  <c r="BG2037" i="2"/>
  <c r="BF2037" i="2"/>
  <c r="T2037" i="2"/>
  <c r="R2037" i="2"/>
  <c r="P2037" i="2"/>
  <c r="BI2036" i="2"/>
  <c r="BH2036" i="2"/>
  <c r="BG2036" i="2"/>
  <c r="BF2036" i="2"/>
  <c r="T2036" i="2"/>
  <c r="R2036" i="2"/>
  <c r="P2036" i="2"/>
  <c r="BI2035" i="2"/>
  <c r="BH2035" i="2"/>
  <c r="BG2035" i="2"/>
  <c r="BF2035" i="2"/>
  <c r="T2035" i="2"/>
  <c r="R2035" i="2"/>
  <c r="P2035" i="2"/>
  <c r="BI2034" i="2"/>
  <c r="BH2034" i="2"/>
  <c r="BG2034" i="2"/>
  <c r="BF2034" i="2"/>
  <c r="T2034" i="2"/>
  <c r="R2034" i="2"/>
  <c r="P2034" i="2"/>
  <c r="BI2033" i="2"/>
  <c r="BH2033" i="2"/>
  <c r="BG2033" i="2"/>
  <c r="BF2033" i="2"/>
  <c r="T2033" i="2"/>
  <c r="R2033" i="2"/>
  <c r="P2033" i="2"/>
  <c r="BI2032" i="2"/>
  <c r="BH2032" i="2"/>
  <c r="BG2032" i="2"/>
  <c r="BF2032" i="2"/>
  <c r="T2032" i="2"/>
  <c r="R2032" i="2"/>
  <c r="P2032" i="2"/>
  <c r="BI2031" i="2"/>
  <c r="BH2031" i="2"/>
  <c r="BG2031" i="2"/>
  <c r="BF2031" i="2"/>
  <c r="T2031" i="2"/>
  <c r="R2031" i="2"/>
  <c r="P2031" i="2"/>
  <c r="BI2030" i="2"/>
  <c r="BH2030" i="2"/>
  <c r="BG2030" i="2"/>
  <c r="BF2030" i="2"/>
  <c r="T2030" i="2"/>
  <c r="R2030" i="2"/>
  <c r="P2030" i="2"/>
  <c r="BI2029" i="2"/>
  <c r="BH2029" i="2"/>
  <c r="BG2029" i="2"/>
  <c r="BF2029" i="2"/>
  <c r="T2029" i="2"/>
  <c r="R2029" i="2"/>
  <c r="P2029" i="2"/>
  <c r="BI2028" i="2"/>
  <c r="BH2028" i="2"/>
  <c r="BG2028" i="2"/>
  <c r="BF2028" i="2"/>
  <c r="T2028" i="2"/>
  <c r="R2028" i="2"/>
  <c r="P2028" i="2"/>
  <c r="BI2027" i="2"/>
  <c r="BH2027" i="2"/>
  <c r="BG2027" i="2"/>
  <c r="BF2027" i="2"/>
  <c r="T2027" i="2"/>
  <c r="R2027" i="2"/>
  <c r="P2027" i="2"/>
  <c r="BI2026" i="2"/>
  <c r="BH2026" i="2"/>
  <c r="BG2026" i="2"/>
  <c r="BF2026" i="2"/>
  <c r="T2026" i="2"/>
  <c r="R2026" i="2"/>
  <c r="P2026" i="2"/>
  <c r="BI2025" i="2"/>
  <c r="BH2025" i="2"/>
  <c r="BG2025" i="2"/>
  <c r="BF2025" i="2"/>
  <c r="T2025" i="2"/>
  <c r="R2025" i="2"/>
  <c r="P2025" i="2"/>
  <c r="BI2024" i="2"/>
  <c r="BH2024" i="2"/>
  <c r="BG2024" i="2"/>
  <c r="BF2024" i="2"/>
  <c r="T2024" i="2"/>
  <c r="R2024" i="2"/>
  <c r="P2024" i="2"/>
  <c r="BI2023" i="2"/>
  <c r="BH2023" i="2"/>
  <c r="BG2023" i="2"/>
  <c r="BF2023" i="2"/>
  <c r="T2023" i="2"/>
  <c r="R2023" i="2"/>
  <c r="P2023" i="2"/>
  <c r="BI2022" i="2"/>
  <c r="BH2022" i="2"/>
  <c r="BG2022" i="2"/>
  <c r="BF2022" i="2"/>
  <c r="T2022" i="2"/>
  <c r="R2022" i="2"/>
  <c r="P2022" i="2"/>
  <c r="BI2021" i="2"/>
  <c r="BH2021" i="2"/>
  <c r="BG2021" i="2"/>
  <c r="BF2021" i="2"/>
  <c r="T2021" i="2"/>
  <c r="R2021" i="2"/>
  <c r="P2021" i="2"/>
  <c r="BI2020" i="2"/>
  <c r="BH2020" i="2"/>
  <c r="BG2020" i="2"/>
  <c r="BF2020" i="2"/>
  <c r="T2020" i="2"/>
  <c r="R2020" i="2"/>
  <c r="P2020" i="2"/>
  <c r="BI2019" i="2"/>
  <c r="BH2019" i="2"/>
  <c r="BG2019" i="2"/>
  <c r="BF2019" i="2"/>
  <c r="T2019" i="2"/>
  <c r="R2019" i="2"/>
  <c r="P2019" i="2"/>
  <c r="BI2018" i="2"/>
  <c r="BH2018" i="2"/>
  <c r="BG2018" i="2"/>
  <c r="BF2018" i="2"/>
  <c r="T2018" i="2"/>
  <c r="R2018" i="2"/>
  <c r="P2018" i="2"/>
  <c r="BI2017" i="2"/>
  <c r="BH2017" i="2"/>
  <c r="BG2017" i="2"/>
  <c r="BF2017" i="2"/>
  <c r="T2017" i="2"/>
  <c r="R2017" i="2"/>
  <c r="P2017" i="2"/>
  <c r="BI2016" i="2"/>
  <c r="BH2016" i="2"/>
  <c r="BG2016" i="2"/>
  <c r="BF2016" i="2"/>
  <c r="T2016" i="2"/>
  <c r="R2016" i="2"/>
  <c r="P2016" i="2"/>
  <c r="BI2015" i="2"/>
  <c r="BH2015" i="2"/>
  <c r="BG2015" i="2"/>
  <c r="BF2015" i="2"/>
  <c r="T2015" i="2"/>
  <c r="R2015" i="2"/>
  <c r="P2015" i="2"/>
  <c r="BI2014" i="2"/>
  <c r="BH2014" i="2"/>
  <c r="BG2014" i="2"/>
  <c r="BF2014" i="2"/>
  <c r="T2014" i="2"/>
  <c r="R2014" i="2"/>
  <c r="P2014" i="2"/>
  <c r="BI2013" i="2"/>
  <c r="BH2013" i="2"/>
  <c r="BG2013" i="2"/>
  <c r="BF2013" i="2"/>
  <c r="T2013" i="2"/>
  <c r="R2013" i="2"/>
  <c r="P2013" i="2"/>
  <c r="BI2012" i="2"/>
  <c r="BH2012" i="2"/>
  <c r="BG2012" i="2"/>
  <c r="BF2012" i="2"/>
  <c r="T2012" i="2"/>
  <c r="R2012" i="2"/>
  <c r="P2012" i="2"/>
  <c r="BI2011" i="2"/>
  <c r="BH2011" i="2"/>
  <c r="BG2011" i="2"/>
  <c r="BF2011" i="2"/>
  <c r="T2011" i="2"/>
  <c r="R2011" i="2"/>
  <c r="P2011" i="2"/>
  <c r="BI2010" i="2"/>
  <c r="BH2010" i="2"/>
  <c r="BG2010" i="2"/>
  <c r="BF2010" i="2"/>
  <c r="T2010" i="2"/>
  <c r="R2010" i="2"/>
  <c r="P2010" i="2"/>
  <c r="BI2009" i="2"/>
  <c r="BH2009" i="2"/>
  <c r="BG2009" i="2"/>
  <c r="BF2009" i="2"/>
  <c r="T2009" i="2"/>
  <c r="R2009" i="2"/>
  <c r="P2009" i="2"/>
  <c r="BI2008" i="2"/>
  <c r="BH2008" i="2"/>
  <c r="BG2008" i="2"/>
  <c r="BF2008" i="2"/>
  <c r="T2008" i="2"/>
  <c r="R2008" i="2"/>
  <c r="P2008" i="2"/>
  <c r="BI2007" i="2"/>
  <c r="BH2007" i="2"/>
  <c r="BG2007" i="2"/>
  <c r="BF2007" i="2"/>
  <c r="T2007" i="2"/>
  <c r="R2007" i="2"/>
  <c r="P2007" i="2"/>
  <c r="BI2006" i="2"/>
  <c r="BH2006" i="2"/>
  <c r="BG2006" i="2"/>
  <c r="BF2006" i="2"/>
  <c r="T2006" i="2"/>
  <c r="R2006" i="2"/>
  <c r="P2006" i="2"/>
  <c r="BI2005" i="2"/>
  <c r="BH2005" i="2"/>
  <c r="BG2005" i="2"/>
  <c r="BF2005" i="2"/>
  <c r="T2005" i="2"/>
  <c r="R2005" i="2"/>
  <c r="P2005" i="2"/>
  <c r="BI2004" i="2"/>
  <c r="BH2004" i="2"/>
  <c r="BG2004" i="2"/>
  <c r="BF2004" i="2"/>
  <c r="T2004" i="2"/>
  <c r="R2004" i="2"/>
  <c r="P2004" i="2"/>
  <c r="BI2003" i="2"/>
  <c r="BH2003" i="2"/>
  <c r="BG2003" i="2"/>
  <c r="BF2003" i="2"/>
  <c r="T2003" i="2"/>
  <c r="R2003" i="2"/>
  <c r="P2003" i="2"/>
  <c r="BI2002" i="2"/>
  <c r="BH2002" i="2"/>
  <c r="BG2002" i="2"/>
  <c r="BF2002" i="2"/>
  <c r="T2002" i="2"/>
  <c r="R2002" i="2"/>
  <c r="P2002" i="2"/>
  <c r="BI2001" i="2"/>
  <c r="BH2001" i="2"/>
  <c r="BG2001" i="2"/>
  <c r="BF2001" i="2"/>
  <c r="T2001" i="2"/>
  <c r="R2001" i="2"/>
  <c r="P2001" i="2"/>
  <c r="BI2000" i="2"/>
  <c r="BH2000" i="2"/>
  <c r="BG2000" i="2"/>
  <c r="BF2000" i="2"/>
  <c r="T2000" i="2"/>
  <c r="R2000" i="2"/>
  <c r="P2000" i="2"/>
  <c r="BI1999" i="2"/>
  <c r="BH1999" i="2"/>
  <c r="BG1999" i="2"/>
  <c r="BF1999" i="2"/>
  <c r="T1999" i="2"/>
  <c r="R1999" i="2"/>
  <c r="P1999" i="2"/>
  <c r="BI1998" i="2"/>
  <c r="BH1998" i="2"/>
  <c r="BG1998" i="2"/>
  <c r="BF1998" i="2"/>
  <c r="T1998" i="2"/>
  <c r="R1998" i="2"/>
  <c r="P1998" i="2"/>
  <c r="BI1997" i="2"/>
  <c r="BH1997" i="2"/>
  <c r="BG1997" i="2"/>
  <c r="BF1997" i="2"/>
  <c r="T1997" i="2"/>
  <c r="R1997" i="2"/>
  <c r="P1997" i="2"/>
  <c r="BI1996" i="2"/>
  <c r="BH1996" i="2"/>
  <c r="BG1996" i="2"/>
  <c r="BF1996" i="2"/>
  <c r="T1996" i="2"/>
  <c r="R1996" i="2"/>
  <c r="P1996" i="2"/>
  <c r="BI1995" i="2"/>
  <c r="BH1995" i="2"/>
  <c r="BG1995" i="2"/>
  <c r="BF1995" i="2"/>
  <c r="T1995" i="2"/>
  <c r="R1995" i="2"/>
  <c r="P1995" i="2"/>
  <c r="BI1994" i="2"/>
  <c r="BH1994" i="2"/>
  <c r="BG1994" i="2"/>
  <c r="BF1994" i="2"/>
  <c r="T1994" i="2"/>
  <c r="R1994" i="2"/>
  <c r="P1994" i="2"/>
  <c r="BI1993" i="2"/>
  <c r="BH1993" i="2"/>
  <c r="BG1993" i="2"/>
  <c r="BF1993" i="2"/>
  <c r="T1993" i="2"/>
  <c r="R1993" i="2"/>
  <c r="P1993" i="2"/>
  <c r="BI1992" i="2"/>
  <c r="BH1992" i="2"/>
  <c r="BG1992" i="2"/>
  <c r="BF1992" i="2"/>
  <c r="T1992" i="2"/>
  <c r="R1992" i="2"/>
  <c r="P1992" i="2"/>
  <c r="BI1991" i="2"/>
  <c r="BH1991" i="2"/>
  <c r="BG1991" i="2"/>
  <c r="BF1991" i="2"/>
  <c r="T1991" i="2"/>
  <c r="R1991" i="2"/>
  <c r="P1991" i="2"/>
  <c r="BI1990" i="2"/>
  <c r="BH1990" i="2"/>
  <c r="BG1990" i="2"/>
  <c r="BF1990" i="2"/>
  <c r="T1990" i="2"/>
  <c r="R1990" i="2"/>
  <c r="P1990" i="2"/>
  <c r="BI1989" i="2"/>
  <c r="BH1989" i="2"/>
  <c r="BG1989" i="2"/>
  <c r="BF1989" i="2"/>
  <c r="T1989" i="2"/>
  <c r="R1989" i="2"/>
  <c r="P1989" i="2"/>
  <c r="BI1988" i="2"/>
  <c r="BH1988" i="2"/>
  <c r="BG1988" i="2"/>
  <c r="BF1988" i="2"/>
  <c r="T1988" i="2"/>
  <c r="R1988" i="2"/>
  <c r="P1988" i="2"/>
  <c r="BI1987" i="2"/>
  <c r="BH1987" i="2"/>
  <c r="BG1987" i="2"/>
  <c r="BF1987" i="2"/>
  <c r="T1987" i="2"/>
  <c r="R1987" i="2"/>
  <c r="P1987" i="2"/>
  <c r="BI1986" i="2"/>
  <c r="BH1986" i="2"/>
  <c r="BG1986" i="2"/>
  <c r="BF1986" i="2"/>
  <c r="T1986" i="2"/>
  <c r="R1986" i="2"/>
  <c r="P1986" i="2"/>
  <c r="BI1985" i="2"/>
  <c r="BH1985" i="2"/>
  <c r="BG1985" i="2"/>
  <c r="BF1985" i="2"/>
  <c r="T1985" i="2"/>
  <c r="R1985" i="2"/>
  <c r="P1985" i="2"/>
  <c r="BI1984" i="2"/>
  <c r="BH1984" i="2"/>
  <c r="BG1984" i="2"/>
  <c r="BF1984" i="2"/>
  <c r="T1984" i="2"/>
  <c r="R1984" i="2"/>
  <c r="P1984" i="2"/>
  <c r="BI1983" i="2"/>
  <c r="BH1983" i="2"/>
  <c r="BG1983" i="2"/>
  <c r="BF1983" i="2"/>
  <c r="T1983" i="2"/>
  <c r="R1983" i="2"/>
  <c r="P1983" i="2"/>
  <c r="BI1982" i="2"/>
  <c r="BH1982" i="2"/>
  <c r="BG1982" i="2"/>
  <c r="BF1982" i="2"/>
  <c r="T1982" i="2"/>
  <c r="R1982" i="2"/>
  <c r="P1982" i="2"/>
  <c r="BI1981" i="2"/>
  <c r="BH1981" i="2"/>
  <c r="BG1981" i="2"/>
  <c r="BF1981" i="2"/>
  <c r="T1981" i="2"/>
  <c r="R1981" i="2"/>
  <c r="P1981" i="2"/>
  <c r="BI1980" i="2"/>
  <c r="BH1980" i="2"/>
  <c r="BG1980" i="2"/>
  <c r="BF1980" i="2"/>
  <c r="T1980" i="2"/>
  <c r="R1980" i="2"/>
  <c r="P1980" i="2"/>
  <c r="BI1979" i="2"/>
  <c r="BH1979" i="2"/>
  <c r="BG1979" i="2"/>
  <c r="BF1979" i="2"/>
  <c r="T1979" i="2"/>
  <c r="R1979" i="2"/>
  <c r="P1979" i="2"/>
  <c r="BI1978" i="2"/>
  <c r="BH1978" i="2"/>
  <c r="BG1978" i="2"/>
  <c r="BF1978" i="2"/>
  <c r="T1978" i="2"/>
  <c r="R1978" i="2"/>
  <c r="P1978" i="2"/>
  <c r="BI1977" i="2"/>
  <c r="BH1977" i="2"/>
  <c r="BG1977" i="2"/>
  <c r="BF1977" i="2"/>
  <c r="T1977" i="2"/>
  <c r="R1977" i="2"/>
  <c r="P1977" i="2"/>
  <c r="BI1976" i="2"/>
  <c r="BH1976" i="2"/>
  <c r="BG1976" i="2"/>
  <c r="BF1976" i="2"/>
  <c r="T1976" i="2"/>
  <c r="R1976" i="2"/>
  <c r="P1976" i="2"/>
  <c r="BI1975" i="2"/>
  <c r="BH1975" i="2"/>
  <c r="BG1975" i="2"/>
  <c r="BF1975" i="2"/>
  <c r="T1975" i="2"/>
  <c r="R1975" i="2"/>
  <c r="P1975" i="2"/>
  <c r="BI1974" i="2"/>
  <c r="BH1974" i="2"/>
  <c r="BG1974" i="2"/>
  <c r="BF1974" i="2"/>
  <c r="T1974" i="2"/>
  <c r="R1974" i="2"/>
  <c r="P1974" i="2"/>
  <c r="BI1973" i="2"/>
  <c r="BH1973" i="2"/>
  <c r="BG1973" i="2"/>
  <c r="BF1973" i="2"/>
  <c r="T1973" i="2"/>
  <c r="R1973" i="2"/>
  <c r="P1973" i="2"/>
  <c r="BI1972" i="2"/>
  <c r="BH1972" i="2"/>
  <c r="BG1972" i="2"/>
  <c r="BF1972" i="2"/>
  <c r="T1972" i="2"/>
  <c r="R1972" i="2"/>
  <c r="P1972" i="2"/>
  <c r="BI1971" i="2"/>
  <c r="BH1971" i="2"/>
  <c r="BG1971" i="2"/>
  <c r="BF1971" i="2"/>
  <c r="T1971" i="2"/>
  <c r="R1971" i="2"/>
  <c r="P1971" i="2"/>
  <c r="BI1970" i="2"/>
  <c r="BH1970" i="2"/>
  <c r="BG1970" i="2"/>
  <c r="BF1970" i="2"/>
  <c r="T1970" i="2"/>
  <c r="R1970" i="2"/>
  <c r="P1970" i="2"/>
  <c r="BI1969" i="2"/>
  <c r="BH1969" i="2"/>
  <c r="BG1969" i="2"/>
  <c r="BF1969" i="2"/>
  <c r="T1969" i="2"/>
  <c r="R1969" i="2"/>
  <c r="P1969" i="2"/>
  <c r="BI1968" i="2"/>
  <c r="BH1968" i="2"/>
  <c r="BG1968" i="2"/>
  <c r="BF1968" i="2"/>
  <c r="T1968" i="2"/>
  <c r="R1968" i="2"/>
  <c r="P1968" i="2"/>
  <c r="BI1967" i="2"/>
  <c r="BH1967" i="2"/>
  <c r="BG1967" i="2"/>
  <c r="BF1967" i="2"/>
  <c r="T1967" i="2"/>
  <c r="R1967" i="2"/>
  <c r="P1967" i="2"/>
  <c r="BI1966" i="2"/>
  <c r="BH1966" i="2"/>
  <c r="BG1966" i="2"/>
  <c r="BF1966" i="2"/>
  <c r="T1966" i="2"/>
  <c r="R1966" i="2"/>
  <c r="P1966" i="2"/>
  <c r="BI1965" i="2"/>
  <c r="BH1965" i="2"/>
  <c r="BG1965" i="2"/>
  <c r="BF1965" i="2"/>
  <c r="T1965" i="2"/>
  <c r="R1965" i="2"/>
  <c r="P1965" i="2"/>
  <c r="BI1964" i="2"/>
  <c r="BH1964" i="2"/>
  <c r="BG1964" i="2"/>
  <c r="BF1964" i="2"/>
  <c r="T1964" i="2"/>
  <c r="R1964" i="2"/>
  <c r="P1964" i="2"/>
  <c r="BI1963" i="2"/>
  <c r="BH1963" i="2"/>
  <c r="BG1963" i="2"/>
  <c r="BF1963" i="2"/>
  <c r="T1963" i="2"/>
  <c r="R1963" i="2"/>
  <c r="P1963" i="2"/>
  <c r="BI1962" i="2"/>
  <c r="BH1962" i="2"/>
  <c r="BG1962" i="2"/>
  <c r="BF1962" i="2"/>
  <c r="T1962" i="2"/>
  <c r="R1962" i="2"/>
  <c r="P1962" i="2"/>
  <c r="BI1961" i="2"/>
  <c r="BH1961" i="2"/>
  <c r="BG1961" i="2"/>
  <c r="BF1961" i="2"/>
  <c r="T1961" i="2"/>
  <c r="R1961" i="2"/>
  <c r="P1961" i="2"/>
  <c r="BI1960" i="2"/>
  <c r="BH1960" i="2"/>
  <c r="BG1960" i="2"/>
  <c r="BF1960" i="2"/>
  <c r="T1960" i="2"/>
  <c r="R1960" i="2"/>
  <c r="P1960" i="2"/>
  <c r="BI1959" i="2"/>
  <c r="BH1959" i="2"/>
  <c r="BG1959" i="2"/>
  <c r="BF1959" i="2"/>
  <c r="T1959" i="2"/>
  <c r="R1959" i="2"/>
  <c r="P1959" i="2"/>
  <c r="BI1958" i="2"/>
  <c r="BH1958" i="2"/>
  <c r="BG1958" i="2"/>
  <c r="BF1958" i="2"/>
  <c r="T1958" i="2"/>
  <c r="R1958" i="2"/>
  <c r="P1958" i="2"/>
  <c r="BI1957" i="2"/>
  <c r="BH1957" i="2"/>
  <c r="BG1957" i="2"/>
  <c r="BF1957" i="2"/>
  <c r="T1957" i="2"/>
  <c r="R1957" i="2"/>
  <c r="P1957" i="2"/>
  <c r="BI1956" i="2"/>
  <c r="BH1956" i="2"/>
  <c r="BG1956" i="2"/>
  <c r="BF1956" i="2"/>
  <c r="T1956" i="2"/>
  <c r="R1956" i="2"/>
  <c r="P1956" i="2"/>
  <c r="BI1955" i="2"/>
  <c r="BH1955" i="2"/>
  <c r="BG1955" i="2"/>
  <c r="BF1955" i="2"/>
  <c r="T1955" i="2"/>
  <c r="R1955" i="2"/>
  <c r="P1955" i="2"/>
  <c r="BI1954" i="2"/>
  <c r="BH1954" i="2"/>
  <c r="BG1954" i="2"/>
  <c r="BF1954" i="2"/>
  <c r="T1954" i="2"/>
  <c r="R1954" i="2"/>
  <c r="P1954" i="2"/>
  <c r="BI1953" i="2"/>
  <c r="BH1953" i="2"/>
  <c r="BG1953" i="2"/>
  <c r="BF1953" i="2"/>
  <c r="T1953" i="2"/>
  <c r="R1953" i="2"/>
  <c r="P1953" i="2"/>
  <c r="BI1952" i="2"/>
  <c r="BH1952" i="2"/>
  <c r="BG1952" i="2"/>
  <c r="BF1952" i="2"/>
  <c r="T1952" i="2"/>
  <c r="R1952" i="2"/>
  <c r="P1952" i="2"/>
  <c r="BI1951" i="2"/>
  <c r="BH1951" i="2"/>
  <c r="BG1951" i="2"/>
  <c r="BF1951" i="2"/>
  <c r="T1951" i="2"/>
  <c r="R1951" i="2"/>
  <c r="P1951" i="2"/>
  <c r="BI1950" i="2"/>
  <c r="BH1950" i="2"/>
  <c r="BG1950" i="2"/>
  <c r="BF1950" i="2"/>
  <c r="T1950" i="2"/>
  <c r="R1950" i="2"/>
  <c r="P1950" i="2"/>
  <c r="BI1949" i="2"/>
  <c r="BH1949" i="2"/>
  <c r="BG1949" i="2"/>
  <c r="BF1949" i="2"/>
  <c r="T1949" i="2"/>
  <c r="R1949" i="2"/>
  <c r="P1949" i="2"/>
  <c r="BI1948" i="2"/>
  <c r="BH1948" i="2"/>
  <c r="BG1948" i="2"/>
  <c r="BF1948" i="2"/>
  <c r="T1948" i="2"/>
  <c r="R1948" i="2"/>
  <c r="P1948" i="2"/>
  <c r="BI1947" i="2"/>
  <c r="BH1947" i="2"/>
  <c r="BG1947" i="2"/>
  <c r="BF1947" i="2"/>
  <c r="T1947" i="2"/>
  <c r="R1947" i="2"/>
  <c r="P1947" i="2"/>
  <c r="BI1946" i="2"/>
  <c r="BH1946" i="2"/>
  <c r="BG1946" i="2"/>
  <c r="BF1946" i="2"/>
  <c r="T1946" i="2"/>
  <c r="R1946" i="2"/>
  <c r="P1946" i="2"/>
  <c r="BI1945" i="2"/>
  <c r="BH1945" i="2"/>
  <c r="BG1945" i="2"/>
  <c r="BF1945" i="2"/>
  <c r="T1945" i="2"/>
  <c r="R1945" i="2"/>
  <c r="P1945" i="2"/>
  <c r="BI1944" i="2"/>
  <c r="BH1944" i="2"/>
  <c r="BG1944" i="2"/>
  <c r="BF1944" i="2"/>
  <c r="T1944" i="2"/>
  <c r="R1944" i="2"/>
  <c r="P1944" i="2"/>
  <c r="BI1943" i="2"/>
  <c r="BH1943" i="2"/>
  <c r="BG1943" i="2"/>
  <c r="BF1943" i="2"/>
  <c r="T1943" i="2"/>
  <c r="R1943" i="2"/>
  <c r="P1943" i="2"/>
  <c r="BI1942" i="2"/>
  <c r="BH1942" i="2"/>
  <c r="BG1942" i="2"/>
  <c r="BF1942" i="2"/>
  <c r="T1942" i="2"/>
  <c r="R1942" i="2"/>
  <c r="P1942" i="2"/>
  <c r="BI1941" i="2"/>
  <c r="BH1941" i="2"/>
  <c r="BG1941" i="2"/>
  <c r="BF1941" i="2"/>
  <c r="T1941" i="2"/>
  <c r="R1941" i="2"/>
  <c r="P1941" i="2"/>
  <c r="BI1940" i="2"/>
  <c r="BH1940" i="2"/>
  <c r="BG1940" i="2"/>
  <c r="BF1940" i="2"/>
  <c r="T1940" i="2"/>
  <c r="R1940" i="2"/>
  <c r="P1940" i="2"/>
  <c r="BI1939" i="2"/>
  <c r="BH1939" i="2"/>
  <c r="BG1939" i="2"/>
  <c r="BF1939" i="2"/>
  <c r="T1939" i="2"/>
  <c r="R1939" i="2"/>
  <c r="P1939" i="2"/>
  <c r="BI1938" i="2"/>
  <c r="BH1938" i="2"/>
  <c r="BG1938" i="2"/>
  <c r="BF1938" i="2"/>
  <c r="T1938" i="2"/>
  <c r="R1938" i="2"/>
  <c r="P1938" i="2"/>
  <c r="BI1937" i="2"/>
  <c r="BH1937" i="2"/>
  <c r="BG1937" i="2"/>
  <c r="BF1937" i="2"/>
  <c r="T1937" i="2"/>
  <c r="R1937" i="2"/>
  <c r="P1937" i="2"/>
  <c r="BI1936" i="2"/>
  <c r="BH1936" i="2"/>
  <c r="BG1936" i="2"/>
  <c r="BF1936" i="2"/>
  <c r="T1936" i="2"/>
  <c r="R1936" i="2"/>
  <c r="P1936" i="2"/>
  <c r="BI1935" i="2"/>
  <c r="BH1935" i="2"/>
  <c r="BG1935" i="2"/>
  <c r="BF1935" i="2"/>
  <c r="T1935" i="2"/>
  <c r="R1935" i="2"/>
  <c r="P1935" i="2"/>
  <c r="BI1934" i="2"/>
  <c r="BH1934" i="2"/>
  <c r="BG1934" i="2"/>
  <c r="BF1934" i="2"/>
  <c r="T1934" i="2"/>
  <c r="R1934" i="2"/>
  <c r="P1934" i="2"/>
  <c r="BI1933" i="2"/>
  <c r="BH1933" i="2"/>
  <c r="BG1933" i="2"/>
  <c r="BF1933" i="2"/>
  <c r="T1933" i="2"/>
  <c r="R1933" i="2"/>
  <c r="P1933" i="2"/>
  <c r="BI1932" i="2"/>
  <c r="BH1932" i="2"/>
  <c r="BG1932" i="2"/>
  <c r="BF1932" i="2"/>
  <c r="T1932" i="2"/>
  <c r="R1932" i="2"/>
  <c r="P1932" i="2"/>
  <c r="BI1931" i="2"/>
  <c r="BH1931" i="2"/>
  <c r="BG1931" i="2"/>
  <c r="BF1931" i="2"/>
  <c r="T1931" i="2"/>
  <c r="R1931" i="2"/>
  <c r="P1931" i="2"/>
  <c r="BI1930" i="2"/>
  <c r="BH1930" i="2"/>
  <c r="BG1930" i="2"/>
  <c r="BF1930" i="2"/>
  <c r="T1930" i="2"/>
  <c r="R1930" i="2"/>
  <c r="P1930" i="2"/>
  <c r="BI1929" i="2"/>
  <c r="BH1929" i="2"/>
  <c r="BG1929" i="2"/>
  <c r="BF1929" i="2"/>
  <c r="T1929" i="2"/>
  <c r="R1929" i="2"/>
  <c r="P1929" i="2"/>
  <c r="BI1928" i="2"/>
  <c r="BH1928" i="2"/>
  <c r="BG1928" i="2"/>
  <c r="BF1928" i="2"/>
  <c r="T1928" i="2"/>
  <c r="R1928" i="2"/>
  <c r="P1928" i="2"/>
  <c r="BI1927" i="2"/>
  <c r="BH1927" i="2"/>
  <c r="BG1927" i="2"/>
  <c r="BF1927" i="2"/>
  <c r="T1927" i="2"/>
  <c r="R1927" i="2"/>
  <c r="P1927" i="2"/>
  <c r="BI1926" i="2"/>
  <c r="BH1926" i="2"/>
  <c r="BG1926" i="2"/>
  <c r="BF1926" i="2"/>
  <c r="T1926" i="2"/>
  <c r="R1926" i="2"/>
  <c r="P1926" i="2"/>
  <c r="BI1925" i="2"/>
  <c r="BH1925" i="2"/>
  <c r="BG1925" i="2"/>
  <c r="BF1925" i="2"/>
  <c r="T1925" i="2"/>
  <c r="R1925" i="2"/>
  <c r="P1925" i="2"/>
  <c r="BI1924" i="2"/>
  <c r="BH1924" i="2"/>
  <c r="BG1924" i="2"/>
  <c r="BF1924" i="2"/>
  <c r="T1924" i="2"/>
  <c r="R1924" i="2"/>
  <c r="P1924" i="2"/>
  <c r="BI1923" i="2"/>
  <c r="BH1923" i="2"/>
  <c r="BG1923" i="2"/>
  <c r="BF1923" i="2"/>
  <c r="T1923" i="2"/>
  <c r="R1923" i="2"/>
  <c r="P1923" i="2"/>
  <c r="BI1922" i="2"/>
  <c r="BH1922" i="2"/>
  <c r="BG1922" i="2"/>
  <c r="BF1922" i="2"/>
  <c r="T1922" i="2"/>
  <c r="R1922" i="2"/>
  <c r="P1922" i="2"/>
  <c r="BI1921" i="2"/>
  <c r="BH1921" i="2"/>
  <c r="BG1921" i="2"/>
  <c r="BF1921" i="2"/>
  <c r="T1921" i="2"/>
  <c r="R1921" i="2"/>
  <c r="P1921" i="2"/>
  <c r="BI1920" i="2"/>
  <c r="BH1920" i="2"/>
  <c r="BG1920" i="2"/>
  <c r="BF1920" i="2"/>
  <c r="T1920" i="2"/>
  <c r="R1920" i="2"/>
  <c r="P1920" i="2"/>
  <c r="BI1919" i="2"/>
  <c r="BH1919" i="2"/>
  <c r="BG1919" i="2"/>
  <c r="BF1919" i="2"/>
  <c r="T1919" i="2"/>
  <c r="R1919" i="2"/>
  <c r="P1919" i="2"/>
  <c r="BI1918" i="2"/>
  <c r="BH1918" i="2"/>
  <c r="BG1918" i="2"/>
  <c r="BF1918" i="2"/>
  <c r="T1918" i="2"/>
  <c r="R1918" i="2"/>
  <c r="P1918" i="2"/>
  <c r="BI1917" i="2"/>
  <c r="BH1917" i="2"/>
  <c r="BG1917" i="2"/>
  <c r="BF1917" i="2"/>
  <c r="T1917" i="2"/>
  <c r="R1917" i="2"/>
  <c r="P1917" i="2"/>
  <c r="BI1916" i="2"/>
  <c r="BH1916" i="2"/>
  <c r="BG1916" i="2"/>
  <c r="BF1916" i="2"/>
  <c r="T1916" i="2"/>
  <c r="R1916" i="2"/>
  <c r="P1916" i="2"/>
  <c r="BI1915" i="2"/>
  <c r="BH1915" i="2"/>
  <c r="BG1915" i="2"/>
  <c r="BF1915" i="2"/>
  <c r="T1915" i="2"/>
  <c r="R1915" i="2"/>
  <c r="P1915" i="2"/>
  <c r="BI1914" i="2"/>
  <c r="BH1914" i="2"/>
  <c r="BG1914" i="2"/>
  <c r="BF1914" i="2"/>
  <c r="T1914" i="2"/>
  <c r="R1914" i="2"/>
  <c r="P1914" i="2"/>
  <c r="BI1913" i="2"/>
  <c r="BH1913" i="2"/>
  <c r="BG1913" i="2"/>
  <c r="BF1913" i="2"/>
  <c r="T1913" i="2"/>
  <c r="R1913" i="2"/>
  <c r="P1913" i="2"/>
  <c r="BI1912" i="2"/>
  <c r="BH1912" i="2"/>
  <c r="BG1912" i="2"/>
  <c r="BF1912" i="2"/>
  <c r="T1912" i="2"/>
  <c r="R1912" i="2"/>
  <c r="P1912" i="2"/>
  <c r="BI1911" i="2"/>
  <c r="BH1911" i="2"/>
  <c r="BG1911" i="2"/>
  <c r="BF1911" i="2"/>
  <c r="T1911" i="2"/>
  <c r="R1911" i="2"/>
  <c r="P1911" i="2"/>
  <c r="BI1910" i="2"/>
  <c r="BH1910" i="2"/>
  <c r="BG1910" i="2"/>
  <c r="BF1910" i="2"/>
  <c r="T1910" i="2"/>
  <c r="R1910" i="2"/>
  <c r="P1910" i="2"/>
  <c r="BI1909" i="2"/>
  <c r="BH1909" i="2"/>
  <c r="BG1909" i="2"/>
  <c r="BF1909" i="2"/>
  <c r="T1909" i="2"/>
  <c r="R1909" i="2"/>
  <c r="P1909" i="2"/>
  <c r="BI1908" i="2"/>
  <c r="BH1908" i="2"/>
  <c r="BG1908" i="2"/>
  <c r="BF1908" i="2"/>
  <c r="T1908" i="2"/>
  <c r="R1908" i="2"/>
  <c r="P1908" i="2"/>
  <c r="BI1907" i="2"/>
  <c r="BH1907" i="2"/>
  <c r="BG1907" i="2"/>
  <c r="BF1907" i="2"/>
  <c r="T1907" i="2"/>
  <c r="R1907" i="2"/>
  <c r="P1907" i="2"/>
  <c r="BI1906" i="2"/>
  <c r="BH1906" i="2"/>
  <c r="BG1906" i="2"/>
  <c r="BF1906" i="2"/>
  <c r="T1906" i="2"/>
  <c r="R1906" i="2"/>
  <c r="P1906" i="2"/>
  <c r="BI1905" i="2"/>
  <c r="BH1905" i="2"/>
  <c r="BG1905" i="2"/>
  <c r="BF1905" i="2"/>
  <c r="T1905" i="2"/>
  <c r="R1905" i="2"/>
  <c r="P1905" i="2"/>
  <c r="BI1904" i="2"/>
  <c r="BH1904" i="2"/>
  <c r="BG1904" i="2"/>
  <c r="BF1904" i="2"/>
  <c r="T1904" i="2"/>
  <c r="R1904" i="2"/>
  <c r="P1904" i="2"/>
  <c r="BI1903" i="2"/>
  <c r="BH1903" i="2"/>
  <c r="BG1903" i="2"/>
  <c r="BF1903" i="2"/>
  <c r="T1903" i="2"/>
  <c r="R1903" i="2"/>
  <c r="P1903" i="2"/>
  <c r="BI1902" i="2"/>
  <c r="BH1902" i="2"/>
  <c r="BG1902" i="2"/>
  <c r="BF1902" i="2"/>
  <c r="T1902" i="2"/>
  <c r="R1902" i="2"/>
  <c r="P1902" i="2"/>
  <c r="BI1901" i="2"/>
  <c r="BH1901" i="2"/>
  <c r="BG1901" i="2"/>
  <c r="BF1901" i="2"/>
  <c r="T1901" i="2"/>
  <c r="R1901" i="2"/>
  <c r="P1901" i="2"/>
  <c r="BI1900" i="2"/>
  <c r="BH1900" i="2"/>
  <c r="BG1900" i="2"/>
  <c r="BF1900" i="2"/>
  <c r="T1900" i="2"/>
  <c r="R1900" i="2"/>
  <c r="P1900" i="2"/>
  <c r="BI1899" i="2"/>
  <c r="BH1899" i="2"/>
  <c r="BG1899" i="2"/>
  <c r="BF1899" i="2"/>
  <c r="T1899" i="2"/>
  <c r="R1899" i="2"/>
  <c r="P1899" i="2"/>
  <c r="BI1898" i="2"/>
  <c r="BH1898" i="2"/>
  <c r="BG1898" i="2"/>
  <c r="BF1898" i="2"/>
  <c r="T1898" i="2"/>
  <c r="R1898" i="2"/>
  <c r="P1898" i="2"/>
  <c r="BI1897" i="2"/>
  <c r="BH1897" i="2"/>
  <c r="BG1897" i="2"/>
  <c r="BF1897" i="2"/>
  <c r="T1897" i="2"/>
  <c r="R1897" i="2"/>
  <c r="P1897" i="2"/>
  <c r="BI1896" i="2"/>
  <c r="BH1896" i="2"/>
  <c r="BG1896" i="2"/>
  <c r="BF1896" i="2"/>
  <c r="T1896" i="2"/>
  <c r="R1896" i="2"/>
  <c r="P1896" i="2"/>
  <c r="BI1895" i="2"/>
  <c r="BH1895" i="2"/>
  <c r="BG1895" i="2"/>
  <c r="BF1895" i="2"/>
  <c r="T1895" i="2"/>
  <c r="R1895" i="2"/>
  <c r="P1895" i="2"/>
  <c r="BI1894" i="2"/>
  <c r="BH1894" i="2"/>
  <c r="BG1894" i="2"/>
  <c r="BF1894" i="2"/>
  <c r="T1894" i="2"/>
  <c r="R1894" i="2"/>
  <c r="P1894" i="2"/>
  <c r="BI1893" i="2"/>
  <c r="BH1893" i="2"/>
  <c r="BG1893" i="2"/>
  <c r="BF1893" i="2"/>
  <c r="T1893" i="2"/>
  <c r="R1893" i="2"/>
  <c r="P1893" i="2"/>
  <c r="BI1892" i="2"/>
  <c r="BH1892" i="2"/>
  <c r="BG1892" i="2"/>
  <c r="BF1892" i="2"/>
  <c r="T1892" i="2"/>
  <c r="R1892" i="2"/>
  <c r="P1892" i="2"/>
  <c r="BI1891" i="2"/>
  <c r="BH1891" i="2"/>
  <c r="BG1891" i="2"/>
  <c r="BF1891" i="2"/>
  <c r="T1891" i="2"/>
  <c r="R1891" i="2"/>
  <c r="P1891" i="2"/>
  <c r="BI1890" i="2"/>
  <c r="BH1890" i="2"/>
  <c r="BG1890" i="2"/>
  <c r="BF1890" i="2"/>
  <c r="T1890" i="2"/>
  <c r="R1890" i="2"/>
  <c r="P1890" i="2"/>
  <c r="BI1889" i="2"/>
  <c r="BH1889" i="2"/>
  <c r="BG1889" i="2"/>
  <c r="BF1889" i="2"/>
  <c r="T1889" i="2"/>
  <c r="R1889" i="2"/>
  <c r="P1889" i="2"/>
  <c r="BI1888" i="2"/>
  <c r="BH1888" i="2"/>
  <c r="BG1888" i="2"/>
  <c r="BF1888" i="2"/>
  <c r="T1888" i="2"/>
  <c r="R1888" i="2"/>
  <c r="P1888" i="2"/>
  <c r="BI1887" i="2"/>
  <c r="BH1887" i="2"/>
  <c r="BG1887" i="2"/>
  <c r="BF1887" i="2"/>
  <c r="T1887" i="2"/>
  <c r="R1887" i="2"/>
  <c r="P1887" i="2"/>
  <c r="BI1886" i="2"/>
  <c r="BH1886" i="2"/>
  <c r="BG1886" i="2"/>
  <c r="BF1886" i="2"/>
  <c r="T1886" i="2"/>
  <c r="R1886" i="2"/>
  <c r="P1886" i="2"/>
  <c r="BI1885" i="2"/>
  <c r="BH1885" i="2"/>
  <c r="BG1885" i="2"/>
  <c r="BF1885" i="2"/>
  <c r="T1885" i="2"/>
  <c r="R1885" i="2"/>
  <c r="P1885" i="2"/>
  <c r="BI1884" i="2"/>
  <c r="BH1884" i="2"/>
  <c r="BG1884" i="2"/>
  <c r="BF1884" i="2"/>
  <c r="T1884" i="2"/>
  <c r="R1884" i="2"/>
  <c r="P1884" i="2"/>
  <c r="BI1883" i="2"/>
  <c r="BH1883" i="2"/>
  <c r="BG1883" i="2"/>
  <c r="BF1883" i="2"/>
  <c r="T1883" i="2"/>
  <c r="R1883" i="2"/>
  <c r="P1883" i="2"/>
  <c r="BI1882" i="2"/>
  <c r="BH1882" i="2"/>
  <c r="BG1882" i="2"/>
  <c r="BF1882" i="2"/>
  <c r="T1882" i="2"/>
  <c r="R1882" i="2"/>
  <c r="P1882" i="2"/>
  <c r="BI1881" i="2"/>
  <c r="BH1881" i="2"/>
  <c r="BG1881" i="2"/>
  <c r="BF1881" i="2"/>
  <c r="T1881" i="2"/>
  <c r="R1881" i="2"/>
  <c r="P1881" i="2"/>
  <c r="BI1880" i="2"/>
  <c r="BH1880" i="2"/>
  <c r="BG1880" i="2"/>
  <c r="BF1880" i="2"/>
  <c r="T1880" i="2"/>
  <c r="R1880" i="2"/>
  <c r="P1880" i="2"/>
  <c r="BI1879" i="2"/>
  <c r="BH1879" i="2"/>
  <c r="BG1879" i="2"/>
  <c r="BF1879" i="2"/>
  <c r="T1879" i="2"/>
  <c r="R1879" i="2"/>
  <c r="P1879" i="2"/>
  <c r="BI1878" i="2"/>
  <c r="BH1878" i="2"/>
  <c r="BG1878" i="2"/>
  <c r="BF1878" i="2"/>
  <c r="T1878" i="2"/>
  <c r="R1878" i="2"/>
  <c r="P1878" i="2"/>
  <c r="BI1877" i="2"/>
  <c r="BH1877" i="2"/>
  <c r="BG1877" i="2"/>
  <c r="BF1877" i="2"/>
  <c r="T1877" i="2"/>
  <c r="R1877" i="2"/>
  <c r="P1877" i="2"/>
  <c r="BI1876" i="2"/>
  <c r="BH1876" i="2"/>
  <c r="BG1876" i="2"/>
  <c r="BF1876" i="2"/>
  <c r="T1876" i="2"/>
  <c r="R1876" i="2"/>
  <c r="P1876" i="2"/>
  <c r="BI1875" i="2"/>
  <c r="BH1875" i="2"/>
  <c r="BG1875" i="2"/>
  <c r="BF1875" i="2"/>
  <c r="T1875" i="2"/>
  <c r="R1875" i="2"/>
  <c r="P1875" i="2"/>
  <c r="BI1874" i="2"/>
  <c r="BH1874" i="2"/>
  <c r="BG1874" i="2"/>
  <c r="BF1874" i="2"/>
  <c r="T1874" i="2"/>
  <c r="R1874" i="2"/>
  <c r="P1874" i="2"/>
  <c r="BI1873" i="2"/>
  <c r="BH1873" i="2"/>
  <c r="BG1873" i="2"/>
  <c r="BF1873" i="2"/>
  <c r="T1873" i="2"/>
  <c r="R1873" i="2"/>
  <c r="P1873" i="2"/>
  <c r="BI1872" i="2"/>
  <c r="BH1872" i="2"/>
  <c r="BG1872" i="2"/>
  <c r="BF1872" i="2"/>
  <c r="T1872" i="2"/>
  <c r="R1872" i="2"/>
  <c r="P1872" i="2"/>
  <c r="BI1871" i="2"/>
  <c r="BH1871" i="2"/>
  <c r="BG1871" i="2"/>
  <c r="BF1871" i="2"/>
  <c r="T1871" i="2"/>
  <c r="R1871" i="2"/>
  <c r="P1871" i="2"/>
  <c r="BI1870" i="2"/>
  <c r="BH1870" i="2"/>
  <c r="BG1870" i="2"/>
  <c r="BF1870" i="2"/>
  <c r="T1870" i="2"/>
  <c r="R1870" i="2"/>
  <c r="P1870" i="2"/>
  <c r="BI1869" i="2"/>
  <c r="BH1869" i="2"/>
  <c r="BG1869" i="2"/>
  <c r="BF1869" i="2"/>
  <c r="T1869" i="2"/>
  <c r="R1869" i="2"/>
  <c r="P1869" i="2"/>
  <c r="BI1868" i="2"/>
  <c r="BH1868" i="2"/>
  <c r="BG1868" i="2"/>
  <c r="BF1868" i="2"/>
  <c r="T1868" i="2"/>
  <c r="R1868" i="2"/>
  <c r="P1868" i="2"/>
  <c r="BI1867" i="2"/>
  <c r="BH1867" i="2"/>
  <c r="BG1867" i="2"/>
  <c r="BF1867" i="2"/>
  <c r="T1867" i="2"/>
  <c r="R1867" i="2"/>
  <c r="P1867" i="2"/>
  <c r="BI1866" i="2"/>
  <c r="BH1866" i="2"/>
  <c r="BG1866" i="2"/>
  <c r="BF1866" i="2"/>
  <c r="T1866" i="2"/>
  <c r="R1866" i="2"/>
  <c r="P1866" i="2"/>
  <c r="BI1865" i="2"/>
  <c r="BH1865" i="2"/>
  <c r="BG1865" i="2"/>
  <c r="BF1865" i="2"/>
  <c r="T1865" i="2"/>
  <c r="R1865" i="2"/>
  <c r="P1865" i="2"/>
  <c r="BI1864" i="2"/>
  <c r="BH1864" i="2"/>
  <c r="BG1864" i="2"/>
  <c r="BF1864" i="2"/>
  <c r="T1864" i="2"/>
  <c r="R1864" i="2"/>
  <c r="P1864" i="2"/>
  <c r="BI1863" i="2"/>
  <c r="BH1863" i="2"/>
  <c r="BG1863" i="2"/>
  <c r="BF1863" i="2"/>
  <c r="T1863" i="2"/>
  <c r="R1863" i="2"/>
  <c r="P1863" i="2"/>
  <c r="BI1862" i="2"/>
  <c r="BH1862" i="2"/>
  <c r="BG1862" i="2"/>
  <c r="BF1862" i="2"/>
  <c r="T1862" i="2"/>
  <c r="R1862" i="2"/>
  <c r="P1862" i="2"/>
  <c r="BI1861" i="2"/>
  <c r="BH1861" i="2"/>
  <c r="BG1861" i="2"/>
  <c r="BF1861" i="2"/>
  <c r="T1861" i="2"/>
  <c r="R1861" i="2"/>
  <c r="P1861" i="2"/>
  <c r="BI1860" i="2"/>
  <c r="BH1860" i="2"/>
  <c r="BG1860" i="2"/>
  <c r="BF1860" i="2"/>
  <c r="T1860" i="2"/>
  <c r="R1860" i="2"/>
  <c r="P1860" i="2"/>
  <c r="BI1859" i="2"/>
  <c r="BH1859" i="2"/>
  <c r="BG1859" i="2"/>
  <c r="BF1859" i="2"/>
  <c r="T1859" i="2"/>
  <c r="R1859" i="2"/>
  <c r="P1859" i="2"/>
  <c r="BI1858" i="2"/>
  <c r="BH1858" i="2"/>
  <c r="BG1858" i="2"/>
  <c r="BF1858" i="2"/>
  <c r="T1858" i="2"/>
  <c r="R1858" i="2"/>
  <c r="P1858" i="2"/>
  <c r="BI1857" i="2"/>
  <c r="BH1857" i="2"/>
  <c r="BG1857" i="2"/>
  <c r="BF1857" i="2"/>
  <c r="T1857" i="2"/>
  <c r="R1857" i="2"/>
  <c r="P1857" i="2"/>
  <c r="BI1856" i="2"/>
  <c r="BH1856" i="2"/>
  <c r="BG1856" i="2"/>
  <c r="BF1856" i="2"/>
  <c r="T1856" i="2"/>
  <c r="R1856" i="2"/>
  <c r="P1856" i="2"/>
  <c r="BI1855" i="2"/>
  <c r="BH1855" i="2"/>
  <c r="BG1855" i="2"/>
  <c r="BF1855" i="2"/>
  <c r="T1855" i="2"/>
  <c r="R1855" i="2"/>
  <c r="P1855" i="2"/>
  <c r="BI1854" i="2"/>
  <c r="BH1854" i="2"/>
  <c r="BG1854" i="2"/>
  <c r="BF1854" i="2"/>
  <c r="T1854" i="2"/>
  <c r="R1854" i="2"/>
  <c r="P1854" i="2"/>
  <c r="BI1853" i="2"/>
  <c r="BH1853" i="2"/>
  <c r="BG1853" i="2"/>
  <c r="BF1853" i="2"/>
  <c r="T1853" i="2"/>
  <c r="R1853" i="2"/>
  <c r="P1853" i="2"/>
  <c r="BI1852" i="2"/>
  <c r="BH1852" i="2"/>
  <c r="BG1852" i="2"/>
  <c r="BF1852" i="2"/>
  <c r="T1852" i="2"/>
  <c r="R1852" i="2"/>
  <c r="P1852" i="2"/>
  <c r="BI1851" i="2"/>
  <c r="BH1851" i="2"/>
  <c r="BG1851" i="2"/>
  <c r="BF1851" i="2"/>
  <c r="T1851" i="2"/>
  <c r="R1851" i="2"/>
  <c r="P1851" i="2"/>
  <c r="BI1850" i="2"/>
  <c r="BH1850" i="2"/>
  <c r="BG1850" i="2"/>
  <c r="BF1850" i="2"/>
  <c r="T1850" i="2"/>
  <c r="R1850" i="2"/>
  <c r="P1850" i="2"/>
  <c r="BI1849" i="2"/>
  <c r="BH1849" i="2"/>
  <c r="BG1849" i="2"/>
  <c r="BF1849" i="2"/>
  <c r="T1849" i="2"/>
  <c r="R1849" i="2"/>
  <c r="P1849" i="2"/>
  <c r="BI1848" i="2"/>
  <c r="BH1848" i="2"/>
  <c r="BG1848" i="2"/>
  <c r="BF1848" i="2"/>
  <c r="T1848" i="2"/>
  <c r="R1848" i="2"/>
  <c r="P1848" i="2"/>
  <c r="BI1847" i="2"/>
  <c r="BH1847" i="2"/>
  <c r="BG1847" i="2"/>
  <c r="BF1847" i="2"/>
  <c r="T1847" i="2"/>
  <c r="R1847" i="2"/>
  <c r="P1847" i="2"/>
  <c r="BI1846" i="2"/>
  <c r="BH1846" i="2"/>
  <c r="BG1846" i="2"/>
  <c r="BF1846" i="2"/>
  <c r="T1846" i="2"/>
  <c r="R1846" i="2"/>
  <c r="P1846" i="2"/>
  <c r="BI1845" i="2"/>
  <c r="BH1845" i="2"/>
  <c r="BG1845" i="2"/>
  <c r="BF1845" i="2"/>
  <c r="T1845" i="2"/>
  <c r="R1845" i="2"/>
  <c r="P1845" i="2"/>
  <c r="BI1844" i="2"/>
  <c r="BH1844" i="2"/>
  <c r="BG1844" i="2"/>
  <c r="BF1844" i="2"/>
  <c r="T1844" i="2"/>
  <c r="R1844" i="2"/>
  <c r="P1844" i="2"/>
  <c r="BI1843" i="2"/>
  <c r="BH1843" i="2"/>
  <c r="BG1843" i="2"/>
  <c r="BF1843" i="2"/>
  <c r="T1843" i="2"/>
  <c r="R1843" i="2"/>
  <c r="P1843" i="2"/>
  <c r="BI1842" i="2"/>
  <c r="BH1842" i="2"/>
  <c r="BG1842" i="2"/>
  <c r="BF1842" i="2"/>
  <c r="T1842" i="2"/>
  <c r="R1842" i="2"/>
  <c r="P1842" i="2"/>
  <c r="BI1841" i="2"/>
  <c r="BH1841" i="2"/>
  <c r="BG1841" i="2"/>
  <c r="BF1841" i="2"/>
  <c r="T1841" i="2"/>
  <c r="R1841" i="2"/>
  <c r="P1841" i="2"/>
  <c r="BI1840" i="2"/>
  <c r="BH1840" i="2"/>
  <c r="BG1840" i="2"/>
  <c r="BF1840" i="2"/>
  <c r="T1840" i="2"/>
  <c r="R1840" i="2"/>
  <c r="P1840" i="2"/>
  <c r="BI1839" i="2"/>
  <c r="BH1839" i="2"/>
  <c r="BG1839" i="2"/>
  <c r="BF1839" i="2"/>
  <c r="T1839" i="2"/>
  <c r="R1839" i="2"/>
  <c r="P1839" i="2"/>
  <c r="BI1838" i="2"/>
  <c r="BH1838" i="2"/>
  <c r="BG1838" i="2"/>
  <c r="BF1838" i="2"/>
  <c r="T1838" i="2"/>
  <c r="R1838" i="2"/>
  <c r="P1838" i="2"/>
  <c r="BI1837" i="2"/>
  <c r="BH1837" i="2"/>
  <c r="BG1837" i="2"/>
  <c r="BF1837" i="2"/>
  <c r="T1837" i="2"/>
  <c r="R1837" i="2"/>
  <c r="P1837" i="2"/>
  <c r="BI1836" i="2"/>
  <c r="BH1836" i="2"/>
  <c r="BG1836" i="2"/>
  <c r="BF1836" i="2"/>
  <c r="T1836" i="2"/>
  <c r="R1836" i="2"/>
  <c r="P1836" i="2"/>
  <c r="BI1835" i="2"/>
  <c r="BH1835" i="2"/>
  <c r="BG1835" i="2"/>
  <c r="BF1835" i="2"/>
  <c r="T1835" i="2"/>
  <c r="R1835" i="2"/>
  <c r="P1835" i="2"/>
  <c r="BI1834" i="2"/>
  <c r="BH1834" i="2"/>
  <c r="BG1834" i="2"/>
  <c r="BF1834" i="2"/>
  <c r="T1834" i="2"/>
  <c r="R1834" i="2"/>
  <c r="P1834" i="2"/>
  <c r="BI1833" i="2"/>
  <c r="BH1833" i="2"/>
  <c r="BG1833" i="2"/>
  <c r="BF1833" i="2"/>
  <c r="T1833" i="2"/>
  <c r="R1833" i="2"/>
  <c r="P1833" i="2"/>
  <c r="BI1832" i="2"/>
  <c r="BH1832" i="2"/>
  <c r="BG1832" i="2"/>
  <c r="BF1832" i="2"/>
  <c r="T1832" i="2"/>
  <c r="R1832" i="2"/>
  <c r="P1832" i="2"/>
  <c r="BI1831" i="2"/>
  <c r="BH1831" i="2"/>
  <c r="BG1831" i="2"/>
  <c r="BF1831" i="2"/>
  <c r="T1831" i="2"/>
  <c r="R1831" i="2"/>
  <c r="P1831" i="2"/>
  <c r="BI1830" i="2"/>
  <c r="BH1830" i="2"/>
  <c r="BG1830" i="2"/>
  <c r="BF1830" i="2"/>
  <c r="T1830" i="2"/>
  <c r="R1830" i="2"/>
  <c r="P1830" i="2"/>
  <c r="BI1829" i="2"/>
  <c r="BH1829" i="2"/>
  <c r="BG1829" i="2"/>
  <c r="BF1829" i="2"/>
  <c r="T1829" i="2"/>
  <c r="R1829" i="2"/>
  <c r="P1829" i="2"/>
  <c r="BI1828" i="2"/>
  <c r="BH1828" i="2"/>
  <c r="BG1828" i="2"/>
  <c r="BF1828" i="2"/>
  <c r="T1828" i="2"/>
  <c r="R1828" i="2"/>
  <c r="P1828" i="2"/>
  <c r="BI1827" i="2"/>
  <c r="BH1827" i="2"/>
  <c r="BG1827" i="2"/>
  <c r="BF1827" i="2"/>
  <c r="T1827" i="2"/>
  <c r="R1827" i="2"/>
  <c r="P1827" i="2"/>
  <c r="BI1826" i="2"/>
  <c r="BH1826" i="2"/>
  <c r="BG1826" i="2"/>
  <c r="BF1826" i="2"/>
  <c r="T1826" i="2"/>
  <c r="R1826" i="2"/>
  <c r="P1826" i="2"/>
  <c r="BI1825" i="2"/>
  <c r="BH1825" i="2"/>
  <c r="BG1825" i="2"/>
  <c r="BF1825" i="2"/>
  <c r="T1825" i="2"/>
  <c r="R1825" i="2"/>
  <c r="P1825" i="2"/>
  <c r="BI1824" i="2"/>
  <c r="BH1824" i="2"/>
  <c r="BG1824" i="2"/>
  <c r="BF1824" i="2"/>
  <c r="T1824" i="2"/>
  <c r="R1824" i="2"/>
  <c r="P1824" i="2"/>
  <c r="BI1823" i="2"/>
  <c r="BH1823" i="2"/>
  <c r="BG1823" i="2"/>
  <c r="BF1823" i="2"/>
  <c r="T1823" i="2"/>
  <c r="R1823" i="2"/>
  <c r="P1823" i="2"/>
  <c r="BI1822" i="2"/>
  <c r="BH1822" i="2"/>
  <c r="BG1822" i="2"/>
  <c r="BF1822" i="2"/>
  <c r="T1822" i="2"/>
  <c r="R1822" i="2"/>
  <c r="P1822" i="2"/>
  <c r="BI1821" i="2"/>
  <c r="BH1821" i="2"/>
  <c r="BG1821" i="2"/>
  <c r="BF1821" i="2"/>
  <c r="T1821" i="2"/>
  <c r="R1821" i="2"/>
  <c r="P1821" i="2"/>
  <c r="BI1820" i="2"/>
  <c r="BH1820" i="2"/>
  <c r="BG1820" i="2"/>
  <c r="BF1820" i="2"/>
  <c r="T1820" i="2"/>
  <c r="R1820" i="2"/>
  <c r="P1820" i="2"/>
  <c r="BI1819" i="2"/>
  <c r="BH1819" i="2"/>
  <c r="BG1819" i="2"/>
  <c r="BF1819" i="2"/>
  <c r="T1819" i="2"/>
  <c r="R1819" i="2"/>
  <c r="P1819" i="2"/>
  <c r="BI1818" i="2"/>
  <c r="BH1818" i="2"/>
  <c r="BG1818" i="2"/>
  <c r="BF1818" i="2"/>
  <c r="T1818" i="2"/>
  <c r="R1818" i="2"/>
  <c r="P1818" i="2"/>
  <c r="BI1817" i="2"/>
  <c r="BH1817" i="2"/>
  <c r="BG1817" i="2"/>
  <c r="BF1817" i="2"/>
  <c r="T1817" i="2"/>
  <c r="R1817" i="2"/>
  <c r="P1817" i="2"/>
  <c r="BI1816" i="2"/>
  <c r="BH1816" i="2"/>
  <c r="BG1816" i="2"/>
  <c r="BF1816" i="2"/>
  <c r="T1816" i="2"/>
  <c r="R1816" i="2"/>
  <c r="P1816" i="2"/>
  <c r="BI1815" i="2"/>
  <c r="BH1815" i="2"/>
  <c r="BG1815" i="2"/>
  <c r="BF1815" i="2"/>
  <c r="T1815" i="2"/>
  <c r="R1815" i="2"/>
  <c r="P1815" i="2"/>
  <c r="BI1814" i="2"/>
  <c r="BH1814" i="2"/>
  <c r="BG1814" i="2"/>
  <c r="BF1814" i="2"/>
  <c r="T1814" i="2"/>
  <c r="R1814" i="2"/>
  <c r="P1814" i="2"/>
  <c r="BI1813" i="2"/>
  <c r="BH1813" i="2"/>
  <c r="BG1813" i="2"/>
  <c r="BF1813" i="2"/>
  <c r="T1813" i="2"/>
  <c r="R1813" i="2"/>
  <c r="P1813" i="2"/>
  <c r="BI1812" i="2"/>
  <c r="BH1812" i="2"/>
  <c r="BG1812" i="2"/>
  <c r="BF1812" i="2"/>
  <c r="T1812" i="2"/>
  <c r="R1812" i="2"/>
  <c r="P1812" i="2"/>
  <c r="BI1811" i="2"/>
  <c r="BH1811" i="2"/>
  <c r="BG1811" i="2"/>
  <c r="BF1811" i="2"/>
  <c r="T1811" i="2"/>
  <c r="R1811" i="2"/>
  <c r="P1811" i="2"/>
  <c r="BI1810" i="2"/>
  <c r="BH1810" i="2"/>
  <c r="BG1810" i="2"/>
  <c r="BF1810" i="2"/>
  <c r="T1810" i="2"/>
  <c r="R1810" i="2"/>
  <c r="P1810" i="2"/>
  <c r="BI1809" i="2"/>
  <c r="BH1809" i="2"/>
  <c r="BG1809" i="2"/>
  <c r="BF1809" i="2"/>
  <c r="T1809" i="2"/>
  <c r="R1809" i="2"/>
  <c r="P1809" i="2"/>
  <c r="BI1808" i="2"/>
  <c r="BH1808" i="2"/>
  <c r="BG1808" i="2"/>
  <c r="BF1808" i="2"/>
  <c r="T1808" i="2"/>
  <c r="R1808" i="2"/>
  <c r="P1808" i="2"/>
  <c r="BI1807" i="2"/>
  <c r="BH1807" i="2"/>
  <c r="BG1807" i="2"/>
  <c r="BF1807" i="2"/>
  <c r="T1807" i="2"/>
  <c r="R1807" i="2"/>
  <c r="P1807" i="2"/>
  <c r="BI1806" i="2"/>
  <c r="BH1806" i="2"/>
  <c r="BG1806" i="2"/>
  <c r="BF1806" i="2"/>
  <c r="T1806" i="2"/>
  <c r="R1806" i="2"/>
  <c r="P1806" i="2"/>
  <c r="BI1805" i="2"/>
  <c r="BH1805" i="2"/>
  <c r="BG1805" i="2"/>
  <c r="BF1805" i="2"/>
  <c r="T1805" i="2"/>
  <c r="R1805" i="2"/>
  <c r="P1805" i="2"/>
  <c r="BI1804" i="2"/>
  <c r="BH1804" i="2"/>
  <c r="BG1804" i="2"/>
  <c r="BF1804" i="2"/>
  <c r="T1804" i="2"/>
  <c r="R1804" i="2"/>
  <c r="P1804" i="2"/>
  <c r="BI1803" i="2"/>
  <c r="BH1803" i="2"/>
  <c r="BG1803" i="2"/>
  <c r="BF1803" i="2"/>
  <c r="T1803" i="2"/>
  <c r="R1803" i="2"/>
  <c r="P1803" i="2"/>
  <c r="BI1802" i="2"/>
  <c r="BH1802" i="2"/>
  <c r="BG1802" i="2"/>
  <c r="BF1802" i="2"/>
  <c r="T1802" i="2"/>
  <c r="R1802" i="2"/>
  <c r="P1802" i="2"/>
  <c r="BI1801" i="2"/>
  <c r="BH1801" i="2"/>
  <c r="BG1801" i="2"/>
  <c r="BF1801" i="2"/>
  <c r="T1801" i="2"/>
  <c r="R1801" i="2"/>
  <c r="P1801" i="2"/>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4" i="2"/>
  <c r="BH1794" i="2"/>
  <c r="BG1794" i="2"/>
  <c r="BF1794" i="2"/>
  <c r="T1794" i="2"/>
  <c r="R1794" i="2"/>
  <c r="P1794" i="2"/>
  <c r="BI1793" i="2"/>
  <c r="BH1793" i="2"/>
  <c r="BG1793" i="2"/>
  <c r="BF1793" i="2"/>
  <c r="T1793" i="2"/>
  <c r="R1793" i="2"/>
  <c r="P1793" i="2"/>
  <c r="BI1792" i="2"/>
  <c r="BH1792" i="2"/>
  <c r="BG1792" i="2"/>
  <c r="BF1792" i="2"/>
  <c r="T1792" i="2"/>
  <c r="R1792" i="2"/>
  <c r="P1792" i="2"/>
  <c r="BI1791" i="2"/>
  <c r="BH1791" i="2"/>
  <c r="BG1791" i="2"/>
  <c r="BF1791" i="2"/>
  <c r="T1791" i="2"/>
  <c r="R1791" i="2"/>
  <c r="P1791" i="2"/>
  <c r="BI1790" i="2"/>
  <c r="BH1790" i="2"/>
  <c r="BG1790" i="2"/>
  <c r="BF1790" i="2"/>
  <c r="T1790" i="2"/>
  <c r="R1790" i="2"/>
  <c r="P1790" i="2"/>
  <c r="BI1789" i="2"/>
  <c r="BH1789" i="2"/>
  <c r="BG1789" i="2"/>
  <c r="BF1789" i="2"/>
  <c r="T1789" i="2"/>
  <c r="R1789" i="2"/>
  <c r="P1789" i="2"/>
  <c r="BI1788" i="2"/>
  <c r="BH1788" i="2"/>
  <c r="BG1788" i="2"/>
  <c r="BF1788" i="2"/>
  <c r="T1788" i="2"/>
  <c r="R1788" i="2"/>
  <c r="P1788" i="2"/>
  <c r="BI1787" i="2"/>
  <c r="BH1787" i="2"/>
  <c r="BG1787" i="2"/>
  <c r="BF1787" i="2"/>
  <c r="T1787" i="2"/>
  <c r="R1787" i="2"/>
  <c r="P1787" i="2"/>
  <c r="BI1786" i="2"/>
  <c r="BH1786" i="2"/>
  <c r="BG1786" i="2"/>
  <c r="BF1786" i="2"/>
  <c r="T1786" i="2"/>
  <c r="R1786" i="2"/>
  <c r="P1786" i="2"/>
  <c r="BI1785" i="2"/>
  <c r="BH1785" i="2"/>
  <c r="BG1785" i="2"/>
  <c r="BF1785" i="2"/>
  <c r="T1785" i="2"/>
  <c r="R1785" i="2"/>
  <c r="P1785" i="2"/>
  <c r="BI1784" i="2"/>
  <c r="BH1784" i="2"/>
  <c r="BG1784" i="2"/>
  <c r="BF1784" i="2"/>
  <c r="T1784" i="2"/>
  <c r="R1784" i="2"/>
  <c r="P1784" i="2"/>
  <c r="BI1783" i="2"/>
  <c r="BH1783" i="2"/>
  <c r="BG1783" i="2"/>
  <c r="BF1783" i="2"/>
  <c r="T1783" i="2"/>
  <c r="R1783" i="2"/>
  <c r="P1783" i="2"/>
  <c r="BI1782" i="2"/>
  <c r="BH1782" i="2"/>
  <c r="BG1782" i="2"/>
  <c r="BF1782" i="2"/>
  <c r="T1782" i="2"/>
  <c r="R1782" i="2"/>
  <c r="P1782" i="2"/>
  <c r="BI1781" i="2"/>
  <c r="BH1781" i="2"/>
  <c r="BG1781" i="2"/>
  <c r="BF1781" i="2"/>
  <c r="T1781" i="2"/>
  <c r="R1781" i="2"/>
  <c r="P1781" i="2"/>
  <c r="BI1780" i="2"/>
  <c r="BH1780" i="2"/>
  <c r="BG1780" i="2"/>
  <c r="BF1780" i="2"/>
  <c r="T1780" i="2"/>
  <c r="R1780" i="2"/>
  <c r="P1780" i="2"/>
  <c r="BI1779" i="2"/>
  <c r="BH1779" i="2"/>
  <c r="BG1779" i="2"/>
  <c r="BF1779" i="2"/>
  <c r="T1779" i="2"/>
  <c r="R1779" i="2"/>
  <c r="P1779" i="2"/>
  <c r="BI1778" i="2"/>
  <c r="BH1778" i="2"/>
  <c r="BG1778" i="2"/>
  <c r="BF1778" i="2"/>
  <c r="T1778" i="2"/>
  <c r="R1778" i="2"/>
  <c r="P1778" i="2"/>
  <c r="BI1777" i="2"/>
  <c r="BH1777" i="2"/>
  <c r="BG1777" i="2"/>
  <c r="BF1777" i="2"/>
  <c r="T1777" i="2"/>
  <c r="R1777" i="2"/>
  <c r="P1777" i="2"/>
  <c r="BI1776" i="2"/>
  <c r="BH1776" i="2"/>
  <c r="BG1776" i="2"/>
  <c r="BF1776" i="2"/>
  <c r="T1776" i="2"/>
  <c r="R1776" i="2"/>
  <c r="P1776" i="2"/>
  <c r="BI1775" i="2"/>
  <c r="BH1775" i="2"/>
  <c r="BG1775" i="2"/>
  <c r="BF1775" i="2"/>
  <c r="T1775" i="2"/>
  <c r="R1775" i="2"/>
  <c r="P1775" i="2"/>
  <c r="BI1774" i="2"/>
  <c r="BH1774" i="2"/>
  <c r="BG1774" i="2"/>
  <c r="BF1774" i="2"/>
  <c r="T1774" i="2"/>
  <c r="R1774" i="2"/>
  <c r="P1774"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8" i="2"/>
  <c r="BH1768" i="2"/>
  <c r="BG1768" i="2"/>
  <c r="BF1768" i="2"/>
  <c r="T1768" i="2"/>
  <c r="R1768" i="2"/>
  <c r="P1768" i="2"/>
  <c r="BI1767" i="2"/>
  <c r="BH1767" i="2"/>
  <c r="BG1767" i="2"/>
  <c r="BF1767" i="2"/>
  <c r="T1767" i="2"/>
  <c r="R1767" i="2"/>
  <c r="P1767" i="2"/>
  <c r="BI1766" i="2"/>
  <c r="BH1766" i="2"/>
  <c r="BG1766" i="2"/>
  <c r="BF1766" i="2"/>
  <c r="T1766" i="2"/>
  <c r="R1766" i="2"/>
  <c r="P1766" i="2"/>
  <c r="BI1765" i="2"/>
  <c r="BH1765" i="2"/>
  <c r="BG1765" i="2"/>
  <c r="BF1765" i="2"/>
  <c r="T1765" i="2"/>
  <c r="R1765" i="2"/>
  <c r="P1765" i="2"/>
  <c r="BI1764" i="2"/>
  <c r="BH1764" i="2"/>
  <c r="BG1764" i="2"/>
  <c r="BF1764" i="2"/>
  <c r="T1764" i="2"/>
  <c r="R1764" i="2"/>
  <c r="P1764" i="2"/>
  <c r="BI1763" i="2"/>
  <c r="BH1763" i="2"/>
  <c r="BG1763" i="2"/>
  <c r="BF1763" i="2"/>
  <c r="T1763" i="2"/>
  <c r="R1763" i="2"/>
  <c r="P1763" i="2"/>
  <c r="BI1762" i="2"/>
  <c r="BH1762" i="2"/>
  <c r="BG1762" i="2"/>
  <c r="BF1762" i="2"/>
  <c r="T1762" i="2"/>
  <c r="R1762" i="2"/>
  <c r="P1762" i="2"/>
  <c r="BI1761" i="2"/>
  <c r="BH1761" i="2"/>
  <c r="BG1761" i="2"/>
  <c r="BF1761" i="2"/>
  <c r="T1761" i="2"/>
  <c r="R1761" i="2"/>
  <c r="P1761" i="2"/>
  <c r="BI1760" i="2"/>
  <c r="BH1760" i="2"/>
  <c r="BG1760" i="2"/>
  <c r="BF1760" i="2"/>
  <c r="T1760" i="2"/>
  <c r="R1760" i="2"/>
  <c r="P1760" i="2"/>
  <c r="BI1759" i="2"/>
  <c r="BH1759" i="2"/>
  <c r="BG1759" i="2"/>
  <c r="BF1759" i="2"/>
  <c r="T1759" i="2"/>
  <c r="R1759" i="2"/>
  <c r="P1759" i="2"/>
  <c r="BI1758" i="2"/>
  <c r="BH1758" i="2"/>
  <c r="BG1758" i="2"/>
  <c r="BF1758" i="2"/>
  <c r="T1758" i="2"/>
  <c r="R1758" i="2"/>
  <c r="P1758" i="2"/>
  <c r="BI1757" i="2"/>
  <c r="BH1757" i="2"/>
  <c r="BG1757" i="2"/>
  <c r="BF1757" i="2"/>
  <c r="T1757" i="2"/>
  <c r="R1757" i="2"/>
  <c r="P1757" i="2"/>
  <c r="BI1756" i="2"/>
  <c r="BH1756" i="2"/>
  <c r="BG1756" i="2"/>
  <c r="BF1756" i="2"/>
  <c r="T1756" i="2"/>
  <c r="R1756" i="2"/>
  <c r="P1756" i="2"/>
  <c r="BI1755" i="2"/>
  <c r="BH1755" i="2"/>
  <c r="BG1755" i="2"/>
  <c r="BF1755" i="2"/>
  <c r="T1755" i="2"/>
  <c r="R1755" i="2"/>
  <c r="P1755" i="2"/>
  <c r="BI1754" i="2"/>
  <c r="BH1754" i="2"/>
  <c r="BG1754" i="2"/>
  <c r="BF1754" i="2"/>
  <c r="T1754" i="2"/>
  <c r="R1754" i="2"/>
  <c r="P1754" i="2"/>
  <c r="BI1753" i="2"/>
  <c r="BH1753" i="2"/>
  <c r="BG1753" i="2"/>
  <c r="BF1753" i="2"/>
  <c r="T1753" i="2"/>
  <c r="R1753" i="2"/>
  <c r="P1753" i="2"/>
  <c r="BI1752" i="2"/>
  <c r="BH1752" i="2"/>
  <c r="BG1752" i="2"/>
  <c r="BF1752" i="2"/>
  <c r="T1752" i="2"/>
  <c r="R1752" i="2"/>
  <c r="P1752" i="2"/>
  <c r="BI1751" i="2"/>
  <c r="BH1751" i="2"/>
  <c r="BG1751" i="2"/>
  <c r="BF1751" i="2"/>
  <c r="T1751" i="2"/>
  <c r="R1751" i="2"/>
  <c r="P1751" i="2"/>
  <c r="BI1750" i="2"/>
  <c r="BH1750" i="2"/>
  <c r="BG1750" i="2"/>
  <c r="BF1750" i="2"/>
  <c r="T1750" i="2"/>
  <c r="R1750" i="2"/>
  <c r="P1750" i="2"/>
  <c r="BI1749" i="2"/>
  <c r="BH1749" i="2"/>
  <c r="BG1749" i="2"/>
  <c r="BF1749" i="2"/>
  <c r="T1749" i="2"/>
  <c r="R1749" i="2"/>
  <c r="P1749" i="2"/>
  <c r="BI1748" i="2"/>
  <c r="BH1748" i="2"/>
  <c r="BG1748" i="2"/>
  <c r="BF1748" i="2"/>
  <c r="T1748" i="2"/>
  <c r="R1748" i="2"/>
  <c r="P1748" i="2"/>
  <c r="BI1747" i="2"/>
  <c r="BH1747" i="2"/>
  <c r="BG1747" i="2"/>
  <c r="BF1747" i="2"/>
  <c r="T1747" i="2"/>
  <c r="R1747" i="2"/>
  <c r="P1747" i="2"/>
  <c r="BI1746" i="2"/>
  <c r="BH1746" i="2"/>
  <c r="BG1746" i="2"/>
  <c r="BF1746" i="2"/>
  <c r="T1746" i="2"/>
  <c r="R1746" i="2"/>
  <c r="P1746" i="2"/>
  <c r="BI1745" i="2"/>
  <c r="BH1745" i="2"/>
  <c r="BG1745" i="2"/>
  <c r="BF1745" i="2"/>
  <c r="T1745" i="2"/>
  <c r="R1745" i="2"/>
  <c r="P1745" i="2"/>
  <c r="BI1744" i="2"/>
  <c r="BH1744" i="2"/>
  <c r="BG1744" i="2"/>
  <c r="BF1744" i="2"/>
  <c r="T1744" i="2"/>
  <c r="R1744" i="2"/>
  <c r="P1744" i="2"/>
  <c r="BI1743" i="2"/>
  <c r="BH1743" i="2"/>
  <c r="BG1743" i="2"/>
  <c r="BF1743" i="2"/>
  <c r="T1743" i="2"/>
  <c r="R1743" i="2"/>
  <c r="P1743" i="2"/>
  <c r="BI1742" i="2"/>
  <c r="BH1742" i="2"/>
  <c r="BG1742" i="2"/>
  <c r="BF1742" i="2"/>
  <c r="T1742" i="2"/>
  <c r="R1742" i="2"/>
  <c r="P1742" i="2"/>
  <c r="BI1741" i="2"/>
  <c r="BH1741" i="2"/>
  <c r="BG1741" i="2"/>
  <c r="BF1741" i="2"/>
  <c r="T1741" i="2"/>
  <c r="R1741" i="2"/>
  <c r="P1741" i="2"/>
  <c r="BI1740" i="2"/>
  <c r="BH1740" i="2"/>
  <c r="BG1740" i="2"/>
  <c r="BF1740" i="2"/>
  <c r="T1740" i="2"/>
  <c r="R1740" i="2"/>
  <c r="P1740" i="2"/>
  <c r="BI1739" i="2"/>
  <c r="BH1739" i="2"/>
  <c r="BG1739" i="2"/>
  <c r="BF1739" i="2"/>
  <c r="T1739" i="2"/>
  <c r="R1739" i="2"/>
  <c r="P1739"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3" i="2"/>
  <c r="BH1733" i="2"/>
  <c r="BG1733" i="2"/>
  <c r="BF1733" i="2"/>
  <c r="T1733" i="2"/>
  <c r="R1733" i="2"/>
  <c r="P1733" i="2"/>
  <c r="BI1732" i="2"/>
  <c r="BH1732" i="2"/>
  <c r="BG1732" i="2"/>
  <c r="BF1732" i="2"/>
  <c r="T1732" i="2"/>
  <c r="R1732" i="2"/>
  <c r="P1732" i="2"/>
  <c r="BI1731" i="2"/>
  <c r="BH1731" i="2"/>
  <c r="BG1731" i="2"/>
  <c r="BF1731" i="2"/>
  <c r="T1731" i="2"/>
  <c r="R1731" i="2"/>
  <c r="P1731" i="2"/>
  <c r="BI1730" i="2"/>
  <c r="BH1730" i="2"/>
  <c r="BG1730" i="2"/>
  <c r="BF1730" i="2"/>
  <c r="T1730" i="2"/>
  <c r="R1730" i="2"/>
  <c r="P1730" i="2"/>
  <c r="BI1729" i="2"/>
  <c r="BH1729" i="2"/>
  <c r="BG1729" i="2"/>
  <c r="BF1729" i="2"/>
  <c r="T1729" i="2"/>
  <c r="R1729" i="2"/>
  <c r="P1729" i="2"/>
  <c r="BI1728" i="2"/>
  <c r="BH1728" i="2"/>
  <c r="BG1728" i="2"/>
  <c r="BF1728" i="2"/>
  <c r="T1728" i="2"/>
  <c r="R1728" i="2"/>
  <c r="P1728" i="2"/>
  <c r="BI1727" i="2"/>
  <c r="BH1727" i="2"/>
  <c r="BG1727" i="2"/>
  <c r="BF1727" i="2"/>
  <c r="T1727" i="2"/>
  <c r="R1727" i="2"/>
  <c r="P1727" i="2"/>
  <c r="BI1726" i="2"/>
  <c r="BH1726" i="2"/>
  <c r="BG1726" i="2"/>
  <c r="BF1726" i="2"/>
  <c r="T1726" i="2"/>
  <c r="R1726" i="2"/>
  <c r="P1726" i="2"/>
  <c r="BI1725" i="2"/>
  <c r="BH1725" i="2"/>
  <c r="BG1725" i="2"/>
  <c r="BF1725" i="2"/>
  <c r="T1725" i="2"/>
  <c r="R1725" i="2"/>
  <c r="P1725" i="2"/>
  <c r="BI1724" i="2"/>
  <c r="BH1724" i="2"/>
  <c r="BG1724" i="2"/>
  <c r="BF1724" i="2"/>
  <c r="T1724" i="2"/>
  <c r="R1724" i="2"/>
  <c r="P1724" i="2"/>
  <c r="BI1723" i="2"/>
  <c r="BH1723" i="2"/>
  <c r="BG1723" i="2"/>
  <c r="BF1723" i="2"/>
  <c r="T1723" i="2"/>
  <c r="R1723" i="2"/>
  <c r="P1723" i="2"/>
  <c r="BI1722" i="2"/>
  <c r="BH1722" i="2"/>
  <c r="BG1722" i="2"/>
  <c r="BF1722" i="2"/>
  <c r="T1722" i="2"/>
  <c r="R1722" i="2"/>
  <c r="P1722" i="2"/>
  <c r="BI1721" i="2"/>
  <c r="BH1721" i="2"/>
  <c r="BG1721" i="2"/>
  <c r="BF1721" i="2"/>
  <c r="T1721" i="2"/>
  <c r="R1721" i="2"/>
  <c r="P1721" i="2"/>
  <c r="BI1720" i="2"/>
  <c r="BH1720" i="2"/>
  <c r="BG1720" i="2"/>
  <c r="BF1720" i="2"/>
  <c r="T1720" i="2"/>
  <c r="R1720" i="2"/>
  <c r="P1720" i="2"/>
  <c r="BI1719" i="2"/>
  <c r="BH1719" i="2"/>
  <c r="BG1719" i="2"/>
  <c r="BF1719" i="2"/>
  <c r="T1719" i="2"/>
  <c r="R1719" i="2"/>
  <c r="P1719"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10" i="2"/>
  <c r="BH1710" i="2"/>
  <c r="BG1710" i="2"/>
  <c r="BF1710" i="2"/>
  <c r="T1710" i="2"/>
  <c r="R1710" i="2"/>
  <c r="P1710" i="2"/>
  <c r="BI1709" i="2"/>
  <c r="BH1709" i="2"/>
  <c r="BG1709" i="2"/>
  <c r="BF1709" i="2"/>
  <c r="T1709" i="2"/>
  <c r="R1709" i="2"/>
  <c r="P1709" i="2"/>
  <c r="BI1708" i="2"/>
  <c r="BH1708" i="2"/>
  <c r="BG1708" i="2"/>
  <c r="BF1708" i="2"/>
  <c r="T1708" i="2"/>
  <c r="R1708" i="2"/>
  <c r="P1708" i="2"/>
  <c r="BI1707" i="2"/>
  <c r="BH1707" i="2"/>
  <c r="BG1707" i="2"/>
  <c r="BF1707" i="2"/>
  <c r="T1707" i="2"/>
  <c r="R1707" i="2"/>
  <c r="P1707" i="2"/>
  <c r="BI1706" i="2"/>
  <c r="BH1706" i="2"/>
  <c r="BG1706" i="2"/>
  <c r="BF1706" i="2"/>
  <c r="T1706" i="2"/>
  <c r="R1706" i="2"/>
  <c r="P1706" i="2"/>
  <c r="BI1705" i="2"/>
  <c r="BH1705" i="2"/>
  <c r="BG1705" i="2"/>
  <c r="BF1705" i="2"/>
  <c r="T1705" i="2"/>
  <c r="R1705" i="2"/>
  <c r="P1705" i="2"/>
  <c r="BI1704" i="2"/>
  <c r="BH1704" i="2"/>
  <c r="BG1704" i="2"/>
  <c r="BF1704" i="2"/>
  <c r="T1704" i="2"/>
  <c r="R1704" i="2"/>
  <c r="P1704"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8" i="2"/>
  <c r="BH1698" i="2"/>
  <c r="BG1698" i="2"/>
  <c r="BF1698" i="2"/>
  <c r="T1698" i="2"/>
  <c r="R1698" i="2"/>
  <c r="P1698" i="2"/>
  <c r="BI1697" i="2"/>
  <c r="BH1697" i="2"/>
  <c r="BG1697" i="2"/>
  <c r="BF1697" i="2"/>
  <c r="T1697" i="2"/>
  <c r="R1697" i="2"/>
  <c r="P1697" i="2"/>
  <c r="BI1696" i="2"/>
  <c r="BH1696" i="2"/>
  <c r="BG1696" i="2"/>
  <c r="BF1696" i="2"/>
  <c r="T1696" i="2"/>
  <c r="R1696" i="2"/>
  <c r="P1696" i="2"/>
  <c r="BI1695" i="2"/>
  <c r="BH1695" i="2"/>
  <c r="BG1695" i="2"/>
  <c r="BF1695" i="2"/>
  <c r="T1695" i="2"/>
  <c r="R1695" i="2"/>
  <c r="P1695" i="2"/>
  <c r="BI1694" i="2"/>
  <c r="BH1694" i="2"/>
  <c r="BG1694" i="2"/>
  <c r="BF1694" i="2"/>
  <c r="T1694" i="2"/>
  <c r="R1694" i="2"/>
  <c r="P1694" i="2"/>
  <c r="BI1693" i="2"/>
  <c r="BH1693" i="2"/>
  <c r="BG1693" i="2"/>
  <c r="BF1693" i="2"/>
  <c r="T1693" i="2"/>
  <c r="R1693" i="2"/>
  <c r="P1693" i="2"/>
  <c r="BI1692" i="2"/>
  <c r="BH1692" i="2"/>
  <c r="BG1692" i="2"/>
  <c r="BF1692" i="2"/>
  <c r="T1692" i="2"/>
  <c r="R1692" i="2"/>
  <c r="P1692" i="2"/>
  <c r="BI1691" i="2"/>
  <c r="BH1691" i="2"/>
  <c r="BG1691" i="2"/>
  <c r="BF1691" i="2"/>
  <c r="T1691" i="2"/>
  <c r="R1691" i="2"/>
  <c r="P1691" i="2"/>
  <c r="BI1690" i="2"/>
  <c r="BH1690" i="2"/>
  <c r="BG1690" i="2"/>
  <c r="BF1690" i="2"/>
  <c r="T1690" i="2"/>
  <c r="R1690" i="2"/>
  <c r="P1690" i="2"/>
  <c r="BI1689" i="2"/>
  <c r="BH1689" i="2"/>
  <c r="BG1689" i="2"/>
  <c r="BF1689" i="2"/>
  <c r="T1689" i="2"/>
  <c r="R1689" i="2"/>
  <c r="P1689" i="2"/>
  <c r="BI1688" i="2"/>
  <c r="BH1688" i="2"/>
  <c r="BG1688" i="2"/>
  <c r="BF1688" i="2"/>
  <c r="T1688" i="2"/>
  <c r="R1688" i="2"/>
  <c r="P1688" i="2"/>
  <c r="BI1687" i="2"/>
  <c r="BH1687" i="2"/>
  <c r="BG1687" i="2"/>
  <c r="BF1687" i="2"/>
  <c r="T1687" i="2"/>
  <c r="R1687" i="2"/>
  <c r="P1687" i="2"/>
  <c r="BI1686" i="2"/>
  <c r="BH1686" i="2"/>
  <c r="BG1686" i="2"/>
  <c r="BF1686" i="2"/>
  <c r="T1686" i="2"/>
  <c r="R1686" i="2"/>
  <c r="P1686" i="2"/>
  <c r="BI1685" i="2"/>
  <c r="BH1685" i="2"/>
  <c r="BG1685" i="2"/>
  <c r="BF1685" i="2"/>
  <c r="T1685" i="2"/>
  <c r="R1685" i="2"/>
  <c r="P1685" i="2"/>
  <c r="BI1684" i="2"/>
  <c r="BH1684" i="2"/>
  <c r="BG1684" i="2"/>
  <c r="BF1684" i="2"/>
  <c r="T1684" i="2"/>
  <c r="R1684" i="2"/>
  <c r="P1684" i="2"/>
  <c r="BI1683" i="2"/>
  <c r="BH1683" i="2"/>
  <c r="BG1683" i="2"/>
  <c r="BF1683" i="2"/>
  <c r="T1683" i="2"/>
  <c r="R1683" i="2"/>
  <c r="P1683" i="2"/>
  <c r="BI1682" i="2"/>
  <c r="BH1682" i="2"/>
  <c r="BG1682" i="2"/>
  <c r="BF1682" i="2"/>
  <c r="T1682" i="2"/>
  <c r="R1682" i="2"/>
  <c r="P1682" i="2"/>
  <c r="BI1681" i="2"/>
  <c r="BH1681" i="2"/>
  <c r="BG1681" i="2"/>
  <c r="BF1681" i="2"/>
  <c r="T1681" i="2"/>
  <c r="R1681" i="2"/>
  <c r="P1681" i="2"/>
  <c r="BI1680" i="2"/>
  <c r="BH1680" i="2"/>
  <c r="BG1680" i="2"/>
  <c r="BF1680" i="2"/>
  <c r="T1680" i="2"/>
  <c r="R1680" i="2"/>
  <c r="P1680" i="2"/>
  <c r="BI1679" i="2"/>
  <c r="BH1679" i="2"/>
  <c r="BG1679" i="2"/>
  <c r="BF1679" i="2"/>
  <c r="T1679" i="2"/>
  <c r="R1679" i="2"/>
  <c r="P1679" i="2"/>
  <c r="BI1678" i="2"/>
  <c r="BH1678" i="2"/>
  <c r="BG1678" i="2"/>
  <c r="BF1678" i="2"/>
  <c r="T1678" i="2"/>
  <c r="R1678" i="2"/>
  <c r="P1678" i="2"/>
  <c r="BI1677" i="2"/>
  <c r="BH1677" i="2"/>
  <c r="BG1677" i="2"/>
  <c r="BF1677" i="2"/>
  <c r="T1677" i="2"/>
  <c r="R1677" i="2"/>
  <c r="P1677" i="2"/>
  <c r="BI1676" i="2"/>
  <c r="BH1676" i="2"/>
  <c r="BG1676" i="2"/>
  <c r="BF1676" i="2"/>
  <c r="T1676" i="2"/>
  <c r="R1676" i="2"/>
  <c r="P1676" i="2"/>
  <c r="BI1675" i="2"/>
  <c r="BH1675" i="2"/>
  <c r="BG1675" i="2"/>
  <c r="BF1675" i="2"/>
  <c r="T1675" i="2"/>
  <c r="R1675" i="2"/>
  <c r="P1675" i="2"/>
  <c r="BI1674" i="2"/>
  <c r="BH1674" i="2"/>
  <c r="BG1674" i="2"/>
  <c r="BF1674" i="2"/>
  <c r="T1674" i="2"/>
  <c r="R1674" i="2"/>
  <c r="P1674" i="2"/>
  <c r="BI1673" i="2"/>
  <c r="BH1673" i="2"/>
  <c r="BG1673" i="2"/>
  <c r="BF1673" i="2"/>
  <c r="T1673" i="2"/>
  <c r="R1673" i="2"/>
  <c r="P1673" i="2"/>
  <c r="BI1672" i="2"/>
  <c r="BH1672" i="2"/>
  <c r="BG1672" i="2"/>
  <c r="BF1672" i="2"/>
  <c r="T1672" i="2"/>
  <c r="R1672" i="2"/>
  <c r="P1672" i="2"/>
  <c r="BI1671" i="2"/>
  <c r="BH1671" i="2"/>
  <c r="BG1671" i="2"/>
  <c r="BF1671" i="2"/>
  <c r="T1671" i="2"/>
  <c r="R1671" i="2"/>
  <c r="P1671" i="2"/>
  <c r="BI1670" i="2"/>
  <c r="BH1670" i="2"/>
  <c r="BG1670" i="2"/>
  <c r="BF1670" i="2"/>
  <c r="T1670" i="2"/>
  <c r="R1670" i="2"/>
  <c r="P1670" i="2"/>
  <c r="BI1669" i="2"/>
  <c r="BH1669" i="2"/>
  <c r="BG1669" i="2"/>
  <c r="BF1669" i="2"/>
  <c r="T1669" i="2"/>
  <c r="R1669" i="2"/>
  <c r="P1669" i="2"/>
  <c r="BI1668" i="2"/>
  <c r="BH1668" i="2"/>
  <c r="BG1668" i="2"/>
  <c r="BF1668" i="2"/>
  <c r="T1668" i="2"/>
  <c r="R1668" i="2"/>
  <c r="P1668" i="2"/>
  <c r="BI1667" i="2"/>
  <c r="BH1667" i="2"/>
  <c r="BG1667" i="2"/>
  <c r="BF1667" i="2"/>
  <c r="T1667" i="2"/>
  <c r="R1667" i="2"/>
  <c r="P1667" i="2"/>
  <c r="BI1666" i="2"/>
  <c r="BH1666" i="2"/>
  <c r="BG1666" i="2"/>
  <c r="BF1666" i="2"/>
  <c r="T1666" i="2"/>
  <c r="R1666" i="2"/>
  <c r="P1666" i="2"/>
  <c r="BI1665" i="2"/>
  <c r="BH1665" i="2"/>
  <c r="BG1665" i="2"/>
  <c r="BF1665" i="2"/>
  <c r="T1665" i="2"/>
  <c r="R1665" i="2"/>
  <c r="P1665" i="2"/>
  <c r="BI1664" i="2"/>
  <c r="BH1664" i="2"/>
  <c r="BG1664" i="2"/>
  <c r="BF1664" i="2"/>
  <c r="T1664" i="2"/>
  <c r="R1664" i="2"/>
  <c r="P1664" i="2"/>
  <c r="BI1663" i="2"/>
  <c r="BH1663" i="2"/>
  <c r="BG1663" i="2"/>
  <c r="BF1663" i="2"/>
  <c r="T1663" i="2"/>
  <c r="R1663" i="2"/>
  <c r="P1663" i="2"/>
  <c r="BI1662" i="2"/>
  <c r="BH1662" i="2"/>
  <c r="BG1662" i="2"/>
  <c r="BF1662" i="2"/>
  <c r="T1662" i="2"/>
  <c r="R1662" i="2"/>
  <c r="P1662" i="2"/>
  <c r="BI1661" i="2"/>
  <c r="BH1661" i="2"/>
  <c r="BG1661" i="2"/>
  <c r="BF1661" i="2"/>
  <c r="T1661" i="2"/>
  <c r="R1661" i="2"/>
  <c r="P1661" i="2"/>
  <c r="BI1660" i="2"/>
  <c r="BH1660" i="2"/>
  <c r="BG1660" i="2"/>
  <c r="BF1660" i="2"/>
  <c r="T1660" i="2"/>
  <c r="R1660" i="2"/>
  <c r="P1660" i="2"/>
  <c r="BI1659" i="2"/>
  <c r="BH1659" i="2"/>
  <c r="BG1659" i="2"/>
  <c r="BF1659" i="2"/>
  <c r="T1659" i="2"/>
  <c r="R1659" i="2"/>
  <c r="P1659" i="2"/>
  <c r="BI1658" i="2"/>
  <c r="BH1658" i="2"/>
  <c r="BG1658" i="2"/>
  <c r="BF1658" i="2"/>
  <c r="T1658" i="2"/>
  <c r="R1658" i="2"/>
  <c r="P1658" i="2"/>
  <c r="BI1657" i="2"/>
  <c r="BH1657" i="2"/>
  <c r="BG1657" i="2"/>
  <c r="BF1657" i="2"/>
  <c r="T1657" i="2"/>
  <c r="R1657" i="2"/>
  <c r="P1657" i="2"/>
  <c r="BI1656" i="2"/>
  <c r="BH1656" i="2"/>
  <c r="BG1656" i="2"/>
  <c r="BF1656" i="2"/>
  <c r="T1656" i="2"/>
  <c r="R1656" i="2"/>
  <c r="P1656" i="2"/>
  <c r="BI1655" i="2"/>
  <c r="BH1655" i="2"/>
  <c r="BG1655" i="2"/>
  <c r="BF1655" i="2"/>
  <c r="T1655" i="2"/>
  <c r="R1655" i="2"/>
  <c r="P1655" i="2"/>
  <c r="BI1654" i="2"/>
  <c r="BH1654" i="2"/>
  <c r="BG1654" i="2"/>
  <c r="BF1654" i="2"/>
  <c r="T1654" i="2"/>
  <c r="R1654" i="2"/>
  <c r="P1654" i="2"/>
  <c r="BI1653" i="2"/>
  <c r="BH1653" i="2"/>
  <c r="BG1653" i="2"/>
  <c r="BF1653" i="2"/>
  <c r="T1653" i="2"/>
  <c r="R1653" i="2"/>
  <c r="P1653" i="2"/>
  <c r="BI1652" i="2"/>
  <c r="BH1652" i="2"/>
  <c r="BG1652" i="2"/>
  <c r="BF1652" i="2"/>
  <c r="T1652" i="2"/>
  <c r="R1652" i="2"/>
  <c r="P1652" i="2"/>
  <c r="BI1651" i="2"/>
  <c r="BH1651" i="2"/>
  <c r="BG1651" i="2"/>
  <c r="BF1651" i="2"/>
  <c r="T1651" i="2"/>
  <c r="R1651" i="2"/>
  <c r="P1651" i="2"/>
  <c r="BI1650" i="2"/>
  <c r="BH1650" i="2"/>
  <c r="BG1650" i="2"/>
  <c r="BF1650" i="2"/>
  <c r="T1650" i="2"/>
  <c r="R1650" i="2"/>
  <c r="P1650" i="2"/>
  <c r="BI1649" i="2"/>
  <c r="BH1649" i="2"/>
  <c r="BG1649" i="2"/>
  <c r="BF1649" i="2"/>
  <c r="T1649" i="2"/>
  <c r="R1649" i="2"/>
  <c r="P1649" i="2"/>
  <c r="BI1648" i="2"/>
  <c r="BH1648" i="2"/>
  <c r="BG1648" i="2"/>
  <c r="BF1648" i="2"/>
  <c r="T1648" i="2"/>
  <c r="R1648" i="2"/>
  <c r="P1648" i="2"/>
  <c r="BI1647" i="2"/>
  <c r="BH1647" i="2"/>
  <c r="BG1647" i="2"/>
  <c r="BF1647" i="2"/>
  <c r="T1647" i="2"/>
  <c r="R1647" i="2"/>
  <c r="P1647" i="2"/>
  <c r="BI1646" i="2"/>
  <c r="BH1646" i="2"/>
  <c r="BG1646" i="2"/>
  <c r="BF1646" i="2"/>
  <c r="T1646" i="2"/>
  <c r="R1646" i="2"/>
  <c r="P1646" i="2"/>
  <c r="BI1645" i="2"/>
  <c r="BH1645" i="2"/>
  <c r="BG1645" i="2"/>
  <c r="BF1645" i="2"/>
  <c r="T1645" i="2"/>
  <c r="R1645" i="2"/>
  <c r="P1645" i="2"/>
  <c r="BI1644" i="2"/>
  <c r="BH1644" i="2"/>
  <c r="BG1644" i="2"/>
  <c r="BF1644" i="2"/>
  <c r="T1644" i="2"/>
  <c r="R1644" i="2"/>
  <c r="P1644" i="2"/>
  <c r="BI1643" i="2"/>
  <c r="BH1643" i="2"/>
  <c r="BG1643" i="2"/>
  <c r="BF1643" i="2"/>
  <c r="T1643" i="2"/>
  <c r="R1643" i="2"/>
  <c r="P1643" i="2"/>
  <c r="BI1642" i="2"/>
  <c r="BH1642" i="2"/>
  <c r="BG1642" i="2"/>
  <c r="BF1642" i="2"/>
  <c r="T1642" i="2"/>
  <c r="R1642" i="2"/>
  <c r="P1642"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81" i="2"/>
  <c r="BH1581" i="2"/>
  <c r="BG1581" i="2"/>
  <c r="BF1581" i="2"/>
  <c r="T1581" i="2"/>
  <c r="R1581" i="2"/>
  <c r="P1581" i="2"/>
  <c r="BI1580" i="2"/>
  <c r="BH1580" i="2"/>
  <c r="BG1580" i="2"/>
  <c r="BF1580" i="2"/>
  <c r="T1580" i="2"/>
  <c r="R1580" i="2"/>
  <c r="P1580" i="2"/>
  <c r="BI1579" i="2"/>
  <c r="BH1579" i="2"/>
  <c r="BG1579" i="2"/>
  <c r="BF1579" i="2"/>
  <c r="T1579" i="2"/>
  <c r="R1579" i="2"/>
  <c r="P1579" i="2"/>
  <c r="BI1578" i="2"/>
  <c r="BH1578" i="2"/>
  <c r="BG1578" i="2"/>
  <c r="BF1578" i="2"/>
  <c r="T1578" i="2"/>
  <c r="R1578" i="2"/>
  <c r="P1578" i="2"/>
  <c r="BI1577" i="2"/>
  <c r="BH1577" i="2"/>
  <c r="BG1577" i="2"/>
  <c r="BF1577" i="2"/>
  <c r="T1577" i="2"/>
  <c r="R1577" i="2"/>
  <c r="P1577" i="2"/>
  <c r="BI1576" i="2"/>
  <c r="BH1576" i="2"/>
  <c r="BG1576" i="2"/>
  <c r="BF1576" i="2"/>
  <c r="T1576" i="2"/>
  <c r="R1576" i="2"/>
  <c r="P1576" i="2"/>
  <c r="BI1575" i="2"/>
  <c r="BH1575" i="2"/>
  <c r="BG1575" i="2"/>
  <c r="BF1575" i="2"/>
  <c r="T1575" i="2"/>
  <c r="R1575" i="2"/>
  <c r="P1575" i="2"/>
  <c r="BI1574" i="2"/>
  <c r="BH1574" i="2"/>
  <c r="BG1574" i="2"/>
  <c r="BF1574" i="2"/>
  <c r="T1574" i="2"/>
  <c r="R1574" i="2"/>
  <c r="P1574" i="2"/>
  <c r="BI1573" i="2"/>
  <c r="BH1573" i="2"/>
  <c r="BG1573" i="2"/>
  <c r="BF1573" i="2"/>
  <c r="T1573" i="2"/>
  <c r="R1573" i="2"/>
  <c r="P1573" i="2"/>
  <c r="BI1572" i="2"/>
  <c r="BH1572" i="2"/>
  <c r="BG1572" i="2"/>
  <c r="BF1572" i="2"/>
  <c r="T1572" i="2"/>
  <c r="R1572" i="2"/>
  <c r="P1572" i="2"/>
  <c r="BI1571" i="2"/>
  <c r="BH1571" i="2"/>
  <c r="BG1571" i="2"/>
  <c r="BF1571" i="2"/>
  <c r="T1571" i="2"/>
  <c r="R1571" i="2"/>
  <c r="P1571" i="2"/>
  <c r="BI1570" i="2"/>
  <c r="BH1570" i="2"/>
  <c r="BG1570" i="2"/>
  <c r="BF1570" i="2"/>
  <c r="T1570" i="2"/>
  <c r="R1570" i="2"/>
  <c r="P1570" i="2"/>
  <c r="BI1569" i="2"/>
  <c r="BH1569" i="2"/>
  <c r="BG1569" i="2"/>
  <c r="BF1569" i="2"/>
  <c r="T1569" i="2"/>
  <c r="R1569" i="2"/>
  <c r="P1569" i="2"/>
  <c r="BI1568" i="2"/>
  <c r="BH1568" i="2"/>
  <c r="BG1568" i="2"/>
  <c r="BF1568" i="2"/>
  <c r="T1568" i="2"/>
  <c r="R1568" i="2"/>
  <c r="P1568" i="2"/>
  <c r="BI1567" i="2"/>
  <c r="BH1567" i="2"/>
  <c r="BG1567" i="2"/>
  <c r="BF1567" i="2"/>
  <c r="T1567" i="2"/>
  <c r="R1567" i="2"/>
  <c r="P1567" i="2"/>
  <c r="BI1566" i="2"/>
  <c r="BH1566" i="2"/>
  <c r="BG1566" i="2"/>
  <c r="BF1566" i="2"/>
  <c r="T1566" i="2"/>
  <c r="R1566" i="2"/>
  <c r="P1566" i="2"/>
  <c r="BI1565" i="2"/>
  <c r="BH1565" i="2"/>
  <c r="BG1565" i="2"/>
  <c r="BF1565" i="2"/>
  <c r="T1565" i="2"/>
  <c r="R1565" i="2"/>
  <c r="P1565" i="2"/>
  <c r="BI1564" i="2"/>
  <c r="BH1564" i="2"/>
  <c r="BG1564" i="2"/>
  <c r="BF1564" i="2"/>
  <c r="T1564" i="2"/>
  <c r="R1564" i="2"/>
  <c r="P1564" i="2"/>
  <c r="BI1563" i="2"/>
  <c r="BH1563" i="2"/>
  <c r="BG1563" i="2"/>
  <c r="BF1563" i="2"/>
  <c r="T1563" i="2"/>
  <c r="R1563" i="2"/>
  <c r="P1563" i="2"/>
  <c r="BI1562" i="2"/>
  <c r="BH1562" i="2"/>
  <c r="BG1562" i="2"/>
  <c r="BF1562" i="2"/>
  <c r="T1562" i="2"/>
  <c r="R1562" i="2"/>
  <c r="P1562" i="2"/>
  <c r="BI1561" i="2"/>
  <c r="BH1561" i="2"/>
  <c r="BG1561" i="2"/>
  <c r="BF1561" i="2"/>
  <c r="T1561" i="2"/>
  <c r="R1561" i="2"/>
  <c r="P1561" i="2"/>
  <c r="BI1560" i="2"/>
  <c r="BH1560" i="2"/>
  <c r="BG1560" i="2"/>
  <c r="BF1560" i="2"/>
  <c r="T1560" i="2"/>
  <c r="R1560" i="2"/>
  <c r="P1560" i="2"/>
  <c r="BI1559" i="2"/>
  <c r="BH1559" i="2"/>
  <c r="BG1559" i="2"/>
  <c r="BF1559" i="2"/>
  <c r="T1559" i="2"/>
  <c r="R1559" i="2"/>
  <c r="P1559" i="2"/>
  <c r="BI1558" i="2"/>
  <c r="BH1558" i="2"/>
  <c r="BG1558" i="2"/>
  <c r="BF1558" i="2"/>
  <c r="T1558" i="2"/>
  <c r="R1558" i="2"/>
  <c r="P1558" i="2"/>
  <c r="BI1557" i="2"/>
  <c r="BH1557" i="2"/>
  <c r="BG1557" i="2"/>
  <c r="BF1557" i="2"/>
  <c r="T1557" i="2"/>
  <c r="R1557" i="2"/>
  <c r="P1557" i="2"/>
  <c r="BI1556" i="2"/>
  <c r="BH1556" i="2"/>
  <c r="BG1556" i="2"/>
  <c r="BF1556" i="2"/>
  <c r="T1556" i="2"/>
  <c r="R1556" i="2"/>
  <c r="P1556" i="2"/>
  <c r="BI1555" i="2"/>
  <c r="BH1555" i="2"/>
  <c r="BG1555" i="2"/>
  <c r="BF1555" i="2"/>
  <c r="T1555" i="2"/>
  <c r="R1555" i="2"/>
  <c r="P1555" i="2"/>
  <c r="BI1554" i="2"/>
  <c r="BH1554" i="2"/>
  <c r="BG1554" i="2"/>
  <c r="BF1554" i="2"/>
  <c r="T1554" i="2"/>
  <c r="R1554" i="2"/>
  <c r="P1554" i="2"/>
  <c r="BI1553" i="2"/>
  <c r="BH1553" i="2"/>
  <c r="BG1553" i="2"/>
  <c r="BF1553" i="2"/>
  <c r="T1553" i="2"/>
  <c r="R1553" i="2"/>
  <c r="P1553" i="2"/>
  <c r="BI1552" i="2"/>
  <c r="BH1552" i="2"/>
  <c r="BG1552" i="2"/>
  <c r="BF1552" i="2"/>
  <c r="T1552" i="2"/>
  <c r="R1552" i="2"/>
  <c r="P1552" i="2"/>
  <c r="BI1551" i="2"/>
  <c r="BH1551" i="2"/>
  <c r="BG1551" i="2"/>
  <c r="BF1551" i="2"/>
  <c r="T1551" i="2"/>
  <c r="R1551" i="2"/>
  <c r="P1551" i="2"/>
  <c r="BI1550" i="2"/>
  <c r="BH1550" i="2"/>
  <c r="BG1550" i="2"/>
  <c r="BF1550" i="2"/>
  <c r="T1550" i="2"/>
  <c r="R1550" i="2"/>
  <c r="P1550" i="2"/>
  <c r="BI1549" i="2"/>
  <c r="BH1549" i="2"/>
  <c r="BG1549" i="2"/>
  <c r="BF1549" i="2"/>
  <c r="T1549" i="2"/>
  <c r="R1549" i="2"/>
  <c r="P1549" i="2"/>
  <c r="BI1548" i="2"/>
  <c r="BH1548" i="2"/>
  <c r="BG1548" i="2"/>
  <c r="BF1548" i="2"/>
  <c r="T1548" i="2"/>
  <c r="R1548" i="2"/>
  <c r="P1548" i="2"/>
  <c r="BI1547" i="2"/>
  <c r="BH1547" i="2"/>
  <c r="BG1547" i="2"/>
  <c r="BF1547" i="2"/>
  <c r="T1547" i="2"/>
  <c r="R1547" i="2"/>
  <c r="P1547" i="2"/>
  <c r="BI1546" i="2"/>
  <c r="BH1546" i="2"/>
  <c r="BG1546" i="2"/>
  <c r="BF1546" i="2"/>
  <c r="T1546" i="2"/>
  <c r="R1546" i="2"/>
  <c r="P1546" i="2"/>
  <c r="BI1545" i="2"/>
  <c r="BH1545" i="2"/>
  <c r="BG1545" i="2"/>
  <c r="BF1545" i="2"/>
  <c r="T1545" i="2"/>
  <c r="R1545" i="2"/>
  <c r="P1545" i="2"/>
  <c r="BI1544" i="2"/>
  <c r="BH1544" i="2"/>
  <c r="BG1544" i="2"/>
  <c r="BF1544" i="2"/>
  <c r="T1544" i="2"/>
  <c r="R1544" i="2"/>
  <c r="P1544" i="2"/>
  <c r="BI1543" i="2"/>
  <c r="BH1543" i="2"/>
  <c r="BG1543" i="2"/>
  <c r="BF1543" i="2"/>
  <c r="T1543" i="2"/>
  <c r="R1543" i="2"/>
  <c r="P1543" i="2"/>
  <c r="BI1542" i="2"/>
  <c r="BH1542" i="2"/>
  <c r="BG1542" i="2"/>
  <c r="BF1542" i="2"/>
  <c r="T1542" i="2"/>
  <c r="R1542" i="2"/>
  <c r="P1542" i="2"/>
  <c r="BI1541" i="2"/>
  <c r="BH1541" i="2"/>
  <c r="BG1541" i="2"/>
  <c r="BF1541" i="2"/>
  <c r="T1541" i="2"/>
  <c r="R1541" i="2"/>
  <c r="P1541" i="2"/>
  <c r="BI1540" i="2"/>
  <c r="BH1540" i="2"/>
  <c r="BG1540" i="2"/>
  <c r="BF1540" i="2"/>
  <c r="T1540" i="2"/>
  <c r="R1540" i="2"/>
  <c r="P1540" i="2"/>
  <c r="BI1539" i="2"/>
  <c r="BH1539" i="2"/>
  <c r="BG1539" i="2"/>
  <c r="BF1539" i="2"/>
  <c r="T1539" i="2"/>
  <c r="R1539" i="2"/>
  <c r="P1539" i="2"/>
  <c r="BI1538" i="2"/>
  <c r="BH1538" i="2"/>
  <c r="BG1538" i="2"/>
  <c r="BF1538" i="2"/>
  <c r="T1538" i="2"/>
  <c r="R1538" i="2"/>
  <c r="P1538" i="2"/>
  <c r="BI1537" i="2"/>
  <c r="BH1537" i="2"/>
  <c r="BG1537" i="2"/>
  <c r="BF1537" i="2"/>
  <c r="T1537" i="2"/>
  <c r="R1537" i="2"/>
  <c r="P1537" i="2"/>
  <c r="BI1536" i="2"/>
  <c r="BH1536" i="2"/>
  <c r="BG1536" i="2"/>
  <c r="BF1536" i="2"/>
  <c r="T1536" i="2"/>
  <c r="R1536" i="2"/>
  <c r="P1536" i="2"/>
  <c r="BI1535" i="2"/>
  <c r="BH1535" i="2"/>
  <c r="BG1535" i="2"/>
  <c r="BF1535" i="2"/>
  <c r="T1535" i="2"/>
  <c r="R1535" i="2"/>
  <c r="P1535" i="2"/>
  <c r="BI1534" i="2"/>
  <c r="BH1534" i="2"/>
  <c r="BG1534" i="2"/>
  <c r="BF1534" i="2"/>
  <c r="T1534" i="2"/>
  <c r="R1534" i="2"/>
  <c r="P1534" i="2"/>
  <c r="BI1533" i="2"/>
  <c r="BH1533" i="2"/>
  <c r="BG1533" i="2"/>
  <c r="BF1533" i="2"/>
  <c r="T1533" i="2"/>
  <c r="R1533" i="2"/>
  <c r="P1533" i="2"/>
  <c r="BI1532" i="2"/>
  <c r="BH1532" i="2"/>
  <c r="BG1532" i="2"/>
  <c r="BF1532" i="2"/>
  <c r="T1532" i="2"/>
  <c r="R1532" i="2"/>
  <c r="P1532" i="2"/>
  <c r="BI1531" i="2"/>
  <c r="BH1531" i="2"/>
  <c r="BG1531" i="2"/>
  <c r="BF1531" i="2"/>
  <c r="T1531" i="2"/>
  <c r="R1531" i="2"/>
  <c r="P1531" i="2"/>
  <c r="BI1530" i="2"/>
  <c r="BH1530" i="2"/>
  <c r="BG1530" i="2"/>
  <c r="BF1530" i="2"/>
  <c r="T1530" i="2"/>
  <c r="R1530" i="2"/>
  <c r="P1530" i="2"/>
  <c r="BI1529" i="2"/>
  <c r="BH1529" i="2"/>
  <c r="BG1529" i="2"/>
  <c r="BF1529" i="2"/>
  <c r="T1529" i="2"/>
  <c r="R1529" i="2"/>
  <c r="P1529" i="2"/>
  <c r="BI1528" i="2"/>
  <c r="BH1528" i="2"/>
  <c r="BG1528" i="2"/>
  <c r="BF1528" i="2"/>
  <c r="T1528" i="2"/>
  <c r="R1528" i="2"/>
  <c r="P1528" i="2"/>
  <c r="BI1527" i="2"/>
  <c r="BH1527" i="2"/>
  <c r="BG1527" i="2"/>
  <c r="BF1527" i="2"/>
  <c r="T1527" i="2"/>
  <c r="R1527" i="2"/>
  <c r="P1527" i="2"/>
  <c r="BI1526" i="2"/>
  <c r="BH1526" i="2"/>
  <c r="BG1526" i="2"/>
  <c r="BF1526" i="2"/>
  <c r="T1526" i="2"/>
  <c r="R1526" i="2"/>
  <c r="P1526" i="2"/>
  <c r="BI1525" i="2"/>
  <c r="BH1525" i="2"/>
  <c r="BG1525" i="2"/>
  <c r="BF1525" i="2"/>
  <c r="T1525" i="2"/>
  <c r="R1525" i="2"/>
  <c r="P1525" i="2"/>
  <c r="BI1524" i="2"/>
  <c r="BH1524" i="2"/>
  <c r="BG1524" i="2"/>
  <c r="BF1524" i="2"/>
  <c r="T1524" i="2"/>
  <c r="R1524" i="2"/>
  <c r="P1524" i="2"/>
  <c r="BI1523" i="2"/>
  <c r="BH1523" i="2"/>
  <c r="BG1523" i="2"/>
  <c r="BF1523" i="2"/>
  <c r="T1523" i="2"/>
  <c r="R1523" i="2"/>
  <c r="P1523" i="2"/>
  <c r="BI1522" i="2"/>
  <c r="BH1522" i="2"/>
  <c r="BG1522" i="2"/>
  <c r="BF1522" i="2"/>
  <c r="T1522" i="2"/>
  <c r="R1522" i="2"/>
  <c r="P1522" i="2"/>
  <c r="BI1521" i="2"/>
  <c r="BH1521" i="2"/>
  <c r="BG1521" i="2"/>
  <c r="BF1521" i="2"/>
  <c r="T1521" i="2"/>
  <c r="R1521" i="2"/>
  <c r="P1521" i="2"/>
  <c r="BI1520" i="2"/>
  <c r="BH1520" i="2"/>
  <c r="BG1520" i="2"/>
  <c r="BF1520" i="2"/>
  <c r="T1520" i="2"/>
  <c r="R1520" i="2"/>
  <c r="P1520" i="2"/>
  <c r="BI1519" i="2"/>
  <c r="BH1519" i="2"/>
  <c r="BG1519" i="2"/>
  <c r="BF1519" i="2"/>
  <c r="T1519" i="2"/>
  <c r="R1519" i="2"/>
  <c r="P1519" i="2"/>
  <c r="BI1518" i="2"/>
  <c r="BH1518" i="2"/>
  <c r="BG1518" i="2"/>
  <c r="BF1518" i="2"/>
  <c r="T1518" i="2"/>
  <c r="R1518" i="2"/>
  <c r="P1518" i="2"/>
  <c r="BI1517" i="2"/>
  <c r="BH1517" i="2"/>
  <c r="BG1517" i="2"/>
  <c r="BF1517" i="2"/>
  <c r="T1517" i="2"/>
  <c r="R1517" i="2"/>
  <c r="P1517" i="2"/>
  <c r="BI1516" i="2"/>
  <c r="BH1516" i="2"/>
  <c r="BG1516" i="2"/>
  <c r="BF1516" i="2"/>
  <c r="T1516" i="2"/>
  <c r="R1516" i="2"/>
  <c r="P1516" i="2"/>
  <c r="BI1515" i="2"/>
  <c r="BH1515" i="2"/>
  <c r="BG1515" i="2"/>
  <c r="BF1515" i="2"/>
  <c r="T1515" i="2"/>
  <c r="R1515" i="2"/>
  <c r="P1515" i="2"/>
  <c r="BI1514" i="2"/>
  <c r="BH1514" i="2"/>
  <c r="BG1514" i="2"/>
  <c r="BF1514" i="2"/>
  <c r="T1514" i="2"/>
  <c r="R1514" i="2"/>
  <c r="P1514" i="2"/>
  <c r="BI1513" i="2"/>
  <c r="BH1513" i="2"/>
  <c r="BG1513" i="2"/>
  <c r="BF1513" i="2"/>
  <c r="T1513" i="2"/>
  <c r="R1513" i="2"/>
  <c r="P1513" i="2"/>
  <c r="BI1512" i="2"/>
  <c r="BH1512" i="2"/>
  <c r="BG1512" i="2"/>
  <c r="BF1512" i="2"/>
  <c r="T1512" i="2"/>
  <c r="R1512" i="2"/>
  <c r="P1512" i="2"/>
  <c r="BI1511" i="2"/>
  <c r="BH1511" i="2"/>
  <c r="BG1511" i="2"/>
  <c r="BF1511" i="2"/>
  <c r="T1511" i="2"/>
  <c r="R1511" i="2"/>
  <c r="P1511" i="2"/>
  <c r="BI1510" i="2"/>
  <c r="BH1510" i="2"/>
  <c r="BG1510" i="2"/>
  <c r="BF1510" i="2"/>
  <c r="T1510" i="2"/>
  <c r="R1510" i="2"/>
  <c r="P1510" i="2"/>
  <c r="BI1509" i="2"/>
  <c r="BH1509" i="2"/>
  <c r="BG1509" i="2"/>
  <c r="BF1509" i="2"/>
  <c r="T1509" i="2"/>
  <c r="R1509" i="2"/>
  <c r="P1509" i="2"/>
  <c r="BI1508" i="2"/>
  <c r="BH1508" i="2"/>
  <c r="BG1508" i="2"/>
  <c r="BF1508" i="2"/>
  <c r="T1508" i="2"/>
  <c r="R1508" i="2"/>
  <c r="P1508" i="2"/>
  <c r="BI1507" i="2"/>
  <c r="BH1507" i="2"/>
  <c r="BG1507" i="2"/>
  <c r="BF1507" i="2"/>
  <c r="T1507" i="2"/>
  <c r="R1507" i="2"/>
  <c r="P1507" i="2"/>
  <c r="BI1506" i="2"/>
  <c r="BH1506" i="2"/>
  <c r="BG1506" i="2"/>
  <c r="BF1506" i="2"/>
  <c r="T1506" i="2"/>
  <c r="R1506" i="2"/>
  <c r="P1506" i="2"/>
  <c r="BI1505" i="2"/>
  <c r="BH1505" i="2"/>
  <c r="BG1505" i="2"/>
  <c r="BF1505" i="2"/>
  <c r="T1505" i="2"/>
  <c r="R1505" i="2"/>
  <c r="P1505" i="2"/>
  <c r="BI1504" i="2"/>
  <c r="BH1504" i="2"/>
  <c r="BG1504" i="2"/>
  <c r="BF1504" i="2"/>
  <c r="T1504" i="2"/>
  <c r="R1504" i="2"/>
  <c r="P1504" i="2"/>
  <c r="BI1503" i="2"/>
  <c r="BH1503" i="2"/>
  <c r="BG1503" i="2"/>
  <c r="BF1503" i="2"/>
  <c r="T1503" i="2"/>
  <c r="R1503" i="2"/>
  <c r="P1503" i="2"/>
  <c r="BI1502" i="2"/>
  <c r="BH1502" i="2"/>
  <c r="BG1502" i="2"/>
  <c r="BF1502" i="2"/>
  <c r="T1502" i="2"/>
  <c r="R1502" i="2"/>
  <c r="P1502" i="2"/>
  <c r="BI1501" i="2"/>
  <c r="BH1501" i="2"/>
  <c r="BG1501" i="2"/>
  <c r="BF1501" i="2"/>
  <c r="T1501" i="2"/>
  <c r="R1501" i="2"/>
  <c r="P1501" i="2"/>
  <c r="BI1500" i="2"/>
  <c r="BH1500" i="2"/>
  <c r="BG1500" i="2"/>
  <c r="BF1500" i="2"/>
  <c r="T1500" i="2"/>
  <c r="R1500" i="2"/>
  <c r="P1500" i="2"/>
  <c r="BI1499" i="2"/>
  <c r="BH1499" i="2"/>
  <c r="BG1499" i="2"/>
  <c r="BF1499" i="2"/>
  <c r="T1499" i="2"/>
  <c r="R1499" i="2"/>
  <c r="P1499" i="2"/>
  <c r="BI1498" i="2"/>
  <c r="BH1498" i="2"/>
  <c r="BG1498" i="2"/>
  <c r="BF1498" i="2"/>
  <c r="T1498" i="2"/>
  <c r="R1498" i="2"/>
  <c r="P1498" i="2"/>
  <c r="BI1497" i="2"/>
  <c r="BH1497" i="2"/>
  <c r="BG1497" i="2"/>
  <c r="BF1497" i="2"/>
  <c r="T1497" i="2"/>
  <c r="R1497" i="2"/>
  <c r="P1497" i="2"/>
  <c r="BI1496" i="2"/>
  <c r="BH1496" i="2"/>
  <c r="BG1496" i="2"/>
  <c r="BF1496" i="2"/>
  <c r="T1496" i="2"/>
  <c r="R1496" i="2"/>
  <c r="P1496" i="2"/>
  <c r="BI1495" i="2"/>
  <c r="BH1495" i="2"/>
  <c r="BG1495" i="2"/>
  <c r="BF1495" i="2"/>
  <c r="T1495" i="2"/>
  <c r="R1495" i="2"/>
  <c r="P1495" i="2"/>
  <c r="BI1494" i="2"/>
  <c r="BH1494" i="2"/>
  <c r="BG1494" i="2"/>
  <c r="BF1494" i="2"/>
  <c r="T1494" i="2"/>
  <c r="R1494" i="2"/>
  <c r="P1494" i="2"/>
  <c r="BI1493" i="2"/>
  <c r="BH1493" i="2"/>
  <c r="BG1493" i="2"/>
  <c r="BF1493" i="2"/>
  <c r="T1493" i="2"/>
  <c r="R1493" i="2"/>
  <c r="P1493" i="2"/>
  <c r="BI1492" i="2"/>
  <c r="BH1492" i="2"/>
  <c r="BG1492" i="2"/>
  <c r="BF1492" i="2"/>
  <c r="T1492" i="2"/>
  <c r="R1492" i="2"/>
  <c r="P1492" i="2"/>
  <c r="BI1491" i="2"/>
  <c r="BH1491" i="2"/>
  <c r="BG1491" i="2"/>
  <c r="BF1491" i="2"/>
  <c r="T1491" i="2"/>
  <c r="R1491" i="2"/>
  <c r="P1491"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70" i="2"/>
  <c r="BH1470" i="2"/>
  <c r="BG1470" i="2"/>
  <c r="BF1470" i="2"/>
  <c r="T1470" i="2"/>
  <c r="R1470" i="2"/>
  <c r="P1470" i="2"/>
  <c r="BI1469" i="2"/>
  <c r="BH1469" i="2"/>
  <c r="BG1469" i="2"/>
  <c r="BF1469" i="2"/>
  <c r="T1469" i="2"/>
  <c r="R1469" i="2"/>
  <c r="P1469" i="2"/>
  <c r="BI1468" i="2"/>
  <c r="BH1468" i="2"/>
  <c r="BG1468" i="2"/>
  <c r="BF1468" i="2"/>
  <c r="T1468" i="2"/>
  <c r="R1468" i="2"/>
  <c r="P1468" i="2"/>
  <c r="BI1467" i="2"/>
  <c r="BH1467" i="2"/>
  <c r="BG1467" i="2"/>
  <c r="BF1467" i="2"/>
  <c r="T1467" i="2"/>
  <c r="R1467" i="2"/>
  <c r="P1467" i="2"/>
  <c r="BI1466" i="2"/>
  <c r="BH1466" i="2"/>
  <c r="BG1466" i="2"/>
  <c r="BF1466" i="2"/>
  <c r="T1466" i="2"/>
  <c r="R1466" i="2"/>
  <c r="P1466" i="2"/>
  <c r="BI1465" i="2"/>
  <c r="BH1465" i="2"/>
  <c r="BG1465" i="2"/>
  <c r="BF1465" i="2"/>
  <c r="T1465" i="2"/>
  <c r="R1465" i="2"/>
  <c r="P1465" i="2"/>
  <c r="BI1464" i="2"/>
  <c r="BH1464" i="2"/>
  <c r="BG1464" i="2"/>
  <c r="BF1464" i="2"/>
  <c r="T1464" i="2"/>
  <c r="R1464" i="2"/>
  <c r="P1464" i="2"/>
  <c r="BI1463" i="2"/>
  <c r="BH1463" i="2"/>
  <c r="BG1463" i="2"/>
  <c r="BF1463" i="2"/>
  <c r="T1463" i="2"/>
  <c r="R1463" i="2"/>
  <c r="P1463" i="2"/>
  <c r="BI1462" i="2"/>
  <c r="BH1462" i="2"/>
  <c r="BG1462" i="2"/>
  <c r="BF1462" i="2"/>
  <c r="T1462" i="2"/>
  <c r="R1462" i="2"/>
  <c r="P1462" i="2"/>
  <c r="BI1461" i="2"/>
  <c r="BH1461" i="2"/>
  <c r="BG1461" i="2"/>
  <c r="BF1461" i="2"/>
  <c r="T1461" i="2"/>
  <c r="R1461" i="2"/>
  <c r="P1461" i="2"/>
  <c r="BI1460" i="2"/>
  <c r="BH1460" i="2"/>
  <c r="BG1460" i="2"/>
  <c r="BF1460" i="2"/>
  <c r="T1460" i="2"/>
  <c r="R1460" i="2"/>
  <c r="P1460" i="2"/>
  <c r="BI1459" i="2"/>
  <c r="BH1459" i="2"/>
  <c r="BG1459" i="2"/>
  <c r="BF1459" i="2"/>
  <c r="T1459" i="2"/>
  <c r="R1459" i="2"/>
  <c r="P1459" i="2"/>
  <c r="BI1458" i="2"/>
  <c r="BH1458" i="2"/>
  <c r="BG1458" i="2"/>
  <c r="BF1458" i="2"/>
  <c r="T1458" i="2"/>
  <c r="R1458" i="2"/>
  <c r="P1458" i="2"/>
  <c r="BI1457" i="2"/>
  <c r="BH1457" i="2"/>
  <c r="BG1457" i="2"/>
  <c r="BF1457" i="2"/>
  <c r="T1457" i="2"/>
  <c r="R1457" i="2"/>
  <c r="P1457" i="2"/>
  <c r="BI1456" i="2"/>
  <c r="BH1456" i="2"/>
  <c r="BG1456" i="2"/>
  <c r="BF1456" i="2"/>
  <c r="T1456" i="2"/>
  <c r="R1456" i="2"/>
  <c r="P1456" i="2"/>
  <c r="BI1455" i="2"/>
  <c r="BH1455" i="2"/>
  <c r="BG1455" i="2"/>
  <c r="BF1455" i="2"/>
  <c r="T1455" i="2"/>
  <c r="R1455" i="2"/>
  <c r="P1455" i="2"/>
  <c r="BI1454" i="2"/>
  <c r="BH1454" i="2"/>
  <c r="BG1454" i="2"/>
  <c r="BF1454" i="2"/>
  <c r="T1454" i="2"/>
  <c r="R1454" i="2"/>
  <c r="P1454" i="2"/>
  <c r="BI1452" i="2"/>
  <c r="BH1452" i="2"/>
  <c r="BG1452" i="2"/>
  <c r="BF1452" i="2"/>
  <c r="T1452" i="2"/>
  <c r="R1452" i="2"/>
  <c r="P1452" i="2"/>
  <c r="BI1451" i="2"/>
  <c r="BH1451" i="2"/>
  <c r="BG1451" i="2"/>
  <c r="BF1451" i="2"/>
  <c r="T1451" i="2"/>
  <c r="R1451" i="2"/>
  <c r="P1451" i="2"/>
  <c r="BI1450" i="2"/>
  <c r="BH1450" i="2"/>
  <c r="BG1450" i="2"/>
  <c r="BF1450" i="2"/>
  <c r="T1450" i="2"/>
  <c r="R1450" i="2"/>
  <c r="P1450" i="2"/>
  <c r="BI1449" i="2"/>
  <c r="BH1449" i="2"/>
  <c r="BG1449" i="2"/>
  <c r="BF1449" i="2"/>
  <c r="T1449" i="2"/>
  <c r="R1449" i="2"/>
  <c r="P1449" i="2"/>
  <c r="BI1448" i="2"/>
  <c r="BH1448" i="2"/>
  <c r="BG1448" i="2"/>
  <c r="BF1448" i="2"/>
  <c r="T1448" i="2"/>
  <c r="R1448" i="2"/>
  <c r="P1448" i="2"/>
  <c r="BI1447" i="2"/>
  <c r="BH1447" i="2"/>
  <c r="BG1447" i="2"/>
  <c r="BF1447" i="2"/>
  <c r="T1447" i="2"/>
  <c r="R1447" i="2"/>
  <c r="P1447" i="2"/>
  <c r="BI1446" i="2"/>
  <c r="BH1446" i="2"/>
  <c r="BG1446" i="2"/>
  <c r="BF1446" i="2"/>
  <c r="T1446" i="2"/>
  <c r="R1446" i="2"/>
  <c r="P1446" i="2"/>
  <c r="BI1445" i="2"/>
  <c r="BH1445" i="2"/>
  <c r="BG1445" i="2"/>
  <c r="BF1445" i="2"/>
  <c r="T1445" i="2"/>
  <c r="R1445" i="2"/>
  <c r="P1445" i="2"/>
  <c r="BI1444" i="2"/>
  <c r="BH1444" i="2"/>
  <c r="BG1444" i="2"/>
  <c r="BF1444" i="2"/>
  <c r="T1444" i="2"/>
  <c r="R1444" i="2"/>
  <c r="P1444" i="2"/>
  <c r="BI1443" i="2"/>
  <c r="BH1443" i="2"/>
  <c r="BG1443" i="2"/>
  <c r="BF1443" i="2"/>
  <c r="T1443" i="2"/>
  <c r="R1443" i="2"/>
  <c r="P1443" i="2"/>
  <c r="BI1442" i="2"/>
  <c r="BH1442" i="2"/>
  <c r="BG1442" i="2"/>
  <c r="BF1442" i="2"/>
  <c r="T1442" i="2"/>
  <c r="R1442" i="2"/>
  <c r="P1442" i="2"/>
  <c r="BI1441" i="2"/>
  <c r="BH1441" i="2"/>
  <c r="BG1441" i="2"/>
  <c r="BF1441" i="2"/>
  <c r="T1441" i="2"/>
  <c r="R1441" i="2"/>
  <c r="P1441" i="2"/>
  <c r="BI1440" i="2"/>
  <c r="BH1440" i="2"/>
  <c r="BG1440" i="2"/>
  <c r="BF1440" i="2"/>
  <c r="T1440" i="2"/>
  <c r="R1440" i="2"/>
  <c r="P1440"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30" i="2"/>
  <c r="BH1430" i="2"/>
  <c r="BG1430" i="2"/>
  <c r="BF1430" i="2"/>
  <c r="T1430" i="2"/>
  <c r="R1430" i="2"/>
  <c r="P1430" i="2"/>
  <c r="BI1429" i="2"/>
  <c r="BH1429" i="2"/>
  <c r="BG1429" i="2"/>
  <c r="BF1429" i="2"/>
  <c r="T1429" i="2"/>
  <c r="R1429" i="2"/>
  <c r="P1429" i="2"/>
  <c r="BI1428" i="2"/>
  <c r="BH1428" i="2"/>
  <c r="BG1428" i="2"/>
  <c r="BF1428" i="2"/>
  <c r="T1428" i="2"/>
  <c r="R1428" i="2"/>
  <c r="P1428" i="2"/>
  <c r="BI1427" i="2"/>
  <c r="BH1427" i="2"/>
  <c r="BG1427" i="2"/>
  <c r="BF1427" i="2"/>
  <c r="T1427" i="2"/>
  <c r="R1427" i="2"/>
  <c r="P1427" i="2"/>
  <c r="BI1426" i="2"/>
  <c r="BH1426" i="2"/>
  <c r="BG1426" i="2"/>
  <c r="BF1426" i="2"/>
  <c r="T1426" i="2"/>
  <c r="R1426" i="2"/>
  <c r="P1426" i="2"/>
  <c r="BI1425" i="2"/>
  <c r="BH1425" i="2"/>
  <c r="BG1425" i="2"/>
  <c r="BF1425" i="2"/>
  <c r="T1425" i="2"/>
  <c r="R1425" i="2"/>
  <c r="P1425" i="2"/>
  <c r="BI1424" i="2"/>
  <c r="BH1424" i="2"/>
  <c r="BG1424" i="2"/>
  <c r="BF1424" i="2"/>
  <c r="T1424" i="2"/>
  <c r="R1424" i="2"/>
  <c r="P1424" i="2"/>
  <c r="BI1423" i="2"/>
  <c r="BH1423" i="2"/>
  <c r="BG1423" i="2"/>
  <c r="BF1423" i="2"/>
  <c r="T1423" i="2"/>
  <c r="R1423" i="2"/>
  <c r="P1423" i="2"/>
  <c r="BI1422" i="2"/>
  <c r="BH1422" i="2"/>
  <c r="BG1422" i="2"/>
  <c r="BF1422" i="2"/>
  <c r="T1422" i="2"/>
  <c r="R1422" i="2"/>
  <c r="P1422"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3" i="2"/>
  <c r="BH1393" i="2"/>
  <c r="BG1393" i="2"/>
  <c r="BF1393" i="2"/>
  <c r="T1393" i="2"/>
  <c r="R1393" i="2"/>
  <c r="P1393" i="2"/>
  <c r="BI1392" i="2"/>
  <c r="BH1392" i="2"/>
  <c r="BG1392" i="2"/>
  <c r="BF1392" i="2"/>
  <c r="T1392" i="2"/>
  <c r="R1392" i="2"/>
  <c r="P1392" i="2"/>
  <c r="BI1391" i="2"/>
  <c r="BH1391" i="2"/>
  <c r="BG1391" i="2"/>
  <c r="BF1391" i="2"/>
  <c r="T1391" i="2"/>
  <c r="R1391" i="2"/>
  <c r="P1391" i="2"/>
  <c r="BI1390" i="2"/>
  <c r="BH1390" i="2"/>
  <c r="BG1390" i="2"/>
  <c r="BF1390" i="2"/>
  <c r="T1390" i="2"/>
  <c r="R1390" i="2"/>
  <c r="P1390" i="2"/>
  <c r="BI1389" i="2"/>
  <c r="BH1389" i="2"/>
  <c r="BG1389" i="2"/>
  <c r="BF1389" i="2"/>
  <c r="T1389" i="2"/>
  <c r="R1389" i="2"/>
  <c r="P1389" i="2"/>
  <c r="BI1388" i="2"/>
  <c r="BH1388" i="2"/>
  <c r="BG1388" i="2"/>
  <c r="BF1388" i="2"/>
  <c r="T1388" i="2"/>
  <c r="R1388" i="2"/>
  <c r="P1388" i="2"/>
  <c r="BI1387" i="2"/>
  <c r="BH1387" i="2"/>
  <c r="BG1387" i="2"/>
  <c r="BF1387" i="2"/>
  <c r="T1387" i="2"/>
  <c r="R1387" i="2"/>
  <c r="P1387" i="2"/>
  <c r="BI1386" i="2"/>
  <c r="BH1386" i="2"/>
  <c r="BG1386" i="2"/>
  <c r="BF1386" i="2"/>
  <c r="T1386" i="2"/>
  <c r="R1386" i="2"/>
  <c r="P1386" i="2"/>
  <c r="BI1385" i="2"/>
  <c r="BH1385" i="2"/>
  <c r="BG1385" i="2"/>
  <c r="BF1385" i="2"/>
  <c r="T1385" i="2"/>
  <c r="R1385" i="2"/>
  <c r="P1385" i="2"/>
  <c r="BI1384" i="2"/>
  <c r="BH1384" i="2"/>
  <c r="BG1384" i="2"/>
  <c r="BF1384" i="2"/>
  <c r="T1384" i="2"/>
  <c r="R1384" i="2"/>
  <c r="P1384" i="2"/>
  <c r="BI1383" i="2"/>
  <c r="BH1383" i="2"/>
  <c r="BG1383" i="2"/>
  <c r="BF1383" i="2"/>
  <c r="T1383" i="2"/>
  <c r="R1383" i="2"/>
  <c r="P1383" i="2"/>
  <c r="BI1382" i="2"/>
  <c r="BH1382" i="2"/>
  <c r="BG1382" i="2"/>
  <c r="BF1382" i="2"/>
  <c r="T1382" i="2"/>
  <c r="R1382" i="2"/>
  <c r="P1382" i="2"/>
  <c r="BI1381" i="2"/>
  <c r="BH1381" i="2"/>
  <c r="BG1381" i="2"/>
  <c r="BF1381" i="2"/>
  <c r="T1381" i="2"/>
  <c r="R1381" i="2"/>
  <c r="P1381" i="2"/>
  <c r="BI1380" i="2"/>
  <c r="BH1380" i="2"/>
  <c r="BG1380" i="2"/>
  <c r="BF1380" i="2"/>
  <c r="T1380" i="2"/>
  <c r="R1380" i="2"/>
  <c r="P1380" i="2"/>
  <c r="BI1379" i="2"/>
  <c r="BH1379" i="2"/>
  <c r="BG1379" i="2"/>
  <c r="BF1379" i="2"/>
  <c r="T1379" i="2"/>
  <c r="R1379" i="2"/>
  <c r="P1379" i="2"/>
  <c r="BI1378" i="2"/>
  <c r="BH1378" i="2"/>
  <c r="BG1378" i="2"/>
  <c r="BF1378" i="2"/>
  <c r="T1378" i="2"/>
  <c r="R1378" i="2"/>
  <c r="P1378" i="2"/>
  <c r="BI1377" i="2"/>
  <c r="BH1377" i="2"/>
  <c r="BG1377" i="2"/>
  <c r="BF1377" i="2"/>
  <c r="T1377" i="2"/>
  <c r="R1377" i="2"/>
  <c r="P1377" i="2"/>
  <c r="BI1376" i="2"/>
  <c r="BH1376" i="2"/>
  <c r="BG1376" i="2"/>
  <c r="BF1376" i="2"/>
  <c r="T1376" i="2"/>
  <c r="R1376" i="2"/>
  <c r="P1376" i="2"/>
  <c r="BI1375" i="2"/>
  <c r="BH1375" i="2"/>
  <c r="BG1375" i="2"/>
  <c r="BF1375" i="2"/>
  <c r="T1375" i="2"/>
  <c r="R1375" i="2"/>
  <c r="P1375" i="2"/>
  <c r="BI1374" i="2"/>
  <c r="BH1374" i="2"/>
  <c r="BG1374" i="2"/>
  <c r="BF1374" i="2"/>
  <c r="T1374" i="2"/>
  <c r="R1374" i="2"/>
  <c r="P1374" i="2"/>
  <c r="BI1373" i="2"/>
  <c r="BH1373" i="2"/>
  <c r="BG1373" i="2"/>
  <c r="BF1373" i="2"/>
  <c r="T1373" i="2"/>
  <c r="R1373" i="2"/>
  <c r="P1373" i="2"/>
  <c r="BI1372" i="2"/>
  <c r="BH1372" i="2"/>
  <c r="BG1372" i="2"/>
  <c r="BF1372" i="2"/>
  <c r="T1372" i="2"/>
  <c r="R1372" i="2"/>
  <c r="P1372" i="2"/>
  <c r="BI1371" i="2"/>
  <c r="BH1371" i="2"/>
  <c r="BG1371" i="2"/>
  <c r="BF1371" i="2"/>
  <c r="T1371" i="2"/>
  <c r="R1371" i="2"/>
  <c r="P1371" i="2"/>
  <c r="BI1370" i="2"/>
  <c r="BH1370" i="2"/>
  <c r="BG1370" i="2"/>
  <c r="BF1370" i="2"/>
  <c r="T1370" i="2"/>
  <c r="R1370" i="2"/>
  <c r="P1370" i="2"/>
  <c r="BI1369" i="2"/>
  <c r="BH1369" i="2"/>
  <c r="BG1369" i="2"/>
  <c r="BF1369" i="2"/>
  <c r="T1369" i="2"/>
  <c r="R1369" i="2"/>
  <c r="P1369" i="2"/>
  <c r="BI1368" i="2"/>
  <c r="BH1368" i="2"/>
  <c r="BG1368" i="2"/>
  <c r="BF1368" i="2"/>
  <c r="T1368" i="2"/>
  <c r="R1368" i="2"/>
  <c r="P1368" i="2"/>
  <c r="BI1367" i="2"/>
  <c r="BH1367" i="2"/>
  <c r="BG1367" i="2"/>
  <c r="BF1367" i="2"/>
  <c r="T1367" i="2"/>
  <c r="R1367" i="2"/>
  <c r="P1367" i="2"/>
  <c r="BI1366" i="2"/>
  <c r="BH1366" i="2"/>
  <c r="BG1366" i="2"/>
  <c r="BF1366" i="2"/>
  <c r="T1366" i="2"/>
  <c r="R1366" i="2"/>
  <c r="P1366" i="2"/>
  <c r="BI1365" i="2"/>
  <c r="BH1365" i="2"/>
  <c r="BG1365" i="2"/>
  <c r="BF1365" i="2"/>
  <c r="T1365" i="2"/>
  <c r="R1365" i="2"/>
  <c r="P1365" i="2"/>
  <c r="BI1364" i="2"/>
  <c r="BH1364" i="2"/>
  <c r="BG1364" i="2"/>
  <c r="BF1364" i="2"/>
  <c r="T1364" i="2"/>
  <c r="R1364" i="2"/>
  <c r="P1364" i="2"/>
  <c r="BI1363" i="2"/>
  <c r="BH1363" i="2"/>
  <c r="BG1363" i="2"/>
  <c r="BF1363" i="2"/>
  <c r="T1363" i="2"/>
  <c r="R1363" i="2"/>
  <c r="P1363" i="2"/>
  <c r="BI1362" i="2"/>
  <c r="BH1362" i="2"/>
  <c r="BG1362" i="2"/>
  <c r="BF1362" i="2"/>
  <c r="T1362" i="2"/>
  <c r="R1362" i="2"/>
  <c r="P1362" i="2"/>
  <c r="BI1361" i="2"/>
  <c r="BH1361" i="2"/>
  <c r="BG1361" i="2"/>
  <c r="BF1361" i="2"/>
  <c r="T1361" i="2"/>
  <c r="R1361" i="2"/>
  <c r="P1361" i="2"/>
  <c r="BI1360" i="2"/>
  <c r="BH1360" i="2"/>
  <c r="BG1360" i="2"/>
  <c r="BF1360" i="2"/>
  <c r="T1360" i="2"/>
  <c r="R1360" i="2"/>
  <c r="P1360" i="2"/>
  <c r="BI1359" i="2"/>
  <c r="BH1359" i="2"/>
  <c r="BG1359" i="2"/>
  <c r="BF1359" i="2"/>
  <c r="T1359" i="2"/>
  <c r="R1359" i="2"/>
  <c r="P1359" i="2"/>
  <c r="BI1358" i="2"/>
  <c r="BH1358" i="2"/>
  <c r="BG1358" i="2"/>
  <c r="BF1358" i="2"/>
  <c r="T1358" i="2"/>
  <c r="R1358" i="2"/>
  <c r="P1358" i="2"/>
  <c r="BI1357" i="2"/>
  <c r="BH1357" i="2"/>
  <c r="BG1357" i="2"/>
  <c r="BF1357" i="2"/>
  <c r="T1357" i="2"/>
  <c r="R1357" i="2"/>
  <c r="P1357" i="2"/>
  <c r="BI1356" i="2"/>
  <c r="BH1356" i="2"/>
  <c r="BG1356" i="2"/>
  <c r="BF1356" i="2"/>
  <c r="T1356" i="2"/>
  <c r="R1356" i="2"/>
  <c r="P1356" i="2"/>
  <c r="BI1355" i="2"/>
  <c r="BH1355" i="2"/>
  <c r="BG1355" i="2"/>
  <c r="BF1355" i="2"/>
  <c r="T1355" i="2"/>
  <c r="R1355" i="2"/>
  <c r="P1355" i="2"/>
  <c r="BI1354" i="2"/>
  <c r="BH1354" i="2"/>
  <c r="BG1354" i="2"/>
  <c r="BF1354" i="2"/>
  <c r="T1354" i="2"/>
  <c r="R1354" i="2"/>
  <c r="P1354" i="2"/>
  <c r="BI1353" i="2"/>
  <c r="BH1353" i="2"/>
  <c r="BG1353" i="2"/>
  <c r="BF1353" i="2"/>
  <c r="T1353" i="2"/>
  <c r="R1353" i="2"/>
  <c r="P1353" i="2"/>
  <c r="BI1352" i="2"/>
  <c r="BH1352" i="2"/>
  <c r="BG1352" i="2"/>
  <c r="BF1352" i="2"/>
  <c r="T1352" i="2"/>
  <c r="R1352" i="2"/>
  <c r="P1352" i="2"/>
  <c r="BI1351" i="2"/>
  <c r="BH1351" i="2"/>
  <c r="BG1351" i="2"/>
  <c r="BF1351" i="2"/>
  <c r="T1351" i="2"/>
  <c r="R1351" i="2"/>
  <c r="P1351" i="2"/>
  <c r="BI1350" i="2"/>
  <c r="BH1350" i="2"/>
  <c r="BG1350" i="2"/>
  <c r="BF1350" i="2"/>
  <c r="T1350" i="2"/>
  <c r="R1350" i="2"/>
  <c r="P1350" i="2"/>
  <c r="BI1349" i="2"/>
  <c r="BH1349" i="2"/>
  <c r="BG1349" i="2"/>
  <c r="BF1349" i="2"/>
  <c r="T1349" i="2"/>
  <c r="R1349" i="2"/>
  <c r="P1349" i="2"/>
  <c r="BI1348" i="2"/>
  <c r="BH1348" i="2"/>
  <c r="BG1348" i="2"/>
  <c r="BF1348" i="2"/>
  <c r="T1348" i="2"/>
  <c r="R1348" i="2"/>
  <c r="P1348" i="2"/>
  <c r="BI1347" i="2"/>
  <c r="BH1347" i="2"/>
  <c r="BG1347" i="2"/>
  <c r="BF1347" i="2"/>
  <c r="T1347" i="2"/>
  <c r="R1347" i="2"/>
  <c r="P1347" i="2"/>
  <c r="BI1346" i="2"/>
  <c r="BH1346" i="2"/>
  <c r="BG1346" i="2"/>
  <c r="BF1346" i="2"/>
  <c r="T1346" i="2"/>
  <c r="R1346" i="2"/>
  <c r="P1346" i="2"/>
  <c r="BI1345" i="2"/>
  <c r="BH1345" i="2"/>
  <c r="BG1345" i="2"/>
  <c r="BF1345" i="2"/>
  <c r="T1345" i="2"/>
  <c r="R1345" i="2"/>
  <c r="P1345" i="2"/>
  <c r="BI1344" i="2"/>
  <c r="BH1344" i="2"/>
  <c r="BG1344" i="2"/>
  <c r="BF1344" i="2"/>
  <c r="T1344" i="2"/>
  <c r="R1344" i="2"/>
  <c r="P1344" i="2"/>
  <c r="BI1343" i="2"/>
  <c r="BH1343" i="2"/>
  <c r="BG1343" i="2"/>
  <c r="BF1343" i="2"/>
  <c r="T1343" i="2"/>
  <c r="R1343" i="2"/>
  <c r="P1343" i="2"/>
  <c r="BI1342" i="2"/>
  <c r="BH1342" i="2"/>
  <c r="BG1342" i="2"/>
  <c r="BF1342" i="2"/>
  <c r="T1342" i="2"/>
  <c r="R1342" i="2"/>
  <c r="P1342" i="2"/>
  <c r="BI1341" i="2"/>
  <c r="BH1341" i="2"/>
  <c r="BG1341" i="2"/>
  <c r="BF1341" i="2"/>
  <c r="T1341" i="2"/>
  <c r="R1341" i="2"/>
  <c r="P1341" i="2"/>
  <c r="BI1340" i="2"/>
  <c r="BH1340" i="2"/>
  <c r="BG1340" i="2"/>
  <c r="BF1340" i="2"/>
  <c r="T1340" i="2"/>
  <c r="R1340" i="2"/>
  <c r="P1340" i="2"/>
  <c r="BI1339" i="2"/>
  <c r="BH1339" i="2"/>
  <c r="BG1339" i="2"/>
  <c r="BF1339" i="2"/>
  <c r="T1339" i="2"/>
  <c r="R1339" i="2"/>
  <c r="P1339" i="2"/>
  <c r="BI1338" i="2"/>
  <c r="BH1338" i="2"/>
  <c r="BG1338" i="2"/>
  <c r="BF1338" i="2"/>
  <c r="T1338" i="2"/>
  <c r="R1338" i="2"/>
  <c r="P1338" i="2"/>
  <c r="BI1337" i="2"/>
  <c r="BH1337" i="2"/>
  <c r="BG1337" i="2"/>
  <c r="BF1337" i="2"/>
  <c r="T1337" i="2"/>
  <c r="R1337" i="2"/>
  <c r="P1337" i="2"/>
  <c r="BI1336" i="2"/>
  <c r="BH1336" i="2"/>
  <c r="BG1336" i="2"/>
  <c r="BF1336" i="2"/>
  <c r="T1336" i="2"/>
  <c r="R1336" i="2"/>
  <c r="P1336" i="2"/>
  <c r="BI1335" i="2"/>
  <c r="BH1335" i="2"/>
  <c r="BG1335" i="2"/>
  <c r="BF1335" i="2"/>
  <c r="T1335" i="2"/>
  <c r="R1335" i="2"/>
  <c r="P1335" i="2"/>
  <c r="BI1334" i="2"/>
  <c r="BH1334" i="2"/>
  <c r="BG1334" i="2"/>
  <c r="BF1334" i="2"/>
  <c r="T1334" i="2"/>
  <c r="R1334" i="2"/>
  <c r="P1334" i="2"/>
  <c r="BI1333" i="2"/>
  <c r="BH1333" i="2"/>
  <c r="BG1333" i="2"/>
  <c r="BF1333" i="2"/>
  <c r="T1333" i="2"/>
  <c r="R1333" i="2"/>
  <c r="P1333" i="2"/>
  <c r="BI1332" i="2"/>
  <c r="BH1332" i="2"/>
  <c r="BG1332" i="2"/>
  <c r="BF1332" i="2"/>
  <c r="T1332" i="2"/>
  <c r="R1332" i="2"/>
  <c r="P1332" i="2"/>
  <c r="BI1331" i="2"/>
  <c r="BH1331" i="2"/>
  <c r="BG1331" i="2"/>
  <c r="BF1331" i="2"/>
  <c r="T1331" i="2"/>
  <c r="R1331" i="2"/>
  <c r="P1331" i="2"/>
  <c r="BI1330" i="2"/>
  <c r="BH1330" i="2"/>
  <c r="BG1330" i="2"/>
  <c r="BF1330" i="2"/>
  <c r="T1330" i="2"/>
  <c r="R1330" i="2"/>
  <c r="P1330" i="2"/>
  <c r="BI1329" i="2"/>
  <c r="BH1329" i="2"/>
  <c r="BG1329" i="2"/>
  <c r="BF1329" i="2"/>
  <c r="T1329" i="2"/>
  <c r="R1329" i="2"/>
  <c r="P1329" i="2"/>
  <c r="BI1328" i="2"/>
  <c r="BH1328" i="2"/>
  <c r="BG1328" i="2"/>
  <c r="BF1328" i="2"/>
  <c r="T1328" i="2"/>
  <c r="R1328" i="2"/>
  <c r="P1328" i="2"/>
  <c r="BI1327" i="2"/>
  <c r="BH1327" i="2"/>
  <c r="BG1327" i="2"/>
  <c r="BF1327" i="2"/>
  <c r="T1327" i="2"/>
  <c r="R1327" i="2"/>
  <c r="P1327" i="2"/>
  <c r="BI1326" i="2"/>
  <c r="BH1326" i="2"/>
  <c r="BG1326" i="2"/>
  <c r="BF1326" i="2"/>
  <c r="T1326" i="2"/>
  <c r="R1326" i="2"/>
  <c r="P1326" i="2"/>
  <c r="BI1325" i="2"/>
  <c r="BH1325" i="2"/>
  <c r="BG1325" i="2"/>
  <c r="BF1325" i="2"/>
  <c r="T1325" i="2"/>
  <c r="R1325" i="2"/>
  <c r="P1325" i="2"/>
  <c r="BI1324" i="2"/>
  <c r="BH1324" i="2"/>
  <c r="BG1324" i="2"/>
  <c r="BF1324" i="2"/>
  <c r="T1324" i="2"/>
  <c r="R1324" i="2"/>
  <c r="P1324" i="2"/>
  <c r="BI1323" i="2"/>
  <c r="BH1323" i="2"/>
  <c r="BG1323" i="2"/>
  <c r="BF1323" i="2"/>
  <c r="T1323" i="2"/>
  <c r="R1323" i="2"/>
  <c r="P1323" i="2"/>
  <c r="BI1322" i="2"/>
  <c r="BH1322" i="2"/>
  <c r="BG1322" i="2"/>
  <c r="BF1322" i="2"/>
  <c r="T1322" i="2"/>
  <c r="R1322" i="2"/>
  <c r="P1322" i="2"/>
  <c r="BI1321" i="2"/>
  <c r="BH1321" i="2"/>
  <c r="BG1321" i="2"/>
  <c r="BF1321" i="2"/>
  <c r="T1321" i="2"/>
  <c r="R1321" i="2"/>
  <c r="P1321" i="2"/>
  <c r="BI1320" i="2"/>
  <c r="BH1320" i="2"/>
  <c r="BG1320" i="2"/>
  <c r="BF1320" i="2"/>
  <c r="T1320" i="2"/>
  <c r="R1320" i="2"/>
  <c r="P1320" i="2"/>
  <c r="BI1319" i="2"/>
  <c r="BH1319" i="2"/>
  <c r="BG1319" i="2"/>
  <c r="BF1319" i="2"/>
  <c r="T1319" i="2"/>
  <c r="R1319" i="2"/>
  <c r="P1319" i="2"/>
  <c r="BI1318" i="2"/>
  <c r="BH1318" i="2"/>
  <c r="BG1318" i="2"/>
  <c r="BF1318" i="2"/>
  <c r="T1318" i="2"/>
  <c r="R1318" i="2"/>
  <c r="P1318" i="2"/>
  <c r="BI1317" i="2"/>
  <c r="BH1317" i="2"/>
  <c r="BG1317" i="2"/>
  <c r="BF1317" i="2"/>
  <c r="T1317" i="2"/>
  <c r="R1317" i="2"/>
  <c r="P1317" i="2"/>
  <c r="BI1316" i="2"/>
  <c r="BH1316" i="2"/>
  <c r="BG1316" i="2"/>
  <c r="BF1316" i="2"/>
  <c r="T1316" i="2"/>
  <c r="R1316" i="2"/>
  <c r="P1316" i="2"/>
  <c r="BI1315" i="2"/>
  <c r="BH1315" i="2"/>
  <c r="BG1315" i="2"/>
  <c r="BF1315" i="2"/>
  <c r="T1315" i="2"/>
  <c r="R1315" i="2"/>
  <c r="P1315" i="2"/>
  <c r="BI1314" i="2"/>
  <c r="BH1314" i="2"/>
  <c r="BG1314" i="2"/>
  <c r="BF1314" i="2"/>
  <c r="T1314" i="2"/>
  <c r="R1314" i="2"/>
  <c r="P1314" i="2"/>
  <c r="BI1313" i="2"/>
  <c r="BH1313" i="2"/>
  <c r="BG1313" i="2"/>
  <c r="BF1313" i="2"/>
  <c r="T1313" i="2"/>
  <c r="R1313" i="2"/>
  <c r="P1313" i="2"/>
  <c r="BI1312" i="2"/>
  <c r="BH1312" i="2"/>
  <c r="BG1312" i="2"/>
  <c r="BF1312" i="2"/>
  <c r="T1312" i="2"/>
  <c r="R1312" i="2"/>
  <c r="P1312" i="2"/>
  <c r="BI1311" i="2"/>
  <c r="BH1311" i="2"/>
  <c r="BG1311" i="2"/>
  <c r="BF1311" i="2"/>
  <c r="T1311" i="2"/>
  <c r="R1311" i="2"/>
  <c r="P1311" i="2"/>
  <c r="BI1310" i="2"/>
  <c r="BH1310" i="2"/>
  <c r="BG1310" i="2"/>
  <c r="BF1310" i="2"/>
  <c r="T1310" i="2"/>
  <c r="R1310" i="2"/>
  <c r="P1310" i="2"/>
  <c r="BI1309" i="2"/>
  <c r="BH1309" i="2"/>
  <c r="BG1309" i="2"/>
  <c r="BF1309" i="2"/>
  <c r="T1309" i="2"/>
  <c r="R1309" i="2"/>
  <c r="P1309" i="2"/>
  <c r="BI1308" i="2"/>
  <c r="BH1308" i="2"/>
  <c r="BG1308" i="2"/>
  <c r="BF1308" i="2"/>
  <c r="T1308" i="2"/>
  <c r="R1308" i="2"/>
  <c r="P1308" i="2"/>
  <c r="BI1307" i="2"/>
  <c r="BH1307" i="2"/>
  <c r="BG1307" i="2"/>
  <c r="BF1307" i="2"/>
  <c r="T1307" i="2"/>
  <c r="R1307" i="2"/>
  <c r="P1307" i="2"/>
  <c r="BI1306" i="2"/>
  <c r="BH1306" i="2"/>
  <c r="BG1306" i="2"/>
  <c r="BF1306" i="2"/>
  <c r="T1306" i="2"/>
  <c r="R1306" i="2"/>
  <c r="P1306" i="2"/>
  <c r="BI1305" i="2"/>
  <c r="BH1305" i="2"/>
  <c r="BG1305" i="2"/>
  <c r="BF1305" i="2"/>
  <c r="T1305" i="2"/>
  <c r="R1305" i="2"/>
  <c r="P1305" i="2"/>
  <c r="BI1304" i="2"/>
  <c r="BH1304" i="2"/>
  <c r="BG1304" i="2"/>
  <c r="BF1304" i="2"/>
  <c r="T1304" i="2"/>
  <c r="R1304" i="2"/>
  <c r="P1304" i="2"/>
  <c r="BI1303" i="2"/>
  <c r="BH1303" i="2"/>
  <c r="BG1303" i="2"/>
  <c r="BF1303" i="2"/>
  <c r="T1303" i="2"/>
  <c r="R1303" i="2"/>
  <c r="P1303" i="2"/>
  <c r="BI1302" i="2"/>
  <c r="BH1302" i="2"/>
  <c r="BG1302" i="2"/>
  <c r="BF1302" i="2"/>
  <c r="T1302" i="2"/>
  <c r="R1302" i="2"/>
  <c r="P1302"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7" i="2"/>
  <c r="BH1297" i="2"/>
  <c r="BG1297" i="2"/>
  <c r="BF1297" i="2"/>
  <c r="T1297" i="2"/>
  <c r="R1297" i="2"/>
  <c r="P1297" i="2"/>
  <c r="BI1296" i="2"/>
  <c r="BH1296" i="2"/>
  <c r="BG1296" i="2"/>
  <c r="BF1296" i="2"/>
  <c r="T1296" i="2"/>
  <c r="R1296" i="2"/>
  <c r="P1296"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5" i="2"/>
  <c r="BH1285" i="2"/>
  <c r="BG1285" i="2"/>
  <c r="BF1285" i="2"/>
  <c r="T1285" i="2"/>
  <c r="R1285" i="2"/>
  <c r="P1285" i="2"/>
  <c r="BI1284" i="2"/>
  <c r="BH1284" i="2"/>
  <c r="BG1284" i="2"/>
  <c r="BF1284" i="2"/>
  <c r="T1284" i="2"/>
  <c r="R1284" i="2"/>
  <c r="P1284" i="2"/>
  <c r="BI1283" i="2"/>
  <c r="BH1283" i="2"/>
  <c r="BG1283" i="2"/>
  <c r="BF1283" i="2"/>
  <c r="T1283" i="2"/>
  <c r="R1283" i="2"/>
  <c r="P1283" i="2"/>
  <c r="BI1282" i="2"/>
  <c r="BH1282" i="2"/>
  <c r="BG1282" i="2"/>
  <c r="BF1282" i="2"/>
  <c r="T1282" i="2"/>
  <c r="R1282" i="2"/>
  <c r="P1282" i="2"/>
  <c r="BI1281" i="2"/>
  <c r="BH1281" i="2"/>
  <c r="BG1281" i="2"/>
  <c r="BF1281" i="2"/>
  <c r="T1281" i="2"/>
  <c r="R1281" i="2"/>
  <c r="P1281" i="2"/>
  <c r="BI1280" i="2"/>
  <c r="BH1280" i="2"/>
  <c r="BG1280" i="2"/>
  <c r="BF1280" i="2"/>
  <c r="T1280" i="2"/>
  <c r="R1280" i="2"/>
  <c r="P1280" i="2"/>
  <c r="BI1279" i="2"/>
  <c r="BH1279" i="2"/>
  <c r="BG1279" i="2"/>
  <c r="BF1279" i="2"/>
  <c r="T1279" i="2"/>
  <c r="R1279" i="2"/>
  <c r="P1279" i="2"/>
  <c r="BI1278" i="2"/>
  <c r="BH1278" i="2"/>
  <c r="BG1278" i="2"/>
  <c r="BF1278" i="2"/>
  <c r="T1278" i="2"/>
  <c r="R1278" i="2"/>
  <c r="P1278" i="2"/>
  <c r="BI1277" i="2"/>
  <c r="BH1277" i="2"/>
  <c r="BG1277" i="2"/>
  <c r="BF1277" i="2"/>
  <c r="T1277" i="2"/>
  <c r="R1277" i="2"/>
  <c r="P1277" i="2"/>
  <c r="BI1276" i="2"/>
  <c r="BH1276" i="2"/>
  <c r="BG1276" i="2"/>
  <c r="BF1276" i="2"/>
  <c r="T1276" i="2"/>
  <c r="R1276" i="2"/>
  <c r="P1276" i="2"/>
  <c r="BI1275" i="2"/>
  <c r="BH1275" i="2"/>
  <c r="BG1275" i="2"/>
  <c r="BF1275" i="2"/>
  <c r="T1275" i="2"/>
  <c r="R1275" i="2"/>
  <c r="P1275" i="2"/>
  <c r="BI1274" i="2"/>
  <c r="BH1274" i="2"/>
  <c r="BG1274" i="2"/>
  <c r="BF1274" i="2"/>
  <c r="T1274" i="2"/>
  <c r="R1274" i="2"/>
  <c r="P1274" i="2"/>
  <c r="BI1273" i="2"/>
  <c r="BH1273" i="2"/>
  <c r="BG1273" i="2"/>
  <c r="BF1273" i="2"/>
  <c r="T1273" i="2"/>
  <c r="R1273" i="2"/>
  <c r="P1273" i="2"/>
  <c r="BI1272" i="2"/>
  <c r="BH1272" i="2"/>
  <c r="BG1272" i="2"/>
  <c r="BF1272" i="2"/>
  <c r="T1272" i="2"/>
  <c r="R1272" i="2"/>
  <c r="P1272" i="2"/>
  <c r="BI1271" i="2"/>
  <c r="BH1271" i="2"/>
  <c r="BG1271" i="2"/>
  <c r="BF1271" i="2"/>
  <c r="T1271" i="2"/>
  <c r="R1271" i="2"/>
  <c r="P1271" i="2"/>
  <c r="BI1270" i="2"/>
  <c r="BH1270" i="2"/>
  <c r="BG1270" i="2"/>
  <c r="BF1270" i="2"/>
  <c r="T1270" i="2"/>
  <c r="R1270" i="2"/>
  <c r="P1270" i="2"/>
  <c r="BI1269" i="2"/>
  <c r="BH1269" i="2"/>
  <c r="BG1269" i="2"/>
  <c r="BF1269" i="2"/>
  <c r="T1269" i="2"/>
  <c r="R1269" i="2"/>
  <c r="P1269" i="2"/>
  <c r="BI1268" i="2"/>
  <c r="BH1268" i="2"/>
  <c r="BG1268" i="2"/>
  <c r="BF1268" i="2"/>
  <c r="T1268" i="2"/>
  <c r="R1268" i="2"/>
  <c r="P1268" i="2"/>
  <c r="BI1267" i="2"/>
  <c r="BH1267" i="2"/>
  <c r="BG1267" i="2"/>
  <c r="BF1267" i="2"/>
  <c r="T1267" i="2"/>
  <c r="R1267" i="2"/>
  <c r="P1267" i="2"/>
  <c r="BI1266" i="2"/>
  <c r="BH1266" i="2"/>
  <c r="BG1266" i="2"/>
  <c r="BF1266" i="2"/>
  <c r="T1266" i="2"/>
  <c r="R1266" i="2"/>
  <c r="P1266" i="2"/>
  <c r="BI1265" i="2"/>
  <c r="BH1265" i="2"/>
  <c r="BG1265" i="2"/>
  <c r="BF1265" i="2"/>
  <c r="T1265" i="2"/>
  <c r="R1265" i="2"/>
  <c r="P1265" i="2"/>
  <c r="BI1264" i="2"/>
  <c r="BH1264" i="2"/>
  <c r="BG1264" i="2"/>
  <c r="BF1264" i="2"/>
  <c r="T1264" i="2"/>
  <c r="R1264" i="2"/>
  <c r="P1264" i="2"/>
  <c r="BI1263" i="2"/>
  <c r="BH1263" i="2"/>
  <c r="BG1263" i="2"/>
  <c r="BF1263" i="2"/>
  <c r="T1263" i="2"/>
  <c r="R1263" i="2"/>
  <c r="P1263" i="2"/>
  <c r="BI1262" i="2"/>
  <c r="BH1262" i="2"/>
  <c r="BG1262" i="2"/>
  <c r="BF1262" i="2"/>
  <c r="T1262" i="2"/>
  <c r="R1262" i="2"/>
  <c r="P1262" i="2"/>
  <c r="BI1261" i="2"/>
  <c r="BH1261" i="2"/>
  <c r="BG1261" i="2"/>
  <c r="BF1261" i="2"/>
  <c r="T1261" i="2"/>
  <c r="R1261" i="2"/>
  <c r="P1261" i="2"/>
  <c r="BI1260" i="2"/>
  <c r="BH1260" i="2"/>
  <c r="BG1260" i="2"/>
  <c r="BF1260" i="2"/>
  <c r="T1260" i="2"/>
  <c r="R1260" i="2"/>
  <c r="P1260" i="2"/>
  <c r="BI1259" i="2"/>
  <c r="BH1259" i="2"/>
  <c r="BG1259" i="2"/>
  <c r="BF1259" i="2"/>
  <c r="T1259" i="2"/>
  <c r="R1259" i="2"/>
  <c r="P1259" i="2"/>
  <c r="BI1257" i="2"/>
  <c r="BH1257" i="2"/>
  <c r="BG1257" i="2"/>
  <c r="BF1257" i="2"/>
  <c r="T1257" i="2"/>
  <c r="R1257" i="2"/>
  <c r="P1257" i="2"/>
  <c r="BI1256" i="2"/>
  <c r="BH1256" i="2"/>
  <c r="BG1256" i="2"/>
  <c r="BF1256" i="2"/>
  <c r="T1256" i="2"/>
  <c r="R1256" i="2"/>
  <c r="P1256" i="2"/>
  <c r="BI1255" i="2"/>
  <c r="BH1255" i="2"/>
  <c r="BG1255" i="2"/>
  <c r="BF1255" i="2"/>
  <c r="T1255" i="2"/>
  <c r="R1255" i="2"/>
  <c r="P1255" i="2"/>
  <c r="BI1254" i="2"/>
  <c r="BH1254" i="2"/>
  <c r="BG1254" i="2"/>
  <c r="BF1254" i="2"/>
  <c r="T1254" i="2"/>
  <c r="R1254" i="2"/>
  <c r="P1254" i="2"/>
  <c r="BI1253" i="2"/>
  <c r="BH1253" i="2"/>
  <c r="BG1253" i="2"/>
  <c r="BF1253" i="2"/>
  <c r="T1253" i="2"/>
  <c r="R1253" i="2"/>
  <c r="P1253" i="2"/>
  <c r="BI1252" i="2"/>
  <c r="BH1252" i="2"/>
  <c r="BG1252" i="2"/>
  <c r="BF1252" i="2"/>
  <c r="T1252" i="2"/>
  <c r="R1252" i="2"/>
  <c r="P1252" i="2"/>
  <c r="BI1251" i="2"/>
  <c r="BH1251" i="2"/>
  <c r="BG1251" i="2"/>
  <c r="BF1251" i="2"/>
  <c r="T1251" i="2"/>
  <c r="R1251" i="2"/>
  <c r="P1251" i="2"/>
  <c r="BI1250" i="2"/>
  <c r="BH1250" i="2"/>
  <c r="BG1250" i="2"/>
  <c r="BF1250" i="2"/>
  <c r="T1250" i="2"/>
  <c r="R1250" i="2"/>
  <c r="P1250" i="2"/>
  <c r="BI1249" i="2"/>
  <c r="BH1249" i="2"/>
  <c r="BG1249" i="2"/>
  <c r="BF1249" i="2"/>
  <c r="T1249" i="2"/>
  <c r="R1249" i="2"/>
  <c r="P1249" i="2"/>
  <c r="BI1248" i="2"/>
  <c r="BH1248" i="2"/>
  <c r="BG1248" i="2"/>
  <c r="BF1248" i="2"/>
  <c r="T1248" i="2"/>
  <c r="R1248" i="2"/>
  <c r="P1248" i="2"/>
  <c r="BI1247" i="2"/>
  <c r="BH1247" i="2"/>
  <c r="BG1247" i="2"/>
  <c r="BF1247" i="2"/>
  <c r="T1247" i="2"/>
  <c r="R1247" i="2"/>
  <c r="P1247" i="2"/>
  <c r="BI1246" i="2"/>
  <c r="BH1246" i="2"/>
  <c r="BG1246" i="2"/>
  <c r="BF1246" i="2"/>
  <c r="T1246" i="2"/>
  <c r="R1246" i="2"/>
  <c r="P1246" i="2"/>
  <c r="BI1245" i="2"/>
  <c r="BH1245" i="2"/>
  <c r="BG1245" i="2"/>
  <c r="BF1245" i="2"/>
  <c r="T1245" i="2"/>
  <c r="R1245" i="2"/>
  <c r="P1245" i="2"/>
  <c r="BI1244" i="2"/>
  <c r="BH1244" i="2"/>
  <c r="BG1244" i="2"/>
  <c r="BF1244" i="2"/>
  <c r="T1244" i="2"/>
  <c r="R1244" i="2"/>
  <c r="P1244" i="2"/>
  <c r="BI1243" i="2"/>
  <c r="BH1243" i="2"/>
  <c r="BG1243" i="2"/>
  <c r="BF1243" i="2"/>
  <c r="T1243" i="2"/>
  <c r="R1243" i="2"/>
  <c r="P1243" i="2"/>
  <c r="BI1242" i="2"/>
  <c r="BH1242" i="2"/>
  <c r="BG1242" i="2"/>
  <c r="BF1242" i="2"/>
  <c r="T1242" i="2"/>
  <c r="R1242" i="2"/>
  <c r="P1242" i="2"/>
  <c r="BI1241" i="2"/>
  <c r="BH1241" i="2"/>
  <c r="BG1241" i="2"/>
  <c r="BF1241" i="2"/>
  <c r="T1241" i="2"/>
  <c r="R1241" i="2"/>
  <c r="P1241" i="2"/>
  <c r="BI1240" i="2"/>
  <c r="BH1240" i="2"/>
  <c r="BG1240" i="2"/>
  <c r="BF1240" i="2"/>
  <c r="T1240" i="2"/>
  <c r="R1240" i="2"/>
  <c r="P1240" i="2"/>
  <c r="BI1239" i="2"/>
  <c r="BH1239" i="2"/>
  <c r="BG1239" i="2"/>
  <c r="BF1239" i="2"/>
  <c r="T1239" i="2"/>
  <c r="R1239" i="2"/>
  <c r="P1239" i="2"/>
  <c r="BI1238" i="2"/>
  <c r="BH1238" i="2"/>
  <c r="BG1238" i="2"/>
  <c r="BF1238" i="2"/>
  <c r="T1238" i="2"/>
  <c r="R1238" i="2"/>
  <c r="P1238" i="2"/>
  <c r="BI1237" i="2"/>
  <c r="BH1237" i="2"/>
  <c r="BG1237" i="2"/>
  <c r="BF1237" i="2"/>
  <c r="T1237" i="2"/>
  <c r="R1237" i="2"/>
  <c r="P1237" i="2"/>
  <c r="BI1236" i="2"/>
  <c r="BH1236" i="2"/>
  <c r="BG1236" i="2"/>
  <c r="BF1236" i="2"/>
  <c r="T1236" i="2"/>
  <c r="R1236" i="2"/>
  <c r="P1236" i="2"/>
  <c r="BI1235" i="2"/>
  <c r="BH1235" i="2"/>
  <c r="BG1235" i="2"/>
  <c r="BF1235" i="2"/>
  <c r="T1235" i="2"/>
  <c r="R1235" i="2"/>
  <c r="P1235" i="2"/>
  <c r="BI1234" i="2"/>
  <c r="BH1234" i="2"/>
  <c r="BG1234" i="2"/>
  <c r="BF1234" i="2"/>
  <c r="T1234" i="2"/>
  <c r="R1234" i="2"/>
  <c r="P1234" i="2"/>
  <c r="BI1233" i="2"/>
  <c r="BH1233" i="2"/>
  <c r="BG1233" i="2"/>
  <c r="BF1233" i="2"/>
  <c r="T1233" i="2"/>
  <c r="R1233" i="2"/>
  <c r="P1233" i="2"/>
  <c r="BI1232" i="2"/>
  <c r="BH1232" i="2"/>
  <c r="BG1232" i="2"/>
  <c r="BF1232" i="2"/>
  <c r="T1232" i="2"/>
  <c r="R1232" i="2"/>
  <c r="P1232" i="2"/>
  <c r="BI1231" i="2"/>
  <c r="BH1231" i="2"/>
  <c r="BG1231" i="2"/>
  <c r="BF1231" i="2"/>
  <c r="T1231" i="2"/>
  <c r="R1231" i="2"/>
  <c r="P1231" i="2"/>
  <c r="BI1230" i="2"/>
  <c r="BH1230" i="2"/>
  <c r="BG1230" i="2"/>
  <c r="BF1230" i="2"/>
  <c r="T1230" i="2"/>
  <c r="R1230" i="2"/>
  <c r="P1230" i="2"/>
  <c r="BI1229" i="2"/>
  <c r="BH1229" i="2"/>
  <c r="BG1229" i="2"/>
  <c r="BF1229" i="2"/>
  <c r="T1229" i="2"/>
  <c r="R1229" i="2"/>
  <c r="P1229" i="2"/>
  <c r="BI1228" i="2"/>
  <c r="BH1228" i="2"/>
  <c r="BG1228" i="2"/>
  <c r="BF1228" i="2"/>
  <c r="T1228" i="2"/>
  <c r="R1228" i="2"/>
  <c r="P1228" i="2"/>
  <c r="BI1227" i="2"/>
  <c r="BH1227" i="2"/>
  <c r="BG1227" i="2"/>
  <c r="BF1227" i="2"/>
  <c r="T1227" i="2"/>
  <c r="R1227" i="2"/>
  <c r="P1227" i="2"/>
  <c r="BI1226" i="2"/>
  <c r="BH1226" i="2"/>
  <c r="BG1226" i="2"/>
  <c r="BF1226" i="2"/>
  <c r="T1226" i="2"/>
  <c r="R1226" i="2"/>
  <c r="P1226" i="2"/>
  <c r="BI1225" i="2"/>
  <c r="BH1225" i="2"/>
  <c r="BG1225" i="2"/>
  <c r="BF1225" i="2"/>
  <c r="T1225" i="2"/>
  <c r="R1225" i="2"/>
  <c r="P1225" i="2"/>
  <c r="BI1224" i="2"/>
  <c r="BH1224" i="2"/>
  <c r="BG1224" i="2"/>
  <c r="BF1224" i="2"/>
  <c r="T1224" i="2"/>
  <c r="R1224" i="2"/>
  <c r="P1224" i="2"/>
  <c r="BI1223" i="2"/>
  <c r="BH1223" i="2"/>
  <c r="BG1223" i="2"/>
  <c r="BF1223" i="2"/>
  <c r="T1223" i="2"/>
  <c r="R1223" i="2"/>
  <c r="P1223" i="2"/>
  <c r="BI1222" i="2"/>
  <c r="BH1222" i="2"/>
  <c r="BG1222" i="2"/>
  <c r="BF1222" i="2"/>
  <c r="T1222" i="2"/>
  <c r="R1222" i="2"/>
  <c r="P1222" i="2"/>
  <c r="BI1221" i="2"/>
  <c r="BH1221" i="2"/>
  <c r="BG1221" i="2"/>
  <c r="BF1221" i="2"/>
  <c r="T1221" i="2"/>
  <c r="R1221" i="2"/>
  <c r="P1221" i="2"/>
  <c r="BI1220" i="2"/>
  <c r="BH1220" i="2"/>
  <c r="BG1220" i="2"/>
  <c r="BF1220" i="2"/>
  <c r="T1220" i="2"/>
  <c r="R1220" i="2"/>
  <c r="P1220" i="2"/>
  <c r="BI1219" i="2"/>
  <c r="BH1219" i="2"/>
  <c r="BG1219" i="2"/>
  <c r="BF1219" i="2"/>
  <c r="T1219" i="2"/>
  <c r="R1219" i="2"/>
  <c r="P1219" i="2"/>
  <c r="BI1218" i="2"/>
  <c r="BH1218" i="2"/>
  <c r="BG1218" i="2"/>
  <c r="BF1218" i="2"/>
  <c r="T1218" i="2"/>
  <c r="R1218" i="2"/>
  <c r="P1218" i="2"/>
  <c r="BI1217" i="2"/>
  <c r="BH1217" i="2"/>
  <c r="BG1217" i="2"/>
  <c r="BF1217" i="2"/>
  <c r="T1217" i="2"/>
  <c r="R1217" i="2"/>
  <c r="P1217" i="2"/>
  <c r="BI1216" i="2"/>
  <c r="BH1216" i="2"/>
  <c r="BG1216" i="2"/>
  <c r="BF1216" i="2"/>
  <c r="T1216" i="2"/>
  <c r="R1216" i="2"/>
  <c r="P1216" i="2"/>
  <c r="BI1215" i="2"/>
  <c r="BH1215" i="2"/>
  <c r="BG1215" i="2"/>
  <c r="BF1215" i="2"/>
  <c r="T1215" i="2"/>
  <c r="R1215" i="2"/>
  <c r="P1215" i="2"/>
  <c r="BI1214" i="2"/>
  <c r="BH1214" i="2"/>
  <c r="BG1214" i="2"/>
  <c r="BF1214" i="2"/>
  <c r="T1214" i="2"/>
  <c r="R1214" i="2"/>
  <c r="P1214" i="2"/>
  <c r="BI1213" i="2"/>
  <c r="BH1213" i="2"/>
  <c r="BG1213" i="2"/>
  <c r="BF1213" i="2"/>
  <c r="T1213" i="2"/>
  <c r="R1213" i="2"/>
  <c r="P1213" i="2"/>
  <c r="BI1212" i="2"/>
  <c r="BH1212" i="2"/>
  <c r="BG1212" i="2"/>
  <c r="BF1212" i="2"/>
  <c r="T1212" i="2"/>
  <c r="R1212" i="2"/>
  <c r="P1212" i="2"/>
  <c r="BI1211" i="2"/>
  <c r="BH1211" i="2"/>
  <c r="BG1211" i="2"/>
  <c r="BF1211" i="2"/>
  <c r="T1211" i="2"/>
  <c r="R1211" i="2"/>
  <c r="P1211" i="2"/>
  <c r="BI1210" i="2"/>
  <c r="BH1210" i="2"/>
  <c r="BG1210" i="2"/>
  <c r="BF1210" i="2"/>
  <c r="T1210" i="2"/>
  <c r="R1210" i="2"/>
  <c r="P1210" i="2"/>
  <c r="BI1209" i="2"/>
  <c r="BH1209" i="2"/>
  <c r="BG1209" i="2"/>
  <c r="BF1209" i="2"/>
  <c r="T1209" i="2"/>
  <c r="R1209" i="2"/>
  <c r="P1209" i="2"/>
  <c r="BI1208" i="2"/>
  <c r="BH1208" i="2"/>
  <c r="BG1208" i="2"/>
  <c r="BF1208" i="2"/>
  <c r="T1208" i="2"/>
  <c r="R1208" i="2"/>
  <c r="P1208" i="2"/>
  <c r="BI1207" i="2"/>
  <c r="BH1207" i="2"/>
  <c r="BG1207" i="2"/>
  <c r="BF1207" i="2"/>
  <c r="T1207" i="2"/>
  <c r="R1207" i="2"/>
  <c r="P1207" i="2"/>
  <c r="BI1206" i="2"/>
  <c r="BH1206" i="2"/>
  <c r="BG1206" i="2"/>
  <c r="BF1206" i="2"/>
  <c r="T1206" i="2"/>
  <c r="R1206" i="2"/>
  <c r="P1206" i="2"/>
  <c r="BI1205" i="2"/>
  <c r="BH1205" i="2"/>
  <c r="BG1205" i="2"/>
  <c r="BF1205" i="2"/>
  <c r="T1205" i="2"/>
  <c r="R1205" i="2"/>
  <c r="P1205" i="2"/>
  <c r="BI1204" i="2"/>
  <c r="BH1204" i="2"/>
  <c r="BG1204" i="2"/>
  <c r="BF1204" i="2"/>
  <c r="T1204" i="2"/>
  <c r="R1204" i="2"/>
  <c r="P1204" i="2"/>
  <c r="BI1203" i="2"/>
  <c r="BH1203" i="2"/>
  <c r="BG1203" i="2"/>
  <c r="BF1203" i="2"/>
  <c r="T1203" i="2"/>
  <c r="R1203" i="2"/>
  <c r="P1203" i="2"/>
  <c r="BI1202" i="2"/>
  <c r="BH1202" i="2"/>
  <c r="BG1202" i="2"/>
  <c r="BF1202" i="2"/>
  <c r="T1202" i="2"/>
  <c r="R1202" i="2"/>
  <c r="P1202" i="2"/>
  <c r="BI1201" i="2"/>
  <c r="BH1201" i="2"/>
  <c r="BG1201" i="2"/>
  <c r="BF1201" i="2"/>
  <c r="T1201" i="2"/>
  <c r="R1201" i="2"/>
  <c r="P1201" i="2"/>
  <c r="BI1200" i="2"/>
  <c r="BH1200" i="2"/>
  <c r="BG1200" i="2"/>
  <c r="BF1200" i="2"/>
  <c r="T1200" i="2"/>
  <c r="R1200" i="2"/>
  <c r="P1200" i="2"/>
  <c r="BI1199" i="2"/>
  <c r="BH1199" i="2"/>
  <c r="BG1199" i="2"/>
  <c r="BF1199" i="2"/>
  <c r="T1199" i="2"/>
  <c r="R1199" i="2"/>
  <c r="P1199" i="2"/>
  <c r="BI1198" i="2"/>
  <c r="BH1198" i="2"/>
  <c r="BG1198" i="2"/>
  <c r="BF1198" i="2"/>
  <c r="T1198" i="2"/>
  <c r="R1198" i="2"/>
  <c r="P1198" i="2"/>
  <c r="BI1197" i="2"/>
  <c r="BH1197" i="2"/>
  <c r="BG1197" i="2"/>
  <c r="BF1197" i="2"/>
  <c r="T1197" i="2"/>
  <c r="R1197" i="2"/>
  <c r="P1197" i="2"/>
  <c r="BI1196" i="2"/>
  <c r="BH1196" i="2"/>
  <c r="BG1196" i="2"/>
  <c r="BF1196" i="2"/>
  <c r="T1196" i="2"/>
  <c r="R1196" i="2"/>
  <c r="P1196" i="2"/>
  <c r="BI1195" i="2"/>
  <c r="BH1195" i="2"/>
  <c r="BG1195" i="2"/>
  <c r="BF1195" i="2"/>
  <c r="T1195" i="2"/>
  <c r="R1195" i="2"/>
  <c r="P1195" i="2"/>
  <c r="BI1194" i="2"/>
  <c r="BH1194" i="2"/>
  <c r="BG1194" i="2"/>
  <c r="BF1194" i="2"/>
  <c r="T1194" i="2"/>
  <c r="R1194" i="2"/>
  <c r="P1194" i="2"/>
  <c r="BI1193" i="2"/>
  <c r="BH1193" i="2"/>
  <c r="BG1193" i="2"/>
  <c r="BF1193" i="2"/>
  <c r="T1193" i="2"/>
  <c r="R1193" i="2"/>
  <c r="P1193" i="2"/>
  <c r="BI1192" i="2"/>
  <c r="BH1192" i="2"/>
  <c r="BG1192" i="2"/>
  <c r="BF1192" i="2"/>
  <c r="T1192" i="2"/>
  <c r="R1192" i="2"/>
  <c r="P1192" i="2"/>
  <c r="BI1191" i="2"/>
  <c r="BH1191" i="2"/>
  <c r="BG1191" i="2"/>
  <c r="BF1191" i="2"/>
  <c r="T1191" i="2"/>
  <c r="R1191" i="2"/>
  <c r="P1191" i="2"/>
  <c r="BI1190" i="2"/>
  <c r="BH1190" i="2"/>
  <c r="BG1190" i="2"/>
  <c r="BF1190" i="2"/>
  <c r="T1190" i="2"/>
  <c r="R1190" i="2"/>
  <c r="P1190" i="2"/>
  <c r="BI1189" i="2"/>
  <c r="BH1189" i="2"/>
  <c r="BG1189" i="2"/>
  <c r="BF1189" i="2"/>
  <c r="T1189" i="2"/>
  <c r="R1189" i="2"/>
  <c r="P1189" i="2"/>
  <c r="BI1188" i="2"/>
  <c r="BH1188" i="2"/>
  <c r="BG1188" i="2"/>
  <c r="BF1188" i="2"/>
  <c r="T1188" i="2"/>
  <c r="R1188" i="2"/>
  <c r="P1188" i="2"/>
  <c r="BI1187" i="2"/>
  <c r="BH1187" i="2"/>
  <c r="BG1187" i="2"/>
  <c r="BF1187" i="2"/>
  <c r="T1187" i="2"/>
  <c r="R1187" i="2"/>
  <c r="P1187" i="2"/>
  <c r="BI1186" i="2"/>
  <c r="BH1186" i="2"/>
  <c r="BG1186" i="2"/>
  <c r="BF1186" i="2"/>
  <c r="T1186" i="2"/>
  <c r="R1186" i="2"/>
  <c r="P1186" i="2"/>
  <c r="BI1185" i="2"/>
  <c r="BH1185" i="2"/>
  <c r="BG1185" i="2"/>
  <c r="BF1185" i="2"/>
  <c r="T1185" i="2"/>
  <c r="R1185" i="2"/>
  <c r="P1185" i="2"/>
  <c r="BI1184" i="2"/>
  <c r="BH1184" i="2"/>
  <c r="BG1184" i="2"/>
  <c r="BF1184" i="2"/>
  <c r="T1184" i="2"/>
  <c r="R1184" i="2"/>
  <c r="P1184" i="2"/>
  <c r="BI1183" i="2"/>
  <c r="BH1183" i="2"/>
  <c r="BG1183" i="2"/>
  <c r="BF1183" i="2"/>
  <c r="T1183" i="2"/>
  <c r="R1183" i="2"/>
  <c r="P1183" i="2"/>
  <c r="BI1182" i="2"/>
  <c r="BH1182" i="2"/>
  <c r="BG1182" i="2"/>
  <c r="BF1182" i="2"/>
  <c r="T1182" i="2"/>
  <c r="R1182" i="2"/>
  <c r="P1182" i="2"/>
  <c r="BI1181" i="2"/>
  <c r="BH1181" i="2"/>
  <c r="BG1181" i="2"/>
  <c r="BF1181" i="2"/>
  <c r="T1181" i="2"/>
  <c r="R1181" i="2"/>
  <c r="P1181" i="2"/>
  <c r="BI1180" i="2"/>
  <c r="BH1180" i="2"/>
  <c r="BG1180" i="2"/>
  <c r="BF1180" i="2"/>
  <c r="T1180" i="2"/>
  <c r="R1180" i="2"/>
  <c r="P1180" i="2"/>
  <c r="BI1179" i="2"/>
  <c r="BH1179" i="2"/>
  <c r="BG1179" i="2"/>
  <c r="BF1179" i="2"/>
  <c r="T1179" i="2"/>
  <c r="R1179" i="2"/>
  <c r="P1179" i="2"/>
  <c r="BI1178" i="2"/>
  <c r="BH1178" i="2"/>
  <c r="BG1178" i="2"/>
  <c r="BF1178" i="2"/>
  <c r="T1178" i="2"/>
  <c r="R1178" i="2"/>
  <c r="P1178" i="2"/>
  <c r="BI1177" i="2"/>
  <c r="BH1177" i="2"/>
  <c r="BG1177" i="2"/>
  <c r="BF1177" i="2"/>
  <c r="T1177" i="2"/>
  <c r="R1177" i="2"/>
  <c r="P1177" i="2"/>
  <c r="BI1176" i="2"/>
  <c r="BH1176" i="2"/>
  <c r="BG1176" i="2"/>
  <c r="BF1176" i="2"/>
  <c r="T1176" i="2"/>
  <c r="R1176" i="2"/>
  <c r="P1176" i="2"/>
  <c r="BI1175" i="2"/>
  <c r="BH1175" i="2"/>
  <c r="BG1175" i="2"/>
  <c r="BF1175" i="2"/>
  <c r="T1175" i="2"/>
  <c r="R1175" i="2"/>
  <c r="P1175" i="2"/>
  <c r="BI1174" i="2"/>
  <c r="BH1174" i="2"/>
  <c r="BG1174" i="2"/>
  <c r="BF1174" i="2"/>
  <c r="T1174" i="2"/>
  <c r="R1174" i="2"/>
  <c r="P1174" i="2"/>
  <c r="BI1173" i="2"/>
  <c r="BH1173" i="2"/>
  <c r="BG1173" i="2"/>
  <c r="BF1173" i="2"/>
  <c r="T1173" i="2"/>
  <c r="R1173" i="2"/>
  <c r="P1173" i="2"/>
  <c r="BI1172" i="2"/>
  <c r="BH1172" i="2"/>
  <c r="BG1172" i="2"/>
  <c r="BF1172" i="2"/>
  <c r="T1172" i="2"/>
  <c r="R1172" i="2"/>
  <c r="P1172" i="2"/>
  <c r="BI1171" i="2"/>
  <c r="BH1171" i="2"/>
  <c r="BG1171" i="2"/>
  <c r="BF1171" i="2"/>
  <c r="T1171" i="2"/>
  <c r="R1171" i="2"/>
  <c r="P1171" i="2"/>
  <c r="BI1170" i="2"/>
  <c r="BH1170" i="2"/>
  <c r="BG1170" i="2"/>
  <c r="BF1170" i="2"/>
  <c r="T1170" i="2"/>
  <c r="R1170" i="2"/>
  <c r="P1170" i="2"/>
  <c r="BI1169" i="2"/>
  <c r="BH1169" i="2"/>
  <c r="BG1169" i="2"/>
  <c r="BF1169" i="2"/>
  <c r="T1169" i="2"/>
  <c r="R1169" i="2"/>
  <c r="P1169" i="2"/>
  <c r="BI1168" i="2"/>
  <c r="BH1168" i="2"/>
  <c r="BG1168" i="2"/>
  <c r="BF1168" i="2"/>
  <c r="T1168" i="2"/>
  <c r="R1168" i="2"/>
  <c r="P1168" i="2"/>
  <c r="BI1167" i="2"/>
  <c r="BH1167" i="2"/>
  <c r="BG1167" i="2"/>
  <c r="BF1167" i="2"/>
  <c r="T1167" i="2"/>
  <c r="R1167" i="2"/>
  <c r="P1167" i="2"/>
  <c r="BI1166" i="2"/>
  <c r="BH1166" i="2"/>
  <c r="BG1166" i="2"/>
  <c r="BF1166" i="2"/>
  <c r="T1166" i="2"/>
  <c r="R1166" i="2"/>
  <c r="P1166" i="2"/>
  <c r="BI1165" i="2"/>
  <c r="BH1165" i="2"/>
  <c r="BG1165" i="2"/>
  <c r="BF1165" i="2"/>
  <c r="T1165" i="2"/>
  <c r="R1165" i="2"/>
  <c r="P1165" i="2"/>
  <c r="BI1164" i="2"/>
  <c r="BH1164" i="2"/>
  <c r="BG1164" i="2"/>
  <c r="BF1164" i="2"/>
  <c r="T1164" i="2"/>
  <c r="R1164" i="2"/>
  <c r="P1164" i="2"/>
  <c r="BI1162" i="2"/>
  <c r="BH1162" i="2"/>
  <c r="BG1162" i="2"/>
  <c r="BF1162" i="2"/>
  <c r="T1162" i="2"/>
  <c r="R1162" i="2"/>
  <c r="P1162" i="2"/>
  <c r="BI1161" i="2"/>
  <c r="BH1161" i="2"/>
  <c r="BG1161" i="2"/>
  <c r="BF1161" i="2"/>
  <c r="T1161" i="2"/>
  <c r="R1161" i="2"/>
  <c r="P1161" i="2"/>
  <c r="BI1160" i="2"/>
  <c r="BH1160" i="2"/>
  <c r="BG1160" i="2"/>
  <c r="BF1160" i="2"/>
  <c r="T1160" i="2"/>
  <c r="R1160" i="2"/>
  <c r="P1160" i="2"/>
  <c r="BI1159" i="2"/>
  <c r="BH1159" i="2"/>
  <c r="BG1159" i="2"/>
  <c r="BF1159" i="2"/>
  <c r="T1159" i="2"/>
  <c r="R1159" i="2"/>
  <c r="P1159" i="2"/>
  <c r="BI1158" i="2"/>
  <c r="BH1158" i="2"/>
  <c r="BG1158" i="2"/>
  <c r="BF1158" i="2"/>
  <c r="T1158" i="2"/>
  <c r="R1158" i="2"/>
  <c r="P1158" i="2"/>
  <c r="BI1157" i="2"/>
  <c r="BH1157" i="2"/>
  <c r="BG1157" i="2"/>
  <c r="BF1157" i="2"/>
  <c r="T1157" i="2"/>
  <c r="R1157" i="2"/>
  <c r="P1157" i="2"/>
  <c r="BI1156" i="2"/>
  <c r="BH1156" i="2"/>
  <c r="BG1156" i="2"/>
  <c r="BF1156" i="2"/>
  <c r="T1156" i="2"/>
  <c r="R1156" i="2"/>
  <c r="P1156" i="2"/>
  <c r="BI1155" i="2"/>
  <c r="BH1155" i="2"/>
  <c r="BG1155" i="2"/>
  <c r="BF1155" i="2"/>
  <c r="T1155" i="2"/>
  <c r="R1155" i="2"/>
  <c r="P1155" i="2"/>
  <c r="BI1154" i="2"/>
  <c r="BH1154" i="2"/>
  <c r="BG1154" i="2"/>
  <c r="BF1154" i="2"/>
  <c r="T1154" i="2"/>
  <c r="R1154" i="2"/>
  <c r="P1154" i="2"/>
  <c r="BI1153" i="2"/>
  <c r="BH1153" i="2"/>
  <c r="BG1153" i="2"/>
  <c r="BF1153" i="2"/>
  <c r="T1153" i="2"/>
  <c r="R1153" i="2"/>
  <c r="P1153" i="2"/>
  <c r="BI1152" i="2"/>
  <c r="BH1152" i="2"/>
  <c r="BG1152" i="2"/>
  <c r="BF1152" i="2"/>
  <c r="T1152" i="2"/>
  <c r="R1152" i="2"/>
  <c r="P1152" i="2"/>
  <c r="BI1151" i="2"/>
  <c r="BH1151" i="2"/>
  <c r="BG1151" i="2"/>
  <c r="BF1151" i="2"/>
  <c r="T1151" i="2"/>
  <c r="R1151" i="2"/>
  <c r="P1151" i="2"/>
  <c r="BI1150" i="2"/>
  <c r="BH1150" i="2"/>
  <c r="BG1150" i="2"/>
  <c r="BF1150" i="2"/>
  <c r="T1150" i="2"/>
  <c r="R1150" i="2"/>
  <c r="P1150" i="2"/>
  <c r="BI1149" i="2"/>
  <c r="BH1149" i="2"/>
  <c r="BG1149" i="2"/>
  <c r="BF1149" i="2"/>
  <c r="T1149" i="2"/>
  <c r="R1149" i="2"/>
  <c r="P1149" i="2"/>
  <c r="BI1148" i="2"/>
  <c r="BH1148" i="2"/>
  <c r="BG1148" i="2"/>
  <c r="BF1148" i="2"/>
  <c r="T1148" i="2"/>
  <c r="R1148" i="2"/>
  <c r="P1148" i="2"/>
  <c r="BI1147" i="2"/>
  <c r="BH1147" i="2"/>
  <c r="BG1147" i="2"/>
  <c r="BF1147" i="2"/>
  <c r="T1147" i="2"/>
  <c r="R1147" i="2"/>
  <c r="P1147" i="2"/>
  <c r="BI1146" i="2"/>
  <c r="BH1146" i="2"/>
  <c r="BG1146" i="2"/>
  <c r="BF1146" i="2"/>
  <c r="T1146" i="2"/>
  <c r="R1146" i="2"/>
  <c r="P1146" i="2"/>
  <c r="BI1145" i="2"/>
  <c r="BH1145" i="2"/>
  <c r="BG1145" i="2"/>
  <c r="BF1145" i="2"/>
  <c r="T1145" i="2"/>
  <c r="R1145" i="2"/>
  <c r="P1145" i="2"/>
  <c r="BI1144" i="2"/>
  <c r="BH1144" i="2"/>
  <c r="BG1144" i="2"/>
  <c r="BF1144" i="2"/>
  <c r="T1144" i="2"/>
  <c r="R1144" i="2"/>
  <c r="P1144" i="2"/>
  <c r="BI1143" i="2"/>
  <c r="BH1143" i="2"/>
  <c r="BG1143" i="2"/>
  <c r="BF1143" i="2"/>
  <c r="T1143" i="2"/>
  <c r="R1143" i="2"/>
  <c r="P1143" i="2"/>
  <c r="BI1142" i="2"/>
  <c r="BH1142" i="2"/>
  <c r="BG1142" i="2"/>
  <c r="BF1142" i="2"/>
  <c r="T1142" i="2"/>
  <c r="R1142" i="2"/>
  <c r="P1142" i="2"/>
  <c r="BI1141" i="2"/>
  <c r="BH1141" i="2"/>
  <c r="BG1141" i="2"/>
  <c r="BF1141" i="2"/>
  <c r="T1141" i="2"/>
  <c r="R1141" i="2"/>
  <c r="P1141" i="2"/>
  <c r="BI1140" i="2"/>
  <c r="BH1140" i="2"/>
  <c r="BG1140" i="2"/>
  <c r="BF1140" i="2"/>
  <c r="T1140" i="2"/>
  <c r="R1140" i="2"/>
  <c r="P1140" i="2"/>
  <c r="BI1139" i="2"/>
  <c r="BH1139" i="2"/>
  <c r="BG1139" i="2"/>
  <c r="BF1139" i="2"/>
  <c r="T1139" i="2"/>
  <c r="R1139" i="2"/>
  <c r="P1139" i="2"/>
  <c r="BI1138" i="2"/>
  <c r="BH1138" i="2"/>
  <c r="BG1138" i="2"/>
  <c r="BF1138" i="2"/>
  <c r="T1138" i="2"/>
  <c r="R1138" i="2"/>
  <c r="P1138" i="2"/>
  <c r="BI1137" i="2"/>
  <c r="BH1137" i="2"/>
  <c r="BG1137" i="2"/>
  <c r="BF1137" i="2"/>
  <c r="T1137" i="2"/>
  <c r="R1137" i="2"/>
  <c r="P1137" i="2"/>
  <c r="BI1136" i="2"/>
  <c r="BH1136" i="2"/>
  <c r="BG1136" i="2"/>
  <c r="BF1136" i="2"/>
  <c r="T1136" i="2"/>
  <c r="R1136" i="2"/>
  <c r="P1136" i="2"/>
  <c r="BI1135" i="2"/>
  <c r="BH1135" i="2"/>
  <c r="BG1135" i="2"/>
  <c r="BF1135" i="2"/>
  <c r="T1135" i="2"/>
  <c r="R1135" i="2"/>
  <c r="P1135" i="2"/>
  <c r="BI1134" i="2"/>
  <c r="BH1134" i="2"/>
  <c r="BG1134" i="2"/>
  <c r="BF1134" i="2"/>
  <c r="T1134" i="2"/>
  <c r="R1134" i="2"/>
  <c r="P1134" i="2"/>
  <c r="BI1133" i="2"/>
  <c r="BH1133" i="2"/>
  <c r="BG1133" i="2"/>
  <c r="BF1133" i="2"/>
  <c r="T1133" i="2"/>
  <c r="R1133" i="2"/>
  <c r="P1133" i="2"/>
  <c r="BI1132" i="2"/>
  <c r="BH1132" i="2"/>
  <c r="BG1132" i="2"/>
  <c r="BF1132" i="2"/>
  <c r="T1132" i="2"/>
  <c r="R1132" i="2"/>
  <c r="P1132" i="2"/>
  <c r="BI1131" i="2"/>
  <c r="BH1131" i="2"/>
  <c r="BG1131" i="2"/>
  <c r="BF1131" i="2"/>
  <c r="T1131" i="2"/>
  <c r="R1131" i="2"/>
  <c r="P1131" i="2"/>
  <c r="BI1130" i="2"/>
  <c r="BH1130" i="2"/>
  <c r="BG1130" i="2"/>
  <c r="BF1130" i="2"/>
  <c r="T1130" i="2"/>
  <c r="R1130" i="2"/>
  <c r="P1130" i="2"/>
  <c r="BI1129" i="2"/>
  <c r="BH1129" i="2"/>
  <c r="BG1129" i="2"/>
  <c r="BF1129" i="2"/>
  <c r="T1129" i="2"/>
  <c r="R1129" i="2"/>
  <c r="P1129" i="2"/>
  <c r="BI1128" i="2"/>
  <c r="BH1128" i="2"/>
  <c r="BG1128" i="2"/>
  <c r="BF1128" i="2"/>
  <c r="T1128" i="2"/>
  <c r="R1128" i="2"/>
  <c r="P1128" i="2"/>
  <c r="BI1127" i="2"/>
  <c r="BH1127" i="2"/>
  <c r="BG1127" i="2"/>
  <c r="BF1127" i="2"/>
  <c r="T1127" i="2"/>
  <c r="R1127" i="2"/>
  <c r="P1127" i="2"/>
  <c r="BI1126" i="2"/>
  <c r="BH1126" i="2"/>
  <c r="BG1126" i="2"/>
  <c r="BF1126" i="2"/>
  <c r="T1126" i="2"/>
  <c r="R1126" i="2"/>
  <c r="P1126" i="2"/>
  <c r="BI1125" i="2"/>
  <c r="BH1125" i="2"/>
  <c r="BG1125" i="2"/>
  <c r="BF1125" i="2"/>
  <c r="T1125" i="2"/>
  <c r="R1125" i="2"/>
  <c r="P1125" i="2"/>
  <c r="BI1124" i="2"/>
  <c r="BH1124" i="2"/>
  <c r="BG1124" i="2"/>
  <c r="BF1124" i="2"/>
  <c r="T1124" i="2"/>
  <c r="R1124" i="2"/>
  <c r="P1124" i="2"/>
  <c r="BI1123" i="2"/>
  <c r="BH1123" i="2"/>
  <c r="BG1123" i="2"/>
  <c r="BF1123" i="2"/>
  <c r="T1123" i="2"/>
  <c r="R1123" i="2"/>
  <c r="P1123" i="2"/>
  <c r="BI1122" i="2"/>
  <c r="BH1122" i="2"/>
  <c r="BG1122" i="2"/>
  <c r="BF1122" i="2"/>
  <c r="T1122" i="2"/>
  <c r="R1122" i="2"/>
  <c r="P1122" i="2"/>
  <c r="BI1121" i="2"/>
  <c r="BH1121" i="2"/>
  <c r="BG1121" i="2"/>
  <c r="BF1121" i="2"/>
  <c r="T1121" i="2"/>
  <c r="R1121" i="2"/>
  <c r="P1121" i="2"/>
  <c r="BI1120" i="2"/>
  <c r="BH1120" i="2"/>
  <c r="BG1120" i="2"/>
  <c r="BF1120" i="2"/>
  <c r="T1120" i="2"/>
  <c r="R1120" i="2"/>
  <c r="P1120" i="2"/>
  <c r="BI1119" i="2"/>
  <c r="BH1119" i="2"/>
  <c r="BG1119" i="2"/>
  <c r="BF1119" i="2"/>
  <c r="T1119" i="2"/>
  <c r="R1119" i="2"/>
  <c r="P1119" i="2"/>
  <c r="BI1118" i="2"/>
  <c r="BH1118" i="2"/>
  <c r="BG1118" i="2"/>
  <c r="BF1118" i="2"/>
  <c r="T1118" i="2"/>
  <c r="R1118" i="2"/>
  <c r="P1118" i="2"/>
  <c r="BI1117" i="2"/>
  <c r="BH1117" i="2"/>
  <c r="BG1117" i="2"/>
  <c r="BF1117" i="2"/>
  <c r="T1117" i="2"/>
  <c r="R1117" i="2"/>
  <c r="P1117" i="2"/>
  <c r="BI1116" i="2"/>
  <c r="BH1116" i="2"/>
  <c r="BG1116" i="2"/>
  <c r="BF1116" i="2"/>
  <c r="T1116" i="2"/>
  <c r="R1116" i="2"/>
  <c r="P1116" i="2"/>
  <c r="BI1115" i="2"/>
  <c r="BH1115" i="2"/>
  <c r="BG1115" i="2"/>
  <c r="BF1115" i="2"/>
  <c r="T1115" i="2"/>
  <c r="R1115" i="2"/>
  <c r="P1115" i="2"/>
  <c r="BI1114" i="2"/>
  <c r="BH1114" i="2"/>
  <c r="BG1114" i="2"/>
  <c r="BF1114" i="2"/>
  <c r="T1114" i="2"/>
  <c r="R1114" i="2"/>
  <c r="P1114" i="2"/>
  <c r="BI1113" i="2"/>
  <c r="BH1113" i="2"/>
  <c r="BG1113" i="2"/>
  <c r="BF1113" i="2"/>
  <c r="T1113" i="2"/>
  <c r="R1113" i="2"/>
  <c r="P1113" i="2"/>
  <c r="BI1112" i="2"/>
  <c r="BH1112" i="2"/>
  <c r="BG1112" i="2"/>
  <c r="BF1112" i="2"/>
  <c r="T1112" i="2"/>
  <c r="R1112" i="2"/>
  <c r="P1112" i="2"/>
  <c r="BI1111" i="2"/>
  <c r="BH1111" i="2"/>
  <c r="BG1111" i="2"/>
  <c r="BF1111" i="2"/>
  <c r="T1111" i="2"/>
  <c r="R1111" i="2"/>
  <c r="P1111" i="2"/>
  <c r="BI1110" i="2"/>
  <c r="BH1110" i="2"/>
  <c r="BG1110" i="2"/>
  <c r="BF1110" i="2"/>
  <c r="T1110" i="2"/>
  <c r="R1110" i="2"/>
  <c r="P1110" i="2"/>
  <c r="BI1109" i="2"/>
  <c r="BH1109" i="2"/>
  <c r="BG1109" i="2"/>
  <c r="BF1109" i="2"/>
  <c r="T1109" i="2"/>
  <c r="R1109" i="2"/>
  <c r="P1109" i="2"/>
  <c r="BI1108" i="2"/>
  <c r="BH1108" i="2"/>
  <c r="BG1108" i="2"/>
  <c r="BF1108" i="2"/>
  <c r="T1108" i="2"/>
  <c r="R1108" i="2"/>
  <c r="P1108" i="2"/>
  <c r="BI1107" i="2"/>
  <c r="BH1107" i="2"/>
  <c r="BG1107" i="2"/>
  <c r="BF1107" i="2"/>
  <c r="T1107" i="2"/>
  <c r="R1107" i="2"/>
  <c r="P1107" i="2"/>
  <c r="BI1106" i="2"/>
  <c r="BH1106" i="2"/>
  <c r="BG1106" i="2"/>
  <c r="BF1106" i="2"/>
  <c r="T1106" i="2"/>
  <c r="R1106" i="2"/>
  <c r="P1106" i="2"/>
  <c r="BI1105" i="2"/>
  <c r="BH1105" i="2"/>
  <c r="BG1105" i="2"/>
  <c r="BF1105" i="2"/>
  <c r="T1105" i="2"/>
  <c r="R1105" i="2"/>
  <c r="P1105" i="2"/>
  <c r="BI1104" i="2"/>
  <c r="BH1104" i="2"/>
  <c r="BG1104" i="2"/>
  <c r="BF1104" i="2"/>
  <c r="T1104" i="2"/>
  <c r="R1104" i="2"/>
  <c r="P1104" i="2"/>
  <c r="BI1103" i="2"/>
  <c r="BH1103" i="2"/>
  <c r="BG1103" i="2"/>
  <c r="BF1103" i="2"/>
  <c r="T1103" i="2"/>
  <c r="R1103" i="2"/>
  <c r="P1103" i="2"/>
  <c r="BI1102" i="2"/>
  <c r="BH1102" i="2"/>
  <c r="BG1102" i="2"/>
  <c r="BF1102" i="2"/>
  <c r="T1102" i="2"/>
  <c r="R1102" i="2"/>
  <c r="P1102" i="2"/>
  <c r="BI1101" i="2"/>
  <c r="BH1101" i="2"/>
  <c r="BG1101" i="2"/>
  <c r="BF1101" i="2"/>
  <c r="T1101" i="2"/>
  <c r="R1101" i="2"/>
  <c r="P1101" i="2"/>
  <c r="BI1100" i="2"/>
  <c r="BH1100" i="2"/>
  <c r="BG1100" i="2"/>
  <c r="BF1100" i="2"/>
  <c r="T1100" i="2"/>
  <c r="R1100" i="2"/>
  <c r="P1100" i="2"/>
  <c r="BI1099" i="2"/>
  <c r="BH1099" i="2"/>
  <c r="BG1099" i="2"/>
  <c r="BF1099" i="2"/>
  <c r="T1099" i="2"/>
  <c r="R1099" i="2"/>
  <c r="P1099" i="2"/>
  <c r="BI1098" i="2"/>
  <c r="BH1098" i="2"/>
  <c r="BG1098" i="2"/>
  <c r="BF1098" i="2"/>
  <c r="T1098" i="2"/>
  <c r="R1098" i="2"/>
  <c r="P1098" i="2"/>
  <c r="BI1097" i="2"/>
  <c r="BH1097" i="2"/>
  <c r="BG1097" i="2"/>
  <c r="BF1097" i="2"/>
  <c r="T1097" i="2"/>
  <c r="R1097" i="2"/>
  <c r="P1097"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82" i="2"/>
  <c r="BH1082" i="2"/>
  <c r="BG1082" i="2"/>
  <c r="BF1082" i="2"/>
  <c r="T1082" i="2"/>
  <c r="R1082" i="2"/>
  <c r="P1082" i="2"/>
  <c r="BI1081" i="2"/>
  <c r="BH1081" i="2"/>
  <c r="BG1081" i="2"/>
  <c r="BF1081" i="2"/>
  <c r="T1081" i="2"/>
  <c r="R1081" i="2"/>
  <c r="P1081" i="2"/>
  <c r="BI1080" i="2"/>
  <c r="BH1080" i="2"/>
  <c r="BG1080" i="2"/>
  <c r="BF1080" i="2"/>
  <c r="T1080" i="2"/>
  <c r="R1080" i="2"/>
  <c r="P1080" i="2"/>
  <c r="BI1079" i="2"/>
  <c r="BH1079" i="2"/>
  <c r="BG1079" i="2"/>
  <c r="BF1079" i="2"/>
  <c r="T1079" i="2"/>
  <c r="R1079" i="2"/>
  <c r="P1079" i="2"/>
  <c r="BI1078" i="2"/>
  <c r="BH1078" i="2"/>
  <c r="BG1078" i="2"/>
  <c r="BF1078" i="2"/>
  <c r="T1078" i="2"/>
  <c r="R1078" i="2"/>
  <c r="P1078" i="2"/>
  <c r="BI1077" i="2"/>
  <c r="BH1077" i="2"/>
  <c r="BG1077" i="2"/>
  <c r="BF1077" i="2"/>
  <c r="T1077" i="2"/>
  <c r="R1077" i="2"/>
  <c r="P1077" i="2"/>
  <c r="BI1076" i="2"/>
  <c r="BH1076" i="2"/>
  <c r="BG1076" i="2"/>
  <c r="BF1076" i="2"/>
  <c r="T1076" i="2"/>
  <c r="R1076" i="2"/>
  <c r="P1076" i="2"/>
  <c r="BI1075" i="2"/>
  <c r="BH1075" i="2"/>
  <c r="BG1075" i="2"/>
  <c r="BF1075" i="2"/>
  <c r="T1075" i="2"/>
  <c r="R1075" i="2"/>
  <c r="P1075" i="2"/>
  <c r="BI1074" i="2"/>
  <c r="BH1074" i="2"/>
  <c r="BG1074" i="2"/>
  <c r="BF1074" i="2"/>
  <c r="T1074" i="2"/>
  <c r="R1074" i="2"/>
  <c r="P1074" i="2"/>
  <c r="BI1073" i="2"/>
  <c r="BH1073" i="2"/>
  <c r="BG1073" i="2"/>
  <c r="BF1073" i="2"/>
  <c r="T1073" i="2"/>
  <c r="R1073" i="2"/>
  <c r="P1073" i="2"/>
  <c r="BI1072" i="2"/>
  <c r="BH1072" i="2"/>
  <c r="BG1072" i="2"/>
  <c r="BF1072" i="2"/>
  <c r="T1072" i="2"/>
  <c r="R1072" i="2"/>
  <c r="P1072" i="2"/>
  <c r="BI1071" i="2"/>
  <c r="BH1071" i="2"/>
  <c r="BG1071" i="2"/>
  <c r="BF1071" i="2"/>
  <c r="T1071" i="2"/>
  <c r="R1071" i="2"/>
  <c r="P1071" i="2"/>
  <c r="BI1070" i="2"/>
  <c r="BH1070" i="2"/>
  <c r="BG1070" i="2"/>
  <c r="BF1070" i="2"/>
  <c r="T1070" i="2"/>
  <c r="R1070" i="2"/>
  <c r="P1070" i="2"/>
  <c r="BI1069" i="2"/>
  <c r="BH1069" i="2"/>
  <c r="BG1069" i="2"/>
  <c r="BF1069" i="2"/>
  <c r="T1069" i="2"/>
  <c r="R1069" i="2"/>
  <c r="P1069"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3" i="2"/>
  <c r="BH1063" i="2"/>
  <c r="BG1063" i="2"/>
  <c r="BF1063" i="2"/>
  <c r="T1063" i="2"/>
  <c r="R1063" i="2"/>
  <c r="P1063" i="2"/>
  <c r="BI1062" i="2"/>
  <c r="BH1062" i="2"/>
  <c r="BG1062" i="2"/>
  <c r="BF1062" i="2"/>
  <c r="T1062" i="2"/>
  <c r="R1062" i="2"/>
  <c r="P1062" i="2"/>
  <c r="BI1061" i="2"/>
  <c r="BH1061" i="2"/>
  <c r="BG1061" i="2"/>
  <c r="BF1061" i="2"/>
  <c r="T1061" i="2"/>
  <c r="R1061" i="2"/>
  <c r="P1061" i="2"/>
  <c r="BI1060" i="2"/>
  <c r="BH1060" i="2"/>
  <c r="BG1060" i="2"/>
  <c r="BF1060" i="2"/>
  <c r="T1060" i="2"/>
  <c r="R1060" i="2"/>
  <c r="P1060" i="2"/>
  <c r="BI1059" i="2"/>
  <c r="BH1059" i="2"/>
  <c r="BG1059" i="2"/>
  <c r="BF1059" i="2"/>
  <c r="T1059" i="2"/>
  <c r="R1059" i="2"/>
  <c r="P1059" i="2"/>
  <c r="BI1058" i="2"/>
  <c r="BH1058" i="2"/>
  <c r="BG1058" i="2"/>
  <c r="BF1058" i="2"/>
  <c r="T1058" i="2"/>
  <c r="R1058" i="2"/>
  <c r="P1058" i="2"/>
  <c r="BI1057" i="2"/>
  <c r="BH1057" i="2"/>
  <c r="BG1057" i="2"/>
  <c r="BF1057" i="2"/>
  <c r="T1057" i="2"/>
  <c r="R1057" i="2"/>
  <c r="P1057" i="2"/>
  <c r="BI1056" i="2"/>
  <c r="BH1056" i="2"/>
  <c r="BG1056" i="2"/>
  <c r="BF1056" i="2"/>
  <c r="T1056" i="2"/>
  <c r="R1056" i="2"/>
  <c r="P1056" i="2"/>
  <c r="BI1055" i="2"/>
  <c r="BH1055" i="2"/>
  <c r="BG1055" i="2"/>
  <c r="BF1055" i="2"/>
  <c r="T1055" i="2"/>
  <c r="R1055" i="2"/>
  <c r="P1055" i="2"/>
  <c r="BI1054" i="2"/>
  <c r="BH1054" i="2"/>
  <c r="BG1054" i="2"/>
  <c r="BF1054" i="2"/>
  <c r="T1054" i="2"/>
  <c r="R1054" i="2"/>
  <c r="P1054" i="2"/>
  <c r="BI1053" i="2"/>
  <c r="BH1053" i="2"/>
  <c r="BG1053" i="2"/>
  <c r="BF1053" i="2"/>
  <c r="T1053" i="2"/>
  <c r="R1053" i="2"/>
  <c r="P1053" i="2"/>
  <c r="BI1052" i="2"/>
  <c r="BH1052" i="2"/>
  <c r="BG1052" i="2"/>
  <c r="BF1052" i="2"/>
  <c r="T1052" i="2"/>
  <c r="R1052" i="2"/>
  <c r="P1052" i="2"/>
  <c r="BI1051" i="2"/>
  <c r="BH1051" i="2"/>
  <c r="BG1051" i="2"/>
  <c r="BF1051" i="2"/>
  <c r="T1051" i="2"/>
  <c r="R1051" i="2"/>
  <c r="P1051" i="2"/>
  <c r="BI1050" i="2"/>
  <c r="BH1050" i="2"/>
  <c r="BG1050" i="2"/>
  <c r="BF1050" i="2"/>
  <c r="T1050" i="2"/>
  <c r="R1050" i="2"/>
  <c r="P1050" i="2"/>
  <c r="BI1049" i="2"/>
  <c r="BH1049" i="2"/>
  <c r="BG1049" i="2"/>
  <c r="BF1049" i="2"/>
  <c r="T1049" i="2"/>
  <c r="R1049" i="2"/>
  <c r="P1049" i="2"/>
  <c r="BI1048" i="2"/>
  <c r="BH1048" i="2"/>
  <c r="BG1048" i="2"/>
  <c r="BF1048" i="2"/>
  <c r="T1048" i="2"/>
  <c r="R1048" i="2"/>
  <c r="P1048" i="2"/>
  <c r="BI1047" i="2"/>
  <c r="BH1047" i="2"/>
  <c r="BG1047" i="2"/>
  <c r="BF1047" i="2"/>
  <c r="T1047" i="2"/>
  <c r="R1047" i="2"/>
  <c r="P1047" i="2"/>
  <c r="BI1046" i="2"/>
  <c r="BH1046" i="2"/>
  <c r="BG1046" i="2"/>
  <c r="BF1046" i="2"/>
  <c r="T1046" i="2"/>
  <c r="R1046" i="2"/>
  <c r="P1046" i="2"/>
  <c r="BI1045" i="2"/>
  <c r="BH1045" i="2"/>
  <c r="BG1045" i="2"/>
  <c r="BF1045" i="2"/>
  <c r="T1045" i="2"/>
  <c r="R1045" i="2"/>
  <c r="P1045" i="2"/>
  <c r="BI1044" i="2"/>
  <c r="BH1044" i="2"/>
  <c r="BG1044" i="2"/>
  <c r="BF1044" i="2"/>
  <c r="T1044" i="2"/>
  <c r="R1044" i="2"/>
  <c r="P1044" i="2"/>
  <c r="BI1043" i="2"/>
  <c r="BH1043" i="2"/>
  <c r="BG1043" i="2"/>
  <c r="BF1043" i="2"/>
  <c r="T1043" i="2"/>
  <c r="R1043" i="2"/>
  <c r="P1043" i="2"/>
  <c r="BI1042" i="2"/>
  <c r="BH1042" i="2"/>
  <c r="BG1042" i="2"/>
  <c r="BF1042" i="2"/>
  <c r="T1042" i="2"/>
  <c r="R1042" i="2"/>
  <c r="P1042" i="2"/>
  <c r="BI1041" i="2"/>
  <c r="BH1041" i="2"/>
  <c r="BG1041" i="2"/>
  <c r="BF1041" i="2"/>
  <c r="T1041" i="2"/>
  <c r="R1041" i="2"/>
  <c r="P1041" i="2"/>
  <c r="BI1040" i="2"/>
  <c r="BH1040" i="2"/>
  <c r="BG1040" i="2"/>
  <c r="BF1040" i="2"/>
  <c r="T1040" i="2"/>
  <c r="R1040" i="2"/>
  <c r="P1040" i="2"/>
  <c r="BI1039" i="2"/>
  <c r="BH1039" i="2"/>
  <c r="BG1039" i="2"/>
  <c r="BF1039" i="2"/>
  <c r="T1039" i="2"/>
  <c r="R1039" i="2"/>
  <c r="P1039" i="2"/>
  <c r="BI1038" i="2"/>
  <c r="BH1038" i="2"/>
  <c r="BG1038" i="2"/>
  <c r="BF1038" i="2"/>
  <c r="T1038" i="2"/>
  <c r="R1038" i="2"/>
  <c r="P1038" i="2"/>
  <c r="BI1037" i="2"/>
  <c r="BH1037" i="2"/>
  <c r="BG1037" i="2"/>
  <c r="BF1037" i="2"/>
  <c r="T1037" i="2"/>
  <c r="R1037" i="2"/>
  <c r="P1037" i="2"/>
  <c r="BI1036" i="2"/>
  <c r="BH1036" i="2"/>
  <c r="BG1036" i="2"/>
  <c r="BF1036" i="2"/>
  <c r="T1036" i="2"/>
  <c r="R1036" i="2"/>
  <c r="P1036" i="2"/>
  <c r="BI1035" i="2"/>
  <c r="BH1035" i="2"/>
  <c r="BG1035" i="2"/>
  <c r="BF1035" i="2"/>
  <c r="T1035" i="2"/>
  <c r="R1035" i="2"/>
  <c r="P1035" i="2"/>
  <c r="BI1034" i="2"/>
  <c r="BH1034" i="2"/>
  <c r="BG1034" i="2"/>
  <c r="BF1034" i="2"/>
  <c r="T1034" i="2"/>
  <c r="R1034" i="2"/>
  <c r="P1034" i="2"/>
  <c r="BI1033" i="2"/>
  <c r="BH1033" i="2"/>
  <c r="BG1033" i="2"/>
  <c r="BF1033" i="2"/>
  <c r="T1033" i="2"/>
  <c r="R1033" i="2"/>
  <c r="P1033" i="2"/>
  <c r="BI1032" i="2"/>
  <c r="BH1032" i="2"/>
  <c r="BG1032" i="2"/>
  <c r="BF1032" i="2"/>
  <c r="T1032" i="2"/>
  <c r="R1032" i="2"/>
  <c r="P1032" i="2"/>
  <c r="BI1031" i="2"/>
  <c r="BH1031" i="2"/>
  <c r="BG1031" i="2"/>
  <c r="BF1031" i="2"/>
  <c r="T1031" i="2"/>
  <c r="R1031" i="2"/>
  <c r="P1031" i="2"/>
  <c r="BI1030" i="2"/>
  <c r="BH1030" i="2"/>
  <c r="BG1030" i="2"/>
  <c r="BF1030" i="2"/>
  <c r="T1030" i="2"/>
  <c r="R1030" i="2"/>
  <c r="P1030" i="2"/>
  <c r="BI1029" i="2"/>
  <c r="BH1029" i="2"/>
  <c r="BG1029" i="2"/>
  <c r="BF1029" i="2"/>
  <c r="T1029" i="2"/>
  <c r="R1029" i="2"/>
  <c r="P1029" i="2"/>
  <c r="BI1028" i="2"/>
  <c r="BH1028" i="2"/>
  <c r="BG1028" i="2"/>
  <c r="BF1028" i="2"/>
  <c r="T1028" i="2"/>
  <c r="R1028" i="2"/>
  <c r="P1028" i="2"/>
  <c r="BI1027" i="2"/>
  <c r="BH1027" i="2"/>
  <c r="BG1027" i="2"/>
  <c r="BF1027" i="2"/>
  <c r="T1027" i="2"/>
  <c r="R1027" i="2"/>
  <c r="P1027" i="2"/>
  <c r="BI1026" i="2"/>
  <c r="BH1026" i="2"/>
  <c r="BG1026" i="2"/>
  <c r="BF1026" i="2"/>
  <c r="T1026" i="2"/>
  <c r="R1026" i="2"/>
  <c r="P1026" i="2"/>
  <c r="BI1025" i="2"/>
  <c r="BH1025" i="2"/>
  <c r="BG1025" i="2"/>
  <c r="BF1025" i="2"/>
  <c r="T1025" i="2"/>
  <c r="R1025" i="2"/>
  <c r="P1025" i="2"/>
  <c r="BI1024" i="2"/>
  <c r="BH1024" i="2"/>
  <c r="BG1024" i="2"/>
  <c r="BF1024" i="2"/>
  <c r="T1024" i="2"/>
  <c r="R1024" i="2"/>
  <c r="P1024" i="2"/>
  <c r="BI1023" i="2"/>
  <c r="BH1023" i="2"/>
  <c r="BG1023" i="2"/>
  <c r="BF1023" i="2"/>
  <c r="T1023" i="2"/>
  <c r="R1023" i="2"/>
  <c r="P1023" i="2"/>
  <c r="BI1022" i="2"/>
  <c r="BH1022" i="2"/>
  <c r="BG1022" i="2"/>
  <c r="BF1022" i="2"/>
  <c r="T1022" i="2"/>
  <c r="R1022" i="2"/>
  <c r="P1022" i="2"/>
  <c r="BI1021" i="2"/>
  <c r="BH1021" i="2"/>
  <c r="BG1021" i="2"/>
  <c r="BF1021" i="2"/>
  <c r="T1021" i="2"/>
  <c r="R1021" i="2"/>
  <c r="P1021" i="2"/>
  <c r="BI1020" i="2"/>
  <c r="BH1020" i="2"/>
  <c r="BG1020" i="2"/>
  <c r="BF1020" i="2"/>
  <c r="T1020" i="2"/>
  <c r="R1020" i="2"/>
  <c r="P1020"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5" i="2"/>
  <c r="BH1015" i="2"/>
  <c r="BG1015" i="2"/>
  <c r="BF1015" i="2"/>
  <c r="T1015" i="2"/>
  <c r="R1015" i="2"/>
  <c r="P1015" i="2"/>
  <c r="BI1014" i="2"/>
  <c r="BH1014" i="2"/>
  <c r="BG1014" i="2"/>
  <c r="BF1014" i="2"/>
  <c r="T1014" i="2"/>
  <c r="R1014" i="2"/>
  <c r="P1014" i="2"/>
  <c r="BI1013" i="2"/>
  <c r="BH1013" i="2"/>
  <c r="BG1013" i="2"/>
  <c r="BF1013" i="2"/>
  <c r="T1013" i="2"/>
  <c r="R1013" i="2"/>
  <c r="P1013" i="2"/>
  <c r="BI1012" i="2"/>
  <c r="BH1012" i="2"/>
  <c r="BG1012" i="2"/>
  <c r="BF1012" i="2"/>
  <c r="T1012" i="2"/>
  <c r="R1012" i="2"/>
  <c r="P1012" i="2"/>
  <c r="BI1011" i="2"/>
  <c r="BH1011" i="2"/>
  <c r="BG1011" i="2"/>
  <c r="BF1011" i="2"/>
  <c r="T1011" i="2"/>
  <c r="R1011" i="2"/>
  <c r="P1011" i="2"/>
  <c r="BI1010" i="2"/>
  <c r="BH1010" i="2"/>
  <c r="BG1010" i="2"/>
  <c r="BF1010" i="2"/>
  <c r="T1010" i="2"/>
  <c r="R1010" i="2"/>
  <c r="P1010" i="2"/>
  <c r="BI1009" i="2"/>
  <c r="BH1009" i="2"/>
  <c r="BG1009" i="2"/>
  <c r="BF1009" i="2"/>
  <c r="T1009" i="2"/>
  <c r="R1009" i="2"/>
  <c r="P1009" i="2"/>
  <c r="BI1008" i="2"/>
  <c r="BH1008" i="2"/>
  <c r="BG1008" i="2"/>
  <c r="BF1008" i="2"/>
  <c r="T1008" i="2"/>
  <c r="R1008" i="2"/>
  <c r="P1008" i="2"/>
  <c r="BI1007" i="2"/>
  <c r="BH1007" i="2"/>
  <c r="BG1007" i="2"/>
  <c r="BF1007" i="2"/>
  <c r="T1007" i="2"/>
  <c r="R1007" i="2"/>
  <c r="P1007" i="2"/>
  <c r="BI1006" i="2"/>
  <c r="BH1006" i="2"/>
  <c r="BG1006" i="2"/>
  <c r="BF1006" i="2"/>
  <c r="T1006" i="2"/>
  <c r="R1006" i="2"/>
  <c r="P1006" i="2"/>
  <c r="BI1005" i="2"/>
  <c r="BH1005" i="2"/>
  <c r="BG1005" i="2"/>
  <c r="BF1005" i="2"/>
  <c r="T1005" i="2"/>
  <c r="R1005" i="2"/>
  <c r="P1005" i="2"/>
  <c r="BI1004" i="2"/>
  <c r="BH1004" i="2"/>
  <c r="BG1004" i="2"/>
  <c r="BF1004" i="2"/>
  <c r="T1004" i="2"/>
  <c r="R1004" i="2"/>
  <c r="P1004" i="2"/>
  <c r="BI1003" i="2"/>
  <c r="BH1003" i="2"/>
  <c r="BG1003" i="2"/>
  <c r="BF1003" i="2"/>
  <c r="T1003" i="2"/>
  <c r="R1003" i="2"/>
  <c r="P1003" i="2"/>
  <c r="BI1002" i="2"/>
  <c r="BH1002" i="2"/>
  <c r="BG1002" i="2"/>
  <c r="BF1002" i="2"/>
  <c r="T1002" i="2"/>
  <c r="R1002" i="2"/>
  <c r="P1002" i="2"/>
  <c r="BI1001" i="2"/>
  <c r="BH1001" i="2"/>
  <c r="BG1001" i="2"/>
  <c r="BF1001" i="2"/>
  <c r="T1001" i="2"/>
  <c r="R1001" i="2"/>
  <c r="P1001" i="2"/>
  <c r="BI1000" i="2"/>
  <c r="BH1000" i="2"/>
  <c r="BG1000" i="2"/>
  <c r="BF1000" i="2"/>
  <c r="T1000" i="2"/>
  <c r="R1000" i="2"/>
  <c r="P1000" i="2"/>
  <c r="BI999" i="2"/>
  <c r="BH999" i="2"/>
  <c r="BG999" i="2"/>
  <c r="BF999" i="2"/>
  <c r="T999" i="2"/>
  <c r="R999" i="2"/>
  <c r="P999" i="2"/>
  <c r="BI998" i="2"/>
  <c r="BH998" i="2"/>
  <c r="BG998" i="2"/>
  <c r="BF998" i="2"/>
  <c r="T998" i="2"/>
  <c r="R998" i="2"/>
  <c r="P998" i="2"/>
  <c r="BI997" i="2"/>
  <c r="BH997" i="2"/>
  <c r="BG997" i="2"/>
  <c r="BF997" i="2"/>
  <c r="T997" i="2"/>
  <c r="R997" i="2"/>
  <c r="P997" i="2"/>
  <c r="BI996" i="2"/>
  <c r="BH996" i="2"/>
  <c r="BG996" i="2"/>
  <c r="BF996" i="2"/>
  <c r="T996" i="2"/>
  <c r="R996" i="2"/>
  <c r="P996" i="2"/>
  <c r="BI995" i="2"/>
  <c r="BH995" i="2"/>
  <c r="BG995" i="2"/>
  <c r="BF995" i="2"/>
  <c r="T995" i="2"/>
  <c r="R995" i="2"/>
  <c r="P995" i="2"/>
  <c r="BI994" i="2"/>
  <c r="BH994" i="2"/>
  <c r="BG994" i="2"/>
  <c r="BF994" i="2"/>
  <c r="T994" i="2"/>
  <c r="R994" i="2"/>
  <c r="P994" i="2"/>
  <c r="BI993" i="2"/>
  <c r="BH993" i="2"/>
  <c r="BG993" i="2"/>
  <c r="BF993" i="2"/>
  <c r="T993" i="2"/>
  <c r="R993" i="2"/>
  <c r="P993" i="2"/>
  <c r="BI992" i="2"/>
  <c r="BH992" i="2"/>
  <c r="BG992" i="2"/>
  <c r="BF992" i="2"/>
  <c r="T992" i="2"/>
  <c r="R992" i="2"/>
  <c r="P992" i="2"/>
  <c r="BI991" i="2"/>
  <c r="BH991" i="2"/>
  <c r="BG991" i="2"/>
  <c r="BF991" i="2"/>
  <c r="T991" i="2"/>
  <c r="R991" i="2"/>
  <c r="P991" i="2"/>
  <c r="BI990" i="2"/>
  <c r="BH990" i="2"/>
  <c r="BG990" i="2"/>
  <c r="BF990" i="2"/>
  <c r="T990" i="2"/>
  <c r="R990" i="2"/>
  <c r="P990" i="2"/>
  <c r="BI989" i="2"/>
  <c r="BH989" i="2"/>
  <c r="BG989" i="2"/>
  <c r="BF989" i="2"/>
  <c r="T989" i="2"/>
  <c r="R989" i="2"/>
  <c r="P989" i="2"/>
  <c r="BI988" i="2"/>
  <c r="BH988" i="2"/>
  <c r="BG988" i="2"/>
  <c r="BF988" i="2"/>
  <c r="T988" i="2"/>
  <c r="R988" i="2"/>
  <c r="P988" i="2"/>
  <c r="BI987" i="2"/>
  <c r="BH987" i="2"/>
  <c r="BG987" i="2"/>
  <c r="BF987" i="2"/>
  <c r="T987" i="2"/>
  <c r="R987" i="2"/>
  <c r="P987" i="2"/>
  <c r="BI986" i="2"/>
  <c r="BH986" i="2"/>
  <c r="BG986" i="2"/>
  <c r="BF986" i="2"/>
  <c r="T986" i="2"/>
  <c r="R986" i="2"/>
  <c r="P986" i="2"/>
  <c r="BI985" i="2"/>
  <c r="BH985" i="2"/>
  <c r="BG985" i="2"/>
  <c r="BF985" i="2"/>
  <c r="T985" i="2"/>
  <c r="R985" i="2"/>
  <c r="P985" i="2"/>
  <c r="BI984" i="2"/>
  <c r="BH984" i="2"/>
  <c r="BG984" i="2"/>
  <c r="BF984" i="2"/>
  <c r="T984" i="2"/>
  <c r="R984" i="2"/>
  <c r="P984" i="2"/>
  <c r="BI983" i="2"/>
  <c r="BH983" i="2"/>
  <c r="BG983" i="2"/>
  <c r="BF983" i="2"/>
  <c r="T983" i="2"/>
  <c r="R983" i="2"/>
  <c r="P983" i="2"/>
  <c r="BI982" i="2"/>
  <c r="BH982" i="2"/>
  <c r="BG982" i="2"/>
  <c r="BF982" i="2"/>
  <c r="T982" i="2"/>
  <c r="R982" i="2"/>
  <c r="P982" i="2"/>
  <c r="BI981" i="2"/>
  <c r="BH981" i="2"/>
  <c r="BG981" i="2"/>
  <c r="BF981" i="2"/>
  <c r="T981" i="2"/>
  <c r="R981" i="2"/>
  <c r="P981" i="2"/>
  <c r="BI980" i="2"/>
  <c r="BH980" i="2"/>
  <c r="BG980" i="2"/>
  <c r="BF980" i="2"/>
  <c r="T980" i="2"/>
  <c r="R980" i="2"/>
  <c r="P980" i="2"/>
  <c r="BI979" i="2"/>
  <c r="BH979" i="2"/>
  <c r="BG979" i="2"/>
  <c r="BF979" i="2"/>
  <c r="T979" i="2"/>
  <c r="R979" i="2"/>
  <c r="P979" i="2"/>
  <c r="BI978" i="2"/>
  <c r="BH978" i="2"/>
  <c r="BG978" i="2"/>
  <c r="BF978" i="2"/>
  <c r="T978" i="2"/>
  <c r="R978" i="2"/>
  <c r="P978" i="2"/>
  <c r="BI977" i="2"/>
  <c r="BH977" i="2"/>
  <c r="BG977" i="2"/>
  <c r="BF977" i="2"/>
  <c r="T977" i="2"/>
  <c r="R977" i="2"/>
  <c r="P977" i="2"/>
  <c r="BI976" i="2"/>
  <c r="BH976" i="2"/>
  <c r="BG976" i="2"/>
  <c r="BF976" i="2"/>
  <c r="T976" i="2"/>
  <c r="R976" i="2"/>
  <c r="P976" i="2"/>
  <c r="BI975" i="2"/>
  <c r="BH975" i="2"/>
  <c r="BG975" i="2"/>
  <c r="BF975" i="2"/>
  <c r="T975" i="2"/>
  <c r="R975" i="2"/>
  <c r="P975" i="2"/>
  <c r="BI974" i="2"/>
  <c r="BH974" i="2"/>
  <c r="BG974" i="2"/>
  <c r="BF974" i="2"/>
  <c r="T974" i="2"/>
  <c r="R974" i="2"/>
  <c r="P974" i="2"/>
  <c r="BI973" i="2"/>
  <c r="BH973" i="2"/>
  <c r="BG973" i="2"/>
  <c r="BF973" i="2"/>
  <c r="T973" i="2"/>
  <c r="R973" i="2"/>
  <c r="P973" i="2"/>
  <c r="BI972" i="2"/>
  <c r="BH972" i="2"/>
  <c r="BG972" i="2"/>
  <c r="BF972" i="2"/>
  <c r="T972" i="2"/>
  <c r="R972" i="2"/>
  <c r="P972" i="2"/>
  <c r="BI971" i="2"/>
  <c r="BH971" i="2"/>
  <c r="BG971" i="2"/>
  <c r="BF971" i="2"/>
  <c r="T971" i="2"/>
  <c r="R971" i="2"/>
  <c r="P971" i="2"/>
  <c r="BI970" i="2"/>
  <c r="BH970" i="2"/>
  <c r="BG970" i="2"/>
  <c r="BF970" i="2"/>
  <c r="T970" i="2"/>
  <c r="R970" i="2"/>
  <c r="P970" i="2"/>
  <c r="BI969" i="2"/>
  <c r="BH969" i="2"/>
  <c r="BG969" i="2"/>
  <c r="BF969" i="2"/>
  <c r="T969" i="2"/>
  <c r="R969" i="2"/>
  <c r="P969" i="2"/>
  <c r="BI968" i="2"/>
  <c r="BH968" i="2"/>
  <c r="BG968" i="2"/>
  <c r="BF968" i="2"/>
  <c r="T968" i="2"/>
  <c r="R968" i="2"/>
  <c r="P968" i="2"/>
  <c r="BI965" i="2"/>
  <c r="BH965" i="2"/>
  <c r="BG965" i="2"/>
  <c r="BF965" i="2"/>
  <c r="T965" i="2"/>
  <c r="R965" i="2"/>
  <c r="P965" i="2"/>
  <c r="BI963" i="2"/>
  <c r="BH963" i="2"/>
  <c r="BG963" i="2"/>
  <c r="BF963" i="2"/>
  <c r="T963" i="2"/>
  <c r="R963" i="2"/>
  <c r="P963" i="2"/>
  <c r="BI960" i="2"/>
  <c r="BH960" i="2"/>
  <c r="BG960" i="2"/>
  <c r="BF960" i="2"/>
  <c r="T960" i="2"/>
  <c r="R960" i="2"/>
  <c r="P960" i="2"/>
  <c r="BI958" i="2"/>
  <c r="BH958" i="2"/>
  <c r="BG958" i="2"/>
  <c r="BF958" i="2"/>
  <c r="T958" i="2"/>
  <c r="R958" i="2"/>
  <c r="P958"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9" i="2"/>
  <c r="BH949" i="2"/>
  <c r="BG949" i="2"/>
  <c r="BF949" i="2"/>
  <c r="T949" i="2"/>
  <c r="R949" i="2"/>
  <c r="P949" i="2"/>
  <c r="BI946" i="2"/>
  <c r="BH946" i="2"/>
  <c r="BG946" i="2"/>
  <c r="BF946" i="2"/>
  <c r="T946" i="2"/>
  <c r="R946" i="2"/>
  <c r="P946" i="2"/>
  <c r="BI944" i="2"/>
  <c r="BH944" i="2"/>
  <c r="BG944" i="2"/>
  <c r="BF944" i="2"/>
  <c r="T944" i="2"/>
  <c r="R944" i="2"/>
  <c r="P944" i="2"/>
  <c r="BI941" i="2"/>
  <c r="BH941" i="2"/>
  <c r="BG941" i="2"/>
  <c r="BF941" i="2"/>
  <c r="T941" i="2"/>
  <c r="R941" i="2"/>
  <c r="P941" i="2"/>
  <c r="BI940" i="2"/>
  <c r="BH940" i="2"/>
  <c r="BG940" i="2"/>
  <c r="BF940" i="2"/>
  <c r="T940" i="2"/>
  <c r="R940" i="2"/>
  <c r="P940" i="2"/>
  <c r="BI939" i="2"/>
  <c r="BH939" i="2"/>
  <c r="BG939" i="2"/>
  <c r="BF939" i="2"/>
  <c r="T939" i="2"/>
  <c r="R939" i="2"/>
  <c r="P939" i="2"/>
  <c r="BI938" i="2"/>
  <c r="BH938" i="2"/>
  <c r="BG938" i="2"/>
  <c r="BF938" i="2"/>
  <c r="T938" i="2"/>
  <c r="R938" i="2"/>
  <c r="P938" i="2"/>
  <c r="BI937" i="2"/>
  <c r="BH937" i="2"/>
  <c r="BG937" i="2"/>
  <c r="BF937" i="2"/>
  <c r="T937" i="2"/>
  <c r="R937" i="2"/>
  <c r="P937" i="2"/>
  <c r="BI936" i="2"/>
  <c r="BH936" i="2"/>
  <c r="BG936" i="2"/>
  <c r="BF936" i="2"/>
  <c r="T936" i="2"/>
  <c r="R936" i="2"/>
  <c r="P936" i="2"/>
  <c r="BI935" i="2"/>
  <c r="BH935" i="2"/>
  <c r="BG935" i="2"/>
  <c r="BF935" i="2"/>
  <c r="T935" i="2"/>
  <c r="R935" i="2"/>
  <c r="P935" i="2"/>
  <c r="BI934" i="2"/>
  <c r="BH934" i="2"/>
  <c r="BG934" i="2"/>
  <c r="BF934" i="2"/>
  <c r="T934" i="2"/>
  <c r="R934" i="2"/>
  <c r="P934" i="2"/>
  <c r="BI931" i="2"/>
  <c r="BH931" i="2"/>
  <c r="BG931" i="2"/>
  <c r="BF931" i="2"/>
  <c r="T931" i="2"/>
  <c r="R931" i="2"/>
  <c r="P931" i="2"/>
  <c r="BI929" i="2"/>
  <c r="BH929" i="2"/>
  <c r="BG929" i="2"/>
  <c r="BF929" i="2"/>
  <c r="T929" i="2"/>
  <c r="R929" i="2"/>
  <c r="P929" i="2"/>
  <c r="BI927" i="2"/>
  <c r="BH927" i="2"/>
  <c r="BG927" i="2"/>
  <c r="BF927" i="2"/>
  <c r="T927" i="2"/>
  <c r="R927" i="2"/>
  <c r="P927" i="2"/>
  <c r="BI924" i="2"/>
  <c r="BH924" i="2"/>
  <c r="BG924" i="2"/>
  <c r="BF924" i="2"/>
  <c r="T924" i="2"/>
  <c r="R924" i="2"/>
  <c r="P924" i="2"/>
  <c r="BI921" i="2"/>
  <c r="BH921" i="2"/>
  <c r="BG921" i="2"/>
  <c r="BF921" i="2"/>
  <c r="T921" i="2"/>
  <c r="R921" i="2"/>
  <c r="P921" i="2"/>
  <c r="BI918" i="2"/>
  <c r="BH918" i="2"/>
  <c r="BG918" i="2"/>
  <c r="BF918" i="2"/>
  <c r="T918" i="2"/>
  <c r="R918" i="2"/>
  <c r="P918" i="2"/>
  <c r="BI915" i="2"/>
  <c r="BH915" i="2"/>
  <c r="BG915" i="2"/>
  <c r="BF915" i="2"/>
  <c r="T915" i="2"/>
  <c r="R915" i="2"/>
  <c r="P915" i="2"/>
  <c r="BI914" i="2"/>
  <c r="BH914" i="2"/>
  <c r="BG914" i="2"/>
  <c r="BF914" i="2"/>
  <c r="T914" i="2"/>
  <c r="R914" i="2"/>
  <c r="P914" i="2"/>
  <c r="BI913" i="2"/>
  <c r="BH913" i="2"/>
  <c r="BG913" i="2"/>
  <c r="BF913" i="2"/>
  <c r="T913" i="2"/>
  <c r="R913" i="2"/>
  <c r="P913" i="2"/>
  <c r="BI912" i="2"/>
  <c r="BH912" i="2"/>
  <c r="BG912" i="2"/>
  <c r="BF912" i="2"/>
  <c r="T912" i="2"/>
  <c r="R912" i="2"/>
  <c r="P912" i="2"/>
  <c r="BI911" i="2"/>
  <c r="BH911" i="2"/>
  <c r="BG911" i="2"/>
  <c r="BF911" i="2"/>
  <c r="T911" i="2"/>
  <c r="R911" i="2"/>
  <c r="P911" i="2"/>
  <c r="BI910" i="2"/>
  <c r="BH910" i="2"/>
  <c r="BG910" i="2"/>
  <c r="BF910" i="2"/>
  <c r="T910" i="2"/>
  <c r="R910" i="2"/>
  <c r="P910" i="2"/>
  <c r="BI907" i="2"/>
  <c r="BH907" i="2"/>
  <c r="BG907" i="2"/>
  <c r="BF907" i="2"/>
  <c r="T907" i="2"/>
  <c r="R907" i="2"/>
  <c r="P907" i="2"/>
  <c r="BI904" i="2"/>
  <c r="BH904" i="2"/>
  <c r="BG904" i="2"/>
  <c r="BF904" i="2"/>
  <c r="T904" i="2"/>
  <c r="R904" i="2"/>
  <c r="P904" i="2"/>
  <c r="BI901" i="2"/>
  <c r="BH901" i="2"/>
  <c r="BG901" i="2"/>
  <c r="BF901" i="2"/>
  <c r="T901" i="2"/>
  <c r="R901" i="2"/>
  <c r="P901" i="2"/>
  <c r="BI900" i="2"/>
  <c r="BH900" i="2"/>
  <c r="BG900" i="2"/>
  <c r="BF900" i="2"/>
  <c r="T900" i="2"/>
  <c r="R900" i="2"/>
  <c r="P900" i="2"/>
  <c r="BI899" i="2"/>
  <c r="BH899" i="2"/>
  <c r="BG899" i="2"/>
  <c r="BF899" i="2"/>
  <c r="T899" i="2"/>
  <c r="R899" i="2"/>
  <c r="P899" i="2"/>
  <c r="BI898" i="2"/>
  <c r="BH898" i="2"/>
  <c r="BG898" i="2"/>
  <c r="BF898" i="2"/>
  <c r="T898" i="2"/>
  <c r="R898" i="2"/>
  <c r="P898" i="2"/>
  <c r="BI897" i="2"/>
  <c r="BH897" i="2"/>
  <c r="BG897" i="2"/>
  <c r="BF897" i="2"/>
  <c r="T897" i="2"/>
  <c r="R897" i="2"/>
  <c r="P897" i="2"/>
  <c r="BI895" i="2"/>
  <c r="BH895" i="2"/>
  <c r="BG895" i="2"/>
  <c r="BF895" i="2"/>
  <c r="T895" i="2"/>
  <c r="R895" i="2"/>
  <c r="P895" i="2"/>
  <c r="BI893" i="2"/>
  <c r="BH893" i="2"/>
  <c r="BG893" i="2"/>
  <c r="BF893" i="2"/>
  <c r="T893" i="2"/>
  <c r="R893" i="2"/>
  <c r="P893" i="2"/>
  <c r="BI891" i="2"/>
  <c r="BH891" i="2"/>
  <c r="BG891" i="2"/>
  <c r="BF891" i="2"/>
  <c r="T891" i="2"/>
  <c r="R891" i="2"/>
  <c r="P891" i="2"/>
  <c r="BI889" i="2"/>
  <c r="BH889" i="2"/>
  <c r="BG889" i="2"/>
  <c r="BF889" i="2"/>
  <c r="T889" i="2"/>
  <c r="R889" i="2"/>
  <c r="P889" i="2"/>
  <c r="BI887" i="2"/>
  <c r="BH887" i="2"/>
  <c r="BG887" i="2"/>
  <c r="BF887" i="2"/>
  <c r="T887" i="2"/>
  <c r="R887" i="2"/>
  <c r="P887" i="2"/>
  <c r="BI884" i="2"/>
  <c r="BH884" i="2"/>
  <c r="BG884" i="2"/>
  <c r="BF884" i="2"/>
  <c r="T884" i="2"/>
  <c r="R884" i="2"/>
  <c r="P884" i="2"/>
  <c r="BI881" i="2"/>
  <c r="BH881" i="2"/>
  <c r="BG881" i="2"/>
  <c r="BF881" i="2"/>
  <c r="T881" i="2"/>
  <c r="R881" i="2"/>
  <c r="P881" i="2"/>
  <c r="BI879" i="2"/>
  <c r="BH879" i="2"/>
  <c r="BG879" i="2"/>
  <c r="BF879" i="2"/>
  <c r="T879" i="2"/>
  <c r="R879" i="2"/>
  <c r="P879" i="2"/>
  <c r="BI877" i="2"/>
  <c r="BH877" i="2"/>
  <c r="BG877" i="2"/>
  <c r="BF877" i="2"/>
  <c r="T877" i="2"/>
  <c r="R877" i="2"/>
  <c r="P877" i="2"/>
  <c r="BI875" i="2"/>
  <c r="BH875" i="2"/>
  <c r="BG875" i="2"/>
  <c r="BF875" i="2"/>
  <c r="T875" i="2"/>
  <c r="R875" i="2"/>
  <c r="P875" i="2"/>
  <c r="BI872" i="2"/>
  <c r="BH872" i="2"/>
  <c r="BG872" i="2"/>
  <c r="BF872" i="2"/>
  <c r="T872" i="2"/>
  <c r="R872" i="2"/>
  <c r="P872" i="2"/>
  <c r="BI866" i="2"/>
  <c r="BH866" i="2"/>
  <c r="BG866" i="2"/>
  <c r="BF866" i="2"/>
  <c r="T866" i="2"/>
  <c r="R866" i="2"/>
  <c r="P866" i="2"/>
  <c r="BI861" i="2"/>
  <c r="BH861" i="2"/>
  <c r="BG861" i="2"/>
  <c r="BF861" i="2"/>
  <c r="T861" i="2"/>
  <c r="R861" i="2"/>
  <c r="P861" i="2"/>
  <c r="BI859" i="2"/>
  <c r="BH859" i="2"/>
  <c r="BG859" i="2"/>
  <c r="BF859" i="2"/>
  <c r="T859" i="2"/>
  <c r="R859" i="2"/>
  <c r="P859" i="2"/>
  <c r="BI857" i="2"/>
  <c r="BH857" i="2"/>
  <c r="BG857" i="2"/>
  <c r="BF857" i="2"/>
  <c r="T857" i="2"/>
  <c r="R857" i="2"/>
  <c r="P857" i="2"/>
  <c r="BI854" i="2"/>
  <c r="BH854" i="2"/>
  <c r="BG854" i="2"/>
  <c r="BF854" i="2"/>
  <c r="T854" i="2"/>
  <c r="R854" i="2"/>
  <c r="P854" i="2"/>
  <c r="BI851" i="2"/>
  <c r="BH851" i="2"/>
  <c r="BG851" i="2"/>
  <c r="BF851" i="2"/>
  <c r="T851" i="2"/>
  <c r="R851" i="2"/>
  <c r="P851" i="2"/>
  <c r="BI849" i="2"/>
  <c r="BH849" i="2"/>
  <c r="BG849" i="2"/>
  <c r="BF849" i="2"/>
  <c r="T849" i="2"/>
  <c r="R849" i="2"/>
  <c r="P849" i="2"/>
  <c r="BI846" i="2"/>
  <c r="BH846" i="2"/>
  <c r="BG846" i="2"/>
  <c r="BF846" i="2"/>
  <c r="T846" i="2"/>
  <c r="R846" i="2"/>
  <c r="P846" i="2"/>
  <c r="BI844" i="2"/>
  <c r="BH844" i="2"/>
  <c r="BG844" i="2"/>
  <c r="BF844" i="2"/>
  <c r="T844" i="2"/>
  <c r="R844" i="2"/>
  <c r="P844" i="2"/>
  <c r="BI841" i="2"/>
  <c r="BH841" i="2"/>
  <c r="BG841" i="2"/>
  <c r="BF841" i="2"/>
  <c r="T841" i="2"/>
  <c r="R841" i="2"/>
  <c r="P841" i="2"/>
  <c r="BI839" i="2"/>
  <c r="BH839" i="2"/>
  <c r="BG839" i="2"/>
  <c r="BF839" i="2"/>
  <c r="T839" i="2"/>
  <c r="R839" i="2"/>
  <c r="P839" i="2"/>
  <c r="BI836" i="2"/>
  <c r="BH836" i="2"/>
  <c r="BG836" i="2"/>
  <c r="BF836" i="2"/>
  <c r="T836" i="2"/>
  <c r="R836" i="2"/>
  <c r="P836" i="2"/>
  <c r="BI831" i="2"/>
  <c r="BH831" i="2"/>
  <c r="BG831" i="2"/>
  <c r="BF831" i="2"/>
  <c r="T831" i="2"/>
  <c r="R831" i="2"/>
  <c r="P831" i="2"/>
  <c r="BI829" i="2"/>
  <c r="BH829" i="2"/>
  <c r="BG829" i="2"/>
  <c r="BF829" i="2"/>
  <c r="T829" i="2"/>
  <c r="R829" i="2"/>
  <c r="P829" i="2"/>
  <c r="BI822" i="2"/>
  <c r="BH822" i="2"/>
  <c r="BG822" i="2"/>
  <c r="BF822" i="2"/>
  <c r="T822" i="2"/>
  <c r="R822" i="2"/>
  <c r="P822" i="2"/>
  <c r="BI820" i="2"/>
  <c r="BH820" i="2"/>
  <c r="BG820" i="2"/>
  <c r="BF820" i="2"/>
  <c r="T820" i="2"/>
  <c r="R820" i="2"/>
  <c r="P820" i="2"/>
  <c r="BI818" i="2"/>
  <c r="BH818" i="2"/>
  <c r="BG818" i="2"/>
  <c r="BF818" i="2"/>
  <c r="T818" i="2"/>
  <c r="R818" i="2"/>
  <c r="P818" i="2"/>
  <c r="BI815" i="2"/>
  <c r="BH815" i="2"/>
  <c r="BG815" i="2"/>
  <c r="BF815" i="2"/>
  <c r="T815" i="2"/>
  <c r="R815" i="2"/>
  <c r="P815" i="2"/>
  <c r="BI813" i="2"/>
  <c r="BH813" i="2"/>
  <c r="BG813" i="2"/>
  <c r="BF813" i="2"/>
  <c r="T813" i="2"/>
  <c r="R813" i="2"/>
  <c r="P813" i="2"/>
  <c r="BI810" i="2"/>
  <c r="BH810" i="2"/>
  <c r="BG810" i="2"/>
  <c r="BF810" i="2"/>
  <c r="T810" i="2"/>
  <c r="R810" i="2"/>
  <c r="P810" i="2"/>
  <c r="BI808" i="2"/>
  <c r="BH808" i="2"/>
  <c r="BG808" i="2"/>
  <c r="BF808" i="2"/>
  <c r="T808" i="2"/>
  <c r="R808" i="2"/>
  <c r="P808" i="2"/>
  <c r="BI806" i="2"/>
  <c r="BH806" i="2"/>
  <c r="BG806" i="2"/>
  <c r="BF806" i="2"/>
  <c r="T806" i="2"/>
  <c r="R806" i="2"/>
  <c r="P806" i="2"/>
  <c r="BI803" i="2"/>
  <c r="BH803" i="2"/>
  <c r="BG803" i="2"/>
  <c r="BF803" i="2"/>
  <c r="T803" i="2"/>
  <c r="R803" i="2"/>
  <c r="P803" i="2"/>
  <c r="BI800" i="2"/>
  <c r="BH800" i="2"/>
  <c r="BG800" i="2"/>
  <c r="BF800" i="2"/>
  <c r="T800" i="2"/>
  <c r="R800" i="2"/>
  <c r="P800" i="2"/>
  <c r="BI797" i="2"/>
  <c r="BH797" i="2"/>
  <c r="BG797" i="2"/>
  <c r="BF797" i="2"/>
  <c r="T797" i="2"/>
  <c r="R797" i="2"/>
  <c r="P797" i="2"/>
  <c r="BI795" i="2"/>
  <c r="BH795" i="2"/>
  <c r="BG795" i="2"/>
  <c r="BF795" i="2"/>
  <c r="T795" i="2"/>
  <c r="R795" i="2"/>
  <c r="P795" i="2"/>
  <c r="BI791" i="2"/>
  <c r="BH791" i="2"/>
  <c r="BG791" i="2"/>
  <c r="BF791" i="2"/>
  <c r="T791" i="2"/>
  <c r="R791" i="2"/>
  <c r="P791" i="2"/>
  <c r="BI787" i="2"/>
  <c r="BH787" i="2"/>
  <c r="BG787" i="2"/>
  <c r="BF787" i="2"/>
  <c r="T787" i="2"/>
  <c r="R787" i="2"/>
  <c r="P787" i="2"/>
  <c r="BI785" i="2"/>
  <c r="BH785" i="2"/>
  <c r="BG785" i="2"/>
  <c r="BF785" i="2"/>
  <c r="T785" i="2"/>
  <c r="R785" i="2"/>
  <c r="P785" i="2"/>
  <c r="BI781" i="2"/>
  <c r="BH781" i="2"/>
  <c r="BG781" i="2"/>
  <c r="BF781" i="2"/>
  <c r="T781" i="2"/>
  <c r="R781" i="2"/>
  <c r="P781" i="2"/>
  <c r="BI778" i="2"/>
  <c r="BH778" i="2"/>
  <c r="BG778" i="2"/>
  <c r="BF778" i="2"/>
  <c r="T778" i="2"/>
  <c r="R778" i="2"/>
  <c r="P778" i="2"/>
  <c r="BI776" i="2"/>
  <c r="BH776" i="2"/>
  <c r="BG776" i="2"/>
  <c r="BF776" i="2"/>
  <c r="T776" i="2"/>
  <c r="R776" i="2"/>
  <c r="P776" i="2"/>
  <c r="BI772" i="2"/>
  <c r="BH772" i="2"/>
  <c r="BG772" i="2"/>
  <c r="BF772" i="2"/>
  <c r="T772" i="2"/>
  <c r="R772" i="2"/>
  <c r="P772" i="2"/>
  <c r="BI769" i="2"/>
  <c r="BH769" i="2"/>
  <c r="BG769" i="2"/>
  <c r="BF769" i="2"/>
  <c r="T769" i="2"/>
  <c r="R769" i="2"/>
  <c r="P769" i="2"/>
  <c r="BI763" i="2"/>
  <c r="BH763" i="2"/>
  <c r="BG763" i="2"/>
  <c r="BF763" i="2"/>
  <c r="T763" i="2"/>
  <c r="R763" i="2"/>
  <c r="P763" i="2"/>
  <c r="BI760" i="2"/>
  <c r="BH760" i="2"/>
  <c r="BG760" i="2"/>
  <c r="BF760" i="2"/>
  <c r="T760" i="2"/>
  <c r="R760" i="2"/>
  <c r="P760" i="2"/>
  <c r="BI754" i="2"/>
  <c r="BH754" i="2"/>
  <c r="BG754" i="2"/>
  <c r="BF754" i="2"/>
  <c r="T754" i="2"/>
  <c r="R754" i="2"/>
  <c r="P754" i="2"/>
  <c r="BI750" i="2"/>
  <c r="BH750" i="2"/>
  <c r="BG750" i="2"/>
  <c r="BF750" i="2"/>
  <c r="T750" i="2"/>
  <c r="T749" i="2" s="1"/>
  <c r="R750" i="2"/>
  <c r="R749" i="2" s="1"/>
  <c r="P750" i="2"/>
  <c r="P749" i="2" s="1"/>
  <c r="BI747" i="2"/>
  <c r="BH747" i="2"/>
  <c r="BG747" i="2"/>
  <c r="BF747" i="2"/>
  <c r="T747" i="2"/>
  <c r="R747" i="2"/>
  <c r="P747" i="2"/>
  <c r="BI745" i="2"/>
  <c r="BH745" i="2"/>
  <c r="BG745" i="2"/>
  <c r="BF745" i="2"/>
  <c r="T745" i="2"/>
  <c r="R745" i="2"/>
  <c r="P745" i="2"/>
  <c r="BI737" i="2"/>
  <c r="BH737" i="2"/>
  <c r="BG737" i="2"/>
  <c r="BF737" i="2"/>
  <c r="T737" i="2"/>
  <c r="R737" i="2"/>
  <c r="P737" i="2"/>
  <c r="BI736" i="2"/>
  <c r="BH736" i="2"/>
  <c r="BG736" i="2"/>
  <c r="BF736" i="2"/>
  <c r="T736" i="2"/>
  <c r="R736" i="2"/>
  <c r="P736" i="2"/>
  <c r="BI735" i="2"/>
  <c r="BH735" i="2"/>
  <c r="BG735" i="2"/>
  <c r="BF735" i="2"/>
  <c r="T735" i="2"/>
  <c r="R735" i="2"/>
  <c r="P735" i="2"/>
  <c r="BI734" i="2"/>
  <c r="BH734" i="2"/>
  <c r="BG734" i="2"/>
  <c r="BF734" i="2"/>
  <c r="T734" i="2"/>
  <c r="R734" i="2"/>
  <c r="P734" i="2"/>
  <c r="BI733" i="2"/>
  <c r="BH733" i="2"/>
  <c r="BG733" i="2"/>
  <c r="BF733" i="2"/>
  <c r="T733" i="2"/>
  <c r="R733" i="2"/>
  <c r="P733" i="2"/>
  <c r="BI726" i="2"/>
  <c r="BH726" i="2"/>
  <c r="BG726" i="2"/>
  <c r="BF726" i="2"/>
  <c r="T726" i="2"/>
  <c r="R726" i="2"/>
  <c r="P726" i="2"/>
  <c r="BI724" i="2"/>
  <c r="BH724" i="2"/>
  <c r="BG724" i="2"/>
  <c r="BF724" i="2"/>
  <c r="T724" i="2"/>
  <c r="R724" i="2"/>
  <c r="P724" i="2"/>
  <c r="BI721" i="2"/>
  <c r="BH721" i="2"/>
  <c r="BG721" i="2"/>
  <c r="BF721" i="2"/>
  <c r="T721" i="2"/>
  <c r="R721" i="2"/>
  <c r="P721" i="2"/>
  <c r="BI712" i="2"/>
  <c r="BH712" i="2"/>
  <c r="BG712" i="2"/>
  <c r="BF712" i="2"/>
  <c r="T712" i="2"/>
  <c r="R712" i="2"/>
  <c r="P712" i="2"/>
  <c r="BI703" i="2"/>
  <c r="BH703" i="2"/>
  <c r="BG703" i="2"/>
  <c r="BF703" i="2"/>
  <c r="T703" i="2"/>
  <c r="R703" i="2"/>
  <c r="P703" i="2"/>
  <c r="BI700" i="2"/>
  <c r="BH700" i="2"/>
  <c r="BG700" i="2"/>
  <c r="BF700" i="2"/>
  <c r="T700" i="2"/>
  <c r="R700" i="2"/>
  <c r="P700" i="2"/>
  <c r="BI691" i="2"/>
  <c r="BH691" i="2"/>
  <c r="BG691" i="2"/>
  <c r="BF691" i="2"/>
  <c r="T691" i="2"/>
  <c r="R691" i="2"/>
  <c r="P691" i="2"/>
  <c r="BI689" i="2"/>
  <c r="BH689" i="2"/>
  <c r="BG689" i="2"/>
  <c r="BF689" i="2"/>
  <c r="T689" i="2"/>
  <c r="R689" i="2"/>
  <c r="P689" i="2"/>
  <c r="BI685" i="2"/>
  <c r="BH685" i="2"/>
  <c r="BG685" i="2"/>
  <c r="BF685" i="2"/>
  <c r="T685" i="2"/>
  <c r="R685" i="2"/>
  <c r="P685" i="2"/>
  <c r="BI684" i="2"/>
  <c r="BH684" i="2"/>
  <c r="BG684" i="2"/>
  <c r="BF684" i="2"/>
  <c r="T684" i="2"/>
  <c r="R684" i="2"/>
  <c r="P684" i="2"/>
  <c r="BI681" i="2"/>
  <c r="BH681" i="2"/>
  <c r="BG681" i="2"/>
  <c r="BF681" i="2"/>
  <c r="T681" i="2"/>
  <c r="R681" i="2"/>
  <c r="P681" i="2"/>
  <c r="BI678" i="2"/>
  <c r="BH678" i="2"/>
  <c r="BG678" i="2"/>
  <c r="BF678" i="2"/>
  <c r="T678" i="2"/>
  <c r="R678" i="2"/>
  <c r="P678" i="2"/>
  <c r="BI676" i="2"/>
  <c r="BH676" i="2"/>
  <c r="BG676" i="2"/>
  <c r="BF676" i="2"/>
  <c r="T676" i="2"/>
  <c r="R676" i="2"/>
  <c r="P676" i="2"/>
  <c r="BI669" i="2"/>
  <c r="BH669" i="2"/>
  <c r="BG669" i="2"/>
  <c r="BF669" i="2"/>
  <c r="T669" i="2"/>
  <c r="R669" i="2"/>
  <c r="P669" i="2"/>
  <c r="BI662" i="2"/>
  <c r="BH662" i="2"/>
  <c r="BG662" i="2"/>
  <c r="BF662" i="2"/>
  <c r="T662" i="2"/>
  <c r="R662" i="2"/>
  <c r="P662" i="2"/>
  <c r="BI661" i="2"/>
  <c r="BH661" i="2"/>
  <c r="BG661" i="2"/>
  <c r="BF661" i="2"/>
  <c r="T661" i="2"/>
  <c r="R661" i="2"/>
  <c r="P661" i="2"/>
  <c r="BI659" i="2"/>
  <c r="BH659" i="2"/>
  <c r="BG659" i="2"/>
  <c r="BF659" i="2"/>
  <c r="T659" i="2"/>
  <c r="R659" i="2"/>
  <c r="P659" i="2"/>
  <c r="BI656" i="2"/>
  <c r="BH656" i="2"/>
  <c r="BG656" i="2"/>
  <c r="BF656" i="2"/>
  <c r="T656" i="2"/>
  <c r="R656" i="2"/>
  <c r="P656" i="2"/>
  <c r="BI652" i="2"/>
  <c r="BH652" i="2"/>
  <c r="BG652" i="2"/>
  <c r="BF652" i="2"/>
  <c r="T652" i="2"/>
  <c r="R652" i="2"/>
  <c r="P652" i="2"/>
  <c r="BI647" i="2"/>
  <c r="BH647" i="2"/>
  <c r="BG647" i="2"/>
  <c r="BF647" i="2"/>
  <c r="T647" i="2"/>
  <c r="R647" i="2"/>
  <c r="P647" i="2"/>
  <c r="BI641" i="2"/>
  <c r="BH641" i="2"/>
  <c r="BG641" i="2"/>
  <c r="BF641" i="2"/>
  <c r="T641" i="2"/>
  <c r="R641" i="2"/>
  <c r="P641" i="2"/>
  <c r="BI638" i="2"/>
  <c r="BH638" i="2"/>
  <c r="BG638" i="2"/>
  <c r="BF638" i="2"/>
  <c r="T638" i="2"/>
  <c r="R638" i="2"/>
  <c r="P638" i="2"/>
  <c r="BI635" i="2"/>
  <c r="BH635" i="2"/>
  <c r="BG635" i="2"/>
  <c r="BF635" i="2"/>
  <c r="T635" i="2"/>
  <c r="R635" i="2"/>
  <c r="P635" i="2"/>
  <c r="BI631" i="2"/>
  <c r="BH631" i="2"/>
  <c r="BG631" i="2"/>
  <c r="BF631" i="2"/>
  <c r="T631" i="2"/>
  <c r="R631" i="2"/>
  <c r="P631" i="2"/>
  <c r="BI627" i="2"/>
  <c r="BH627" i="2"/>
  <c r="BG627" i="2"/>
  <c r="BF627" i="2"/>
  <c r="T627" i="2"/>
  <c r="R627" i="2"/>
  <c r="P627" i="2"/>
  <c r="BI623" i="2"/>
  <c r="BH623" i="2"/>
  <c r="BG623" i="2"/>
  <c r="BF623" i="2"/>
  <c r="T623" i="2"/>
  <c r="R623" i="2"/>
  <c r="P623" i="2"/>
  <c r="BI618" i="2"/>
  <c r="BH618" i="2"/>
  <c r="BG618" i="2"/>
  <c r="BF618" i="2"/>
  <c r="T618" i="2"/>
  <c r="R618" i="2"/>
  <c r="P618" i="2"/>
  <c r="BI614" i="2"/>
  <c r="BH614" i="2"/>
  <c r="BG614" i="2"/>
  <c r="BF614" i="2"/>
  <c r="T614" i="2"/>
  <c r="R614" i="2"/>
  <c r="P614" i="2"/>
  <c r="BI586" i="2"/>
  <c r="BH586" i="2"/>
  <c r="BG586" i="2"/>
  <c r="BF586" i="2"/>
  <c r="T586" i="2"/>
  <c r="R586" i="2"/>
  <c r="P586" i="2"/>
  <c r="BI584" i="2"/>
  <c r="BH584" i="2"/>
  <c r="BG584" i="2"/>
  <c r="BF584" i="2"/>
  <c r="T584" i="2"/>
  <c r="R584" i="2"/>
  <c r="P584" i="2"/>
  <c r="BI581" i="2"/>
  <c r="BH581" i="2"/>
  <c r="BG581" i="2"/>
  <c r="BF581" i="2"/>
  <c r="T581" i="2"/>
  <c r="R581" i="2"/>
  <c r="P581" i="2"/>
  <c r="BI579" i="2"/>
  <c r="BH579" i="2"/>
  <c r="BG579" i="2"/>
  <c r="BF579" i="2"/>
  <c r="T579" i="2"/>
  <c r="R579" i="2"/>
  <c r="P579" i="2"/>
  <c r="BI570" i="2"/>
  <c r="BH570" i="2"/>
  <c r="BG570" i="2"/>
  <c r="BF570" i="2"/>
  <c r="T570" i="2"/>
  <c r="R570" i="2"/>
  <c r="P570" i="2"/>
  <c r="BI560" i="2"/>
  <c r="BH560" i="2"/>
  <c r="BG560" i="2"/>
  <c r="BF560" i="2"/>
  <c r="T560" i="2"/>
  <c r="R560" i="2"/>
  <c r="P560" i="2"/>
  <c r="BI558" i="2"/>
  <c r="BH558" i="2"/>
  <c r="BG558" i="2"/>
  <c r="BF558" i="2"/>
  <c r="T558" i="2"/>
  <c r="R558" i="2"/>
  <c r="P558" i="2"/>
  <c r="BI552" i="2"/>
  <c r="BH552" i="2"/>
  <c r="BG552" i="2"/>
  <c r="BF552" i="2"/>
  <c r="T552" i="2"/>
  <c r="R552" i="2"/>
  <c r="P552" i="2"/>
  <c r="BI549" i="2"/>
  <c r="BH549" i="2"/>
  <c r="BG549" i="2"/>
  <c r="BF549" i="2"/>
  <c r="T549" i="2"/>
  <c r="R549" i="2"/>
  <c r="P549" i="2"/>
  <c r="BI546" i="2"/>
  <c r="BH546" i="2"/>
  <c r="BG546" i="2"/>
  <c r="BF546" i="2"/>
  <c r="T546" i="2"/>
  <c r="R546" i="2"/>
  <c r="P546" i="2"/>
  <c r="BI544" i="2"/>
  <c r="BH544" i="2"/>
  <c r="BG544" i="2"/>
  <c r="BF544" i="2"/>
  <c r="T544" i="2"/>
  <c r="R544" i="2"/>
  <c r="P544" i="2"/>
  <c r="BI541" i="2"/>
  <c r="BH541" i="2"/>
  <c r="BG541" i="2"/>
  <c r="BF541" i="2"/>
  <c r="T541" i="2"/>
  <c r="R541" i="2"/>
  <c r="P541" i="2"/>
  <c r="BI537" i="2"/>
  <c r="BH537" i="2"/>
  <c r="BG537" i="2"/>
  <c r="BF537" i="2"/>
  <c r="T537" i="2"/>
  <c r="R537" i="2"/>
  <c r="P537" i="2"/>
  <c r="BI515" i="2"/>
  <c r="BH515" i="2"/>
  <c r="BG515" i="2"/>
  <c r="BF515" i="2"/>
  <c r="T515" i="2"/>
  <c r="R515" i="2"/>
  <c r="P515" i="2"/>
  <c r="BI512" i="2"/>
  <c r="BH512" i="2"/>
  <c r="BG512" i="2"/>
  <c r="BF512" i="2"/>
  <c r="T512" i="2"/>
  <c r="R512" i="2"/>
  <c r="P512" i="2"/>
  <c r="BI508" i="2"/>
  <c r="BH508" i="2"/>
  <c r="BG508" i="2"/>
  <c r="BF508" i="2"/>
  <c r="T508" i="2"/>
  <c r="R508" i="2"/>
  <c r="P508" i="2"/>
  <c r="BI506" i="2"/>
  <c r="BH506" i="2"/>
  <c r="BG506" i="2"/>
  <c r="BF506" i="2"/>
  <c r="T506" i="2"/>
  <c r="R506" i="2"/>
  <c r="P506" i="2"/>
  <c r="BI499" i="2"/>
  <c r="BH499" i="2"/>
  <c r="BG499" i="2"/>
  <c r="BF499" i="2"/>
  <c r="T499" i="2"/>
  <c r="R499" i="2"/>
  <c r="P499" i="2"/>
  <c r="BI496" i="2"/>
  <c r="BH496" i="2"/>
  <c r="BG496" i="2"/>
  <c r="BF496" i="2"/>
  <c r="T496" i="2"/>
  <c r="R496" i="2"/>
  <c r="P496" i="2"/>
  <c r="BI493" i="2"/>
  <c r="BH493" i="2"/>
  <c r="BG493" i="2"/>
  <c r="BF493" i="2"/>
  <c r="T493" i="2"/>
  <c r="R493" i="2"/>
  <c r="P493" i="2"/>
  <c r="BI487" i="2"/>
  <c r="BH487" i="2"/>
  <c r="BG487" i="2"/>
  <c r="BF487" i="2"/>
  <c r="T487" i="2"/>
  <c r="R487" i="2"/>
  <c r="P487" i="2"/>
  <c r="BI484" i="2"/>
  <c r="BH484" i="2"/>
  <c r="BG484" i="2"/>
  <c r="BF484" i="2"/>
  <c r="T484" i="2"/>
  <c r="R484" i="2"/>
  <c r="P484" i="2"/>
  <c r="BI477" i="2"/>
  <c r="BH477" i="2"/>
  <c r="BG477" i="2"/>
  <c r="BF477" i="2"/>
  <c r="T477" i="2"/>
  <c r="R477" i="2"/>
  <c r="P477" i="2"/>
  <c r="BI471" i="2"/>
  <c r="BH471" i="2"/>
  <c r="BG471" i="2"/>
  <c r="BF471" i="2"/>
  <c r="T471" i="2"/>
  <c r="R471" i="2"/>
  <c r="P471" i="2"/>
  <c r="BI469" i="2"/>
  <c r="BH469" i="2"/>
  <c r="BG469" i="2"/>
  <c r="BF469" i="2"/>
  <c r="T469" i="2"/>
  <c r="R469" i="2"/>
  <c r="P469" i="2"/>
  <c r="BI466" i="2"/>
  <c r="BH466" i="2"/>
  <c r="BG466" i="2"/>
  <c r="BF466" i="2"/>
  <c r="T466" i="2"/>
  <c r="R466" i="2"/>
  <c r="P466" i="2"/>
  <c r="BI462" i="2"/>
  <c r="BH462" i="2"/>
  <c r="BG462" i="2"/>
  <c r="BF462" i="2"/>
  <c r="T462" i="2"/>
  <c r="R462" i="2"/>
  <c r="P462" i="2"/>
  <c r="BI459" i="2"/>
  <c r="BH459" i="2"/>
  <c r="BG459" i="2"/>
  <c r="BF459" i="2"/>
  <c r="T459" i="2"/>
  <c r="R459" i="2"/>
  <c r="P459" i="2"/>
  <c r="BI455" i="2"/>
  <c r="BH455" i="2"/>
  <c r="BG455" i="2"/>
  <c r="BF455" i="2"/>
  <c r="T455" i="2"/>
  <c r="R455" i="2"/>
  <c r="P455" i="2"/>
  <c r="BI452" i="2"/>
  <c r="BH452" i="2"/>
  <c r="BG452" i="2"/>
  <c r="BF452" i="2"/>
  <c r="T452" i="2"/>
  <c r="R452" i="2"/>
  <c r="P452" i="2"/>
  <c r="BI445" i="2"/>
  <c r="BH445" i="2"/>
  <c r="BG445" i="2"/>
  <c r="BF445" i="2"/>
  <c r="T445" i="2"/>
  <c r="R445" i="2"/>
  <c r="P445" i="2"/>
  <c r="BI438" i="2"/>
  <c r="BH438" i="2"/>
  <c r="BG438" i="2"/>
  <c r="BF438" i="2"/>
  <c r="T438" i="2"/>
  <c r="R438" i="2"/>
  <c r="P438" i="2"/>
  <c r="BI436" i="2"/>
  <c r="BH436" i="2"/>
  <c r="BG436" i="2"/>
  <c r="BF436" i="2"/>
  <c r="T436" i="2"/>
  <c r="R436" i="2"/>
  <c r="P436" i="2"/>
  <c r="BI433" i="2"/>
  <c r="BH433" i="2"/>
  <c r="BG433" i="2"/>
  <c r="BF433" i="2"/>
  <c r="T433" i="2"/>
  <c r="R433" i="2"/>
  <c r="P433" i="2"/>
  <c r="BI430" i="2"/>
  <c r="BH430" i="2"/>
  <c r="BG430" i="2"/>
  <c r="BF430" i="2"/>
  <c r="T430" i="2"/>
  <c r="R430" i="2"/>
  <c r="P430" i="2"/>
  <c r="BI427" i="2"/>
  <c r="BH427" i="2"/>
  <c r="BG427" i="2"/>
  <c r="BF427" i="2"/>
  <c r="T427" i="2"/>
  <c r="R427" i="2"/>
  <c r="P427" i="2"/>
  <c r="BI420" i="2"/>
  <c r="BH420" i="2"/>
  <c r="BG420" i="2"/>
  <c r="BF420" i="2"/>
  <c r="T420" i="2"/>
  <c r="R420" i="2"/>
  <c r="P420" i="2"/>
  <c r="BI413" i="2"/>
  <c r="BH413" i="2"/>
  <c r="BG413" i="2"/>
  <c r="BF413" i="2"/>
  <c r="T413" i="2"/>
  <c r="R413" i="2"/>
  <c r="P413" i="2"/>
  <c r="BI411" i="2"/>
  <c r="BH411" i="2"/>
  <c r="BG411" i="2"/>
  <c r="BF411" i="2"/>
  <c r="T411" i="2"/>
  <c r="R411" i="2"/>
  <c r="P411" i="2"/>
  <c r="BI407" i="2"/>
  <c r="BH407" i="2"/>
  <c r="BG407" i="2"/>
  <c r="BF407" i="2"/>
  <c r="T407" i="2"/>
  <c r="R407" i="2"/>
  <c r="P407" i="2"/>
  <c r="BI403" i="2"/>
  <c r="BH403" i="2"/>
  <c r="BG403" i="2"/>
  <c r="BF403" i="2"/>
  <c r="T403" i="2"/>
  <c r="R403" i="2"/>
  <c r="P403" i="2"/>
  <c r="BI400" i="2"/>
  <c r="BH400" i="2"/>
  <c r="BG400" i="2"/>
  <c r="BF400" i="2"/>
  <c r="T400" i="2"/>
  <c r="R400" i="2"/>
  <c r="P400" i="2"/>
  <c r="BI398" i="2"/>
  <c r="BH398" i="2"/>
  <c r="BG398" i="2"/>
  <c r="BF398" i="2"/>
  <c r="T398" i="2"/>
  <c r="R398" i="2"/>
  <c r="P398" i="2"/>
  <c r="BI395" i="2"/>
  <c r="BH395" i="2"/>
  <c r="BG395" i="2"/>
  <c r="BF395" i="2"/>
  <c r="T395" i="2"/>
  <c r="R395" i="2"/>
  <c r="P395" i="2"/>
  <c r="BI391" i="2"/>
  <c r="BH391" i="2"/>
  <c r="BG391" i="2"/>
  <c r="BF391" i="2"/>
  <c r="T391" i="2"/>
  <c r="R391" i="2"/>
  <c r="P391" i="2"/>
  <c r="BI388" i="2"/>
  <c r="BH388" i="2"/>
  <c r="BG388" i="2"/>
  <c r="BF388" i="2"/>
  <c r="T388" i="2"/>
  <c r="R388" i="2"/>
  <c r="P388" i="2"/>
  <c r="BI384" i="2"/>
  <c r="BH384" i="2"/>
  <c r="BG384" i="2"/>
  <c r="BF384" i="2"/>
  <c r="T384" i="2"/>
  <c r="R384" i="2"/>
  <c r="P384" i="2"/>
  <c r="BI377" i="2"/>
  <c r="BH377" i="2"/>
  <c r="BG377" i="2"/>
  <c r="BF377" i="2"/>
  <c r="T377" i="2"/>
  <c r="R377" i="2"/>
  <c r="P377" i="2"/>
  <c r="BI373" i="2"/>
  <c r="BH373" i="2"/>
  <c r="BG373" i="2"/>
  <c r="BF373" i="2"/>
  <c r="T373" i="2"/>
  <c r="R373" i="2"/>
  <c r="P373" i="2"/>
  <c r="BI371" i="2"/>
  <c r="BH371" i="2"/>
  <c r="BG371" i="2"/>
  <c r="BF371" i="2"/>
  <c r="T371" i="2"/>
  <c r="R371" i="2"/>
  <c r="P371" i="2"/>
  <c r="BI368" i="2"/>
  <c r="BH368" i="2"/>
  <c r="BG368" i="2"/>
  <c r="BF368" i="2"/>
  <c r="T368" i="2"/>
  <c r="R368" i="2"/>
  <c r="P368" i="2"/>
  <c r="BI361" i="2"/>
  <c r="BH361" i="2"/>
  <c r="BG361" i="2"/>
  <c r="BF361" i="2"/>
  <c r="T361" i="2"/>
  <c r="R361" i="2"/>
  <c r="P361" i="2"/>
  <c r="BI354" i="2"/>
  <c r="BH354" i="2"/>
  <c r="BG354" i="2"/>
  <c r="BF354" i="2"/>
  <c r="T354" i="2"/>
  <c r="R354" i="2"/>
  <c r="P354" i="2"/>
  <c r="BI351" i="2"/>
  <c r="BH351" i="2"/>
  <c r="BG351" i="2"/>
  <c r="BF351" i="2"/>
  <c r="T351" i="2"/>
  <c r="R351" i="2"/>
  <c r="P351" i="2"/>
  <c r="BI345" i="2"/>
  <c r="BH345" i="2"/>
  <c r="BG345" i="2"/>
  <c r="BF345" i="2"/>
  <c r="T345" i="2"/>
  <c r="R345" i="2"/>
  <c r="P345" i="2"/>
  <c r="BI341" i="2"/>
  <c r="BH341" i="2"/>
  <c r="BG341" i="2"/>
  <c r="BF341" i="2"/>
  <c r="T341" i="2"/>
  <c r="R341" i="2"/>
  <c r="P341" i="2"/>
  <c r="BI338" i="2"/>
  <c r="BH338" i="2"/>
  <c r="BG338" i="2"/>
  <c r="BF338" i="2"/>
  <c r="T338" i="2"/>
  <c r="R338" i="2"/>
  <c r="P338" i="2"/>
  <c r="BI333" i="2"/>
  <c r="BH333" i="2"/>
  <c r="BG333" i="2"/>
  <c r="BF333" i="2"/>
  <c r="T333" i="2"/>
  <c r="R333" i="2"/>
  <c r="P333" i="2"/>
  <c r="BI330" i="2"/>
  <c r="BH330" i="2"/>
  <c r="BG330" i="2"/>
  <c r="BF330" i="2"/>
  <c r="T330" i="2"/>
  <c r="R330" i="2"/>
  <c r="P330" i="2"/>
  <c r="BI327" i="2"/>
  <c r="BH327" i="2"/>
  <c r="BG327" i="2"/>
  <c r="BF327" i="2"/>
  <c r="T327" i="2"/>
  <c r="R327" i="2"/>
  <c r="P327" i="2"/>
  <c r="BI320" i="2"/>
  <c r="BH320" i="2"/>
  <c r="BG320" i="2"/>
  <c r="BF320" i="2"/>
  <c r="T320" i="2"/>
  <c r="R320" i="2"/>
  <c r="P320" i="2"/>
  <c r="BI313" i="2"/>
  <c r="BH313" i="2"/>
  <c r="BG313" i="2"/>
  <c r="BF313" i="2"/>
  <c r="T313" i="2"/>
  <c r="R313" i="2"/>
  <c r="P313" i="2"/>
  <c r="BI309" i="2"/>
  <c r="BH309" i="2"/>
  <c r="BG309" i="2"/>
  <c r="BF309" i="2"/>
  <c r="T309" i="2"/>
  <c r="R309" i="2"/>
  <c r="P309" i="2"/>
  <c r="BI305" i="2"/>
  <c r="BH305" i="2"/>
  <c r="BG305" i="2"/>
  <c r="BF305" i="2"/>
  <c r="T305" i="2"/>
  <c r="R305" i="2"/>
  <c r="P305" i="2"/>
  <c r="BI298" i="2"/>
  <c r="BH298" i="2"/>
  <c r="BG298" i="2"/>
  <c r="BF298" i="2"/>
  <c r="T298" i="2"/>
  <c r="R298" i="2"/>
  <c r="P298" i="2"/>
  <c r="BI296" i="2"/>
  <c r="BH296" i="2"/>
  <c r="BG296" i="2"/>
  <c r="BF296" i="2"/>
  <c r="T296" i="2"/>
  <c r="R296" i="2"/>
  <c r="P296" i="2"/>
  <c r="BI293" i="2"/>
  <c r="BH293" i="2"/>
  <c r="BG293" i="2"/>
  <c r="BF293" i="2"/>
  <c r="T293" i="2"/>
  <c r="R293" i="2"/>
  <c r="P293" i="2"/>
  <c r="BI290" i="2"/>
  <c r="BH290" i="2"/>
  <c r="BG290" i="2"/>
  <c r="BF290" i="2"/>
  <c r="T290" i="2"/>
  <c r="R290" i="2"/>
  <c r="P290" i="2"/>
  <c r="BI286" i="2"/>
  <c r="BH286" i="2"/>
  <c r="BG286" i="2"/>
  <c r="BF286" i="2"/>
  <c r="T286" i="2"/>
  <c r="R286" i="2"/>
  <c r="P286" i="2"/>
  <c r="BI282" i="2"/>
  <c r="BH282" i="2"/>
  <c r="BG282" i="2"/>
  <c r="BF282" i="2"/>
  <c r="T282" i="2"/>
  <c r="R282" i="2"/>
  <c r="P282" i="2"/>
  <c r="BI281" i="2"/>
  <c r="BH281" i="2"/>
  <c r="BG281" i="2"/>
  <c r="BF281" i="2"/>
  <c r="T281" i="2"/>
  <c r="R281" i="2"/>
  <c r="P281" i="2"/>
  <c r="BI280" i="2"/>
  <c r="BH280" i="2"/>
  <c r="BG280" i="2"/>
  <c r="BF280" i="2"/>
  <c r="T280" i="2"/>
  <c r="R280" i="2"/>
  <c r="P280" i="2"/>
  <c r="BI276" i="2"/>
  <c r="BH276" i="2"/>
  <c r="BG276" i="2"/>
  <c r="BF276" i="2"/>
  <c r="T276" i="2"/>
  <c r="R276" i="2"/>
  <c r="P276" i="2"/>
  <c r="BI274" i="2"/>
  <c r="BH274" i="2"/>
  <c r="BG274" i="2"/>
  <c r="BF274" i="2"/>
  <c r="T274" i="2"/>
  <c r="R274" i="2"/>
  <c r="P274" i="2"/>
  <c r="BI267" i="2"/>
  <c r="BH267" i="2"/>
  <c r="BG267" i="2"/>
  <c r="BF267" i="2"/>
  <c r="T267" i="2"/>
  <c r="R267" i="2"/>
  <c r="P267" i="2"/>
  <c r="BI263" i="2"/>
  <c r="BH263" i="2"/>
  <c r="BG263" i="2"/>
  <c r="BF263" i="2"/>
  <c r="T263" i="2"/>
  <c r="R263" i="2"/>
  <c r="P263" i="2"/>
  <c r="BI256" i="2"/>
  <c r="BH256" i="2"/>
  <c r="BG256" i="2"/>
  <c r="BF256" i="2"/>
  <c r="T256" i="2"/>
  <c r="R256" i="2"/>
  <c r="P256" i="2"/>
  <c r="BI251" i="2"/>
  <c r="BH251" i="2"/>
  <c r="BG251" i="2"/>
  <c r="BF251" i="2"/>
  <c r="T251" i="2"/>
  <c r="R251" i="2"/>
  <c r="P251" i="2"/>
  <c r="BI242" i="2"/>
  <c r="BH242" i="2"/>
  <c r="BG242" i="2"/>
  <c r="BF242" i="2"/>
  <c r="T242" i="2"/>
  <c r="R242" i="2"/>
  <c r="P242" i="2"/>
  <c r="BI239" i="2"/>
  <c r="BH239" i="2"/>
  <c r="BG239" i="2"/>
  <c r="BF239" i="2"/>
  <c r="T239" i="2"/>
  <c r="R239" i="2"/>
  <c r="P239" i="2"/>
  <c r="BI234" i="2"/>
  <c r="BH234" i="2"/>
  <c r="BG234" i="2"/>
  <c r="BF234" i="2"/>
  <c r="T234" i="2"/>
  <c r="R234" i="2"/>
  <c r="P234" i="2"/>
  <c r="BI219" i="2"/>
  <c r="BH219" i="2"/>
  <c r="BG219" i="2"/>
  <c r="BF219" i="2"/>
  <c r="T219" i="2"/>
  <c r="R219" i="2"/>
  <c r="P219" i="2"/>
  <c r="BI216" i="2"/>
  <c r="BH216" i="2"/>
  <c r="BG216" i="2"/>
  <c r="BF216" i="2"/>
  <c r="T216" i="2"/>
  <c r="R216" i="2"/>
  <c r="P216" i="2"/>
  <c r="BI213" i="2"/>
  <c r="BH213" i="2"/>
  <c r="BG213" i="2"/>
  <c r="BF213" i="2"/>
  <c r="T213" i="2"/>
  <c r="R213" i="2"/>
  <c r="P213" i="2"/>
  <c r="BI209" i="2"/>
  <c r="BH209" i="2"/>
  <c r="BG209" i="2"/>
  <c r="BF209" i="2"/>
  <c r="T209" i="2"/>
  <c r="R209" i="2"/>
  <c r="P209" i="2"/>
  <c r="BI202" i="2"/>
  <c r="BH202" i="2"/>
  <c r="BG202" i="2"/>
  <c r="BF202" i="2"/>
  <c r="T202" i="2"/>
  <c r="R202" i="2"/>
  <c r="P202" i="2"/>
  <c r="BI185" i="2"/>
  <c r="BH185" i="2"/>
  <c r="BG185" i="2"/>
  <c r="BF185" i="2"/>
  <c r="T185" i="2"/>
  <c r="R185" i="2"/>
  <c r="P185" i="2"/>
  <c r="BI176" i="2"/>
  <c r="BH176" i="2"/>
  <c r="BG176" i="2"/>
  <c r="BF176" i="2"/>
  <c r="T176" i="2"/>
  <c r="R176" i="2"/>
  <c r="P176" i="2"/>
  <c r="BI165" i="2"/>
  <c r="BH165" i="2"/>
  <c r="BG165" i="2"/>
  <c r="BF165" i="2"/>
  <c r="T165" i="2"/>
  <c r="R165" i="2"/>
  <c r="P165" i="2"/>
  <c r="BI162" i="2"/>
  <c r="BH162" i="2"/>
  <c r="BG162" i="2"/>
  <c r="BF162" i="2"/>
  <c r="T162" i="2"/>
  <c r="R162" i="2"/>
  <c r="P162" i="2"/>
  <c r="BI159" i="2"/>
  <c r="BH159" i="2"/>
  <c r="BG159" i="2"/>
  <c r="BF159" i="2"/>
  <c r="T159" i="2"/>
  <c r="R159" i="2"/>
  <c r="P159" i="2"/>
  <c r="F150" i="2"/>
  <c r="E148" i="2"/>
  <c r="F89" i="2"/>
  <c r="E87" i="2"/>
  <c r="J24" i="2"/>
  <c r="E24" i="2"/>
  <c r="J92" i="2"/>
  <c r="J23" i="2"/>
  <c r="J21" i="2"/>
  <c r="E21" i="2"/>
  <c r="J91" i="2"/>
  <c r="J20" i="2"/>
  <c r="J18" i="2"/>
  <c r="E18" i="2"/>
  <c r="F153" i="2"/>
  <c r="J17" i="2"/>
  <c r="J15" i="2"/>
  <c r="E15" i="2"/>
  <c r="F152" i="2"/>
  <c r="J14" i="2"/>
  <c r="J12" i="2"/>
  <c r="J150" i="2" s="1"/>
  <c r="E7" i="2"/>
  <c r="E85" i="2" s="1"/>
  <c r="L90" i="1"/>
  <c r="AM90" i="1"/>
  <c r="AM89" i="1"/>
  <c r="L89" i="1"/>
  <c r="AM87" i="1"/>
  <c r="L87" i="1"/>
  <c r="L85" i="1"/>
  <c r="L84" i="1"/>
  <c r="J1031" i="5"/>
  <c r="J1025" i="5"/>
  <c r="BK1021" i="5"/>
  <c r="BK1020" i="5"/>
  <c r="J1014" i="5"/>
  <c r="BK1012" i="5"/>
  <c r="J1011" i="5"/>
  <c r="J1006" i="5"/>
  <c r="BK1005" i="5"/>
  <c r="J1004" i="5"/>
  <c r="BK1002" i="5"/>
  <c r="BK1001" i="5"/>
  <c r="J1000" i="5"/>
  <c r="BK997" i="5"/>
  <c r="BK995" i="5"/>
  <c r="BK994" i="5"/>
  <c r="J990" i="5"/>
  <c r="J989" i="5"/>
  <c r="BK987" i="5"/>
  <c r="J984" i="5"/>
  <c r="BK981" i="5"/>
  <c r="BK979" i="5"/>
  <c r="J978" i="5"/>
  <c r="J975" i="5"/>
  <c r="J973" i="5"/>
  <c r="J972" i="5"/>
  <c r="BK970" i="5"/>
  <c r="BK969" i="5"/>
  <c r="J968" i="5"/>
  <c r="BK967" i="5"/>
  <c r="J966" i="5"/>
  <c r="J964" i="5"/>
  <c r="BK961" i="5"/>
  <c r="BK960" i="5"/>
  <c r="J956" i="5"/>
  <c r="BK955" i="5"/>
  <c r="J953" i="5"/>
  <c r="J951" i="5"/>
  <c r="J950" i="5"/>
  <c r="J948" i="5"/>
  <c r="J943" i="5"/>
  <c r="J942" i="5"/>
  <c r="BK940" i="5"/>
  <c r="BK939" i="5"/>
  <c r="J938" i="5"/>
  <c r="BK937" i="5"/>
  <c r="BK935" i="5"/>
  <c r="BK934" i="5"/>
  <c r="J928" i="5"/>
  <c r="BK927" i="5"/>
  <c r="J926" i="5"/>
  <c r="BK924" i="5"/>
  <c r="J923" i="5"/>
  <c r="J920" i="5"/>
  <c r="J919" i="5"/>
  <c r="BK917" i="5"/>
  <c r="J915" i="5"/>
  <c r="J912" i="5"/>
  <c r="J911" i="5"/>
  <c r="BK910" i="5"/>
  <c r="BK909" i="5"/>
  <c r="BK907" i="5"/>
  <c r="J906" i="5"/>
  <c r="BK903" i="5"/>
  <c r="J903" i="5"/>
  <c r="BK902" i="5"/>
  <c r="J901" i="5"/>
  <c r="BK899" i="5"/>
  <c r="J898" i="5"/>
  <c r="BK895" i="5"/>
  <c r="J894" i="5"/>
  <c r="J893" i="5"/>
  <c r="J892" i="5"/>
  <c r="BK887" i="5"/>
  <c r="BK880" i="5"/>
  <c r="BK879" i="5"/>
  <c r="J878" i="5"/>
  <c r="J877" i="5"/>
  <c r="J873" i="5"/>
  <c r="J871" i="5"/>
  <c r="J867" i="5"/>
  <c r="J864" i="5"/>
  <c r="BK856" i="5"/>
  <c r="J853" i="5"/>
  <c r="J845" i="5"/>
  <c r="J843" i="5"/>
  <c r="BK831" i="5"/>
  <c r="J828" i="5"/>
  <c r="BK827" i="5"/>
  <c r="BK824" i="5"/>
  <c r="BK822" i="5"/>
  <c r="J817" i="5"/>
  <c r="BK812" i="5"/>
  <c r="BK808" i="5"/>
  <c r="BK805" i="5"/>
  <c r="BK801" i="5"/>
  <c r="J798" i="5"/>
  <c r="BK795" i="5"/>
  <c r="BK788" i="5"/>
  <c r="BK784" i="5"/>
  <c r="J784" i="5"/>
  <c r="J783" i="5"/>
  <c r="BK780" i="5"/>
  <c r="BK774" i="5"/>
  <c r="J769" i="5"/>
  <c r="BK765" i="5"/>
  <c r="J760" i="5"/>
  <c r="J758" i="5"/>
  <c r="J753" i="5"/>
  <c r="J751" i="5"/>
  <c r="J745" i="5"/>
  <c r="BK741" i="5"/>
  <c r="J737" i="5"/>
  <c r="J734" i="5"/>
  <c r="J723" i="5"/>
  <c r="J720" i="5"/>
  <c r="BK718" i="5"/>
  <c r="J705" i="5"/>
  <c r="BK701" i="5"/>
  <c r="J698" i="5"/>
  <c r="J695" i="5"/>
  <c r="J688" i="5"/>
  <c r="BK686" i="5"/>
  <c r="BK684" i="5"/>
  <c r="BK681" i="5"/>
  <c r="BK679" i="5"/>
  <c r="J677" i="5"/>
  <c r="BK676" i="5"/>
  <c r="BK675" i="5"/>
  <c r="J674" i="5"/>
  <c r="J672" i="5"/>
  <c r="J671" i="5"/>
  <c r="J669" i="5"/>
  <c r="J668" i="5"/>
  <c r="BK667" i="5"/>
  <c r="BK665" i="5"/>
  <c r="J664" i="5"/>
  <c r="J663" i="5"/>
  <c r="BK661" i="5"/>
  <c r="J660" i="5"/>
  <c r="BK659" i="5"/>
  <c r="J656" i="5"/>
  <c r="BK654" i="5"/>
  <c r="J653" i="5"/>
  <c r="BK652" i="5"/>
  <c r="J649" i="5"/>
  <c r="J648" i="5"/>
  <c r="BK647" i="5"/>
  <c r="BK646" i="5"/>
  <c r="J644" i="5"/>
  <c r="BK643" i="5"/>
  <c r="BK641" i="5"/>
  <c r="BK637" i="5"/>
  <c r="BK635" i="5"/>
  <c r="BK634" i="5"/>
  <c r="J632" i="5"/>
  <c r="J630" i="5"/>
  <c r="J629" i="5"/>
  <c r="BK628" i="5"/>
  <c r="J626" i="5"/>
  <c r="BK625" i="5"/>
  <c r="BK623" i="5"/>
  <c r="J621" i="5"/>
  <c r="BK620" i="5"/>
  <c r="J617" i="5"/>
  <c r="J616" i="5"/>
  <c r="J615" i="5"/>
  <c r="J614" i="5"/>
  <c r="J613" i="5"/>
  <c r="J612" i="5"/>
  <c r="J611" i="5"/>
  <c r="J608" i="5"/>
  <c r="BK607" i="5"/>
  <c r="BK604" i="5"/>
  <c r="BK603" i="5"/>
  <c r="BK601" i="5"/>
  <c r="J599" i="5"/>
  <c r="BK598" i="5"/>
  <c r="J596" i="5"/>
  <c r="BK595" i="5"/>
  <c r="BK592" i="5"/>
  <c r="J590" i="5"/>
  <c r="BK589" i="5"/>
  <c r="BK587" i="5"/>
  <c r="BK585" i="5"/>
  <c r="BK584" i="5"/>
  <c r="J582" i="5"/>
  <c r="J581" i="5"/>
  <c r="BK579" i="5"/>
  <c r="J578" i="5"/>
  <c r="BK577" i="5"/>
  <c r="BK576" i="5"/>
  <c r="BK574" i="5"/>
  <c r="J573" i="5"/>
  <c r="BK570" i="5"/>
  <c r="BK569" i="5"/>
  <c r="BK567" i="5"/>
  <c r="BK566" i="5"/>
  <c r="J565" i="5"/>
  <c r="J564" i="5"/>
  <c r="BK563" i="5"/>
  <c r="J561" i="5"/>
  <c r="J560" i="5"/>
  <c r="BK559" i="5"/>
  <c r="J556" i="5"/>
  <c r="BK555" i="5"/>
  <c r="J553" i="5"/>
  <c r="BK552" i="5"/>
  <c r="BK550" i="5"/>
  <c r="J547" i="5"/>
  <c r="J545" i="5"/>
  <c r="BK544" i="5"/>
  <c r="J542" i="5"/>
  <c r="J541" i="5"/>
  <c r="J540" i="5"/>
  <c r="BK539" i="5"/>
  <c r="BK537" i="5"/>
  <c r="BK535" i="5"/>
  <c r="BK533" i="5"/>
  <c r="BK531" i="5"/>
  <c r="BK529" i="5"/>
  <c r="BK527" i="5"/>
  <c r="BK525" i="5"/>
  <c r="BK522" i="5"/>
  <c r="J520" i="5"/>
  <c r="BK519" i="5"/>
  <c r="J518" i="5"/>
  <c r="J516" i="5"/>
  <c r="BK515" i="5"/>
  <c r="BK510" i="5"/>
  <c r="BK508" i="5"/>
  <c r="J507" i="5"/>
  <c r="J506" i="5"/>
  <c r="J505" i="5"/>
  <c r="J504" i="5"/>
  <c r="J502" i="5"/>
  <c r="BK501" i="5"/>
  <c r="J500" i="5"/>
  <c r="BK499" i="5"/>
  <c r="BK497" i="5"/>
  <c r="J496" i="5"/>
  <c r="J495" i="5"/>
  <c r="J494" i="5"/>
  <c r="J493" i="5"/>
  <c r="J492" i="5"/>
  <c r="J490" i="5"/>
  <c r="J489" i="5"/>
  <c r="J488" i="5"/>
  <c r="J487" i="5"/>
  <c r="J485" i="5"/>
  <c r="BK484" i="5"/>
  <c r="BK1718" i="4"/>
  <c r="BK1714" i="4"/>
  <c r="J1713" i="4"/>
  <c r="BK1707" i="4"/>
  <c r="J1705" i="4"/>
  <c r="J1687" i="4"/>
  <c r="J1674" i="4"/>
  <c r="J1659" i="4"/>
  <c r="J1652" i="4"/>
  <c r="J1649" i="4"/>
  <c r="J1640" i="4"/>
  <c r="BK1635" i="4"/>
  <c r="J1622" i="4"/>
  <c r="BK1613" i="4"/>
  <c r="J1607" i="4"/>
  <c r="BK1605" i="4"/>
  <c r="J1597" i="4"/>
  <c r="BK1595" i="4"/>
  <c r="J1592" i="4"/>
  <c r="BK1590" i="4"/>
  <c r="J1567" i="4"/>
  <c r="J1544" i="4"/>
  <c r="BK1540" i="4"/>
  <c r="J1535" i="4"/>
  <c r="BK1508" i="4"/>
  <c r="J1505" i="4"/>
  <c r="J1503" i="4"/>
  <c r="BK1500" i="4"/>
  <c r="BK1479" i="4"/>
  <c r="BK1477" i="4"/>
  <c r="J1461" i="4"/>
  <c r="J1439" i="4"/>
  <c r="BK1427" i="4"/>
  <c r="J1423" i="4"/>
  <c r="J1410" i="4"/>
  <c r="J1375" i="4"/>
  <c r="J1371" i="4"/>
  <c r="J1358" i="4"/>
  <c r="J1355" i="4"/>
  <c r="J1353" i="4"/>
  <c r="J1345" i="4"/>
  <c r="J1332" i="4"/>
  <c r="BK1322" i="4"/>
  <c r="BK1314" i="4"/>
  <c r="BK1310" i="4"/>
  <c r="J1309" i="4"/>
  <c r="BK1303" i="4"/>
  <c r="BK1302" i="4"/>
  <c r="BK1301" i="4"/>
  <c r="BK1298" i="4"/>
  <c r="BK1295" i="4"/>
  <c r="BK1292" i="4"/>
  <c r="J1290" i="4"/>
  <c r="BK1289" i="4"/>
  <c r="J1288" i="4"/>
  <c r="BK1287" i="4"/>
  <c r="BK1286" i="4"/>
  <c r="BK1285" i="4"/>
  <c r="BK1283" i="4"/>
  <c r="BK1279" i="4"/>
  <c r="BK1278" i="4"/>
  <c r="BK1277" i="4"/>
  <c r="J1276" i="4"/>
  <c r="BK1271" i="4"/>
  <c r="J1270" i="4"/>
  <c r="J1268" i="4"/>
  <c r="J1265" i="4"/>
  <c r="J1262" i="4"/>
  <c r="J1261" i="4"/>
  <c r="BK1255" i="4"/>
  <c r="J1254" i="4"/>
  <c r="J1251" i="4"/>
  <c r="BK1250" i="4"/>
  <c r="J1249" i="4"/>
  <c r="J1248" i="4"/>
  <c r="BK1244" i="4"/>
  <c r="J1243" i="4"/>
  <c r="BK1242" i="4"/>
  <c r="BK1236" i="4"/>
  <c r="BK1232" i="4"/>
  <c r="BK1231" i="4"/>
  <c r="J1230" i="4"/>
  <c r="BK1228" i="4"/>
  <c r="BK1222" i="4"/>
  <c r="J1221" i="4"/>
  <c r="J1220" i="4"/>
  <c r="BK1218" i="4"/>
  <c r="J1217" i="4"/>
  <c r="J1216" i="4"/>
  <c r="BK1214" i="4"/>
  <c r="J1212" i="4"/>
  <c r="BK1211" i="4"/>
  <c r="J1210" i="4"/>
  <c r="J1208" i="4"/>
  <c r="J1207" i="4"/>
  <c r="BK1206" i="4"/>
  <c r="BK1205" i="4"/>
  <c r="J1203" i="4"/>
  <c r="BK1201" i="4"/>
  <c r="J1199" i="4"/>
  <c r="J1198" i="4"/>
  <c r="J1196" i="4"/>
  <c r="J1194" i="4"/>
  <c r="BK1193" i="4"/>
  <c r="J1191" i="4"/>
  <c r="BK1189" i="4"/>
  <c r="BK1187" i="4"/>
  <c r="BK1185" i="4"/>
  <c r="J1184" i="4"/>
  <c r="J1183" i="4"/>
  <c r="J1181" i="4"/>
  <c r="BK1180" i="4"/>
  <c r="J1179" i="4"/>
  <c r="BK1178" i="4"/>
  <c r="BK1174" i="4"/>
  <c r="J1172" i="4"/>
  <c r="BK1171" i="4"/>
  <c r="BK1170" i="4"/>
  <c r="J1168" i="4"/>
  <c r="BK1167" i="4"/>
  <c r="BK1166" i="4"/>
  <c r="BK1164" i="4"/>
  <c r="BK1162" i="4"/>
  <c r="BK1160" i="4"/>
  <c r="J1159" i="4"/>
  <c r="J1157" i="4"/>
  <c r="BK1155" i="4"/>
  <c r="J1153" i="4"/>
  <c r="J1152" i="4"/>
  <c r="BK1151" i="4"/>
  <c r="BK1150" i="4"/>
  <c r="J1148" i="4"/>
  <c r="BK1147" i="4"/>
  <c r="BK1145" i="4"/>
  <c r="BK1143" i="4"/>
  <c r="BK1140" i="4"/>
  <c r="J1138" i="4"/>
  <c r="J1136" i="4"/>
  <c r="J1135" i="4"/>
  <c r="BK1134" i="4"/>
  <c r="J1133" i="4"/>
  <c r="J1132" i="4"/>
  <c r="J1130" i="4"/>
  <c r="BK1129" i="4"/>
  <c r="BK1128" i="4"/>
  <c r="BK1126" i="4"/>
  <c r="BK1124" i="4"/>
  <c r="J1122" i="4"/>
  <c r="BK1120" i="4"/>
  <c r="BK1118" i="4"/>
  <c r="BK1117" i="4"/>
  <c r="J1116" i="4"/>
  <c r="J1115" i="4"/>
  <c r="BK1114" i="4"/>
  <c r="J1112" i="4"/>
  <c r="BK1111" i="4"/>
  <c r="BK1110" i="4"/>
  <c r="BK1108" i="4"/>
  <c r="BK1105" i="4"/>
  <c r="J1103" i="4"/>
  <c r="J1102" i="4"/>
  <c r="J1101" i="4"/>
  <c r="BK1100" i="4"/>
  <c r="BK1098" i="4"/>
  <c r="J1096" i="4"/>
  <c r="BK1095" i="4"/>
  <c r="J1093" i="4"/>
  <c r="J1092" i="4"/>
  <c r="BK1090" i="4"/>
  <c r="J1086" i="4"/>
  <c r="BK1085" i="4"/>
  <c r="J1084" i="4"/>
  <c r="BK1081" i="4"/>
  <c r="J1079" i="4"/>
  <c r="BK1077" i="4"/>
  <c r="J1075" i="4"/>
  <c r="BK1074" i="4"/>
  <c r="J1072" i="4"/>
  <c r="J1071" i="4"/>
  <c r="J1069" i="4"/>
  <c r="J1068" i="4"/>
  <c r="BK1065" i="4"/>
  <c r="J1063" i="4"/>
  <c r="J1062" i="4"/>
  <c r="J1060" i="4"/>
  <c r="BK1059" i="4"/>
  <c r="J1058" i="4"/>
  <c r="BK1056" i="4"/>
  <c r="BK1053" i="4"/>
  <c r="J1051" i="4"/>
  <c r="BK1050" i="4"/>
  <c r="J1049" i="4"/>
  <c r="J1047" i="4"/>
  <c r="BK1045" i="4"/>
  <c r="J1043" i="4"/>
  <c r="J1040" i="4"/>
  <c r="J1039" i="4"/>
  <c r="J1038" i="4"/>
  <c r="BK1035" i="4"/>
  <c r="BK1034" i="4"/>
  <c r="BK1031" i="4"/>
  <c r="J1029" i="4"/>
  <c r="BK1028" i="4"/>
  <c r="BK1026" i="4"/>
  <c r="J1024" i="4"/>
  <c r="BK1023" i="4"/>
  <c r="J1022" i="4"/>
  <c r="BK1020" i="4"/>
  <c r="J1018" i="4"/>
  <c r="BK1017" i="4"/>
  <c r="J1015" i="4"/>
  <c r="BK1014" i="4"/>
  <c r="J1013" i="4"/>
  <c r="J1012" i="4"/>
  <c r="BK1011" i="4"/>
  <c r="J1009" i="4"/>
  <c r="BK1008" i="4"/>
  <c r="J1006" i="4"/>
  <c r="BK1005" i="4"/>
  <c r="BK1004" i="4"/>
  <c r="J1002" i="4"/>
  <c r="J1001" i="4"/>
  <c r="BK999" i="4"/>
  <c r="J998" i="4"/>
  <c r="J997" i="4"/>
  <c r="J996" i="4"/>
  <c r="J995" i="4"/>
  <c r="J994" i="4"/>
  <c r="J993" i="4"/>
  <c r="BK992" i="4"/>
  <c r="J990" i="4"/>
  <c r="J989" i="4"/>
  <c r="J988" i="4"/>
  <c r="J987" i="4"/>
  <c r="J983" i="4"/>
  <c r="BK982" i="4"/>
  <c r="J980" i="4"/>
  <c r="J979" i="4"/>
  <c r="BK978" i="4"/>
  <c r="J977" i="4"/>
  <c r="BK976" i="4"/>
  <c r="J974" i="4"/>
  <c r="J973" i="4"/>
  <c r="J972" i="4"/>
  <c r="J971" i="4"/>
  <c r="BK970" i="4"/>
  <c r="J968" i="4"/>
  <c r="J967" i="4"/>
  <c r="BK966" i="4"/>
  <c r="BK964" i="4"/>
  <c r="J962" i="4"/>
  <c r="BK961" i="4"/>
  <c r="BK959" i="4"/>
  <c r="J957" i="4"/>
  <c r="BK956" i="4"/>
  <c r="J954" i="4"/>
  <c r="J953" i="4"/>
  <c r="BK952" i="4"/>
  <c r="BK950" i="4"/>
  <c r="BK948" i="4"/>
  <c r="BK945" i="4"/>
  <c r="BK943" i="4"/>
  <c r="BK942" i="4"/>
  <c r="J941" i="4"/>
  <c r="BK939" i="4"/>
  <c r="J938" i="4"/>
  <c r="J935" i="4"/>
  <c r="BK934" i="4"/>
  <c r="J933" i="4"/>
  <c r="J931" i="4"/>
  <c r="BK930" i="4"/>
  <c r="BK929" i="4"/>
  <c r="BK927" i="4"/>
  <c r="J925" i="4"/>
  <c r="BK924" i="4"/>
  <c r="BK921" i="4"/>
  <c r="J920" i="4"/>
  <c r="J919" i="4"/>
  <c r="BK916" i="4"/>
  <c r="J915" i="4"/>
  <c r="BK914" i="4"/>
  <c r="J912" i="4"/>
  <c r="J910" i="4"/>
  <c r="BK909" i="4"/>
  <c r="J907" i="4"/>
  <c r="J906" i="4"/>
  <c r="J904" i="4"/>
  <c r="J903" i="4"/>
  <c r="J902" i="4"/>
  <c r="BK901" i="4"/>
  <c r="J899" i="4"/>
  <c r="BK898" i="4"/>
  <c r="BK896" i="4"/>
  <c r="BK893" i="4"/>
  <c r="J891" i="4"/>
  <c r="J890" i="4"/>
  <c r="BK889" i="4"/>
  <c r="J887" i="4"/>
  <c r="BK885" i="4"/>
  <c r="BK884" i="4"/>
  <c r="J883" i="4"/>
  <c r="BK882" i="4"/>
  <c r="BK881" i="4"/>
  <c r="BK879" i="4"/>
  <c r="BK878" i="4"/>
  <c r="BK876" i="4"/>
  <c r="J874" i="4"/>
  <c r="BK873" i="4"/>
  <c r="J871" i="4"/>
  <c r="J870" i="4"/>
  <c r="BK869" i="4"/>
  <c r="BK868" i="4"/>
  <c r="BK864" i="4"/>
  <c r="J862" i="4"/>
  <c r="J860" i="4"/>
  <c r="J855" i="4"/>
  <c r="J853" i="4"/>
  <c r="BK851" i="4"/>
  <c r="J848" i="4"/>
  <c r="BK844" i="4"/>
  <c r="BK839" i="4"/>
  <c r="J836" i="4"/>
  <c r="J834" i="4"/>
  <c r="BK831" i="4"/>
  <c r="J827" i="4"/>
  <c r="BK826" i="4"/>
  <c r="BK823" i="4"/>
  <c r="J822" i="4"/>
  <c r="BK819" i="4"/>
  <c r="BK814" i="4"/>
  <c r="J808" i="4"/>
  <c r="BK805" i="4"/>
  <c r="BK801" i="4"/>
  <c r="BK798" i="4"/>
  <c r="J792" i="4"/>
  <c r="BK787" i="4"/>
  <c r="J784" i="4"/>
  <c r="J782" i="4"/>
  <c r="BK780" i="4"/>
  <c r="J772" i="4"/>
  <c r="J770" i="4"/>
  <c r="J767" i="4"/>
  <c r="BK764" i="4"/>
  <c r="BK761" i="4"/>
  <c r="J756" i="4"/>
  <c r="BK752" i="4"/>
  <c r="J750" i="4"/>
  <c r="J748" i="4"/>
  <c r="BK745" i="4"/>
  <c r="J735" i="4"/>
  <c r="J730" i="4"/>
  <c r="J726" i="4"/>
  <c r="BK723" i="4"/>
  <c r="BK718" i="4"/>
  <c r="J713" i="4"/>
  <c r="J711" i="4"/>
  <c r="J708" i="4"/>
  <c r="J702" i="4"/>
  <c r="BK700" i="4"/>
  <c r="BK690" i="4"/>
  <c r="BK684" i="4"/>
  <c r="J674" i="4"/>
  <c r="J668" i="4"/>
  <c r="BK666" i="4"/>
  <c r="BK662" i="4"/>
  <c r="BK658" i="4"/>
  <c r="J652" i="4"/>
  <c r="J650" i="4"/>
  <c r="J648" i="4"/>
  <c r="J639" i="4"/>
  <c r="J632" i="4"/>
  <c r="BK627" i="4"/>
  <c r="J615" i="4"/>
  <c r="BK612" i="4"/>
  <c r="J603" i="4"/>
  <c r="BK599" i="4"/>
  <c r="J592" i="4"/>
  <c r="J586" i="4"/>
  <c r="J583" i="4"/>
  <c r="J579" i="4"/>
  <c r="BK569" i="4"/>
  <c r="BK563" i="4"/>
  <c r="J548" i="4"/>
  <c r="BK544" i="4"/>
  <c r="BK535" i="4"/>
  <c r="J510" i="4"/>
  <c r="BK507" i="4"/>
  <c r="BK488" i="4"/>
  <c r="BK482" i="4"/>
  <c r="BK479" i="4"/>
  <c r="J470" i="4"/>
  <c r="J467" i="4"/>
  <c r="BK465" i="4"/>
  <c r="BK462" i="4"/>
  <c r="J449" i="4"/>
  <c r="BK425" i="4"/>
  <c r="J420" i="4"/>
  <c r="J416" i="4"/>
  <c r="BK414" i="4"/>
  <c r="J406" i="4"/>
  <c r="BK400" i="4"/>
  <c r="J398" i="4"/>
  <c r="J396" i="4"/>
  <c r="J388" i="4"/>
  <c r="BK386" i="4"/>
  <c r="BK383" i="4"/>
  <c r="BK377" i="4"/>
  <c r="J370" i="4"/>
  <c r="J363" i="4"/>
  <c r="BK361" i="4"/>
  <c r="BK358" i="4"/>
  <c r="BK355" i="4"/>
  <c r="BK351" i="4"/>
  <c r="J341" i="4"/>
  <c r="J333" i="4"/>
  <c r="BK330" i="4"/>
  <c r="J327" i="4"/>
  <c r="J320" i="4"/>
  <c r="BK309" i="4"/>
  <c r="BK300" i="4"/>
  <c r="J293" i="4"/>
  <c r="BK289" i="4"/>
  <c r="J289" i="4"/>
  <c r="J275" i="4"/>
  <c r="BK269" i="4"/>
  <c r="J259" i="4"/>
  <c r="J251" i="4"/>
  <c r="J247" i="4"/>
  <c r="BK245" i="4"/>
  <c r="J239" i="4"/>
  <c r="J237" i="4"/>
  <c r="BK235" i="4"/>
  <c r="J227" i="4"/>
  <c r="J222" i="4"/>
  <c r="J220" i="4"/>
  <c r="BK217" i="4"/>
  <c r="J196" i="4"/>
  <c r="J189" i="4"/>
  <c r="J174" i="4"/>
  <c r="BK166" i="4"/>
  <c r="J1159" i="3"/>
  <c r="BK1157" i="3"/>
  <c r="BK1154" i="3"/>
  <c r="BK1152" i="3"/>
  <c r="J1150" i="3"/>
  <c r="J1146" i="3"/>
  <c r="BK1133" i="3"/>
  <c r="J1129" i="3"/>
  <c r="J1121" i="3"/>
  <c r="BK1119" i="3"/>
  <c r="BK1105" i="3"/>
  <c r="BK1101" i="3"/>
  <c r="BK1098" i="3"/>
  <c r="J1096" i="3"/>
  <c r="J1090" i="3"/>
  <c r="J1085" i="3"/>
  <c r="BK1082" i="3"/>
  <c r="J1078" i="3"/>
  <c r="J1074" i="3"/>
  <c r="J1067" i="3"/>
  <c r="J1062" i="3"/>
  <c r="J1059" i="3"/>
  <c r="J1058" i="3"/>
  <c r="J1052" i="3"/>
  <c r="BK1050" i="3"/>
  <c r="BK1041" i="3"/>
  <c r="J1032" i="3"/>
  <c r="BK1028" i="3"/>
  <c r="BK1018" i="3"/>
  <c r="BK1016" i="3"/>
  <c r="J999" i="3"/>
  <c r="J994" i="3"/>
  <c r="BK990" i="3"/>
  <c r="BK986" i="3"/>
  <c r="BK977" i="3"/>
  <c r="BK973" i="3"/>
  <c r="BK965" i="3"/>
  <c r="BK961" i="3"/>
  <c r="J952" i="3"/>
  <c r="J946" i="3"/>
  <c r="BK942" i="3"/>
  <c r="BK933" i="3"/>
  <c r="BK923" i="3"/>
  <c r="BK906" i="3"/>
  <c r="J897" i="3"/>
  <c r="J893" i="3"/>
  <c r="BK890" i="3"/>
  <c r="J887" i="3"/>
  <c r="J885" i="3"/>
  <c r="BK879" i="3"/>
  <c r="BK876" i="3"/>
  <c r="BK872" i="3"/>
  <c r="J868" i="3"/>
  <c r="BK859" i="3"/>
  <c r="BK853" i="3"/>
  <c r="BK851" i="3"/>
  <c r="J850" i="3"/>
  <c r="J849" i="3"/>
  <c r="J847" i="3"/>
  <c r="J845" i="3"/>
  <c r="J844" i="3"/>
  <c r="BK843" i="3"/>
  <c r="BK841" i="3"/>
  <c r="J840" i="3"/>
  <c r="BK838" i="3"/>
  <c r="BK836" i="3"/>
  <c r="BK834" i="3"/>
  <c r="BK832" i="3"/>
  <c r="BK829" i="3"/>
  <c r="J827" i="3"/>
  <c r="J826" i="3"/>
  <c r="BK824" i="3"/>
  <c r="BK822" i="3"/>
  <c r="BK818" i="3"/>
  <c r="J817" i="3"/>
  <c r="J816" i="3"/>
  <c r="BK815" i="3"/>
  <c r="J814" i="3"/>
  <c r="J813" i="3"/>
  <c r="BK812" i="3"/>
  <c r="J811" i="3"/>
  <c r="BK810" i="3"/>
  <c r="BK808" i="3"/>
  <c r="J807" i="3"/>
  <c r="J806" i="3"/>
  <c r="BK805" i="3"/>
  <c r="BK804" i="3"/>
  <c r="J801" i="3"/>
  <c r="BK800" i="3"/>
  <c r="BK798" i="3"/>
  <c r="BK796" i="3"/>
  <c r="J795" i="3"/>
  <c r="J793" i="3"/>
  <c r="J792" i="3"/>
  <c r="J791" i="3"/>
  <c r="J790" i="3"/>
  <c r="J788" i="3"/>
  <c r="BK787" i="3"/>
  <c r="BK786" i="3"/>
  <c r="BK784" i="3"/>
  <c r="BK783" i="3"/>
  <c r="J782" i="3"/>
  <c r="BK779" i="3"/>
  <c r="J777" i="3"/>
  <c r="BK773" i="3"/>
  <c r="BK772" i="3"/>
  <c r="J771" i="3"/>
  <c r="BK770" i="3"/>
  <c r="J769" i="3"/>
  <c r="J768" i="3"/>
  <c r="J767" i="3"/>
  <c r="BK764" i="3"/>
  <c r="J763" i="3"/>
  <c r="BK762" i="3"/>
  <c r="BK761" i="3"/>
  <c r="J756" i="3"/>
  <c r="J751" i="3"/>
  <c r="BK750" i="3"/>
  <c r="BK749" i="3"/>
  <c r="BK748" i="3"/>
  <c r="J747" i="3"/>
  <c r="J746" i="3"/>
  <c r="BK745" i="3"/>
  <c r="BK744" i="3"/>
  <c r="BK743" i="3"/>
  <c r="BK742" i="3"/>
  <c r="BK739" i="3"/>
  <c r="J738" i="3"/>
  <c r="BK735" i="3"/>
  <c r="J734" i="3"/>
  <c r="BK733" i="3"/>
  <c r="J731" i="3"/>
  <c r="BK728" i="3"/>
  <c r="J727" i="3"/>
  <c r="J726" i="3"/>
  <c r="BK725" i="3"/>
  <c r="J724" i="3"/>
  <c r="BK723" i="3"/>
  <c r="J720" i="3"/>
  <c r="BK712" i="3"/>
  <c r="J711" i="3"/>
  <c r="BK709" i="3"/>
  <c r="BK708" i="3"/>
  <c r="J707" i="3"/>
  <c r="BK703" i="3"/>
  <c r="BK700" i="3"/>
  <c r="BK698" i="3"/>
  <c r="BK697" i="3"/>
  <c r="BK696" i="3"/>
  <c r="J695" i="3"/>
  <c r="J694" i="3"/>
  <c r="J693" i="3"/>
  <c r="J692" i="3"/>
  <c r="J687" i="3"/>
  <c r="BK684" i="3"/>
  <c r="BK683" i="3"/>
  <c r="J682" i="3"/>
  <c r="J679" i="3"/>
  <c r="BK678" i="3"/>
  <c r="BK673" i="3"/>
  <c r="J672" i="3"/>
  <c r="BK669" i="3"/>
  <c r="J668" i="3"/>
  <c r="BK667" i="3"/>
  <c r="J661" i="3"/>
  <c r="BK660" i="3"/>
  <c r="BK658" i="3"/>
  <c r="BK657" i="3"/>
  <c r="J656" i="3"/>
  <c r="BK651" i="3"/>
  <c r="J650" i="3"/>
  <c r="J648" i="3"/>
  <c r="J645" i="3"/>
  <c r="BK644" i="3"/>
  <c r="BK638" i="3"/>
  <c r="J631" i="3"/>
  <c r="BK628" i="3"/>
  <c r="J627" i="3"/>
  <c r="J624" i="3"/>
  <c r="J621" i="3"/>
  <c r="BK616" i="3"/>
  <c r="BK610" i="3"/>
  <c r="BK609" i="3"/>
  <c r="J608" i="3"/>
  <c r="J603" i="3"/>
  <c r="BK601" i="3"/>
  <c r="BK600" i="3"/>
  <c r="J599" i="3"/>
  <c r="J598" i="3"/>
  <c r="BK597" i="3"/>
  <c r="BK596" i="3"/>
  <c r="BK593" i="3"/>
  <c r="J592" i="3"/>
  <c r="BK589" i="3"/>
  <c r="J588" i="3"/>
  <c r="J587" i="3"/>
  <c r="J586" i="3"/>
  <c r="J583" i="3"/>
  <c r="J582" i="3"/>
  <c r="J579" i="3"/>
  <c r="BK578" i="3"/>
  <c r="J577" i="3"/>
  <c r="J576" i="3"/>
  <c r="J575" i="3"/>
  <c r="J572" i="3"/>
  <c r="BK571" i="3"/>
  <c r="BK570" i="3"/>
  <c r="J569" i="3"/>
  <c r="J567" i="3"/>
  <c r="J565" i="3"/>
  <c r="BK564" i="3"/>
  <c r="J562" i="3"/>
  <c r="J559" i="3"/>
  <c r="J556" i="3"/>
  <c r="BK549" i="3"/>
  <c r="J548" i="3"/>
  <c r="J538" i="3"/>
  <c r="J534" i="3"/>
  <c r="J533" i="3"/>
  <c r="J531" i="3"/>
  <c r="BK527" i="3"/>
  <c r="J526" i="3"/>
  <c r="J523" i="3"/>
  <c r="BK521" i="3"/>
  <c r="J517" i="3"/>
  <c r="J516" i="3"/>
  <c r="BK515" i="3"/>
  <c r="BK513" i="3"/>
  <c r="BK511" i="3"/>
  <c r="BK510" i="3"/>
  <c r="J508" i="3"/>
  <c r="J507" i="3"/>
  <c r="BK506" i="3"/>
  <c r="BK504" i="3"/>
  <c r="J501" i="3"/>
  <c r="BK500" i="3"/>
  <c r="BK498" i="3"/>
  <c r="BK497" i="3"/>
  <c r="BK495" i="3"/>
  <c r="BK493" i="3"/>
  <c r="J492" i="3"/>
  <c r="BK491" i="3"/>
  <c r="BK489" i="3"/>
  <c r="J488" i="3"/>
  <c r="J486" i="3"/>
  <c r="BK485" i="3"/>
  <c r="J483" i="3"/>
  <c r="BK482" i="3"/>
  <c r="J480" i="3"/>
  <c r="J479" i="3"/>
  <c r="BK478" i="3"/>
  <c r="J476" i="3"/>
  <c r="BK475" i="3"/>
  <c r="BK473" i="3"/>
  <c r="BK472" i="3"/>
  <c r="J469" i="3"/>
  <c r="BK468" i="3"/>
  <c r="J466" i="3"/>
  <c r="BK465" i="3"/>
  <c r="J463" i="3"/>
  <c r="BK462" i="3"/>
  <c r="BK460" i="3"/>
  <c r="BK459" i="3"/>
  <c r="BK458" i="3"/>
  <c r="BK456" i="3"/>
  <c r="BK454" i="3"/>
  <c r="J452" i="3"/>
  <c r="J451" i="3"/>
  <c r="J449" i="3"/>
  <c r="BK448" i="3"/>
  <c r="J446" i="3"/>
  <c r="BK445" i="3"/>
  <c r="BK443" i="3"/>
  <c r="J441" i="3"/>
  <c r="BK439" i="3"/>
  <c r="J438" i="3"/>
  <c r="J435" i="3"/>
  <c r="J434" i="3"/>
  <c r="BK433" i="3"/>
  <c r="BK431" i="3"/>
  <c r="BK429" i="3"/>
  <c r="BK427" i="3"/>
  <c r="BK425" i="3"/>
  <c r="BK424" i="3"/>
  <c r="BK422" i="3"/>
  <c r="J421" i="3"/>
  <c r="J419" i="3"/>
  <c r="BK417" i="3"/>
  <c r="J416" i="3"/>
  <c r="BK415" i="3"/>
  <c r="J413" i="3"/>
  <c r="BK412" i="3"/>
  <c r="BK410" i="3"/>
  <c r="BK407" i="3"/>
  <c r="J406" i="3"/>
  <c r="BK405" i="3"/>
  <c r="BK403" i="3"/>
  <c r="BK401" i="3"/>
  <c r="BK400" i="3"/>
  <c r="J398" i="3"/>
  <c r="J393" i="3"/>
  <c r="J391" i="3"/>
  <c r="J386" i="3"/>
  <c r="J381" i="3"/>
  <c r="BK380" i="3"/>
  <c r="J376" i="3"/>
  <c r="BK374" i="3"/>
  <c r="BK372" i="3"/>
  <c r="BK371" i="3"/>
  <c r="BK368" i="3"/>
  <c r="J366" i="3"/>
  <c r="J363" i="3"/>
  <c r="BK362" i="3"/>
  <c r="BK360" i="3"/>
  <c r="BK358" i="3"/>
  <c r="J353" i="3"/>
  <c r="BK347" i="3"/>
  <c r="BK341" i="3"/>
  <c r="BK337" i="3"/>
  <c r="BK331" i="3"/>
  <c r="BK324" i="3"/>
  <c r="BK319" i="3"/>
  <c r="J313" i="3"/>
  <c r="BK311" i="3"/>
  <c r="BK307" i="3"/>
  <c r="BK304" i="3"/>
  <c r="J301" i="3"/>
  <c r="BK296" i="3"/>
  <c r="J290" i="3"/>
  <c r="J286" i="3"/>
  <c r="J284" i="3"/>
  <c r="BK280" i="3"/>
  <c r="J276" i="3"/>
  <c r="BK270" i="3"/>
  <c r="BK268" i="3"/>
  <c r="BK259" i="3"/>
  <c r="J253" i="3"/>
  <c r="BK250" i="3"/>
  <c r="J239" i="3"/>
  <c r="BK238" i="3"/>
  <c r="J237" i="3"/>
  <c r="BK236" i="3"/>
  <c r="BK226" i="3"/>
  <c r="J214" i="3"/>
  <c r="J205" i="3"/>
  <c r="BK202" i="3"/>
  <c r="J181" i="3"/>
  <c r="BK172" i="3"/>
  <c r="BK162" i="3"/>
  <c r="J158" i="3"/>
  <c r="J155" i="3"/>
  <c r="BK152" i="3"/>
  <c r="J2420" i="2"/>
  <c r="J2416" i="2"/>
  <c r="BK2414" i="2"/>
  <c r="BK2411" i="2"/>
  <c r="J2409" i="2"/>
  <c r="BK2404" i="2"/>
  <c r="BK2396" i="2"/>
  <c r="BK2381" i="2"/>
  <c r="J2377" i="2"/>
  <c r="BK2372" i="2"/>
  <c r="BK2365" i="2"/>
  <c r="J2360" i="2"/>
  <c r="BK2352" i="2"/>
  <c r="BK2336" i="2"/>
  <c r="J2332" i="2"/>
  <c r="BK2329" i="2"/>
  <c r="J2326" i="2"/>
  <c r="BK2323" i="2"/>
  <c r="J2321" i="2"/>
  <c r="BK2318" i="2"/>
  <c r="BK2316" i="2"/>
  <c r="J2313" i="2"/>
  <c r="J2311" i="2"/>
  <c r="J2305" i="2"/>
  <c r="BK2300" i="2"/>
  <c r="J2296" i="2"/>
  <c r="BK2292" i="2"/>
  <c r="J2283" i="2"/>
  <c r="BK2276" i="2"/>
  <c r="J2272" i="2"/>
  <c r="J2268" i="2"/>
  <c r="BK2264" i="2"/>
  <c r="BK2261" i="2"/>
  <c r="BK2258" i="2"/>
  <c r="J2246" i="2"/>
  <c r="J2243" i="2"/>
  <c r="BK2236" i="2"/>
  <c r="J2233" i="2"/>
  <c r="BK2231" i="2"/>
  <c r="BK2227" i="2"/>
  <c r="BK2223" i="2"/>
  <c r="J2219" i="2"/>
  <c r="J2213" i="2"/>
  <c r="BK2212" i="2"/>
  <c r="BK2206" i="2"/>
  <c r="J2202" i="2"/>
  <c r="BK2199" i="2"/>
  <c r="BK2191" i="2"/>
  <c r="BK2187" i="2"/>
  <c r="BK2182" i="2"/>
  <c r="BK2172" i="2"/>
  <c r="J2131" i="2"/>
  <c r="J2125" i="2"/>
  <c r="J2121" i="2"/>
  <c r="J2112" i="2"/>
  <c r="J2109" i="2"/>
  <c r="J2107" i="2"/>
  <c r="J2105" i="2"/>
  <c r="BK2097" i="2"/>
  <c r="BK2091" i="2"/>
  <c r="J2089" i="2"/>
  <c r="BK2084" i="2"/>
  <c r="J2059" i="2"/>
  <c r="J2058" i="2"/>
  <c r="BK2057" i="2"/>
  <c r="J2056" i="2"/>
  <c r="J2053" i="2"/>
  <c r="BK2052" i="2"/>
  <c r="J2051" i="2"/>
  <c r="J2050" i="2"/>
  <c r="J2048" i="2"/>
  <c r="BK2038" i="2"/>
  <c r="J2037" i="2"/>
  <c r="BK2036" i="2"/>
  <c r="BK2034" i="2"/>
  <c r="J2033" i="2"/>
  <c r="BK2028" i="2"/>
  <c r="J2027" i="2"/>
  <c r="J2024" i="2"/>
  <c r="BK2023" i="2"/>
  <c r="J2022" i="2"/>
  <c r="BK2020" i="2"/>
  <c r="BK2019" i="2"/>
  <c r="BK2018" i="2"/>
  <c r="BK2017" i="2"/>
  <c r="J2016" i="2"/>
  <c r="BK2015" i="2"/>
  <c r="J2011" i="2"/>
  <c r="BK2009" i="2"/>
  <c r="BK2008" i="2"/>
  <c r="J2007" i="2"/>
  <c r="J2006" i="2"/>
  <c r="J2005" i="2"/>
  <c r="BK2004" i="2"/>
  <c r="J2003" i="2"/>
  <c r="BK2002" i="2"/>
  <c r="BK2001" i="2"/>
  <c r="J2000" i="2"/>
  <c r="BK1997" i="2"/>
  <c r="BK1996" i="2"/>
  <c r="BK1995" i="2"/>
  <c r="J1994" i="2"/>
  <c r="BK1991" i="2"/>
  <c r="BK1990" i="2"/>
  <c r="BK1983" i="2"/>
  <c r="J1978" i="2"/>
  <c r="J1977" i="2"/>
  <c r="BK1970" i="2"/>
  <c r="J1969" i="2"/>
  <c r="BK1968" i="2"/>
  <c r="BK1964" i="2"/>
  <c r="J1961" i="2"/>
  <c r="J1960" i="2"/>
  <c r="J1958" i="2"/>
  <c r="J1957" i="2"/>
  <c r="BK1956" i="2"/>
  <c r="J1953" i="2"/>
  <c r="J1947" i="2"/>
  <c r="J1945" i="2"/>
  <c r="J1944" i="2"/>
  <c r="J1938" i="2"/>
  <c r="BK1934" i="2"/>
  <c r="J1933" i="2"/>
  <c r="J1932" i="2"/>
  <c r="J1928" i="2"/>
  <c r="BK1925" i="2"/>
  <c r="BK1924" i="2"/>
  <c r="J1923" i="2"/>
  <c r="BK1921" i="2"/>
  <c r="J1917" i="2"/>
  <c r="BK1916" i="2"/>
  <c r="BK1915" i="2"/>
  <c r="BK1914" i="2"/>
  <c r="BK1913" i="2"/>
  <c r="J1912" i="2"/>
  <c r="BK1911" i="2"/>
  <c r="BK1910" i="2"/>
  <c r="BK1909" i="2"/>
  <c r="BK1908" i="2"/>
  <c r="BK1907" i="2"/>
  <c r="J1902" i="2"/>
  <c r="J1901" i="2"/>
  <c r="BK1900" i="2"/>
  <c r="J1899" i="2"/>
  <c r="BK1895" i="2"/>
  <c r="J1894" i="2"/>
  <c r="J1893" i="2"/>
  <c r="BK1892" i="2"/>
  <c r="BK1890" i="2"/>
  <c r="J1889" i="2"/>
  <c r="BK1888" i="2"/>
  <c r="BK1887" i="2"/>
  <c r="BK1886" i="2"/>
  <c r="J1885" i="2"/>
  <c r="J1884" i="2"/>
  <c r="BK1883" i="2"/>
  <c r="J1882" i="2"/>
  <c r="BK1881" i="2"/>
  <c r="J1880" i="2"/>
  <c r="J1879" i="2"/>
  <c r="BK1878" i="2"/>
  <c r="BK1877" i="2"/>
  <c r="BK1876" i="2"/>
  <c r="J1875" i="2"/>
  <c r="J1874" i="2"/>
  <c r="BK1866" i="2"/>
  <c r="BK1861" i="2"/>
  <c r="J1860" i="2"/>
  <c r="J1859" i="2"/>
  <c r="J1858" i="2"/>
  <c r="BK1853" i="2"/>
  <c r="BK1850" i="2"/>
  <c r="BK1849" i="2"/>
  <c r="J1847" i="2"/>
  <c r="J1842" i="2"/>
  <c r="BK1841" i="2"/>
  <c r="BK1839" i="2"/>
  <c r="J1837" i="2"/>
  <c r="BK1834" i="2"/>
  <c r="BK1832" i="2"/>
  <c r="BK1831" i="2"/>
  <c r="BK1830" i="2"/>
  <c r="J1829" i="2"/>
  <c r="BK1827" i="2"/>
  <c r="J1826" i="2"/>
  <c r="J1825" i="2"/>
  <c r="J1824" i="2"/>
  <c r="J1821" i="2"/>
  <c r="J1819" i="2"/>
  <c r="J1818" i="2"/>
  <c r="BK1816" i="2"/>
  <c r="J1815" i="2"/>
  <c r="J1813" i="2"/>
  <c r="J1810" i="2"/>
  <c r="J1806" i="2"/>
  <c r="BK1794" i="2"/>
  <c r="BK1789" i="2"/>
  <c r="J1780" i="2"/>
  <c r="BK1779" i="2"/>
  <c r="BK1778" i="2"/>
  <c r="BK1776" i="2"/>
  <c r="BK1775" i="2"/>
  <c r="J1774" i="2"/>
  <c r="J1771" i="2"/>
  <c r="BK1770" i="2"/>
  <c r="BK1768" i="2"/>
  <c r="J1763" i="2"/>
  <c r="BK1762" i="2"/>
  <c r="J1758" i="2"/>
  <c r="BK1756" i="2"/>
  <c r="BK1754" i="2"/>
  <c r="J1752" i="2"/>
  <c r="BK1749" i="2"/>
  <c r="BK1748" i="2"/>
  <c r="J1745" i="2"/>
  <c r="BK1744" i="2"/>
  <c r="J1741" i="2"/>
  <c r="BK1740" i="2"/>
  <c r="J1739" i="2"/>
  <c r="J1736" i="2"/>
  <c r="J1735" i="2"/>
  <c r="BK1733" i="2"/>
  <c r="BK1730" i="2"/>
  <c r="BK1729" i="2"/>
  <c r="J1728" i="2"/>
  <c r="J1727" i="2"/>
  <c r="J1726" i="2"/>
  <c r="BK1725" i="2"/>
  <c r="BK1724" i="2"/>
  <c r="BK1719" i="2"/>
  <c r="BK1718" i="2"/>
  <c r="BK1715" i="2"/>
  <c r="J1714" i="2"/>
  <c r="J1713" i="2"/>
  <c r="BK1712" i="2"/>
  <c r="J1711" i="2"/>
  <c r="J1710" i="2"/>
  <c r="J1709" i="2"/>
  <c r="BK1708" i="2"/>
  <c r="BK1707" i="2"/>
  <c r="BK1706" i="2"/>
  <c r="BK1704" i="2"/>
  <c r="J1702" i="2"/>
  <c r="BK1698" i="2"/>
  <c r="J1695" i="2"/>
  <c r="BK1694" i="2"/>
  <c r="J1691" i="2"/>
  <c r="BK1690" i="2"/>
  <c r="BK1687" i="2"/>
  <c r="BK1685" i="2"/>
  <c r="J1684" i="2"/>
  <c r="BK1682" i="2"/>
  <c r="J1681" i="2"/>
  <c r="J1680" i="2"/>
  <c r="BK1679" i="2"/>
  <c r="J1678" i="2"/>
  <c r="J1673" i="2"/>
  <c r="BK1672" i="2"/>
  <c r="J1671" i="2"/>
  <c r="BK1667" i="2"/>
  <c r="BK1666" i="2"/>
  <c r="BK1665" i="2"/>
  <c r="J1664" i="2"/>
  <c r="BK1663" i="2"/>
  <c r="J1662" i="2"/>
  <c r="BK1661" i="2"/>
  <c r="J1659" i="2"/>
  <c r="J1656" i="2"/>
  <c r="BK1655" i="2"/>
  <c r="J1654" i="2"/>
  <c r="J1653" i="2"/>
  <c r="BK1652" i="2"/>
  <c r="BK1649" i="2"/>
  <c r="BK1645" i="2"/>
  <c r="BK1642" i="2"/>
  <c r="BK1640" i="2"/>
  <c r="BK1637" i="2"/>
  <c r="J1636" i="2"/>
  <c r="J1635" i="2"/>
  <c r="J1634" i="2"/>
  <c r="BK1633" i="2"/>
  <c r="J1631" i="2"/>
  <c r="BK1630" i="2"/>
  <c r="BK1628" i="2"/>
  <c r="BK1625" i="2"/>
  <c r="BK1623" i="2"/>
  <c r="J1622" i="2"/>
  <c r="BK1621" i="2"/>
  <c r="J1619" i="2"/>
  <c r="BK1618" i="2"/>
  <c r="J1617" i="2"/>
  <c r="J1614" i="2"/>
  <c r="J1613" i="2"/>
  <c r="J1612" i="2"/>
  <c r="J1611" i="2"/>
  <c r="J1610" i="2"/>
  <c r="BK1609" i="2"/>
  <c r="J1606" i="2"/>
  <c r="BK1605" i="2"/>
  <c r="BK1604" i="2"/>
  <c r="J1603" i="2"/>
  <c r="J1602" i="2"/>
  <c r="BK1601" i="2"/>
  <c r="J1599" i="2"/>
  <c r="J1598" i="2"/>
  <c r="BK1596" i="2"/>
  <c r="J1594" i="2"/>
  <c r="BK1592" i="2"/>
  <c r="J1591" i="2"/>
  <c r="BK1589" i="2"/>
  <c r="BK1588" i="2"/>
  <c r="J1586" i="2"/>
  <c r="J1585" i="2"/>
  <c r="J1580" i="2"/>
  <c r="J1579" i="2"/>
  <c r="BK1578" i="2"/>
  <c r="BK1576" i="2"/>
  <c r="BK1575" i="2"/>
  <c r="J1574" i="2"/>
  <c r="BK1573" i="2"/>
  <c r="BK1572" i="2"/>
  <c r="BK1571" i="2"/>
  <c r="J1571" i="2"/>
  <c r="BK1569" i="2"/>
  <c r="BK1568" i="2"/>
  <c r="BK1567" i="2"/>
  <c r="J1566" i="2"/>
  <c r="BK1565" i="2"/>
  <c r="BK1564" i="2"/>
  <c r="J1563" i="2"/>
  <c r="BK1561" i="2"/>
  <c r="J1559" i="2"/>
  <c r="J1557" i="2"/>
  <c r="J1554" i="2"/>
  <c r="BK1551" i="2"/>
  <c r="J1549" i="2"/>
  <c r="BK1548" i="2"/>
  <c r="BK1547" i="2"/>
  <c r="J1545" i="2"/>
  <c r="BK1544" i="2"/>
  <c r="BK1543" i="2"/>
  <c r="J1542" i="2"/>
  <c r="BK1541" i="2"/>
  <c r="BK1538" i="2"/>
  <c r="J1536" i="2"/>
  <c r="BK1533" i="2"/>
  <c r="BK1529" i="2"/>
  <c r="J1524" i="2"/>
  <c r="J1523" i="2"/>
  <c r="J1522" i="2"/>
  <c r="BK1519" i="2"/>
  <c r="J1518" i="2"/>
  <c r="J1515" i="2"/>
  <c r="J1514" i="2"/>
  <c r="BK1513" i="2"/>
  <c r="BK1512" i="2"/>
  <c r="BK1511" i="2"/>
  <c r="J1510" i="2"/>
  <c r="J1502" i="2"/>
  <c r="BK1500" i="2"/>
  <c r="BK1498" i="2"/>
  <c r="J1496" i="2"/>
  <c r="J1495" i="2"/>
  <c r="BK1494" i="2"/>
  <c r="BK1493" i="2"/>
  <c r="BK1492" i="2"/>
  <c r="J1491" i="2"/>
  <c r="BK1486" i="2"/>
  <c r="BK1478" i="2"/>
  <c r="BK1477" i="2"/>
  <c r="BK1476" i="2"/>
  <c r="J1475" i="2"/>
  <c r="J1474" i="2"/>
  <c r="J1473" i="2"/>
  <c r="J1470" i="2"/>
  <c r="BK1469" i="2"/>
  <c r="J1468" i="2"/>
  <c r="BK1456" i="2"/>
  <c r="BK1455" i="2"/>
  <c r="J1454" i="2"/>
  <c r="BK1452" i="2"/>
  <c r="J1451" i="2"/>
  <c r="BK1450" i="2"/>
  <c r="BK1447" i="2"/>
  <c r="BK1446" i="2"/>
  <c r="BK1445" i="2"/>
  <c r="J1438" i="2"/>
  <c r="BK1435" i="2"/>
  <c r="BK1434" i="2"/>
  <c r="BK1433" i="2"/>
  <c r="J1432" i="2"/>
  <c r="J1429" i="2"/>
  <c r="J1428" i="2"/>
  <c r="BK1425" i="2"/>
  <c r="J1424" i="2"/>
  <c r="BK1423" i="2"/>
  <c r="BK1422" i="2"/>
  <c r="BK1419" i="2"/>
  <c r="J1418" i="2"/>
  <c r="J1417" i="2"/>
  <c r="BK1413" i="2"/>
  <c r="BK1408" i="2"/>
  <c r="BK1407" i="2"/>
  <c r="BK1406" i="2"/>
  <c r="BK1405" i="2"/>
  <c r="BK1404" i="2"/>
  <c r="J1398" i="2"/>
  <c r="BK1397" i="2"/>
  <c r="J1396" i="2"/>
  <c r="J1392" i="2"/>
  <c r="BK1390" i="2"/>
  <c r="J1389" i="2"/>
  <c r="BK1388" i="2"/>
  <c r="BK1387" i="2"/>
  <c r="BK1386" i="2"/>
  <c r="J1383" i="2"/>
  <c r="BK1380" i="2"/>
  <c r="BK1379" i="2"/>
  <c r="J1378" i="2"/>
  <c r="BK1375" i="2"/>
  <c r="BK1374" i="2"/>
  <c r="BK1373" i="2"/>
  <c r="BK1372" i="2"/>
  <c r="BK1371" i="2"/>
  <c r="BK1370" i="2"/>
  <c r="BK1369" i="2"/>
  <c r="J1368" i="2"/>
  <c r="BK1367" i="2"/>
  <c r="J1366" i="2"/>
  <c r="J1365" i="2"/>
  <c r="BK1364" i="2"/>
  <c r="J1363" i="2"/>
  <c r="J1362" i="2"/>
  <c r="J1354" i="2"/>
  <c r="BK1353" i="2"/>
  <c r="J1352" i="2"/>
  <c r="BK1351" i="2"/>
  <c r="J1350" i="2"/>
  <c r="J1349" i="2"/>
  <c r="BK1346" i="2"/>
  <c r="BK1345" i="2"/>
  <c r="BK1342" i="2"/>
  <c r="J1340" i="2"/>
  <c r="BK1337" i="2"/>
  <c r="BK1336" i="2"/>
  <c r="BK1335" i="2"/>
  <c r="J1333" i="2"/>
  <c r="J1332" i="2"/>
  <c r="BK1331" i="2"/>
  <c r="J1329" i="2"/>
  <c r="BK1328" i="2"/>
  <c r="BK1326" i="2"/>
  <c r="J1325" i="2"/>
  <c r="J1322" i="2"/>
  <c r="J1315" i="2"/>
  <c r="J1310" i="2"/>
  <c r="J1309" i="2"/>
  <c r="BK1308" i="2"/>
  <c r="BK1307" i="2"/>
  <c r="BK1301" i="2"/>
  <c r="BK1300" i="2"/>
  <c r="J1299" i="2"/>
  <c r="BK1297" i="2"/>
  <c r="J1296" i="2"/>
  <c r="J1295" i="2"/>
  <c r="J1294" i="2"/>
  <c r="J1289" i="2"/>
  <c r="BK1288" i="2"/>
  <c r="BK1287" i="2"/>
  <c r="J1284" i="2"/>
  <c r="BK1283" i="2"/>
  <c r="BK1282" i="2"/>
  <c r="BK1281" i="2"/>
  <c r="J1278" i="2"/>
  <c r="BK1266" i="2"/>
  <c r="J1263" i="2"/>
  <c r="J1262" i="2"/>
  <c r="J1261" i="2"/>
  <c r="J1259" i="2"/>
  <c r="BK1254" i="2"/>
  <c r="BK1253" i="2"/>
  <c r="BK1252" i="2"/>
  <c r="BK1251" i="2"/>
  <c r="BK1246" i="2"/>
  <c r="BK1243" i="2"/>
  <c r="J1240" i="2"/>
  <c r="J1239" i="2"/>
  <c r="J1236" i="2"/>
  <c r="J1235" i="2"/>
  <c r="J1234" i="2"/>
  <c r="J1233" i="2"/>
  <c r="BK1230" i="2"/>
  <c r="J1227" i="2"/>
  <c r="BK1226" i="2"/>
  <c r="J1225" i="2"/>
  <c r="BK1219" i="2"/>
  <c r="J1218" i="2"/>
  <c r="J1217" i="2"/>
  <c r="J1216" i="2"/>
  <c r="BK1213" i="2"/>
  <c r="J1212" i="2"/>
  <c r="BK1201" i="2"/>
  <c r="BK1198" i="2"/>
  <c r="J1197" i="2"/>
  <c r="J1196" i="2"/>
  <c r="BK1193" i="2"/>
  <c r="BK1184" i="2"/>
  <c r="J1182" i="2"/>
  <c r="BK1181" i="2"/>
  <c r="BK1180" i="2"/>
  <c r="BK1179" i="2"/>
  <c r="BK1178" i="2"/>
  <c r="BK1177" i="2"/>
  <c r="BK1174" i="2"/>
  <c r="BK1173" i="2"/>
  <c r="J1172" i="2"/>
  <c r="J1166" i="2"/>
  <c r="BK1165" i="2"/>
  <c r="J1159" i="2"/>
  <c r="J1158" i="2"/>
  <c r="BK1154" i="2"/>
  <c r="BK1153" i="2"/>
  <c r="J1148" i="2"/>
  <c r="BK1144" i="2"/>
  <c r="BK1142" i="2"/>
  <c r="J1138" i="2"/>
  <c r="J1131" i="2"/>
  <c r="BK1130" i="2"/>
  <c r="J1129" i="2"/>
  <c r="J1128" i="2"/>
  <c r="J1127" i="2"/>
  <c r="J1122" i="2"/>
  <c r="J1121" i="2"/>
  <c r="J1120" i="2"/>
  <c r="J1119" i="2"/>
  <c r="BK1112" i="2"/>
  <c r="BK1111" i="2"/>
  <c r="J1110" i="2"/>
  <c r="J1105" i="2"/>
  <c r="BK1101" i="2"/>
  <c r="BK1100" i="2"/>
  <c r="BK1099" i="2"/>
  <c r="J1098" i="2"/>
  <c r="BK1094" i="2"/>
  <c r="BK1093" i="2"/>
  <c r="J1091" i="2"/>
  <c r="J1090" i="2"/>
  <c r="J1087" i="2"/>
  <c r="BK1083" i="2"/>
  <c r="J1080" i="2"/>
  <c r="BK1079" i="2"/>
  <c r="J1078" i="2"/>
  <c r="J1075" i="2"/>
  <c r="J1071" i="2"/>
  <c r="BK1070" i="2"/>
  <c r="BK1069" i="2"/>
  <c r="J1068" i="2"/>
  <c r="J1060" i="2"/>
  <c r="J1059" i="2"/>
  <c r="J1049" i="2"/>
  <c r="J1048" i="2"/>
  <c r="BK1046" i="2"/>
  <c r="BK1042" i="2"/>
  <c r="BK1038" i="2"/>
  <c r="J1036" i="2"/>
  <c r="J1035" i="2"/>
  <c r="BK1031" i="2"/>
  <c r="J1030" i="2"/>
  <c r="J1027" i="2"/>
  <c r="J1026" i="2"/>
  <c r="BK1019" i="2"/>
  <c r="J1018" i="2"/>
  <c r="BK1017" i="2"/>
  <c r="BK1016" i="2"/>
  <c r="BK1015" i="2"/>
  <c r="J1014" i="2"/>
  <c r="J1010" i="2"/>
  <c r="J1008" i="2"/>
  <c r="BK1005" i="2"/>
  <c r="J1004" i="2"/>
  <c r="J988" i="2"/>
  <c r="J985" i="2"/>
  <c r="BK980" i="2"/>
  <c r="J979" i="2"/>
  <c r="J978" i="2"/>
  <c r="J977" i="2"/>
  <c r="J974" i="2"/>
  <c r="BK973" i="2"/>
  <c r="J968" i="2"/>
  <c r="BK965" i="2"/>
  <c r="J963" i="2"/>
  <c r="BK960" i="2"/>
  <c r="J958" i="2"/>
  <c r="BK956" i="2"/>
  <c r="BK954" i="2"/>
  <c r="J952" i="2"/>
  <c r="J950" i="2"/>
  <c r="BK949" i="2"/>
  <c r="BK941" i="2"/>
  <c r="J940" i="2"/>
  <c r="BK939" i="2"/>
  <c r="BK938" i="2"/>
  <c r="BK937" i="2"/>
  <c r="BK934" i="2"/>
  <c r="J929" i="2"/>
  <c r="J927" i="2"/>
  <c r="BK921" i="2"/>
  <c r="J918" i="2"/>
  <c r="J914" i="2"/>
  <c r="J913" i="2"/>
  <c r="J912" i="2"/>
  <c r="J910" i="2"/>
  <c r="BK904" i="2"/>
  <c r="BK901" i="2"/>
  <c r="J900" i="2"/>
  <c r="BK899" i="2"/>
  <c r="BK898" i="2"/>
  <c r="BK895" i="2"/>
  <c r="J893" i="2"/>
  <c r="J887" i="2"/>
  <c r="BK881" i="2"/>
  <c r="BK879" i="2"/>
  <c r="J877" i="2"/>
  <c r="BK861" i="2"/>
  <c r="J859" i="2"/>
  <c r="J857" i="2"/>
  <c r="J844" i="2"/>
  <c r="BK841" i="2"/>
  <c r="J831" i="2"/>
  <c r="J829" i="2"/>
  <c r="J822" i="2"/>
  <c r="J820" i="2"/>
  <c r="J818" i="2"/>
  <c r="J815" i="2"/>
  <c r="BK813" i="2"/>
  <c r="J806" i="2"/>
  <c r="J803" i="2"/>
  <c r="BK800" i="2"/>
  <c r="J797" i="2"/>
  <c r="J781" i="2"/>
  <c r="J778" i="2"/>
  <c r="J776" i="2"/>
  <c r="BK772" i="2"/>
  <c r="J769" i="2"/>
  <c r="J763" i="2"/>
  <c r="J745" i="2"/>
  <c r="J724" i="2"/>
  <c r="J721" i="2"/>
  <c r="J678" i="2"/>
  <c r="J662" i="2"/>
  <c r="J661" i="2"/>
  <c r="BK659" i="2"/>
  <c r="BK656" i="2"/>
  <c r="J652" i="2"/>
  <c r="J584" i="2"/>
  <c r="J581" i="2"/>
  <c r="J552" i="2"/>
  <c r="J549" i="2"/>
  <c r="J546" i="2"/>
  <c r="J544" i="2"/>
  <c r="J541" i="2"/>
  <c r="J508" i="2"/>
  <c r="J487" i="2"/>
  <c r="BK484" i="2"/>
  <c r="BK469" i="2"/>
  <c r="BK466" i="2"/>
  <c r="BK452" i="2"/>
  <c r="J438" i="2"/>
  <c r="J436" i="2"/>
  <c r="J411" i="2"/>
  <c r="BK403" i="2"/>
  <c r="BK395" i="2"/>
  <c r="BK354" i="2"/>
  <c r="BK351" i="2"/>
  <c r="BK345" i="2"/>
  <c r="J309" i="2"/>
  <c r="BK305" i="2"/>
  <c r="BK298" i="2"/>
  <c r="J296" i="2"/>
  <c r="J276" i="2"/>
  <c r="J274" i="2"/>
  <c r="BK256" i="2"/>
  <c r="BK239" i="2"/>
  <c r="J216" i="2"/>
  <c r="J213" i="2"/>
  <c r="BK209" i="2"/>
  <c r="BK202" i="2"/>
  <c r="J185" i="2"/>
  <c r="J162" i="2"/>
  <c r="BK159" i="2"/>
  <c r="J1032" i="5"/>
  <c r="J1029" i="5"/>
  <c r="BK1028" i="5"/>
  <c r="J1026" i="5"/>
  <c r="BK1025" i="5"/>
  <c r="J1024" i="5"/>
  <c r="BK1014" i="5"/>
  <c r="BK1011" i="5"/>
  <c r="BK1009" i="5"/>
  <c r="J1008" i="5"/>
  <c r="J1007" i="5"/>
  <c r="BK1006" i="5"/>
  <c r="J1005" i="5"/>
  <c r="BK1004" i="5"/>
  <c r="J1003" i="5"/>
  <c r="BK1000" i="5"/>
  <c r="J994" i="5"/>
  <c r="J992" i="5"/>
  <c r="J991" i="5"/>
  <c r="J983" i="5"/>
  <c r="J980" i="5"/>
  <c r="J976" i="5"/>
  <c r="BK965" i="5"/>
  <c r="BK964" i="5"/>
  <c r="J963" i="5"/>
  <c r="BK962" i="5"/>
  <c r="BK959" i="5"/>
  <c r="BK958" i="5"/>
  <c r="BK954" i="5"/>
  <c r="BK951" i="5"/>
  <c r="BK950" i="5"/>
  <c r="J949" i="5"/>
  <c r="BK944" i="5"/>
  <c r="BK943" i="5"/>
  <c r="J940" i="5"/>
  <c r="J937" i="5"/>
  <c r="J936" i="5"/>
  <c r="J935" i="5"/>
  <c r="J934" i="5"/>
  <c r="BK933" i="5"/>
  <c r="BK932" i="5"/>
  <c r="J929" i="5"/>
  <c r="BK925" i="5"/>
  <c r="J924" i="5"/>
  <c r="BK918" i="5"/>
  <c r="BK916" i="5"/>
  <c r="BK914" i="5"/>
  <c r="J913" i="5"/>
  <c r="J909" i="5"/>
  <c r="BK905" i="5"/>
  <c r="J904" i="5"/>
  <c r="J900" i="5"/>
  <c r="BK898" i="5"/>
  <c r="BK897" i="5"/>
  <c r="J895" i="5"/>
  <c r="BK892" i="5"/>
  <c r="J889" i="5"/>
  <c r="J887" i="5"/>
  <c r="BK885" i="5"/>
  <c r="J882" i="5"/>
  <c r="J875" i="5"/>
  <c r="BK873" i="5"/>
  <c r="BK872" i="5"/>
  <c r="BK871" i="5"/>
  <c r="J870" i="5"/>
  <c r="BK867" i="5"/>
  <c r="BK864" i="5"/>
  <c r="J859" i="5"/>
  <c r="J857" i="5"/>
  <c r="J850" i="5"/>
  <c r="BK843" i="5"/>
  <c r="BK835" i="5"/>
  <c r="J831" i="5"/>
  <c r="BK828" i="5"/>
  <c r="J824" i="5"/>
  <c r="J822" i="5"/>
  <c r="BK817" i="5"/>
  <c r="J812" i="5"/>
  <c r="J805" i="5"/>
  <c r="J801" i="5"/>
  <c r="BK798" i="5"/>
  <c r="J795" i="5"/>
  <c r="J788" i="5"/>
  <c r="BK783" i="5"/>
  <c r="J780" i="5"/>
  <c r="BK779" i="5"/>
  <c r="BK775" i="5"/>
  <c r="BK771" i="5"/>
  <c r="J765" i="5"/>
  <c r="J763" i="5"/>
  <c r="BK760" i="5"/>
  <c r="BK753" i="5"/>
  <c r="J749" i="5"/>
  <c r="BK745" i="5"/>
  <c r="J741" i="5"/>
  <c r="BK737" i="5"/>
  <c r="BK729" i="5"/>
  <c r="J718" i="5"/>
  <c r="J711" i="5"/>
  <c r="BK705" i="5"/>
  <c r="BK703" i="5"/>
  <c r="BK698" i="5"/>
  <c r="BK692" i="5"/>
  <c r="BK688" i="5"/>
  <c r="BK685" i="5"/>
  <c r="J684" i="5"/>
  <c r="J683" i="5"/>
  <c r="J682" i="5"/>
  <c r="J681" i="5"/>
  <c r="J680" i="5"/>
  <c r="J679" i="5"/>
  <c r="J678" i="5"/>
  <c r="BK677" i="5"/>
  <c r="BK674" i="5"/>
  <c r="J673" i="5"/>
  <c r="BK672" i="5"/>
  <c r="BK670" i="5"/>
  <c r="BK668" i="5"/>
  <c r="J666" i="5"/>
  <c r="BK663" i="5"/>
  <c r="J662" i="5"/>
  <c r="J659" i="5"/>
  <c r="J658" i="5"/>
  <c r="BK657" i="5"/>
  <c r="J655" i="5"/>
  <c r="J654" i="5"/>
  <c r="BK653" i="5"/>
  <c r="J651" i="5"/>
  <c r="BK650" i="5"/>
  <c r="BK649" i="5"/>
  <c r="J647" i="5"/>
  <c r="BK645" i="5"/>
  <c r="J643" i="5"/>
  <c r="BK642" i="5"/>
  <c r="J640" i="5"/>
  <c r="J639" i="5"/>
  <c r="BK638" i="5"/>
  <c r="BK636" i="5"/>
  <c r="BK633" i="5"/>
  <c r="J631" i="5"/>
  <c r="BK630" i="5"/>
  <c r="BK627" i="5"/>
  <c r="BK626" i="5"/>
  <c r="J625" i="5"/>
  <c r="J624" i="5"/>
  <c r="J623" i="5"/>
  <c r="BK622" i="5"/>
  <c r="J619" i="5"/>
  <c r="BK618" i="5"/>
  <c r="BK616" i="5"/>
  <c r="BK613" i="5"/>
  <c r="BK610" i="5"/>
  <c r="BK609" i="5"/>
  <c r="J607" i="5"/>
  <c r="BK606" i="5"/>
  <c r="J605" i="5"/>
  <c r="J604" i="5"/>
  <c r="BK602" i="5"/>
  <c r="BK600" i="5"/>
  <c r="BK599" i="5"/>
  <c r="J598" i="5"/>
  <c r="BK597" i="5"/>
  <c r="J594" i="5"/>
  <c r="J593" i="5"/>
  <c r="J592" i="5"/>
  <c r="BK591" i="5"/>
  <c r="J589" i="5"/>
  <c r="BK588" i="5"/>
  <c r="J586" i="5"/>
  <c r="J585" i="5"/>
  <c r="J583" i="5"/>
  <c r="BK582" i="5"/>
  <c r="BK580" i="5"/>
  <c r="BK578" i="5"/>
  <c r="J576" i="5"/>
  <c r="BK575" i="5"/>
  <c r="J574" i="5"/>
  <c r="BK573" i="5"/>
  <c r="BK572" i="5"/>
  <c r="J571" i="5"/>
  <c r="J570" i="5"/>
  <c r="J568" i="5"/>
  <c r="J566" i="5"/>
  <c r="BK564" i="5"/>
  <c r="BK562" i="5"/>
  <c r="BK560" i="5"/>
  <c r="J558" i="5"/>
  <c r="J557" i="5"/>
  <c r="BK554" i="5"/>
  <c r="J552" i="5"/>
  <c r="BK551" i="5"/>
  <c r="J549" i="5"/>
  <c r="BK548" i="5"/>
  <c r="BK545" i="5"/>
  <c r="BK543" i="5"/>
  <c r="BK542" i="5"/>
  <c r="BK540" i="5"/>
  <c r="J538" i="5"/>
  <c r="J536" i="5"/>
  <c r="J535" i="5"/>
  <c r="BK534" i="5"/>
  <c r="BK532" i="5"/>
  <c r="J531" i="5"/>
  <c r="BK530" i="5"/>
  <c r="J528" i="5"/>
  <c r="J527" i="5"/>
  <c r="BK526" i="5"/>
  <c r="J524" i="5"/>
  <c r="BK523" i="5"/>
  <c r="J521" i="5"/>
  <c r="BK520" i="5"/>
  <c r="BK518" i="5"/>
  <c r="BK517" i="5"/>
  <c r="J515" i="5"/>
  <c r="BK514" i="5"/>
  <c r="J513" i="5"/>
  <c r="BK512" i="5"/>
  <c r="BK511" i="5"/>
  <c r="J509" i="5"/>
  <c r="J508" i="5"/>
  <c r="BK504" i="5"/>
  <c r="J503" i="5"/>
  <c r="BK502" i="5"/>
  <c r="J499" i="5"/>
  <c r="J498" i="5"/>
  <c r="BK494" i="5"/>
  <c r="BK492" i="5"/>
  <c r="J491" i="5"/>
  <c r="BK490" i="5"/>
  <c r="BK487" i="5"/>
  <c r="BK486" i="5"/>
  <c r="BK485" i="5"/>
  <c r="J484" i="5"/>
  <c r="J483" i="5"/>
  <c r="BK482" i="5"/>
  <c r="J481" i="5"/>
  <c r="BK480" i="5"/>
  <c r="BK478" i="5"/>
  <c r="BK476" i="5"/>
  <c r="J475" i="5"/>
  <c r="BK474" i="5"/>
  <c r="BK472" i="5"/>
  <c r="J471" i="5"/>
  <c r="BK470" i="5"/>
  <c r="BK468" i="5"/>
  <c r="J466" i="5"/>
  <c r="BK465" i="5"/>
  <c r="BK462" i="5"/>
  <c r="J461" i="5"/>
  <c r="BK459" i="5"/>
  <c r="BK457" i="5"/>
  <c r="BK455" i="5"/>
  <c r="BK453" i="5"/>
  <c r="J451" i="5"/>
  <c r="J450" i="5"/>
  <c r="BK449" i="5"/>
  <c r="J445" i="5"/>
  <c r="J444" i="5"/>
  <c r="BK443" i="5"/>
  <c r="BK442" i="5"/>
  <c r="BK439" i="5"/>
  <c r="J438" i="5"/>
  <c r="BK437" i="5"/>
  <c r="J435" i="5"/>
  <c r="BK434" i="5"/>
  <c r="BK432" i="5"/>
  <c r="BK430" i="5"/>
  <c r="BK428" i="5"/>
  <c r="J426" i="5"/>
  <c r="J425" i="5"/>
  <c r="J424" i="5"/>
  <c r="BK423" i="5"/>
  <c r="BK421" i="5"/>
  <c r="J419" i="5"/>
  <c r="BK418" i="5"/>
  <c r="J417" i="5"/>
  <c r="J415" i="5"/>
  <c r="J414" i="5"/>
  <c r="BK413" i="5"/>
  <c r="J411" i="5"/>
  <c r="BK410" i="5"/>
  <c r="J409" i="5"/>
  <c r="BK406" i="5"/>
  <c r="BK404" i="5"/>
  <c r="BK402" i="5"/>
  <c r="BK400" i="5"/>
  <c r="J399" i="5"/>
  <c r="BK398" i="5"/>
  <c r="BK397" i="5"/>
  <c r="J395" i="5"/>
  <c r="J394" i="5"/>
  <c r="BK393" i="5"/>
  <c r="J391" i="5"/>
  <c r="J390" i="5"/>
  <c r="BK389" i="5"/>
  <c r="J387" i="5"/>
  <c r="J385" i="5"/>
  <c r="BK384" i="5"/>
  <c r="BK383" i="5"/>
  <c r="BK381" i="5"/>
  <c r="J379" i="5"/>
  <c r="BK378" i="5"/>
  <c r="BK375" i="5"/>
  <c r="J372" i="5"/>
  <c r="BK371" i="5"/>
  <c r="BK369" i="5"/>
  <c r="BK367" i="5"/>
  <c r="J365" i="5"/>
  <c r="J364" i="5"/>
  <c r="J362" i="5"/>
  <c r="BK361" i="5"/>
  <c r="J358" i="5"/>
  <c r="BK357" i="5"/>
  <c r="J356" i="5"/>
  <c r="BK355" i="5"/>
  <c r="BK353" i="5"/>
  <c r="J351" i="5"/>
  <c r="BK350" i="5"/>
  <c r="J348" i="5"/>
  <c r="J347" i="5"/>
  <c r="J346" i="5"/>
  <c r="J345" i="5"/>
  <c r="BK342" i="5"/>
  <c r="BK340" i="5"/>
  <c r="J338" i="5"/>
  <c r="J337" i="5"/>
  <c r="BK335" i="5"/>
  <c r="J333" i="5"/>
  <c r="J331" i="5"/>
  <c r="J329" i="5"/>
  <c r="J328" i="5"/>
  <c r="J327" i="5"/>
  <c r="BK326" i="5"/>
  <c r="BK325" i="5"/>
  <c r="J322" i="5"/>
  <c r="J321" i="5"/>
  <c r="BK320" i="5"/>
  <c r="J318" i="5"/>
  <c r="BK317" i="5"/>
  <c r="J315" i="5"/>
  <c r="J314" i="5"/>
  <c r="J311" i="5"/>
  <c r="J310" i="5"/>
  <c r="BK308" i="5"/>
  <c r="BK305" i="5"/>
  <c r="J300" i="5"/>
  <c r="J297" i="5"/>
  <c r="J296" i="5"/>
  <c r="J291" i="5"/>
  <c r="J285" i="5"/>
  <c r="J282" i="5"/>
  <c r="BK280" i="5"/>
  <c r="J275" i="5"/>
  <c r="J273" i="5"/>
  <c r="BK262" i="5"/>
  <c r="J259" i="5"/>
  <c r="BK255" i="5"/>
  <c r="J249" i="5"/>
  <c r="J237" i="5"/>
  <c r="BK236" i="5"/>
  <c r="J235" i="5"/>
  <c r="BK232" i="5"/>
  <c r="BK229" i="5"/>
  <c r="BK221" i="5"/>
  <c r="J218" i="5"/>
  <c r="J212" i="5"/>
  <c r="J209" i="5"/>
  <c r="J206" i="5"/>
  <c r="BK203" i="5"/>
  <c r="BK192" i="5"/>
  <c r="BK190" i="5"/>
  <c r="BK181" i="5"/>
  <c r="BK178" i="5"/>
  <c r="J171" i="5"/>
  <c r="BK169" i="5"/>
  <c r="J166" i="5"/>
  <c r="J163" i="5"/>
  <c r="BK158" i="5"/>
  <c r="J152" i="5"/>
  <c r="BK1730" i="4"/>
  <c r="J1730" i="4"/>
  <c r="BK1729" i="4"/>
  <c r="J1729" i="4"/>
  <c r="BK1727" i="4"/>
  <c r="J1727" i="4"/>
  <c r="BK1726" i="4"/>
  <c r="J1726" i="4"/>
  <c r="BK1724" i="4"/>
  <c r="J1724" i="4"/>
  <c r="BK1723" i="4"/>
  <c r="J1723" i="4"/>
  <c r="BK1722" i="4"/>
  <c r="J1722" i="4"/>
  <c r="BK1720" i="4"/>
  <c r="J1720" i="4"/>
  <c r="BK1719" i="4"/>
  <c r="J1719" i="4"/>
  <c r="J1718" i="4"/>
  <c r="J1714" i="4"/>
  <c r="BK1713" i="4"/>
  <c r="J1711" i="4"/>
  <c r="J1707" i="4"/>
  <c r="J1702" i="4"/>
  <c r="BK1700" i="4"/>
  <c r="J1700" i="4"/>
  <c r="BK1697" i="4"/>
  <c r="J1697" i="4"/>
  <c r="BK1695" i="4"/>
  <c r="J1695" i="4"/>
  <c r="BK1693" i="4"/>
  <c r="J1689" i="4"/>
  <c r="BK1674" i="4"/>
  <c r="BK1670" i="4"/>
  <c r="BK1667" i="4"/>
  <c r="BK1664" i="4"/>
  <c r="BK1662" i="4"/>
  <c r="BK1654" i="4"/>
  <c r="BK1652" i="4"/>
  <c r="BK1640" i="4"/>
  <c r="BK1633" i="4"/>
  <c r="BK1622" i="4"/>
  <c r="J1619" i="4"/>
  <c r="J1616" i="4"/>
  <c r="BK1612" i="4"/>
  <c r="BK1607" i="4"/>
  <c r="J1590" i="4"/>
  <c r="J1587" i="4"/>
  <c r="J1584" i="4"/>
  <c r="J1576" i="4"/>
  <c r="BK1558" i="4"/>
  <c r="J1555" i="4"/>
  <c r="BK1551" i="4"/>
  <c r="BK1548" i="4"/>
  <c r="BK1544" i="4"/>
  <c r="BK1532" i="4"/>
  <c r="J1521" i="4"/>
  <c r="BK1518" i="4"/>
  <c r="BK1515" i="4"/>
  <c r="J1510" i="4"/>
  <c r="BK1503" i="4"/>
  <c r="J1486" i="4"/>
  <c r="BK1461" i="4"/>
  <c r="J1447" i="4"/>
  <c r="BK1443" i="4"/>
  <c r="BK1439" i="4"/>
  <c r="J1435" i="4"/>
  <c r="BK1423" i="4"/>
  <c r="BK1418" i="4"/>
  <c r="J1414" i="4"/>
  <c r="BK1410" i="4"/>
  <c r="J1406" i="4"/>
  <c r="J1401" i="4"/>
  <c r="J1395" i="4"/>
  <c r="J1390" i="4"/>
  <c r="BK1384" i="4"/>
  <c r="BK1371" i="4"/>
  <c r="BK1358" i="4"/>
  <c r="BK1351" i="4"/>
  <c r="BK1347" i="4"/>
  <c r="BK1329" i="4"/>
  <c r="J1318" i="4"/>
  <c r="J1312" i="4"/>
  <c r="BK1311" i="4"/>
  <c r="J1310" i="4"/>
  <c r="J1306" i="4"/>
  <c r="J1305" i="4"/>
  <c r="J1304" i="4"/>
  <c r="J1301" i="4"/>
  <c r="BK1300" i="4"/>
  <c r="J1299" i="4"/>
  <c r="BK1296" i="4"/>
  <c r="J1295" i="4"/>
  <c r="J1294" i="4"/>
  <c r="J1291" i="4"/>
  <c r="BK1290" i="4"/>
  <c r="J1289" i="4"/>
  <c r="J1286" i="4"/>
  <c r="BK1282" i="4"/>
  <c r="J1281" i="4"/>
  <c r="BK1280" i="4"/>
  <c r="J1279" i="4"/>
  <c r="BK1274" i="4"/>
  <c r="J1273" i="4"/>
  <c r="BK1272" i="4"/>
  <c r="J1271" i="4"/>
  <c r="J1269" i="4"/>
  <c r="J1266" i="4"/>
  <c r="J1263" i="4"/>
  <c r="J1260" i="4"/>
  <c r="J1258" i="4"/>
  <c r="BK1257" i="4"/>
  <c r="J1256" i="4"/>
  <c r="J1253" i="4"/>
  <c r="BK1248" i="4"/>
  <c r="BK1247" i="4"/>
  <c r="BK1246" i="4"/>
  <c r="J1245" i="4"/>
  <c r="BK1240" i="4"/>
  <c r="BK1234" i="4"/>
  <c r="BK1233" i="4"/>
  <c r="J1232" i="4"/>
  <c r="J1229" i="4"/>
  <c r="J1227" i="4"/>
  <c r="BK1225" i="4"/>
  <c r="BK1224" i="4"/>
  <c r="J1223" i="4"/>
  <c r="J1222" i="4"/>
  <c r="BK1221" i="4"/>
  <c r="BK1220" i="4"/>
  <c r="BK1219" i="4"/>
  <c r="BK1217" i="4"/>
  <c r="J1215" i="4"/>
  <c r="J1214" i="4"/>
  <c r="BK1213" i="4"/>
  <c r="J1211" i="4"/>
  <c r="J1209" i="4"/>
  <c r="BK1207" i="4"/>
  <c r="J1205" i="4"/>
  <c r="BK1204" i="4"/>
  <c r="J1202" i="4"/>
  <c r="J1201" i="4"/>
  <c r="J1200" i="4"/>
  <c r="BK1199" i="4"/>
  <c r="J1197" i="4"/>
  <c r="BK1196" i="4"/>
  <c r="J1195" i="4"/>
  <c r="BK1194" i="4"/>
  <c r="J1193" i="4"/>
  <c r="J1192" i="4"/>
  <c r="BK1191" i="4"/>
  <c r="J1190" i="4"/>
  <c r="J1189" i="4"/>
  <c r="BK1188" i="4"/>
  <c r="J1186" i="4"/>
  <c r="J1185" i="4"/>
  <c r="BK1183" i="4"/>
  <c r="J1182" i="4"/>
  <c r="BK1181" i="4"/>
  <c r="BK1179" i="4"/>
  <c r="J1178" i="4"/>
  <c r="J1177" i="4"/>
  <c r="BK1176" i="4"/>
  <c r="J1174" i="4"/>
  <c r="J1173" i="4"/>
  <c r="BK1172" i="4"/>
  <c r="J1170" i="4"/>
  <c r="BK1169" i="4"/>
  <c r="J1167" i="4"/>
  <c r="BK1165" i="4"/>
  <c r="J1163" i="4"/>
  <c r="J1162" i="4"/>
  <c r="BK1161" i="4"/>
  <c r="BK1159" i="4"/>
  <c r="BK1158" i="4"/>
  <c r="BK1156" i="4"/>
  <c r="J1155" i="4"/>
  <c r="BK1154" i="4"/>
  <c r="BK1152" i="4"/>
  <c r="J1150" i="4"/>
  <c r="J1149" i="4"/>
  <c r="BK1148" i="4"/>
  <c r="BK1146" i="4"/>
  <c r="J1145" i="4"/>
  <c r="BK1144" i="4"/>
  <c r="BK1142" i="4"/>
  <c r="BK1141" i="4"/>
  <c r="BK1139" i="4"/>
  <c r="BK1138" i="4"/>
  <c r="J1137" i="4"/>
  <c r="BK1136" i="4"/>
  <c r="BK1135" i="4"/>
  <c r="BK1132" i="4"/>
  <c r="BK1131" i="4"/>
  <c r="J1129" i="4"/>
  <c r="J1128" i="4"/>
  <c r="J1127" i="4"/>
  <c r="J1126" i="4"/>
  <c r="BK1125" i="4"/>
  <c r="BK1123" i="4"/>
  <c r="BK1121" i="4"/>
  <c r="J1120" i="4"/>
  <c r="BK1119" i="4"/>
  <c r="BK1116" i="4"/>
  <c r="J1114" i="4"/>
  <c r="BK1113" i="4"/>
  <c r="J1111" i="4"/>
  <c r="J1110" i="4"/>
  <c r="J1109" i="4"/>
  <c r="J1108" i="4"/>
  <c r="BK1107" i="4"/>
  <c r="J1106" i="4"/>
  <c r="J1105" i="4"/>
  <c r="BK1104" i="4"/>
  <c r="BK1101" i="4"/>
  <c r="BK1099" i="4"/>
  <c r="BK1097" i="4"/>
  <c r="J1095" i="4"/>
  <c r="BK1094" i="4"/>
  <c r="BK1092" i="4"/>
  <c r="BK1091" i="4"/>
  <c r="BK1089" i="4"/>
  <c r="J1088" i="4"/>
  <c r="BK1087" i="4"/>
  <c r="J1085" i="4"/>
  <c r="J1083" i="4"/>
  <c r="BK1082" i="4"/>
  <c r="J1080" i="4"/>
  <c r="J1078" i="4"/>
  <c r="J1077" i="4"/>
  <c r="J1076" i="4"/>
  <c r="BK1075" i="4"/>
  <c r="BK1073" i="4"/>
  <c r="BK1072" i="4"/>
  <c r="BK1070" i="4"/>
  <c r="BK1068" i="4"/>
  <c r="BK1067" i="4"/>
  <c r="J1066" i="4"/>
  <c r="J1065" i="4"/>
  <c r="BK1064" i="4"/>
  <c r="BK1063" i="4"/>
  <c r="BK1062" i="4"/>
  <c r="BK1061" i="4"/>
  <c r="J1059" i="4"/>
  <c r="BK1057" i="4"/>
  <c r="BK1055" i="4"/>
  <c r="J1054" i="4"/>
  <c r="J1053" i="4"/>
  <c r="BK1052" i="4"/>
  <c r="J1050" i="4"/>
  <c r="BK1049" i="4"/>
  <c r="J1048" i="4"/>
  <c r="BK1047" i="4"/>
  <c r="BK1046" i="4"/>
  <c r="J1045" i="4"/>
  <c r="J1044" i="4"/>
  <c r="BK1043" i="4"/>
  <c r="BK1042" i="4"/>
  <c r="J1041" i="4"/>
  <c r="BK1040" i="4"/>
  <c r="BK1038" i="4"/>
  <c r="J1036" i="4"/>
  <c r="J1035" i="4"/>
  <c r="J1033" i="4"/>
  <c r="BK1032" i="4"/>
  <c r="J1030" i="4"/>
  <c r="BK1029" i="4"/>
  <c r="BK1027" i="4"/>
  <c r="BK1025" i="4"/>
  <c r="BK1022" i="4"/>
  <c r="J1021" i="4"/>
  <c r="J1019" i="4"/>
  <c r="BK1018" i="4"/>
  <c r="BK1016" i="4"/>
  <c r="BK1015" i="4"/>
  <c r="BK1013" i="4"/>
  <c r="J1011" i="4"/>
  <c r="J1010" i="4"/>
  <c r="BK1009" i="4"/>
  <c r="BK1007" i="4"/>
  <c r="J1005" i="4"/>
  <c r="J1003" i="4"/>
  <c r="BK1002" i="4"/>
  <c r="J1000" i="4"/>
  <c r="J999" i="4"/>
  <c r="BK998" i="4"/>
  <c r="BK996" i="4"/>
  <c r="BK993" i="4"/>
  <c r="BK991" i="4"/>
  <c r="BK989" i="4"/>
  <c r="BK986" i="4"/>
  <c r="J985" i="4"/>
  <c r="BK984" i="4"/>
  <c r="BK983" i="4"/>
  <c r="J982" i="4"/>
  <c r="BK979" i="4"/>
  <c r="BK977" i="4"/>
  <c r="J975" i="4"/>
  <c r="BK974" i="4"/>
  <c r="BK972" i="4"/>
  <c r="BK969" i="4"/>
  <c r="BK967" i="4"/>
  <c r="J965" i="4"/>
  <c r="J964" i="4"/>
  <c r="BK963" i="4"/>
  <c r="J961" i="4"/>
  <c r="J960" i="4"/>
  <c r="J958" i="4"/>
  <c r="J956" i="4"/>
  <c r="BK955" i="4"/>
  <c r="BK954" i="4"/>
  <c r="BK953" i="4"/>
  <c r="BK951" i="4"/>
  <c r="J950" i="4"/>
  <c r="BK949" i="4"/>
  <c r="J948" i="4"/>
  <c r="J947" i="4"/>
  <c r="J946" i="4"/>
  <c r="J945" i="4"/>
  <c r="J944" i="4"/>
  <c r="J943" i="4"/>
  <c r="BK941" i="4"/>
  <c r="BK940" i="4"/>
  <c r="BK938" i="4"/>
  <c r="BK937" i="4"/>
  <c r="J936" i="4"/>
  <c r="BK935" i="4"/>
  <c r="J932" i="4"/>
  <c r="BK928" i="4"/>
  <c r="BK926" i="4"/>
  <c r="J924" i="4"/>
  <c r="J922" i="4"/>
  <c r="J921" i="4"/>
  <c r="BK920" i="4"/>
  <c r="J918" i="4"/>
  <c r="BK917" i="4"/>
  <c r="BK915" i="4"/>
  <c r="J913" i="4"/>
  <c r="BK912" i="4"/>
  <c r="J911" i="4"/>
  <c r="BK910" i="4"/>
  <c r="J908" i="4"/>
  <c r="BK907" i="4"/>
  <c r="J905" i="4"/>
  <c r="BK904" i="4"/>
  <c r="BK902" i="4"/>
  <c r="BK900" i="4"/>
  <c r="J898" i="4"/>
  <c r="BK897" i="4"/>
  <c r="BK895" i="4"/>
  <c r="J894" i="4"/>
  <c r="J893" i="4"/>
  <c r="BK892" i="4"/>
  <c r="BK890" i="4"/>
  <c r="BK888" i="4"/>
  <c r="BK886" i="4"/>
  <c r="J885" i="4"/>
  <c r="BK883" i="4"/>
  <c r="J881" i="4"/>
  <c r="BK880" i="4"/>
  <c r="J878" i="4"/>
  <c r="BK877" i="4"/>
  <c r="J875" i="4"/>
  <c r="BK874" i="4"/>
  <c r="J873" i="4"/>
  <c r="J872" i="4"/>
  <c r="BK871" i="4"/>
  <c r="J869" i="4"/>
  <c r="BK867" i="4"/>
  <c r="J864" i="4"/>
  <c r="BK860" i="4"/>
  <c r="BK857" i="4"/>
  <c r="BK853" i="4"/>
  <c r="J850" i="4"/>
  <c r="BK848" i="4"/>
  <c r="J846" i="4"/>
  <c r="J844" i="4"/>
  <c r="J842" i="4"/>
  <c r="BK840" i="4"/>
  <c r="BK836" i="4"/>
  <c r="BK829" i="4"/>
  <c r="J826" i="4"/>
  <c r="BK825" i="4"/>
  <c r="J824" i="4"/>
  <c r="J819" i="4"/>
  <c r="BK816" i="4"/>
  <c r="BK811" i="4"/>
  <c r="J805" i="4"/>
  <c r="J802" i="4"/>
  <c r="J801" i="4"/>
  <c r="BK795" i="4"/>
  <c r="BK792" i="4"/>
  <c r="J791" i="4"/>
  <c r="BK790" i="4"/>
  <c r="BK784" i="4"/>
  <c r="J778" i="4"/>
  <c r="J775" i="4"/>
  <c r="BK772" i="4"/>
  <c r="BK767" i="4"/>
  <c r="J764" i="4"/>
  <c r="J761" i="4"/>
  <c r="BK750" i="4"/>
  <c r="BK740" i="4"/>
  <c r="BK730" i="4"/>
  <c r="J728" i="4"/>
  <c r="J721" i="4"/>
  <c r="J718" i="4"/>
  <c r="J715" i="4"/>
  <c r="BK711" i="4"/>
  <c r="BK708" i="4"/>
  <c r="J705" i="4"/>
  <c r="BK702" i="4"/>
  <c r="J696" i="4"/>
  <c r="BK694" i="4"/>
  <c r="J686" i="4"/>
  <c r="J684" i="4"/>
  <c r="BK678" i="4"/>
  <c r="BK671" i="4"/>
  <c r="J666" i="4"/>
  <c r="J664" i="4"/>
  <c r="J658" i="4"/>
  <c r="J655" i="4"/>
  <c r="BK652" i="4"/>
  <c r="J640" i="4"/>
  <c r="BK632" i="4"/>
  <c r="BK630" i="4"/>
  <c r="J618" i="4"/>
  <c r="BK615" i="4"/>
  <c r="BK596" i="4"/>
  <c r="BK592" i="4"/>
  <c r="BK588" i="4"/>
  <c r="BK586" i="4"/>
  <c r="J584" i="4"/>
  <c r="BK583" i="4"/>
  <c r="J573" i="4"/>
  <c r="J569" i="4"/>
  <c r="J566" i="4"/>
  <c r="J552" i="4"/>
  <c r="BK548" i="4"/>
  <c r="J544" i="4"/>
  <c r="J539" i="4"/>
  <c r="J535" i="4"/>
  <c r="J495" i="4"/>
  <c r="J488" i="4"/>
  <c r="J486" i="4"/>
  <c r="J479" i="4"/>
  <c r="BK473" i="4"/>
  <c r="BK467" i="4"/>
  <c r="J462" i="4"/>
  <c r="J455" i="4"/>
  <c r="BK430" i="4"/>
  <c r="BK420" i="4"/>
  <c r="BK416" i="4"/>
  <c r="J408" i="4"/>
  <c r="BK406" i="4"/>
  <c r="BK396" i="4"/>
  <c r="BK394" i="4"/>
  <c r="J386" i="4"/>
  <c r="BK380" i="4"/>
  <c r="BK370" i="4"/>
  <c r="J361" i="4"/>
  <c r="J355" i="4"/>
  <c r="BK348" i="4"/>
  <c r="BK333" i="4"/>
  <c r="J330" i="4"/>
  <c r="BK320" i="4"/>
  <c r="BK313" i="4"/>
  <c r="BK302" i="4"/>
  <c r="BK297" i="4"/>
  <c r="BK283" i="4"/>
  <c r="BK279" i="4"/>
  <c r="BK275" i="4"/>
  <c r="J272" i="4"/>
  <c r="J269" i="4"/>
  <c r="J266" i="4"/>
  <c r="BK263" i="4"/>
  <c r="BK255" i="4"/>
  <c r="BK242" i="4"/>
  <c r="BK237" i="4"/>
  <c r="BK231" i="4"/>
  <c r="BK227" i="4"/>
  <c r="BK222" i="4"/>
  <c r="J217" i="4"/>
  <c r="BK206" i="4"/>
  <c r="J203" i="4"/>
  <c r="BK200" i="4"/>
  <c r="BK174" i="4"/>
  <c r="J166" i="4"/>
  <c r="J162" i="4"/>
  <c r="BK159" i="4"/>
  <c r="BK1184" i="3"/>
  <c r="J1183" i="3"/>
  <c r="J1181" i="3"/>
  <c r="BK1180" i="3"/>
  <c r="J1178" i="3"/>
  <c r="J1177" i="3"/>
  <c r="BK1176" i="3"/>
  <c r="BK1174" i="3"/>
  <c r="J1173" i="3"/>
  <c r="J1172" i="3"/>
  <c r="J1168" i="3"/>
  <c r="J1167" i="3"/>
  <c r="J1164" i="3"/>
  <c r="J1162" i="3"/>
  <c r="BK1159" i="3"/>
  <c r="J1152" i="3"/>
  <c r="BK1146" i="3"/>
  <c r="BK1144" i="3"/>
  <c r="BK1130" i="3"/>
  <c r="BK1129" i="3"/>
  <c r="J1126" i="3"/>
  <c r="J1124" i="3"/>
  <c r="BK1121" i="3"/>
  <c r="J1119" i="3"/>
  <c r="J1114" i="3"/>
  <c r="BK1111" i="3"/>
  <c r="BK1102" i="3"/>
  <c r="J1101" i="3"/>
  <c r="BK1096" i="3"/>
  <c r="BK1085" i="3"/>
  <c r="BK1074" i="3"/>
  <c r="BK1065" i="3"/>
  <c r="BK1059" i="3"/>
  <c r="J1056" i="3"/>
  <c r="J1050" i="3"/>
  <c r="J1047" i="3"/>
  <c r="BK1045" i="3"/>
  <c r="BK1038" i="3"/>
  <c r="BK1034" i="3"/>
  <c r="J1028" i="3"/>
  <c r="BK1026" i="3"/>
  <c r="J1016" i="3"/>
  <c r="BK1004" i="3"/>
  <c r="BK994" i="3"/>
  <c r="J986" i="3"/>
  <c r="BK981" i="3"/>
  <c r="BK969" i="3"/>
  <c r="J961" i="3"/>
  <c r="J956" i="3"/>
  <c r="BK952" i="3"/>
  <c r="J942" i="3"/>
  <c r="BK938" i="3"/>
  <c r="J928" i="3"/>
  <c r="J923" i="3"/>
  <c r="J919" i="3"/>
  <c r="J906" i="3"/>
  <c r="BK900" i="3"/>
  <c r="J890" i="3"/>
  <c r="BK887" i="3"/>
  <c r="J882" i="3"/>
  <c r="J879" i="3"/>
  <c r="J872" i="3"/>
  <c r="J866" i="3"/>
  <c r="BK863" i="3"/>
  <c r="BK855" i="3"/>
  <c r="J853" i="3"/>
  <c r="BK852" i="3"/>
  <c r="BK850" i="3"/>
  <c r="BK848" i="3"/>
  <c r="J846" i="3"/>
  <c r="BK844" i="3"/>
  <c r="J842" i="3"/>
  <c r="J841" i="3"/>
  <c r="BK840" i="3"/>
  <c r="J839" i="3"/>
  <c r="J838" i="3"/>
  <c r="J837" i="3"/>
  <c r="J835" i="3"/>
  <c r="J834" i="3"/>
  <c r="BK833" i="3"/>
  <c r="J831" i="3"/>
  <c r="BK830" i="3"/>
  <c r="J829" i="3"/>
  <c r="BK828" i="3"/>
  <c r="BK827" i="3"/>
  <c r="J825" i="3"/>
  <c r="BK823" i="3"/>
  <c r="BK821" i="3"/>
  <c r="BK820" i="3"/>
  <c r="J819" i="3"/>
  <c r="J818" i="3"/>
  <c r="J815" i="3"/>
  <c r="BK814" i="3"/>
  <c r="J812" i="3"/>
  <c r="J810" i="3"/>
  <c r="J809" i="3"/>
  <c r="J808" i="3"/>
  <c r="BK806" i="3"/>
  <c r="J804" i="3"/>
  <c r="BK803" i="3"/>
  <c r="J802" i="3"/>
  <c r="BK801" i="3"/>
  <c r="J800" i="3"/>
  <c r="J799" i="3"/>
  <c r="BK797" i="3"/>
  <c r="BK795" i="3"/>
  <c r="J794" i="3"/>
  <c r="BK792" i="3"/>
  <c r="BK788" i="3"/>
  <c r="BK785" i="3"/>
  <c r="J783" i="3"/>
  <c r="BK782" i="3"/>
  <c r="BK781" i="3"/>
  <c r="J780" i="3"/>
  <c r="J773" i="3"/>
  <c r="J772" i="3"/>
  <c r="BK771" i="3"/>
  <c r="J765" i="3"/>
  <c r="J760" i="3"/>
  <c r="J759" i="3"/>
  <c r="BK757" i="3"/>
  <c r="BK756" i="3"/>
  <c r="J755" i="3"/>
  <c r="BK754" i="3"/>
  <c r="BK753" i="3"/>
  <c r="BK752" i="3"/>
  <c r="BK751" i="3"/>
  <c r="J750" i="3"/>
  <c r="BK741" i="3"/>
  <c r="BK737" i="3"/>
  <c r="J736" i="3"/>
  <c r="J730" i="3"/>
  <c r="BK722" i="3"/>
  <c r="J721" i="3"/>
  <c r="J719" i="3"/>
  <c r="J718" i="3"/>
  <c r="J716" i="3"/>
  <c r="J715" i="3"/>
  <c r="J712" i="3"/>
  <c r="BK711" i="3"/>
  <c r="BK710" i="3"/>
  <c r="J709" i="3"/>
  <c r="J708" i="3"/>
  <c r="BK705" i="3"/>
  <c r="BK704" i="3"/>
  <c r="J703" i="3"/>
  <c r="BK702" i="3"/>
  <c r="J701" i="3"/>
  <c r="J699" i="3"/>
  <c r="J698" i="3"/>
  <c r="J697" i="3"/>
  <c r="BK695" i="3"/>
  <c r="BK692" i="3"/>
  <c r="BK691" i="3"/>
  <c r="J690" i="3"/>
  <c r="BK689" i="3"/>
  <c r="J686" i="3"/>
  <c r="J681" i="3"/>
  <c r="BK680" i="3"/>
  <c r="BK679" i="3"/>
  <c r="J676" i="3"/>
  <c r="BK675" i="3"/>
  <c r="BK674" i="3"/>
  <c r="J673" i="3"/>
  <c r="J670" i="3"/>
  <c r="BK663" i="3"/>
  <c r="BK662" i="3"/>
  <c r="J657" i="3"/>
  <c r="BK652" i="3"/>
  <c r="BK649" i="3"/>
  <c r="BK648" i="3"/>
  <c r="J647" i="3"/>
  <c r="J646" i="3"/>
  <c r="BK643" i="3"/>
  <c r="BK642" i="3"/>
  <c r="J641" i="3"/>
  <c r="J640" i="3"/>
  <c r="BK639" i="3"/>
  <c r="BK636" i="3"/>
  <c r="J635" i="3"/>
  <c r="J634" i="3"/>
  <c r="J633" i="3"/>
  <c r="BK632" i="3"/>
  <c r="J629" i="3"/>
  <c r="BK626" i="3"/>
  <c r="J625" i="3"/>
  <c r="BK624" i="3"/>
  <c r="BK623" i="3"/>
  <c r="BK622" i="3"/>
  <c r="BK621" i="3"/>
  <c r="J620" i="3"/>
  <c r="J619" i="3"/>
  <c r="J618" i="3"/>
  <c r="BK617" i="3"/>
  <c r="J614" i="3"/>
  <c r="J613" i="3"/>
  <c r="J612" i="3"/>
  <c r="J609" i="3"/>
  <c r="BK608" i="3"/>
  <c r="J607" i="3"/>
  <c r="BK605" i="3"/>
  <c r="BK599" i="3"/>
  <c r="J596" i="3"/>
  <c r="BK595" i="3"/>
  <c r="BK594" i="3"/>
  <c r="J590" i="3"/>
  <c r="J589" i="3"/>
  <c r="J584" i="3"/>
  <c r="BK581" i="3"/>
  <c r="J578" i="3"/>
  <c r="BK577" i="3"/>
  <c r="BK576" i="3"/>
  <c r="J574" i="3"/>
  <c r="J573" i="3"/>
  <c r="J570" i="3"/>
  <c r="BK567" i="3"/>
  <c r="J566" i="3"/>
  <c r="BK563" i="3"/>
  <c r="BK562" i="3"/>
  <c r="BK561" i="3"/>
  <c r="J560" i="3"/>
  <c r="BK557" i="3"/>
  <c r="BK556" i="3"/>
  <c r="J555" i="3"/>
  <c r="J554" i="3"/>
  <c r="BK553" i="3"/>
  <c r="BK552" i="3"/>
  <c r="BK551" i="3"/>
  <c r="J550" i="3"/>
  <c r="J547" i="3"/>
  <c r="BK546" i="3"/>
  <c r="J545" i="3"/>
  <c r="J542" i="3"/>
  <c r="BK541" i="3"/>
  <c r="J540" i="3"/>
  <c r="J539" i="3"/>
  <c r="BK533" i="3"/>
  <c r="BK532" i="3"/>
  <c r="BK531" i="3"/>
  <c r="BK530" i="3"/>
  <c r="J529" i="3"/>
  <c r="J527" i="3"/>
  <c r="BK525" i="3"/>
  <c r="BK524" i="3"/>
  <c r="BK522" i="3"/>
  <c r="J521" i="3"/>
  <c r="BK520" i="3"/>
  <c r="BK519" i="3"/>
  <c r="J518" i="3"/>
  <c r="BK517" i="3"/>
  <c r="BK514" i="3"/>
  <c r="J513" i="3"/>
  <c r="BK512" i="3"/>
  <c r="J511" i="3"/>
  <c r="J510" i="3"/>
  <c r="BK509" i="3"/>
  <c r="BK507" i="3"/>
  <c r="J505" i="3"/>
  <c r="J504" i="3"/>
  <c r="BK503" i="3"/>
  <c r="J502" i="3"/>
  <c r="BK501" i="3"/>
  <c r="J500" i="3"/>
  <c r="BK499" i="3"/>
  <c r="J497" i="3"/>
  <c r="BK496" i="3"/>
  <c r="BK494" i="3"/>
  <c r="J491" i="3"/>
  <c r="J490" i="3"/>
  <c r="BK487" i="3"/>
  <c r="J485" i="3"/>
  <c r="BK484" i="3"/>
  <c r="J482" i="3"/>
  <c r="BK481" i="3"/>
  <c r="BK479" i="3"/>
  <c r="BK477" i="3"/>
  <c r="J475" i="3"/>
  <c r="J472" i="3"/>
  <c r="BK471" i="3"/>
  <c r="J470" i="3"/>
  <c r="BK469" i="3"/>
  <c r="BK467" i="3"/>
  <c r="BK464" i="3"/>
  <c r="BK463" i="3"/>
  <c r="J461" i="3"/>
  <c r="J457" i="3"/>
  <c r="J456" i="3"/>
  <c r="BK455" i="3"/>
  <c r="J453" i="3"/>
  <c r="BK452" i="3"/>
  <c r="BK450" i="3"/>
  <c r="J447" i="3"/>
  <c r="BK446" i="3"/>
  <c r="J445" i="3"/>
  <c r="J444" i="3"/>
  <c r="J443" i="3"/>
  <c r="J442" i="3"/>
  <c r="BK441" i="3"/>
  <c r="BK440" i="3"/>
  <c r="BK437" i="3"/>
  <c r="BK436" i="3"/>
  <c r="BK434" i="3"/>
  <c r="J432" i="3"/>
  <c r="J431" i="3"/>
  <c r="J430" i="3"/>
  <c r="J429" i="3"/>
  <c r="J428" i="3"/>
  <c r="J427" i="3"/>
  <c r="J426" i="3"/>
  <c r="J425" i="3"/>
  <c r="J424" i="3"/>
  <c r="J423" i="3"/>
  <c r="J422" i="3"/>
  <c r="BK420" i="3"/>
  <c r="J418" i="3"/>
  <c r="BK416" i="3"/>
  <c r="J415" i="3"/>
  <c r="J414" i="3"/>
  <c r="J412" i="3"/>
  <c r="J411" i="3"/>
  <c r="J410" i="3"/>
  <c r="BK409" i="3"/>
  <c r="J408" i="3"/>
  <c r="J407" i="3"/>
  <c r="BK406" i="3"/>
  <c r="J404" i="3"/>
  <c r="J403" i="3"/>
  <c r="J402" i="3"/>
  <c r="J399" i="3"/>
  <c r="BK395" i="3"/>
  <c r="BK388" i="3"/>
  <c r="J384" i="3"/>
  <c r="BK383" i="3"/>
  <c r="J380" i="3"/>
  <c r="J378" i="3"/>
  <c r="J374" i="3"/>
  <c r="J371" i="3"/>
  <c r="BK366" i="3"/>
  <c r="J362" i="3"/>
  <c r="BK361" i="3"/>
  <c r="J360" i="3"/>
  <c r="BK359" i="3"/>
  <c r="J355" i="3"/>
  <c r="BK353" i="3"/>
  <c r="BK350" i="3"/>
  <c r="BK344" i="3"/>
  <c r="J341" i="3"/>
  <c r="BK340" i="3"/>
  <c r="J337" i="3"/>
  <c r="J335" i="3"/>
  <c r="J332" i="3"/>
  <c r="BK330" i="3"/>
  <c r="J327" i="3"/>
  <c r="J324" i="3"/>
  <c r="J322" i="3"/>
  <c r="J319" i="3"/>
  <c r="J316" i="3"/>
  <c r="BK313" i="3"/>
  <c r="J309" i="3"/>
  <c r="J307" i="3"/>
  <c r="BK301" i="3"/>
  <c r="BK298" i="3"/>
  <c r="J292" i="3"/>
  <c r="BK290" i="3"/>
  <c r="BK284" i="3"/>
  <c r="BK273" i="3"/>
  <c r="BK266" i="3"/>
  <c r="BK264" i="3"/>
  <c r="J259" i="3"/>
  <c r="BK256" i="3"/>
  <c r="J250" i="3"/>
  <c r="J248" i="3"/>
  <c r="BK246" i="3"/>
  <c r="J238" i="3"/>
  <c r="J236" i="3"/>
  <c r="BK230" i="3"/>
  <c r="BK223" i="3"/>
  <c r="J217" i="3"/>
  <c r="BK214" i="3"/>
  <c r="BK210" i="3"/>
  <c r="J202" i="3"/>
  <c r="J188" i="3"/>
  <c r="J175" i="3"/>
  <c r="J172" i="3"/>
  <c r="BK170" i="3"/>
  <c r="J166" i="3"/>
  <c r="BK158" i="3"/>
  <c r="J152" i="3"/>
  <c r="J2207" i="2"/>
  <c r="J2195" i="2"/>
  <c r="J2182" i="2"/>
  <c r="BK2180" i="2"/>
  <c r="BK2168" i="2"/>
  <c r="BK2166" i="2"/>
  <c r="J2158" i="2"/>
  <c r="J2156" i="2"/>
  <c r="BK2153" i="2"/>
  <c r="BK2140" i="2"/>
  <c r="J2136" i="2"/>
  <c r="BK2125" i="2"/>
  <c r="BK2121" i="2"/>
  <c r="BK2112" i="2"/>
  <c r="BK2095" i="2"/>
  <c r="BK2093" i="2"/>
  <c r="J2091" i="2"/>
  <c r="BK2089" i="2"/>
  <c r="BK2079" i="2"/>
  <c r="J2076" i="2"/>
  <c r="BK2074" i="2"/>
  <c r="BK2071" i="2"/>
  <c r="BK2067" i="2"/>
  <c r="BK2063" i="2"/>
  <c r="J2061" i="2"/>
  <c r="BK2056" i="2"/>
  <c r="BK2055" i="2"/>
  <c r="J2054" i="2"/>
  <c r="BK2053" i="2"/>
  <c r="BK2050" i="2"/>
  <c r="J2049" i="2"/>
  <c r="J2045" i="2"/>
  <c r="BK2043" i="2"/>
  <c r="BK2042" i="2"/>
  <c r="BK2041" i="2"/>
  <c r="BK2032" i="2"/>
  <c r="J2031" i="2"/>
  <c r="BK2030" i="2"/>
  <c r="BK2029" i="2"/>
  <c r="J2026" i="2"/>
  <c r="J2023" i="2"/>
  <c r="J2017" i="2"/>
  <c r="BK2013" i="2"/>
  <c r="BK2012" i="2"/>
  <c r="BK2011" i="2"/>
  <c r="BK2010" i="2"/>
  <c r="J2009" i="2"/>
  <c r="J2008" i="2"/>
  <c r="J2002" i="2"/>
  <c r="BK1999" i="2"/>
  <c r="BK1994" i="2"/>
  <c r="BK1993" i="2"/>
  <c r="J1990" i="2"/>
  <c r="J1989" i="2"/>
  <c r="J1987" i="2"/>
  <c r="J1986" i="2"/>
  <c r="J1985" i="2"/>
  <c r="BK1982" i="2"/>
  <c r="J1981" i="2"/>
  <c r="BK1980" i="2"/>
  <c r="J1979" i="2"/>
  <c r="BK1978" i="2"/>
  <c r="J1975" i="2"/>
  <c r="BK1974" i="2"/>
  <c r="BK1973" i="2"/>
  <c r="J1972" i="2"/>
  <c r="J1971" i="2"/>
  <c r="J1970" i="2"/>
  <c r="BK1967" i="2"/>
  <c r="J1966" i="2"/>
  <c r="J1963" i="2"/>
  <c r="J1959" i="2"/>
  <c r="BK1957" i="2"/>
  <c r="J1956" i="2"/>
  <c r="J1955" i="2"/>
  <c r="BK1954" i="2"/>
  <c r="BK1953" i="2"/>
  <c r="BK1952" i="2"/>
  <c r="BK1946" i="2"/>
  <c r="J1943" i="2"/>
  <c r="BK1942" i="2"/>
  <c r="J1939" i="2"/>
  <c r="J1937" i="2"/>
  <c r="BK1936" i="2"/>
  <c r="BK1935" i="2"/>
  <c r="J1934" i="2"/>
  <c r="BK1933" i="2"/>
  <c r="BK1932" i="2"/>
  <c r="J1931" i="2"/>
  <c r="J1930" i="2"/>
  <c r="J1927" i="2"/>
  <c r="BK1922" i="2"/>
  <c r="J1921" i="2"/>
  <c r="J1920" i="2"/>
  <c r="BK1919" i="2"/>
  <c r="BK1918" i="2"/>
  <c r="J1909" i="2"/>
  <c r="BK1906" i="2"/>
  <c r="J1905" i="2"/>
  <c r="BK1904" i="2"/>
  <c r="BK1897" i="2"/>
  <c r="J1896" i="2"/>
  <c r="J1895" i="2"/>
  <c r="J1892" i="2"/>
  <c r="BK1882" i="2"/>
  <c r="J1881" i="2"/>
  <c r="J1870" i="2"/>
  <c r="J1866" i="2"/>
  <c r="BK1865" i="2"/>
  <c r="BK1864" i="2"/>
  <c r="J1863" i="2"/>
  <c r="J1862" i="2"/>
  <c r="J1861" i="2"/>
  <c r="BK1860" i="2"/>
  <c r="BK1859" i="2"/>
  <c r="BK1858" i="2"/>
  <c r="BK1857" i="2"/>
  <c r="J1854" i="2"/>
  <c r="J1853" i="2"/>
  <c r="BK1846" i="2"/>
  <c r="BK1845" i="2"/>
  <c r="BK1844" i="2"/>
  <c r="BK1843" i="2"/>
  <c r="BK1842" i="2"/>
  <c r="J1834" i="2"/>
  <c r="J1833" i="2"/>
  <c r="J1830" i="2"/>
  <c r="J1828" i="2"/>
  <c r="J1827" i="2"/>
  <c r="BK1825" i="2"/>
  <c r="BK1823" i="2"/>
  <c r="J1820" i="2"/>
  <c r="BK1819" i="2"/>
  <c r="BK1814" i="2"/>
  <c r="BK1812" i="2"/>
  <c r="BK1811" i="2"/>
  <c r="J1809" i="2"/>
  <c r="BK1808" i="2"/>
  <c r="BK1805" i="2"/>
  <c r="BK1804" i="2"/>
  <c r="J1803" i="2"/>
  <c r="J1802" i="2"/>
  <c r="J1801" i="2"/>
  <c r="BK1800" i="2"/>
  <c r="J1799" i="2"/>
  <c r="J1798" i="2"/>
  <c r="BK1797" i="2"/>
  <c r="BK1796" i="2"/>
  <c r="BK1795" i="2"/>
  <c r="J1794" i="2"/>
  <c r="J1793" i="2"/>
  <c r="J1792" i="2"/>
  <c r="J1791" i="2"/>
  <c r="BK1790" i="2"/>
  <c r="BK1788" i="2"/>
  <c r="BK1787" i="2"/>
  <c r="J1785" i="2"/>
  <c r="BK1784" i="2"/>
  <c r="J1784" i="2"/>
  <c r="BK1783" i="2"/>
  <c r="J1782" i="2"/>
  <c r="J1777" i="2"/>
  <c r="BK1772" i="2"/>
  <c r="BK1766" i="2"/>
  <c r="BK1764" i="2"/>
  <c r="BK1757" i="2"/>
  <c r="J1756" i="2"/>
  <c r="J1755" i="2"/>
  <c r="BK1753" i="2"/>
  <c r="J1753" i="2"/>
  <c r="J1751" i="2"/>
  <c r="J1750" i="2"/>
  <c r="J1747" i="2"/>
  <c r="J1746" i="2"/>
  <c r="J1744" i="2"/>
  <c r="J1742" i="2"/>
  <c r="BK1739" i="2"/>
  <c r="J1737" i="2"/>
  <c r="BK1735" i="2"/>
  <c r="BK1734" i="2"/>
  <c r="J1733" i="2"/>
  <c r="BK1732" i="2"/>
  <c r="J1729" i="2"/>
  <c r="BK1726" i="2"/>
  <c r="J1722" i="2"/>
  <c r="J1721" i="2"/>
  <c r="J1720" i="2"/>
  <c r="BK1716" i="2"/>
  <c r="BK1714" i="2"/>
  <c r="J1712" i="2"/>
  <c r="BK1709" i="2"/>
  <c r="J1703" i="2"/>
  <c r="J1701" i="2"/>
  <c r="J1697" i="2"/>
  <c r="J1696" i="2"/>
  <c r="J1694" i="2"/>
  <c r="J1693" i="2"/>
  <c r="BK1691" i="2"/>
  <c r="BK1688" i="2"/>
  <c r="BK1683" i="2"/>
  <c r="BK1496" i="2"/>
  <c r="BK1491" i="2"/>
  <c r="BK1490" i="2"/>
  <c r="BK1489" i="2"/>
  <c r="BK1488" i="2"/>
  <c r="J1484" i="2"/>
  <c r="J1483" i="2"/>
  <c r="J1482" i="2"/>
  <c r="BK1481" i="2"/>
  <c r="BK1480" i="2"/>
  <c r="J1477" i="2"/>
  <c r="J1476" i="2"/>
  <c r="J1472" i="2"/>
  <c r="J1471" i="2"/>
  <c r="BK1462" i="2"/>
  <c r="J1461" i="2"/>
  <c r="BK1458" i="2"/>
  <c r="BK1457" i="2"/>
  <c r="J1456" i="2"/>
  <c r="BK1451" i="2"/>
  <c r="J1450" i="2"/>
  <c r="J1449" i="2"/>
  <c r="BK1448" i="2"/>
  <c r="BK1441" i="2"/>
  <c r="J1440" i="2"/>
  <c r="BK1439" i="2"/>
  <c r="BK1438" i="2"/>
  <c r="J1437" i="2"/>
  <c r="J1434" i="2"/>
  <c r="J1433" i="2"/>
  <c r="BK1432" i="2"/>
  <c r="J1431" i="2"/>
  <c r="J1425" i="2"/>
  <c r="BK1424" i="2"/>
  <c r="J1422" i="2"/>
  <c r="J1421" i="2"/>
  <c r="BK1420" i="2"/>
  <c r="J1419" i="2"/>
  <c r="BK1418" i="2"/>
  <c r="J1413" i="2"/>
  <c r="J1409" i="2"/>
  <c r="J1407" i="2"/>
  <c r="J1406" i="2"/>
  <c r="J1405" i="2"/>
  <c r="J1404" i="2"/>
  <c r="J1403" i="2"/>
  <c r="BK1402" i="2"/>
  <c r="J1401" i="2"/>
  <c r="J1400" i="2"/>
  <c r="J1397" i="2"/>
  <c r="BK1396" i="2"/>
  <c r="J1393" i="2"/>
  <c r="J1390" i="2"/>
  <c r="BK1382" i="2"/>
  <c r="J1379" i="2"/>
  <c r="BK1378" i="2"/>
  <c r="J1377" i="2"/>
  <c r="J1376" i="2"/>
  <c r="J1374" i="2"/>
  <c r="J1369" i="2"/>
  <c r="BK1368" i="2"/>
  <c r="J1367" i="2"/>
  <c r="BK1366" i="2"/>
  <c r="J1361" i="2"/>
  <c r="J1360" i="2"/>
  <c r="J1359" i="2"/>
  <c r="BK1358" i="2"/>
  <c r="BK1357" i="2"/>
  <c r="BK1356" i="2"/>
  <c r="J1353" i="2"/>
  <c r="BK1350" i="2"/>
  <c r="BK1347" i="2"/>
  <c r="J1346" i="2"/>
  <c r="J1345" i="2"/>
  <c r="J1344" i="2"/>
  <c r="BK1340" i="2"/>
  <c r="J1336" i="2"/>
  <c r="BK1332" i="2"/>
  <c r="J1331" i="2"/>
  <c r="J1330" i="2"/>
  <c r="BK1329" i="2"/>
  <c r="BK1325" i="2"/>
  <c r="BK1321" i="2"/>
  <c r="BK1318" i="2"/>
  <c r="J1317" i="2"/>
  <c r="J1316" i="2"/>
  <c r="J1314" i="2"/>
  <c r="J1313" i="2"/>
  <c r="J1312" i="2"/>
  <c r="J1307" i="2"/>
  <c r="BK1306" i="2"/>
  <c r="BK1305" i="2"/>
  <c r="BK1304" i="2"/>
  <c r="J1303" i="2"/>
  <c r="J1302" i="2"/>
  <c r="BK1298" i="2"/>
  <c r="J1293" i="2"/>
  <c r="J1292" i="2"/>
  <c r="J1290" i="2"/>
  <c r="J1287" i="2"/>
  <c r="J1286" i="2"/>
  <c r="J1285" i="2"/>
  <c r="BK1284" i="2"/>
  <c r="J1283" i="2"/>
  <c r="BK1280" i="2"/>
  <c r="BK1279" i="2"/>
  <c r="BK1278" i="2"/>
  <c r="J1277" i="2"/>
  <c r="BK1276" i="2"/>
  <c r="J1275" i="2"/>
  <c r="BK1274" i="2"/>
  <c r="J1273" i="2"/>
  <c r="J1272" i="2"/>
  <c r="J1271" i="2"/>
  <c r="J1270" i="2"/>
  <c r="J1269" i="2"/>
  <c r="BK1268" i="2"/>
  <c r="J1264" i="2"/>
  <c r="BK1263" i="2"/>
  <c r="J1260" i="2"/>
  <c r="J1253" i="2"/>
  <c r="J1252" i="2"/>
  <c r="J1250" i="2"/>
  <c r="J1249" i="2"/>
  <c r="BK1248" i="2"/>
  <c r="J1247" i="2"/>
  <c r="J1246" i="2"/>
  <c r="J1245" i="2"/>
  <c r="J1242" i="2"/>
  <c r="BK1239" i="2"/>
  <c r="BK1238" i="2"/>
  <c r="J1237" i="2"/>
  <c r="BK1236" i="2"/>
  <c r="BK1235" i="2"/>
  <c r="BK1234" i="2"/>
  <c r="BK1233" i="2"/>
  <c r="J1232" i="2"/>
  <c r="BK1228" i="2"/>
  <c r="BK1225" i="2"/>
  <c r="J1224" i="2"/>
  <c r="BK1222" i="2"/>
  <c r="J1221" i="2"/>
  <c r="J1220" i="2"/>
  <c r="J1219" i="2"/>
  <c r="BK1218" i="2"/>
  <c r="BK1217" i="2"/>
  <c r="BK1215" i="2"/>
  <c r="J1214" i="2"/>
  <c r="J1211" i="2"/>
  <c r="J1210" i="2"/>
  <c r="BK1209" i="2"/>
  <c r="J1206" i="2"/>
  <c r="BK1205" i="2"/>
  <c r="J1204" i="2"/>
  <c r="BK1203" i="2"/>
  <c r="J1200" i="2"/>
  <c r="J1199" i="2"/>
  <c r="BK1196" i="2"/>
  <c r="BK1195" i="2"/>
  <c r="J1192" i="2"/>
  <c r="J1189" i="2"/>
  <c r="BK1188" i="2"/>
  <c r="BK1187" i="2"/>
  <c r="BK1186" i="2"/>
  <c r="J1185" i="2"/>
  <c r="J1184" i="2"/>
  <c r="J1180" i="2"/>
  <c r="J1179" i="2"/>
  <c r="J1178" i="2"/>
  <c r="J1175" i="2"/>
  <c r="J1174" i="2"/>
  <c r="J1173" i="2"/>
  <c r="BK1172" i="2"/>
  <c r="BK1171" i="2"/>
  <c r="BK1170" i="2"/>
  <c r="BK1169" i="2"/>
  <c r="J1167" i="2"/>
  <c r="BK1164" i="2"/>
  <c r="BK1160" i="2"/>
  <c r="BK1157" i="2"/>
  <c r="J1156" i="2"/>
  <c r="J1155" i="2"/>
  <c r="J1154" i="2"/>
  <c r="J1151" i="2"/>
  <c r="J1150" i="2"/>
  <c r="BK1149" i="2"/>
  <c r="BK1148" i="2"/>
  <c r="BK1145" i="2"/>
  <c r="J1143" i="2"/>
  <c r="J1140" i="2"/>
  <c r="J1137" i="2"/>
  <c r="J1136" i="2"/>
  <c r="BK1135" i="2"/>
  <c r="BK1134" i="2"/>
  <c r="BK1133" i="2"/>
  <c r="BK1132" i="2"/>
  <c r="J1126" i="2"/>
  <c r="J1124" i="2"/>
  <c r="BK1123" i="2"/>
  <c r="BK1120" i="2"/>
  <c r="BK1119" i="2"/>
  <c r="J1118" i="2"/>
  <c r="J1117" i="2"/>
  <c r="BK1116" i="2"/>
  <c r="BK1115" i="2"/>
  <c r="BK1114" i="2"/>
  <c r="J1113" i="2"/>
  <c r="J1104" i="2"/>
  <c r="BK1103" i="2"/>
  <c r="J1100" i="2"/>
  <c r="BK1098" i="2"/>
  <c r="J1097" i="2"/>
  <c r="J1096" i="2"/>
  <c r="BK1095" i="2"/>
  <c r="J1094" i="2"/>
  <c r="J1093" i="2"/>
  <c r="J1092" i="2"/>
  <c r="BK1091" i="2"/>
  <c r="BK1090" i="2"/>
  <c r="BK1089" i="2"/>
  <c r="BK1088" i="2"/>
  <c r="J1086" i="2"/>
  <c r="J1085" i="2"/>
  <c r="BK1084" i="2"/>
  <c r="J1077" i="2"/>
  <c r="J1076" i="2"/>
  <c r="BK1074" i="2"/>
  <c r="BK1073" i="2"/>
  <c r="BK1072" i="2"/>
  <c r="BK1071" i="2"/>
  <c r="BK1068" i="2"/>
  <c r="J1063" i="2"/>
  <c r="J1062" i="2"/>
  <c r="BK1057" i="2"/>
  <c r="J1056" i="2"/>
  <c r="J1055" i="2"/>
  <c r="J1054" i="2"/>
  <c r="J1053" i="2"/>
  <c r="J1052" i="2"/>
  <c r="BK1051" i="2"/>
  <c r="J1050" i="2"/>
  <c r="BK1047" i="2"/>
  <c r="J1046" i="2"/>
  <c r="J1045" i="2"/>
  <c r="J1043" i="2"/>
  <c r="J1042" i="2"/>
  <c r="BK1041" i="2"/>
  <c r="BK1040" i="2"/>
  <c r="BK1034" i="2"/>
  <c r="J1033" i="2"/>
  <c r="J1032" i="2"/>
  <c r="BK1029" i="2"/>
  <c r="BK1028" i="2"/>
  <c r="BK1027" i="2"/>
  <c r="BK1026" i="2"/>
  <c r="BK1025" i="2"/>
  <c r="BK1024" i="2"/>
  <c r="BK1023" i="2"/>
  <c r="BK1022" i="2"/>
  <c r="BK1021" i="2"/>
  <c r="J1020" i="2"/>
  <c r="J1016" i="2"/>
  <c r="J1012" i="2"/>
  <c r="J1011" i="2"/>
  <c r="BK1009" i="2"/>
  <c r="J1006" i="2"/>
  <c r="J1005" i="2"/>
  <c r="J1001" i="2"/>
  <c r="BK1000" i="2"/>
  <c r="BK999" i="2"/>
  <c r="J997" i="2"/>
  <c r="J996" i="2"/>
  <c r="J993" i="2"/>
  <c r="BK992" i="2"/>
  <c r="J991" i="2"/>
  <c r="J990" i="2"/>
  <c r="J987" i="2"/>
  <c r="J986" i="2"/>
  <c r="J984" i="2"/>
  <c r="J983" i="2"/>
  <c r="J982" i="2"/>
  <c r="BK981" i="2"/>
  <c r="BK975" i="2"/>
  <c r="BK972" i="2"/>
  <c r="BK971" i="2"/>
  <c r="BK970" i="2"/>
  <c r="J969" i="2"/>
  <c r="J954" i="2"/>
  <c r="BK946" i="2"/>
  <c r="J937" i="2"/>
  <c r="J936" i="2"/>
  <c r="J935" i="2"/>
  <c r="BK918" i="2"/>
  <c r="BK915" i="2"/>
  <c r="BK912" i="2"/>
  <c r="BK911" i="2"/>
  <c r="BK907" i="2"/>
  <c r="BK897" i="2"/>
  <c r="J895" i="2"/>
  <c r="J884" i="2"/>
  <c r="J875" i="2"/>
  <c r="BK872" i="2"/>
  <c r="J854" i="2"/>
  <c r="J851" i="2"/>
  <c r="J849" i="2"/>
  <c r="J846" i="2"/>
  <c r="J839" i="2"/>
  <c r="BK836" i="2"/>
  <c r="BK822" i="2"/>
  <c r="J810" i="2"/>
  <c r="J808" i="2"/>
  <c r="BK806" i="2"/>
  <c r="BK803" i="2"/>
  <c r="J800" i="2"/>
  <c r="J795" i="2"/>
  <c r="BK791" i="2"/>
  <c r="BK787" i="2"/>
  <c r="BK785" i="2"/>
  <c r="J772" i="2"/>
  <c r="BK769" i="2"/>
  <c r="J750" i="2"/>
  <c r="J747" i="2"/>
  <c r="J737" i="2"/>
  <c r="J736" i="2"/>
  <c r="BK726" i="2"/>
  <c r="BK712" i="2"/>
  <c r="J703" i="2"/>
  <c r="BK700" i="2"/>
  <c r="BK669" i="2"/>
  <c r="J659" i="2"/>
  <c r="J647" i="2"/>
  <c r="J641" i="2"/>
  <c r="BK635" i="2"/>
  <c r="J631" i="2"/>
  <c r="J627" i="2"/>
  <c r="J623" i="2"/>
  <c r="J618" i="2"/>
  <c r="J614" i="2"/>
  <c r="BK586" i="2"/>
  <c r="BK584" i="2"/>
  <c r="BK544" i="2"/>
  <c r="BK541" i="2"/>
  <c r="J537" i="2"/>
  <c r="BK506" i="2"/>
  <c r="J477" i="2"/>
  <c r="J466" i="2"/>
  <c r="J462" i="2"/>
  <c r="BK459" i="2"/>
  <c r="J455" i="2"/>
  <c r="J445" i="2"/>
  <c r="J407" i="2"/>
  <c r="BK398" i="2"/>
  <c r="J388" i="2"/>
  <c r="J377" i="2"/>
  <c r="J373" i="2"/>
  <c r="J371" i="2"/>
  <c r="BK368" i="2"/>
  <c r="BK361" i="2"/>
  <c r="J354" i="2"/>
  <c r="J338" i="2"/>
  <c r="J333" i="2"/>
  <c r="J293" i="2"/>
  <c r="J282" i="2"/>
  <c r="BK281" i="2"/>
  <c r="BK280" i="2"/>
  <c r="BK267" i="2"/>
  <c r="BK263" i="2"/>
  <c r="BK251" i="2"/>
  <c r="J242" i="2"/>
  <c r="BK219" i="2"/>
  <c r="J202" i="2"/>
  <c r="J176" i="2"/>
  <c r="J165" i="2"/>
  <c r="BK1031" i="5"/>
  <c r="BK1026" i="5"/>
  <c r="BK1022" i="5"/>
  <c r="J1020" i="5"/>
  <c r="J1010" i="5"/>
  <c r="BK1008" i="5"/>
  <c r="BK1003" i="5"/>
  <c r="J1002" i="5"/>
  <c r="J999" i="5"/>
  <c r="J998" i="5"/>
  <c r="J997" i="5"/>
  <c r="J996" i="5"/>
  <c r="BK993" i="5"/>
  <c r="BK991" i="5"/>
  <c r="BK989" i="5"/>
  <c r="J986" i="5"/>
  <c r="J985" i="5"/>
  <c r="BK984" i="5"/>
  <c r="J982" i="5"/>
  <c r="J981" i="5"/>
  <c r="BK980" i="5"/>
  <c r="BK977" i="5"/>
  <c r="BK976" i="5"/>
  <c r="BK975" i="5"/>
  <c r="BK974" i="5"/>
  <c r="BK973" i="5"/>
  <c r="BK972" i="5"/>
  <c r="BK971" i="5"/>
  <c r="J970" i="5"/>
  <c r="J969" i="5"/>
  <c r="J967" i="5"/>
  <c r="BK966" i="5"/>
  <c r="J965" i="5"/>
  <c r="BK963" i="5"/>
  <c r="J957" i="5"/>
  <c r="BK956" i="5"/>
  <c r="J955" i="5"/>
  <c r="BK953" i="5"/>
  <c r="BK952" i="5"/>
  <c r="BK947" i="5"/>
  <c r="BK946" i="5"/>
  <c r="J945" i="5"/>
  <c r="BK942" i="5"/>
  <c r="BK941" i="5"/>
  <c r="J933" i="5"/>
  <c r="J932" i="5"/>
  <c r="J931" i="5"/>
  <c r="J930" i="5"/>
  <c r="BK928" i="5"/>
  <c r="BK926" i="5"/>
  <c r="BK923" i="5"/>
  <c r="BK922" i="5"/>
  <c r="BK921" i="5"/>
  <c r="J917" i="5"/>
  <c r="J916" i="5"/>
  <c r="J908" i="5"/>
  <c r="J907" i="5"/>
  <c r="J902" i="5"/>
  <c r="BK901" i="5"/>
  <c r="BK896" i="5"/>
  <c r="BK894" i="5"/>
  <c r="J885" i="5"/>
  <c r="J879" i="5"/>
  <c r="BK878" i="5"/>
  <c r="BK870" i="5"/>
  <c r="BK862" i="5"/>
  <c r="BK859" i="5"/>
  <c r="BK857" i="5"/>
  <c r="J856" i="5"/>
  <c r="BK853" i="5"/>
  <c r="BK850" i="5"/>
  <c r="J848" i="5"/>
  <c r="BK845" i="5"/>
  <c r="BK838" i="5"/>
  <c r="J827" i="5"/>
  <c r="J808" i="5"/>
  <c r="J779" i="5"/>
  <c r="J775" i="5"/>
  <c r="J774" i="5"/>
  <c r="J771" i="5"/>
  <c r="BK769" i="5"/>
  <c r="BK763" i="5"/>
  <c r="BK758" i="5"/>
  <c r="BK751" i="5"/>
  <c r="BK749" i="5"/>
  <c r="BK734" i="5"/>
  <c r="J729" i="5"/>
  <c r="BK723" i="5"/>
  <c r="BK720" i="5"/>
  <c r="BK711" i="5"/>
  <c r="J703" i="5"/>
  <c r="J701" i="5"/>
  <c r="BK695" i="5"/>
  <c r="J692" i="5"/>
  <c r="J686" i="5"/>
  <c r="J685" i="5"/>
  <c r="BK683" i="5"/>
  <c r="BK682" i="5"/>
  <c r="BK680" i="5"/>
  <c r="BK678" i="5"/>
  <c r="J676" i="5"/>
  <c r="J675" i="5"/>
  <c r="BK673" i="5"/>
  <c r="BK671" i="5"/>
  <c r="J670" i="5"/>
  <c r="BK669" i="5"/>
  <c r="J667" i="5"/>
  <c r="BK666" i="5"/>
  <c r="J665" i="5"/>
  <c r="BK664" i="5"/>
  <c r="BK662" i="5"/>
  <c r="J661" i="5"/>
  <c r="BK660" i="5"/>
  <c r="BK658" i="5"/>
  <c r="J657" i="5"/>
  <c r="BK656" i="5"/>
  <c r="BK655" i="5"/>
  <c r="J652" i="5"/>
  <c r="BK651" i="5"/>
  <c r="J650" i="5"/>
  <c r="BK648" i="5"/>
  <c r="J646" i="5"/>
  <c r="J645" i="5"/>
  <c r="BK644" i="5"/>
  <c r="J642" i="5"/>
  <c r="J641" i="5"/>
  <c r="BK640" i="5"/>
  <c r="BK639" i="5"/>
  <c r="J638" i="5"/>
  <c r="J637" i="5"/>
  <c r="J636" i="5"/>
  <c r="J635" i="5"/>
  <c r="J634" i="5"/>
  <c r="J633" i="5"/>
  <c r="BK632" i="5"/>
  <c r="BK631" i="5"/>
  <c r="BK629" i="5"/>
  <c r="J628" i="5"/>
  <c r="J627" i="5"/>
  <c r="BK624" i="5"/>
  <c r="J622" i="5"/>
  <c r="BK621" i="5"/>
  <c r="J620" i="5"/>
  <c r="BK619" i="5"/>
  <c r="J618" i="5"/>
  <c r="BK617" i="5"/>
  <c r="BK615" i="5"/>
  <c r="BK614" i="5"/>
  <c r="BK612" i="5"/>
  <c r="BK611" i="5"/>
  <c r="J610" i="5"/>
  <c r="J609" i="5"/>
  <c r="BK608" i="5"/>
  <c r="J606" i="5"/>
  <c r="BK605" i="5"/>
  <c r="J603" i="5"/>
  <c r="J602" i="5"/>
  <c r="J601" i="5"/>
  <c r="J600" i="5"/>
  <c r="J597" i="5"/>
  <c r="BK596" i="5"/>
  <c r="J595" i="5"/>
  <c r="BK594" i="5"/>
  <c r="BK593" i="5"/>
  <c r="J591" i="5"/>
  <c r="BK590" i="5"/>
  <c r="J588" i="5"/>
  <c r="J587" i="5"/>
  <c r="BK586" i="5"/>
  <c r="J584" i="5"/>
  <c r="BK583" i="5"/>
  <c r="BK581" i="5"/>
  <c r="J580" i="5"/>
  <c r="J579" i="5"/>
  <c r="J577" i="5"/>
  <c r="J575" i="5"/>
  <c r="J572" i="5"/>
  <c r="BK571" i="5"/>
  <c r="J569" i="5"/>
  <c r="BK568" i="5"/>
  <c r="J567" i="5"/>
  <c r="BK565" i="5"/>
  <c r="J563" i="5"/>
  <c r="J562" i="5"/>
  <c r="BK561" i="5"/>
  <c r="J559" i="5"/>
  <c r="BK558" i="5"/>
  <c r="BK557" i="5"/>
  <c r="BK556" i="5"/>
  <c r="J555" i="5"/>
  <c r="J554" i="5"/>
  <c r="BK553" i="5"/>
  <c r="J551" i="5"/>
  <c r="J550" i="5"/>
  <c r="BK549" i="5"/>
  <c r="J548" i="5"/>
  <c r="BK547" i="5"/>
  <c r="J544" i="5"/>
  <c r="J543" i="5"/>
  <c r="BK541" i="5"/>
  <c r="J539" i="5"/>
  <c r="BK538" i="5"/>
  <c r="J537" i="5"/>
  <c r="BK536" i="5"/>
  <c r="J534" i="5"/>
  <c r="J533" i="5"/>
  <c r="J532" i="5"/>
  <c r="J530" i="5"/>
  <c r="J529" i="5"/>
  <c r="BK528" i="5"/>
  <c r="J526" i="5"/>
  <c r="J525" i="5"/>
  <c r="BK524" i="5"/>
  <c r="J523" i="5"/>
  <c r="J522" i="5"/>
  <c r="BK521" i="5"/>
  <c r="J519" i="5"/>
  <c r="J517" i="5"/>
  <c r="BK516" i="5"/>
  <c r="J514" i="5"/>
  <c r="BK513" i="5"/>
  <c r="J512" i="5"/>
  <c r="J511" i="5"/>
  <c r="J510" i="5"/>
  <c r="BK509" i="5"/>
  <c r="BK507" i="5"/>
  <c r="BK506" i="5"/>
  <c r="BK505" i="5"/>
  <c r="BK503" i="5"/>
  <c r="J501" i="5"/>
  <c r="BK500" i="5"/>
  <c r="BK498" i="5"/>
  <c r="J497" i="5"/>
  <c r="BK496" i="5"/>
  <c r="BK495" i="5"/>
  <c r="BK493" i="5"/>
  <c r="BK491" i="5"/>
  <c r="BK489" i="5"/>
  <c r="BK488" i="5"/>
  <c r="J486" i="5"/>
  <c r="BK483" i="5"/>
  <c r="J482" i="5"/>
  <c r="J480" i="5"/>
  <c r="BK479" i="5"/>
  <c r="J477" i="5"/>
  <c r="J476" i="5"/>
  <c r="J474" i="5"/>
  <c r="J473" i="5"/>
  <c r="BK471" i="5"/>
  <c r="J469" i="5"/>
  <c r="J468" i="5"/>
  <c r="BK467" i="5"/>
  <c r="J464" i="5"/>
  <c r="BK463" i="5"/>
  <c r="BK460" i="5"/>
  <c r="J459" i="5"/>
  <c r="J458" i="5"/>
  <c r="J456" i="5"/>
  <c r="J455" i="5"/>
  <c r="J454" i="5"/>
  <c r="BK452" i="5"/>
  <c r="BK451" i="5"/>
  <c r="J449" i="5"/>
  <c r="BK448" i="5"/>
  <c r="J447" i="5"/>
  <c r="BK446" i="5"/>
  <c r="J443" i="5"/>
  <c r="BK441" i="5"/>
  <c r="BK440" i="5"/>
  <c r="BK438" i="5"/>
  <c r="BK436" i="5"/>
  <c r="J434" i="5"/>
  <c r="BK433" i="5"/>
  <c r="J432" i="5"/>
  <c r="BK431" i="5"/>
  <c r="BK429" i="5"/>
  <c r="J428" i="5"/>
  <c r="BK427" i="5"/>
  <c r="BK425" i="5"/>
  <c r="J423" i="5"/>
  <c r="J422" i="5"/>
  <c r="J420" i="5"/>
  <c r="BK419" i="5"/>
  <c r="BK417" i="5"/>
  <c r="BK416" i="5"/>
  <c r="BK414" i="5"/>
  <c r="BK412" i="5"/>
  <c r="BK411" i="5"/>
  <c r="BK409" i="5"/>
  <c r="J408" i="5"/>
  <c r="BK407" i="5"/>
  <c r="J404" i="5"/>
  <c r="J403" i="5"/>
  <c r="J402" i="5"/>
  <c r="BK401" i="5"/>
  <c r="BK399" i="5"/>
  <c r="J397" i="5"/>
  <c r="BK396" i="5"/>
  <c r="BK394" i="5"/>
  <c r="BK392" i="5"/>
  <c r="BK390" i="5"/>
  <c r="J388" i="5"/>
  <c r="BK387" i="5"/>
  <c r="BK386" i="5"/>
  <c r="J384" i="5"/>
  <c r="BK382" i="5"/>
  <c r="J380" i="5"/>
  <c r="BK379" i="5"/>
  <c r="J377" i="5"/>
  <c r="J375" i="5"/>
  <c r="BK374" i="5"/>
  <c r="BK373" i="5"/>
  <c r="BK372" i="5"/>
  <c r="J371" i="5"/>
  <c r="J370" i="5"/>
  <c r="J368" i="5"/>
  <c r="BK366" i="5"/>
  <c r="BK364" i="5"/>
  <c r="BK363" i="5"/>
  <c r="J361" i="5"/>
  <c r="BK360" i="5"/>
  <c r="BK359" i="5"/>
  <c r="J357" i="5"/>
  <c r="J355" i="5"/>
  <c r="BK354" i="5"/>
  <c r="J353" i="5"/>
  <c r="J352" i="5"/>
  <c r="BK351" i="5"/>
  <c r="J349" i="5"/>
  <c r="BK347" i="5"/>
  <c r="BK345" i="5"/>
  <c r="BK343" i="5"/>
  <c r="J341" i="5"/>
  <c r="J340" i="5"/>
  <c r="BK339" i="5"/>
  <c r="BK337" i="5"/>
  <c r="BK336" i="5"/>
  <c r="J335" i="5"/>
  <c r="BK334" i="5"/>
  <c r="BK332" i="5"/>
  <c r="BK331" i="5"/>
  <c r="J330" i="5"/>
  <c r="BK329" i="5"/>
  <c r="BK327" i="5"/>
  <c r="J325" i="5"/>
  <c r="BK324" i="5"/>
  <c r="J323" i="5"/>
  <c r="BK321" i="5"/>
  <c r="BK319" i="5"/>
  <c r="J317" i="5"/>
  <c r="J316" i="5"/>
  <c r="BK315" i="5"/>
  <c r="J313" i="5"/>
  <c r="BK312" i="5"/>
  <c r="BK310" i="5"/>
  <c r="J309" i="5"/>
  <c r="J308" i="5"/>
  <c r="J307" i="5"/>
  <c r="J302" i="5"/>
  <c r="BK300" i="5"/>
  <c r="BK296" i="5"/>
  <c r="BK293" i="5"/>
  <c r="BK285" i="5"/>
  <c r="BK282" i="5"/>
  <c r="BK276" i="5"/>
  <c r="BK273" i="5"/>
  <c r="J269" i="5"/>
  <c r="J265" i="5"/>
  <c r="BK259" i="5"/>
  <c r="J257" i="5"/>
  <c r="BK253" i="5"/>
  <c r="BK249" i="5"/>
  <c r="J246" i="5"/>
  <c r="BK238" i="5"/>
  <c r="J232" i="5"/>
  <c r="J226" i="5"/>
  <c r="BK224" i="5"/>
  <c r="J215" i="5"/>
  <c r="BK209" i="5"/>
  <c r="J203" i="5"/>
  <c r="J200" i="5"/>
  <c r="BK183" i="5"/>
  <c r="J178" i="5"/>
  <c r="BK171" i="5"/>
  <c r="BK163" i="5"/>
  <c r="BK160" i="5"/>
  <c r="BK155" i="5"/>
  <c r="BK152" i="5"/>
  <c r="BK1711" i="4"/>
  <c r="BK1705" i="4"/>
  <c r="BK1702" i="4"/>
  <c r="J1693" i="4"/>
  <c r="BK1689" i="4"/>
  <c r="BK1687" i="4"/>
  <c r="J1671" i="4"/>
  <c r="J1670" i="4"/>
  <c r="BK1659" i="4"/>
  <c r="J1657" i="4"/>
  <c r="J1654" i="4"/>
  <c r="J1647" i="4"/>
  <c r="J1635" i="4"/>
  <c r="J1633" i="4"/>
  <c r="BK1616" i="4"/>
  <c r="J1613" i="4"/>
  <c r="J1612" i="4"/>
  <c r="BK1609" i="4"/>
  <c r="J1605" i="4"/>
  <c r="BK1587" i="4"/>
  <c r="BK1584" i="4"/>
  <c r="BK1576" i="4"/>
  <c r="J1574" i="4"/>
  <c r="BK1567" i="4"/>
  <c r="J1560" i="4"/>
  <c r="J1551" i="4"/>
  <c r="J1540" i="4"/>
  <c r="BK1521" i="4"/>
  <c r="J1518" i="4"/>
  <c r="J1508" i="4"/>
  <c r="J1500" i="4"/>
  <c r="BK1496" i="4"/>
  <c r="J1492" i="4"/>
  <c r="BK1490" i="4"/>
  <c r="BK1483" i="4"/>
  <c r="J1479" i="4"/>
  <c r="J1477" i="4"/>
  <c r="J1472" i="4"/>
  <c r="BK1470" i="4"/>
  <c r="J1463" i="4"/>
  <c r="J1431" i="4"/>
  <c r="J1427" i="4"/>
  <c r="BK1414" i="4"/>
  <c r="BK1401" i="4"/>
  <c r="BK1395" i="4"/>
  <c r="BK1390" i="4"/>
  <c r="J1384" i="4"/>
  <c r="J1380" i="4"/>
  <c r="BK1375" i="4"/>
  <c r="BK1353" i="4"/>
  <c r="J1351" i="4"/>
  <c r="J1347" i="4"/>
  <c r="BK1345" i="4"/>
  <c r="J1343" i="4"/>
  <c r="J1340" i="4"/>
  <c r="BK1336" i="4"/>
  <c r="BK1332" i="4"/>
  <c r="J1329" i="4"/>
  <c r="J1326" i="4"/>
  <c r="J1322" i="4"/>
  <c r="BK1318" i="4"/>
  <c r="BK1312" i="4"/>
  <c r="J1308" i="4"/>
  <c r="BK1307" i="4"/>
  <c r="J1302" i="4"/>
  <c r="J1298" i="4"/>
  <c r="J1297" i="4"/>
  <c r="BK1294" i="4"/>
  <c r="BK1293" i="4"/>
  <c r="J1292" i="4"/>
  <c r="BK1291" i="4"/>
  <c r="J1287" i="4"/>
  <c r="BK1284" i="4"/>
  <c r="J1280" i="4"/>
  <c r="J1277" i="4"/>
  <c r="BK1276" i="4"/>
  <c r="J1275" i="4"/>
  <c r="J1274" i="4"/>
  <c r="BK1273" i="4"/>
  <c r="J1272" i="4"/>
  <c r="BK1269" i="4"/>
  <c r="BK1268" i="4"/>
  <c r="BK1267" i="4"/>
  <c r="BK1264" i="4"/>
  <c r="BK1263" i="4"/>
  <c r="BK1262" i="4"/>
  <c r="BK1259" i="4"/>
  <c r="BK1256" i="4"/>
  <c r="J1255" i="4"/>
  <c r="BK1252" i="4"/>
  <c r="BK1251" i="4"/>
  <c r="J1250" i="4"/>
  <c r="J1247" i="4"/>
  <c r="BK1243" i="4"/>
  <c r="J1242" i="4"/>
  <c r="BK1241" i="4"/>
  <c r="J1240" i="4"/>
  <c r="J1239" i="4"/>
  <c r="BK1238" i="4"/>
  <c r="J1237" i="4"/>
  <c r="J1235" i="4"/>
  <c r="J1231" i="4"/>
  <c r="BK1227" i="4"/>
  <c r="J1226" i="4"/>
  <c r="J1225" i="4"/>
  <c r="J1224" i="4"/>
  <c r="BK789" i="3"/>
  <c r="J787" i="3"/>
  <c r="J786" i="3"/>
  <c r="J785" i="3"/>
  <c r="J784" i="3"/>
  <c r="BK780" i="3"/>
  <c r="J779" i="3"/>
  <c r="BK778" i="3"/>
  <c r="BK777" i="3"/>
  <c r="BK776" i="3"/>
  <c r="BK775" i="3"/>
  <c r="J774" i="3"/>
  <c r="BK769" i="3"/>
  <c r="J766" i="3"/>
  <c r="BK765" i="3"/>
  <c r="BK763" i="3"/>
  <c r="J762" i="3"/>
  <c r="BK759" i="3"/>
  <c r="J758" i="3"/>
  <c r="J757" i="3"/>
  <c r="J752" i="3"/>
  <c r="BK746" i="3"/>
  <c r="J745" i="3"/>
  <c r="BK740" i="3"/>
  <c r="BK738" i="3"/>
  <c r="J737" i="3"/>
  <c r="J733" i="3"/>
  <c r="BK732" i="3"/>
  <c r="BK729" i="3"/>
  <c r="J728" i="3"/>
  <c r="BK727" i="3"/>
  <c r="BK726" i="3"/>
  <c r="J725" i="3"/>
  <c r="BK718" i="3"/>
  <c r="BK716" i="3"/>
  <c r="BK715" i="3"/>
  <c r="J714" i="3"/>
  <c r="J713" i="3"/>
  <c r="J710" i="3"/>
  <c r="BK707" i="3"/>
  <c r="BK706" i="3"/>
  <c r="J705" i="3"/>
  <c r="J702" i="3"/>
  <c r="BK701" i="3"/>
  <c r="J700" i="3"/>
  <c r="BK699" i="3"/>
  <c r="J696" i="3"/>
  <c r="BK694" i="3"/>
  <c r="J691" i="3"/>
  <c r="BK688" i="3"/>
  <c r="BK685" i="3"/>
  <c r="J684" i="3"/>
  <c r="J683" i="3"/>
  <c r="J678" i="3"/>
  <c r="J677" i="3"/>
  <c r="J674" i="3"/>
  <c r="BK671" i="3"/>
  <c r="BK670" i="3"/>
  <c r="J669" i="3"/>
  <c r="BK666" i="3"/>
  <c r="J665" i="3"/>
  <c r="J664" i="3"/>
  <c r="BK659" i="3"/>
  <c r="J658" i="3"/>
  <c r="BK655" i="3"/>
  <c r="J654" i="3"/>
  <c r="BK653" i="3"/>
  <c r="J644" i="3"/>
  <c r="J643" i="3"/>
  <c r="BK641" i="3"/>
  <c r="J638" i="3"/>
  <c r="J637" i="3"/>
  <c r="BK635" i="3"/>
  <c r="J630" i="3"/>
  <c r="BK629" i="3"/>
  <c r="J628" i="3"/>
  <c r="J623" i="3"/>
  <c r="BK619" i="3"/>
  <c r="BK618" i="3"/>
  <c r="J617" i="3"/>
  <c r="J616" i="3"/>
  <c r="BK615" i="3"/>
  <c r="BK612" i="3"/>
  <c r="J611" i="3"/>
  <c r="J606" i="3"/>
  <c r="J605" i="3"/>
  <c r="BK604" i="3"/>
  <c r="J602" i="3"/>
  <c r="J597" i="3"/>
  <c r="J593" i="3"/>
  <c r="J591" i="3"/>
  <c r="BK590" i="3"/>
  <c r="BK587" i="3"/>
  <c r="BK586" i="3"/>
  <c r="BK585" i="3"/>
  <c r="BK582" i="3"/>
  <c r="J581" i="3"/>
  <c r="BK575" i="3"/>
  <c r="BK574" i="3"/>
  <c r="BK569" i="3"/>
  <c r="BK568" i="3"/>
  <c r="J563" i="3"/>
  <c r="BK560" i="3"/>
  <c r="BK559" i="3"/>
  <c r="BK558" i="3"/>
  <c r="BK555" i="3"/>
  <c r="BK550" i="3"/>
  <c r="J549" i="3"/>
  <c r="J546" i="3"/>
  <c r="BK545" i="3"/>
  <c r="J544" i="3"/>
  <c r="J543" i="3"/>
  <c r="BK542" i="3"/>
  <c r="J541" i="3"/>
  <c r="BK540" i="3"/>
  <c r="BK539" i="3"/>
  <c r="BK538" i="3"/>
  <c r="J537" i="3"/>
  <c r="J536" i="3"/>
  <c r="J535" i="3"/>
  <c r="J530" i="3"/>
  <c r="J2440" i="2"/>
  <c r="BK2439" i="2"/>
  <c r="BK2437" i="2"/>
  <c r="J2436" i="2"/>
  <c r="BK2434" i="2"/>
  <c r="J2433" i="2"/>
  <c r="BK2432" i="2"/>
  <c r="BK2430" i="2"/>
  <c r="J2429" i="2"/>
  <c r="BK2428" i="2"/>
  <c r="J2427" i="2"/>
  <c r="BK2423" i="2"/>
  <c r="BK2422" i="2"/>
  <c r="BK2420" i="2"/>
  <c r="BK2416" i="2"/>
  <c r="J2414" i="2"/>
  <c r="J2406" i="2"/>
  <c r="J2404" i="2"/>
  <c r="J2402" i="2"/>
  <c r="BK2398" i="2"/>
  <c r="J2396" i="2"/>
  <c r="J2388" i="2"/>
  <c r="J2385" i="2"/>
  <c r="J2384" i="2"/>
  <c r="BK2379" i="2"/>
  <c r="BK2377" i="2"/>
  <c r="J2375" i="2"/>
  <c r="J2372" i="2"/>
  <c r="BK2370" i="2"/>
  <c r="BK2367" i="2"/>
  <c r="BK2362" i="2"/>
  <c r="BK2360" i="2"/>
  <c r="J2357" i="2"/>
  <c r="J2352" i="2"/>
  <c r="BK2347" i="2"/>
  <c r="BK2333" i="2"/>
  <c r="BK2332" i="2"/>
  <c r="BK2326" i="2"/>
  <c r="J2325" i="2"/>
  <c r="J2323" i="2"/>
  <c r="J2318" i="2"/>
  <c r="J2316" i="2"/>
  <c r="BK2311" i="2"/>
  <c r="BK2305" i="2"/>
  <c r="J2300" i="2"/>
  <c r="J2292" i="2"/>
  <c r="J2288" i="2"/>
  <c r="J2279" i="2"/>
  <c r="J2276" i="2"/>
  <c r="BK2268" i="2"/>
  <c r="J2264" i="2"/>
  <c r="J2261" i="2"/>
  <c r="J2258" i="2"/>
  <c r="BK2243" i="2"/>
  <c r="J2239" i="2"/>
  <c r="J2231" i="2"/>
  <c r="J2227" i="2"/>
  <c r="BK2226" i="2"/>
  <c r="J2223" i="2"/>
  <c r="BK2220" i="2"/>
  <c r="BK2219" i="2"/>
  <c r="J2218" i="2"/>
  <c r="BK2213" i="2"/>
  <c r="BK2211" i="2"/>
  <c r="J2210" i="2"/>
  <c r="J2191" i="2"/>
  <c r="J2187" i="2"/>
  <c r="J2174" i="2"/>
  <c r="J2168" i="2"/>
  <c r="J2148" i="2"/>
  <c r="BK2144" i="2"/>
  <c r="J2140" i="2"/>
  <c r="BK2136" i="2"/>
  <c r="J2103" i="2"/>
  <c r="J2100" i="2"/>
  <c r="J2097" i="2"/>
  <c r="J2095" i="2"/>
  <c r="BK2086" i="2"/>
  <c r="J2084" i="2"/>
  <c r="J2079" i="2"/>
  <c r="J2074" i="2"/>
  <c r="J2071" i="2"/>
  <c r="J2067" i="2"/>
  <c r="BK2060" i="2"/>
  <c r="BK2059" i="2"/>
  <c r="BK2058" i="2"/>
  <c r="J2057" i="2"/>
  <c r="J2052" i="2"/>
  <c r="BK2051" i="2"/>
  <c r="BK2049" i="2"/>
  <c r="BK2048" i="2"/>
  <c r="J2047" i="2"/>
  <c r="J2046" i="2"/>
  <c r="BK2045" i="2"/>
  <c r="J2044" i="2"/>
  <c r="J2042" i="2"/>
  <c r="J2041" i="2"/>
  <c r="BK2040" i="2"/>
  <c r="J2039" i="2"/>
  <c r="BK2035" i="2"/>
  <c r="BK2031" i="2"/>
  <c r="J2030" i="2"/>
  <c r="J2029" i="2"/>
  <c r="J2028" i="2"/>
  <c r="BK2027" i="2"/>
  <c r="BK2026" i="2"/>
  <c r="J2025" i="2"/>
  <c r="BK2024" i="2"/>
  <c r="BK2021" i="2"/>
  <c r="J2020" i="2"/>
  <c r="J2019" i="2"/>
  <c r="BK2016" i="2"/>
  <c r="BK2014" i="2"/>
  <c r="J2010" i="2"/>
  <c r="BK2007" i="2"/>
  <c r="BK2006" i="2"/>
  <c r="BK2005" i="2"/>
  <c r="J2004" i="2"/>
  <c r="BK2003" i="2"/>
  <c r="BK2000" i="2"/>
  <c r="J1999" i="2"/>
  <c r="J1998" i="2"/>
  <c r="J1997" i="2"/>
  <c r="J1995" i="2"/>
  <c r="BK1992" i="2"/>
  <c r="J1991" i="2"/>
  <c r="BK1988" i="2"/>
  <c r="BK1987" i="2"/>
  <c r="BK1986" i="2"/>
  <c r="BK1984" i="2"/>
  <c r="J1983" i="2"/>
  <c r="BK1979" i="2"/>
  <c r="BK1976" i="2"/>
  <c r="BK1975" i="2"/>
  <c r="J1974" i="2"/>
  <c r="BK1972" i="2"/>
  <c r="BK1969" i="2"/>
  <c r="J1968" i="2"/>
  <c r="J1967" i="2"/>
  <c r="J1965" i="2"/>
  <c r="J1964" i="2"/>
  <c r="BK1963" i="2"/>
  <c r="BK1962" i="2"/>
  <c r="BK1958" i="2"/>
  <c r="BK1955" i="2"/>
  <c r="J1954" i="2"/>
  <c r="J1951" i="2"/>
  <c r="J1950" i="2"/>
  <c r="J1949" i="2"/>
  <c r="J1948" i="2"/>
  <c r="BK1944" i="2"/>
  <c r="BK1943" i="2"/>
  <c r="J1942" i="2"/>
  <c r="BK1941" i="2"/>
  <c r="J1940" i="2"/>
  <c r="BK1939" i="2"/>
  <c r="BK1938" i="2"/>
  <c r="J1936" i="2"/>
  <c r="BK1931" i="2"/>
  <c r="BK1930" i="2"/>
  <c r="J1929" i="2"/>
  <c r="BK1928" i="2"/>
  <c r="BK1927" i="2"/>
  <c r="BK1926" i="2"/>
  <c r="BK1923" i="2"/>
  <c r="J1922" i="2"/>
  <c r="J1916" i="2"/>
  <c r="J1915" i="2"/>
  <c r="J1914" i="2"/>
  <c r="J1913" i="2"/>
  <c r="BK1912" i="2"/>
  <c r="J1910" i="2"/>
  <c r="J1908" i="2"/>
  <c r="J1907" i="2"/>
  <c r="J1906" i="2"/>
  <c r="BK1905" i="2"/>
  <c r="J1904" i="2"/>
  <c r="J1903" i="2"/>
  <c r="BK1902" i="2"/>
  <c r="BK1901" i="2"/>
  <c r="J1900" i="2"/>
  <c r="BK1899" i="2"/>
  <c r="BK1898" i="2"/>
  <c r="J1897" i="2"/>
  <c r="BK1894" i="2"/>
  <c r="BK1891" i="2"/>
  <c r="J1888" i="2"/>
  <c r="J1887" i="2"/>
  <c r="J1883" i="2"/>
  <c r="BK1880" i="2"/>
  <c r="BK1879" i="2"/>
  <c r="J1876" i="2"/>
  <c r="BK1875" i="2"/>
  <c r="BK1874" i="2"/>
  <c r="J1873" i="2"/>
  <c r="BK1872" i="2"/>
  <c r="BK1871" i="2"/>
  <c r="BK1870" i="2"/>
  <c r="BK1869" i="2"/>
  <c r="BK1868" i="2"/>
  <c r="J1867" i="2"/>
  <c r="J1865" i="2"/>
  <c r="J1864" i="2"/>
  <c r="J1856" i="2"/>
  <c r="J1855" i="2"/>
  <c r="BK1852" i="2"/>
  <c r="J1851" i="2"/>
  <c r="J1849" i="2"/>
  <c r="BK1848" i="2"/>
  <c r="BK1847" i="2"/>
  <c r="J1846" i="2"/>
  <c r="J1841" i="2"/>
  <c r="J1840" i="2"/>
  <c r="J1839" i="2"/>
  <c r="BK1838" i="2"/>
  <c r="J1836" i="2"/>
  <c r="J1835" i="2"/>
  <c r="BK1833" i="2"/>
  <c r="BK1829" i="2"/>
  <c r="BK1828" i="2"/>
  <c r="BK1824" i="2"/>
  <c r="BK1822" i="2"/>
  <c r="BK1821" i="2"/>
  <c r="BK1817" i="2"/>
  <c r="J1814" i="2"/>
  <c r="J1811" i="2"/>
  <c r="BK1810" i="2"/>
  <c r="BK1809" i="2"/>
  <c r="J1808" i="2"/>
  <c r="J1807" i="2"/>
  <c r="J1805" i="2"/>
  <c r="J1804" i="2"/>
  <c r="J1800" i="2"/>
  <c r="BK1799" i="2"/>
  <c r="BK1798" i="2"/>
  <c r="J1796" i="2"/>
  <c r="J1789" i="2"/>
  <c r="J1786" i="2"/>
  <c r="J1783" i="2"/>
  <c r="BK1782" i="2"/>
  <c r="BK1781" i="2"/>
  <c r="J1779" i="2"/>
  <c r="J1775" i="2"/>
  <c r="BK1774" i="2"/>
  <c r="J1773" i="2"/>
  <c r="BK1769" i="2"/>
  <c r="J1767" i="2"/>
  <c r="BK1765" i="2"/>
  <c r="J1764" i="2"/>
  <c r="BK1763" i="2"/>
  <c r="J1762" i="2"/>
  <c r="BK1761" i="2"/>
  <c r="J1760" i="2"/>
  <c r="BK1759" i="2"/>
  <c r="J1757" i="2"/>
  <c r="J1754" i="2"/>
  <c r="BK1752" i="2"/>
  <c r="J1749" i="2"/>
  <c r="BK1747" i="2"/>
  <c r="BK1746" i="2"/>
  <c r="BK1743" i="2"/>
  <c r="J1740" i="2"/>
  <c r="BK1736" i="2"/>
  <c r="J1731" i="2"/>
  <c r="J1730" i="2"/>
  <c r="BK1727" i="2"/>
  <c r="J1725" i="2"/>
  <c r="J1724" i="2"/>
  <c r="J1723" i="2"/>
  <c r="BK1722" i="2"/>
  <c r="BK1721" i="2"/>
  <c r="J1719" i="2"/>
  <c r="J1717" i="2"/>
  <c r="J1716" i="2"/>
  <c r="J1715" i="2"/>
  <c r="BK1713" i="2"/>
  <c r="BK1711" i="2"/>
  <c r="J1708" i="2"/>
  <c r="J1705" i="2"/>
  <c r="J1704" i="2"/>
  <c r="BK1703" i="2"/>
  <c r="BK1702" i="2"/>
  <c r="J1700" i="2"/>
  <c r="J1699" i="2"/>
  <c r="BK1697" i="2"/>
  <c r="BK1695" i="2"/>
  <c r="J1692" i="2"/>
  <c r="BK1689" i="2"/>
  <c r="J1686" i="2"/>
  <c r="J1683" i="2"/>
  <c r="BK1681" i="2"/>
  <c r="J1679" i="2"/>
  <c r="BK1678" i="2"/>
  <c r="BK1677" i="2"/>
  <c r="J1676" i="2"/>
  <c r="BK1675" i="2"/>
  <c r="J1674" i="2"/>
  <c r="J1672" i="2"/>
  <c r="J1670" i="2"/>
  <c r="BK1669" i="2"/>
  <c r="BK1668" i="2"/>
  <c r="J1667" i="2"/>
  <c r="J1666" i="2"/>
  <c r="J1665" i="2"/>
  <c r="J1661" i="2"/>
  <c r="J1660" i="2"/>
  <c r="BK1659" i="2"/>
  <c r="BK1658" i="2"/>
  <c r="J1657" i="2"/>
  <c r="BK1656" i="2"/>
  <c r="J1655" i="2"/>
  <c r="BK1654" i="2"/>
  <c r="BK1653" i="2"/>
  <c r="J1651" i="2"/>
  <c r="BK1650" i="2"/>
  <c r="J1649" i="2"/>
  <c r="J1648" i="2"/>
  <c r="BK1647" i="2"/>
  <c r="J1646" i="2"/>
  <c r="J1644" i="2"/>
  <c r="BK1643" i="2"/>
  <c r="J1642" i="2"/>
  <c r="J1641" i="2"/>
  <c r="J1640" i="2"/>
  <c r="BK1639" i="2"/>
  <c r="J1638" i="2"/>
  <c r="BK1635" i="2"/>
  <c r="J1633" i="2"/>
  <c r="BK1632" i="2"/>
  <c r="BK1629" i="2"/>
  <c r="J1627" i="2"/>
  <c r="BK1626" i="2"/>
  <c r="J1624" i="2"/>
  <c r="J1623" i="2"/>
  <c r="BK1622" i="2"/>
  <c r="J1621" i="2"/>
  <c r="J1620" i="2"/>
  <c r="J1618" i="2"/>
  <c r="J1616" i="2"/>
  <c r="J1615" i="2"/>
  <c r="BK1612" i="2"/>
  <c r="BK1610" i="2"/>
  <c r="J1609" i="2"/>
  <c r="J1608" i="2"/>
  <c r="BK1607" i="2"/>
  <c r="BK1606" i="2"/>
  <c r="J1605" i="2"/>
  <c r="J1604" i="2"/>
  <c r="BK1602" i="2"/>
  <c r="J1600" i="2"/>
  <c r="BK1599" i="2"/>
  <c r="BK1598" i="2"/>
  <c r="BK1597" i="2"/>
  <c r="J1595" i="2"/>
  <c r="BK1594" i="2"/>
  <c r="BK1593" i="2"/>
  <c r="J1592" i="2"/>
  <c r="J1590" i="2"/>
  <c r="J1587" i="2"/>
  <c r="BK1585" i="2"/>
  <c r="BK1584" i="2"/>
  <c r="J1583" i="2"/>
  <c r="BK1582" i="2"/>
  <c r="BK1581" i="2"/>
  <c r="BK1579" i="2"/>
  <c r="J1577" i="2"/>
  <c r="BK1570" i="2"/>
  <c r="J1569" i="2"/>
  <c r="J1567" i="2"/>
  <c r="J1565" i="2"/>
  <c r="J1562" i="2"/>
  <c r="J1561" i="2"/>
  <c r="BK1560" i="2"/>
  <c r="J1558" i="2"/>
  <c r="BK1557" i="2"/>
  <c r="J1556" i="2"/>
  <c r="BK1555" i="2"/>
  <c r="BK1554" i="2"/>
  <c r="BK1553" i="2"/>
  <c r="J1552" i="2"/>
  <c r="J1551" i="2"/>
  <c r="BK1550" i="2"/>
  <c r="BK1549" i="2"/>
  <c r="J1548" i="2"/>
  <c r="J1547" i="2"/>
  <c r="BK1546" i="2"/>
  <c r="J1544" i="2"/>
  <c r="J1543" i="2"/>
  <c r="J1541" i="2"/>
  <c r="J1540" i="2"/>
  <c r="BK1539" i="2"/>
  <c r="J1538" i="2"/>
  <c r="J1537" i="2"/>
  <c r="BK1536" i="2"/>
  <c r="BK1535" i="2"/>
  <c r="BK1534" i="2"/>
  <c r="J1532" i="2"/>
  <c r="BK1531" i="2"/>
  <c r="BK1530" i="2"/>
  <c r="BK1528" i="2"/>
  <c r="BK1527" i="2"/>
  <c r="J1526" i="2"/>
  <c r="J1525" i="2"/>
  <c r="BK1523" i="2"/>
  <c r="BK1522" i="2"/>
  <c r="J1521" i="2"/>
  <c r="J1520" i="2"/>
  <c r="J1519" i="2"/>
  <c r="BK1517" i="2"/>
  <c r="J1516" i="2"/>
  <c r="BK1515" i="2"/>
  <c r="BK1514" i="2"/>
  <c r="J1513" i="2"/>
  <c r="BK1510" i="2"/>
  <c r="BK1509" i="2"/>
  <c r="BK1508" i="2"/>
  <c r="BK1507" i="2"/>
  <c r="J1506" i="2"/>
  <c r="BK1505" i="2"/>
  <c r="J1504" i="2"/>
  <c r="BK1503" i="2"/>
  <c r="BK1502" i="2"/>
  <c r="J1501" i="2"/>
  <c r="J1500" i="2"/>
  <c r="J1499" i="2"/>
  <c r="J1498" i="2"/>
  <c r="J1497" i="2"/>
  <c r="BK1495" i="2"/>
  <c r="J1493" i="2"/>
  <c r="J1492" i="2"/>
  <c r="J1489" i="2"/>
  <c r="J1488" i="2"/>
  <c r="BK1487" i="2"/>
  <c r="J1485" i="2"/>
  <c r="J1481" i="2"/>
  <c r="J1480" i="2"/>
  <c r="BK1479" i="2"/>
  <c r="BK1474" i="2"/>
  <c r="BK1473" i="2"/>
  <c r="BK1472" i="2"/>
  <c r="J1467" i="2"/>
  <c r="J1466" i="2"/>
  <c r="J1465" i="2"/>
  <c r="J1464" i="2"/>
  <c r="J1463" i="2"/>
  <c r="J1462" i="2"/>
  <c r="BK1461" i="2"/>
  <c r="J1460" i="2"/>
  <c r="BK1459" i="2"/>
  <c r="J1458" i="2"/>
  <c r="J1457" i="2"/>
  <c r="J1455" i="2"/>
  <c r="BK1454" i="2"/>
  <c r="BK1449" i="2"/>
  <c r="J1448" i="2"/>
  <c r="J1447" i="2"/>
  <c r="J1444" i="2"/>
  <c r="J1443" i="2"/>
  <c r="J1442" i="2"/>
  <c r="J1441" i="2"/>
  <c r="BK1440" i="2"/>
  <c r="J1439" i="2"/>
  <c r="BK1436" i="2"/>
  <c r="BK1431" i="2"/>
  <c r="J1430" i="2"/>
  <c r="BK1427" i="2"/>
  <c r="BK1421" i="2"/>
  <c r="BK1417" i="2"/>
  <c r="J1415" i="2"/>
  <c r="BK1414" i="2"/>
  <c r="BK1412" i="2"/>
  <c r="J1411" i="2"/>
  <c r="J1410" i="2"/>
  <c r="J1402" i="2"/>
  <c r="BK1401" i="2"/>
  <c r="BK1400" i="2"/>
  <c r="J1399" i="2"/>
  <c r="BK1398" i="2"/>
  <c r="BK1395" i="2"/>
  <c r="J1394" i="2"/>
  <c r="BK1393" i="2"/>
  <c r="BK1392" i="2"/>
  <c r="BK1391" i="2"/>
  <c r="BK1389" i="2"/>
  <c r="J1387" i="2"/>
  <c r="J1386" i="2"/>
  <c r="BK1385" i="2"/>
  <c r="BK1384" i="2"/>
  <c r="BK1383" i="2"/>
  <c r="J1382" i="2"/>
  <c r="BK1381" i="2"/>
  <c r="J1380" i="2"/>
  <c r="BK1377" i="2"/>
  <c r="BK1376" i="2"/>
  <c r="J1375" i="2"/>
  <c r="BK1365" i="2"/>
  <c r="BK1362" i="2"/>
  <c r="BK1361" i="2"/>
  <c r="BK1360" i="2"/>
  <c r="BK1359" i="2"/>
  <c r="J1358" i="2"/>
  <c r="J1357" i="2"/>
  <c r="J1356" i="2"/>
  <c r="J1355" i="2"/>
  <c r="BK1354" i="2"/>
  <c r="J1351" i="2"/>
  <c r="BK1349" i="2"/>
  <c r="BK1348" i="2"/>
  <c r="J1347" i="2"/>
  <c r="BK1344" i="2"/>
  <c r="J1343" i="2"/>
  <c r="J1342" i="2"/>
  <c r="J1341" i="2"/>
  <c r="BK1339" i="2"/>
  <c r="BK1338" i="2"/>
  <c r="J1335" i="2"/>
  <c r="BK1334" i="2"/>
  <c r="BK1330" i="2"/>
  <c r="J1327" i="2"/>
  <c r="J1324" i="2"/>
  <c r="J1323" i="2"/>
  <c r="BK1320" i="2"/>
  <c r="BK1319" i="2"/>
  <c r="BK1317" i="2"/>
  <c r="BK1316" i="2"/>
  <c r="BK1315" i="2"/>
  <c r="BK1311" i="2"/>
  <c r="J1306" i="2"/>
  <c r="J1305" i="2"/>
  <c r="J1304" i="2"/>
  <c r="BK1303" i="2"/>
  <c r="BK1302" i="2"/>
  <c r="J1301" i="2"/>
  <c r="J1297" i="2"/>
  <c r="BK1296" i="2"/>
  <c r="BK1295" i="2"/>
  <c r="BK1294" i="2"/>
  <c r="BK1293" i="2"/>
  <c r="BK1292" i="2"/>
  <c r="BK1291" i="2"/>
  <c r="BK1290" i="2"/>
  <c r="BK1289" i="2"/>
  <c r="BK1286" i="2"/>
  <c r="BK1285" i="2"/>
  <c r="J1281" i="2"/>
  <c r="J1280" i="2"/>
  <c r="BK1277" i="2"/>
  <c r="J1276" i="2"/>
  <c r="BK1275" i="2"/>
  <c r="J1274" i="2"/>
  <c r="BK1270" i="2"/>
  <c r="BK1269" i="2"/>
  <c r="J1267" i="2"/>
  <c r="J1265" i="2"/>
  <c r="BK1264" i="2"/>
  <c r="BK1261" i="2"/>
  <c r="BK1260" i="2"/>
  <c r="BK1259" i="2"/>
  <c r="BK1257" i="2"/>
  <c r="J1256" i="2"/>
  <c r="J1255" i="2"/>
  <c r="J1254" i="2"/>
  <c r="J1251" i="2"/>
  <c r="BK1249" i="2"/>
  <c r="J1248" i="2"/>
  <c r="BK1245" i="2"/>
  <c r="BK1244" i="2"/>
  <c r="BK1241" i="2"/>
  <c r="BK1240" i="2"/>
  <c r="BK1237" i="2"/>
  <c r="J1231" i="2"/>
  <c r="J1229" i="2"/>
  <c r="J1228" i="2"/>
  <c r="BK1227" i="2"/>
  <c r="BK1224" i="2"/>
  <c r="J1223" i="2"/>
  <c r="BK1214" i="2"/>
  <c r="J1213" i="2"/>
  <c r="BK1210" i="2"/>
  <c r="J1209" i="2"/>
  <c r="J1208" i="2"/>
  <c r="J1207" i="2"/>
  <c r="BK1204" i="2"/>
  <c r="J1203" i="2"/>
  <c r="J1202" i="2"/>
  <c r="J1201" i="2"/>
  <c r="BK1200" i="2"/>
  <c r="BK1199" i="2"/>
  <c r="J1198" i="2"/>
  <c r="J1195" i="2"/>
  <c r="J1194" i="2"/>
  <c r="J1193" i="2"/>
  <c r="BK1192" i="2"/>
  <c r="J1191" i="2"/>
  <c r="BK1190" i="2"/>
  <c r="BK1189" i="2"/>
  <c r="J1188" i="2"/>
  <c r="BK1185" i="2"/>
  <c r="J1183" i="2"/>
  <c r="BK1182" i="2"/>
  <c r="J1181" i="2"/>
  <c r="J1177" i="2"/>
  <c r="BK1176" i="2"/>
  <c r="BK1175" i="2"/>
  <c r="J1171" i="2"/>
  <c r="J1168" i="2"/>
  <c r="J1162" i="2"/>
  <c r="J1161" i="2"/>
  <c r="J1160" i="2"/>
  <c r="BK1159" i="2"/>
  <c r="BK1156" i="2"/>
  <c r="BK1155" i="2"/>
  <c r="J1152" i="2"/>
  <c r="BK1151" i="2"/>
  <c r="BK1150" i="2"/>
  <c r="J1147" i="2"/>
  <c r="J1146" i="2"/>
  <c r="BK1141" i="2"/>
  <c r="BK1140" i="2"/>
  <c r="BK1139" i="2"/>
  <c r="BK1138" i="2"/>
  <c r="BK1137" i="2"/>
  <c r="BK1136" i="2"/>
  <c r="J1135" i="2"/>
  <c r="J1134" i="2"/>
  <c r="J1133" i="2"/>
  <c r="J1130" i="2"/>
  <c r="BK1129" i="2"/>
  <c r="BK1128" i="2"/>
  <c r="BK1127" i="2"/>
  <c r="BK1126" i="2"/>
  <c r="BK1125" i="2"/>
  <c r="BK1124" i="2"/>
  <c r="J1123" i="2"/>
  <c r="BK1122" i="2"/>
  <c r="BK1121" i="2"/>
  <c r="BK1118" i="2"/>
  <c r="BK1117" i="2"/>
  <c r="J1116" i="2"/>
  <c r="J1115" i="2"/>
  <c r="J1114" i="2"/>
  <c r="BK1109" i="2"/>
  <c r="BK1108" i="2"/>
  <c r="BK1107" i="2"/>
  <c r="BK1106" i="2"/>
  <c r="BK1105" i="2"/>
  <c r="BK1104" i="2"/>
  <c r="J1103" i="2"/>
  <c r="J1102" i="2"/>
  <c r="J1099" i="2"/>
  <c r="BK1097" i="2"/>
  <c r="BK1096" i="2"/>
  <c r="J1095" i="2"/>
  <c r="J1089" i="2"/>
  <c r="J1088" i="2"/>
  <c r="BK1087" i="2"/>
  <c r="BK1086" i="2"/>
  <c r="BK1085" i="2"/>
  <c r="J1083" i="2"/>
  <c r="J1082" i="2"/>
  <c r="BK1081" i="2"/>
  <c r="BK1080" i="2"/>
  <c r="J1079" i="2"/>
  <c r="BK1078" i="2"/>
  <c r="BK1077" i="2"/>
  <c r="BK1076" i="2"/>
  <c r="BK1075" i="2"/>
  <c r="J1074" i="2"/>
  <c r="J1073" i="2"/>
  <c r="J1070" i="2"/>
  <c r="J1069" i="2"/>
  <c r="BK1066" i="2"/>
  <c r="BK1065" i="2"/>
  <c r="BK1064" i="2"/>
  <c r="BK1063" i="2"/>
  <c r="BK1062" i="2"/>
  <c r="BK1061" i="2"/>
  <c r="BK1060" i="2"/>
  <c r="BK1059" i="2"/>
  <c r="J1058" i="2"/>
  <c r="BK1048" i="2"/>
  <c r="J1047" i="2"/>
  <c r="BK1045" i="2"/>
  <c r="J1044" i="2"/>
  <c r="BK1043" i="2"/>
  <c r="J1041" i="2"/>
  <c r="J1039" i="2"/>
  <c r="BK1037" i="2"/>
  <c r="BK1036" i="2"/>
  <c r="BK1035" i="2"/>
  <c r="J1034" i="2"/>
  <c r="BK1033" i="2"/>
  <c r="BK1030" i="2"/>
  <c r="J1029" i="2"/>
  <c r="J1028" i="2"/>
  <c r="J1023" i="2"/>
  <c r="J1022" i="2"/>
  <c r="J1021" i="2"/>
  <c r="J1017" i="2"/>
  <c r="BK1014" i="2"/>
  <c r="BK1013" i="2"/>
  <c r="BK1011" i="2"/>
  <c r="BK1010" i="2"/>
  <c r="J1009" i="2"/>
  <c r="BK1008" i="2"/>
  <c r="BK1007" i="2"/>
  <c r="BK1006" i="2"/>
  <c r="BK1003" i="2"/>
  <c r="BK1002" i="2"/>
  <c r="J1000" i="2"/>
  <c r="BK998" i="2"/>
  <c r="BK997" i="2"/>
  <c r="BK996" i="2"/>
  <c r="BK995" i="2"/>
  <c r="BK994" i="2"/>
  <c r="J992" i="2"/>
  <c r="BK991" i="2"/>
  <c r="BK990" i="2"/>
  <c r="J989" i="2"/>
  <c r="BK985" i="2"/>
  <c r="BK984" i="2"/>
  <c r="BK983" i="2"/>
  <c r="J980" i="2"/>
  <c r="J976" i="2"/>
  <c r="J973" i="2"/>
  <c r="J972" i="2"/>
  <c r="J965" i="2"/>
  <c r="BK963" i="2"/>
  <c r="J960" i="2"/>
  <c r="BK952" i="2"/>
  <c r="BK950" i="2"/>
  <c r="BK944" i="2"/>
  <c r="J939" i="2"/>
  <c r="J938" i="2"/>
  <c r="BK935" i="2"/>
  <c r="J934" i="2"/>
  <c r="J931" i="2"/>
  <c r="J924" i="2"/>
  <c r="J921" i="2"/>
  <c r="BK914" i="2"/>
  <c r="BK910" i="2"/>
  <c r="J904" i="2"/>
  <c r="J898" i="2"/>
  <c r="BK893" i="2"/>
  <c r="J891" i="2"/>
  <c r="J889" i="2"/>
  <c r="BK887" i="2"/>
  <c r="BK884" i="2"/>
  <c r="J881" i="2"/>
  <c r="J879" i="2"/>
  <c r="BK877" i="2"/>
  <c r="BK875" i="2"/>
  <c r="J872" i="2"/>
  <c r="J866" i="2"/>
  <c r="BK859" i="2"/>
  <c r="BK857" i="2"/>
  <c r="BK854" i="2"/>
  <c r="BK851" i="2"/>
  <c r="BK849" i="2"/>
  <c r="J841" i="2"/>
  <c r="BK839" i="2"/>
  <c r="J836" i="2"/>
  <c r="BK831" i="2"/>
  <c r="BK829" i="2"/>
  <c r="BK815" i="2"/>
  <c r="BK797" i="2"/>
  <c r="BK795" i="2"/>
  <c r="J791" i="2"/>
  <c r="J787" i="2"/>
  <c r="J785" i="2"/>
  <c r="BK781" i="2"/>
  <c r="BK778" i="2"/>
  <c r="BK763" i="2"/>
  <c r="BK760" i="2"/>
  <c r="J754" i="2"/>
  <c r="BK747" i="2"/>
  <c r="BK745" i="2"/>
  <c r="BK736" i="2"/>
  <c r="J735" i="2"/>
  <c r="J734" i="2"/>
  <c r="BK733" i="2"/>
  <c r="BK721" i="2"/>
  <c r="J712" i="2"/>
  <c r="BK703" i="2"/>
  <c r="J700" i="2"/>
  <c r="J691" i="2"/>
  <c r="BK689" i="2"/>
  <c r="J685" i="2"/>
  <c r="BK684" i="2"/>
  <c r="BK681" i="2"/>
  <c r="BK678" i="2"/>
  <c r="J676" i="2"/>
  <c r="J669" i="2"/>
  <c r="BK662" i="2"/>
  <c r="BK661" i="2"/>
  <c r="J656" i="2"/>
  <c r="BK652" i="2"/>
  <c r="BK647" i="2"/>
  <c r="BK641" i="2"/>
  <c r="BK638" i="2"/>
  <c r="J635" i="2"/>
  <c r="BK631" i="2"/>
  <c r="BK627" i="2"/>
  <c r="BK623" i="2"/>
  <c r="BK618" i="2"/>
  <c r="BK614" i="2"/>
  <c r="J586" i="2"/>
  <c r="BK579" i="2"/>
  <c r="J570" i="2"/>
  <c r="BK560" i="2"/>
  <c r="BK558" i="2"/>
  <c r="BK546" i="2"/>
  <c r="BK537" i="2"/>
  <c r="BK515" i="2"/>
  <c r="J512" i="2"/>
  <c r="J506" i="2"/>
  <c r="BK499" i="2"/>
  <c r="J496" i="2"/>
  <c r="BK493" i="2"/>
  <c r="BK471" i="2"/>
  <c r="BK462" i="2"/>
  <c r="J459" i="2"/>
  <c r="J452" i="2"/>
  <c r="BK445" i="2"/>
  <c r="BK438" i="2"/>
  <c r="BK436" i="2"/>
  <c r="J433" i="2"/>
  <c r="J430" i="2"/>
  <c r="BK427" i="2"/>
  <c r="BK420" i="2"/>
  <c r="J413" i="2"/>
  <c r="BK411" i="2"/>
  <c r="J400" i="2"/>
  <c r="J395" i="2"/>
  <c r="J391" i="2"/>
  <c r="BK388" i="2"/>
  <c r="J384" i="2"/>
  <c r="BK377" i="2"/>
  <c r="BK373" i="2"/>
  <c r="BK371" i="2"/>
  <c r="J368" i="2"/>
  <c r="J361" i="2"/>
  <c r="J351" i="2"/>
  <c r="J345" i="2"/>
  <c r="BK341" i="2"/>
  <c r="BK338" i="2"/>
  <c r="BK333" i="2"/>
  <c r="BK330" i="2"/>
  <c r="BK327" i="2"/>
  <c r="BK320" i="2"/>
  <c r="BK313" i="2"/>
  <c r="BK309" i="2"/>
  <c r="J305" i="2"/>
  <c r="J298" i="2"/>
  <c r="BK296" i="2"/>
  <c r="BK293" i="2"/>
  <c r="J290" i="2"/>
  <c r="J286" i="2"/>
  <c r="J280" i="2"/>
  <c r="BK276" i="2"/>
  <c r="BK274" i="2"/>
  <c r="J267" i="2"/>
  <c r="BK242" i="2"/>
  <c r="J239" i="2"/>
  <c r="BK234" i="2"/>
  <c r="BK213" i="2"/>
  <c r="J209" i="2"/>
  <c r="BK165" i="2"/>
  <c r="BK162" i="2"/>
  <c r="J159" i="2"/>
  <c r="AS94" i="1"/>
  <c r="BK1032" i="5"/>
  <c r="BK1029" i="5"/>
  <c r="J1028" i="5"/>
  <c r="BK1024" i="5"/>
  <c r="J1022" i="5"/>
  <c r="J1021" i="5"/>
  <c r="J1012" i="5"/>
  <c r="BK1010" i="5"/>
  <c r="J1009" i="5"/>
  <c r="BK1007" i="5"/>
  <c r="J1001" i="5"/>
  <c r="BK999" i="5"/>
  <c r="BK998" i="5"/>
  <c r="BK996" i="5"/>
  <c r="J995" i="5"/>
  <c r="J993" i="5"/>
  <c r="BK992" i="5"/>
  <c r="BK990" i="5"/>
  <c r="BK988" i="5"/>
  <c r="J988" i="5"/>
  <c r="J987" i="5"/>
  <c r="BK986" i="5"/>
  <c r="BK985" i="5"/>
  <c r="BK983" i="5"/>
  <c r="BK982" i="5"/>
  <c r="J979" i="5"/>
  <c r="BK978" i="5"/>
  <c r="J977" i="5"/>
  <c r="J974" i="5"/>
  <c r="J971" i="5"/>
  <c r="BK968" i="5"/>
  <c r="J962" i="5"/>
  <c r="J961" i="5"/>
  <c r="J960" i="5"/>
  <c r="J959" i="5"/>
  <c r="J958" i="5"/>
  <c r="BK957" i="5"/>
  <c r="J954" i="5"/>
  <c r="J952" i="5"/>
  <c r="BK949" i="5"/>
  <c r="BK948" i="5"/>
  <c r="J947" i="5"/>
  <c r="J946" i="5"/>
  <c r="BK945" i="5"/>
  <c r="J944" i="5"/>
  <c r="J941" i="5"/>
  <c r="J939" i="5"/>
  <c r="BK938" i="5"/>
  <c r="BK936" i="5"/>
  <c r="BK931" i="5"/>
  <c r="BK930" i="5"/>
  <c r="BK929" i="5"/>
  <c r="J927" i="5"/>
  <c r="J925" i="5"/>
  <c r="J922" i="5"/>
  <c r="J921" i="5"/>
  <c r="BK920" i="5"/>
  <c r="BK919" i="5"/>
  <c r="J918" i="5"/>
  <c r="BK915" i="5"/>
  <c r="J914" i="5"/>
  <c r="BK913" i="5"/>
  <c r="BK912" i="5"/>
  <c r="BK911" i="5"/>
  <c r="J910" i="5"/>
  <c r="BK908" i="5"/>
  <c r="BK906" i="5"/>
  <c r="J905" i="5"/>
  <c r="BK904" i="5"/>
  <c r="BK900" i="5"/>
  <c r="J899" i="5"/>
  <c r="J897" i="5"/>
  <c r="J896" i="5"/>
  <c r="BK893" i="5"/>
  <c r="BK889" i="5"/>
  <c r="BK882" i="5"/>
  <c r="J880" i="5"/>
  <c r="BK877" i="5"/>
  <c r="BK875" i="5"/>
  <c r="J872" i="5"/>
  <c r="J862" i="5"/>
  <c r="BK848" i="5"/>
  <c r="J838" i="5"/>
  <c r="J835" i="5"/>
  <c r="BK481" i="5"/>
  <c r="J479" i="5"/>
  <c r="J478" i="5"/>
  <c r="BK477" i="5"/>
  <c r="BK475" i="5"/>
  <c r="BK473" i="5"/>
  <c r="J472" i="5"/>
  <c r="J470" i="5"/>
  <c r="BK469" i="5"/>
  <c r="J467" i="5"/>
  <c r="BK466" i="5"/>
  <c r="J465" i="5"/>
  <c r="BK464" i="5"/>
  <c r="J463" i="5"/>
  <c r="J462" i="5"/>
  <c r="BK461" i="5"/>
  <c r="J460" i="5"/>
  <c r="BK458" i="5"/>
  <c r="J457" i="5"/>
  <c r="BK456" i="5"/>
  <c r="BK454" i="5"/>
  <c r="J453" i="5"/>
  <c r="J452" i="5"/>
  <c r="BK450" i="5"/>
  <c r="J448" i="5"/>
  <c r="BK447" i="5"/>
  <c r="J446" i="5"/>
  <c r="BK445" i="5"/>
  <c r="BK444" i="5"/>
  <c r="J442" i="5"/>
  <c r="J441" i="5"/>
  <c r="J440" i="5"/>
  <c r="J439" i="5"/>
  <c r="J437" i="5"/>
  <c r="J436" i="5"/>
  <c r="BK435" i="5"/>
  <c r="J433" i="5"/>
  <c r="J431" i="5"/>
  <c r="J430" i="5"/>
  <c r="J429" i="5"/>
  <c r="J427" i="5"/>
  <c r="BK426" i="5"/>
  <c r="BK424" i="5"/>
  <c r="BK422" i="5"/>
  <c r="J421" i="5"/>
  <c r="BK420" i="5"/>
  <c r="J418" i="5"/>
  <c r="J416" i="5"/>
  <c r="BK415" i="5"/>
  <c r="J413" i="5"/>
  <c r="J412" i="5"/>
  <c r="J410" i="5"/>
  <c r="BK408" i="5"/>
  <c r="J407" i="5"/>
  <c r="J406" i="5"/>
  <c r="BK403" i="5"/>
  <c r="J401" i="5"/>
  <c r="J400" i="5"/>
  <c r="J398" i="5"/>
  <c r="J396" i="5"/>
  <c r="BK395" i="5"/>
  <c r="J393" i="5"/>
  <c r="J392" i="5"/>
  <c r="BK391" i="5"/>
  <c r="J389" i="5"/>
  <c r="BK388" i="5"/>
  <c r="J386" i="5"/>
  <c r="BK385" i="5"/>
  <c r="J383" i="5"/>
  <c r="J382" i="5"/>
  <c r="J381" i="5"/>
  <c r="BK380" i="5"/>
  <c r="J378" i="5"/>
  <c r="BK377" i="5"/>
  <c r="J374" i="5"/>
  <c r="J373" i="5"/>
  <c r="BK370" i="5"/>
  <c r="J369" i="5"/>
  <c r="BK368" i="5"/>
  <c r="J367" i="5"/>
  <c r="J366" i="5"/>
  <c r="BK365" i="5"/>
  <c r="J363" i="5"/>
  <c r="BK362" i="5"/>
  <c r="J360" i="5"/>
  <c r="J359" i="5"/>
  <c r="BK358" i="5"/>
  <c r="BK356" i="5"/>
  <c r="J354" i="5"/>
  <c r="BK352" i="5"/>
  <c r="J350" i="5"/>
  <c r="BK349" i="5"/>
  <c r="BK348" i="5"/>
  <c r="BK346" i="5"/>
  <c r="J343" i="5"/>
  <c r="J342" i="5"/>
  <c r="BK341" i="5"/>
  <c r="J339" i="5"/>
  <c r="BK338" i="5"/>
  <c r="J336" i="5"/>
  <c r="J334" i="5"/>
  <c r="BK333" i="5"/>
  <c r="J332" i="5"/>
  <c r="BK330" i="5"/>
  <c r="BK328" i="5"/>
  <c r="J326" i="5"/>
  <c r="J324" i="5"/>
  <c r="BK323" i="5"/>
  <c r="BK322" i="5"/>
  <c r="J320" i="5"/>
  <c r="J319" i="5"/>
  <c r="BK318" i="5"/>
  <c r="BK316" i="5"/>
  <c r="BK314" i="5"/>
  <c r="BK313" i="5"/>
  <c r="J312" i="5"/>
  <c r="BK311" i="5"/>
  <c r="BK309" i="5"/>
  <c r="BK307" i="5"/>
  <c r="J305" i="5"/>
  <c r="BK302" i="5"/>
  <c r="BK297" i="5"/>
  <c r="J293" i="5"/>
  <c r="BK291" i="5"/>
  <c r="J280" i="5"/>
  <c r="J276" i="5"/>
  <c r="BK275" i="5"/>
  <c r="BK269" i="5"/>
  <c r="BK265" i="5"/>
  <c r="J262" i="5"/>
  <c r="BK257" i="5"/>
  <c r="J255" i="5"/>
  <c r="J253" i="5"/>
  <c r="BK246" i="5"/>
  <c r="J238" i="5"/>
  <c r="BK237" i="5"/>
  <c r="J236" i="5"/>
  <c r="BK235" i="5"/>
  <c r="J229" i="5"/>
  <c r="BK226" i="5"/>
  <c r="J224" i="5"/>
  <c r="J221" i="5"/>
  <c r="BK218" i="5"/>
  <c r="BK215" i="5"/>
  <c r="BK212" i="5"/>
  <c r="BK206" i="5"/>
  <c r="BK200" i="5"/>
  <c r="J192" i="5"/>
  <c r="J190" i="5"/>
  <c r="J183" i="5"/>
  <c r="J181" i="5"/>
  <c r="J169" i="5"/>
  <c r="BK166" i="5"/>
  <c r="J160" i="5"/>
  <c r="J158" i="5"/>
  <c r="J155" i="5"/>
  <c r="BK1671" i="4"/>
  <c r="J1667" i="4"/>
  <c r="J1664" i="4"/>
  <c r="J1662" i="4"/>
  <c r="BK1657" i="4"/>
  <c r="BK1649" i="4"/>
  <c r="BK1647" i="4"/>
  <c r="BK1619" i="4"/>
  <c r="J1609" i="4"/>
  <c r="BK1597" i="4"/>
  <c r="J1595" i="4"/>
  <c r="BK1592" i="4"/>
  <c r="BK1574" i="4"/>
  <c r="BK1560" i="4"/>
  <c r="J1558" i="4"/>
  <c r="BK1555" i="4"/>
  <c r="J1548" i="4"/>
  <c r="BK1535" i="4"/>
  <c r="J1532" i="4"/>
  <c r="J1515" i="4"/>
  <c r="BK1510" i="4"/>
  <c r="BK1505" i="4"/>
  <c r="J1496" i="4"/>
  <c r="BK1492" i="4"/>
  <c r="J1490" i="4"/>
  <c r="BK1486" i="4"/>
  <c r="J1483" i="4"/>
  <c r="BK1472" i="4"/>
  <c r="J1470" i="4"/>
  <c r="BK1463" i="4"/>
  <c r="BK1447" i="4"/>
  <c r="J1443" i="4"/>
  <c r="BK1435" i="4"/>
  <c r="BK1431" i="4"/>
  <c r="J1418" i="4"/>
  <c r="BK1406" i="4"/>
  <c r="BK1380" i="4"/>
  <c r="BK1355" i="4"/>
  <c r="BK1343" i="4"/>
  <c r="BK1340" i="4"/>
  <c r="J1336" i="4"/>
  <c r="BK1326" i="4"/>
  <c r="J1314" i="4"/>
  <c r="J1311" i="4"/>
  <c r="BK1309" i="4"/>
  <c r="BK1308" i="4"/>
  <c r="J1307" i="4"/>
  <c r="BK1306" i="4"/>
  <c r="BK1305" i="4"/>
  <c r="BK1304" i="4"/>
  <c r="J1303" i="4"/>
  <c r="J1300" i="4"/>
  <c r="BK1299" i="4"/>
  <c r="BK1297" i="4"/>
  <c r="J1296" i="4"/>
  <c r="J1293" i="4"/>
  <c r="BK1288" i="4"/>
  <c r="J1285" i="4"/>
  <c r="J1284" i="4"/>
  <c r="J1283" i="4"/>
  <c r="J1282" i="4"/>
  <c r="BK1281" i="4"/>
  <c r="J1278" i="4"/>
  <c r="BK1275" i="4"/>
  <c r="BK1270" i="4"/>
  <c r="J1267" i="4"/>
  <c r="BK1266" i="4"/>
  <c r="BK1265" i="4"/>
  <c r="J1264" i="4"/>
  <c r="BK1261" i="4"/>
  <c r="BK1260" i="4"/>
  <c r="J1259" i="4"/>
  <c r="BK1258" i="4"/>
  <c r="J1257" i="4"/>
  <c r="BK1254" i="4"/>
  <c r="BK1253" i="4"/>
  <c r="J1252" i="4"/>
  <c r="BK1249" i="4"/>
  <c r="J1246" i="4"/>
  <c r="BK1245" i="4"/>
  <c r="J1244" i="4"/>
  <c r="J1241" i="4"/>
  <c r="BK1239" i="4"/>
  <c r="J1238" i="4"/>
  <c r="BK1237" i="4"/>
  <c r="J1236" i="4"/>
  <c r="BK1235" i="4"/>
  <c r="J1234" i="4"/>
  <c r="J1233" i="4"/>
  <c r="BK1230" i="4"/>
  <c r="BK1229" i="4"/>
  <c r="J1228" i="4"/>
  <c r="BK1226" i="4"/>
  <c r="BK1223" i="4"/>
  <c r="J1219" i="4"/>
  <c r="J1218" i="4"/>
  <c r="BK1216" i="4"/>
  <c r="BK1215" i="4"/>
  <c r="J1213" i="4"/>
  <c r="BK1212" i="4"/>
  <c r="BK1210" i="4"/>
  <c r="BK1209" i="4"/>
  <c r="BK1208" i="4"/>
  <c r="J1206" i="4"/>
  <c r="J1204" i="4"/>
  <c r="BK1203" i="4"/>
  <c r="BK1202" i="4"/>
  <c r="BK1200" i="4"/>
  <c r="BK1198" i="4"/>
  <c r="BK1197" i="4"/>
  <c r="BK1195" i="4"/>
  <c r="BK1192" i="4"/>
  <c r="BK1190" i="4"/>
  <c r="J1188" i="4"/>
  <c r="J1187" i="4"/>
  <c r="BK1186" i="4"/>
  <c r="BK1184" i="4"/>
  <c r="BK1182" i="4"/>
  <c r="J1180" i="4"/>
  <c r="BK1177" i="4"/>
  <c r="J1176" i="4"/>
  <c r="BK1173" i="4"/>
  <c r="J1171" i="4"/>
  <c r="J1169" i="4"/>
  <c r="BK1168" i="4"/>
  <c r="J1166" i="4"/>
  <c r="J1165" i="4"/>
  <c r="J1164" i="4"/>
  <c r="BK1163" i="4"/>
  <c r="J1161" i="4"/>
  <c r="J1160" i="4"/>
  <c r="J1158" i="4"/>
  <c r="BK1157" i="4"/>
  <c r="J1156" i="4"/>
  <c r="J1154" i="4"/>
  <c r="BK1153" i="4"/>
  <c r="J1151" i="4"/>
  <c r="BK1149" i="4"/>
  <c r="J1147" i="4"/>
  <c r="J1146" i="4"/>
  <c r="J1144" i="4"/>
  <c r="J1143" i="4"/>
  <c r="J1142" i="4"/>
  <c r="J1141" i="4"/>
  <c r="J1140" i="4"/>
  <c r="J1139" i="4"/>
  <c r="BK1137" i="4"/>
  <c r="J1134" i="4"/>
  <c r="BK1133" i="4"/>
  <c r="J1131" i="4"/>
  <c r="BK1130" i="4"/>
  <c r="BK1127" i="4"/>
  <c r="J1125" i="4"/>
  <c r="J1124" i="4"/>
  <c r="J1123" i="4"/>
  <c r="BK1122" i="4"/>
  <c r="J1121" i="4"/>
  <c r="J1119" i="4"/>
  <c r="J1118" i="4"/>
  <c r="J1117" i="4"/>
  <c r="BK1115" i="4"/>
  <c r="J1113" i="4"/>
  <c r="BK1112" i="4"/>
  <c r="BK1109" i="4"/>
  <c r="J1107" i="4"/>
  <c r="BK1106" i="4"/>
  <c r="J1104" i="4"/>
  <c r="BK1103" i="4"/>
  <c r="BK1102" i="4"/>
  <c r="J1100" i="4"/>
  <c r="J1099" i="4"/>
  <c r="J1098" i="4"/>
  <c r="J1097" i="4"/>
  <c r="BK1096" i="4"/>
  <c r="J1094" i="4"/>
  <c r="BK1093" i="4"/>
  <c r="J1091" i="4"/>
  <c r="J1090" i="4"/>
  <c r="J1089" i="4"/>
  <c r="BK1088" i="4"/>
  <c r="J1087" i="4"/>
  <c r="BK1086" i="4"/>
  <c r="BK1084" i="4"/>
  <c r="BK1083" i="4"/>
  <c r="J1082" i="4"/>
  <c r="J1081" i="4"/>
  <c r="BK1080" i="4"/>
  <c r="BK1079" i="4"/>
  <c r="BK1078" i="4"/>
  <c r="BK1076" i="4"/>
  <c r="J1074" i="4"/>
  <c r="J1073" i="4"/>
  <c r="BK1071" i="4"/>
  <c r="J1070" i="4"/>
  <c r="BK1069" i="4"/>
  <c r="J1067" i="4"/>
  <c r="BK1066" i="4"/>
  <c r="J1064" i="4"/>
  <c r="J1061" i="4"/>
  <c r="BK1060" i="4"/>
  <c r="BK1058" i="4"/>
  <c r="J1057" i="4"/>
  <c r="J1056" i="4"/>
  <c r="J1055" i="4"/>
  <c r="BK1054" i="4"/>
  <c r="J1052" i="4"/>
  <c r="BK1051" i="4"/>
  <c r="BK1048" i="4"/>
  <c r="J1046" i="4"/>
  <c r="BK1044" i="4"/>
  <c r="J1042" i="4"/>
  <c r="BK1041" i="4"/>
  <c r="BK1039" i="4"/>
  <c r="BK1036" i="4"/>
  <c r="J1034" i="4"/>
  <c r="BK1033" i="4"/>
  <c r="J1032" i="4"/>
  <c r="J1031" i="4"/>
  <c r="BK1030" i="4"/>
  <c r="J1028" i="4"/>
  <c r="J1027" i="4"/>
  <c r="J1026" i="4"/>
  <c r="J1025" i="4"/>
  <c r="BK1024" i="4"/>
  <c r="J1023" i="4"/>
  <c r="BK1021" i="4"/>
  <c r="J1020" i="4"/>
  <c r="BK1019" i="4"/>
  <c r="J1017" i="4"/>
  <c r="J1016" i="4"/>
  <c r="J1014" i="4"/>
  <c r="BK1012" i="4"/>
  <c r="BK1010" i="4"/>
  <c r="J1008" i="4"/>
  <c r="J1007" i="4"/>
  <c r="BK1006" i="4"/>
  <c r="J1004" i="4"/>
  <c r="BK1003" i="4"/>
  <c r="BK1001" i="4"/>
  <c r="BK1000" i="4"/>
  <c r="BK997" i="4"/>
  <c r="BK995" i="4"/>
  <c r="BK994" i="4"/>
  <c r="J992" i="4"/>
  <c r="J991" i="4"/>
  <c r="BK990" i="4"/>
  <c r="BK988" i="4"/>
  <c r="BK987" i="4"/>
  <c r="J986" i="4"/>
  <c r="BK985" i="4"/>
  <c r="J984" i="4"/>
  <c r="BK980" i="4"/>
  <c r="J978" i="4"/>
  <c r="J976" i="4"/>
  <c r="BK975" i="4"/>
  <c r="BK973" i="4"/>
  <c r="BK971" i="4"/>
  <c r="J970" i="4"/>
  <c r="J969" i="4"/>
  <c r="BK968" i="4"/>
  <c r="J966" i="4"/>
  <c r="BK965" i="4"/>
  <c r="J963" i="4"/>
  <c r="BK962" i="4"/>
  <c r="BK960" i="4"/>
  <c r="J959" i="4"/>
  <c r="BK958" i="4"/>
  <c r="BK957" i="4"/>
  <c r="J955" i="4"/>
  <c r="J952" i="4"/>
  <c r="J951" i="4"/>
  <c r="J949" i="4"/>
  <c r="BK947" i="4"/>
  <c r="BK946" i="4"/>
  <c r="BK944" i="4"/>
  <c r="J942" i="4"/>
  <c r="J940" i="4"/>
  <c r="J939" i="4"/>
  <c r="J937" i="4"/>
  <c r="BK936" i="4"/>
  <c r="J934" i="4"/>
  <c r="BK933" i="4"/>
  <c r="BK932" i="4"/>
  <c r="BK931" i="4"/>
  <c r="J930" i="4"/>
  <c r="J929" i="4"/>
  <c r="J928" i="4"/>
  <c r="J927" i="4"/>
  <c r="J926" i="4"/>
  <c r="BK925" i="4"/>
  <c r="BK922" i="4"/>
  <c r="BK919" i="4"/>
  <c r="BK918" i="4"/>
  <c r="J917" i="4"/>
  <c r="J916" i="4"/>
  <c r="J914" i="4"/>
  <c r="BK913" i="4"/>
  <c r="BK911" i="4"/>
  <c r="J909" i="4"/>
  <c r="BK908" i="4"/>
  <c r="BK906" i="4"/>
  <c r="BK905" i="4"/>
  <c r="BK903" i="4"/>
  <c r="J901" i="4"/>
  <c r="J900" i="4"/>
  <c r="BK899" i="4"/>
  <c r="J897" i="4"/>
  <c r="J896" i="4"/>
  <c r="J895" i="4"/>
  <c r="BK894" i="4"/>
  <c r="J892" i="4"/>
  <c r="BK891" i="4"/>
  <c r="J889" i="4"/>
  <c r="J888" i="4"/>
  <c r="BK887" i="4"/>
  <c r="J886" i="4"/>
  <c r="J884" i="4"/>
  <c r="J882" i="4"/>
  <c r="J880" i="4"/>
  <c r="J879" i="4"/>
  <c r="J877" i="4"/>
  <c r="J876" i="4"/>
  <c r="BK875" i="4"/>
  <c r="BK872" i="4"/>
  <c r="BK870" i="4"/>
  <c r="J868" i="4"/>
  <c r="J867" i="4"/>
  <c r="BK862" i="4"/>
  <c r="J857" i="4"/>
  <c r="BK855" i="4"/>
  <c r="J851" i="4"/>
  <c r="BK850" i="4"/>
  <c r="BK846" i="4"/>
  <c r="BK842" i="4"/>
  <c r="J840" i="4"/>
  <c r="J839" i="4"/>
  <c r="BK834" i="4"/>
  <c r="J831" i="4"/>
  <c r="J829" i="4"/>
  <c r="BK827" i="4"/>
  <c r="J825" i="4"/>
  <c r="BK824" i="4"/>
  <c r="J823" i="4"/>
  <c r="BK822" i="4"/>
  <c r="J816" i="4"/>
  <c r="J814" i="4"/>
  <c r="J811" i="4"/>
  <c r="BK808" i="4"/>
  <c r="BK802" i="4"/>
  <c r="J798" i="4"/>
  <c r="J795" i="4"/>
  <c r="BK791" i="4"/>
  <c r="J790" i="4"/>
  <c r="J787" i="4"/>
  <c r="BK782" i="4"/>
  <c r="J780" i="4"/>
  <c r="BK778" i="4"/>
  <c r="BK775" i="4"/>
  <c r="BK770" i="4"/>
  <c r="BK756" i="4"/>
  <c r="J752" i="4"/>
  <c r="BK748" i="4"/>
  <c r="J745" i="4"/>
  <c r="J740" i="4"/>
  <c r="BK735" i="4"/>
  <c r="BK728" i="4"/>
  <c r="BK726" i="4"/>
  <c r="J723" i="4"/>
  <c r="BK721" i="4"/>
  <c r="BK715" i="4"/>
  <c r="BK713" i="4"/>
  <c r="BK705" i="4"/>
  <c r="J700" i="4"/>
  <c r="BK696" i="4"/>
  <c r="J694" i="4"/>
  <c r="J690" i="4"/>
  <c r="BK686" i="4"/>
  <c r="J678" i="4"/>
  <c r="BK674" i="4"/>
  <c r="J671" i="4"/>
  <c r="BK668" i="4"/>
  <c r="BK664" i="4"/>
  <c r="J662" i="4"/>
  <c r="BK655" i="4"/>
  <c r="BK650" i="4"/>
  <c r="BK648" i="4"/>
  <c r="BK640" i="4"/>
  <c r="BK639" i="4"/>
  <c r="J630" i="4"/>
  <c r="J627" i="4"/>
  <c r="BK618" i="4"/>
  <c r="J612" i="4"/>
  <c r="BK603" i="4"/>
  <c r="J599" i="4"/>
  <c r="J596" i="4"/>
  <c r="J588" i="4"/>
  <c r="BK584" i="4"/>
  <c r="BK579" i="4"/>
  <c r="BK573" i="4"/>
  <c r="BK566" i="4"/>
  <c r="J563" i="4"/>
  <c r="BK552" i="4"/>
  <c r="BK539" i="4"/>
  <c r="BK510" i="4"/>
  <c r="J507" i="4"/>
  <c r="BK495" i="4"/>
  <c r="BK486" i="4"/>
  <c r="J482" i="4"/>
  <c r="J473" i="4"/>
  <c r="BK470" i="4"/>
  <c r="J465" i="4"/>
  <c r="BK455" i="4"/>
  <c r="BK449" i="4"/>
  <c r="J430" i="4"/>
  <c r="J425" i="4"/>
  <c r="J414" i="4"/>
  <c r="BK408" i="4"/>
  <c r="J400" i="4"/>
  <c r="BK398" i="4"/>
  <c r="J394" i="4"/>
  <c r="BK388" i="4"/>
  <c r="J383" i="4"/>
  <c r="J380" i="4"/>
  <c r="J377" i="4"/>
  <c r="BK363" i="4"/>
  <c r="J358" i="4"/>
  <c r="J351" i="4"/>
  <c r="J348" i="4"/>
  <c r="BK341" i="4"/>
  <c r="BK327" i="4"/>
  <c r="J313" i="4"/>
  <c r="J309" i="4"/>
  <c r="J302" i="4"/>
  <c r="J300" i="4"/>
  <c r="J297" i="4"/>
  <c r="BK293" i="4"/>
  <c r="J283" i="4"/>
  <c r="J279" i="4"/>
  <c r="BK272" i="4"/>
  <c r="BK266" i="4"/>
  <c r="J263" i="4"/>
  <c r="BK259" i="4"/>
  <c r="J255" i="4"/>
  <c r="BK251" i="4"/>
  <c r="BK247" i="4"/>
  <c r="J245" i="4"/>
  <c r="J242" i="4"/>
  <c r="BK239" i="4"/>
  <c r="J235" i="4"/>
  <c r="J231" i="4"/>
  <c r="BK220" i="4"/>
  <c r="J206" i="4"/>
  <c r="BK203" i="4"/>
  <c r="J200" i="4"/>
  <c r="BK196" i="4"/>
  <c r="BK189" i="4"/>
  <c r="BK162" i="4"/>
  <c r="J159" i="4"/>
  <c r="J1184" i="3"/>
  <c r="BK1183" i="3"/>
  <c r="BK1181" i="3"/>
  <c r="J1180" i="3"/>
  <c r="BK1178" i="3"/>
  <c r="BK1177" i="3"/>
  <c r="J1176" i="3"/>
  <c r="J1174" i="3"/>
  <c r="BK1173" i="3"/>
  <c r="BK1172" i="3"/>
  <c r="BK1168" i="3"/>
  <c r="BK1167" i="3"/>
  <c r="BK1164" i="3"/>
  <c r="BK1162" i="3"/>
  <c r="J1157" i="3"/>
  <c r="J1154" i="3"/>
  <c r="BK1150" i="3"/>
  <c r="J1144" i="3"/>
  <c r="J1133" i="3"/>
  <c r="J1130" i="3"/>
  <c r="BK1126" i="3"/>
  <c r="BK1124" i="3"/>
  <c r="BK1114" i="3"/>
  <c r="J1111" i="3"/>
  <c r="J1105" i="3"/>
  <c r="J1102" i="3"/>
  <c r="J1098" i="3"/>
  <c r="BK1090" i="3"/>
  <c r="J1082" i="3"/>
  <c r="BK1078" i="3"/>
  <c r="BK1067" i="3"/>
  <c r="J1065" i="3"/>
  <c r="BK1062" i="3"/>
  <c r="BK1058" i="3"/>
  <c r="BK1056" i="3"/>
  <c r="BK1052" i="3"/>
  <c r="BK1047" i="3"/>
  <c r="J1045" i="3"/>
  <c r="J1041" i="3"/>
  <c r="J1038" i="3"/>
  <c r="J1034" i="3"/>
  <c r="BK1032" i="3"/>
  <c r="J1026" i="3"/>
  <c r="J1018" i="3"/>
  <c r="J1004" i="3"/>
  <c r="BK999" i="3"/>
  <c r="J990" i="3"/>
  <c r="J981" i="3"/>
  <c r="J977" i="3"/>
  <c r="J973" i="3"/>
  <c r="J969" i="3"/>
  <c r="J965" i="3"/>
  <c r="BK956" i="3"/>
  <c r="BK946" i="3"/>
  <c r="J938" i="3"/>
  <c r="J933" i="3"/>
  <c r="BK928" i="3"/>
  <c r="BK919" i="3"/>
  <c r="J900" i="3"/>
  <c r="BK897" i="3"/>
  <c r="BK893" i="3"/>
  <c r="BK885" i="3"/>
  <c r="BK882" i="3"/>
  <c r="J876" i="3"/>
  <c r="BK868" i="3"/>
  <c r="BK866" i="3"/>
  <c r="J863" i="3"/>
  <c r="J859" i="3"/>
  <c r="J855" i="3"/>
  <c r="J852" i="3"/>
  <c r="J851" i="3"/>
  <c r="BK849" i="3"/>
  <c r="J848" i="3"/>
  <c r="BK847" i="3"/>
  <c r="BK846" i="3"/>
  <c r="BK845" i="3"/>
  <c r="J843" i="3"/>
  <c r="BK842" i="3"/>
  <c r="BK839" i="3"/>
  <c r="BK837" i="3"/>
  <c r="J836" i="3"/>
  <c r="BK835" i="3"/>
  <c r="J833" i="3"/>
  <c r="J832" i="3"/>
  <c r="BK831" i="3"/>
  <c r="J830" i="3"/>
  <c r="J828" i="3"/>
  <c r="BK826" i="3"/>
  <c r="BK825" i="3"/>
  <c r="J824" i="3"/>
  <c r="J823" i="3"/>
  <c r="J822" i="3"/>
  <c r="J821" i="3"/>
  <c r="J820" i="3"/>
  <c r="BK819" i="3"/>
  <c r="BK817" i="3"/>
  <c r="BK816" i="3"/>
  <c r="BK813" i="3"/>
  <c r="BK811" i="3"/>
  <c r="BK809" i="3"/>
  <c r="BK807" i="3"/>
  <c r="J805" i="3"/>
  <c r="J803" i="3"/>
  <c r="BK802" i="3"/>
  <c r="BK799" i="3"/>
  <c r="J798" i="3"/>
  <c r="J797" i="3"/>
  <c r="J796" i="3"/>
  <c r="BK794" i="3"/>
  <c r="BK793" i="3"/>
  <c r="BK791" i="3"/>
  <c r="BK790" i="3"/>
  <c r="J789" i="3"/>
  <c r="J781" i="3"/>
  <c r="J778" i="3"/>
  <c r="J776" i="3"/>
  <c r="J775" i="3"/>
  <c r="BK774" i="3"/>
  <c r="J770" i="3"/>
  <c r="BK768" i="3"/>
  <c r="BK767" i="3"/>
  <c r="BK766" i="3"/>
  <c r="J764" i="3"/>
  <c r="J761" i="3"/>
  <c r="BK760" i="3"/>
  <c r="BK758" i="3"/>
  <c r="BK755" i="3"/>
  <c r="J754" i="3"/>
  <c r="J753" i="3"/>
  <c r="J749" i="3"/>
  <c r="J748" i="3"/>
  <c r="BK747" i="3"/>
  <c r="J744" i="3"/>
  <c r="J743" i="3"/>
  <c r="J742" i="3"/>
  <c r="J741" i="3"/>
  <c r="J740" i="3"/>
  <c r="J739" i="3"/>
  <c r="BK736" i="3"/>
  <c r="J735" i="3"/>
  <c r="BK734" i="3"/>
  <c r="J732" i="3"/>
  <c r="BK731" i="3"/>
  <c r="BK730" i="3"/>
  <c r="J729" i="3"/>
  <c r="BK724" i="3"/>
  <c r="J723" i="3"/>
  <c r="J722" i="3"/>
  <c r="BK721" i="3"/>
  <c r="BK720" i="3"/>
  <c r="BK719" i="3"/>
  <c r="BK714" i="3"/>
  <c r="BK713" i="3"/>
  <c r="J706" i="3"/>
  <c r="J704" i="3"/>
  <c r="BK693" i="3"/>
  <c r="BK690" i="3"/>
  <c r="J689" i="3"/>
  <c r="J688" i="3"/>
  <c r="BK687" i="3"/>
  <c r="BK686" i="3"/>
  <c r="J685" i="3"/>
  <c r="BK682" i="3"/>
  <c r="BK681" i="3"/>
  <c r="J680" i="3"/>
  <c r="BK677" i="3"/>
  <c r="BK676" i="3"/>
  <c r="J675" i="3"/>
  <c r="BK672" i="3"/>
  <c r="J671" i="3"/>
  <c r="BK668" i="3"/>
  <c r="J667" i="3"/>
  <c r="J666" i="3"/>
  <c r="BK665" i="3"/>
  <c r="BK664" i="3"/>
  <c r="J663" i="3"/>
  <c r="J662" i="3"/>
  <c r="BK661" i="3"/>
  <c r="J660" i="3"/>
  <c r="J659" i="3"/>
  <c r="BK656" i="3"/>
  <c r="J655" i="3"/>
  <c r="BK654" i="3"/>
  <c r="J653" i="3"/>
  <c r="J652" i="3"/>
  <c r="J651" i="3"/>
  <c r="BK650" i="3"/>
  <c r="J649" i="3"/>
  <c r="BK647" i="3"/>
  <c r="BK646" i="3"/>
  <c r="BK645" i="3"/>
  <c r="J642" i="3"/>
  <c r="BK640" i="3"/>
  <c r="J639" i="3"/>
  <c r="BK637" i="3"/>
  <c r="J636" i="3"/>
  <c r="BK634" i="3"/>
  <c r="BK633" i="3"/>
  <c r="J632" i="3"/>
  <c r="BK631" i="3"/>
  <c r="BK630" i="3"/>
  <c r="BK627" i="3"/>
  <c r="J626" i="3"/>
  <c r="BK625" i="3"/>
  <c r="J622" i="3"/>
  <c r="BK620" i="3"/>
  <c r="J615" i="3"/>
  <c r="BK614" i="3"/>
  <c r="BK613" i="3"/>
  <c r="BK611" i="3"/>
  <c r="J610" i="3"/>
  <c r="BK607" i="3"/>
  <c r="BK606" i="3"/>
  <c r="J604" i="3"/>
  <c r="BK603" i="3"/>
  <c r="BK602" i="3"/>
  <c r="J601" i="3"/>
  <c r="J600" i="3"/>
  <c r="BK598" i="3"/>
  <c r="J595" i="3"/>
  <c r="J594" i="3"/>
  <c r="BK592" i="3"/>
  <c r="BK591" i="3"/>
  <c r="BK588" i="3"/>
  <c r="J585" i="3"/>
  <c r="BK584" i="3"/>
  <c r="BK583" i="3"/>
  <c r="BK579" i="3"/>
  <c r="BK573" i="3"/>
  <c r="BK572" i="3"/>
  <c r="J571" i="3"/>
  <c r="J568" i="3"/>
  <c r="BK566" i="3"/>
  <c r="BK565" i="3"/>
  <c r="J564" i="3"/>
  <c r="J561" i="3"/>
  <c r="J558" i="3"/>
  <c r="J557" i="3"/>
  <c r="BK554" i="3"/>
  <c r="J553" i="3"/>
  <c r="J552" i="3"/>
  <c r="J551" i="3"/>
  <c r="BK548" i="3"/>
  <c r="BK547" i="3"/>
  <c r="BK544" i="3"/>
  <c r="BK543" i="3"/>
  <c r="BK537" i="3"/>
  <c r="BK536" i="3"/>
  <c r="BK535" i="3"/>
  <c r="BK534" i="3"/>
  <c r="J532" i="3"/>
  <c r="BK529" i="3"/>
  <c r="BK526" i="3"/>
  <c r="J525" i="3"/>
  <c r="J524" i="3"/>
  <c r="BK523" i="3"/>
  <c r="J522" i="3"/>
  <c r="J520" i="3"/>
  <c r="J519" i="3"/>
  <c r="BK518" i="3"/>
  <c r="BK516" i="3"/>
  <c r="J515" i="3"/>
  <c r="J514" i="3"/>
  <c r="J512" i="3"/>
  <c r="J509" i="3"/>
  <c r="BK508" i="3"/>
  <c r="J506" i="3"/>
  <c r="BK505" i="3"/>
  <c r="J503" i="3"/>
  <c r="BK502" i="3"/>
  <c r="J499" i="3"/>
  <c r="J498" i="3"/>
  <c r="J496" i="3"/>
  <c r="J495" i="3"/>
  <c r="J494" i="3"/>
  <c r="J493" i="3"/>
  <c r="BK492" i="3"/>
  <c r="BK490" i="3"/>
  <c r="J489" i="3"/>
  <c r="BK488" i="3"/>
  <c r="J487" i="3"/>
  <c r="BK486" i="3"/>
  <c r="J484" i="3"/>
  <c r="BK483" i="3"/>
  <c r="J481" i="3"/>
  <c r="BK480" i="3"/>
  <c r="J478" i="3"/>
  <c r="J477" i="3"/>
  <c r="BK476" i="3"/>
  <c r="J473" i="3"/>
  <c r="J471" i="3"/>
  <c r="BK470" i="3"/>
  <c r="J468" i="3"/>
  <c r="J467" i="3"/>
  <c r="BK466" i="3"/>
  <c r="J465" i="3"/>
  <c r="J464" i="3"/>
  <c r="J462" i="3"/>
  <c r="BK461" i="3"/>
  <c r="J460" i="3"/>
  <c r="J459" i="3"/>
  <c r="J458" i="3"/>
  <c r="BK457" i="3"/>
  <c r="J455" i="3"/>
  <c r="J454" i="3"/>
  <c r="BK453" i="3"/>
  <c r="BK451" i="3"/>
  <c r="J450" i="3"/>
  <c r="BK449" i="3"/>
  <c r="J448" i="3"/>
  <c r="BK447" i="3"/>
  <c r="BK444" i="3"/>
  <c r="BK442" i="3"/>
  <c r="J440" i="3"/>
  <c r="J439" i="3"/>
  <c r="BK438" i="3"/>
  <c r="J437" i="3"/>
  <c r="J436" i="3"/>
  <c r="BK435" i="3"/>
  <c r="J433" i="3"/>
  <c r="BK432" i="3"/>
  <c r="BK430" i="3"/>
  <c r="BK428" i="3"/>
  <c r="BK426" i="3"/>
  <c r="BK423" i="3"/>
  <c r="BK421" i="3"/>
  <c r="J420" i="3"/>
  <c r="BK419" i="3"/>
  <c r="BK418" i="3"/>
  <c r="J417" i="3"/>
  <c r="BK414" i="3"/>
  <c r="BK413" i="3"/>
  <c r="BK411" i="3"/>
  <c r="J409" i="3"/>
  <c r="BK408" i="3"/>
  <c r="J405" i="3"/>
  <c r="BK404" i="3"/>
  <c r="BK402" i="3"/>
  <c r="J401" i="3"/>
  <c r="J400" i="3"/>
  <c r="BK399" i="3"/>
  <c r="BK398" i="3"/>
  <c r="J395" i="3"/>
  <c r="BK393" i="3"/>
  <c r="BK391" i="3"/>
  <c r="J388" i="3"/>
  <c r="BK386" i="3"/>
  <c r="BK384" i="3"/>
  <c r="J383" i="3"/>
  <c r="BK381" i="3"/>
  <c r="BK378" i="3"/>
  <c r="BK376" i="3"/>
  <c r="J372" i="3"/>
  <c r="J368" i="3"/>
  <c r="BK363" i="3"/>
  <c r="J361" i="3"/>
  <c r="J359" i="3"/>
  <c r="J358" i="3"/>
  <c r="BK355" i="3"/>
  <c r="J350" i="3"/>
  <c r="J347" i="3"/>
  <c r="J344" i="3"/>
  <c r="J340" i="3"/>
  <c r="BK335" i="3"/>
  <c r="BK332" i="3"/>
  <c r="J331" i="3"/>
  <c r="J330" i="3"/>
  <c r="BK327" i="3"/>
  <c r="BK322" i="3"/>
  <c r="BK316" i="3"/>
  <c r="J311" i="3"/>
  <c r="BK309" i="3"/>
  <c r="J304" i="3"/>
  <c r="J298" i="3"/>
  <c r="J296" i="3"/>
  <c r="BK292" i="3"/>
  <c r="BK286" i="3"/>
  <c r="J280" i="3"/>
  <c r="BK276" i="3"/>
  <c r="J273" i="3"/>
  <c r="J270" i="3"/>
  <c r="J268" i="3"/>
  <c r="J266" i="3"/>
  <c r="J264" i="3"/>
  <c r="J256" i="3"/>
  <c r="BK253" i="3"/>
  <c r="BK248" i="3"/>
  <c r="J246" i="3"/>
  <c r="BK239" i="3"/>
  <c r="BK237" i="3"/>
  <c r="J230" i="3"/>
  <c r="J226" i="3"/>
  <c r="J223" i="3"/>
  <c r="BK217" i="3"/>
  <c r="J210" i="3"/>
  <c r="BK205" i="3"/>
  <c r="BK188" i="3"/>
  <c r="BK181" i="3"/>
  <c r="BK175" i="3"/>
  <c r="J170" i="3"/>
  <c r="BK166" i="3"/>
  <c r="J162" i="3"/>
  <c r="BK155" i="3"/>
  <c r="BK2440" i="2"/>
  <c r="J2439" i="2"/>
  <c r="J2437" i="2"/>
  <c r="BK2436" i="2"/>
  <c r="J2434" i="2"/>
  <c r="BK2433" i="2"/>
  <c r="J2432" i="2"/>
  <c r="J2430" i="2"/>
  <c r="BK2429" i="2"/>
  <c r="J2428" i="2"/>
  <c r="BK2427" i="2"/>
  <c r="J2423" i="2"/>
  <c r="J2422" i="2"/>
  <c r="J2411" i="2"/>
  <c r="BK2409" i="2"/>
  <c r="BK2406" i="2"/>
  <c r="BK2402" i="2"/>
  <c r="J2398" i="2"/>
  <c r="BK2388" i="2"/>
  <c r="BK2385" i="2"/>
  <c r="BK2384" i="2"/>
  <c r="J2381" i="2"/>
  <c r="J2379" i="2"/>
  <c r="BK2375" i="2"/>
  <c r="J2370" i="2"/>
  <c r="J2367" i="2"/>
  <c r="J2365" i="2"/>
  <c r="J2362" i="2"/>
  <c r="BK2357" i="2"/>
  <c r="J2347" i="2"/>
  <c r="J2336" i="2"/>
  <c r="J2333" i="2"/>
  <c r="J2329" i="2"/>
  <c r="BK2325" i="2"/>
  <c r="BK2321" i="2"/>
  <c r="BK2313" i="2"/>
  <c r="BK2296" i="2"/>
  <c r="BK2288" i="2"/>
  <c r="BK2283" i="2"/>
  <c r="BK2279" i="2"/>
  <c r="BK2272" i="2"/>
  <c r="BK2246" i="2"/>
  <c r="BK2239" i="2"/>
  <c r="J2236" i="2"/>
  <c r="BK2233" i="2"/>
  <c r="J2226" i="2"/>
  <c r="J2220" i="2"/>
  <c r="BK2218" i="2"/>
  <c r="J2212" i="2"/>
  <c r="J2211" i="2"/>
  <c r="BK2210" i="2"/>
  <c r="BK2207" i="2"/>
  <c r="J2206" i="2"/>
  <c r="BK2202" i="2"/>
  <c r="J2199" i="2"/>
  <c r="BK2195" i="2"/>
  <c r="J2180" i="2"/>
  <c r="BK2174" i="2"/>
  <c r="J2172" i="2"/>
  <c r="J2166" i="2"/>
  <c r="BK2158" i="2"/>
  <c r="BK2156" i="2"/>
  <c r="J2153" i="2"/>
  <c r="BK2148" i="2"/>
  <c r="J2144" i="2"/>
  <c r="BK2131" i="2"/>
  <c r="BK2109" i="2"/>
  <c r="BK2107" i="2"/>
  <c r="BK2105" i="2"/>
  <c r="BK2103" i="2"/>
  <c r="BK2100" i="2"/>
  <c r="J2093" i="2"/>
  <c r="J2086" i="2"/>
  <c r="BK2076" i="2"/>
  <c r="J2063" i="2"/>
  <c r="BK2061" i="2"/>
  <c r="J2060" i="2"/>
  <c r="J2055" i="2"/>
  <c r="BK2054" i="2"/>
  <c r="BK2047" i="2"/>
  <c r="BK2046" i="2"/>
  <c r="BK2044" i="2"/>
  <c r="J2043" i="2"/>
  <c r="J2040" i="2"/>
  <c r="BK2039" i="2"/>
  <c r="J2038" i="2"/>
  <c r="BK2037" i="2"/>
  <c r="J2036" i="2"/>
  <c r="J2035" i="2"/>
  <c r="J2034" i="2"/>
  <c r="BK2033" i="2"/>
  <c r="J2032" i="2"/>
  <c r="BK2025" i="2"/>
  <c r="BK2022" i="2"/>
  <c r="J2021" i="2"/>
  <c r="J2018" i="2"/>
  <c r="J2015" i="2"/>
  <c r="J2014" i="2"/>
  <c r="J2013" i="2"/>
  <c r="J2012" i="2"/>
  <c r="J2001" i="2"/>
  <c r="BK1998" i="2"/>
  <c r="J1996" i="2"/>
  <c r="J1993" i="2"/>
  <c r="J1992" i="2"/>
  <c r="BK1989" i="2"/>
  <c r="J1988" i="2"/>
  <c r="BK1985" i="2"/>
  <c r="J1984" i="2"/>
  <c r="J1982" i="2"/>
  <c r="BK1981" i="2"/>
  <c r="J1980" i="2"/>
  <c r="BK1977" i="2"/>
  <c r="J1976" i="2"/>
  <c r="J1973" i="2"/>
  <c r="BK1971" i="2"/>
  <c r="BK1966" i="2"/>
  <c r="BK1965" i="2"/>
  <c r="J1962" i="2"/>
  <c r="BK1961" i="2"/>
  <c r="BK1960" i="2"/>
  <c r="BK1959" i="2"/>
  <c r="J1952" i="2"/>
  <c r="BK1951" i="2"/>
  <c r="BK1950" i="2"/>
  <c r="BK1949" i="2"/>
  <c r="BK1948" i="2"/>
  <c r="BK1947" i="2"/>
  <c r="J1946" i="2"/>
  <c r="BK1945" i="2"/>
  <c r="J1941" i="2"/>
  <c r="BK1940" i="2"/>
  <c r="BK1937" i="2"/>
  <c r="J1935" i="2"/>
  <c r="BK1929" i="2"/>
  <c r="J1926" i="2"/>
  <c r="J1925" i="2"/>
  <c r="J1924" i="2"/>
  <c r="BK1920" i="2"/>
  <c r="J1919" i="2"/>
  <c r="J1918" i="2"/>
  <c r="BK1917" i="2"/>
  <c r="J1911" i="2"/>
  <c r="BK1903" i="2"/>
  <c r="J1898" i="2"/>
  <c r="BK1896" i="2"/>
  <c r="BK1893" i="2"/>
  <c r="J1891" i="2"/>
  <c r="J1890" i="2"/>
  <c r="BK1889" i="2"/>
  <c r="J1886" i="2"/>
  <c r="BK1885" i="2"/>
  <c r="BK1884" i="2"/>
  <c r="J1878" i="2"/>
  <c r="J1877" i="2"/>
  <c r="BK1873" i="2"/>
  <c r="J1872" i="2"/>
  <c r="J1871" i="2"/>
  <c r="J1869" i="2"/>
  <c r="J1868" i="2"/>
  <c r="BK1867" i="2"/>
  <c r="BK1863" i="2"/>
  <c r="BK1862" i="2"/>
  <c r="J1857" i="2"/>
  <c r="BK1856" i="2"/>
  <c r="BK1855" i="2"/>
  <c r="BK1854" i="2"/>
  <c r="J1852" i="2"/>
  <c r="BK1851" i="2"/>
  <c r="J1850" i="2"/>
  <c r="J1848" i="2"/>
  <c r="J1845" i="2"/>
  <c r="J1844" i="2"/>
  <c r="J1843" i="2"/>
  <c r="BK1840" i="2"/>
  <c r="J1838" i="2"/>
  <c r="BK1837" i="2"/>
  <c r="BK1836" i="2"/>
  <c r="BK1835" i="2"/>
  <c r="J1832" i="2"/>
  <c r="J1831" i="2"/>
  <c r="BK1826" i="2"/>
  <c r="J1823" i="2"/>
  <c r="J1822" i="2"/>
  <c r="BK1820" i="2"/>
  <c r="BK1818" i="2"/>
  <c r="J1817" i="2"/>
  <c r="J1816" i="2"/>
  <c r="BK1815" i="2"/>
  <c r="BK1813" i="2"/>
  <c r="J1812" i="2"/>
  <c r="BK1807" i="2"/>
  <c r="BK1806" i="2"/>
  <c r="BK1803" i="2"/>
  <c r="BK1802" i="2"/>
  <c r="BK1801" i="2"/>
  <c r="J1797" i="2"/>
  <c r="J1795" i="2"/>
  <c r="BK1793" i="2"/>
  <c r="BK1792" i="2"/>
  <c r="BK1791" i="2"/>
  <c r="J1790" i="2"/>
  <c r="J1788" i="2"/>
  <c r="J1787" i="2"/>
  <c r="BK1786" i="2"/>
  <c r="BK1785" i="2"/>
  <c r="J1781" i="2"/>
  <c r="BK1780" i="2"/>
  <c r="J1778" i="2"/>
  <c r="BK1777" i="2"/>
  <c r="J1776" i="2"/>
  <c r="BK1773" i="2"/>
  <c r="J1772" i="2"/>
  <c r="BK1771" i="2"/>
  <c r="J1770" i="2"/>
  <c r="J1769" i="2"/>
  <c r="J1768" i="2"/>
  <c r="BK1767" i="2"/>
  <c r="J1766" i="2"/>
  <c r="J1765" i="2"/>
  <c r="J1761" i="2"/>
  <c r="BK1760" i="2"/>
  <c r="J1759" i="2"/>
  <c r="BK1758" i="2"/>
  <c r="BK1755" i="2"/>
  <c r="BK1751" i="2"/>
  <c r="BK1750" i="2"/>
  <c r="J1748" i="2"/>
  <c r="BK1745" i="2"/>
  <c r="J1743" i="2"/>
  <c r="BK1742" i="2"/>
  <c r="BK1741" i="2"/>
  <c r="BK1737" i="2"/>
  <c r="J1734" i="2"/>
  <c r="J1732" i="2"/>
  <c r="BK1731" i="2"/>
  <c r="BK1728" i="2"/>
  <c r="BK1723" i="2"/>
  <c r="BK1720" i="2"/>
  <c r="J1718" i="2"/>
  <c r="BK1717" i="2"/>
  <c r="BK1710" i="2"/>
  <c r="J1707" i="2"/>
  <c r="J1706" i="2"/>
  <c r="BK1705" i="2"/>
  <c r="BK1701" i="2"/>
  <c r="BK1700" i="2"/>
  <c r="BK1699" i="2"/>
  <c r="J1698" i="2"/>
  <c r="BK1696" i="2"/>
  <c r="BK1693" i="2"/>
  <c r="BK1692" i="2"/>
  <c r="J1690" i="2"/>
  <c r="J1689" i="2"/>
  <c r="J1688" i="2"/>
  <c r="J1687" i="2"/>
  <c r="BK1686" i="2"/>
  <c r="J1685" i="2"/>
  <c r="BK1684" i="2"/>
  <c r="J1682" i="2"/>
  <c r="BK1680" i="2"/>
  <c r="J1677" i="2"/>
  <c r="BK1676" i="2"/>
  <c r="J1675" i="2"/>
  <c r="BK1674" i="2"/>
  <c r="BK1673" i="2"/>
  <c r="BK1671" i="2"/>
  <c r="BK1670" i="2"/>
  <c r="J1669" i="2"/>
  <c r="J1668" i="2"/>
  <c r="BK1664" i="2"/>
  <c r="J1663" i="2"/>
  <c r="BK1662" i="2"/>
  <c r="BK1660" i="2"/>
  <c r="J1658" i="2"/>
  <c r="BK1657" i="2"/>
  <c r="J1652" i="2"/>
  <c r="BK1651" i="2"/>
  <c r="J1650" i="2"/>
  <c r="BK1648" i="2"/>
  <c r="J1647" i="2"/>
  <c r="BK1646" i="2"/>
  <c r="J1645" i="2"/>
  <c r="BK1644" i="2"/>
  <c r="J1643" i="2"/>
  <c r="BK1641" i="2"/>
  <c r="J1639" i="2"/>
  <c r="BK1638" i="2"/>
  <c r="J1637" i="2"/>
  <c r="BK1636" i="2"/>
  <c r="BK1634" i="2"/>
  <c r="J1632" i="2"/>
  <c r="BK1631" i="2"/>
  <c r="J1630" i="2"/>
  <c r="J1629" i="2"/>
  <c r="J1628" i="2"/>
  <c r="BK1627" i="2"/>
  <c r="J1626" i="2"/>
  <c r="J1625" i="2"/>
  <c r="BK1624" i="2"/>
  <c r="BK1620" i="2"/>
  <c r="BK1619" i="2"/>
  <c r="BK1617" i="2"/>
  <c r="BK1616" i="2"/>
  <c r="BK1615" i="2"/>
  <c r="BK1614" i="2"/>
  <c r="BK1613" i="2"/>
  <c r="BK1611" i="2"/>
  <c r="BK1608" i="2"/>
  <c r="J1607" i="2"/>
  <c r="BK1603" i="2"/>
  <c r="J1601" i="2"/>
  <c r="BK1600" i="2"/>
  <c r="J1597" i="2"/>
  <c r="J1596" i="2"/>
  <c r="BK1595" i="2"/>
  <c r="J1593" i="2"/>
  <c r="BK1591" i="2"/>
  <c r="BK1590" i="2"/>
  <c r="J1589" i="2"/>
  <c r="J1588" i="2"/>
  <c r="BK1587" i="2"/>
  <c r="BK1586" i="2"/>
  <c r="J1584" i="2"/>
  <c r="BK1583" i="2"/>
  <c r="J1582" i="2"/>
  <c r="J1581" i="2"/>
  <c r="BK1580" i="2"/>
  <c r="J1578" i="2"/>
  <c r="BK1577" i="2"/>
  <c r="J1576" i="2"/>
  <c r="J1575" i="2"/>
  <c r="BK1574" i="2"/>
  <c r="J1573" i="2"/>
  <c r="J1572" i="2"/>
  <c r="J1570" i="2"/>
  <c r="J1568" i="2"/>
  <c r="BK1566" i="2"/>
  <c r="J1564" i="2"/>
  <c r="BK1563" i="2"/>
  <c r="BK1562" i="2"/>
  <c r="J1560" i="2"/>
  <c r="BK1559" i="2"/>
  <c r="BK1558" i="2"/>
  <c r="BK1556" i="2"/>
  <c r="J1555" i="2"/>
  <c r="J1553" i="2"/>
  <c r="BK1552" i="2"/>
  <c r="J1550" i="2"/>
  <c r="J1546" i="2"/>
  <c r="BK1545" i="2"/>
  <c r="BK1542" i="2"/>
  <c r="BK1540" i="2"/>
  <c r="J1539" i="2"/>
  <c r="BK1537" i="2"/>
  <c r="J1535" i="2"/>
  <c r="J1534" i="2"/>
  <c r="J1533" i="2"/>
  <c r="BK1532" i="2"/>
  <c r="J1531" i="2"/>
  <c r="J1530" i="2"/>
  <c r="J1529" i="2"/>
  <c r="J1528" i="2"/>
  <c r="J1527" i="2"/>
  <c r="BK1526" i="2"/>
  <c r="BK1525" i="2"/>
  <c r="BK1524" i="2"/>
  <c r="BK1521" i="2"/>
  <c r="BK1520" i="2"/>
  <c r="BK1518" i="2"/>
  <c r="J1517" i="2"/>
  <c r="BK1516" i="2"/>
  <c r="J1512" i="2"/>
  <c r="J1511" i="2"/>
  <c r="J1509" i="2"/>
  <c r="J1508" i="2"/>
  <c r="J1507" i="2"/>
  <c r="BK1506" i="2"/>
  <c r="J1505" i="2"/>
  <c r="BK1504" i="2"/>
  <c r="J1503" i="2"/>
  <c r="BK1501" i="2"/>
  <c r="BK1499" i="2"/>
  <c r="BK1497" i="2"/>
  <c r="J1494" i="2"/>
  <c r="J1490" i="2"/>
  <c r="J1487" i="2"/>
  <c r="J1486" i="2"/>
  <c r="BK1485" i="2"/>
  <c r="BK1484" i="2"/>
  <c r="BK1483" i="2"/>
  <c r="BK1482" i="2"/>
  <c r="J1479" i="2"/>
  <c r="J1478" i="2"/>
  <c r="BK1475" i="2"/>
  <c r="BK1471" i="2"/>
  <c r="BK1470" i="2"/>
  <c r="J1469" i="2"/>
  <c r="BK1468" i="2"/>
  <c r="BK1467" i="2"/>
  <c r="BK1466" i="2"/>
  <c r="BK1465" i="2"/>
  <c r="BK1464" i="2"/>
  <c r="BK1463" i="2"/>
  <c r="BK1460" i="2"/>
  <c r="J1459" i="2"/>
  <c r="J1452" i="2"/>
  <c r="J1446" i="2"/>
  <c r="J1445" i="2"/>
  <c r="BK1444" i="2"/>
  <c r="BK1443" i="2"/>
  <c r="BK1442" i="2"/>
  <c r="BK1437" i="2"/>
  <c r="J1436" i="2"/>
  <c r="J1435" i="2"/>
  <c r="BK1430" i="2"/>
  <c r="BK1429" i="2"/>
  <c r="BK1428" i="2"/>
  <c r="J1427" i="2"/>
  <c r="BK1426" i="2"/>
  <c r="J1426" i="2"/>
  <c r="J1423" i="2"/>
  <c r="J1420" i="2"/>
  <c r="BK1416" i="2"/>
  <c r="J1416" i="2"/>
  <c r="BK1415" i="2"/>
  <c r="J1414" i="2"/>
  <c r="J1412" i="2"/>
  <c r="BK1411" i="2"/>
  <c r="BK1410" i="2"/>
  <c r="BK1409" i="2"/>
  <c r="J1408" i="2"/>
  <c r="BK1403" i="2"/>
  <c r="BK1399" i="2"/>
  <c r="J1395" i="2"/>
  <c r="BK1394" i="2"/>
  <c r="J1391" i="2"/>
  <c r="J1388" i="2"/>
  <c r="J1385" i="2"/>
  <c r="J1384" i="2"/>
  <c r="J1381" i="2"/>
  <c r="J1373" i="2"/>
  <c r="J1372" i="2"/>
  <c r="J1371" i="2"/>
  <c r="J1370" i="2"/>
  <c r="J1364" i="2"/>
  <c r="BK1363" i="2"/>
  <c r="BK1355" i="2"/>
  <c r="BK1352" i="2"/>
  <c r="J1348" i="2"/>
  <c r="BK1343" i="2"/>
  <c r="BK1341" i="2"/>
  <c r="J1339" i="2"/>
  <c r="J1338" i="2"/>
  <c r="J1337" i="2"/>
  <c r="J1334" i="2"/>
  <c r="BK1333" i="2"/>
  <c r="J1328" i="2"/>
  <c r="BK1327" i="2"/>
  <c r="J1326" i="2"/>
  <c r="BK1324" i="2"/>
  <c r="BK1323" i="2"/>
  <c r="BK1322" i="2"/>
  <c r="J1321" i="2"/>
  <c r="J1320" i="2"/>
  <c r="J1319" i="2"/>
  <c r="J1318" i="2"/>
  <c r="BK1314" i="2"/>
  <c r="BK1313" i="2"/>
  <c r="BK1312" i="2"/>
  <c r="J1311" i="2"/>
  <c r="BK1310" i="2"/>
  <c r="BK1309" i="2"/>
  <c r="J1308" i="2"/>
  <c r="J1300" i="2"/>
  <c r="BK1299" i="2"/>
  <c r="J1298" i="2"/>
  <c r="J1291" i="2"/>
  <c r="J1288" i="2"/>
  <c r="J1282" i="2"/>
  <c r="J1279" i="2"/>
  <c r="BK1273" i="2"/>
  <c r="BK1272" i="2"/>
  <c r="BK1271" i="2"/>
  <c r="J1268" i="2"/>
  <c r="BK1267" i="2"/>
  <c r="J1266" i="2"/>
  <c r="BK1265" i="2"/>
  <c r="BK1262" i="2"/>
  <c r="J1257" i="2"/>
  <c r="BK1256" i="2"/>
  <c r="BK1255" i="2"/>
  <c r="BK1250" i="2"/>
  <c r="BK1247" i="2"/>
  <c r="J1244" i="2"/>
  <c r="J1243" i="2"/>
  <c r="BK1242" i="2"/>
  <c r="J1241" i="2"/>
  <c r="J1238" i="2"/>
  <c r="BK1232" i="2"/>
  <c r="BK1231" i="2"/>
  <c r="J1230" i="2"/>
  <c r="BK1229" i="2"/>
  <c r="J1226" i="2"/>
  <c r="BK1223" i="2"/>
  <c r="J1222" i="2"/>
  <c r="BK1221" i="2"/>
  <c r="BK1220" i="2"/>
  <c r="BK1216" i="2"/>
  <c r="J1215" i="2"/>
  <c r="BK1212" i="2"/>
  <c r="BK1211" i="2"/>
  <c r="BK1208" i="2"/>
  <c r="BK1207" i="2"/>
  <c r="BK1206" i="2"/>
  <c r="J1205" i="2"/>
  <c r="BK1202" i="2"/>
  <c r="BK1197" i="2"/>
  <c r="BK1194" i="2"/>
  <c r="BK1191" i="2"/>
  <c r="J1190" i="2"/>
  <c r="J1187" i="2"/>
  <c r="J1186" i="2"/>
  <c r="BK1183" i="2"/>
  <c r="J1176" i="2"/>
  <c r="J1170" i="2"/>
  <c r="J1169" i="2"/>
  <c r="BK1168" i="2"/>
  <c r="BK1167" i="2"/>
  <c r="BK1166" i="2"/>
  <c r="J1165" i="2"/>
  <c r="J1164" i="2"/>
  <c r="BK1162" i="2"/>
  <c r="BK1161" i="2"/>
  <c r="BK1158" i="2"/>
  <c r="J1157" i="2"/>
  <c r="J1153" i="2"/>
  <c r="BK1152" i="2"/>
  <c r="J1149" i="2"/>
  <c r="BK1147" i="2"/>
  <c r="BK1146" i="2"/>
  <c r="J1145" i="2"/>
  <c r="J1144" i="2"/>
  <c r="BK1143" i="2"/>
  <c r="J1142" i="2"/>
  <c r="J1141" i="2"/>
  <c r="J1139" i="2"/>
  <c r="J1132" i="2"/>
  <c r="BK1131" i="2"/>
  <c r="J1125" i="2"/>
  <c r="BK1113" i="2"/>
  <c r="J1112" i="2"/>
  <c r="J1111" i="2"/>
  <c r="BK1110" i="2"/>
  <c r="J1109" i="2"/>
  <c r="J1108" i="2"/>
  <c r="J1107" i="2"/>
  <c r="J1106" i="2"/>
  <c r="BK1102" i="2"/>
  <c r="J1101" i="2"/>
  <c r="BK1092" i="2"/>
  <c r="J1084" i="2"/>
  <c r="BK1082" i="2"/>
  <c r="J1081" i="2"/>
  <c r="J1072" i="2"/>
  <c r="J1066" i="2"/>
  <c r="J1065" i="2"/>
  <c r="J1064" i="2"/>
  <c r="J1061" i="2"/>
  <c r="BK1058" i="2"/>
  <c r="J1057" i="2"/>
  <c r="BK1056" i="2"/>
  <c r="BK1055" i="2"/>
  <c r="BK1054" i="2"/>
  <c r="BK1053" i="2"/>
  <c r="BK1052" i="2"/>
  <c r="J1051" i="2"/>
  <c r="BK1050" i="2"/>
  <c r="BK1049" i="2"/>
  <c r="BK1044" i="2"/>
  <c r="J1040" i="2"/>
  <c r="BK1039" i="2"/>
  <c r="J1038" i="2"/>
  <c r="J1037" i="2"/>
  <c r="BK1032" i="2"/>
  <c r="J1031" i="2"/>
  <c r="J1025" i="2"/>
  <c r="J1024" i="2"/>
  <c r="BK1020" i="2"/>
  <c r="J1019" i="2"/>
  <c r="BK1018" i="2"/>
  <c r="J1015" i="2"/>
  <c r="J1013" i="2"/>
  <c r="BK1012" i="2"/>
  <c r="J1007" i="2"/>
  <c r="BK1004" i="2"/>
  <c r="J1003" i="2"/>
  <c r="J1002" i="2"/>
  <c r="BK1001" i="2"/>
  <c r="J999" i="2"/>
  <c r="J998" i="2"/>
  <c r="J995" i="2"/>
  <c r="J994" i="2"/>
  <c r="BK993" i="2"/>
  <c r="BK989" i="2"/>
  <c r="BK988" i="2"/>
  <c r="BK987" i="2"/>
  <c r="BK986" i="2"/>
  <c r="BK982" i="2"/>
  <c r="J981" i="2"/>
  <c r="BK979" i="2"/>
  <c r="BK978" i="2"/>
  <c r="BK977" i="2"/>
  <c r="BK976" i="2"/>
  <c r="J975" i="2"/>
  <c r="BK974" i="2"/>
  <c r="J971" i="2"/>
  <c r="J970" i="2"/>
  <c r="BK969" i="2"/>
  <c r="BK968" i="2"/>
  <c r="BK958" i="2"/>
  <c r="J956" i="2"/>
  <c r="J949" i="2"/>
  <c r="J946" i="2"/>
  <c r="J944" i="2"/>
  <c r="J941" i="2"/>
  <c r="BK940" i="2"/>
  <c r="BK936" i="2"/>
  <c r="BK931" i="2"/>
  <c r="BK929" i="2"/>
  <c r="BK927" i="2"/>
  <c r="BK924" i="2"/>
  <c r="J915" i="2"/>
  <c r="BK913" i="2"/>
  <c r="J911" i="2"/>
  <c r="J907" i="2"/>
  <c r="J901" i="2"/>
  <c r="BK900" i="2"/>
  <c r="J899" i="2"/>
  <c r="J897" i="2"/>
  <c r="BK891" i="2"/>
  <c r="BK889" i="2"/>
  <c r="BK866" i="2"/>
  <c r="J861" i="2"/>
  <c r="BK846" i="2"/>
  <c r="BK844" i="2"/>
  <c r="BK820" i="2"/>
  <c r="BK818" i="2"/>
  <c r="J813" i="2"/>
  <c r="BK810" i="2"/>
  <c r="BK808" i="2"/>
  <c r="BK776" i="2"/>
  <c r="J760" i="2"/>
  <c r="BK754" i="2"/>
  <c r="BK750" i="2"/>
  <c r="BK737" i="2"/>
  <c r="BK735" i="2"/>
  <c r="BK734" i="2"/>
  <c r="J733" i="2"/>
  <c r="J726" i="2"/>
  <c r="BK724" i="2"/>
  <c r="BK691" i="2"/>
  <c r="J689" i="2"/>
  <c r="BK685" i="2"/>
  <c r="J684" i="2"/>
  <c r="J681" i="2"/>
  <c r="BK676" i="2"/>
  <c r="J638" i="2"/>
  <c r="BK581" i="2"/>
  <c r="J579" i="2"/>
  <c r="BK570" i="2"/>
  <c r="J560" i="2"/>
  <c r="J558" i="2"/>
  <c r="BK552" i="2"/>
  <c r="BK549" i="2"/>
  <c r="J515" i="2"/>
  <c r="BK512" i="2"/>
  <c r="BK508" i="2"/>
  <c r="J499" i="2"/>
  <c r="BK496" i="2"/>
  <c r="J493" i="2"/>
  <c r="BK487" i="2"/>
  <c r="J484" i="2"/>
  <c r="BK477" i="2"/>
  <c r="J471" i="2"/>
  <c r="J469" i="2"/>
  <c r="BK455" i="2"/>
  <c r="BK433" i="2"/>
  <c r="BK430" i="2"/>
  <c r="J427" i="2"/>
  <c r="J420" i="2"/>
  <c r="BK413" i="2"/>
  <c r="BK407" i="2"/>
  <c r="J403" i="2"/>
  <c r="BK400" i="2"/>
  <c r="J398" i="2"/>
  <c r="BK391" i="2"/>
  <c r="BK384" i="2"/>
  <c r="J341" i="2"/>
  <c r="J330" i="2"/>
  <c r="J327" i="2"/>
  <c r="J320" i="2"/>
  <c r="J313" i="2"/>
  <c r="BK290" i="2"/>
  <c r="BK286" i="2"/>
  <c r="BK282" i="2"/>
  <c r="J281" i="2"/>
  <c r="J263" i="2"/>
  <c r="J256" i="2"/>
  <c r="J251" i="2"/>
  <c r="J234" i="2"/>
  <c r="J219" i="2"/>
  <c r="BK216" i="2"/>
  <c r="BK185" i="2"/>
  <c r="BK176" i="2"/>
  <c r="P158" i="2" l="1"/>
  <c r="BK255" i="2"/>
  <c r="J255" i="2" s="1"/>
  <c r="J99" i="2" s="1"/>
  <c r="T255" i="2"/>
  <c r="R344" i="2"/>
  <c r="P412" i="2"/>
  <c r="BK507" i="2"/>
  <c r="J507" i="2" s="1"/>
  <c r="J103" i="2"/>
  <c r="R507" i="2"/>
  <c r="BK680" i="2"/>
  <c r="J680" i="2" s="1"/>
  <c r="J105" i="2" s="1"/>
  <c r="T680" i="2"/>
  <c r="P753" i="2"/>
  <c r="BK799" i="2"/>
  <c r="J799" i="2"/>
  <c r="J109" i="2" s="1"/>
  <c r="R799" i="2"/>
  <c r="BK817" i="2"/>
  <c r="J817" i="2"/>
  <c r="J110" i="2" s="1"/>
  <c r="R817" i="2"/>
  <c r="BK874" i="2"/>
  <c r="J874" i="2"/>
  <c r="J111" i="2" s="1"/>
  <c r="R874" i="2"/>
  <c r="R909" i="2"/>
  <c r="R948" i="2"/>
  <c r="BK962" i="2"/>
  <c r="J962" i="2"/>
  <c r="J114" i="2" s="1"/>
  <c r="P967" i="2"/>
  <c r="BK1163" i="2"/>
  <c r="J1163" i="2"/>
  <c r="J117" i="2" s="1"/>
  <c r="R1163" i="2"/>
  <c r="P1258" i="2"/>
  <c r="P1453" i="2"/>
  <c r="BK1738" i="2"/>
  <c r="J1738" i="2"/>
  <c r="J120" i="2" s="1"/>
  <c r="R1738" i="2"/>
  <c r="P2062" i="2"/>
  <c r="T2062" i="2"/>
  <c r="R2078" i="2"/>
  <c r="T2078" i="2"/>
  <c r="T2111" i="2"/>
  <c r="P2209" i="2"/>
  <c r="BK2331" i="2"/>
  <c r="J2331" i="2"/>
  <c r="J125" i="2" s="1"/>
  <c r="R2331" i="2"/>
  <c r="P2369" i="2"/>
  <c r="T2369" i="2"/>
  <c r="R2383" i="2"/>
  <c r="P2408" i="2"/>
  <c r="T2421" i="2"/>
  <c r="T2426" i="2"/>
  <c r="P2431" i="2"/>
  <c r="BK2435" i="2"/>
  <c r="J2435" i="2" s="1"/>
  <c r="J135" i="2" s="1"/>
  <c r="T2435" i="2"/>
  <c r="P2438" i="2"/>
  <c r="BK151" i="3"/>
  <c r="J151" i="3"/>
  <c r="J98" i="3" s="1"/>
  <c r="R151" i="3"/>
  <c r="BK165" i="3"/>
  <c r="J165" i="3"/>
  <c r="J101" i="3" s="1"/>
  <c r="R165" i="3"/>
  <c r="P229" i="3"/>
  <c r="BK263" i="3"/>
  <c r="J263" i="3" s="1"/>
  <c r="J103" i="3"/>
  <c r="T263" i="3"/>
  <c r="BK279" i="3"/>
  <c r="J279" i="3" s="1"/>
  <c r="J106" i="3" s="1"/>
  <c r="R279" i="3"/>
  <c r="R300" i="3"/>
  <c r="P306" i="3"/>
  <c r="BK339" i="3"/>
  <c r="J339" i="3" s="1"/>
  <c r="J109" i="3"/>
  <c r="R339" i="3"/>
  <c r="P370" i="3"/>
  <c r="T370" i="3"/>
  <c r="R390" i="3"/>
  <c r="T390" i="3"/>
  <c r="T397" i="3"/>
  <c r="R474" i="3"/>
  <c r="P528" i="3"/>
  <c r="P580" i="3"/>
  <c r="BK717" i="3"/>
  <c r="J717" i="3" s="1"/>
  <c r="J116" i="3" s="1"/>
  <c r="T717" i="3"/>
  <c r="BK889" i="3"/>
  <c r="J889" i="3" s="1"/>
  <c r="J119" i="3"/>
  <c r="T889" i="3"/>
  <c r="R1061" i="3"/>
  <c r="P1100" i="3"/>
  <c r="BK1128" i="3"/>
  <c r="J1128" i="3" s="1"/>
  <c r="J122" i="3" s="1"/>
  <c r="T1128" i="3"/>
  <c r="T1156" i="3"/>
  <c r="R1166" i="3"/>
  <c r="P1171" i="3"/>
  <c r="BK1175" i="3"/>
  <c r="J1175" i="3"/>
  <c r="J127" i="3" s="1"/>
  <c r="R1175" i="3"/>
  <c r="P1179" i="3"/>
  <c r="BK1182" i="3"/>
  <c r="J1182" i="3" s="1"/>
  <c r="J129" i="3" s="1"/>
  <c r="P1182" i="3"/>
  <c r="T158" i="4"/>
  <c r="T226" i="4"/>
  <c r="T278" i="4"/>
  <c r="P332" i="4"/>
  <c r="R419" i="4"/>
  <c r="P585" i="4"/>
  <c r="T602" i="4"/>
  <c r="P661" i="4"/>
  <c r="BK677" i="4"/>
  <c r="BK707" i="4"/>
  <c r="J707" i="4"/>
  <c r="J109" i="4" s="1"/>
  <c r="BK725" i="4"/>
  <c r="J725" i="4" s="1"/>
  <c r="J110" i="4" s="1"/>
  <c r="BK763" i="4"/>
  <c r="J763" i="4"/>
  <c r="J111" i="4" s="1"/>
  <c r="T763" i="4"/>
  <c r="T769" i="4"/>
  <c r="T800" i="4"/>
  <c r="T838" i="4"/>
  <c r="R859" i="4"/>
  <c r="R866" i="4"/>
  <c r="T866" i="4"/>
  <c r="R923" i="4"/>
  <c r="P981" i="4"/>
  <c r="P1037" i="4"/>
  <c r="BK1175" i="4"/>
  <c r="J1175" i="4" s="1"/>
  <c r="J120" i="4" s="1"/>
  <c r="P1175" i="4"/>
  <c r="BK1313" i="4"/>
  <c r="J1313" i="4" s="1"/>
  <c r="J121" i="4"/>
  <c r="BK1357" i="4"/>
  <c r="J1357" i="4"/>
  <c r="J123" i="4" s="1"/>
  <c r="T1357" i="4"/>
  <c r="T1504" i="4"/>
  <c r="P1611" i="4"/>
  <c r="BK1656" i="4"/>
  <c r="J1656" i="4"/>
  <c r="J126" i="4" s="1"/>
  <c r="R1656" i="4"/>
  <c r="BK1669" i="4"/>
  <c r="J1669" i="4"/>
  <c r="J127" i="4" s="1"/>
  <c r="T1669" i="4"/>
  <c r="P1699" i="4"/>
  <c r="T1699" i="4"/>
  <c r="P1712" i="4"/>
  <c r="T1712" i="4"/>
  <c r="R1717" i="4"/>
  <c r="BK1721" i="4"/>
  <c r="J1721" i="4" s="1"/>
  <c r="J134" i="4"/>
  <c r="P1721" i="4"/>
  <c r="T1721" i="4"/>
  <c r="R1725" i="4"/>
  <c r="BK1728" i="4"/>
  <c r="J1728" i="4" s="1"/>
  <c r="J136" i="4" s="1"/>
  <c r="R1728" i="4"/>
  <c r="P151" i="5"/>
  <c r="P157" i="5"/>
  <c r="T162" i="5"/>
  <c r="P199" i="5"/>
  <c r="R268" i="5"/>
  <c r="T284" i="5"/>
  <c r="R295" i="5"/>
  <c r="P306" i="5"/>
  <c r="P344" i="5"/>
  <c r="P376" i="5"/>
  <c r="R405" i="5"/>
  <c r="BK546" i="5"/>
  <c r="J546" i="5"/>
  <c r="J113" i="5" s="1"/>
  <c r="BK687" i="5"/>
  <c r="J687" i="5" s="1"/>
  <c r="J114" i="5" s="1"/>
  <c r="BK700" i="5"/>
  <c r="J700" i="5"/>
  <c r="J115" i="5" s="1"/>
  <c r="P700" i="5"/>
  <c r="P722" i="5"/>
  <c r="P782" i="5"/>
  <c r="BK826" i="5"/>
  <c r="J826" i="5"/>
  <c r="J118" i="5" s="1"/>
  <c r="R826" i="5"/>
  <c r="R852" i="5"/>
  <c r="BK869" i="5"/>
  <c r="J869" i="5" s="1"/>
  <c r="J120" i="5"/>
  <c r="R869" i="5"/>
  <c r="BK874" i="5"/>
  <c r="J874" i="5" s="1"/>
  <c r="J121" i="5" s="1"/>
  <c r="P874" i="5"/>
  <c r="T874" i="5"/>
  <c r="BK881" i="5"/>
  <c r="J881" i="5"/>
  <c r="J122" i="5" s="1"/>
  <c r="P891" i="5"/>
  <c r="T1023" i="5"/>
  <c r="T1027" i="5"/>
  <c r="P1030" i="5"/>
  <c r="P158" i="4"/>
  <c r="P226" i="4"/>
  <c r="BK278" i="4"/>
  <c r="J278" i="4" s="1"/>
  <c r="J100" i="4" s="1"/>
  <c r="T332" i="4"/>
  <c r="P419" i="4"/>
  <c r="R585" i="4"/>
  <c r="P602" i="4"/>
  <c r="R661" i="4"/>
  <c r="T677" i="4"/>
  <c r="T707" i="4"/>
  <c r="T725" i="4"/>
  <c r="P763" i="4"/>
  <c r="R769" i="4"/>
  <c r="R800" i="4"/>
  <c r="R838" i="4"/>
  <c r="P859" i="4"/>
  <c r="T859" i="4"/>
  <c r="BK157" i="5"/>
  <c r="J157" i="5"/>
  <c r="J99" i="5" s="1"/>
  <c r="T157" i="5"/>
  <c r="R162" i="5"/>
  <c r="T199" i="5"/>
  <c r="R252" i="5"/>
  <c r="T268" i="5"/>
  <c r="R284" i="5"/>
  <c r="P295" i="5"/>
  <c r="R306" i="5"/>
  <c r="T344" i="5"/>
  <c r="T376" i="5"/>
  <c r="T405" i="5"/>
  <c r="P546" i="5"/>
  <c r="P687" i="5"/>
  <c r="BK722" i="5"/>
  <c r="J722" i="5"/>
  <c r="J116" i="5" s="1"/>
  <c r="BK782" i="5"/>
  <c r="J782" i="5" s="1"/>
  <c r="J117" i="5"/>
  <c r="T782" i="5"/>
  <c r="P826" i="5"/>
  <c r="T852" i="5"/>
  <c r="P869" i="5"/>
  <c r="T869" i="5"/>
  <c r="R874" i="5"/>
  <c r="P881" i="5"/>
  <c r="R881" i="5"/>
  <c r="T881" i="5"/>
  <c r="BK891" i="5"/>
  <c r="J891" i="5" s="1"/>
  <c r="J123" i="5" s="1"/>
  <c r="BK1019" i="5"/>
  <c r="T1019" i="5"/>
  <c r="BK1023" i="5"/>
  <c r="J1023" i="5"/>
  <c r="J127" i="5" s="1"/>
  <c r="R1023" i="5"/>
  <c r="BK1027" i="5"/>
  <c r="J1027" i="5"/>
  <c r="J128" i="5" s="1"/>
  <c r="P1027" i="5"/>
  <c r="R1027" i="5"/>
  <c r="R1030" i="5"/>
  <c r="BK158" i="2"/>
  <c r="J158" i="2"/>
  <c r="J98" i="2" s="1"/>
  <c r="T158" i="2"/>
  <c r="R255" i="2"/>
  <c r="P344" i="2"/>
  <c r="BK412" i="2"/>
  <c r="J412" i="2"/>
  <c r="J101" i="2" s="1"/>
  <c r="T412" i="2"/>
  <c r="P492" i="2"/>
  <c r="T492" i="2"/>
  <c r="P507" i="2"/>
  <c r="BK660" i="2"/>
  <c r="J660" i="2" s="1"/>
  <c r="J104" i="2"/>
  <c r="T660" i="2"/>
  <c r="R680" i="2"/>
  <c r="BK753" i="2"/>
  <c r="T753" i="2"/>
  <c r="P799" i="2"/>
  <c r="T799" i="2"/>
  <c r="P817" i="2"/>
  <c r="T817" i="2"/>
  <c r="P874" i="2"/>
  <c r="BK909" i="2"/>
  <c r="J909" i="2" s="1"/>
  <c r="J112" i="2" s="1"/>
  <c r="T909" i="2"/>
  <c r="P948" i="2"/>
  <c r="T948" i="2"/>
  <c r="P962" i="2"/>
  <c r="R962" i="2"/>
  <c r="T962" i="2"/>
  <c r="R967" i="2"/>
  <c r="BK1067" i="2"/>
  <c r="J1067" i="2" s="1"/>
  <c r="J116" i="2"/>
  <c r="R1067" i="2"/>
  <c r="P1163" i="2"/>
  <c r="T1163" i="2"/>
  <c r="R1258" i="2"/>
  <c r="T1258" i="2"/>
  <c r="R1453" i="2"/>
  <c r="P1738" i="2"/>
  <c r="BK2062" i="2"/>
  <c r="J2062" i="2" s="1"/>
  <c r="J121" i="2" s="1"/>
  <c r="R2062" i="2"/>
  <c r="P2078" i="2"/>
  <c r="P2111" i="2"/>
  <c r="BK2209" i="2"/>
  <c r="J2209" i="2" s="1"/>
  <c r="J124" i="2"/>
  <c r="R2209" i="2"/>
  <c r="P2331" i="2"/>
  <c r="BK2369" i="2"/>
  <c r="J2369" i="2"/>
  <c r="J126" i="2" s="1"/>
  <c r="R2369" i="2"/>
  <c r="P2383" i="2"/>
  <c r="BK2408" i="2"/>
  <c r="J2408" i="2" s="1"/>
  <c r="J128" i="2"/>
  <c r="R2408" i="2"/>
  <c r="P2421" i="2"/>
  <c r="BK2426" i="2"/>
  <c r="R2426" i="2"/>
  <c r="T2431" i="2"/>
  <c r="BK2438" i="2"/>
  <c r="J2438" i="2" s="1"/>
  <c r="J136" i="2" s="1"/>
  <c r="T2438" i="2"/>
  <c r="T151" i="3"/>
  <c r="P165" i="3"/>
  <c r="BK229" i="3"/>
  <c r="J229" i="3" s="1"/>
  <c r="J102" i="3"/>
  <c r="R229" i="3"/>
  <c r="R263" i="3"/>
  <c r="P279" i="3"/>
  <c r="BK300" i="3"/>
  <c r="J300" i="3" s="1"/>
  <c r="J107" i="3" s="1"/>
  <c r="BK306" i="3"/>
  <c r="J306" i="3"/>
  <c r="J108" i="3" s="1"/>
  <c r="R306" i="3"/>
  <c r="P339" i="3"/>
  <c r="BK370" i="3"/>
  <c r="J370" i="3" s="1"/>
  <c r="J110" i="3" s="1"/>
  <c r="BK397" i="3"/>
  <c r="J397" i="3"/>
  <c r="J112" i="3" s="1"/>
  <c r="R397" i="3"/>
  <c r="P474" i="3"/>
  <c r="BK528" i="3"/>
  <c r="J528" i="3" s="1"/>
  <c r="J114" i="3" s="1"/>
  <c r="R528" i="3"/>
  <c r="T528" i="3"/>
  <c r="R580" i="3"/>
  <c r="P717" i="3"/>
  <c r="BK854" i="3"/>
  <c r="J854" i="3"/>
  <c r="J117" i="3" s="1"/>
  <c r="P854" i="3"/>
  <c r="R854" i="3"/>
  <c r="BK878" i="3"/>
  <c r="J878" i="3" s="1"/>
  <c r="J118" i="3" s="1"/>
  <c r="T878" i="3"/>
  <c r="R889" i="3"/>
  <c r="P1061" i="3"/>
  <c r="BK1100" i="3"/>
  <c r="J1100" i="3" s="1"/>
  <c r="J121" i="3"/>
  <c r="R1100" i="3"/>
  <c r="R1128" i="3"/>
  <c r="P1156" i="3"/>
  <c r="BK1166" i="3"/>
  <c r="J1166" i="3" s="1"/>
  <c r="J124" i="3" s="1"/>
  <c r="P1166" i="3"/>
  <c r="BK1171" i="3"/>
  <c r="J1171" i="3" s="1"/>
  <c r="J126" i="3"/>
  <c r="T1171" i="3"/>
  <c r="P1175" i="3"/>
  <c r="BK1179" i="3"/>
  <c r="J1179" i="3"/>
  <c r="J128" i="3" s="1"/>
  <c r="R1179" i="3"/>
  <c r="R1182" i="3"/>
  <c r="R158" i="4"/>
  <c r="R226" i="4"/>
  <c r="P278" i="4"/>
  <c r="BK332" i="4"/>
  <c r="J332" i="4"/>
  <c r="J101" i="4" s="1"/>
  <c r="BK419" i="4"/>
  <c r="J419" i="4" s="1"/>
  <c r="J102" i="4" s="1"/>
  <c r="BK585" i="4"/>
  <c r="J585" i="4"/>
  <c r="J103" i="4" s="1"/>
  <c r="BK602" i="4"/>
  <c r="J602" i="4" s="1"/>
  <c r="J104" i="4" s="1"/>
  <c r="BK661" i="4"/>
  <c r="J661" i="4"/>
  <c r="J105" i="4" s="1"/>
  <c r="P677" i="4"/>
  <c r="P707" i="4"/>
  <c r="P725" i="4"/>
  <c r="BK769" i="4"/>
  <c r="J769" i="4"/>
  <c r="J112" i="4" s="1"/>
  <c r="BK800" i="4"/>
  <c r="J800" i="4" s="1"/>
  <c r="J113" i="4"/>
  <c r="BK838" i="4"/>
  <c r="J838" i="4"/>
  <c r="J114" i="4" s="1"/>
  <c r="BK866" i="4"/>
  <c r="J866" i="4" s="1"/>
  <c r="J116" i="4"/>
  <c r="BK923" i="4"/>
  <c r="J923" i="4"/>
  <c r="J117" i="4" s="1"/>
  <c r="T923" i="4"/>
  <c r="BK1037" i="4"/>
  <c r="J1037" i="4"/>
  <c r="J119" i="4" s="1"/>
  <c r="T1037" i="4"/>
  <c r="T1175" i="4"/>
  <c r="R1313" i="4"/>
  <c r="BK1342" i="4"/>
  <c r="J1342" i="4"/>
  <c r="J122" i="4" s="1"/>
  <c r="P1342" i="4"/>
  <c r="P1357" i="4"/>
  <c r="BK1504" i="4"/>
  <c r="J1504" i="4" s="1"/>
  <c r="J124" i="4"/>
  <c r="R1504" i="4"/>
  <c r="R1611" i="4"/>
  <c r="T151" i="5"/>
  <c r="BK162" i="5"/>
  <c r="J162" i="5" s="1"/>
  <c r="J100" i="5" s="1"/>
  <c r="BK199" i="5"/>
  <c r="J199" i="5"/>
  <c r="J101" i="5" s="1"/>
  <c r="BK252" i="5"/>
  <c r="J252" i="5" s="1"/>
  <c r="J102" i="5" s="1"/>
  <c r="T252" i="5"/>
  <c r="BK268" i="5"/>
  <c r="BK284" i="5"/>
  <c r="J284" i="5"/>
  <c r="J106" i="5" s="1"/>
  <c r="BK295" i="5"/>
  <c r="J295" i="5" s="1"/>
  <c r="J107" i="5" s="1"/>
  <c r="T295" i="5"/>
  <c r="T306" i="5"/>
  <c r="R344" i="5"/>
  <c r="R376" i="5"/>
  <c r="P405" i="5"/>
  <c r="R546" i="5"/>
  <c r="T687" i="5"/>
  <c r="T700" i="5"/>
  <c r="T722" i="5"/>
  <c r="T826" i="5"/>
  <c r="BK852" i="5"/>
  <c r="J852" i="5" s="1"/>
  <c r="J119" i="5" s="1"/>
  <c r="T891" i="5"/>
  <c r="P1019" i="5"/>
  <c r="P1023" i="5"/>
  <c r="BK1030" i="5"/>
  <c r="J1030" i="5" s="1"/>
  <c r="J129" i="5" s="1"/>
  <c r="R158" i="2"/>
  <c r="P255" i="2"/>
  <c r="BK344" i="2"/>
  <c r="J344" i="2"/>
  <c r="J100" i="2" s="1"/>
  <c r="T344" i="2"/>
  <c r="R412" i="2"/>
  <c r="BK492" i="2"/>
  <c r="J492" i="2" s="1"/>
  <c r="J102" i="2" s="1"/>
  <c r="R492" i="2"/>
  <c r="T507" i="2"/>
  <c r="P660" i="2"/>
  <c r="R660" i="2"/>
  <c r="P680" i="2"/>
  <c r="R753" i="2"/>
  <c r="T874" i="2"/>
  <c r="P909" i="2"/>
  <c r="BK948" i="2"/>
  <c r="J948" i="2"/>
  <c r="J113" i="2" s="1"/>
  <c r="BK967" i="2"/>
  <c r="J967" i="2" s="1"/>
  <c r="J115" i="2" s="1"/>
  <c r="T967" i="2"/>
  <c r="P1067" i="2"/>
  <c r="T1067" i="2"/>
  <c r="BK1258" i="2"/>
  <c r="J1258" i="2" s="1"/>
  <c r="J118" i="2" s="1"/>
  <c r="BK1453" i="2"/>
  <c r="J1453" i="2"/>
  <c r="J119" i="2" s="1"/>
  <c r="T1453" i="2"/>
  <c r="T1738" i="2"/>
  <c r="BK2078" i="2"/>
  <c r="J2078" i="2" s="1"/>
  <c r="J122" i="2" s="1"/>
  <c r="BK2111" i="2"/>
  <c r="J2111" i="2"/>
  <c r="J123" i="2" s="1"/>
  <c r="R2111" i="2"/>
  <c r="T2209" i="2"/>
  <c r="T2331" i="2"/>
  <c r="BK2383" i="2"/>
  <c r="J2383" i="2"/>
  <c r="J127" i="2" s="1"/>
  <c r="T2383" i="2"/>
  <c r="T2408" i="2"/>
  <c r="BK2421" i="2"/>
  <c r="J2421" i="2" s="1"/>
  <c r="J131" i="2" s="1"/>
  <c r="R2421" i="2"/>
  <c r="P2426" i="2"/>
  <c r="BK2431" i="2"/>
  <c r="J2431" i="2"/>
  <c r="J134" i="2" s="1"/>
  <c r="R2431" i="2"/>
  <c r="P2435" i="2"/>
  <c r="R2435" i="2"/>
  <c r="R2438" i="2"/>
  <c r="P151" i="3"/>
  <c r="T165" i="3"/>
  <c r="T229" i="3"/>
  <c r="P263" i="3"/>
  <c r="T279" i="3"/>
  <c r="P300" i="3"/>
  <c r="T300" i="3"/>
  <c r="T306" i="3"/>
  <c r="T339" i="3"/>
  <c r="R370" i="3"/>
  <c r="BK390" i="3"/>
  <c r="J390" i="3" s="1"/>
  <c r="J111" i="3" s="1"/>
  <c r="P390" i="3"/>
  <c r="P397" i="3"/>
  <c r="BK474" i="3"/>
  <c r="J474" i="3"/>
  <c r="J113" i="3" s="1"/>
  <c r="T474" i="3"/>
  <c r="BK580" i="3"/>
  <c r="J580" i="3"/>
  <c r="J115" i="3" s="1"/>
  <c r="T580" i="3"/>
  <c r="R717" i="3"/>
  <c r="T854" i="3"/>
  <c r="P878" i="3"/>
  <c r="R878" i="3"/>
  <c r="P889" i="3"/>
  <c r="BK1061" i="3"/>
  <c r="J1061" i="3" s="1"/>
  <c r="J120" i="3" s="1"/>
  <c r="T1061" i="3"/>
  <c r="T1100" i="3"/>
  <c r="P1128" i="3"/>
  <c r="BK1156" i="3"/>
  <c r="J1156" i="3" s="1"/>
  <c r="J123" i="3" s="1"/>
  <c r="R1156" i="3"/>
  <c r="T1166" i="3"/>
  <c r="R1171" i="3"/>
  <c r="R1170" i="3"/>
  <c r="T1175" i="3"/>
  <c r="T1179" i="3"/>
  <c r="T1182" i="3"/>
  <c r="BK158" i="4"/>
  <c r="J158" i="4" s="1"/>
  <c r="J98" i="4" s="1"/>
  <c r="BK226" i="4"/>
  <c r="J226" i="4"/>
  <c r="J99" i="4" s="1"/>
  <c r="R278" i="4"/>
  <c r="R332" i="4"/>
  <c r="T419" i="4"/>
  <c r="T585" i="4"/>
  <c r="R602" i="4"/>
  <c r="T661" i="4"/>
  <c r="R677" i="4"/>
  <c r="R707" i="4"/>
  <c r="R725" i="4"/>
  <c r="R763" i="4"/>
  <c r="P769" i="4"/>
  <c r="P800" i="4"/>
  <c r="P838" i="4"/>
  <c r="BK859" i="4"/>
  <c r="J859" i="4"/>
  <c r="J115" i="4" s="1"/>
  <c r="P866" i="4"/>
  <c r="P923" i="4"/>
  <c r="BK981" i="4"/>
  <c r="J981" i="4" s="1"/>
  <c r="J118" i="4" s="1"/>
  <c r="R981" i="4"/>
  <c r="T981" i="4"/>
  <c r="R1037" i="4"/>
  <c r="R1175" i="4"/>
  <c r="P1313" i="4"/>
  <c r="T1313" i="4"/>
  <c r="R1342" i="4"/>
  <c r="T1342" i="4"/>
  <c r="R1357" i="4"/>
  <c r="P1504" i="4"/>
  <c r="BK1611" i="4"/>
  <c r="J1611" i="4"/>
  <c r="J125" i="4" s="1"/>
  <c r="T1611" i="4"/>
  <c r="P1656" i="4"/>
  <c r="T1656" i="4"/>
  <c r="P1669" i="4"/>
  <c r="R1669" i="4"/>
  <c r="BK1699" i="4"/>
  <c r="J1699" i="4"/>
  <c r="J128" i="4" s="1"/>
  <c r="R1699" i="4"/>
  <c r="BK1712" i="4"/>
  <c r="J1712" i="4"/>
  <c r="J131" i="4" s="1"/>
  <c r="R1712" i="4"/>
  <c r="BK1717" i="4"/>
  <c r="P1717" i="4"/>
  <c r="T1717" i="4"/>
  <c r="R1721" i="4"/>
  <c r="BK1725" i="4"/>
  <c r="J1725" i="4"/>
  <c r="J135" i="4" s="1"/>
  <c r="P1725" i="4"/>
  <c r="T1725" i="4"/>
  <c r="P1728" i="4"/>
  <c r="T1728" i="4"/>
  <c r="BK151" i="5"/>
  <c r="R151" i="5"/>
  <c r="R157" i="5"/>
  <c r="P162" i="5"/>
  <c r="R199" i="5"/>
  <c r="P252" i="5"/>
  <c r="P268" i="5"/>
  <c r="P284" i="5"/>
  <c r="BK306" i="5"/>
  <c r="J306" i="5" s="1"/>
  <c r="J109" i="5" s="1"/>
  <c r="BK344" i="5"/>
  <c r="J344" i="5"/>
  <c r="J110" i="5" s="1"/>
  <c r="BK376" i="5"/>
  <c r="J376" i="5" s="1"/>
  <c r="J111" i="5" s="1"/>
  <c r="BK405" i="5"/>
  <c r="J405" i="5"/>
  <c r="J112" i="5" s="1"/>
  <c r="T546" i="5"/>
  <c r="R687" i="5"/>
  <c r="R700" i="5"/>
  <c r="R722" i="5"/>
  <c r="R782" i="5"/>
  <c r="P852" i="5"/>
  <c r="R891" i="5"/>
  <c r="R1019" i="5"/>
  <c r="R1018" i="5"/>
  <c r="T1030" i="5"/>
  <c r="F92" i="2"/>
  <c r="J153" i="2"/>
  <c r="BE159" i="2"/>
  <c r="BE162" i="2"/>
  <c r="BE202" i="2"/>
  <c r="BE239" i="2"/>
  <c r="BE267" i="2"/>
  <c r="BE276" i="2"/>
  <c r="BE293" i="2"/>
  <c r="BE305" i="2"/>
  <c r="BE333" i="2"/>
  <c r="BE345" i="2"/>
  <c r="BE351" i="2"/>
  <c r="BE368" i="2"/>
  <c r="BE373" i="2"/>
  <c r="BE395" i="2"/>
  <c r="BE436" i="2"/>
  <c r="BE459" i="2"/>
  <c r="BE466" i="2"/>
  <c r="BE537" i="2"/>
  <c r="BE544" i="2"/>
  <c r="BE584" i="2"/>
  <c r="BE586" i="2"/>
  <c r="BE618" i="2"/>
  <c r="BE631" i="2"/>
  <c r="BE647" i="2"/>
  <c r="BE656" i="2"/>
  <c r="BE662" i="2"/>
  <c r="BE678" i="2"/>
  <c r="BE700" i="2"/>
  <c r="BE712" i="2"/>
  <c r="BE721" i="2"/>
  <c r="BE745" i="2"/>
  <c r="BE747" i="2"/>
  <c r="BE763" i="2"/>
  <c r="BE772" i="2"/>
  <c r="BE778" i="2"/>
  <c r="BE781" i="2"/>
  <c r="BE787" i="2"/>
  <c r="BE795" i="2"/>
  <c r="BE800" i="2"/>
  <c r="BE803" i="2"/>
  <c r="BE815" i="2"/>
  <c r="BE822" i="2"/>
  <c r="BE831" i="2"/>
  <c r="BE839" i="2"/>
  <c r="BE849" i="2"/>
  <c r="BE854" i="2"/>
  <c r="BE857" i="2"/>
  <c r="BE872" i="2"/>
  <c r="BE875" i="2"/>
  <c r="BE879" i="2"/>
  <c r="BE893" i="2"/>
  <c r="BE898" i="2"/>
  <c r="BE910" i="2"/>
  <c r="BE912" i="2"/>
  <c r="BE914" i="2"/>
  <c r="BE918" i="2"/>
  <c r="BE934" i="2"/>
  <c r="BE938" i="2"/>
  <c r="BE952" i="2"/>
  <c r="BE960" i="2"/>
  <c r="BE963" i="2"/>
  <c r="BE965" i="2"/>
  <c r="BE972" i="2"/>
  <c r="BE983" i="2"/>
  <c r="BE990" i="2"/>
  <c r="BE991" i="2"/>
  <c r="BE997" i="2"/>
  <c r="BE1000" i="2"/>
  <c r="BE1005" i="2"/>
  <c r="BE1009" i="2"/>
  <c r="BE1010" i="2"/>
  <c r="BE1014" i="2"/>
  <c r="BE1016" i="2"/>
  <c r="BE1021" i="2"/>
  <c r="BE1023" i="2"/>
  <c r="BE1026" i="2"/>
  <c r="BE1027" i="2"/>
  <c r="BE1029" i="2"/>
  <c r="BE1030" i="2"/>
  <c r="BE1033" i="2"/>
  <c r="BE1035" i="2"/>
  <c r="BE1041" i="2"/>
  <c r="BE1042" i="2"/>
  <c r="BE1045" i="2"/>
  <c r="BE1047" i="2"/>
  <c r="BE1059" i="2"/>
  <c r="BE1062" i="2"/>
  <c r="BE1068" i="2"/>
  <c r="BE1070" i="2"/>
  <c r="BE1073" i="2"/>
  <c r="BE1074" i="2"/>
  <c r="BE1075" i="2"/>
  <c r="BE1077" i="2"/>
  <c r="BE1078" i="2"/>
  <c r="BE1083" i="2"/>
  <c r="BE1085" i="2"/>
  <c r="BE1087" i="2"/>
  <c r="BE1089" i="2"/>
  <c r="BE1091" i="2"/>
  <c r="BE1093" i="2"/>
  <c r="BE1094" i="2"/>
  <c r="BE1096" i="2"/>
  <c r="BE1097" i="2"/>
  <c r="BE1099" i="2"/>
  <c r="BE1103" i="2"/>
  <c r="BE1104" i="2"/>
  <c r="BE1114" i="2"/>
  <c r="BE1116" i="2"/>
  <c r="BE1118" i="2"/>
  <c r="BE1120" i="2"/>
  <c r="BE1122" i="2"/>
  <c r="BE1124" i="2"/>
  <c r="BE1126" i="2"/>
  <c r="BE1128" i="2"/>
  <c r="BE1133" i="2"/>
  <c r="BE1134" i="2"/>
  <c r="BE1136" i="2"/>
  <c r="BE1137" i="2"/>
  <c r="BE1150" i="2"/>
  <c r="BE1154" i="2"/>
  <c r="BE1156" i="2"/>
  <c r="BE1159" i="2"/>
  <c r="BE1171" i="2"/>
  <c r="BE1172" i="2"/>
  <c r="BE1174" i="2"/>
  <c r="BE1177" i="2"/>
  <c r="BE1179" i="2"/>
  <c r="BE1180" i="2"/>
  <c r="BE1184" i="2"/>
  <c r="BE1188" i="2"/>
  <c r="BE1192" i="2"/>
  <c r="BE1195" i="2"/>
  <c r="BE1198" i="2"/>
  <c r="BE1200" i="2"/>
  <c r="BE1203" i="2"/>
  <c r="BE1209" i="2"/>
  <c r="BE1213" i="2"/>
  <c r="BE1217" i="2"/>
  <c r="BE1218" i="2"/>
  <c r="BE1224" i="2"/>
  <c r="BE1227" i="2"/>
  <c r="BE1234" i="2"/>
  <c r="BE1236" i="2"/>
  <c r="BE1239" i="2"/>
  <c r="BE1245" i="2"/>
  <c r="BE1248" i="2"/>
  <c r="BE1251" i="2"/>
  <c r="BE1253" i="2"/>
  <c r="BE1259" i="2"/>
  <c r="BE1263" i="2"/>
  <c r="BE1269" i="2"/>
  <c r="BE1275" i="2"/>
  <c r="BE1276" i="2"/>
  <c r="BE1280" i="2"/>
  <c r="BE1284" i="2"/>
  <c r="BE1286" i="2"/>
  <c r="BE1289" i="2"/>
  <c r="BE1293" i="2"/>
  <c r="BE1295" i="2"/>
  <c r="BE1297" i="2"/>
  <c r="BE1301" i="2"/>
  <c r="BE1304" i="2"/>
  <c r="BE1306" i="2"/>
  <c r="BE1315" i="2"/>
  <c r="BE1316" i="2"/>
  <c r="BE1329" i="2"/>
  <c r="BE1331" i="2"/>
  <c r="BE1335" i="2"/>
  <c r="BE1344" i="2"/>
  <c r="BE1346" i="2"/>
  <c r="BE1349" i="2"/>
  <c r="BE1353" i="2"/>
  <c r="BE1356" i="2"/>
  <c r="BE1357" i="2"/>
  <c r="BE1359" i="2"/>
  <c r="BE1361" i="2"/>
  <c r="BE1365" i="2"/>
  <c r="BE1367" i="2"/>
  <c r="BE1368" i="2"/>
  <c r="BE1374" i="2"/>
  <c r="BE1375" i="2"/>
  <c r="BE1377" i="2"/>
  <c r="BE1379" i="2"/>
  <c r="BE1382" i="2"/>
  <c r="BE1387" i="2"/>
  <c r="BE1389" i="2"/>
  <c r="BE1392" i="2"/>
  <c r="BE1397" i="2"/>
  <c r="BE1401" i="2"/>
  <c r="BE1404" i="2"/>
  <c r="BE1405" i="2"/>
  <c r="BE1413" i="2"/>
  <c r="BE1417" i="2"/>
  <c r="BE1419" i="2"/>
  <c r="BE1422" i="2"/>
  <c r="BE1424" i="2"/>
  <c r="BE1425" i="2"/>
  <c r="BE1431" i="2"/>
  <c r="BE1433" i="2"/>
  <c r="BE1438" i="2"/>
  <c r="BE1439" i="2"/>
  <c r="BE1440" i="2"/>
  <c r="BE1447" i="2"/>
  <c r="BE1449" i="2"/>
  <c r="BE1451" i="2"/>
  <c r="BE1454" i="2"/>
  <c r="BE1455" i="2"/>
  <c r="BE1457" i="2"/>
  <c r="BE1461" i="2"/>
  <c r="BE1472" i="2"/>
  <c r="BE1476" i="2"/>
  <c r="BE1480" i="2"/>
  <c r="BE1488" i="2"/>
  <c r="BE1491" i="2"/>
  <c r="BE1496" i="2"/>
  <c r="BE1498" i="2"/>
  <c r="BE1500" i="2"/>
  <c r="BE1502" i="2"/>
  <c r="BE1510" i="2"/>
  <c r="BE1513" i="2"/>
  <c r="BE1514" i="2"/>
  <c r="BE1515" i="2"/>
  <c r="BE1519" i="2"/>
  <c r="BE1522" i="2"/>
  <c r="BE1523" i="2"/>
  <c r="BE1536" i="2"/>
  <c r="BE1538" i="2"/>
  <c r="BE1541" i="2"/>
  <c r="BE1543" i="2"/>
  <c r="BE1544" i="2"/>
  <c r="BE1547" i="2"/>
  <c r="BE1548" i="2"/>
  <c r="BE1549" i="2"/>
  <c r="BE1551" i="2"/>
  <c r="BE1554" i="2"/>
  <c r="BE1557" i="2"/>
  <c r="BE1561" i="2"/>
  <c r="BE1565" i="2"/>
  <c r="BE1567" i="2"/>
  <c r="BE1569" i="2"/>
  <c r="BE1571" i="2"/>
  <c r="BE1573" i="2"/>
  <c r="BE1575" i="2"/>
  <c r="BE1579" i="2"/>
  <c r="BE1585" i="2"/>
  <c r="BE1592" i="2"/>
  <c r="BE1598" i="2"/>
  <c r="BE1599" i="2"/>
  <c r="BE1602" i="2"/>
  <c r="BE1604" i="2"/>
  <c r="BE1605" i="2"/>
  <c r="BE1606" i="2"/>
  <c r="BE1610" i="2"/>
  <c r="BE1612" i="2"/>
  <c r="BE1618" i="2"/>
  <c r="BE1621" i="2"/>
  <c r="BE1622" i="2"/>
  <c r="BE1623" i="2"/>
  <c r="BE1633" i="2"/>
  <c r="BE1635" i="2"/>
  <c r="BE1640" i="2"/>
  <c r="BE1642" i="2"/>
  <c r="BE1649" i="2"/>
  <c r="BE1653" i="2"/>
  <c r="BE1654" i="2"/>
  <c r="BE1655" i="2"/>
  <c r="BE1656" i="2"/>
  <c r="BE1659" i="2"/>
  <c r="BE1661" i="2"/>
  <c r="BE1665" i="2"/>
  <c r="BE1666" i="2"/>
  <c r="BE1667" i="2"/>
  <c r="BE1672" i="2"/>
  <c r="BE1678" i="2"/>
  <c r="BE1679" i="2"/>
  <c r="BE1681" i="2"/>
  <c r="BE1691" i="2"/>
  <c r="BE1694" i="2"/>
  <c r="BE1695" i="2"/>
  <c r="BE1697" i="2"/>
  <c r="BE1702" i="2"/>
  <c r="BE1708" i="2"/>
  <c r="BE1709" i="2"/>
  <c r="BE1711" i="2"/>
  <c r="BE1712" i="2"/>
  <c r="BE1713" i="2"/>
  <c r="BE1719" i="2"/>
  <c r="BE1721" i="2"/>
  <c r="BE1725" i="2"/>
  <c r="BE1726" i="2"/>
  <c r="BE1746" i="2"/>
  <c r="BE1749" i="2"/>
  <c r="BE1752" i="2"/>
  <c r="BE1754" i="2"/>
  <c r="BE1762" i="2"/>
  <c r="BE1774" i="2"/>
  <c r="BE1779" i="2"/>
  <c r="BE1782" i="2"/>
  <c r="BE1796" i="2"/>
  <c r="BE1798" i="2"/>
  <c r="BE1804" i="2"/>
  <c r="BE1809" i="2"/>
  <c r="BE1814" i="2"/>
  <c r="BE1819" i="2"/>
  <c r="BE1824" i="2"/>
  <c r="BE1827" i="2"/>
  <c r="BE1829" i="2"/>
  <c r="BE1833" i="2"/>
  <c r="BE1846" i="2"/>
  <c r="BE1847" i="2"/>
  <c r="BE1858" i="2"/>
  <c r="BE1860" i="2"/>
  <c r="BE1865" i="2"/>
  <c r="BE1866" i="2"/>
  <c r="BE1874" i="2"/>
  <c r="BE1875" i="2"/>
  <c r="BE1880" i="2"/>
  <c r="BE1882" i="2"/>
  <c r="BE1887" i="2"/>
  <c r="BE1894" i="2"/>
  <c r="BE1899" i="2"/>
  <c r="BE1901" i="2"/>
  <c r="BE1904" i="2"/>
  <c r="BE1906" i="2"/>
  <c r="BE1908" i="2"/>
  <c r="BE1912" i="2"/>
  <c r="BE1914" i="2"/>
  <c r="BE1916" i="2"/>
  <c r="BE1921" i="2"/>
  <c r="BE1927" i="2"/>
  <c r="BE1930" i="2"/>
  <c r="BE1933" i="2"/>
  <c r="BE1936" i="2"/>
  <c r="BE1938" i="2"/>
  <c r="BE1942" i="2"/>
  <c r="BE1953" i="2"/>
  <c r="BE1955" i="2"/>
  <c r="BE1957" i="2"/>
  <c r="BE1963" i="2"/>
  <c r="BE1967" i="2"/>
  <c r="BE1969" i="2"/>
  <c r="BE1972" i="2"/>
  <c r="BE1974" i="2"/>
  <c r="BE1978" i="2"/>
  <c r="BE1986" i="2"/>
  <c r="BE1990" i="2"/>
  <c r="BE1994" i="2"/>
  <c r="BE1999" i="2"/>
  <c r="BE2002" i="2"/>
  <c r="BE2004" i="2"/>
  <c r="BE2005" i="2"/>
  <c r="BE2007" i="2"/>
  <c r="BE2009" i="2"/>
  <c r="BE2010" i="2"/>
  <c r="BE2016" i="2"/>
  <c r="BE2019" i="2"/>
  <c r="BE2023" i="2"/>
  <c r="BE2026" i="2"/>
  <c r="BE2028" i="2"/>
  <c r="BE2030" i="2"/>
  <c r="BE2041" i="2"/>
  <c r="BE2045" i="2"/>
  <c r="BE2048" i="2"/>
  <c r="BE2050" i="2"/>
  <c r="BE2052" i="2"/>
  <c r="BE2056" i="2"/>
  <c r="BE2058" i="2"/>
  <c r="BE2067" i="2"/>
  <c r="BE2074" i="2"/>
  <c r="BE2079" i="2"/>
  <c r="BE2089" i="2"/>
  <c r="BE2095" i="2"/>
  <c r="BE2121" i="2"/>
  <c r="BE2140" i="2"/>
  <c r="BE2168" i="2"/>
  <c r="BE2182" i="2"/>
  <c r="BE2191" i="2"/>
  <c r="BE2213" i="2"/>
  <c r="BE2219" i="2"/>
  <c r="BE2227" i="2"/>
  <c r="BE2231" i="2"/>
  <c r="BE2243" i="2"/>
  <c r="BE2258" i="2"/>
  <c r="BE2261" i="2"/>
  <c r="BE2264" i="2"/>
  <c r="BE2268" i="2"/>
  <c r="BE2276" i="2"/>
  <c r="BE2292" i="2"/>
  <c r="BE2300" i="2"/>
  <c r="BE2305" i="2"/>
  <c r="BE2311" i="2"/>
  <c r="BE2316" i="2"/>
  <c r="BE2318" i="2"/>
  <c r="BE2323" i="2"/>
  <c r="BE2326" i="2"/>
  <c r="BE2332" i="2"/>
  <c r="BE2352" i="2"/>
  <c r="BE2360" i="2"/>
  <c r="BE2372" i="2"/>
  <c r="BE2377" i="2"/>
  <c r="BE2396" i="2"/>
  <c r="BE2404" i="2"/>
  <c r="BE2414" i="2"/>
  <c r="BE2416" i="2"/>
  <c r="BE2420" i="2"/>
  <c r="BE2422" i="2"/>
  <c r="BE2423" i="2"/>
  <c r="BE2428" i="2"/>
  <c r="BE2430" i="2"/>
  <c r="BE2432" i="2"/>
  <c r="BE2437" i="2"/>
  <c r="BE2439" i="2"/>
  <c r="E85" i="3"/>
  <c r="F91" i="3"/>
  <c r="F146" i="3"/>
  <c r="BE152" i="3"/>
  <c r="BE158" i="3"/>
  <c r="BE172" i="3"/>
  <c r="BE202" i="3"/>
  <c r="BE214" i="3"/>
  <c r="BE226" i="3"/>
  <c r="BE236" i="3"/>
  <c r="BE238" i="3"/>
  <c r="BE246" i="3"/>
  <c r="BE250" i="3"/>
  <c r="BE259" i="3"/>
  <c r="BE264" i="3"/>
  <c r="BE284" i="3"/>
  <c r="BE290" i="3"/>
  <c r="BE301" i="3"/>
  <c r="BE307" i="3"/>
  <c r="BE313" i="3"/>
  <c r="BE319" i="3"/>
  <c r="BE324" i="3"/>
  <c r="BE331" i="3"/>
  <c r="BE337" i="3"/>
  <c r="BE341" i="3"/>
  <c r="BE353" i="3"/>
  <c r="BE360" i="3"/>
  <c r="BE362" i="3"/>
  <c r="BE366" i="3"/>
  <c r="BE371" i="3"/>
  <c r="BE374" i="3"/>
  <c r="BE380" i="3"/>
  <c r="BE403" i="3"/>
  <c r="BE406" i="3"/>
  <c r="BE407" i="3"/>
  <c r="BE410" i="3"/>
  <c r="BE412" i="3"/>
  <c r="BE415" i="3"/>
  <c r="BE416" i="3"/>
  <c r="BE422" i="3"/>
  <c r="BE424" i="3"/>
  <c r="BE425" i="3"/>
  <c r="BE427" i="3"/>
  <c r="BE429" i="3"/>
  <c r="BE431" i="3"/>
  <c r="BE434" i="3"/>
  <c r="BE441" i="3"/>
  <c r="BE443" i="3"/>
  <c r="BE446" i="3"/>
  <c r="BE452" i="3"/>
  <c r="BE456" i="3"/>
  <c r="BE462" i="3"/>
  <c r="BE463" i="3"/>
  <c r="BE468" i="3"/>
  <c r="BE469" i="3"/>
  <c r="BE472" i="3"/>
  <c r="BE475" i="3"/>
  <c r="BE479" i="3"/>
  <c r="BE482" i="3"/>
  <c r="BE485" i="3"/>
  <c r="BE491" i="3"/>
  <c r="BE497" i="3"/>
  <c r="BE500" i="3"/>
  <c r="BE501" i="3"/>
  <c r="BE504" i="3"/>
  <c r="BE507" i="3"/>
  <c r="BE510" i="3"/>
  <c r="BE512" i="3"/>
  <c r="BE513" i="3"/>
  <c r="BE515" i="3"/>
  <c r="BE517" i="3"/>
  <c r="BE527" i="3"/>
  <c r="BE530" i="3"/>
  <c r="BE538" i="3"/>
  <c r="BE540" i="3"/>
  <c r="BE541" i="3"/>
  <c r="BE545" i="3"/>
  <c r="BE549" i="3"/>
  <c r="BE555" i="3"/>
  <c r="BE559" i="3"/>
  <c r="BE562" i="3"/>
  <c r="BE567" i="3"/>
  <c r="BE569" i="3"/>
  <c r="BE574" i="3"/>
  <c r="BE577" i="3"/>
  <c r="BE581" i="3"/>
  <c r="BE586" i="3"/>
  <c r="BE589" i="3"/>
  <c r="BE593" i="3"/>
  <c r="BE596" i="3"/>
  <c r="BE599" i="3"/>
  <c r="BE608" i="3"/>
  <c r="BE612" i="3"/>
  <c r="BE616" i="3"/>
  <c r="BE619" i="3"/>
  <c r="BE621" i="3"/>
  <c r="BE623" i="3"/>
  <c r="BE628" i="3"/>
  <c r="BE635" i="3"/>
  <c r="BE638" i="3"/>
  <c r="BE641" i="3"/>
  <c r="BE643" i="3"/>
  <c r="BE648" i="3"/>
  <c r="BE657" i="3"/>
  <c r="BE669" i="3"/>
  <c r="BE673" i="3"/>
  <c r="BE678" i="3"/>
  <c r="BE683" i="3"/>
  <c r="BE691" i="3"/>
  <c r="BE694" i="3"/>
  <c r="BE696" i="3"/>
  <c r="BE698" i="3"/>
  <c r="BE699" i="3"/>
  <c r="BE702" i="3"/>
  <c r="BE705" i="3"/>
  <c r="BE707" i="3"/>
  <c r="BE715" i="3"/>
  <c r="BE725" i="3"/>
  <c r="BE727" i="3"/>
  <c r="BE737" i="3"/>
  <c r="BE745" i="3"/>
  <c r="BE750" i="3"/>
  <c r="BE752" i="3"/>
  <c r="BE756" i="3"/>
  <c r="BE759" i="3"/>
  <c r="BE762" i="3"/>
  <c r="BE769" i="3"/>
  <c r="BE772" i="3"/>
  <c r="BE777" i="3"/>
  <c r="BE779" i="3"/>
  <c r="BE783" i="3"/>
  <c r="BE785" i="3"/>
  <c r="BE787" i="3"/>
  <c r="BE795" i="3"/>
  <c r="BE800" i="3"/>
  <c r="BE801" i="3"/>
  <c r="BE804" i="3"/>
  <c r="BE806" i="3"/>
  <c r="BE808" i="3"/>
  <c r="BE810" i="3"/>
  <c r="BE812" i="3"/>
  <c r="BE815" i="3"/>
  <c r="BE818" i="3"/>
  <c r="BE824" i="3"/>
  <c r="BE827" i="3"/>
  <c r="BE829" i="3"/>
  <c r="BE834" i="3"/>
  <c r="BE838" i="3"/>
  <c r="BE840" i="3"/>
  <c r="BE841" i="3"/>
  <c r="BE844" i="3"/>
  <c r="BE848" i="3"/>
  <c r="BE850" i="3"/>
  <c r="BE872" i="3"/>
  <c r="BE879" i="3"/>
  <c r="BE887" i="3"/>
  <c r="BE890" i="3"/>
  <c r="BE906" i="3"/>
  <c r="BE923" i="3"/>
  <c r="BE942" i="3"/>
  <c r="BE952" i="3"/>
  <c r="BE961" i="3"/>
  <c r="BE981" i="3"/>
  <c r="BE986" i="3"/>
  <c r="BE994" i="3"/>
  <c r="BE1016" i="3"/>
  <c r="BE1028" i="3"/>
  <c r="BE1050" i="3"/>
  <c r="BE1059" i="3"/>
  <c r="BE1074" i="3"/>
  <c r="BE1085" i="3"/>
  <c r="BE1101" i="3"/>
  <c r="BE1119" i="3"/>
  <c r="BE1121" i="3"/>
  <c r="BE1129" i="3"/>
  <c r="BE1146" i="3"/>
  <c r="BE1152" i="3"/>
  <c r="BE1159" i="3"/>
  <c r="BE1167" i="3"/>
  <c r="BE1172" i="3"/>
  <c r="BE1174" i="3"/>
  <c r="BE1176" i="3"/>
  <c r="BE1178" i="3"/>
  <c r="BE1180" i="3"/>
  <c r="BE1183" i="3"/>
  <c r="BE1184" i="3"/>
  <c r="J92" i="4"/>
  <c r="J152" i="4"/>
  <c r="BE166" i="4"/>
  <c r="BE174" i="4"/>
  <c r="BE200" i="4"/>
  <c r="BE217" i="4"/>
  <c r="BE222" i="4"/>
  <c r="BE227" i="4"/>
  <c r="BE269" i="4"/>
  <c r="BE275" i="4"/>
  <c r="BE279" i="4"/>
  <c r="BE309" i="4"/>
  <c r="BE330" i="4"/>
  <c r="BE333" i="4"/>
  <c r="BE351" i="4"/>
  <c r="BE355" i="4"/>
  <c r="BE361" i="4"/>
  <c r="BE370" i="4"/>
  <c r="BE386" i="4"/>
  <c r="BE396" i="4"/>
  <c r="BE406" i="4"/>
  <c r="BE420" i="4"/>
  <c r="BE462" i="4"/>
  <c r="BE467" i="4"/>
  <c r="BE488" i="4"/>
  <c r="BE535" i="4"/>
  <c r="BE544" i="4"/>
  <c r="BE548" i="4"/>
  <c r="BE569" i="4"/>
  <c r="BE583" i="4"/>
  <c r="BE586" i="4"/>
  <c r="BE592" i="4"/>
  <c r="BE615" i="4"/>
  <c r="BE632" i="4"/>
  <c r="BE652" i="4"/>
  <c r="BE658" i="4"/>
  <c r="BE666" i="4"/>
  <c r="BE684" i="4"/>
  <c r="BE702" i="4"/>
  <c r="BE708" i="4"/>
  <c r="BE711" i="4"/>
  <c r="BE718" i="4"/>
  <c r="BE723" i="4"/>
  <c r="BE730" i="4"/>
  <c r="BE745" i="4"/>
  <c r="BE761" i="4"/>
  <c r="BE772" i="4"/>
  <c r="BE784" i="4"/>
  <c r="BE790" i="4"/>
  <c r="BE792" i="4"/>
  <c r="BE801" i="4"/>
  <c r="BE805" i="4"/>
  <c r="BE816" i="4"/>
  <c r="BE819" i="4"/>
  <c r="BE826" i="4"/>
  <c r="BE831" i="4"/>
  <c r="BE836" i="4"/>
  <c r="BE840" i="4"/>
  <c r="BE844" i="4"/>
  <c r="BE848" i="4"/>
  <c r="BE853" i="4"/>
  <c r="BE860" i="4"/>
  <c r="BE864" i="4"/>
  <c r="BE869" i="4"/>
  <c r="BE871" i="4"/>
  <c r="BE873" i="4"/>
  <c r="BE874" i="4"/>
  <c r="BE878" i="4"/>
  <c r="BE881" i="4"/>
  <c r="BE883" i="4"/>
  <c r="BE885" i="4"/>
  <c r="BE889" i="4"/>
  <c r="BE890" i="4"/>
  <c r="BE893" i="4"/>
  <c r="BE898" i="4"/>
  <c r="BE902" i="4"/>
  <c r="BE904" i="4"/>
  <c r="BE907" i="4"/>
  <c r="BE910" i="4"/>
  <c r="BE912" i="4"/>
  <c r="BE915" i="4"/>
  <c r="BE917" i="4"/>
  <c r="BE920" i="4"/>
  <c r="BE921" i="4"/>
  <c r="BE924" i="4"/>
  <c r="BE930" i="4"/>
  <c r="BE931" i="4"/>
  <c r="BE932" i="4"/>
  <c r="BE935" i="4"/>
  <c r="BE938" i="4"/>
  <c r="BE941" i="4"/>
  <c r="BE943" i="4"/>
  <c r="BE945" i="4"/>
  <c r="BE948" i="4"/>
  <c r="BE950" i="4"/>
  <c r="BE953" i="4"/>
  <c r="BE954" i="4"/>
  <c r="BE956" i="4"/>
  <c r="BE961" i="4"/>
  <c r="BE964" i="4"/>
  <c r="BE967" i="4"/>
  <c r="BE972" i="4"/>
  <c r="BE974" i="4"/>
  <c r="BE977" i="4"/>
  <c r="BE979" i="4"/>
  <c r="BE982" i="4"/>
  <c r="BE983" i="4"/>
  <c r="BE989" i="4"/>
  <c r="BE993" i="4"/>
  <c r="BE996" i="4"/>
  <c r="BE998" i="4"/>
  <c r="BE999" i="4"/>
  <c r="BE1000" i="4"/>
  <c r="BE1002" i="4"/>
  <c r="BE1004" i="4"/>
  <c r="BE1005" i="4"/>
  <c r="BE1009" i="4"/>
  <c r="BE1011" i="4"/>
  <c r="BE1013" i="4"/>
  <c r="BE1015" i="4"/>
  <c r="BE1018" i="4"/>
  <c r="BE1022" i="4"/>
  <c r="BE1029" i="4"/>
  <c r="BE1035" i="4"/>
  <c r="BE1038" i="4"/>
  <c r="BE1040" i="4"/>
  <c r="BE1043" i="4"/>
  <c r="BE1045" i="4"/>
  <c r="BE1047" i="4"/>
  <c r="BE1049" i="4"/>
  <c r="BE1050" i="4"/>
  <c r="BE1053" i="4"/>
  <c r="BE1057" i="4"/>
  <c r="BE1059" i="4"/>
  <c r="BE1062" i="4"/>
  <c r="BE1063" i="4"/>
  <c r="BE1065" i="4"/>
  <c r="BE1068" i="4"/>
  <c r="BE1072" i="4"/>
  <c r="BE1075" i="4"/>
  <c r="BE1077" i="4"/>
  <c r="BE1085" i="4"/>
  <c r="BE1087" i="4"/>
  <c r="BE1092" i="4"/>
  <c r="BE1095" i="4"/>
  <c r="BE1100" i="4"/>
  <c r="BE1101" i="4"/>
  <c r="BE1105" i="4"/>
  <c r="BE1108" i="4"/>
  <c r="BE1111" i="4"/>
  <c r="BE1114" i="4"/>
  <c r="BE1116" i="4"/>
  <c r="BE1120" i="4"/>
  <c r="BE1126" i="4"/>
  <c r="BE1128" i="4"/>
  <c r="BE1129" i="4"/>
  <c r="BE1132" i="4"/>
  <c r="BE1135" i="4"/>
  <c r="BE1136" i="4"/>
  <c r="BE1138" i="4"/>
  <c r="BE1145" i="4"/>
  <c r="BE1148" i="4"/>
  <c r="BE1150" i="4"/>
  <c r="BE1152" i="4"/>
  <c r="BE1155" i="4"/>
  <c r="BE1159" i="4"/>
  <c r="BE1162" i="4"/>
  <c r="BE1167" i="4"/>
  <c r="BE1170" i="4"/>
  <c r="BE1172" i="4"/>
  <c r="BE1174" i="4"/>
  <c r="BE1178" i="4"/>
  <c r="BE1179" i="4"/>
  <c r="BE1181" i="4"/>
  <c r="BE1183" i="4"/>
  <c r="BE1185" i="4"/>
  <c r="BE1188" i="4"/>
  <c r="BE1189" i="4"/>
  <c r="BE1191" i="4"/>
  <c r="BE1193" i="4"/>
  <c r="BE1194" i="4"/>
  <c r="BE1196" i="4"/>
  <c r="BE1199" i="4"/>
  <c r="BE1201" i="4"/>
  <c r="BE1205" i="4"/>
  <c r="BE1207" i="4"/>
  <c r="BE1210" i="4"/>
  <c r="BE1211" i="4"/>
  <c r="BE1214" i="4"/>
  <c r="BE1220" i="4"/>
  <c r="BE1224" i="4"/>
  <c r="BE1227" i="4"/>
  <c r="BE1231" i="4"/>
  <c r="BE1242" i="4"/>
  <c r="BE1247" i="4"/>
  <c r="BE1250" i="4"/>
  <c r="BE1255" i="4"/>
  <c r="BE1262" i="4"/>
  <c r="BE1268" i="4"/>
  <c r="BE1271" i="4"/>
  <c r="BE1273" i="4"/>
  <c r="BE1276" i="4"/>
  <c r="BE1279" i="4"/>
  <c r="BE1286" i="4"/>
  <c r="BE1290" i="4"/>
  <c r="BE1294" i="4"/>
  <c r="BE1298" i="4"/>
  <c r="BE1301" i="4"/>
  <c r="BE1310" i="4"/>
  <c r="BE1312" i="4"/>
  <c r="BE1318" i="4"/>
  <c r="BE1329" i="4"/>
  <c r="BE1345" i="4"/>
  <c r="BE1351" i="4"/>
  <c r="BE1371" i="4"/>
  <c r="BE1384" i="4"/>
  <c r="BE1390" i="4"/>
  <c r="BE1410" i="4"/>
  <c r="BE1423" i="4"/>
  <c r="BE1461" i="4"/>
  <c r="BE1477" i="4"/>
  <c r="BE1500" i="4"/>
  <c r="BE1508" i="4"/>
  <c r="BE1518" i="4"/>
  <c r="BE1540" i="4"/>
  <c r="BE1576" i="4"/>
  <c r="BE1587" i="4"/>
  <c r="BE1605" i="4"/>
  <c r="BE1607" i="4"/>
  <c r="BE1612" i="4"/>
  <c r="BE1613" i="4"/>
  <c r="BE1622" i="4"/>
  <c r="BE1640" i="4"/>
  <c r="BE1652" i="4"/>
  <c r="BE1654" i="4"/>
  <c r="BE1670" i="4"/>
  <c r="BE1674" i="4"/>
  <c r="BE1687" i="4"/>
  <c r="BE1689" i="4"/>
  <c r="F91" i="5"/>
  <c r="J92" i="5"/>
  <c r="J145" i="5"/>
  <c r="BE152" i="5"/>
  <c r="BE163" i="5"/>
  <c r="BE171" i="5"/>
  <c r="BE178" i="5"/>
  <c r="BE203" i="5"/>
  <c r="BE209" i="5"/>
  <c r="BE232" i="5"/>
  <c r="BE235" i="5"/>
  <c r="BE238" i="5"/>
  <c r="BE249" i="5"/>
  <c r="BE259" i="5"/>
  <c r="BE273" i="5"/>
  <c r="BE285" i="5"/>
  <c r="BE296" i="5"/>
  <c r="BE300" i="5"/>
  <c r="BE308" i="5"/>
  <c r="BE310" i="5"/>
  <c r="BE312" i="5"/>
  <c r="BE315" i="5"/>
  <c r="BE317" i="5"/>
  <c r="BE321" i="5"/>
  <c r="BE324" i="5"/>
  <c r="BE325" i="5"/>
  <c r="BE327" i="5"/>
  <c r="BE329" i="5"/>
  <c r="BE331" i="5"/>
  <c r="BE335" i="5"/>
  <c r="BE337" i="5"/>
  <c r="BE340" i="5"/>
  <c r="BE345" i="5"/>
  <c r="BE347" i="5"/>
  <c r="BE351" i="5"/>
  <c r="BE353" i="5"/>
  <c r="BE355" i="5"/>
  <c r="BE357" i="5"/>
  <c r="BE361" i="5"/>
  <c r="BE364" i="5"/>
  <c r="BE371" i="5"/>
  <c r="BE372" i="5"/>
  <c r="BE379" i="5"/>
  <c r="BE384" i="5"/>
  <c r="BE387" i="5"/>
  <c r="BE390" i="5"/>
  <c r="BE394" i="5"/>
  <c r="BE397" i="5"/>
  <c r="BE399" i="5"/>
  <c r="BE402" i="5"/>
  <c r="BE404" i="5"/>
  <c r="BE407" i="5"/>
  <c r="BE409" i="5"/>
  <c r="BE411" i="5"/>
  <c r="BE414" i="5"/>
  <c r="BE416" i="5"/>
  <c r="BE417" i="5"/>
  <c r="BE419" i="5"/>
  <c r="BE423" i="5"/>
  <c r="BE425" i="5"/>
  <c r="BE428" i="5"/>
  <c r="BE432" i="5"/>
  <c r="BE434" i="5"/>
  <c r="BE438" i="5"/>
  <c r="BE443" i="5"/>
  <c r="BE449" i="5"/>
  <c r="BE451" i="5"/>
  <c r="BE455" i="5"/>
  <c r="BE459" i="5"/>
  <c r="BE463" i="5"/>
  <c r="BE468" i="5"/>
  <c r="BE474" i="5"/>
  <c r="BE476" i="5"/>
  <c r="BE480" i="5"/>
  <c r="BE482" i="5"/>
  <c r="BE843" i="5"/>
  <c r="BE856" i="5"/>
  <c r="BE857" i="5"/>
  <c r="BE867" i="5"/>
  <c r="BE870" i="5"/>
  <c r="BE871" i="5"/>
  <c r="BE872" i="5"/>
  <c r="BE879" i="5"/>
  <c r="BE885" i="5"/>
  <c r="BE894" i="5"/>
  <c r="BE901" i="5"/>
  <c r="BE903" i="5"/>
  <c r="BE923" i="5"/>
  <c r="BE928" i="5"/>
  <c r="BE932" i="5"/>
  <c r="BE933" i="5"/>
  <c r="BE942" i="5"/>
  <c r="BE953" i="5"/>
  <c r="BE956" i="5"/>
  <c r="BE963" i="5"/>
  <c r="BE964" i="5"/>
  <c r="BE965" i="5"/>
  <c r="BE969" i="5"/>
  <c r="BE970" i="5"/>
  <c r="BE972" i="5"/>
  <c r="BE973" i="5"/>
  <c r="BE976" i="5"/>
  <c r="BE979" i="5"/>
  <c r="BE980" i="5"/>
  <c r="BE989" i="5"/>
  <c r="BE991" i="5"/>
  <c r="BE993" i="5"/>
  <c r="BE1003" i="5"/>
  <c r="BE1004" i="5"/>
  <c r="BE1006" i="5"/>
  <c r="BE1009" i="5"/>
  <c r="BE1012" i="5"/>
  <c r="BE1020" i="5"/>
  <c r="BE1028" i="5"/>
  <c r="BK264" i="5"/>
  <c r="J264" i="5"/>
  <c r="J103" i="5" s="1"/>
  <c r="F91" i="2"/>
  <c r="BE176" i="2"/>
  <c r="BE185" i="2"/>
  <c r="BE216" i="2"/>
  <c r="BE251" i="2"/>
  <c r="BE256" i="2"/>
  <c r="BE281" i="2"/>
  <c r="BE354" i="2"/>
  <c r="BE403" i="2"/>
  <c r="BE477" i="2"/>
  <c r="BE487" i="2"/>
  <c r="BE541" i="2"/>
  <c r="BE549" i="2"/>
  <c r="BE581" i="2"/>
  <c r="BE659" i="2"/>
  <c r="BE724" i="2"/>
  <c r="BE769" i="2"/>
  <c r="BE806" i="2"/>
  <c r="BE808" i="2"/>
  <c r="BE820" i="2"/>
  <c r="BE844" i="2"/>
  <c r="BE861" i="2"/>
  <c r="BE895" i="2"/>
  <c r="BE897" i="2"/>
  <c r="BE900" i="2"/>
  <c r="BE907" i="2"/>
  <c r="BE911" i="2"/>
  <c r="BE915" i="2"/>
  <c r="BE927" i="2"/>
  <c r="BE936" i="2"/>
  <c r="BE937" i="2"/>
  <c r="BE940" i="2"/>
  <c r="BE954" i="2"/>
  <c r="BE956" i="2"/>
  <c r="BE968" i="2"/>
  <c r="BE970" i="2"/>
  <c r="BE974" i="2"/>
  <c r="BE977" i="2"/>
  <c r="BE979" i="2"/>
  <c r="BE987" i="2"/>
  <c r="BE999" i="2"/>
  <c r="BE1001" i="2"/>
  <c r="BE1002" i="2"/>
  <c r="BE1004" i="2"/>
  <c r="BE1015" i="2"/>
  <c r="BE1019" i="2"/>
  <c r="BE1025" i="2"/>
  <c r="BE1031" i="2"/>
  <c r="BE1038" i="2"/>
  <c r="BE1046" i="2"/>
  <c r="BE1049" i="2"/>
  <c r="BE1051" i="2"/>
  <c r="BE1053" i="2"/>
  <c r="BE1055" i="2"/>
  <c r="BE1071" i="2"/>
  <c r="BE1090" i="2"/>
  <c r="BE1092" i="2"/>
  <c r="BE1098" i="2"/>
  <c r="BE1100" i="2"/>
  <c r="BE1110" i="2"/>
  <c r="BE1119" i="2"/>
  <c r="BE1131" i="2"/>
  <c r="BE1142" i="2"/>
  <c r="BE1144" i="2"/>
  <c r="BE1157" i="2"/>
  <c r="BE1164" i="2"/>
  <c r="BE1166" i="2"/>
  <c r="BE1169" i="2"/>
  <c r="BE1173" i="2"/>
  <c r="BE1178" i="2"/>
  <c r="BE1186" i="2"/>
  <c r="BE1196" i="2"/>
  <c r="BE1205" i="2"/>
  <c r="BE1211" i="2"/>
  <c r="BE1215" i="2"/>
  <c r="BE1219" i="2"/>
  <c r="BE1222" i="2"/>
  <c r="BE1225" i="2"/>
  <c r="BE1230" i="2"/>
  <c r="BE1232" i="2"/>
  <c r="BE1233" i="2"/>
  <c r="BE1235" i="2"/>
  <c r="BE1238" i="2"/>
  <c r="BE1242" i="2"/>
  <c r="BE1246" i="2"/>
  <c r="BE1250" i="2"/>
  <c r="BE1252" i="2"/>
  <c r="BE1262" i="2"/>
  <c r="BE1271" i="2"/>
  <c r="BE1272" i="2"/>
  <c r="BE1278" i="2"/>
  <c r="BE1282" i="2"/>
  <c r="BE1283" i="2"/>
  <c r="BE1287" i="2"/>
  <c r="BE1298" i="2"/>
  <c r="BE1307" i="2"/>
  <c r="BE1309" i="2"/>
  <c r="BE1312" i="2"/>
  <c r="BE1314" i="2"/>
  <c r="BE1321" i="2"/>
  <c r="BE1325" i="2"/>
  <c r="BE1328" i="2"/>
  <c r="BE1332" i="2"/>
  <c r="BE1336" i="2"/>
  <c r="BE1340" i="2"/>
  <c r="BE1341" i="2"/>
  <c r="BE1345" i="2"/>
  <c r="BE1350" i="2"/>
  <c r="BE1352" i="2"/>
  <c r="BE1363" i="2"/>
  <c r="BE1366" i="2"/>
  <c r="BE1369" i="2"/>
  <c r="BE1371" i="2"/>
  <c r="BE1373" i="2"/>
  <c r="BE1378" i="2"/>
  <c r="BE1390" i="2"/>
  <c r="BE1396" i="2"/>
  <c r="BE1403" i="2"/>
  <c r="BE1406" i="2"/>
  <c r="BE1407" i="2"/>
  <c r="BE1416" i="2"/>
  <c r="BE1418" i="2"/>
  <c r="BE1420" i="2"/>
  <c r="BE1423" i="2"/>
  <c r="BE1428" i="2"/>
  <c r="BE1432" i="2"/>
  <c r="BE1434" i="2"/>
  <c r="BE1437" i="2"/>
  <c r="BE1445" i="2"/>
  <c r="BE1450" i="2"/>
  <c r="BE1452" i="2"/>
  <c r="BE1456" i="2"/>
  <c r="BE1468" i="2"/>
  <c r="BE1470" i="2"/>
  <c r="BE1475" i="2"/>
  <c r="BE1477" i="2"/>
  <c r="BE1483" i="2"/>
  <c r="BE1485" i="2"/>
  <c r="BE1490" i="2"/>
  <c r="BE1494" i="2"/>
  <c r="BE1511" i="2"/>
  <c r="BE1512" i="2"/>
  <c r="BE1518" i="2"/>
  <c r="BE1524" i="2"/>
  <c r="BE1529" i="2"/>
  <c r="BE1533" i="2"/>
  <c r="BE1537" i="2"/>
  <c r="BE1542" i="2"/>
  <c r="BE1545" i="2"/>
  <c r="BE1559" i="2"/>
  <c r="BE1563" i="2"/>
  <c r="BE1564" i="2"/>
  <c r="BE1566" i="2"/>
  <c r="BE1568" i="2"/>
  <c r="BE1576" i="2"/>
  <c r="BE1578" i="2"/>
  <c r="BE1580" i="2"/>
  <c r="BE1586" i="2"/>
  <c r="BE1588" i="2"/>
  <c r="BE1589" i="2"/>
  <c r="BE1591" i="2"/>
  <c r="BE1594" i="2"/>
  <c r="BE1596" i="2"/>
  <c r="BE1601" i="2"/>
  <c r="BE1603" i="2"/>
  <c r="BE1609" i="2"/>
  <c r="BE1611" i="2"/>
  <c r="BE1613" i="2"/>
  <c r="BE1614" i="2"/>
  <c r="BE1617" i="2"/>
  <c r="BE1619" i="2"/>
  <c r="BE1625" i="2"/>
  <c r="BE1628" i="2"/>
  <c r="BE1630" i="2"/>
  <c r="BE1631" i="2"/>
  <c r="BE1634" i="2"/>
  <c r="BE1636" i="2"/>
  <c r="BE1637" i="2"/>
  <c r="BE1645" i="2"/>
  <c r="BE1652" i="2"/>
  <c r="BE1662" i="2"/>
  <c r="BE1663" i="2"/>
  <c r="BE1664" i="2"/>
  <c r="BE1671" i="2"/>
  <c r="BE1673" i="2"/>
  <c r="BE1680" i="2"/>
  <c r="BE1682" i="2"/>
  <c r="BE1688" i="2"/>
  <c r="BE1690" i="2"/>
  <c r="BE1698" i="2"/>
  <c r="BE1710" i="2"/>
  <c r="BE1714" i="2"/>
  <c r="BE1720" i="2"/>
  <c r="BE1728" i="2"/>
  <c r="BE1729" i="2"/>
  <c r="BE1732" i="2"/>
  <c r="BE1733" i="2"/>
  <c r="BE1734" i="2"/>
  <c r="BE1735" i="2"/>
  <c r="BE1739" i="2"/>
  <c r="BE1740" i="2"/>
  <c r="BE1744" i="2"/>
  <c r="BE1745" i="2"/>
  <c r="BE1751" i="2"/>
  <c r="BE1756" i="2"/>
  <c r="BE1758" i="2"/>
  <c r="BE1766" i="2"/>
  <c r="BE1768" i="2"/>
  <c r="BE1771" i="2"/>
  <c r="BE1776" i="2"/>
  <c r="BE1777" i="2"/>
  <c r="BE1787" i="2"/>
  <c r="BE1791" i="2"/>
  <c r="BE1794" i="2"/>
  <c r="BE1797" i="2"/>
  <c r="BE1802" i="2"/>
  <c r="BE1803" i="2"/>
  <c r="BE1806" i="2"/>
  <c r="BE1812" i="2"/>
  <c r="BE1813" i="2"/>
  <c r="BE1815" i="2"/>
  <c r="BE1818" i="2"/>
  <c r="BE1820" i="2"/>
  <c r="BE1825" i="2"/>
  <c r="BE1826" i="2"/>
  <c r="BE1830" i="2"/>
  <c r="BE1832" i="2"/>
  <c r="BE1834" i="2"/>
  <c r="BE1842" i="2"/>
  <c r="BE1844" i="2"/>
  <c r="BE1849" i="2"/>
  <c r="BE1853" i="2"/>
  <c r="BE1857" i="2"/>
  <c r="BE1859" i="2"/>
  <c r="BE1861" i="2"/>
  <c r="BE1862" i="2"/>
  <c r="BE1877" i="2"/>
  <c r="BE1878" i="2"/>
  <c r="BE1881" i="2"/>
  <c r="BE1885" i="2"/>
  <c r="BE1889" i="2"/>
  <c r="BE1892" i="2"/>
  <c r="BE1895" i="2"/>
  <c r="BE1909" i="2"/>
  <c r="BE1917" i="2"/>
  <c r="BE1920" i="2"/>
  <c r="BE1924" i="2"/>
  <c r="BE1932" i="2"/>
  <c r="BE1934" i="2"/>
  <c r="BE1937" i="2"/>
  <c r="BE1945" i="2"/>
  <c r="BE1952" i="2"/>
  <c r="BE1956" i="2"/>
  <c r="BE1959" i="2"/>
  <c r="BE1970" i="2"/>
  <c r="BE1977" i="2"/>
  <c r="BE1980" i="2"/>
  <c r="BE1981" i="2"/>
  <c r="BE1989" i="2"/>
  <c r="BE1993" i="2"/>
  <c r="BE1996" i="2"/>
  <c r="BE2001" i="2"/>
  <c r="BE2008" i="2"/>
  <c r="BE2011" i="2"/>
  <c r="BE2017" i="2"/>
  <c r="BE2022" i="2"/>
  <c r="BE2032" i="2"/>
  <c r="BE2036" i="2"/>
  <c r="BE2038" i="2"/>
  <c r="BE2053" i="2"/>
  <c r="BE2055" i="2"/>
  <c r="BE2076" i="2"/>
  <c r="BE2091" i="2"/>
  <c r="BE2107" i="2"/>
  <c r="BE2112" i="2"/>
  <c r="BE2125" i="2"/>
  <c r="BE2153" i="2"/>
  <c r="BE2158" i="2"/>
  <c r="BE2180" i="2"/>
  <c r="BE2202" i="2"/>
  <c r="BE2207" i="2"/>
  <c r="BE2212" i="2"/>
  <c r="BE2223" i="2"/>
  <c r="BE2233" i="2"/>
  <c r="BE2236" i="2"/>
  <c r="BE2246" i="2"/>
  <c r="BE2272" i="2"/>
  <c r="BE2283" i="2"/>
  <c r="BE2296" i="2"/>
  <c r="BE2313" i="2"/>
  <c r="BE2321" i="2"/>
  <c r="BE2325" i="2"/>
  <c r="BE2329" i="2"/>
  <c r="BE2336" i="2"/>
  <c r="BE2357" i="2"/>
  <c r="BE2365" i="2"/>
  <c r="BE2381" i="2"/>
  <c r="BE2384" i="2"/>
  <c r="BE2409" i="2"/>
  <c r="BE2411" i="2"/>
  <c r="BE2427" i="2"/>
  <c r="BE2429" i="2"/>
  <c r="BE2433" i="2"/>
  <c r="BE2434" i="2"/>
  <c r="BE2436" i="2"/>
  <c r="BE2440" i="2"/>
  <c r="BE525" i="3"/>
  <c r="BE526" i="3"/>
  <c r="BE531" i="3"/>
  <c r="BE533" i="3"/>
  <c r="BE534" i="3"/>
  <c r="BE547" i="3"/>
  <c r="BE551" i="3"/>
  <c r="BE553" i="3"/>
  <c r="BE556" i="3"/>
  <c r="BE561" i="3"/>
  <c r="BE565" i="3"/>
  <c r="BE570" i="3"/>
  <c r="BE572" i="3"/>
  <c r="BE576" i="3"/>
  <c r="BE578" i="3"/>
  <c r="BE583" i="3"/>
  <c r="BE588" i="3"/>
  <c r="BE594" i="3"/>
  <c r="BE595" i="3"/>
  <c r="BE598" i="3"/>
  <c r="BE600" i="3"/>
  <c r="BE607" i="3"/>
  <c r="BE609" i="3"/>
  <c r="BE613" i="3"/>
  <c r="BE620" i="3"/>
  <c r="BE624" i="3"/>
  <c r="BE626" i="3"/>
  <c r="BE631" i="3"/>
  <c r="BE633" i="3"/>
  <c r="BE639" i="3"/>
  <c r="BE645" i="3"/>
  <c r="BE647" i="3"/>
  <c r="BE649" i="3"/>
  <c r="BE651" i="3"/>
  <c r="BE656" i="3"/>
  <c r="BE661" i="3"/>
  <c r="BE663" i="3"/>
  <c r="BE667" i="3"/>
  <c r="BE672" i="3"/>
  <c r="BE675" i="3"/>
  <c r="BE679" i="3"/>
  <c r="BE681" i="3"/>
  <c r="BE686" i="3"/>
  <c r="BE689" i="3"/>
  <c r="BE692" i="3"/>
  <c r="BE695" i="3"/>
  <c r="BE697" i="3"/>
  <c r="BE703" i="3"/>
  <c r="BE708" i="3"/>
  <c r="BE709" i="3"/>
  <c r="BE710" i="3"/>
  <c r="BE711" i="3"/>
  <c r="BE719" i="3"/>
  <c r="BE722" i="3"/>
  <c r="BE730" i="3"/>
  <c r="BE735" i="3"/>
  <c r="BE739" i="3"/>
  <c r="BE741" i="3"/>
  <c r="BE743" i="3"/>
  <c r="BE747" i="3"/>
  <c r="BE749" i="3"/>
  <c r="BE751" i="3"/>
  <c r="BE753" i="3"/>
  <c r="BE755" i="3"/>
  <c r="BE760" i="3"/>
  <c r="BE764" i="3"/>
  <c r="BE767" i="3"/>
  <c r="BE770" i="3"/>
  <c r="BE771" i="3"/>
  <c r="BE773" i="3"/>
  <c r="BE782" i="3"/>
  <c r="BE788" i="3"/>
  <c r="BE790" i="3"/>
  <c r="BE1221" i="4"/>
  <c r="BE1222" i="4"/>
  <c r="BE1223" i="4"/>
  <c r="BE1229" i="4"/>
  <c r="BE1232" i="4"/>
  <c r="BE1233" i="4"/>
  <c r="BE1236" i="4"/>
  <c r="BE1244" i="4"/>
  <c r="BE1248" i="4"/>
  <c r="BE1253" i="4"/>
  <c r="BE1257" i="4"/>
  <c r="BE1260" i="4"/>
  <c r="BE1270" i="4"/>
  <c r="BE1278" i="4"/>
  <c r="BE1281" i="4"/>
  <c r="BE1282" i="4"/>
  <c r="BE1285" i="4"/>
  <c r="BE1288" i="4"/>
  <c r="BE1289" i="4"/>
  <c r="BE1295" i="4"/>
  <c r="BE1300" i="4"/>
  <c r="BE1303" i="4"/>
  <c r="BE1305" i="4"/>
  <c r="BE1309" i="4"/>
  <c r="BE1355" i="4"/>
  <c r="BE1358" i="4"/>
  <c r="BE1406" i="4"/>
  <c r="BE1418" i="4"/>
  <c r="BE1435" i="4"/>
  <c r="BE1439" i="4"/>
  <c r="BE1447" i="4"/>
  <c r="BE1486" i="4"/>
  <c r="BE1503" i="4"/>
  <c r="BE1510" i="4"/>
  <c r="BE1532" i="4"/>
  <c r="BE1544" i="4"/>
  <c r="BE1555" i="4"/>
  <c r="BE1590" i="4"/>
  <c r="BE1595" i="4"/>
  <c r="BE1619" i="4"/>
  <c r="BE1649" i="4"/>
  <c r="BE1662" i="4"/>
  <c r="BE1667" i="4"/>
  <c r="BE1700" i="4"/>
  <c r="BE1707" i="4"/>
  <c r="E139" i="5"/>
  <c r="J143" i="5"/>
  <c r="F146" i="5"/>
  <c r="BE158" i="5"/>
  <c r="BE166" i="5"/>
  <c r="BE169" i="5"/>
  <c r="BE181" i="5"/>
  <c r="BE190" i="5"/>
  <c r="BE192" i="5"/>
  <c r="BE206" i="5"/>
  <c r="BE212" i="5"/>
  <c r="BE218" i="5"/>
  <c r="BE221" i="5"/>
  <c r="BE226" i="5"/>
  <c r="BE229" i="5"/>
  <c r="BE255" i="5"/>
  <c r="BE262" i="5"/>
  <c r="BE275" i="5"/>
  <c r="BE280" i="5"/>
  <c r="BE291" i="5"/>
  <c r="BE297" i="5"/>
  <c r="BE305" i="5"/>
  <c r="BE309" i="5"/>
  <c r="BE311" i="5"/>
  <c r="BE314" i="5"/>
  <c r="BE318" i="5"/>
  <c r="BE320" i="5"/>
  <c r="BE326" i="5"/>
  <c r="BE328" i="5"/>
  <c r="BE330" i="5"/>
  <c r="BE333" i="5"/>
  <c r="BE338" i="5"/>
  <c r="BE342" i="5"/>
  <c r="BE346" i="5"/>
  <c r="BE348" i="5"/>
  <c r="BE350" i="5"/>
  <c r="BE358" i="5"/>
  <c r="BE362" i="5"/>
  <c r="BE365" i="5"/>
  <c r="BE367" i="5"/>
  <c r="BE369" i="5"/>
  <c r="BE375" i="5"/>
  <c r="BE378" i="5"/>
  <c r="BE381" i="5"/>
  <c r="BE383" i="5"/>
  <c r="BE385" i="5"/>
  <c r="BE389" i="5"/>
  <c r="BE391" i="5"/>
  <c r="BE393" i="5"/>
  <c r="BE395" i="5"/>
  <c r="BE398" i="5"/>
  <c r="BE400" i="5"/>
  <c r="BE406" i="5"/>
  <c r="BE410" i="5"/>
  <c r="BE413" i="5"/>
  <c r="BE415" i="5"/>
  <c r="BE418" i="5"/>
  <c r="BE421" i="5"/>
  <c r="BE424" i="5"/>
  <c r="BE426" i="5"/>
  <c r="BE430" i="5"/>
  <c r="BE435" i="5"/>
  <c r="BE437" i="5"/>
  <c r="BE439" i="5"/>
  <c r="BE442" i="5"/>
  <c r="BE444" i="5"/>
  <c r="BE445" i="5"/>
  <c r="BE453" i="5"/>
  <c r="BE457" i="5"/>
  <c r="BE460" i="5"/>
  <c r="BE461" i="5"/>
  <c r="BE462" i="5"/>
  <c r="BE465" i="5"/>
  <c r="BE466" i="5"/>
  <c r="BE469" i="5"/>
  <c r="BE470" i="5"/>
  <c r="BE472" i="5"/>
  <c r="BE478" i="5"/>
  <c r="BE481" i="5"/>
  <c r="BE485" i="5"/>
  <c r="BE487" i="5"/>
  <c r="BE490" i="5"/>
  <c r="BE492" i="5"/>
  <c r="BE494" i="5"/>
  <c r="BE499" i="5"/>
  <c r="BE502" i="5"/>
  <c r="BE504" i="5"/>
  <c r="BE508" i="5"/>
  <c r="BE515" i="5"/>
  <c r="BE517" i="5"/>
  <c r="BE518" i="5"/>
  <c r="BE520" i="5"/>
  <c r="BE527" i="5"/>
  <c r="BE531" i="5"/>
  <c r="BE535" i="5"/>
  <c r="BE537" i="5"/>
  <c r="BE540" i="5"/>
  <c r="BE542" i="5"/>
  <c r="BE552" i="5"/>
  <c r="BE555" i="5"/>
  <c r="BE557" i="5"/>
  <c r="BE560" i="5"/>
  <c r="BE564" i="5"/>
  <c r="BE566" i="5"/>
  <c r="BE570" i="5"/>
  <c r="BE573" i="5"/>
  <c r="BE574" i="5"/>
  <c r="BE576" i="5"/>
  <c r="BE578" i="5"/>
  <c r="BE582" i="5"/>
  <c r="BE585" i="5"/>
  <c r="BE591" i="5"/>
  <c r="BE592" i="5"/>
  <c r="BE595" i="5"/>
  <c r="BE604" i="5"/>
  <c r="BE607" i="5"/>
  <c r="BE613" i="5"/>
  <c r="BE616" i="5"/>
  <c r="BE618" i="5"/>
  <c r="BE620" i="5"/>
  <c r="BE623" i="5"/>
  <c r="BE625" i="5"/>
  <c r="BE626" i="5"/>
  <c r="BE634" i="5"/>
  <c r="BE643" i="5"/>
  <c r="BE647" i="5"/>
  <c r="BE649" i="5"/>
  <c r="BE654" i="5"/>
  <c r="BE655" i="5"/>
  <c r="BE657" i="5"/>
  <c r="BE659" i="5"/>
  <c r="BE663" i="5"/>
  <c r="BE668" i="5"/>
  <c r="BE670" i="5"/>
  <c r="BE672" i="5"/>
  <c r="BE674" i="5"/>
  <c r="BE677" i="5"/>
  <c r="BE679" i="5"/>
  <c r="BE681" i="5"/>
  <c r="BE686" i="5"/>
  <c r="BE688" i="5"/>
  <c r="BE698" i="5"/>
  <c r="BE718" i="5"/>
  <c r="BE745" i="5"/>
  <c r="BE753" i="5"/>
  <c r="BE760" i="5"/>
  <c r="BE765" i="5"/>
  <c r="BE822" i="5"/>
  <c r="BE824" i="5"/>
  <c r="BE831" i="5"/>
  <c r="BE838" i="5"/>
  <c r="BE864" i="5"/>
  <c r="BE882" i="5"/>
  <c r="BE887" i="5"/>
  <c r="BE897" i="5"/>
  <c r="BE898" i="5"/>
  <c r="BE900" i="5"/>
  <c r="BE905" i="5"/>
  <c r="BE909" i="5"/>
  <c r="BE912" i="5"/>
  <c r="BE915" i="5"/>
  <c r="BE918" i="5"/>
  <c r="BE924" i="5"/>
  <c r="BE925" i="5"/>
  <c r="BE927" i="5"/>
  <c r="BE934" i="5"/>
  <c r="BE935" i="5"/>
  <c r="BE937" i="5"/>
  <c r="BE939" i="5"/>
  <c r="BE949" i="5"/>
  <c r="BE950" i="5"/>
  <c r="BE958" i="5"/>
  <c r="BE960" i="5"/>
  <c r="BE961" i="5"/>
  <c r="BE978" i="5"/>
  <c r="BE982" i="5"/>
  <c r="BE983" i="5"/>
  <c r="BE987" i="5"/>
  <c r="BE988" i="5"/>
  <c r="BE992" i="5"/>
  <c r="BE994" i="5"/>
  <c r="BE995" i="5"/>
  <c r="BE999" i="5"/>
  <c r="BE1000" i="5"/>
  <c r="BE1002" i="5"/>
  <c r="BE1005" i="5"/>
  <c r="BE1010" i="5"/>
  <c r="BE1011" i="5"/>
  <c r="BE1014" i="5"/>
  <c r="BE1021" i="5"/>
  <c r="BE1024" i="5"/>
  <c r="BK304" i="5"/>
  <c r="J304" i="5"/>
  <c r="J108" i="5" s="1"/>
  <c r="J89" i="2"/>
  <c r="E146" i="2"/>
  <c r="J152" i="2"/>
  <c r="BE209" i="2"/>
  <c r="BE213" i="2"/>
  <c r="BE234" i="2"/>
  <c r="BE274" i="2"/>
  <c r="BE286" i="2"/>
  <c r="BE296" i="2"/>
  <c r="BE298" i="2"/>
  <c r="BE309" i="2"/>
  <c r="BE320" i="2"/>
  <c r="BE341" i="2"/>
  <c r="BE384" i="2"/>
  <c r="BE391" i="2"/>
  <c r="BE400" i="2"/>
  <c r="BE411" i="2"/>
  <c r="BE413" i="2"/>
  <c r="BE420" i="2"/>
  <c r="BE427" i="2"/>
  <c r="BE433" i="2"/>
  <c r="BE438" i="2"/>
  <c r="BE452" i="2"/>
  <c r="BE469" i="2"/>
  <c r="BE484" i="2"/>
  <c r="BE496" i="2"/>
  <c r="BE508" i="2"/>
  <c r="BE512" i="2"/>
  <c r="BE546" i="2"/>
  <c r="BE552" i="2"/>
  <c r="BE560" i="2"/>
  <c r="BE579" i="2"/>
  <c r="BE638" i="2"/>
  <c r="BE652" i="2"/>
  <c r="BE661" i="2"/>
  <c r="BE676" i="2"/>
  <c r="BE681" i="2"/>
  <c r="BE685" i="2"/>
  <c r="BE734" i="2"/>
  <c r="BE737" i="2"/>
  <c r="BE760" i="2"/>
  <c r="BE776" i="2"/>
  <c r="BE797" i="2"/>
  <c r="BE813" i="2"/>
  <c r="BE818" i="2"/>
  <c r="BE829" i="2"/>
  <c r="BE841" i="2"/>
  <c r="BE859" i="2"/>
  <c r="BE877" i="2"/>
  <c r="BE881" i="2"/>
  <c r="BE887" i="2"/>
  <c r="BE891" i="2"/>
  <c r="BE899" i="2"/>
  <c r="BE901" i="2"/>
  <c r="BE904" i="2"/>
  <c r="BE913" i="2"/>
  <c r="BE921" i="2"/>
  <c r="BE924" i="2"/>
  <c r="BE929" i="2"/>
  <c r="BE931" i="2"/>
  <c r="BE939" i="2"/>
  <c r="BE941" i="2"/>
  <c r="BE944" i="2"/>
  <c r="BE949" i="2"/>
  <c r="BE950" i="2"/>
  <c r="BE958" i="2"/>
  <c r="BE973" i="2"/>
  <c r="BE976" i="2"/>
  <c r="BE978" i="2"/>
  <c r="BE980" i="2"/>
  <c r="BE985" i="2"/>
  <c r="BE988" i="2"/>
  <c r="BE994" i="2"/>
  <c r="BE998" i="2"/>
  <c r="BE1003" i="2"/>
  <c r="BE1007" i="2"/>
  <c r="BE1008" i="2"/>
  <c r="BE1013" i="2"/>
  <c r="BE1017" i="2"/>
  <c r="BE1018" i="2"/>
  <c r="BE1036" i="2"/>
  <c r="BE1048" i="2"/>
  <c r="BE1058" i="2"/>
  <c r="BE1060" i="2"/>
  <c r="BE1064" i="2"/>
  <c r="BE1066" i="2"/>
  <c r="BE1069" i="2"/>
  <c r="BE1079" i="2"/>
  <c r="BE1080" i="2"/>
  <c r="BE1082" i="2"/>
  <c r="BE1101" i="2"/>
  <c r="BE1105" i="2"/>
  <c r="BE1107" i="2"/>
  <c r="BE1109" i="2"/>
  <c r="BE1111" i="2"/>
  <c r="BE1112" i="2"/>
  <c r="BE1121" i="2"/>
  <c r="BE1127" i="2"/>
  <c r="BE1129" i="2"/>
  <c r="BE1130" i="2"/>
  <c r="BE1138" i="2"/>
  <c r="BE1141" i="2"/>
  <c r="BE1146" i="2"/>
  <c r="BE1152" i="2"/>
  <c r="BE1153" i="2"/>
  <c r="BE1158" i="2"/>
  <c r="BE1161" i="2"/>
  <c r="BE1165" i="2"/>
  <c r="BE1176" i="2"/>
  <c r="BE1181" i="2"/>
  <c r="BE1182" i="2"/>
  <c r="BE1190" i="2"/>
  <c r="BE1193" i="2"/>
  <c r="BE1197" i="2"/>
  <c r="BE1201" i="2"/>
  <c r="BE1207" i="2"/>
  <c r="BE1212" i="2"/>
  <c r="BE1216" i="2"/>
  <c r="BE1226" i="2"/>
  <c r="BE1229" i="2"/>
  <c r="BE1240" i="2"/>
  <c r="BE1243" i="2"/>
  <c r="BE1254" i="2"/>
  <c r="BE1255" i="2"/>
  <c r="BE1257" i="2"/>
  <c r="BE1261" i="2"/>
  <c r="BE1265" i="2"/>
  <c r="BE1266" i="2"/>
  <c r="BE1281" i="2"/>
  <c r="BE1288" i="2"/>
  <c r="BE1291" i="2"/>
  <c r="BE1294" i="2"/>
  <c r="BE1296" i="2"/>
  <c r="BE1299" i="2"/>
  <c r="BE1300" i="2"/>
  <c r="BE1308" i="2"/>
  <c r="BE1310" i="2"/>
  <c r="BE1319" i="2"/>
  <c r="BE1322" i="2"/>
  <c r="BE1326" i="2"/>
  <c r="BE1333" i="2"/>
  <c r="BE1334" i="2"/>
  <c r="BE1337" i="2"/>
  <c r="BE1339" i="2"/>
  <c r="BE1342" i="2"/>
  <c r="BE1348" i="2"/>
  <c r="BE1351" i="2"/>
  <c r="BE1354" i="2"/>
  <c r="BE1362" i="2"/>
  <c r="BE1364" i="2"/>
  <c r="BE1370" i="2"/>
  <c r="BE1372" i="2"/>
  <c r="BE1380" i="2"/>
  <c r="BE1383" i="2"/>
  <c r="BE1385" i="2"/>
  <c r="BE1386" i="2"/>
  <c r="BE1388" i="2"/>
  <c r="BE1391" i="2"/>
  <c r="BE1394" i="2"/>
  <c r="BE1395" i="2"/>
  <c r="BE1398" i="2"/>
  <c r="BE1408" i="2"/>
  <c r="BE1410" i="2"/>
  <c r="BE1412" i="2"/>
  <c r="BE1414" i="2"/>
  <c r="BE1415" i="2"/>
  <c r="BE1426" i="2"/>
  <c r="BE1427" i="2"/>
  <c r="BE1429" i="2"/>
  <c r="BE1435" i="2"/>
  <c r="BE1442" i="2"/>
  <c r="BE1444" i="2"/>
  <c r="BE1446" i="2"/>
  <c r="BE1459" i="2"/>
  <c r="BE1463" i="2"/>
  <c r="BE1465" i="2"/>
  <c r="BE1467" i="2"/>
  <c r="BE1469" i="2"/>
  <c r="BE1473" i="2"/>
  <c r="BE1474" i="2"/>
  <c r="BE1478" i="2"/>
  <c r="BE1486" i="2"/>
  <c r="BE1492" i="2"/>
  <c r="BE1493" i="2"/>
  <c r="BE1495" i="2"/>
  <c r="BE1684" i="2"/>
  <c r="BE1685" i="2"/>
  <c r="BE1687" i="2"/>
  <c r="BE1704" i="2"/>
  <c r="BE1706" i="2"/>
  <c r="BE1707" i="2"/>
  <c r="BE1715" i="2"/>
  <c r="BE1717" i="2"/>
  <c r="BE1718" i="2"/>
  <c r="BE1724" i="2"/>
  <c r="BE1727" i="2"/>
  <c r="BE1730" i="2"/>
  <c r="BE1736" i="2"/>
  <c r="BE1741" i="2"/>
  <c r="BE1743" i="2"/>
  <c r="BE1748" i="2"/>
  <c r="BE1760" i="2"/>
  <c r="BE1761" i="2"/>
  <c r="BE1763" i="2"/>
  <c r="BE1765" i="2"/>
  <c r="BE1767" i="2"/>
  <c r="BE1769" i="2"/>
  <c r="BE1770" i="2"/>
  <c r="BE1773" i="2"/>
  <c r="BE1775" i="2"/>
  <c r="BE1778" i="2"/>
  <c r="BE1780" i="2"/>
  <c r="BE1786" i="2"/>
  <c r="BE1789" i="2"/>
  <c r="BE1810" i="2"/>
  <c r="BE1816" i="2"/>
  <c r="BE1817" i="2"/>
  <c r="BE1821" i="2"/>
  <c r="BE1822" i="2"/>
  <c r="BE1828" i="2"/>
  <c r="BE1831" i="2"/>
  <c r="BE1835" i="2"/>
  <c r="BE1837" i="2"/>
  <c r="BE1839" i="2"/>
  <c r="BE1841" i="2"/>
  <c r="BE1848" i="2"/>
  <c r="BE1850" i="2"/>
  <c r="BE1851" i="2"/>
  <c r="BE1855" i="2"/>
  <c r="BE1868" i="2"/>
  <c r="BE1871" i="2"/>
  <c r="BE1873" i="2"/>
  <c r="BE1876" i="2"/>
  <c r="BE1879" i="2"/>
  <c r="BE1883" i="2"/>
  <c r="BE1884" i="2"/>
  <c r="BE1886" i="2"/>
  <c r="BE1888" i="2"/>
  <c r="BE1890" i="2"/>
  <c r="BE1893" i="2"/>
  <c r="BE1898" i="2"/>
  <c r="BE1900" i="2"/>
  <c r="BE1902" i="2"/>
  <c r="BE1907" i="2"/>
  <c r="BE1910" i="2"/>
  <c r="BE1911" i="2"/>
  <c r="BE1913" i="2"/>
  <c r="BE1915" i="2"/>
  <c r="BE1923" i="2"/>
  <c r="BE1925" i="2"/>
  <c r="BE1928" i="2"/>
  <c r="BE1940" i="2"/>
  <c r="BE1944" i="2"/>
  <c r="BE1947" i="2"/>
  <c r="BE1950" i="2"/>
  <c r="BE1958" i="2"/>
  <c r="BE1960" i="2"/>
  <c r="BE1961" i="2"/>
  <c r="BE1964" i="2"/>
  <c r="BE1965" i="2"/>
  <c r="BE1968" i="2"/>
  <c r="BE1976" i="2"/>
  <c r="BE1983" i="2"/>
  <c r="BE1991" i="2"/>
  <c r="BE1995" i="2"/>
  <c r="BE1997" i="2"/>
  <c r="BE2000" i="2"/>
  <c r="BE2003" i="2"/>
  <c r="BE2006" i="2"/>
  <c r="BE2014" i="2"/>
  <c r="BE2015" i="2"/>
  <c r="BE2018" i="2"/>
  <c r="BE2020" i="2"/>
  <c r="BE2021" i="2"/>
  <c r="BE2024" i="2"/>
  <c r="BE2025" i="2"/>
  <c r="BE2027" i="2"/>
  <c r="BE2033" i="2"/>
  <c r="BE2034" i="2"/>
  <c r="BE2035" i="2"/>
  <c r="BE2037" i="2"/>
  <c r="BE2039" i="2"/>
  <c r="BE2046" i="2"/>
  <c r="BE2047" i="2"/>
  <c r="BE2051" i="2"/>
  <c r="BE2057" i="2"/>
  <c r="BE2059" i="2"/>
  <c r="BE2084" i="2"/>
  <c r="BE2086" i="2"/>
  <c r="BE2097" i="2"/>
  <c r="BE2103" i="2"/>
  <c r="BE2105" i="2"/>
  <c r="BE2109" i="2"/>
  <c r="BE2131" i="2"/>
  <c r="BE2144" i="2"/>
  <c r="BE2172" i="2"/>
  <c r="BE2187" i="2"/>
  <c r="BE2199" i="2"/>
  <c r="BE2206" i="2"/>
  <c r="BE2210" i="2"/>
  <c r="J89" i="3"/>
  <c r="J146" i="3"/>
  <c r="BE162" i="3"/>
  <c r="BE181" i="3"/>
  <c r="BE205" i="3"/>
  <c r="BE217" i="3"/>
  <c r="BE237" i="3"/>
  <c r="BE239" i="3"/>
  <c r="BE253" i="3"/>
  <c r="BE268" i="3"/>
  <c r="BE270" i="3"/>
  <c r="BE276" i="3"/>
  <c r="BE280" i="3"/>
  <c r="BE286" i="3"/>
  <c r="BE296" i="3"/>
  <c r="BE304" i="3"/>
  <c r="BE311" i="3"/>
  <c r="BE327" i="3"/>
  <c r="BE332" i="3"/>
  <c r="BE347" i="3"/>
  <c r="BE358" i="3"/>
  <c r="BE363" i="3"/>
  <c r="BE368" i="3"/>
  <c r="BE372" i="3"/>
  <c r="BE376" i="3"/>
  <c r="BE381" i="3"/>
  <c r="BE386" i="3"/>
  <c r="BE391" i="3"/>
  <c r="BE393" i="3"/>
  <c r="BE398" i="3"/>
  <c r="BE400" i="3"/>
  <c r="BE401" i="3"/>
  <c r="BE405" i="3"/>
  <c r="BE413" i="3"/>
  <c r="BE417" i="3"/>
  <c r="BE419" i="3"/>
  <c r="BE421" i="3"/>
  <c r="BE433" i="3"/>
  <c r="BE435" i="3"/>
  <c r="BE438" i="3"/>
  <c r="BE439" i="3"/>
  <c r="BE445" i="3"/>
  <c r="BE448" i="3"/>
  <c r="BE449" i="3"/>
  <c r="BE451" i="3"/>
  <c r="BE454" i="3"/>
  <c r="BE458" i="3"/>
  <c r="BE459" i="3"/>
  <c r="BE460" i="3"/>
  <c r="BE465" i="3"/>
  <c r="BE466" i="3"/>
  <c r="BE473" i="3"/>
  <c r="BE476" i="3"/>
  <c r="BE478" i="3"/>
  <c r="BE480" i="3"/>
  <c r="BE483" i="3"/>
  <c r="BE486" i="3"/>
  <c r="BE488" i="3"/>
  <c r="BE489" i="3"/>
  <c r="BE492" i="3"/>
  <c r="BE493" i="3"/>
  <c r="BE495" i="3"/>
  <c r="BE498" i="3"/>
  <c r="BE502" i="3"/>
  <c r="BE506" i="3"/>
  <c r="BE508" i="3"/>
  <c r="BE511" i="3"/>
  <c r="BE516" i="3"/>
  <c r="BE518" i="3"/>
  <c r="BE521" i="3"/>
  <c r="BE523" i="3"/>
  <c r="BE536" i="3"/>
  <c r="BE537" i="3"/>
  <c r="BE543" i="3"/>
  <c r="BE548" i="3"/>
  <c r="BE558" i="3"/>
  <c r="BE564" i="3"/>
  <c r="BE568" i="3"/>
  <c r="BE571" i="3"/>
  <c r="BE575" i="3"/>
  <c r="BE579" i="3"/>
  <c r="BE582" i="3"/>
  <c r="BE585" i="3"/>
  <c r="BE587" i="3"/>
  <c r="BE591" i="3"/>
  <c r="BE592" i="3"/>
  <c r="BE597" i="3"/>
  <c r="BE601" i="3"/>
  <c r="BE603" i="3"/>
  <c r="BE606" i="3"/>
  <c r="BE610" i="3"/>
  <c r="BE615" i="3"/>
  <c r="BE627" i="3"/>
  <c r="BE630" i="3"/>
  <c r="BE637" i="3"/>
  <c r="BE644" i="3"/>
  <c r="BE650" i="3"/>
  <c r="BE653" i="3"/>
  <c r="BE655" i="3"/>
  <c r="BE658" i="3"/>
  <c r="BE660" i="3"/>
  <c r="BE664" i="3"/>
  <c r="BE666" i="3"/>
  <c r="BE668" i="3"/>
  <c r="BE671" i="3"/>
  <c r="BE677" i="3"/>
  <c r="BE682" i="3"/>
  <c r="BE684" i="3"/>
  <c r="BE687" i="3"/>
  <c r="BE693" i="3"/>
  <c r="BE700" i="3"/>
  <c r="BE706" i="3"/>
  <c r="BE712" i="3"/>
  <c r="BE713" i="3"/>
  <c r="BE720" i="3"/>
  <c r="BE723" i="3"/>
  <c r="BE724" i="3"/>
  <c r="BE726" i="3"/>
  <c r="BE728" i="3"/>
  <c r="BE731" i="3"/>
  <c r="BE733" i="3"/>
  <c r="BE734" i="3"/>
  <c r="BE738" i="3"/>
  <c r="BE742" i="3"/>
  <c r="BE744" i="3"/>
  <c r="BE746" i="3"/>
  <c r="BE748" i="3"/>
  <c r="BE761" i="3"/>
  <c r="BE763" i="3"/>
  <c r="BE766" i="3"/>
  <c r="BE768" i="3"/>
  <c r="BE774" i="3"/>
  <c r="BE776" i="3"/>
  <c r="BE778" i="3"/>
  <c r="BE784" i="3"/>
  <c r="BE786" i="3"/>
  <c r="BE789" i="3"/>
  <c r="BE791" i="3"/>
  <c r="BE793" i="3"/>
  <c r="BE796" i="3"/>
  <c r="BE798" i="3"/>
  <c r="BE805" i="3"/>
  <c r="BE807" i="3"/>
  <c r="BE813" i="3"/>
  <c r="BE816" i="3"/>
  <c r="BE817" i="3"/>
  <c r="BE822" i="3"/>
  <c r="BE826" i="3"/>
  <c r="BE832" i="3"/>
  <c r="BE836" i="3"/>
  <c r="BE843" i="3"/>
  <c r="BE845" i="3"/>
  <c r="BE847" i="3"/>
  <c r="BE851" i="3"/>
  <c r="BE853" i="3"/>
  <c r="BE859" i="3"/>
  <c r="BE868" i="3"/>
  <c r="BE876" i="3"/>
  <c r="BE882" i="3"/>
  <c r="BE885" i="3"/>
  <c r="BE893" i="3"/>
  <c r="BE897" i="3"/>
  <c r="BE933" i="3"/>
  <c r="BE946" i="3"/>
  <c r="BE965" i="3"/>
  <c r="BE973" i="3"/>
  <c r="BE977" i="3"/>
  <c r="BE990" i="3"/>
  <c r="BE999" i="3"/>
  <c r="BE1018" i="3"/>
  <c r="BE1032" i="3"/>
  <c r="BE1041" i="3"/>
  <c r="BE1052" i="3"/>
  <c r="BE1058" i="3"/>
  <c r="BE1062" i="3"/>
  <c r="BE1067" i="3"/>
  <c r="BE1078" i="3"/>
  <c r="BE1082" i="3"/>
  <c r="BE1090" i="3"/>
  <c r="BE1098" i="3"/>
  <c r="BE1105" i="3"/>
  <c r="BE1133" i="3"/>
  <c r="BE1150" i="3"/>
  <c r="BE1154" i="3"/>
  <c r="BE1157" i="3"/>
  <c r="BE1162" i="3"/>
  <c r="BE1164" i="3"/>
  <c r="BE1168" i="3"/>
  <c r="BE1173" i="3"/>
  <c r="BE1177" i="3"/>
  <c r="BE1181" i="3"/>
  <c r="J89" i="4"/>
  <c r="F91" i="4"/>
  <c r="E146" i="4"/>
  <c r="BE189" i="4"/>
  <c r="BE196" i="4"/>
  <c r="BE220" i="4"/>
  <c r="BE235" i="4"/>
  <c r="BE237" i="4"/>
  <c r="BE239" i="4"/>
  <c r="BE242" i="4"/>
  <c r="BE245" i="4"/>
  <c r="BE247" i="4"/>
  <c r="BE259" i="4"/>
  <c r="BE263" i="4"/>
  <c r="BE289" i="4"/>
  <c r="BE300" i="4"/>
  <c r="BE313" i="4"/>
  <c r="BE327" i="4"/>
  <c r="BE341" i="4"/>
  <c r="BE358" i="4"/>
  <c r="BE363" i="4"/>
  <c r="BE377" i="4"/>
  <c r="BE383" i="4"/>
  <c r="BE388" i="4"/>
  <c r="BE398" i="4"/>
  <c r="BE400" i="4"/>
  <c r="BE414" i="4"/>
  <c r="BE425" i="4"/>
  <c r="BE449" i="4"/>
  <c r="BE465" i="4"/>
  <c r="BE470" i="4"/>
  <c r="BE479" i="4"/>
  <c r="BE482" i="4"/>
  <c r="BE495" i="4"/>
  <c r="BE507" i="4"/>
  <c r="BE510" i="4"/>
  <c r="BE563" i="4"/>
  <c r="BE579" i="4"/>
  <c r="BE599" i="4"/>
  <c r="BE612" i="4"/>
  <c r="BE627" i="4"/>
  <c r="BE639" i="4"/>
  <c r="BE648" i="4"/>
  <c r="BE650" i="4"/>
  <c r="BE662" i="4"/>
  <c r="BE668" i="4"/>
  <c r="BE674" i="4"/>
  <c r="BE690" i="4"/>
  <c r="BE700" i="4"/>
  <c r="BE713" i="4"/>
  <c r="BE726" i="4"/>
  <c r="BE735" i="4"/>
  <c r="BE748" i="4"/>
  <c r="BE752" i="4"/>
  <c r="BE756" i="4"/>
  <c r="BE764" i="4"/>
  <c r="BE770" i="4"/>
  <c r="BE780" i="4"/>
  <c r="BE782" i="4"/>
  <c r="BE787" i="4"/>
  <c r="BE798" i="4"/>
  <c r="BE808" i="4"/>
  <c r="BE814" i="4"/>
  <c r="BE822" i="4"/>
  <c r="BE823" i="4"/>
  <c r="BE827" i="4"/>
  <c r="BE834" i="4"/>
  <c r="BE839" i="4"/>
  <c r="BE851" i="4"/>
  <c r="BE855" i="4"/>
  <c r="BE868" i="4"/>
  <c r="BE870" i="4"/>
  <c r="BE876" i="4"/>
  <c r="BE879" i="4"/>
  <c r="BE882" i="4"/>
  <c r="BE884" i="4"/>
  <c r="BE887" i="4"/>
  <c r="BE891" i="4"/>
  <c r="BE896" i="4"/>
  <c r="BE899" i="4"/>
  <c r="BE901" i="4"/>
  <c r="BE903" i="4"/>
  <c r="BE906" i="4"/>
  <c r="BE909" i="4"/>
  <c r="BE911" i="4"/>
  <c r="BE914" i="4"/>
  <c r="BE916" i="4"/>
  <c r="BE919" i="4"/>
  <c r="BE922" i="4"/>
  <c r="BE925" i="4"/>
  <c r="BE927" i="4"/>
  <c r="BE929" i="4"/>
  <c r="BE933" i="4"/>
  <c r="BE934" i="4"/>
  <c r="BE939" i="4"/>
  <c r="BE942" i="4"/>
  <c r="BE952" i="4"/>
  <c r="BE957" i="4"/>
  <c r="BE959" i="4"/>
  <c r="BE962" i="4"/>
  <c r="BE966" i="4"/>
  <c r="BE968" i="4"/>
  <c r="BE970" i="4"/>
  <c r="BE971" i="4"/>
  <c r="BE973" i="4"/>
  <c r="BE976" i="4"/>
  <c r="BE978" i="4"/>
  <c r="BE980" i="4"/>
  <c r="BE987" i="4"/>
  <c r="BE988" i="4"/>
  <c r="BE990" i="4"/>
  <c r="BE992" i="4"/>
  <c r="BE994" i="4"/>
  <c r="BE995" i="4"/>
  <c r="BE997" i="4"/>
  <c r="BE1001" i="4"/>
  <c r="BE1006" i="4"/>
  <c r="BE1008" i="4"/>
  <c r="BE1010" i="4"/>
  <c r="BE1012" i="4"/>
  <c r="BE1014" i="4"/>
  <c r="BE1017" i="4"/>
  <c r="BE1020" i="4"/>
  <c r="BE1023" i="4"/>
  <c r="BE1024" i="4"/>
  <c r="BE1026" i="4"/>
  <c r="BE1028" i="4"/>
  <c r="BE1031" i="4"/>
  <c r="BE1034" i="4"/>
  <c r="BE1039" i="4"/>
  <c r="BE1051" i="4"/>
  <c r="BE1054" i="4"/>
  <c r="BE1056" i="4"/>
  <c r="BE1058" i="4"/>
  <c r="BE1071" i="4"/>
  <c r="BE1074" i="4"/>
  <c r="BE1079" i="4"/>
  <c r="BE1081" i="4"/>
  <c r="BE1084" i="4"/>
  <c r="BE1086" i="4"/>
  <c r="BE1090" i="4"/>
  <c r="BE1093" i="4"/>
  <c r="BE1096" i="4"/>
  <c r="BE1098" i="4"/>
  <c r="BE1102" i="4"/>
  <c r="BE1103" i="4"/>
  <c r="BE1106" i="4"/>
  <c r="BE1110" i="4"/>
  <c r="BE1112" i="4"/>
  <c r="BE1117" i="4"/>
  <c r="BE1118" i="4"/>
  <c r="BE1121" i="4"/>
  <c r="BE1122" i="4"/>
  <c r="BE1124" i="4"/>
  <c r="BE1130" i="4"/>
  <c r="BE1133" i="4"/>
  <c r="BE1134" i="4"/>
  <c r="BE1137" i="4"/>
  <c r="BE1140" i="4"/>
  <c r="BE1143" i="4"/>
  <c r="BE1147" i="4"/>
  <c r="BE1151" i="4"/>
  <c r="BE1153" i="4"/>
  <c r="BE1157" i="4"/>
  <c r="BE1160" i="4"/>
  <c r="BE1164" i="4"/>
  <c r="BE1166" i="4"/>
  <c r="BE1168" i="4"/>
  <c r="BE1171" i="4"/>
  <c r="BE1180" i="4"/>
  <c r="BE1182" i="4"/>
  <c r="BE1184" i="4"/>
  <c r="BE1187" i="4"/>
  <c r="BE1195" i="4"/>
  <c r="BE1198" i="4"/>
  <c r="BE1203" i="4"/>
  <c r="BE1206" i="4"/>
  <c r="BE1208" i="4"/>
  <c r="BE1212" i="4"/>
  <c r="BE1216" i="4"/>
  <c r="BE1218" i="4"/>
  <c r="BE1228" i="4"/>
  <c r="BE1230" i="4"/>
  <c r="BE1235" i="4"/>
  <c r="BE1237" i="4"/>
  <c r="BE1238" i="4"/>
  <c r="BE1241" i="4"/>
  <c r="BE1243" i="4"/>
  <c r="BE1249" i="4"/>
  <c r="BE1251" i="4"/>
  <c r="BE1254" i="4"/>
  <c r="BE1261" i="4"/>
  <c r="BE1264" i="4"/>
  <c r="BE1265" i="4"/>
  <c r="BE1267" i="4"/>
  <c r="BE1275" i="4"/>
  <c r="BE1277" i="4"/>
  <c r="BE1283" i="4"/>
  <c r="BE1284" i="4"/>
  <c r="BE1287" i="4"/>
  <c r="BE1292" i="4"/>
  <c r="BE1297" i="4"/>
  <c r="BE1302" i="4"/>
  <c r="BE1307" i="4"/>
  <c r="BE1308" i="4"/>
  <c r="BE1314" i="4"/>
  <c r="BE1322" i="4"/>
  <c r="BE1332" i="4"/>
  <c r="BE1340" i="4"/>
  <c r="BE1343" i="4"/>
  <c r="BE1353" i="4"/>
  <c r="BE1375" i="4"/>
  <c r="BE1427" i="4"/>
  <c r="BE1463" i="4"/>
  <c r="BE1472" i="4"/>
  <c r="BE1479" i="4"/>
  <c r="BE1492" i="4"/>
  <c r="BE1496" i="4"/>
  <c r="BE1505" i="4"/>
  <c r="BE1535" i="4"/>
  <c r="BE1560" i="4"/>
  <c r="BE1567" i="4"/>
  <c r="BE1592" i="4"/>
  <c r="BE1597" i="4"/>
  <c r="BE1609" i="4"/>
  <c r="BE1635" i="4"/>
  <c r="BE1647" i="4"/>
  <c r="BE1657" i="4"/>
  <c r="BE1671" i="4"/>
  <c r="BE1695" i="4"/>
  <c r="BE1697" i="4"/>
  <c r="BE1702" i="4"/>
  <c r="BE1705" i="4"/>
  <c r="BE1711" i="4"/>
  <c r="BE1713" i="4"/>
  <c r="BE1718" i="4"/>
  <c r="BE1720" i="4"/>
  <c r="BE1722" i="4"/>
  <c r="BE1723" i="4"/>
  <c r="BE1724" i="4"/>
  <c r="BE1726" i="4"/>
  <c r="BE1727" i="4"/>
  <c r="BE1729" i="4"/>
  <c r="BE1730" i="4"/>
  <c r="BK673" i="4"/>
  <c r="J673" i="4"/>
  <c r="J106" i="4" s="1"/>
  <c r="BE155" i="5"/>
  <c r="BE160" i="5"/>
  <c r="BE183" i="5"/>
  <c r="BE200" i="5"/>
  <c r="BE215" i="5"/>
  <c r="BE224" i="5"/>
  <c r="BE236" i="5"/>
  <c r="BE237" i="5"/>
  <c r="BE246" i="5"/>
  <c r="BE253" i="5"/>
  <c r="BE257" i="5"/>
  <c r="BE265" i="5"/>
  <c r="BE269" i="5"/>
  <c r="BE276" i="5"/>
  <c r="BE282" i="5"/>
  <c r="BE293" i="5"/>
  <c r="BE302" i="5"/>
  <c r="BE307" i="5"/>
  <c r="BE313" i="5"/>
  <c r="BE316" i="5"/>
  <c r="BE319" i="5"/>
  <c r="BE322" i="5"/>
  <c r="BE323" i="5"/>
  <c r="BE332" i="5"/>
  <c r="BE334" i="5"/>
  <c r="BE336" i="5"/>
  <c r="BE339" i="5"/>
  <c r="BE341" i="5"/>
  <c r="BE343" i="5"/>
  <c r="BE349" i="5"/>
  <c r="BE352" i="5"/>
  <c r="BE354" i="5"/>
  <c r="BE356" i="5"/>
  <c r="BE359" i="5"/>
  <c r="BE360" i="5"/>
  <c r="BE363" i="5"/>
  <c r="BE366" i="5"/>
  <c r="BE368" i="5"/>
  <c r="BE370" i="5"/>
  <c r="BE373" i="5"/>
  <c r="BE374" i="5"/>
  <c r="BE377" i="5"/>
  <c r="BE380" i="5"/>
  <c r="BE382" i="5"/>
  <c r="BE386" i="5"/>
  <c r="BE388" i="5"/>
  <c r="BE392" i="5"/>
  <c r="BE396" i="5"/>
  <c r="BE401" i="5"/>
  <c r="BE403" i="5"/>
  <c r="BE408" i="5"/>
  <c r="BE412" i="5"/>
  <c r="BE420" i="5"/>
  <c r="BE422" i="5"/>
  <c r="BE427" i="5"/>
  <c r="BE429" i="5"/>
  <c r="BE431" i="5"/>
  <c r="BE433" i="5"/>
  <c r="BE436" i="5"/>
  <c r="BE440" i="5"/>
  <c r="BE441" i="5"/>
  <c r="BE446" i="5"/>
  <c r="BE447" i="5"/>
  <c r="BE448" i="5"/>
  <c r="BE450" i="5"/>
  <c r="BE452" i="5"/>
  <c r="BE454" i="5"/>
  <c r="BE456" i="5"/>
  <c r="BE458" i="5"/>
  <c r="BE464" i="5"/>
  <c r="BE467" i="5"/>
  <c r="BE471" i="5"/>
  <c r="BE473" i="5"/>
  <c r="BE475" i="5"/>
  <c r="BE477" i="5"/>
  <c r="BE479" i="5"/>
  <c r="BE483" i="5"/>
  <c r="BE484" i="5"/>
  <c r="BE489" i="5"/>
  <c r="BE491" i="5"/>
  <c r="BE493" i="5"/>
  <c r="BE495" i="5"/>
  <c r="BE496" i="5"/>
  <c r="BE497" i="5"/>
  <c r="BE500" i="5"/>
  <c r="BE501" i="5"/>
  <c r="BE503" i="5"/>
  <c r="BE506" i="5"/>
  <c r="BE507" i="5"/>
  <c r="BE510" i="5"/>
  <c r="BE516" i="5"/>
  <c r="BE519" i="5"/>
  <c r="BE522" i="5"/>
  <c r="BE525" i="5"/>
  <c r="BE528" i="5"/>
  <c r="BE529" i="5"/>
  <c r="BE533" i="5"/>
  <c r="BE539" i="5"/>
  <c r="BE541" i="5"/>
  <c r="BE544" i="5"/>
  <c r="BE547" i="5"/>
  <c r="BE550" i="5"/>
  <c r="BE553" i="5"/>
  <c r="BE556" i="5"/>
  <c r="BE559" i="5"/>
  <c r="BE561" i="5"/>
  <c r="BE563" i="5"/>
  <c r="BE565" i="5"/>
  <c r="BE567" i="5"/>
  <c r="BE569" i="5"/>
  <c r="BE577" i="5"/>
  <c r="BE579" i="5"/>
  <c r="BE581" i="5"/>
  <c r="BE584" i="5"/>
  <c r="BE587" i="5"/>
  <c r="BE589" i="5"/>
  <c r="BE590" i="5"/>
  <c r="BE596" i="5"/>
  <c r="BE598" i="5"/>
  <c r="BE601" i="5"/>
  <c r="BE603" i="5"/>
  <c r="BE608" i="5"/>
  <c r="BE609" i="5"/>
  <c r="BE611" i="5"/>
  <c r="BE612" i="5"/>
  <c r="BE614" i="5"/>
  <c r="BE615" i="5"/>
  <c r="BE617" i="5"/>
  <c r="BE621" i="5"/>
  <c r="BE628" i="5"/>
  <c r="BE629" i="5"/>
  <c r="BE632" i="5"/>
  <c r="BE635" i="5"/>
  <c r="BE637" i="5"/>
  <c r="BE641" i="5"/>
  <c r="BE644" i="5"/>
  <c r="BE646" i="5"/>
  <c r="BE648" i="5"/>
  <c r="BE652" i="5"/>
  <c r="BE656" i="5"/>
  <c r="BE661" i="5"/>
  <c r="BE664" i="5"/>
  <c r="BE665" i="5"/>
  <c r="BE667" i="5"/>
  <c r="BE669" i="5"/>
  <c r="BE671" i="5"/>
  <c r="BE675" i="5"/>
  <c r="BE676" i="5"/>
  <c r="BE695" i="5"/>
  <c r="BE701" i="5"/>
  <c r="BE723" i="5"/>
  <c r="BE734" i="5"/>
  <c r="BE741" i="5"/>
  <c r="BE751" i="5"/>
  <c r="BE758" i="5"/>
  <c r="BE769" i="5"/>
  <c r="BE774" i="5"/>
  <c r="BE780" i="5"/>
  <c r="BE788" i="5"/>
  <c r="BE798" i="5"/>
  <c r="BE805" i="5"/>
  <c r="BE808" i="5"/>
  <c r="BE827" i="5"/>
  <c r="BE835" i="5"/>
  <c r="BE848" i="5"/>
  <c r="BE853" i="5"/>
  <c r="BE862" i="5"/>
  <c r="BE877" i="5"/>
  <c r="BE878" i="5"/>
  <c r="BE880" i="5"/>
  <c r="BE893" i="5"/>
  <c r="BE895" i="5"/>
  <c r="BE899" i="5"/>
  <c r="BE902" i="5"/>
  <c r="BE906" i="5"/>
  <c r="BE907" i="5"/>
  <c r="BE908" i="5"/>
  <c r="BE910" i="5"/>
  <c r="BE919" i="5"/>
  <c r="BE921" i="5"/>
  <c r="BE926" i="5"/>
  <c r="BE930" i="5"/>
  <c r="BE931" i="5"/>
  <c r="BE938" i="5"/>
  <c r="BE940" i="5"/>
  <c r="BE941" i="5"/>
  <c r="BE947" i="5"/>
  <c r="BE948" i="5"/>
  <c r="BE952" i="5"/>
  <c r="BE955" i="5"/>
  <c r="BE966" i="5"/>
  <c r="BE967" i="5"/>
  <c r="BE968" i="5"/>
  <c r="BE971" i="5"/>
  <c r="BE974" i="5"/>
  <c r="BE977" i="5"/>
  <c r="BE981" i="5"/>
  <c r="BE985" i="5"/>
  <c r="BE986" i="5"/>
  <c r="BE990" i="5"/>
  <c r="BE996" i="5"/>
  <c r="BE997" i="5"/>
  <c r="BE1001" i="5"/>
  <c r="BE1022" i="5"/>
  <c r="BE1026" i="5"/>
  <c r="BE1029" i="5"/>
  <c r="BE1032" i="5"/>
  <c r="BK1013" i="5"/>
  <c r="J1013" i="5"/>
  <c r="J124" i="5" s="1"/>
  <c r="BE165" i="2"/>
  <c r="BE219" i="2"/>
  <c r="BE242" i="2"/>
  <c r="BE263" i="2"/>
  <c r="BE280" i="2"/>
  <c r="BE282" i="2"/>
  <c r="BE290" i="2"/>
  <c r="BE313" i="2"/>
  <c r="BE327" i="2"/>
  <c r="BE330" i="2"/>
  <c r="BE338" i="2"/>
  <c r="BE361" i="2"/>
  <c r="BE371" i="2"/>
  <c r="BE377" i="2"/>
  <c r="BE388" i="2"/>
  <c r="BE398" i="2"/>
  <c r="BE407" i="2"/>
  <c r="BE430" i="2"/>
  <c r="BE445" i="2"/>
  <c r="BE455" i="2"/>
  <c r="BE462" i="2"/>
  <c r="BE471" i="2"/>
  <c r="BE493" i="2"/>
  <c r="BE499" i="2"/>
  <c r="BE506" i="2"/>
  <c r="BE515" i="2"/>
  <c r="BE558" i="2"/>
  <c r="BE570" i="2"/>
  <c r="BE614" i="2"/>
  <c r="BE623" i="2"/>
  <c r="BE627" i="2"/>
  <c r="BE635" i="2"/>
  <c r="BE641" i="2"/>
  <c r="BE669" i="2"/>
  <c r="BE684" i="2"/>
  <c r="BE689" i="2"/>
  <c r="BE691" i="2"/>
  <c r="BE703" i="2"/>
  <c r="BE726" i="2"/>
  <c r="BE733" i="2"/>
  <c r="BE735" i="2"/>
  <c r="BE736" i="2"/>
  <c r="BE750" i="2"/>
  <c r="BE754" i="2"/>
  <c r="BE785" i="2"/>
  <c r="BE791" i="2"/>
  <c r="BE810" i="2"/>
  <c r="BE836" i="2"/>
  <c r="BE846" i="2"/>
  <c r="BE851" i="2"/>
  <c r="BE866" i="2"/>
  <c r="BE884" i="2"/>
  <c r="BE889" i="2"/>
  <c r="BE935" i="2"/>
  <c r="BE946" i="2"/>
  <c r="BE969" i="2"/>
  <c r="BE971" i="2"/>
  <c r="BE975" i="2"/>
  <c r="BE981" i="2"/>
  <c r="BE982" i="2"/>
  <c r="BE984" i="2"/>
  <c r="BE986" i="2"/>
  <c r="BE989" i="2"/>
  <c r="BE992" i="2"/>
  <c r="BE993" i="2"/>
  <c r="BE995" i="2"/>
  <c r="BE996" i="2"/>
  <c r="BE1006" i="2"/>
  <c r="BE1011" i="2"/>
  <c r="BE1012" i="2"/>
  <c r="BE1020" i="2"/>
  <c r="BE1022" i="2"/>
  <c r="BE1024" i="2"/>
  <c r="BE1028" i="2"/>
  <c r="BE1032" i="2"/>
  <c r="BE1034" i="2"/>
  <c r="BE1037" i="2"/>
  <c r="BE1039" i="2"/>
  <c r="BE1040" i="2"/>
  <c r="BE1043" i="2"/>
  <c r="BE1044" i="2"/>
  <c r="BE1050" i="2"/>
  <c r="BE1052" i="2"/>
  <c r="BE1054" i="2"/>
  <c r="BE1056" i="2"/>
  <c r="BE1057" i="2"/>
  <c r="BE1061" i="2"/>
  <c r="BE1063" i="2"/>
  <c r="BE1065" i="2"/>
  <c r="BE1072" i="2"/>
  <c r="BE1076" i="2"/>
  <c r="BE1081" i="2"/>
  <c r="BE1084" i="2"/>
  <c r="BE1086" i="2"/>
  <c r="BE1088" i="2"/>
  <c r="BE1095" i="2"/>
  <c r="BE1102" i="2"/>
  <c r="BE1106" i="2"/>
  <c r="BE1108" i="2"/>
  <c r="BE1113" i="2"/>
  <c r="BE1115" i="2"/>
  <c r="BE1117" i="2"/>
  <c r="BE1123" i="2"/>
  <c r="BE1125" i="2"/>
  <c r="BE1132" i="2"/>
  <c r="BE1135" i="2"/>
  <c r="BE1139" i="2"/>
  <c r="BE1140" i="2"/>
  <c r="BE1143" i="2"/>
  <c r="BE1145" i="2"/>
  <c r="BE1147" i="2"/>
  <c r="BE1148" i="2"/>
  <c r="BE1149" i="2"/>
  <c r="BE1151" i="2"/>
  <c r="BE1155" i="2"/>
  <c r="BE1160" i="2"/>
  <c r="BE1162" i="2"/>
  <c r="BE1167" i="2"/>
  <c r="BE1168" i="2"/>
  <c r="BE1170" i="2"/>
  <c r="BE1175" i="2"/>
  <c r="BE1183" i="2"/>
  <c r="BE1185" i="2"/>
  <c r="BE1187" i="2"/>
  <c r="BE1189" i="2"/>
  <c r="BE1191" i="2"/>
  <c r="BE1194" i="2"/>
  <c r="BE1199" i="2"/>
  <c r="BE1202" i="2"/>
  <c r="BE1204" i="2"/>
  <c r="BE1206" i="2"/>
  <c r="BE1208" i="2"/>
  <c r="BE1210" i="2"/>
  <c r="BE1214" i="2"/>
  <c r="BE1220" i="2"/>
  <c r="BE1221" i="2"/>
  <c r="BE1223" i="2"/>
  <c r="BE1228" i="2"/>
  <c r="BE1231" i="2"/>
  <c r="BE1237" i="2"/>
  <c r="BE1241" i="2"/>
  <c r="BE1244" i="2"/>
  <c r="BE1247" i="2"/>
  <c r="BE1249" i="2"/>
  <c r="BE1256" i="2"/>
  <c r="BE1260" i="2"/>
  <c r="BE1264" i="2"/>
  <c r="BE1267" i="2"/>
  <c r="BE1268" i="2"/>
  <c r="BE1270" i="2"/>
  <c r="BE1273" i="2"/>
  <c r="BE1274" i="2"/>
  <c r="BE1277" i="2"/>
  <c r="BE1279" i="2"/>
  <c r="BE1285" i="2"/>
  <c r="BE1290" i="2"/>
  <c r="BE1292" i="2"/>
  <c r="BE1302" i="2"/>
  <c r="BE1303" i="2"/>
  <c r="BE1305" i="2"/>
  <c r="BE1311" i="2"/>
  <c r="BE1313" i="2"/>
  <c r="BE1317" i="2"/>
  <c r="BE1318" i="2"/>
  <c r="BE1320" i="2"/>
  <c r="BE1323" i="2"/>
  <c r="BE1324" i="2"/>
  <c r="BE1327" i="2"/>
  <c r="BE1330" i="2"/>
  <c r="BE1338" i="2"/>
  <c r="BE1343" i="2"/>
  <c r="BE1347" i="2"/>
  <c r="BE1355" i="2"/>
  <c r="BE1358" i="2"/>
  <c r="BE1360" i="2"/>
  <c r="BE1376" i="2"/>
  <c r="BE1381" i="2"/>
  <c r="BE1384" i="2"/>
  <c r="BE1393" i="2"/>
  <c r="BE1399" i="2"/>
  <c r="BE1400" i="2"/>
  <c r="BE1402" i="2"/>
  <c r="BE1409" i="2"/>
  <c r="BE1411" i="2"/>
  <c r="BE1421" i="2"/>
  <c r="BE1430" i="2"/>
  <c r="BE1436" i="2"/>
  <c r="BE1441" i="2"/>
  <c r="BE1443" i="2"/>
  <c r="BE1448" i="2"/>
  <c r="BE1458" i="2"/>
  <c r="BE1460" i="2"/>
  <c r="BE1462" i="2"/>
  <c r="BE1464" i="2"/>
  <c r="BE1466" i="2"/>
  <c r="BE1471" i="2"/>
  <c r="BE1479" i="2"/>
  <c r="BE1481" i="2"/>
  <c r="BE1482" i="2"/>
  <c r="BE1484" i="2"/>
  <c r="BE1487" i="2"/>
  <c r="BE1489" i="2"/>
  <c r="BE1497" i="2"/>
  <c r="BE1499" i="2"/>
  <c r="BE1501" i="2"/>
  <c r="BE1503" i="2"/>
  <c r="BE1504" i="2"/>
  <c r="BE1505" i="2"/>
  <c r="BE1506" i="2"/>
  <c r="BE1507" i="2"/>
  <c r="BE1508" i="2"/>
  <c r="BE1509" i="2"/>
  <c r="BE1516" i="2"/>
  <c r="BE1517" i="2"/>
  <c r="BE1520" i="2"/>
  <c r="BE1521" i="2"/>
  <c r="BE1525" i="2"/>
  <c r="BE1526" i="2"/>
  <c r="BE1527" i="2"/>
  <c r="BE1528" i="2"/>
  <c r="BE1530" i="2"/>
  <c r="BE1531" i="2"/>
  <c r="BE1532" i="2"/>
  <c r="BE1534" i="2"/>
  <c r="BE1535" i="2"/>
  <c r="BE1539" i="2"/>
  <c r="BE1540" i="2"/>
  <c r="BE1546" i="2"/>
  <c r="BE1550" i="2"/>
  <c r="BE1552" i="2"/>
  <c r="BE1553" i="2"/>
  <c r="BE1555" i="2"/>
  <c r="BE1556" i="2"/>
  <c r="BE1558" i="2"/>
  <c r="BE1560" i="2"/>
  <c r="BE1562" i="2"/>
  <c r="BE1570" i="2"/>
  <c r="BE1572" i="2"/>
  <c r="BE1574" i="2"/>
  <c r="BE1577" i="2"/>
  <c r="BE1581" i="2"/>
  <c r="BE1582" i="2"/>
  <c r="BE1583" i="2"/>
  <c r="BE1584" i="2"/>
  <c r="BE1587" i="2"/>
  <c r="BE1590" i="2"/>
  <c r="BE1593" i="2"/>
  <c r="BE1595" i="2"/>
  <c r="BE1597" i="2"/>
  <c r="BE1600" i="2"/>
  <c r="BE1607" i="2"/>
  <c r="BE1608" i="2"/>
  <c r="BE1615" i="2"/>
  <c r="BE1616" i="2"/>
  <c r="BE1620" i="2"/>
  <c r="BE1624" i="2"/>
  <c r="BE1626" i="2"/>
  <c r="BE1627" i="2"/>
  <c r="BE1629" i="2"/>
  <c r="BE1632" i="2"/>
  <c r="BE1638" i="2"/>
  <c r="BE1639" i="2"/>
  <c r="BE1641" i="2"/>
  <c r="BE1643" i="2"/>
  <c r="BE1644" i="2"/>
  <c r="BE1646" i="2"/>
  <c r="BE1647" i="2"/>
  <c r="BE1648" i="2"/>
  <c r="BE1650" i="2"/>
  <c r="BE1651" i="2"/>
  <c r="BE1657" i="2"/>
  <c r="BE1658" i="2"/>
  <c r="BE1660" i="2"/>
  <c r="BE1668" i="2"/>
  <c r="BE1669" i="2"/>
  <c r="BE1670" i="2"/>
  <c r="BE1674" i="2"/>
  <c r="BE1675" i="2"/>
  <c r="BE1676" i="2"/>
  <c r="BE1677" i="2"/>
  <c r="BE1683" i="2"/>
  <c r="BE1686" i="2"/>
  <c r="BE1689" i="2"/>
  <c r="BE1692" i="2"/>
  <c r="BE1693" i="2"/>
  <c r="BE1696" i="2"/>
  <c r="BE1699" i="2"/>
  <c r="BE1700" i="2"/>
  <c r="BE1701" i="2"/>
  <c r="BE1703" i="2"/>
  <c r="BE1705" i="2"/>
  <c r="BE1716" i="2"/>
  <c r="BE1722" i="2"/>
  <c r="BE1723" i="2"/>
  <c r="BE1731" i="2"/>
  <c r="BE1737" i="2"/>
  <c r="BE1742" i="2"/>
  <c r="BE1747" i="2"/>
  <c r="BE1750" i="2"/>
  <c r="BE1753" i="2"/>
  <c r="BE1755" i="2"/>
  <c r="BE1757" i="2"/>
  <c r="BE1759" i="2"/>
  <c r="BE1764" i="2"/>
  <c r="BE1772" i="2"/>
  <c r="BE1781" i="2"/>
  <c r="BE1783" i="2"/>
  <c r="BE1784" i="2"/>
  <c r="BE1785" i="2"/>
  <c r="BE1788" i="2"/>
  <c r="BE1790" i="2"/>
  <c r="BE1792" i="2"/>
  <c r="BE1793" i="2"/>
  <c r="BE1795" i="2"/>
  <c r="BE1799" i="2"/>
  <c r="BE1800" i="2"/>
  <c r="BE1801" i="2"/>
  <c r="BE1805" i="2"/>
  <c r="BE1807" i="2"/>
  <c r="BE1808" i="2"/>
  <c r="BE1811" i="2"/>
  <c r="BE1823" i="2"/>
  <c r="BE1836" i="2"/>
  <c r="BE1838" i="2"/>
  <c r="BE1840" i="2"/>
  <c r="BE1843" i="2"/>
  <c r="BE1845" i="2"/>
  <c r="BE1852" i="2"/>
  <c r="BE1854" i="2"/>
  <c r="BE1856" i="2"/>
  <c r="BE1863" i="2"/>
  <c r="BE1864" i="2"/>
  <c r="BE1867" i="2"/>
  <c r="BE1869" i="2"/>
  <c r="BE1870" i="2"/>
  <c r="BE1872" i="2"/>
  <c r="BE1891" i="2"/>
  <c r="BE1896" i="2"/>
  <c r="BE1897" i="2"/>
  <c r="BE1903" i="2"/>
  <c r="BE1905" i="2"/>
  <c r="BE1918" i="2"/>
  <c r="BE1919" i="2"/>
  <c r="BE1922" i="2"/>
  <c r="BE1926" i="2"/>
  <c r="BE1929" i="2"/>
  <c r="BE1931" i="2"/>
  <c r="BE1935" i="2"/>
  <c r="BE1939" i="2"/>
  <c r="BE1941" i="2"/>
  <c r="BE1943" i="2"/>
  <c r="BE1946" i="2"/>
  <c r="BE1948" i="2"/>
  <c r="BE1949" i="2"/>
  <c r="BE1951" i="2"/>
  <c r="BE1954" i="2"/>
  <c r="BE1962" i="2"/>
  <c r="BE1966" i="2"/>
  <c r="BE1971" i="2"/>
  <c r="BE1973" i="2"/>
  <c r="BE1975" i="2"/>
  <c r="BE1979" i="2"/>
  <c r="BE1982" i="2"/>
  <c r="BE1984" i="2"/>
  <c r="BE1985" i="2"/>
  <c r="BE1987" i="2"/>
  <c r="BE1988" i="2"/>
  <c r="BE1992" i="2"/>
  <c r="BE1998" i="2"/>
  <c r="BE2012" i="2"/>
  <c r="BE2013" i="2"/>
  <c r="BE2029" i="2"/>
  <c r="BE2031" i="2"/>
  <c r="BE2040" i="2"/>
  <c r="BE2042" i="2"/>
  <c r="BE2043" i="2"/>
  <c r="BE2044" i="2"/>
  <c r="BE2049" i="2"/>
  <c r="BE2054" i="2"/>
  <c r="BE2060" i="2"/>
  <c r="BE2061" i="2"/>
  <c r="BE2063" i="2"/>
  <c r="BE2071" i="2"/>
  <c r="BE2093" i="2"/>
  <c r="BE2100" i="2"/>
  <c r="BE2136" i="2"/>
  <c r="BE2148" i="2"/>
  <c r="BE2156" i="2"/>
  <c r="BE2166" i="2"/>
  <c r="BE2174" i="2"/>
  <c r="BE2195" i="2"/>
  <c r="BE2211" i="2"/>
  <c r="BE2218" i="2"/>
  <c r="BE2220" i="2"/>
  <c r="BE2226" i="2"/>
  <c r="BE2239" i="2"/>
  <c r="BE2279" i="2"/>
  <c r="BE2288" i="2"/>
  <c r="BE2333" i="2"/>
  <c r="BE2347" i="2"/>
  <c r="BE2362" i="2"/>
  <c r="BE2367" i="2"/>
  <c r="BE2370" i="2"/>
  <c r="BE2375" i="2"/>
  <c r="BE2379" i="2"/>
  <c r="BE2385" i="2"/>
  <c r="BE2388" i="2"/>
  <c r="BE2398" i="2"/>
  <c r="BE2402" i="2"/>
  <c r="BE2406" i="2"/>
  <c r="BK749" i="2"/>
  <c r="J749" i="2" s="1"/>
  <c r="J106" i="2" s="1"/>
  <c r="BK2419" i="2"/>
  <c r="J2419" i="2"/>
  <c r="J130" i="2" s="1"/>
  <c r="J91" i="3"/>
  <c r="BE155" i="3"/>
  <c r="BE166" i="3"/>
  <c r="BE170" i="3"/>
  <c r="BE175" i="3"/>
  <c r="BE188" i="3"/>
  <c r="BE210" i="3"/>
  <c r="BE223" i="3"/>
  <c r="BE230" i="3"/>
  <c r="BE248" i="3"/>
  <c r="BE256" i="3"/>
  <c r="BE266" i="3"/>
  <c r="BE273" i="3"/>
  <c r="BE292" i="3"/>
  <c r="BE298" i="3"/>
  <c r="BE309" i="3"/>
  <c r="BE316" i="3"/>
  <c r="BE322" i="3"/>
  <c r="BE330" i="3"/>
  <c r="BE335" i="3"/>
  <c r="BE340" i="3"/>
  <c r="BE344" i="3"/>
  <c r="BE350" i="3"/>
  <c r="BE355" i="3"/>
  <c r="BE359" i="3"/>
  <c r="BE361" i="3"/>
  <c r="BE378" i="3"/>
  <c r="BE383" i="3"/>
  <c r="BE384" i="3"/>
  <c r="BE388" i="3"/>
  <c r="BE395" i="3"/>
  <c r="BE399" i="3"/>
  <c r="BE402" i="3"/>
  <c r="BE404" i="3"/>
  <c r="BE408" i="3"/>
  <c r="BE409" i="3"/>
  <c r="BE411" i="3"/>
  <c r="BE414" i="3"/>
  <c r="BE418" i="3"/>
  <c r="BE420" i="3"/>
  <c r="BE423" i="3"/>
  <c r="BE426" i="3"/>
  <c r="BE428" i="3"/>
  <c r="BE430" i="3"/>
  <c r="BE432" i="3"/>
  <c r="BE436" i="3"/>
  <c r="BE437" i="3"/>
  <c r="BE440" i="3"/>
  <c r="BE442" i="3"/>
  <c r="BE444" i="3"/>
  <c r="BE447" i="3"/>
  <c r="BE450" i="3"/>
  <c r="BE453" i="3"/>
  <c r="BE455" i="3"/>
  <c r="BE457" i="3"/>
  <c r="BE461" i="3"/>
  <c r="BE464" i="3"/>
  <c r="BE467" i="3"/>
  <c r="BE470" i="3"/>
  <c r="BE471" i="3"/>
  <c r="BE477" i="3"/>
  <c r="BE481" i="3"/>
  <c r="BE484" i="3"/>
  <c r="BE487" i="3"/>
  <c r="BE490" i="3"/>
  <c r="BE494" i="3"/>
  <c r="BE496" i="3"/>
  <c r="BE499" i="3"/>
  <c r="BE503" i="3"/>
  <c r="BE505" i="3"/>
  <c r="BE509" i="3"/>
  <c r="BE514" i="3"/>
  <c r="BE519" i="3"/>
  <c r="BE520" i="3"/>
  <c r="BE522" i="3"/>
  <c r="BE524" i="3"/>
  <c r="BE529" i="3"/>
  <c r="BE532" i="3"/>
  <c r="BE535" i="3"/>
  <c r="BE539" i="3"/>
  <c r="BE542" i="3"/>
  <c r="BE544" i="3"/>
  <c r="BE546" i="3"/>
  <c r="BE550" i="3"/>
  <c r="BE552" i="3"/>
  <c r="BE554" i="3"/>
  <c r="BE557" i="3"/>
  <c r="BE560" i="3"/>
  <c r="BE563" i="3"/>
  <c r="BE566" i="3"/>
  <c r="BE573" i="3"/>
  <c r="BE584" i="3"/>
  <c r="BE590" i="3"/>
  <c r="BE602" i="3"/>
  <c r="BE604" i="3"/>
  <c r="BE605" i="3"/>
  <c r="BE611" i="3"/>
  <c r="BE614" i="3"/>
  <c r="BE617" i="3"/>
  <c r="BE618" i="3"/>
  <c r="BE622" i="3"/>
  <c r="BE625" i="3"/>
  <c r="BE629" i="3"/>
  <c r="BE632" i="3"/>
  <c r="BE634" i="3"/>
  <c r="BE636" i="3"/>
  <c r="BE640" i="3"/>
  <c r="BE642" i="3"/>
  <c r="BE646" i="3"/>
  <c r="BE652" i="3"/>
  <c r="BE654" i="3"/>
  <c r="BE659" i="3"/>
  <c r="BE662" i="3"/>
  <c r="BE665" i="3"/>
  <c r="BE670" i="3"/>
  <c r="BE674" i="3"/>
  <c r="BE676" i="3"/>
  <c r="BE680" i="3"/>
  <c r="BE685" i="3"/>
  <c r="BE688" i="3"/>
  <c r="BE690" i="3"/>
  <c r="BE701" i="3"/>
  <c r="BE704" i="3"/>
  <c r="BE714" i="3"/>
  <c r="BE716" i="3"/>
  <c r="BE718" i="3"/>
  <c r="BE721" i="3"/>
  <c r="BE729" i="3"/>
  <c r="BE732" i="3"/>
  <c r="BE736" i="3"/>
  <c r="BE740" i="3"/>
  <c r="BE754" i="3"/>
  <c r="BE757" i="3"/>
  <c r="BE758" i="3"/>
  <c r="BE765" i="3"/>
  <c r="BE775" i="3"/>
  <c r="BE780" i="3"/>
  <c r="BE781" i="3"/>
  <c r="BE792" i="3"/>
  <c r="BE794" i="3"/>
  <c r="BE797" i="3"/>
  <c r="BE799" i="3"/>
  <c r="BE802" i="3"/>
  <c r="BE803" i="3"/>
  <c r="BE809" i="3"/>
  <c r="BE811" i="3"/>
  <c r="BE814" i="3"/>
  <c r="BE819" i="3"/>
  <c r="BE820" i="3"/>
  <c r="BE821" i="3"/>
  <c r="BE823" i="3"/>
  <c r="BE825" i="3"/>
  <c r="BE828" i="3"/>
  <c r="BE830" i="3"/>
  <c r="BE831" i="3"/>
  <c r="BE833" i="3"/>
  <c r="BE835" i="3"/>
  <c r="BE837" i="3"/>
  <c r="BE839" i="3"/>
  <c r="BE842" i="3"/>
  <c r="BE846" i="3"/>
  <c r="BE849" i="3"/>
  <c r="BE852" i="3"/>
  <c r="BE855" i="3"/>
  <c r="BE863" i="3"/>
  <c r="BE866" i="3"/>
  <c r="BE900" i="3"/>
  <c r="BE919" i="3"/>
  <c r="BE928" i="3"/>
  <c r="BE938" i="3"/>
  <c r="BE956" i="3"/>
  <c r="BE969" i="3"/>
  <c r="BE1004" i="3"/>
  <c r="BE1026" i="3"/>
  <c r="BE1034" i="3"/>
  <c r="BE1038" i="3"/>
  <c r="BE1045" i="3"/>
  <c r="BE1047" i="3"/>
  <c r="BE1056" i="3"/>
  <c r="BE1065" i="3"/>
  <c r="BE1096" i="3"/>
  <c r="BE1102" i="3"/>
  <c r="BE1111" i="3"/>
  <c r="BE1114" i="3"/>
  <c r="BE1124" i="3"/>
  <c r="BE1126" i="3"/>
  <c r="BE1130" i="3"/>
  <c r="BE1144" i="3"/>
  <c r="BK157" i="3"/>
  <c r="J157" i="3" s="1"/>
  <c r="J99" i="3" s="1"/>
  <c r="BK161" i="3"/>
  <c r="J161" i="3"/>
  <c r="J100" i="3" s="1"/>
  <c r="BK275" i="3"/>
  <c r="J275" i="3" s="1"/>
  <c r="J104" i="3" s="1"/>
  <c r="F92" i="4"/>
  <c r="BE159" i="4"/>
  <c r="BE162" i="4"/>
  <c r="BE203" i="4"/>
  <c r="BE206" i="4"/>
  <c r="BE231" i="4"/>
  <c r="BE251" i="4"/>
  <c r="BE255" i="4"/>
  <c r="BE266" i="4"/>
  <c r="BE272" i="4"/>
  <c r="BE283" i="4"/>
  <c r="BE293" i="4"/>
  <c r="BE297" i="4"/>
  <c r="BE302" i="4"/>
  <c r="BE320" i="4"/>
  <c r="BE348" i="4"/>
  <c r="BE380" i="4"/>
  <c r="BE394" i="4"/>
  <c r="BE408" i="4"/>
  <c r="BE416" i="4"/>
  <c r="BE430" i="4"/>
  <c r="BE455" i="4"/>
  <c r="BE473" i="4"/>
  <c r="BE486" i="4"/>
  <c r="BE539" i="4"/>
  <c r="BE552" i="4"/>
  <c r="BE566" i="4"/>
  <c r="BE573" i="4"/>
  <c r="BE584" i="4"/>
  <c r="BE588" i="4"/>
  <c r="BE596" i="4"/>
  <c r="BE603" i="4"/>
  <c r="BE618" i="4"/>
  <c r="BE630" i="4"/>
  <c r="BE640" i="4"/>
  <c r="BE655" i="4"/>
  <c r="BE664" i="4"/>
  <c r="BE671" i="4"/>
  <c r="BE678" i="4"/>
  <c r="BE686" i="4"/>
  <c r="BE694" i="4"/>
  <c r="BE696" i="4"/>
  <c r="BE705" i="4"/>
  <c r="BE715" i="4"/>
  <c r="BE721" i="4"/>
  <c r="BE728" i="4"/>
  <c r="BE740" i="4"/>
  <c r="BE750" i="4"/>
  <c r="BE767" i="4"/>
  <c r="BE775" i="4"/>
  <c r="BE778" i="4"/>
  <c r="BE791" i="4"/>
  <c r="BE795" i="4"/>
  <c r="BE802" i="4"/>
  <c r="BE811" i="4"/>
  <c r="BE824" i="4"/>
  <c r="BE825" i="4"/>
  <c r="BE829" i="4"/>
  <c r="BE842" i="4"/>
  <c r="BE846" i="4"/>
  <c r="BE850" i="4"/>
  <c r="BE857" i="4"/>
  <c r="BE862" i="4"/>
  <c r="BE867" i="4"/>
  <c r="BE872" i="4"/>
  <c r="BE875" i="4"/>
  <c r="BE877" i="4"/>
  <c r="BE880" i="4"/>
  <c r="BE886" i="4"/>
  <c r="BE888" i="4"/>
  <c r="BE892" i="4"/>
  <c r="BE894" i="4"/>
  <c r="BE895" i="4"/>
  <c r="BE897" i="4"/>
  <c r="BE900" i="4"/>
  <c r="BE905" i="4"/>
  <c r="BE908" i="4"/>
  <c r="BE913" i="4"/>
  <c r="BE918" i="4"/>
  <c r="BE926" i="4"/>
  <c r="BE928" i="4"/>
  <c r="BE936" i="4"/>
  <c r="BE937" i="4"/>
  <c r="BE940" i="4"/>
  <c r="BE944" i="4"/>
  <c r="BE946" i="4"/>
  <c r="BE947" i="4"/>
  <c r="BE949" i="4"/>
  <c r="BE951" i="4"/>
  <c r="BE955" i="4"/>
  <c r="BE958" i="4"/>
  <c r="BE960" i="4"/>
  <c r="BE963" i="4"/>
  <c r="BE965" i="4"/>
  <c r="BE969" i="4"/>
  <c r="BE975" i="4"/>
  <c r="BE984" i="4"/>
  <c r="BE985" i="4"/>
  <c r="BE986" i="4"/>
  <c r="BE991" i="4"/>
  <c r="BE1003" i="4"/>
  <c r="BE1007" i="4"/>
  <c r="BE1016" i="4"/>
  <c r="BE1019" i="4"/>
  <c r="BE1021" i="4"/>
  <c r="BE1025" i="4"/>
  <c r="BE1027" i="4"/>
  <c r="BE1030" i="4"/>
  <c r="BE1032" i="4"/>
  <c r="BE1033" i="4"/>
  <c r="BE1036" i="4"/>
  <c r="BE1041" i="4"/>
  <c r="BE1042" i="4"/>
  <c r="BE1044" i="4"/>
  <c r="BE1046" i="4"/>
  <c r="BE1048" i="4"/>
  <c r="BE1052" i="4"/>
  <c r="BE1055" i="4"/>
  <c r="BE1060" i="4"/>
  <c r="BE1061" i="4"/>
  <c r="BE1064" i="4"/>
  <c r="BE1066" i="4"/>
  <c r="BE1067" i="4"/>
  <c r="BE1069" i="4"/>
  <c r="BE1070" i="4"/>
  <c r="BE1073" i="4"/>
  <c r="BE1076" i="4"/>
  <c r="BE1078" i="4"/>
  <c r="BE1080" i="4"/>
  <c r="BE1082" i="4"/>
  <c r="BE1083" i="4"/>
  <c r="BE1088" i="4"/>
  <c r="BE1089" i="4"/>
  <c r="BE1091" i="4"/>
  <c r="BE1094" i="4"/>
  <c r="BE1097" i="4"/>
  <c r="BE1099" i="4"/>
  <c r="BE1104" i="4"/>
  <c r="BE1107" i="4"/>
  <c r="BE1109" i="4"/>
  <c r="BE1113" i="4"/>
  <c r="BE1115" i="4"/>
  <c r="BE1119" i="4"/>
  <c r="BE1123" i="4"/>
  <c r="BE1125" i="4"/>
  <c r="BE1127" i="4"/>
  <c r="BE1131" i="4"/>
  <c r="BE1139" i="4"/>
  <c r="BE1141" i="4"/>
  <c r="BE1142" i="4"/>
  <c r="BE1144" i="4"/>
  <c r="BE1146" i="4"/>
  <c r="BE1149" i="4"/>
  <c r="BE1154" i="4"/>
  <c r="BE1156" i="4"/>
  <c r="BE1158" i="4"/>
  <c r="BE1161" i="4"/>
  <c r="BE1163" i="4"/>
  <c r="BE1165" i="4"/>
  <c r="BE1169" i="4"/>
  <c r="BE1173" i="4"/>
  <c r="BE1176" i="4"/>
  <c r="BE1177" i="4"/>
  <c r="BE1186" i="4"/>
  <c r="BE1190" i="4"/>
  <c r="BE1192" i="4"/>
  <c r="BE1197" i="4"/>
  <c r="BE1200" i="4"/>
  <c r="BE1202" i="4"/>
  <c r="BE1204" i="4"/>
  <c r="BE1209" i="4"/>
  <c r="BE1213" i="4"/>
  <c r="BE1215" i="4"/>
  <c r="BE1217" i="4"/>
  <c r="BE1219" i="4"/>
  <c r="BE1225" i="4"/>
  <c r="BE1226" i="4"/>
  <c r="BE1234" i="4"/>
  <c r="BE1239" i="4"/>
  <c r="BE1240" i="4"/>
  <c r="BE1245" i="4"/>
  <c r="BE1246" i="4"/>
  <c r="BE1252" i="4"/>
  <c r="BE1256" i="4"/>
  <c r="BE1258" i="4"/>
  <c r="BE1259" i="4"/>
  <c r="BE1263" i="4"/>
  <c r="BE1266" i="4"/>
  <c r="BE1269" i="4"/>
  <c r="BE1272" i="4"/>
  <c r="BE1274" i="4"/>
  <c r="BE1280" i="4"/>
  <c r="BE1291" i="4"/>
  <c r="BE1293" i="4"/>
  <c r="BE1296" i="4"/>
  <c r="BE1299" i="4"/>
  <c r="BE1304" i="4"/>
  <c r="BE1306" i="4"/>
  <c r="BE1311" i="4"/>
  <c r="BE1326" i="4"/>
  <c r="BE1336" i="4"/>
  <c r="BE1347" i="4"/>
  <c r="BE1380" i="4"/>
  <c r="BE1395" i="4"/>
  <c r="BE1401" i="4"/>
  <c r="BE1414" i="4"/>
  <c r="BE1431" i="4"/>
  <c r="BE1443" i="4"/>
  <c r="BE1470" i="4"/>
  <c r="BE1483" i="4"/>
  <c r="BE1490" i="4"/>
  <c r="BE1515" i="4"/>
  <c r="BE1521" i="4"/>
  <c r="BE1548" i="4"/>
  <c r="BE1551" i="4"/>
  <c r="BE1558" i="4"/>
  <c r="BE1574" i="4"/>
  <c r="BE1584" i="4"/>
  <c r="BE1616" i="4"/>
  <c r="BE1633" i="4"/>
  <c r="BE1659" i="4"/>
  <c r="BE1664" i="4"/>
  <c r="BE1693" i="4"/>
  <c r="BE1714" i="4"/>
  <c r="BE1719" i="4"/>
  <c r="BK1710" i="4"/>
  <c r="BK1709" i="4" s="1"/>
  <c r="J1709" i="4" s="1"/>
  <c r="J129" i="4" s="1"/>
  <c r="BE486" i="5"/>
  <c r="BE488" i="5"/>
  <c r="BE498" i="5"/>
  <c r="BE505" i="5"/>
  <c r="BE509" i="5"/>
  <c r="BE511" i="5"/>
  <c r="BE512" i="5"/>
  <c r="BE513" i="5"/>
  <c r="BE514" i="5"/>
  <c r="BE521" i="5"/>
  <c r="BE523" i="5"/>
  <c r="BE524" i="5"/>
  <c r="BE526" i="5"/>
  <c r="BE530" i="5"/>
  <c r="BE532" i="5"/>
  <c r="BE534" i="5"/>
  <c r="BE536" i="5"/>
  <c r="BE538" i="5"/>
  <c r="BE543" i="5"/>
  <c r="BE545" i="5"/>
  <c r="BE548" i="5"/>
  <c r="BE549" i="5"/>
  <c r="BE551" i="5"/>
  <c r="BE554" i="5"/>
  <c r="BE558" i="5"/>
  <c r="BE562" i="5"/>
  <c r="BE568" i="5"/>
  <c r="BE571" i="5"/>
  <c r="BE572" i="5"/>
  <c r="BE575" i="5"/>
  <c r="BE580" i="5"/>
  <c r="BE583" i="5"/>
  <c r="BE586" i="5"/>
  <c r="BE588" i="5"/>
  <c r="BE593" i="5"/>
  <c r="BE594" i="5"/>
  <c r="BE597" i="5"/>
  <c r="BE599" i="5"/>
  <c r="BE600" i="5"/>
  <c r="BE602" i="5"/>
  <c r="BE605" i="5"/>
  <c r="BE606" i="5"/>
  <c r="BE610" i="5"/>
  <c r="BE619" i="5"/>
  <c r="BE622" i="5"/>
  <c r="BE624" i="5"/>
  <c r="BE627" i="5"/>
  <c r="BE630" i="5"/>
  <c r="BE631" i="5"/>
  <c r="BE633" i="5"/>
  <c r="BE636" i="5"/>
  <c r="BE638" i="5"/>
  <c r="BE639" i="5"/>
  <c r="BE640" i="5"/>
  <c r="BE642" i="5"/>
  <c r="BE645" i="5"/>
  <c r="BE650" i="5"/>
  <c r="BE651" i="5"/>
  <c r="BE653" i="5"/>
  <c r="BE658" i="5"/>
  <c r="BE660" i="5"/>
  <c r="BE662" i="5"/>
  <c r="BE666" i="5"/>
  <c r="BE673" i="5"/>
  <c r="BE678" i="5"/>
  <c r="BE680" i="5"/>
  <c r="BE682" i="5"/>
  <c r="BE683" i="5"/>
  <c r="BE684" i="5"/>
  <c r="BE685" i="5"/>
  <c r="BE692" i="5"/>
  <c r="BE703" i="5"/>
  <c r="BE705" i="5"/>
  <c r="BE711" i="5"/>
  <c r="BE720" i="5"/>
  <c r="BE729" i="5"/>
  <c r="BE737" i="5"/>
  <c r="BE749" i="5"/>
  <c r="BE763" i="5"/>
  <c r="BE771" i="5"/>
  <c r="BE775" i="5"/>
  <c r="BE779" i="5"/>
  <c r="BE783" i="5"/>
  <c r="BE784" i="5"/>
  <c r="BE795" i="5"/>
  <c r="BE801" i="5"/>
  <c r="BE812" i="5"/>
  <c r="BE817" i="5"/>
  <c r="BE828" i="5"/>
  <c r="BE845" i="5"/>
  <c r="BE850" i="5"/>
  <c r="BE859" i="5"/>
  <c r="BE873" i="5"/>
  <c r="BE875" i="5"/>
  <c r="BE889" i="5"/>
  <c r="BE892" i="5"/>
  <c r="BE896" i="5"/>
  <c r="BE904" i="5"/>
  <c r="BE911" i="5"/>
  <c r="BE913" i="5"/>
  <c r="BE914" i="5"/>
  <c r="BE916" i="5"/>
  <c r="BE917" i="5"/>
  <c r="BE920" i="5"/>
  <c r="BE922" i="5"/>
  <c r="BE929" i="5"/>
  <c r="BE936" i="5"/>
  <c r="BE943" i="5"/>
  <c r="BE944" i="5"/>
  <c r="BE945" i="5"/>
  <c r="BE946" i="5"/>
  <c r="BE951" i="5"/>
  <c r="BE954" i="5"/>
  <c r="BE957" i="5"/>
  <c r="BE959" i="5"/>
  <c r="BE962" i="5"/>
  <c r="BE975" i="5"/>
  <c r="BE984" i="5"/>
  <c r="BE998" i="5"/>
  <c r="BE1007" i="5"/>
  <c r="BE1008" i="5"/>
  <c r="BE1025" i="5"/>
  <c r="BE1031" i="5"/>
  <c r="F34" i="2"/>
  <c r="BA95" i="1"/>
  <c r="F36" i="4"/>
  <c r="BC97" i="1"/>
  <c r="J34" i="3"/>
  <c r="AW96" i="1"/>
  <c r="J34" i="4"/>
  <c r="AW97" i="1" s="1"/>
  <c r="F35" i="2"/>
  <c r="BB95" i="1" s="1"/>
  <c r="F34" i="4"/>
  <c r="BA97" i="1" s="1"/>
  <c r="J34" i="5"/>
  <c r="AW98" i="1" s="1"/>
  <c r="F37" i="2"/>
  <c r="BD95" i="1" s="1"/>
  <c r="F37" i="5"/>
  <c r="BD98" i="1" s="1"/>
  <c r="F35" i="5"/>
  <c r="BB98" i="1" s="1"/>
  <c r="F36" i="3"/>
  <c r="BC96" i="1" s="1"/>
  <c r="F37" i="3"/>
  <c r="BD96" i="1" s="1"/>
  <c r="F35" i="3"/>
  <c r="BB96" i="1" s="1"/>
  <c r="F34" i="5"/>
  <c r="BA98" i="1" s="1"/>
  <c r="J34" i="2"/>
  <c r="AW95" i="1" s="1"/>
  <c r="F37" i="4"/>
  <c r="BD97" i="1" s="1"/>
  <c r="F35" i="4"/>
  <c r="BB97" i="1" s="1"/>
  <c r="F36" i="2"/>
  <c r="BC95" i="1" s="1"/>
  <c r="F36" i="5"/>
  <c r="BC98" i="1" s="1"/>
  <c r="F34" i="3"/>
  <c r="BA96" i="1" s="1"/>
  <c r="BK150" i="5" l="1"/>
  <c r="BK1716" i="4"/>
  <c r="J1716" i="4"/>
  <c r="J132" i="4" s="1"/>
  <c r="T278" i="3"/>
  <c r="P2425" i="2"/>
  <c r="R752" i="2"/>
  <c r="P676" i="4"/>
  <c r="R157" i="4"/>
  <c r="T1018" i="5"/>
  <c r="BK1018" i="5"/>
  <c r="J1018" i="5" s="1"/>
  <c r="J125" i="5" s="1"/>
  <c r="P157" i="4"/>
  <c r="R150" i="3"/>
  <c r="T2425" i="2"/>
  <c r="P752" i="2"/>
  <c r="P150" i="3"/>
  <c r="R157" i="2"/>
  <c r="P1018" i="5"/>
  <c r="BK267" i="5"/>
  <c r="J267" i="5" s="1"/>
  <c r="J104" i="5" s="1"/>
  <c r="T150" i="5"/>
  <c r="T1170" i="3"/>
  <c r="P278" i="3"/>
  <c r="T150" i="3"/>
  <c r="T149" i="3" s="1"/>
  <c r="T157" i="2"/>
  <c r="T267" i="5"/>
  <c r="T676" i="4"/>
  <c r="R1716" i="4"/>
  <c r="P157" i="2"/>
  <c r="P156" i="2" s="1"/>
  <c r="AU95" i="1" s="1"/>
  <c r="R150" i="5"/>
  <c r="T1716" i="4"/>
  <c r="R676" i="4"/>
  <c r="BK2425" i="2"/>
  <c r="J2425" i="2" s="1"/>
  <c r="J132" i="2" s="1"/>
  <c r="T752" i="2"/>
  <c r="BK676" i="4"/>
  <c r="J676" i="4" s="1"/>
  <c r="J107" i="4" s="1"/>
  <c r="R278" i="3"/>
  <c r="P267" i="5"/>
  <c r="P1716" i="4"/>
  <c r="R2425" i="2"/>
  <c r="BK752" i="2"/>
  <c r="J752" i="2"/>
  <c r="J107" i="2" s="1"/>
  <c r="R267" i="5"/>
  <c r="P150" i="5"/>
  <c r="P149" i="5"/>
  <c r="AU98" i="1" s="1"/>
  <c r="T157" i="4"/>
  <c r="T156" i="4" s="1"/>
  <c r="P1170" i="3"/>
  <c r="BK2418" i="2"/>
  <c r="J2418" i="2"/>
  <c r="J129" i="2" s="1"/>
  <c r="J2426" i="2"/>
  <c r="J133" i="2" s="1"/>
  <c r="BK150" i="3"/>
  <c r="J150" i="3" s="1"/>
  <c r="J97" i="3" s="1"/>
  <c r="J677" i="4"/>
  <c r="J108" i="4"/>
  <c r="J1710" i="4"/>
  <c r="J130" i="4"/>
  <c r="J1717" i="4"/>
  <c r="J133" i="4"/>
  <c r="J151" i="5"/>
  <c r="J98" i="5"/>
  <c r="J1019" i="5"/>
  <c r="J126" i="5"/>
  <c r="J753" i="2"/>
  <c r="J108" i="2"/>
  <c r="BK1170" i="3"/>
  <c r="J1170" i="3"/>
  <c r="J125" i="3" s="1"/>
  <c r="BK157" i="4"/>
  <c r="BK156" i="4" s="1"/>
  <c r="J156" i="4" s="1"/>
  <c r="J30" i="4" s="1"/>
  <c r="AG97" i="1" s="1"/>
  <c r="J268" i="5"/>
  <c r="J105" i="5"/>
  <c r="BK157" i="2"/>
  <c r="J157" i="2"/>
  <c r="J97" i="2" s="1"/>
  <c r="BK278" i="3"/>
  <c r="J278" i="3" s="1"/>
  <c r="J105" i="3" s="1"/>
  <c r="BD94" i="1"/>
  <c r="W33" i="1"/>
  <c r="F33" i="5"/>
  <c r="AZ98" i="1" s="1"/>
  <c r="BC94" i="1"/>
  <c r="AY94" i="1" s="1"/>
  <c r="F33" i="2"/>
  <c r="AZ95" i="1" s="1"/>
  <c r="J33" i="3"/>
  <c r="AV96" i="1" s="1"/>
  <c r="AT96" i="1" s="1"/>
  <c r="J33" i="2"/>
  <c r="AV95" i="1"/>
  <c r="AT95" i="1" s="1"/>
  <c r="F33" i="4"/>
  <c r="AZ97" i="1" s="1"/>
  <c r="J33" i="5"/>
  <c r="AV98" i="1" s="1"/>
  <c r="AT98" i="1" s="1"/>
  <c r="BB94" i="1"/>
  <c r="AX94" i="1"/>
  <c r="J33" i="4"/>
  <c r="AV97" i="1"/>
  <c r="AT97" i="1" s="1"/>
  <c r="BA94" i="1"/>
  <c r="W30" i="1" s="1"/>
  <c r="F33" i="3"/>
  <c r="AZ96" i="1" s="1"/>
  <c r="P149" i="3" l="1"/>
  <c r="AU96" i="1" s="1"/>
  <c r="R156" i="4"/>
  <c r="T149" i="5"/>
  <c r="P156" i="4"/>
  <c r="AU97" i="1" s="1"/>
  <c r="R149" i="5"/>
  <c r="T156" i="2"/>
  <c r="R156" i="2"/>
  <c r="R149" i="3"/>
  <c r="BK149" i="5"/>
  <c r="J149" i="5" s="1"/>
  <c r="J96" i="5" s="1"/>
  <c r="J39" i="4"/>
  <c r="BK156" i="2"/>
  <c r="J156" i="2" s="1"/>
  <c r="J96" i="2" s="1"/>
  <c r="J150" i="5"/>
  <c r="J97" i="5"/>
  <c r="J96" i="4"/>
  <c r="J157" i="4"/>
  <c r="J97" i="4" s="1"/>
  <c r="BK149" i="3"/>
  <c r="J149" i="3" s="1"/>
  <c r="J96" i="3" s="1"/>
  <c r="AN97" i="1"/>
  <c r="AW94" i="1"/>
  <c r="AK30" i="1" s="1"/>
  <c r="AZ94" i="1"/>
  <c r="W29" i="1" s="1"/>
  <c r="W32" i="1"/>
  <c r="W31" i="1"/>
  <c r="J30" i="3" l="1"/>
  <c r="AG96" i="1" s="1"/>
  <c r="AN96" i="1" s="1"/>
  <c r="J30" i="5"/>
  <c r="AG98" i="1"/>
  <c r="AN98" i="1" s="1"/>
  <c r="AV94" i="1"/>
  <c r="AK29" i="1" s="1"/>
  <c r="J30" i="2"/>
  <c r="AG95" i="1" s="1"/>
  <c r="AN95" i="1" s="1"/>
  <c r="AU94" i="1"/>
  <c r="J39" i="2" l="1"/>
  <c r="J39" i="5"/>
  <c r="J39" i="3"/>
  <c r="AG94" i="1"/>
  <c r="AT94" i="1"/>
  <c r="AN94" i="1" l="1"/>
  <c r="AK26" i="1"/>
  <c r="AK35" i="1"/>
</calcChain>
</file>

<file path=xl/sharedStrings.xml><?xml version="1.0" encoding="utf-8"?>
<sst xmlns="http://schemas.openxmlformats.org/spreadsheetml/2006/main" count="70644" uniqueCount="9405">
  <si>
    <t>Export Komplet</t>
  </si>
  <si>
    <t/>
  </si>
  <si>
    <t>2.0</t>
  </si>
  <si>
    <t>ZAMOK</t>
  </si>
  <si>
    <t>False</t>
  </si>
  <si>
    <t>{00050e0d-2a95-4673-9a7c-9f4672e6ec83}</t>
  </si>
  <si>
    <t>0,01</t>
  </si>
  <si>
    <t>21</t>
  </si>
  <si>
    <t>1</t>
  </si>
  <si>
    <t>15</t>
  </si>
  <si>
    <t>REKAPITULACE STAVBY</t>
  </si>
  <si>
    <t>v ---  níže se nacházejí doplnkové a pomocné údaje k sestavám  --- v</t>
  </si>
  <si>
    <t>Návod na vyplnění</t>
  </si>
  <si>
    <t>Kód:</t>
  </si>
  <si>
    <t>15720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</si>
  <si>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</si>
  <si>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</si>
  <si>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15720 Tachov stavební úpravy a přístavba společenského sálu areálu Mže</t>
  </si>
  <si>
    <t>0,1</t>
  </si>
  <si>
    <t>KSO:</t>
  </si>
  <si>
    <t>CC-CZ:</t>
  </si>
  <si>
    <t>Místo:</t>
  </si>
  <si>
    <t xml:space="preserve"> </t>
  </si>
  <si>
    <t>Datum:</t>
  </si>
  <si>
    <t>12. 11. 2020</t>
  </si>
  <si>
    <t>10</t>
  </si>
  <si>
    <t>100</t>
  </si>
  <si>
    <t>Zadavatel:</t>
  </si>
  <si>
    <t>IČ:</t>
  </si>
  <si>
    <t>DIČ:</t>
  </si>
  <si>
    <t>Uchazeč:</t>
  </si>
  <si>
    <t>Vyplň údaj</t>
  </si>
  <si>
    <t>True</t>
  </si>
  <si>
    <t>Projektant:</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</si>
  <si>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</si>
  <si>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</si>
  <si>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</si>
  <si>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</si>
  <si>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</si>
  <si>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</si>
  <si>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</si>
  <si>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</si>
  <si>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</si>
  <si>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</si>
  <si>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</si>
  <si>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</si>
  <si>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</si>
  <si>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</si>
  <si>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</si>
  <si>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</si>
  <si>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</si>
  <si>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</si>
  <si>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</si>
  <si>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</si>
  <si>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</si>
  <si>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</si>
  <si>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</si>
  <si>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</si>
  <si>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</si>
  <si>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</si>
  <si>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</si>
  <si>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</si>
  <si>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</si>
  <si>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</si>
  <si>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</si>
  <si>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</si>
  <si>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</si>
  <si>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</si>
  <si>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</si>
  <si>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</si>
  <si>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</si>
  <si>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</si>
  <si>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</si>
  <si>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</si>
  <si>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</si>
  <si>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</si>
  <si>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</si>
  <si>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</si>
  <si>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</si>
  <si>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</si>
  <si>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</si>
  <si>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</si>
  <si>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SO 01 Etapa 1</t>
  </si>
  <si>
    <t>STA</t>
  </si>
  <si>
    <t>{b7af0a99-28f7-4de6-9610-dcb5daad87aa}</t>
  </si>
  <si>
    <t>2</t>
  </si>
  <si>
    <t>02</t>
  </si>
  <si>
    <t>SO 02 Etapa 2</t>
  </si>
  <si>
    <t>{618d99b8-854d-41d2-b23e-d7cfa1e4ff96}</t>
  </si>
  <si>
    <t>03</t>
  </si>
  <si>
    <t>SO 03 Etapa 3</t>
  </si>
  <si>
    <t>{1f49bd0c-e5c6-4109-87fb-f5995eec60f7}</t>
  </si>
  <si>
    <t>04</t>
  </si>
  <si>
    <t>SO 04 Etapa 4</t>
  </si>
  <si>
    <t>{cbe08ac1-f97f-4659-98b0-c42acfc20502}</t>
  </si>
  <si>
    <t>KRYCÍ LIST SOUPISU PRACÍ</t>
  </si>
  <si>
    <t>Objekt:</t>
  </si>
  <si>
    <t>01 - SO 01 Etapa 1</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</si>
  <si>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</si>
  <si>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</si>
  <si>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</si>
  <si>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</si>
  <si>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</si>
  <si>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</si>
  <si>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</si>
  <si>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</si>
  <si>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</si>
  <si>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</si>
  <si>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</si>
  <si>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</si>
  <si>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</si>
  <si>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</si>
  <si>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</si>
  <si>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</si>
  <si>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</si>
  <si>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</si>
  <si>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</si>
  <si>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</si>
  <si>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</si>
  <si>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</si>
  <si>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</si>
  <si>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731 - Ústřední vytápění </t>
  </si>
  <si>
    <t xml:space="preserve">    741-1 - Elektroinstalace - dodávka</t>
  </si>
  <si>
    <t xml:space="preserve">    741-2 - Elektroinstalace - montáž</t>
  </si>
  <si>
    <t xml:space="preserve">    742 - Elektroinstalace - slaboproud</t>
  </si>
  <si>
    <t xml:space="preserve">    751-1 - Vzduchotechnika - dodávka</t>
  </si>
  <si>
    <t xml:space="preserve">    751-2 - Vzduchotechnika - montáž</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</si>
  <si>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</si>
  <si>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</si>
  <si>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</si>
  <si>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</si>
  <si>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</si>
  <si>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</si>
  <si>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</si>
  <si>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</si>
  <si>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M - M</t>
  </si>
  <si>
    <t xml:space="preserve">    36 M - Dopravní zařízení</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</si>
  <si>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</si>
  <si>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</si>
  <si>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</si>
  <si>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</si>
  <si>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</si>
  <si>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</si>
  <si>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</si>
  <si>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</si>
  <si>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</si>
  <si>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</si>
  <si>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</si>
  <si>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</si>
  <si>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</si>
  <si>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</si>
  <si>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</si>
  <si>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</si>
  <si>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</si>
  <si>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</si>
  <si>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</si>
  <si>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</si>
  <si>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</si>
  <si>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</si>
  <si>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</si>
  <si>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</si>
  <si>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</si>
  <si>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</si>
  <si>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</si>
  <si>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01</t>
  </si>
  <si>
    <t>4</t>
  </si>
  <si>
    <t>-133824714</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</si>
  <si>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</si>
  <si>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</si>
  <si>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</si>
  <si>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"dle PD"341,00</t>
  </si>
  <si>
    <t>129001101</t>
  </si>
  <si>
    <t>Příplatek k cenám vykopávek za ztížení vykopávky v blízkosti podzemního vedení nebo výbušnin v horninách jakékoliv třídy</t>
  </si>
  <si>
    <t>m3</t>
  </si>
  <si>
    <t>1535168210</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</si>
  <si>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 - není v projektu uvedena, avšak která podle projektu nebo podle sdělení investora jsou pravděpodobně ve výkopišti uložena, se rovná objemu výkopu, která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</si>
  <si>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35,00</t>
  </si>
  <si>
    <t>3</t>
  </si>
  <si>
    <t>131251104</t>
  </si>
  <si>
    <t>Hloubení nezapažených jam a zářezů strojně s urovnáním dna do předepsaného profilu a spádu v hornině třídy těžitelnosti I skupiny 3 přes 100 do 500 m3</t>
  </si>
  <si>
    <t>-1072566612</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</si>
  <si>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</si>
  <si>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 na kotu - 4,15</t>
  </si>
  <si>
    <t>16,50*20,10*0,89+(19,78+9,61)*1,80*1,00</t>
  </si>
  <si>
    <t>výkop na kotu - 4,45</t>
  </si>
  <si>
    <t>14,50*2,00*0,30*2+21,60*4,30*1,11+19,80*3,60*0,30</t>
  </si>
  <si>
    <t>Mezisoučet</t>
  </si>
  <si>
    <t>pro vsaky</t>
  </si>
  <si>
    <t>9,60*3,00*2,10+9,00*6,00*2,10</t>
  </si>
  <si>
    <t>Součet</t>
  </si>
  <si>
    <t>132254204</t>
  </si>
  <si>
    <t>Hloubení zapažených rýh šířky přes 800 do 2 000 mm strojně s urovnáním dna do předepsaného profilu a spádu v hornině třídy těžitelnosti I skupiny 3 přes 100 do 500 m3</t>
  </si>
  <si>
    <t>-200827593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</si>
  <si>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</si>
  <si>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"venkovní kanalizace splašková "22,20*1,10*(2,20+2,10)/2+31,39*1,10*(2,10+3,14+3,07+2,39)/4</t>
  </si>
  <si>
    <t>dešťová kanalizace</t>
  </si>
  <si>
    <t>6,47*1,10*(2,02+1,17)/2+7,13*1,10*(2,19+1,88)/2+40,31*1,10*(1,62+2,06+2,71)/3+15,12*1,10*(1,86+1,27)/2</t>
  </si>
  <si>
    <t>uvnitř</t>
  </si>
  <si>
    <t>(19,30+23,80)*0,80*1,20</t>
  </si>
  <si>
    <t>5</t>
  </si>
  <si>
    <t>162351104</t>
  </si>
  <si>
    <t>Vodorovné přemístění výkopku nebo sypaniny po suchu na obvyklém dopravním prostředku, bez naložení výkopku, avšak se složením bez rozhrnutí z horniny třídy těžitelnosti I skupiny 1 až 3 na vzdálenost přes 500 do 1 000 m</t>
  </si>
  <si>
    <t>-610220232</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</si>
  <si>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</si>
  <si>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zásyp stavební  jámy</t>
  </si>
  <si>
    <t>14,50*1,20*0,89*2+10,40*1,20*0,89+15,00*1,20*0,89*2+5,40*1,20*0,89</t>
  </si>
  <si>
    <t>zásyp vsaků</t>
  </si>
  <si>
    <t>zpět na zásyp</t>
  </si>
  <si>
    <t>587,81</t>
  </si>
  <si>
    <t>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</si>
  <si>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</si>
  <si>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</si>
  <si>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146670202</t>
  </si>
  <si>
    <t>výkop</t>
  </si>
  <si>
    <t>663,83+334,04</t>
  </si>
  <si>
    <t>zásyp</t>
  </si>
  <si>
    <t>-464,69</t>
  </si>
  <si>
    <t>7</t>
  </si>
  <si>
    <t>167151111</t>
  </si>
  <si>
    <t>Nakládání, skládání a překládání neulehlého výkopku nebo sypaniny strojně nakládání, množství přes 100 m3, z hornin třídy těžitelnosti I, skupiny 1 až 3</t>
  </si>
  <si>
    <t>-292604605</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</si>
  <si>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</si>
  <si>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pro zásyp</t>
  </si>
  <si>
    <t>253,77</t>
  </si>
  <si>
    <t>8</t>
  </si>
  <si>
    <t>171201221</t>
  </si>
  <si>
    <t>Poplatek za uložení stavebního odpadu na skládce (skládkovné) zeminy a kamení zatříděného do Katalogu odpadů pod kódem 17 05 04</t>
  </si>
  <si>
    <t>t</t>
  </si>
  <si>
    <t>-1915619253</t>
  </si>
  <si>
    <t xml:space="preserve">Poznámka k souboru cen:_x000D_
1. Ceny uvedené v souboru cen je doporučeno opravit podle aktuálních cen místně příslušné skládky. 2. V cenách je započítán poplatek za ukládání odpadu dle zákona 185/2001 Sb. </t>
  </si>
  <si>
    <t>553,18*1,800</t>
  </si>
  <si>
    <t>9</t>
  </si>
  <si>
    <t>171251201</t>
  </si>
  <si>
    <t>Uložení sypaniny na skládky nebo meziskládky bez hutnění s upravením uložené sypaniny do předepsaného tvaru</t>
  </si>
  <si>
    <t>1509345056</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</si>
  <si>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</si>
  <si>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664,83+334,04</t>
  </si>
  <si>
    <t>174151101</t>
  </si>
  <si>
    <t>Zásyp sypaninou z jakékoliv horniny strojně s uložením výkopku ve vrstvách se zhutněním jam, šachet, rýh nebo kolem objektů v těchto vykopávkách</t>
  </si>
  <si>
    <t>760891335</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</si>
  <si>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</si>
  <si>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"odpočet vytlačené zeminy"-(8,10*6,50*0,80+8,10*12,50*0,80)</t>
  </si>
  <si>
    <t>11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</si>
  <si>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</si>
  <si>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</si>
  <si>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1430194287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</si>
  <si>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</si>
  <si>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"DN 160"131,80*1,10*0,40</t>
  </si>
  <si>
    <t>"DN 200"57,00*1,10*0,40</t>
  </si>
  <si>
    <t>12</t>
  </si>
  <si>
    <t>M</t>
  </si>
  <si>
    <t>58331200</t>
  </si>
  <si>
    <t>štěrkopísek netříděný zásypový</t>
  </si>
  <si>
    <t>1018922253</t>
  </si>
  <si>
    <t>83,07</t>
  </si>
  <si>
    <t>83,07*2 'Přepočtené koeficientem množství</t>
  </si>
  <si>
    <t>13</t>
  </si>
  <si>
    <t>181951112</t>
  </si>
  <si>
    <t>Úprava pláně vyrovnáním výškových rozdílů strojně v hornině třídy těžitelnosti I, skupiny 1 až 3 se zhutněním</t>
  </si>
  <si>
    <t>1294879367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</si>
  <si>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</si>
  <si>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skladba P1</t>
  </si>
  <si>
    <t>18,60*27,00+4,00*6,97+106,50</t>
  </si>
  <si>
    <t>skladba P6</t>
  </si>
  <si>
    <t>3,90*1,70+16,20</t>
  </si>
  <si>
    <t>skladba P 7</t>
  </si>
  <si>
    <t>10,48*11,20+4,75*24,40-5,00*1,25*2+43,50</t>
  </si>
  <si>
    <t>14</t>
  </si>
  <si>
    <t>182251101</t>
  </si>
  <si>
    <t>Svahování trvalých svahů do projektovaných profilů strojně s potřebným přemístěním výkopku při svahování násypů v jakékoliv hornině</t>
  </si>
  <si>
    <t>532471287</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</si>
  <si>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</si>
  <si>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u rampy</t>
  </si>
  <si>
    <t>17,00*3,20</t>
  </si>
  <si>
    <t>Zakládání</t>
  </si>
  <si>
    <t>211531111</t>
  </si>
  <si>
    <t>Výplň kamenivem do rýh odvodňovacích žeber nebo trativodů  bez zhutnění, s úpravou povrchu výplně kamenivem hrubým drceným frakce 16 až 63 mm</t>
  </si>
  <si>
    <t>1900912096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</si>
  <si>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</si>
  <si>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vsakovací objekt</t>
  </si>
  <si>
    <t>8,10*6,00*0,80+8,10*12,00*0,80</t>
  </si>
  <si>
    <t>kolem objektu</t>
  </si>
  <si>
    <t>(6,89+21,75+18,70+2,20+9,80+4,50)*0,80*1,00</t>
  </si>
  <si>
    <t>16</t>
  </si>
  <si>
    <t>211571111</t>
  </si>
  <si>
    <t>Výplň kamenivem do rýh odvodňovacích žeber nebo trativodů  bez zhutnění, s úpravou povrchu výplně štěrkopískem tříděným</t>
  </si>
  <si>
    <t>126453272</t>
  </si>
  <si>
    <t>8,10*6,00*0,10*2+1,50*6,00*0,10*2+8,10*12,00*0,10*2+8,10*12,00*0,10*2</t>
  </si>
  <si>
    <t>17</t>
  </si>
  <si>
    <t>211971110</t>
  </si>
  <si>
    <t>Zřízení opláštění výplně z geotextilie odvodňovacích žeber nebo trativodů  v rýze nebo zářezu se stěnami šikmými o sklonu do 1:2</t>
  </si>
  <si>
    <t>-600794919</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</si>
  <si>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</si>
  <si>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8,10*6,00*0,80*2+8,10*12,00*0,80*2</t>
  </si>
  <si>
    <t>(6,89+21,75+18,70+2,20+9,80+4,50)*1,20*4</t>
  </si>
  <si>
    <t>18</t>
  </si>
  <si>
    <t>69311035</t>
  </si>
  <si>
    <t>geotextilie tkaná separační, filtrační, výztužná PP pevnost v tahu 30kN/m</t>
  </si>
  <si>
    <t>236587621</t>
  </si>
  <si>
    <t>539,71*1,10</t>
  </si>
  <si>
    <t>19</t>
  </si>
  <si>
    <t>211971121</t>
  </si>
  <si>
    <t>Zřízení opláštění výplně z geotextilie odvodňovacích žeber nebo trativodů  v rýze nebo zářezu se stěnami svislými nebo šikmými o sklonu přes 1:2 při rozvinuté šířce opláštění do 2,5 m</t>
  </si>
  <si>
    <t>-44590075</t>
  </si>
  <si>
    <t>(8,10+6,00)*2*0,80+(8,10+12,00)*2*0,80</t>
  </si>
  <si>
    <t>20</t>
  </si>
  <si>
    <t>487218037</t>
  </si>
  <si>
    <t>212100</t>
  </si>
  <si>
    <t>Dodávka amontáž ocelových mikropilot</t>
  </si>
  <si>
    <t>m</t>
  </si>
  <si>
    <t>1921472005</t>
  </si>
  <si>
    <t>22</t>
  </si>
  <si>
    <t>212751104</t>
  </si>
  <si>
    <t>Trativody z drenážních a melioračních trubek pro meliorace, dočasné nebo odlehčovací drenáže se zřízením štěrkového lože pod trubky a s jejich obsypem v otevřeném výkopu trubka flexibilní PVC-U SN 4 celoperforovaná 360° DN 100</t>
  </si>
  <si>
    <t>-1736412096</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</si>
  <si>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</si>
  <si>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6,89+21,75+18,70+2,20+9,80+4,50</t>
  </si>
  <si>
    <t>23</t>
  </si>
  <si>
    <t>212751107</t>
  </si>
  <si>
    <t>Trativody z drenážních a melioračních trubek pro meliorace, dočasné nebo odlehčovací drenáže se zřízením štěrkového lože pod trubky a s jejich obsypem v otevřeném výkopu trubka flexibilní PVC-U SN 4 celoperforovaná 360° DN 200</t>
  </si>
  <si>
    <t>-1772823320</t>
  </si>
  <si>
    <t>9,50*2+8,00*4</t>
  </si>
  <si>
    <t>24</t>
  </si>
  <si>
    <t>212972114</t>
  </si>
  <si>
    <t>Opláštění drenážních trub filtrační textilií DN 200</t>
  </si>
  <si>
    <t>-1563763324</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</si>
  <si>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</si>
  <si>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51,10</t>
  </si>
  <si>
    <t>25</t>
  </si>
  <si>
    <t>213141112</t>
  </si>
  <si>
    <t>Zřízení vrstvy z geotextilie  filtrační, separační, odvodňovací, ochranné, výztužné nebo protierozní v rovině nebo ve sklonu do 1:5, šířky přes 3 do 6 m</t>
  </si>
  <si>
    <t>-323839178</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</si>
  <si>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</si>
  <si>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(34,50+5,00*2+14,00)*5,00</t>
  </si>
  <si>
    <t>26</t>
  </si>
  <si>
    <t>69311007</t>
  </si>
  <si>
    <t>geotextilie tkaná separační, filtrační, výztužná PP pevnost v tahu 25kN/m</t>
  </si>
  <si>
    <t>1327795962</t>
  </si>
  <si>
    <t>292,5*1,15 'Přepočtené koeficientem množství</t>
  </si>
  <si>
    <t>27</t>
  </si>
  <si>
    <t>213311141</t>
  </si>
  <si>
    <t>Polštáře zhutněné pod základy  ze štěrkopísku tříděného</t>
  </si>
  <si>
    <t>-1532992951</t>
  </si>
  <si>
    <t xml:space="preserve">Poznámka k souboru cen:_x000D_
1. Ceny jsou určeny pro jakoukoliv míru zhutnění. 2. V cenách jsou započteny i náklady na urovnání povrchu polštáře. </t>
  </si>
  <si>
    <t>pod patky</t>
  </si>
  <si>
    <t>1,90*1,90*0,20*12+3,95*3,10+4,40*1,60</t>
  </si>
  <si>
    <t>pod pásy</t>
  </si>
  <si>
    <t>5,5*0,70*0,20+3,20*3,00*0,20+1,20*1,80*0,20+(19,80+7,835)*2,40*0,20</t>
  </si>
  <si>
    <t>28</t>
  </si>
  <si>
    <t>274313711</t>
  </si>
  <si>
    <t>Základy z betonu prostého pasy betonu kamenem neprokládaného tř. C 20/25</t>
  </si>
  <si>
    <t>726235702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</si>
  <si>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</si>
  <si>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základ pod schody</t>
  </si>
  <si>
    <t>5,40*0,30*0,80</t>
  </si>
  <si>
    <t>29</t>
  </si>
  <si>
    <t>274321411</t>
  </si>
  <si>
    <t>Základy z betonu železového (bez výztuže) pasy z betonu bez zvláštních nároků na prostředí tř. C 20/25</t>
  </si>
  <si>
    <t>1158567236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</si>
  <si>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</si>
  <si>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1.PP</t>
  </si>
  <si>
    <t>2,10*0,50*0,50+3,60*0,50*0,50+2,80*0,50*0,50+5,50*0,50*0,50+5,60*0,50*0,50+2,00*0,50*0,50</t>
  </si>
  <si>
    <t>30</t>
  </si>
  <si>
    <t>274351121</t>
  </si>
  <si>
    <t>Bednění základů pasů rovné zřízení</t>
  </si>
  <si>
    <t>920733298</t>
  </si>
  <si>
    <t xml:space="preserve">Poznámka k souboru cen:_x000D_
1. Ceny jsou určeny pro bednění ve volném prostranství, ve volných nebo zapažených jamách, rýhách a šachtách. 2. Kruhové nebo obloukové bednění poloměru do 1 m se oceňuje individuálně. </t>
  </si>
  <si>
    <t>(5,40+0,30)*0,80</t>
  </si>
  <si>
    <t>2,10*0,50*2+3,60*0,50*2+2,80*0,50*2+5,50*0,50*2+5,60*0,50*2+2,00*0,50*2</t>
  </si>
  <si>
    <t>31</t>
  </si>
  <si>
    <t>274351122</t>
  </si>
  <si>
    <t>Bednění základů pasů rovné odstranění</t>
  </si>
  <si>
    <t>568492167</t>
  </si>
  <si>
    <t>32</t>
  </si>
  <si>
    <t>274361821</t>
  </si>
  <si>
    <t>Výztuž základů pasů z betonářské oceli 10 505 (R) nebo BSt 500</t>
  </si>
  <si>
    <t>-70432937</t>
  </si>
  <si>
    <t xml:space="preserve">Poznámka k souboru cen:_x000D_
1. Ceny platí pro desky rovné, s náběhy, hřibové nebo upnuté do žeber včetně výztuže těchto žeber. </t>
  </si>
  <si>
    <t>251,78*0,001</t>
  </si>
  <si>
    <t>33</t>
  </si>
  <si>
    <t>275321411</t>
  </si>
  <si>
    <t>Základy z betonu železového (bez výztuže) patky z betonu bez zvláštních nároků na prostředí tř. C 20/25</t>
  </si>
  <si>
    <t>-1928276009</t>
  </si>
  <si>
    <t>1,80*1,80*0,50*13+3,751*1,70*0,50+2,45*3,40*0,25+3,476*1,70*0,25+1,00*6,535*0,25+1,40*1,20*0,25+5,45*1,00*0,50+6,40*1,00*0,25+2,55*1,00*0,25</t>
  </si>
  <si>
    <t>34</t>
  </si>
  <si>
    <t>275351121</t>
  </si>
  <si>
    <t>Bednění základů patek zřízení</t>
  </si>
  <si>
    <t>-1129464720</t>
  </si>
  <si>
    <t>1,80*4*0,50*13+(3,751+1,70)*2*0,50+(2,45+3,40)*2*0,25+(3,476+1,70)*2*0,25</t>
  </si>
  <si>
    <t>(1,00+6,535)*2*0,50+1,00*4*0,50+(6,45+1,00)*2*0,50+(6,40+1,00)*2*0,50+(2,55+1,00)*2*0,50</t>
  </si>
  <si>
    <t>35</t>
  </si>
  <si>
    <t>275351122</t>
  </si>
  <si>
    <t>Bednění základů patek odstranění</t>
  </si>
  <si>
    <t>1019252100</t>
  </si>
  <si>
    <t>85,70</t>
  </si>
  <si>
    <t>36</t>
  </si>
  <si>
    <t>275361821</t>
  </si>
  <si>
    <t>Výztuž základů patek z betonářské oceli 10 505 (R)</t>
  </si>
  <si>
    <t>342586483</t>
  </si>
  <si>
    <t>6743,93*0,001</t>
  </si>
  <si>
    <t>Svislé a kompletní konstrukce</t>
  </si>
  <si>
    <t>37</t>
  </si>
  <si>
    <t>311272111</t>
  </si>
  <si>
    <t>Zdivo z pórobetonových tvárnic na tenké maltové lože, tl. zdiva 250 mm pevnost tvárnic do P2, objemová hmotnost do 450 kg/m3 hladkých</t>
  </si>
  <si>
    <t>1778258804</t>
  </si>
  <si>
    <t>(3,45+4,82+4,13+2,00+24,35+20,75+6,68+9,07+7,27)*3,14-(2,60*2,55+1,40*2,05+2,60*2,55)+48,4</t>
  </si>
  <si>
    <t>1.NP</t>
  </si>
  <si>
    <t>(2,60+5,00+7,40+9,11+11,80)*3,41-(2,00*1,70*2+0,90*2,10+1,10*0,70)+22,4</t>
  </si>
  <si>
    <t>38</t>
  </si>
  <si>
    <t>311272311</t>
  </si>
  <si>
    <t>Zdivo z pórobetonových tvárnic na tenké maltové lože, tl. zdiva 375 mm pevnost tvárnic do P2, objemová hmotnost do 450 kg/m3 hladkých</t>
  </si>
  <si>
    <t>-399689696</t>
  </si>
  <si>
    <t>3,20*2,50</t>
  </si>
  <si>
    <t>39</t>
  </si>
  <si>
    <t>311321511</t>
  </si>
  <si>
    <t>Nadzákladové zdi z betonu železového (bez výztuže) nosné bez zvláštních nároků na vliv prostředí tř. C 20/25</t>
  </si>
  <si>
    <t>-1605572867</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</si>
  <si>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</si>
  <si>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výtahová šachta</t>
  </si>
  <si>
    <t>(3,08+2,15)*2*0,25*10,30</t>
  </si>
  <si>
    <t>opěrka</t>
  </si>
  <si>
    <t>(6,60+21,30)*0,25*1,80</t>
  </si>
  <si>
    <t>40</t>
  </si>
  <si>
    <t>311351121</t>
  </si>
  <si>
    <t>Bednění nadzákladových zdí nosných rovné oboustranné za každou stranu zřízení</t>
  </si>
  <si>
    <t>1484403195</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</si>
  <si>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</si>
  <si>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(3,08+2,65)*2*10,30+(2,15+2,58)*2*10,30</t>
  </si>
  <si>
    <t>(6,60+21,30)*1,80*2</t>
  </si>
  <si>
    <t>41</t>
  </si>
  <si>
    <t>311351122</t>
  </si>
  <si>
    <t>Bednění nadzákladových zdí nosných rovné oboustranné za každou stranu odstranění</t>
  </si>
  <si>
    <t>-1810624215</t>
  </si>
  <si>
    <t>315,92</t>
  </si>
  <si>
    <t>42</t>
  </si>
  <si>
    <t>311361821</t>
  </si>
  <si>
    <t>Výztuž nadzákladových zdí nosných svislých nebo odkloněných od svislice, rovných nebo oblých z betonářské oceli 10 505 (R) nebo BSt 500</t>
  </si>
  <si>
    <t>1869921639</t>
  </si>
  <si>
    <t>7454,74*0,001</t>
  </si>
  <si>
    <t>43</t>
  </si>
  <si>
    <t>317143431</t>
  </si>
  <si>
    <t>Překlady nosné z pórobetonu osazené do tenkého maltového lože, pro zdi tl. 200 mm, délky překladu do 1300 mm</t>
  </si>
  <si>
    <t>kus</t>
  </si>
  <si>
    <t>-2043881673</t>
  </si>
  <si>
    <t xml:space="preserve">Poznámka k souboru cen:_x000D_
1. V cenách jsou započteny náklady na dodání a uložení překladu předepsané délky, včetně podmazání ložné plochy tenkovrstvou maltou. </t>
  </si>
  <si>
    <t>44</t>
  </si>
  <si>
    <t>330321510</t>
  </si>
  <si>
    <t>Sloupy, pilíře, táhla, rámové stojky, vzpěry z betonu železového (bez výztuže)  bez zvláštních nároků na vliv prostředí tř. C 20/25</t>
  </si>
  <si>
    <t>975687988</t>
  </si>
  <si>
    <t xml:space="preserve">Poznámka k souboru cen:_x000D_
1. V cenách pro pohledový beton jsou započteny i náklady na pečlivé hutnění zejména při líci konstrukce pro docílení neporušeného maltového povrchu bez vzhledových kazů. </t>
  </si>
  <si>
    <t>0,40*0,40*4,37*17</t>
  </si>
  <si>
    <t>0,40*0,40*3,05*17</t>
  </si>
  <si>
    <t>45</t>
  </si>
  <si>
    <t>331351121</t>
  </si>
  <si>
    <t>Bednění hranatých sloupů a pilířů včetně vzepření průřezu pravoúhlého čtyřúhelníka výšky do 4 m, průřezu přes 0,08 do 0,16 m2 zřízení</t>
  </si>
  <si>
    <t>1089554734</t>
  </si>
  <si>
    <t xml:space="preserve">Poznámka k souboru cen:_x000D_
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 </t>
  </si>
  <si>
    <t>0,40*4*3,05*17</t>
  </si>
  <si>
    <t>46</t>
  </si>
  <si>
    <t>331351122</t>
  </si>
  <si>
    <t>Bednění hranatých sloupů a pilířů včetně vzepření průřezu pravoúhlého čtyřúhelníka výšky do 4 m, průřezu přes 0,08 do 0,16 m2 odstranění</t>
  </si>
  <si>
    <t>458880793</t>
  </si>
  <si>
    <t>82,96</t>
  </si>
  <si>
    <t>47</t>
  </si>
  <si>
    <t>331351321</t>
  </si>
  <si>
    <t>Bednění hranatých sloupů a pilířů včetně vzepření průřezu pravoúhlého čtyřúhelníka výšky přes 4 do 6 m, průřezu přes 0,08 do 0,16 m2 zřízení</t>
  </si>
  <si>
    <t>768185535</t>
  </si>
  <si>
    <t>0,40*4*4,37*17</t>
  </si>
  <si>
    <t>48</t>
  </si>
  <si>
    <t>331351322</t>
  </si>
  <si>
    <t>Bednění hranatých sloupů a pilířů včetně vzepření průřezu pravoúhlého čtyřúhelníka výšky přes 4 do 6 m, průřezu přes 0,08 do 0,16 m2 odstranění</t>
  </si>
  <si>
    <t>894666968</t>
  </si>
  <si>
    <t>118,86</t>
  </si>
  <si>
    <t>49</t>
  </si>
  <si>
    <t>331361821</t>
  </si>
  <si>
    <t>Výztuž sloupů, pilířů, rámových stojek, táhel nebo vzpěr hranatých svislých nebo šikmých (odkloněných) z betonářské oceli 10 505 (R) nebo BSt 500</t>
  </si>
  <si>
    <t>365772693</t>
  </si>
  <si>
    <t>3910,39*0,001</t>
  </si>
  <si>
    <t>50</t>
  </si>
  <si>
    <t>342272245</t>
  </si>
  <si>
    <t>Příčky z pórobetonových tvárnic hladkých na tenké maltové lože objemová hmotnost do 500 kg/m3, tloušťka příčky 150 mm</t>
  </si>
  <si>
    <t>-2091279460</t>
  </si>
  <si>
    <t>(1,45*2+9,33+16,80+7,60)*3,14-2,40*2,30+21,8</t>
  </si>
  <si>
    <t>51</t>
  </si>
  <si>
    <t>342291121</t>
  </si>
  <si>
    <t>Ukotvení příček  plochými kotvami, do konstrukce cihelné</t>
  </si>
  <si>
    <t>-1139093889</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</si>
  <si>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</si>
  <si>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4,37*2</t>
  </si>
  <si>
    <t>52</t>
  </si>
  <si>
    <t>388129120</t>
  </si>
  <si>
    <t>Montáž dílců prefabrikovaných kanálů ze železobetonu pro rozvody  se zalitím spár šířky do 30 mm tvaru L, hmotnosti přes 0,25 do 0,5 t</t>
  </si>
  <si>
    <t>-458667163</t>
  </si>
  <si>
    <t xml:space="preserve">Poznámka k souboru cen:_x000D_
1. Ceny tohoto souboru cen nelze použít pro montáž dílců kanálů ve štolách, tunelech a podchodech. </t>
  </si>
  <si>
    <t>opěrné stěny bebarierové rampy</t>
  </si>
  <si>
    <t>53</t>
  </si>
  <si>
    <t>553100</t>
  </si>
  <si>
    <t xml:space="preserve">Dodávka prafa dílů tvaru L </t>
  </si>
  <si>
    <t>ks</t>
  </si>
  <si>
    <t>-39735770</t>
  </si>
  <si>
    <t>Vodorovné konstrukce</t>
  </si>
  <si>
    <t>54</t>
  </si>
  <si>
    <t>411321515</t>
  </si>
  <si>
    <t>Stropy z betonu železového (bez výztuže)  stropů deskových, plochých střech, desek balkonových, desek hřibových stropů včetně hlavic hřibových sloupů tř. C 20/25</t>
  </si>
  <si>
    <t>-1777335202</t>
  </si>
  <si>
    <t xml:space="preserve">Poznámka k souboru cen:_x000D_
1. V cenách pohledového betonu 411 35-4 a 411 35-5 jsou započteny i náklady na pečlivé hutnění zejména při líci konstrukce pro docílení neporušeného maltového povrchu bez vzhledových kazů. </t>
  </si>
  <si>
    <t>nad 1.PP</t>
  </si>
  <si>
    <t>13,18*10,20*0,25+16,105*8,40*0,25</t>
  </si>
  <si>
    <t>nad 1.NP</t>
  </si>
  <si>
    <t>13,18*10,00*0,25+20,175*6,60*0,25</t>
  </si>
  <si>
    <t>55</t>
  </si>
  <si>
    <t>411351011</t>
  </si>
  <si>
    <t>Bednění stropních konstrukcí - bez podpěrné konstrukce desek tloušťky stropní desky přes 5 do 25 cm zřízení</t>
  </si>
  <si>
    <t>761891959</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</si>
  <si>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</si>
  <si>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13,18*10,20+16,105*8,40+(16,10+18,40)*2*0,25</t>
  </si>
  <si>
    <t>13,18*10,00+20,175*6,60+(20,175+18,40)*2*0,25</t>
  </si>
  <si>
    <t>56</t>
  </si>
  <si>
    <t>411351012</t>
  </si>
  <si>
    <t>Bednění stropních konstrukcí - bez podpěrné konstrukce desek tloušťky stropní desky přes 5 do 25 cm odstranění</t>
  </si>
  <si>
    <t>-1227417985</t>
  </si>
  <si>
    <t>571,21</t>
  </si>
  <si>
    <t>57</t>
  </si>
  <si>
    <t>411354313</t>
  </si>
  <si>
    <t>Podpěrná konstrukce stropů - desek, kleneb a skořepin výška podepření do 4 m tloušťka stropu přes 15 do 25 cm zřízení</t>
  </si>
  <si>
    <t>508941354</t>
  </si>
  <si>
    <t xml:space="preserve">Poznámka k souboru cen:_x000D_
1. Podepření větších výšek než 6 m se oceňuje individuálně. </t>
  </si>
  <si>
    <t>58</t>
  </si>
  <si>
    <t>411354314</t>
  </si>
  <si>
    <t>Podpěrná konstrukce stropů - desek, kleneb a skořepin výška podepření do 4 m tloušťka stropu přes 15 do 25 cm odstranění</t>
  </si>
  <si>
    <t>-1216659374</t>
  </si>
  <si>
    <t>59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</si>
  <si>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</si>
  <si>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</si>
  <si>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1189130380</t>
  </si>
  <si>
    <t>25889*0,001</t>
  </si>
  <si>
    <t>60</t>
  </si>
  <si>
    <t>413321515</t>
  </si>
  <si>
    <t>Nosníky z betonu železového (bez výztuže)  včetně stěnových i jeřábových drah, volných trámů, průvlaků, rámových příčlí, ztužidel, konzol, vodorovných táhel apod., tyčových konstrukcí tř. C 20/25</t>
  </si>
  <si>
    <t>-38757215</t>
  </si>
  <si>
    <t xml:space="preserve">Poznámka k souboru cen:_x000D_
1. V cenách pohledového betonu 413 32-2 jsou započteny i náklady na pečlivé hutnění zejména při líci konstrukce pro docílení neporušeného maltového povrchu bez vzhledových kazů. </t>
  </si>
  <si>
    <t>průvlaky 1.PP</t>
  </si>
  <si>
    <t>12,40*0,40*0,40+14,00*0,40*0,40+12,40*0,25*0,40+10,40*0,25*0,40+19,40*0,25*0,40</t>
  </si>
  <si>
    <t>průvlaky 1.NP</t>
  </si>
  <si>
    <t>13,60*0,40*0,50+14,60*0,40*0,40+13,60*0,25*0,40+10,00*0,25*0,40+19,00*0,25*0,40</t>
  </si>
  <si>
    <t>61</t>
  </si>
  <si>
    <t>413351111</t>
  </si>
  <si>
    <t>Bednění nosníků a průvlaků - bez podpěrné konstrukce výška nosníku po spodní líc stropní desky do 100 cm zřízení</t>
  </si>
  <si>
    <t>1910086465</t>
  </si>
  <si>
    <t xml:space="preserve">Poznámka k souboru cen:_x000D_
1. Množství měrných jednotek se určuje v m2 rozvinuté plochy nosníku. Výška nosníku je dána jeho spodní hranou a spodním lícem stropní desky. 2. Ceny jsou určeny pro nosníky, průvlaky, volné trámy, rámové příčle, ztužidla, konzoly, vodorovná táhla, tyčové konstrukce, stěnové i jeřábové dráhy, apod. neproměnného nebo proměnného průřezu, tvaru zalomeného nebo půdorysně zakřiveného.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t>
  </si>
  <si>
    <t>12,40*0,40*3+14,00*0,40*3+12,40*(0,25+0,40)*2+10,40*(0,25+0,40)*2+19,40*(0,25+0,40)*2</t>
  </si>
  <si>
    <t>13,60*0,40*3+14,60*0,40*3+13,60*(0,25+0,40*2)+10,00*(0,25+0,40)*2+19,00*(0,25+0,40)*2</t>
  </si>
  <si>
    <t>62</t>
  </si>
  <si>
    <t>413351112</t>
  </si>
  <si>
    <t>Bednění nosníků a průvlaků - bez podpěrné konstrukce výška nosníku po spodní líc stropní desky do 100 cm odstranění</t>
  </si>
  <si>
    <t>-134127851</t>
  </si>
  <si>
    <t>172,36</t>
  </si>
  <si>
    <t>63</t>
  </si>
  <si>
    <t>413352111</t>
  </si>
  <si>
    <t>Podpěrná konstrukce nosníků a průvlaků výšky podepření do 4 m výšky nosníku (po spodní hranu stropní desky) do 100 cm zřízení</t>
  </si>
  <si>
    <t>298860982</t>
  </si>
  <si>
    <t xml:space="preserve">Poznámka k souboru cen:_x000D_
1. Množství měrných jednotek se určuje v m2 půdorysné plochy nosníku. 2. Výška nosníku je dána jeho spodní hranou a spodním lícem stropní desky. </t>
  </si>
  <si>
    <t>64</t>
  </si>
  <si>
    <t>413352112</t>
  </si>
  <si>
    <t>Podpěrná konstrukce nosníků a průvlaků výšky podepření do 4 m výšky nosníku (po spodní hranu stropní desky) do 100 cm odstranění</t>
  </si>
  <si>
    <t>674635329</t>
  </si>
  <si>
    <t>85,82</t>
  </si>
  <si>
    <t>65</t>
  </si>
  <si>
    <t>413352211</t>
  </si>
  <si>
    <t>Podpěrná konstrukce nosníků a průvlaků výšky podepření přes 4 do 6 m výšky nosníku (po spodní hranu stropní desky) do 100 cm zřízení</t>
  </si>
  <si>
    <t>829293977</t>
  </si>
  <si>
    <t>66</t>
  </si>
  <si>
    <t>413352212</t>
  </si>
  <si>
    <t>Podpěrná konstrukce nosníků a průvlaků výšky podepření přes 4 do 6 m výšky nosníku (po spodní hranu stropní desky) do 100 cm odstranění</t>
  </si>
  <si>
    <t>1187723885</t>
  </si>
  <si>
    <t>86,54</t>
  </si>
  <si>
    <t>67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</si>
  <si>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</si>
  <si>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</si>
  <si>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29656442</t>
  </si>
  <si>
    <t>3439,75*0,001</t>
  </si>
  <si>
    <t>68</t>
  </si>
  <si>
    <t>434311115</t>
  </si>
  <si>
    <t>Stupně dusané z betonu prostého nebo prokládaného kamenem  na terén nebo na desku bez potěru, se zahlazením povrchu tř. C 20/25</t>
  </si>
  <si>
    <t>394139259</t>
  </si>
  <si>
    <t>venkovní schody</t>
  </si>
  <si>
    <t>5,40*8</t>
  </si>
  <si>
    <t>vnitřní schody</t>
  </si>
  <si>
    <t>0,80*5</t>
  </si>
  <si>
    <t>69</t>
  </si>
  <si>
    <t>434351141</t>
  </si>
  <si>
    <t>Bednění stupňů  betonovaných na podstupňové desce nebo na terénu půdorysně přímočarých zřízení</t>
  </si>
  <si>
    <t>2143470569</t>
  </si>
  <si>
    <t xml:space="preserve">Poznámka k souboru cen:_x000D_
1. Množství měrných jednotek bednění stupňů se určuje v m2 plochy stupnic a podstupnic. </t>
  </si>
  <si>
    <t>5,40*0,20*8</t>
  </si>
  <si>
    <t>0,80*0,16*5</t>
  </si>
  <si>
    <t>70</t>
  </si>
  <si>
    <t>434351142</t>
  </si>
  <si>
    <t>Bednění stupňů  betonovaných na podstupňové desce nebo na terénu půdorysně přímočarých odstranění</t>
  </si>
  <si>
    <t>869805144</t>
  </si>
  <si>
    <t>9,28</t>
  </si>
  <si>
    <t>71</t>
  </si>
  <si>
    <t>451573111</t>
  </si>
  <si>
    <t>Lože pod potrubí, stoky a drobné objekty v otevřeném výkopu z písku a štěrkopísku do 63 mm</t>
  </si>
  <si>
    <t>-768328351</t>
  </si>
  <si>
    <t xml:space="preserve">Poznámka k souboru cen:_x000D_
1. Ceny -1111 a -1192 lze použít i pro zřízení sběrných vrstev nad drenážními trubkami. 2. V cenách -5111 a -1192 jsou započteny i náklady na prohození výkopku získaného při zemních pracích. </t>
  </si>
  <si>
    <t>"DN 160"131,80*1,10*0,10</t>
  </si>
  <si>
    <t>"DN 200"57,00*1,10*0,10</t>
  </si>
  <si>
    <t>Komunikace pozemní</t>
  </si>
  <si>
    <t>72</t>
  </si>
  <si>
    <t>564871111</t>
  </si>
  <si>
    <t>Podklad ze štěrkodrti ŠD  s rozprostřením a zhutněním, po zhutnění tl. 250 mm</t>
  </si>
  <si>
    <t>-1278922219</t>
  </si>
  <si>
    <t>73</t>
  </si>
  <si>
    <t>564871116</t>
  </si>
  <si>
    <t>Podklad ze štěrkodrti ŠD  s rozprostřením a zhutněním, po zhutnění tl. 300 mm</t>
  </si>
  <si>
    <t>-1520038953</t>
  </si>
  <si>
    <t>74</t>
  </si>
  <si>
    <t>596211121</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</si>
  <si>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50 do 100 m2</t>
  </si>
  <si>
    <t>-664424140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</si>
  <si>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</si>
  <si>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75</t>
  </si>
  <si>
    <t>59245213</t>
  </si>
  <si>
    <t>dlažba zámková tvaru I 196x161x80mm přírodní</t>
  </si>
  <si>
    <t>1449171241</t>
  </si>
  <si>
    <t>Úpravy povrchů, podlahy a osazování výplní</t>
  </si>
  <si>
    <t>76</t>
  </si>
  <si>
    <t>611521021</t>
  </si>
  <si>
    <t>Omítka tenkovrstvá silikátová vnitřních ploch  probarvená, včetně penetrace podkladu zrnitá, tloušťky 2,0 mm vodorovných konstrukcí stropů rovných</t>
  </si>
  <si>
    <t>-2121541224</t>
  </si>
  <si>
    <t>"skladba P2"6,43+14,43+7,61+2,10+2,10+7,61+7,50</t>
  </si>
  <si>
    <t>"skladba P3"89,06+5,83+23,79+25,94+28,80</t>
  </si>
  <si>
    <t>77</t>
  </si>
  <si>
    <t>612142001</t>
  </si>
  <si>
    <t>Potažení vnitřních ploch pletivem  v ploše nebo pruzích, na plném podkladu sklovláknitým vtlačením do tmelu stěn</t>
  </si>
  <si>
    <t>-333189502</t>
  </si>
  <si>
    <t xml:space="preserve">Poznámka k souboru cen:_x000D_
1. V cenách -2001 jsou započteny i náklady na tmel. </t>
  </si>
  <si>
    <t>"špalety"(2,60+2,55*2)*0,20*2+(2,00+1,70*2)*2+(2,30+2,60*2)*0,20*2</t>
  </si>
  <si>
    <t>78</t>
  </si>
  <si>
    <t>612321141</t>
  </si>
  <si>
    <t>Omítka vápenocementová vnitřních ploch  nanášená ručně dvouvrstvá, tloušťky jádrové omítky do 10 mm a tloušťky štuku do 3 mm štuková svislých konstrukcí stěn</t>
  </si>
  <si>
    <t>-1398375946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</si>
  <si>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</si>
  <si>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"archiv"(1,70+4,60+0,15)*3,14</t>
  </si>
  <si>
    <t>"sklad 2"(9,35+10,50+0,30*3)*2*3,14-(2,41+2,35+2,60*2,55)</t>
  </si>
  <si>
    <t>"sklad 1"(6,85+20,75+17,70)*3,41+63,2</t>
  </si>
  <si>
    <t>"přístup k výtahu"(1,85+1,45)*2*3,41</t>
  </si>
  <si>
    <t>"vstupní prostor"(2,80+2,55+9,00+6,50)*3,41</t>
  </si>
  <si>
    <t>"pokladna"(2,35+2,55)*2*3,41</t>
  </si>
  <si>
    <t>"chodba"(9,40+4,20)*2*3,41-0,80*1,97*3+106,6</t>
  </si>
  <si>
    <t>"rozvaděč"(2,325+2,58)*2*3,41</t>
  </si>
  <si>
    <t>"kancelář"(1,65+2,58)*2*3,41</t>
  </si>
  <si>
    <t>"šatna ženy"(3,50+6,82)*2*3,41-2,00*1,70</t>
  </si>
  <si>
    <t>"sprchy ženy"(2,00+1,965)*2*3,41</t>
  </si>
  <si>
    <t>"WC ženy"(1,965+1,80)*2*3,41+(1,965+1,10)*2*3,41</t>
  </si>
  <si>
    <t>"WC muži"46,58</t>
  </si>
  <si>
    <t>"sprchy muži"27,04</t>
  </si>
  <si>
    <t>"šatna muži"(5,00+4,97)*2*3,41-2,00*1,70</t>
  </si>
  <si>
    <t>79</t>
  </si>
  <si>
    <t>613321141</t>
  </si>
  <si>
    <t>Omítka vápenocementová vnitřních ploch  nanášená ručně dvouvrstvá, tloušťky jádrové omítky do 10 mm a tloušťky štuku do 3 mm štuková svislých konstrukcí pilířů nebo sloupů</t>
  </si>
  <si>
    <t>-472258091</t>
  </si>
  <si>
    <t>0,30*3*3,41*3</t>
  </si>
  <si>
    <t>80</t>
  </si>
  <si>
    <t>617321141</t>
  </si>
  <si>
    <t>Omítka vápenocementová vnitřních ploch  nanášená ručně dvouvrstvá, tloušťky jádrové omítky do 10 mm a tloušťky štuku do 3 mm štuková uzavřených nebo omezených prostor světlíků nebo výtahových šachet</t>
  </si>
  <si>
    <t>1326432399</t>
  </si>
  <si>
    <t>"výtah"(1,65+2,58)*2*10,30+17,4</t>
  </si>
  <si>
    <t>81</t>
  </si>
  <si>
    <t>619991001</t>
  </si>
  <si>
    <t>Zakrytí vnitřních ploch před znečištěním  včetně pozdějšího odkrytí podlah fólií přilepenou lepící páskou</t>
  </si>
  <si>
    <t>-1331187347</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</si>
  <si>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</si>
  <si>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82</t>
  </si>
  <si>
    <t>619991011</t>
  </si>
  <si>
    <t>Zakrytí vnitřních ploch před znečištěním  včetně pozdějšího odkrytí konstrukcí a prvků obalením fólií a přelepením páskou</t>
  </si>
  <si>
    <t>-742074884</t>
  </si>
  <si>
    <t>1,80*1,70*2+0,90*1,70+1,00*1,00+2,20*2,60+2,20*2,60+1,20*2,20+2,60*2,60*2</t>
  </si>
  <si>
    <t>83</t>
  </si>
  <si>
    <t>63151529</t>
  </si>
  <si>
    <t>deska tepelně izolační minerální kontaktních fasád podélné vlákno λ=0,036 tl 120mm</t>
  </si>
  <si>
    <t>-1670153920</t>
  </si>
  <si>
    <t>327,29</t>
  </si>
  <si>
    <t>327,29*1,02 'Přepočtené koeficientem množství</t>
  </si>
  <si>
    <t>84</t>
  </si>
  <si>
    <t>63151527</t>
  </si>
  <si>
    <t>deska tepelně izolační minerální kontaktních fasád podélné vlákno λ=0,036 tl 100mm</t>
  </si>
  <si>
    <t>1643781337</t>
  </si>
  <si>
    <t>zateplení tl. 100 mm 1.PP</t>
  </si>
  <si>
    <t>(4,45+0,60+0,60+0,15+3,35+4,82)*3,14+0,60*4*3,14*2+11,60</t>
  </si>
  <si>
    <t>zateplení atiky</t>
  </si>
  <si>
    <t>(12,65+10,20+5,60+6,60+3,60+12,60+8,00)*0,60</t>
  </si>
  <si>
    <t>1424</t>
  </si>
  <si>
    <t>621521011</t>
  </si>
  <si>
    <t>Omítka tenkovrstvá silikátová vnějších ploch  probarvená, včetně penetrace podkladu zrnitá, tloušťky 1,5 mm podhledů</t>
  </si>
  <si>
    <t>-2065119770</t>
  </si>
  <si>
    <t>"skladba S2"318,66</t>
  </si>
  <si>
    <t>85</t>
  </si>
  <si>
    <t>622221021</t>
  </si>
  <si>
    <t>Montáž kontaktního zateplení lepením a mechanickým kotvením z desek z minerální vlny s podélnou orientací vláken na vnější stěny, tloušťky desek přes 80 do 120 mm</t>
  </si>
  <si>
    <t>-284467257</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</si>
  <si>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5%,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profilů, tyto se ocení příslušnými cenami této části katalogu. 3. V cenách 621 25-1101 až -1107 jsou započteny náklady na osazení a dodávku tepelněizolačních zátek v počtu 10 ks/m2 pro podhledy. 4. V cenách 622 25-1101 až -1107 jsou započteny náklady na osazení a dodávku tepelněizolačních zátek v počtu 8 ks/m2 pro stěny. 5. Kombinovaná deska je např. sendvičově uspořádaná deska tvořena izolačním jádrem z grafitového polystyrenu a krycí deskou z minerální vlny. </t>
  </si>
  <si>
    <t>86</t>
  </si>
  <si>
    <t>622221041</t>
  </si>
  <si>
    <t>Montáž kontaktního zateplení lepením a mechanickým kotvením z desek z minerální vlny s podélnou orientací vláken na vnější stěny, tloušťky desek přes 160 mm</t>
  </si>
  <si>
    <t>2074536505</t>
  </si>
  <si>
    <t>jihozápad</t>
  </si>
  <si>
    <t>(16,60+0,15*7+14,60+0,70*4+2,00*4+4,00)*3,41+13,40*6,00-(2,60*2,55*2+2,00*1,70*2)+44,50</t>
  </si>
  <si>
    <t>jihovýchod</t>
  </si>
  <si>
    <t>(24,55+2,20)*3,26+16,40*5,20+9,00*3,60+4,20*2,60+3,40*1,80+8,60*4,60-2,30*2,60*2+43,80</t>
  </si>
  <si>
    <t>severovýchod</t>
  </si>
  <si>
    <t>(21,60+6,68)*3,26+18,40</t>
  </si>
  <si>
    <t>87</t>
  </si>
  <si>
    <t>63151540</t>
  </si>
  <si>
    <t>deska tepelně izolační minerální kontaktních fasád podélné vlákno λ=0,036 tl 200mm</t>
  </si>
  <si>
    <t>1632986709</t>
  </si>
  <si>
    <t>669,2*1,02 'Přepočtené koeficientem množství</t>
  </si>
  <si>
    <t>88</t>
  </si>
  <si>
    <t>622252001</t>
  </si>
  <si>
    <t>Montáž profilů kontaktního zateplení zakládacích soklových připevněných hmoždinkami</t>
  </si>
  <si>
    <t>2045621067</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</si>
  <si>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</si>
  <si>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14,40+9,80+2,00+24,75+21,65+6,68</t>
  </si>
  <si>
    <t>89</t>
  </si>
  <si>
    <t>59051657</t>
  </si>
  <si>
    <t>profil zakládací Al tl 0,7mm pro ETICS pro izolant tl 200mm</t>
  </si>
  <si>
    <t>1510363194</t>
  </si>
  <si>
    <t>79,28*1,05 'Přepočtené koeficientem množství</t>
  </si>
  <si>
    <t>90</t>
  </si>
  <si>
    <t>622252002</t>
  </si>
  <si>
    <t>Montáž profilů kontaktního zateplení ostatních stěnových, dilatačních apod. lepených do tmelu</t>
  </si>
  <si>
    <t>-515497603</t>
  </si>
  <si>
    <t>(1.9+1.7*2)*2 " OK/01"</t>
  </si>
  <si>
    <t>(0.9+1.7*2) " OK/04"</t>
  </si>
  <si>
    <t>(1.0*3) " OK/07"</t>
  </si>
  <si>
    <t>(2,2+2.6*2)*2  "dvere vchod"</t>
  </si>
  <si>
    <t>(1.2+2.2*2) "dvere vchod"</t>
  </si>
  <si>
    <t xml:space="preserve">(2.6*3) </t>
  </si>
  <si>
    <t>46.1</t>
  </si>
  <si>
    <t>Mezisoučet  začištovací APU</t>
  </si>
  <si>
    <t>1.7*2*2+1.7*2+1.0*2</t>
  </si>
  <si>
    <t>2.6*2*2+2.2*2+2.6*2</t>
  </si>
  <si>
    <t>Mezisoučet rohová</t>
  </si>
  <si>
    <t>1.9*2+0.9+1.0</t>
  </si>
  <si>
    <t>Mezisoučet parap připoj.profil.</t>
  </si>
  <si>
    <t>2.2*2+1.2+2.6</t>
  </si>
  <si>
    <t>Mezisoučet nadoken.připoj.s okapničkou</t>
  </si>
  <si>
    <t>rohy vnitřní</t>
  </si>
  <si>
    <t>4,37*43</t>
  </si>
  <si>
    <t>3,41*12</t>
  </si>
  <si>
    <t>rohy fasády</t>
  </si>
  <si>
    <t>5,20*5</t>
  </si>
  <si>
    <t>91</t>
  </si>
  <si>
    <t>59051476R</t>
  </si>
  <si>
    <t xml:space="preserve">profil samolepící začišťovací PVC 9mm s výztužnou tkaninou pro ostění    (APU lišt) </t>
  </si>
  <si>
    <t>1301231880</t>
  </si>
  <si>
    <t>46.1*2*1.05</t>
  </si>
  <si>
    <t>97</t>
  </si>
  <si>
    <t>92</t>
  </si>
  <si>
    <t>59051486</t>
  </si>
  <si>
    <t xml:space="preserve">profil rohový PVC 15x15mm s výztužnou tkaninou š 100mm </t>
  </si>
  <si>
    <t>-813205755</t>
  </si>
  <si>
    <t>32.2*1.05</t>
  </si>
  <si>
    <t>vnitřní rohy a rohyfaády</t>
  </si>
  <si>
    <t>254,83</t>
  </si>
  <si>
    <t>93</t>
  </si>
  <si>
    <t>59051512</t>
  </si>
  <si>
    <t xml:space="preserve">profil začišťovací s okapnicí PVC s výztužnou tkaninou pro parapet </t>
  </si>
  <si>
    <t>-389536473</t>
  </si>
  <si>
    <t>5.7*1.05</t>
  </si>
  <si>
    <t>6.0</t>
  </si>
  <si>
    <t>94</t>
  </si>
  <si>
    <t>59051510</t>
  </si>
  <si>
    <t xml:space="preserve">profil začišťovací s okapnicí PVC s výztužnou tkaninou pro nadpraží </t>
  </si>
  <si>
    <t>2113740805</t>
  </si>
  <si>
    <t>13.9*1.05</t>
  </si>
  <si>
    <t>14.6</t>
  </si>
  <si>
    <t>95</t>
  </si>
  <si>
    <t>622531021</t>
  </si>
  <si>
    <t>Omítka tenkovrstvá silikonová vnějších ploch  probarvená, včetně penetrace podkladu zrnitá, tloušťky 2,0 mm stěn</t>
  </si>
  <si>
    <t>287002168</t>
  </si>
  <si>
    <t>669,20</t>
  </si>
  <si>
    <t>96</t>
  </si>
  <si>
    <t>629135102</t>
  </si>
  <si>
    <t>Vyrovnávací vrstva z cementové malty pod klempířskými prvky  šířky přes 150 do 300 mm</t>
  </si>
  <si>
    <t>1540341038</t>
  </si>
  <si>
    <t>1.9*2+0.9*2</t>
  </si>
  <si>
    <t>629991011</t>
  </si>
  <si>
    <t>Zakrytí vnějších ploch před znečištěním  včetně pozdějšího odkrytí výplní otvorů a svislých ploch fólií přilepenou lepící páskou</t>
  </si>
  <si>
    <t>1696001722</t>
  </si>
  <si>
    <t xml:space="preserve">Poznámka k souboru cen:_x000D_
1. V ceně -1012 nejsou započteny náklady na dodávku a montáž začišťovací lišty; tyto se oceňují cenou 622 14-3004 této části katalogu a materiálem ve specifikaci. </t>
  </si>
  <si>
    <t>98</t>
  </si>
  <si>
    <t>631311114</t>
  </si>
  <si>
    <t>Mazanina z betonu  prostého bez zvýšených nároků na prostředí tl. přes 50 do 80 mm tř. C 16/20</t>
  </si>
  <si>
    <t>1939745938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</si>
  <si>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</si>
  <si>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18,60*27,00*0,05+4,00*6,97*0,05+5,30</t>
  </si>
  <si>
    <t>"skladba P2"(6,43+14,43+7,61+2,10+2,10+7,61+7,50)*0,065</t>
  </si>
  <si>
    <t>99</t>
  </si>
  <si>
    <t>632441215</t>
  </si>
  <si>
    <t>Potěr anhydritový samonivelační litý tř. C 20, tl. přes 45 do 50 mm</t>
  </si>
  <si>
    <t>-2045374523</t>
  </si>
  <si>
    <t xml:space="preserve">Poznámka k souboru cen:_x000D_
1. Ceny jsou určeny pro roznášecí vrstvu těžkých plovoucích podlah, pro potěr podlahového vytápění, pro potěr na oddělovací vrstvě a jako náhrada cementových potěrů (kromě vlhkých provozů). </t>
  </si>
  <si>
    <t>"skladba P1"244,91+80,56+2,89+172,07+98,5</t>
  </si>
  <si>
    <t>635111242</t>
  </si>
  <si>
    <t>Násyp ze štěrkopísku, písku nebo kameniva pod podlahy  se zhutněním z kameniva hrubého 16-32</t>
  </si>
  <si>
    <t>326839170</t>
  </si>
  <si>
    <t xml:space="preserve">Poznámka k souboru cen:_x000D_
1. Ceny jsou určeny pro násyp vodorovný nebo ve spádu pod podlahy, mazaniny, dlažby a pro násypy na plochých střechách. </t>
  </si>
  <si>
    <t>18,60*27,00*0,20+4,00*6,97*0,20+21,20</t>
  </si>
  <si>
    <t>101</t>
  </si>
  <si>
    <t>637121114</t>
  </si>
  <si>
    <t>Okapový chodník z kameniva  s udusáním a urovnáním povrchu z kačírku tl. 250 mm</t>
  </si>
  <si>
    <t>1602371847</t>
  </si>
  <si>
    <t>(4,60+10,00+5,90)*0,50</t>
  </si>
  <si>
    <t>102</t>
  </si>
  <si>
    <t>950100</t>
  </si>
  <si>
    <t>Montáž a demontáž provizorní SDK příčky pro oddělení etapy</t>
  </si>
  <si>
    <t>447161305</t>
  </si>
  <si>
    <t>Trubní vedení</t>
  </si>
  <si>
    <t>103</t>
  </si>
  <si>
    <t>870100</t>
  </si>
  <si>
    <t>Dodávka amontáž kanalizačních revizních šachet včezně poklopu</t>
  </si>
  <si>
    <t>2016339719</t>
  </si>
  <si>
    <t>104</t>
  </si>
  <si>
    <t>871315211</t>
  </si>
  <si>
    <t>Kanalizační potrubí z tvrdého PVC v otevřeném výkopu ve sklonu do 20 %, hladkého plnostěnného jednovrstvého, tuhost třídy SN 4 DN 160</t>
  </si>
  <si>
    <t>215232842</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</si>
  <si>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</si>
  <si>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splašková kanalizace</t>
  </si>
  <si>
    <t>11,8+32</t>
  </si>
  <si>
    <t>18+13+9+13+4+31</t>
  </si>
  <si>
    <t>105</t>
  </si>
  <si>
    <t>871355211</t>
  </si>
  <si>
    <t>Kanalizační potrubí z tvrdého PVC v otevřeném výkopu ve sklonu do 20 %, hladkého plnostěnného jednovrstvého, tuhost třídy SN 4 DN 200</t>
  </si>
  <si>
    <t>-248360960</t>
  </si>
  <si>
    <t xml:space="preserve">splašková kanalizace </t>
  </si>
  <si>
    <t>7+28</t>
  </si>
  <si>
    <t>106</t>
  </si>
  <si>
    <t>892312121</t>
  </si>
  <si>
    <t>Tlakové zkoušky vzduchem těsnícími vaky ucpávkovými DN 150</t>
  </si>
  <si>
    <t>úsek</t>
  </si>
  <si>
    <t>874874113</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</si>
  <si>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</si>
  <si>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107</t>
  </si>
  <si>
    <t>892352121</t>
  </si>
  <si>
    <t>Tlakové zkoušky vzduchem těsnícími vaky ucpávkovými DN 200</t>
  </si>
  <si>
    <t>1703295790</t>
  </si>
  <si>
    <t>Ostatní konstrukce a práce, bourání</t>
  </si>
  <si>
    <t>108</t>
  </si>
  <si>
    <t>916131213</t>
  </si>
  <si>
    <t>Osazení silničního obrubníku betonového se zřízením lože, s vyplněním a zatřením spár cementovou maltou stojatého s boční opěrou z betonu prostého, do lože z betonu prostého</t>
  </si>
  <si>
    <t>1747841604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</si>
  <si>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</si>
  <si>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35,60</t>
  </si>
  <si>
    <t>109</t>
  </si>
  <si>
    <t>59217023</t>
  </si>
  <si>
    <t>obrubník betonový chodníkový 1000x150x250mm</t>
  </si>
  <si>
    <t>1704139146</t>
  </si>
  <si>
    <t>110</t>
  </si>
  <si>
    <t>916231213</t>
  </si>
  <si>
    <t>Osazení chodníkového obrubníku betonového se zřízením lože, s vyplněním a zatřením spár cementovou maltou stojatého s boční opěrou z betonu prostého, do lože z betonu prostého</t>
  </si>
  <si>
    <t>-525234591</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</si>
  <si>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</si>
  <si>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4,60+10,00+5,90+0,50*2+(5,00+1,25)*2+10,50+6,80</t>
  </si>
  <si>
    <t>111</t>
  </si>
  <si>
    <t>59217037</t>
  </si>
  <si>
    <t>obrubník betonový parkový přírodní 500x50x200mm</t>
  </si>
  <si>
    <t>1278069423</t>
  </si>
  <si>
    <t>51,30</t>
  </si>
  <si>
    <t>112</t>
  </si>
  <si>
    <t>941111122</t>
  </si>
  <si>
    <t>Montáž lešení řadového trubkového lehkého pracovního s podlahami  s provozním zatížením tř. 3 do 200 kg/m2 šířky tř. W09 přes 0,9 do 1,2 m, výšky přes 10 do 25 m</t>
  </si>
  <si>
    <t>-1585517043</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</si>
  <si>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</si>
  <si>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(16,60+1,20)*9,41+33,40</t>
  </si>
  <si>
    <t>(24,55+2,20+1,20*6)*12,00+81,40</t>
  </si>
  <si>
    <t>(21,60+6,68+1,20*3)*12,00+76,40</t>
  </si>
  <si>
    <t>113</t>
  </si>
  <si>
    <t>941111222</t>
  </si>
  <si>
    <t>Montáž lešení řadového trubkového lehkého pracovního s podlahami  s provozním zatížením tř. 3 do 200 kg/m2 Příplatek za první a každý další den použití lešení k ceně -1122</t>
  </si>
  <si>
    <t>-961685944</t>
  </si>
  <si>
    <t>1148,66*60</t>
  </si>
  <si>
    <t>114</t>
  </si>
  <si>
    <t>941111822</t>
  </si>
  <si>
    <t>Demontáž lešení řadového trubkového lehkého pracovního s podlahami  s provozním zatížením tř. 3 do 200 kg/m2 šířky tř. W09 přes 0,9 do 1,2 m, výšky přes 10 do 25 m</t>
  </si>
  <si>
    <t>1700302536</t>
  </si>
  <si>
    <t xml:space="preserve">Poznámka k souboru cen:_x000D_
1. Demontáž lešení řadového trubkového lehkého výšky přes 25 m se oceňuje individuálně. </t>
  </si>
  <si>
    <t>115</t>
  </si>
  <si>
    <t>944511111</t>
  </si>
  <si>
    <t>Montáž ochranné sítě  zavěšené na konstrukci lešení z textilie z umělých vláken</t>
  </si>
  <si>
    <t>-2030466657</t>
  </si>
  <si>
    <t xml:space="preserve">Poznámka k souboru cen:_x000D_
1. V cenách nejsou započteny náklady na lešení potřebné pro zavěšení sítí; toto lešení se oceňuje příslušnými cenami lešení. </t>
  </si>
  <si>
    <t>116</t>
  </si>
  <si>
    <t>944511211</t>
  </si>
  <si>
    <t>Montáž ochranné sítě  Příplatek za první a každý další den použití sítě k ceně -1111</t>
  </si>
  <si>
    <t>174763501</t>
  </si>
  <si>
    <t>117</t>
  </si>
  <si>
    <t>944511811</t>
  </si>
  <si>
    <t>Demontáž ochranné sítě  zavěšené na konstrukci lešení z textilie z umělých vláken</t>
  </si>
  <si>
    <t>1111017559</t>
  </si>
  <si>
    <t>1148,66</t>
  </si>
  <si>
    <t>118</t>
  </si>
  <si>
    <t>949101112</t>
  </si>
  <si>
    <t>Lešení pomocné pracovní pro objekty pozemních staveb  pro zatížení do 150 kg/m2, o výšce lešeňové podlahy přes 1,9 do 3,5 m</t>
  </si>
  <si>
    <t>-1479165689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</si>
  <si>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</si>
  <si>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244,91+80,55+2,89+172,07</t>
  </si>
  <si>
    <t>1,NP</t>
  </si>
  <si>
    <t>89,06+5,83+23,29+6,43+4,26+14,43+23,79+7,61+2,10+2,10+7,81+25,94</t>
  </si>
  <si>
    <t>119</t>
  </si>
  <si>
    <t>950400</t>
  </si>
  <si>
    <t>Akustický panel - fotoobraz,1250x2500 mm, světelná odrazivost 80%, zvuková bsorbce 0,9, zakončení hran (rovn), motiv "Tschov v čase"</t>
  </si>
  <si>
    <t>-1892774109</t>
  </si>
  <si>
    <t>120</t>
  </si>
  <si>
    <t>950401</t>
  </si>
  <si>
    <t>Akustický panel - fotoobraz,1250x2300 mm, světelná odrazivost 80%, zvuková bsorbce 0,9, zakončení hran (rovn), motiv "Tschov v čase"</t>
  </si>
  <si>
    <t>-317124670</t>
  </si>
  <si>
    <t>121</t>
  </si>
  <si>
    <t>950800</t>
  </si>
  <si>
    <t>Hsicí přístroje</t>
  </si>
  <si>
    <t>Kč</t>
  </si>
  <si>
    <t>-403664402</t>
  </si>
  <si>
    <t>122</t>
  </si>
  <si>
    <t>950801</t>
  </si>
  <si>
    <t>Informační a bezpečnostní tabulky, směry úniku, uzávěry (fotoluminiscenční)</t>
  </si>
  <si>
    <t>-243581250</t>
  </si>
  <si>
    <t>123</t>
  </si>
  <si>
    <t>952901111</t>
  </si>
  <si>
    <t>Vyčištění budov nebo objektů před předáním do užívání  budov bytové nebo občanské výstavby, světlé výšky podlaží do 4 m</t>
  </si>
  <si>
    <t>715341933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</si>
  <si>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</si>
  <si>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"plocha střechy"12,65*8,80+14,10*1,40+19,60*6,00+5,00*3,40+53,0</t>
  </si>
  <si>
    <t>1425</t>
  </si>
  <si>
    <t>953200</t>
  </si>
  <si>
    <t>Dodávka a montáž souvrství-deska cetris tl. 150 mm 2x,ant.guma tl.3 mm+10 mm</t>
  </si>
  <si>
    <t>453238004</t>
  </si>
  <si>
    <t>353,12</t>
  </si>
  <si>
    <t>124</t>
  </si>
  <si>
    <t>971033641</t>
  </si>
  <si>
    <t>Vybourání otvorů ve zdivu základovém nebo nadzákladovém z cihel, tvárnic, příčkovek  z cihel pálených na maltu vápennou nebo vápenocementovou plochy do 4 m2, tl. do 300 mm</t>
  </si>
  <si>
    <t>1269257802</t>
  </si>
  <si>
    <t>"1.NP pro dveře"2,50*0,30*0,90</t>
  </si>
  <si>
    <t>998</t>
  </si>
  <si>
    <t>Přesun hmot</t>
  </si>
  <si>
    <t>125</t>
  </si>
  <si>
    <t>998011002</t>
  </si>
  <si>
    <t>Přesun hmot pro budovy občanské výstavby, bydlení, výrobu a služby  s nosnou svislou konstrukcí zděnou z cihel, tvárnic nebo kamene vodorovná dopravní vzdálenost do 100 m pro budovy výšky přes 6 do 12 m</t>
  </si>
  <si>
    <t>1947593591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</si>
  <si>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</si>
  <si>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</si>
  <si>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</si>
  <si>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</si>
  <si>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</si>
  <si>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126</t>
  </si>
  <si>
    <t>711111001</t>
  </si>
  <si>
    <t>Provedení izolace proti zemní vlhkosti natěradly a tmely za studena  na ploše vodorovné V nátěrem penetračním</t>
  </si>
  <si>
    <t>1259857155</t>
  </si>
  <si>
    <t xml:space="preserve">Poznámka k souboru cen:_x000D_
1. Izolace plochy jednotlivě do 10 m2 se oceňují skladebně cenou příslušné izolace a cenou 711 19-9095 Příplatek za plochu do 10 m2. </t>
  </si>
  <si>
    <t>636,58*2</t>
  </si>
  <si>
    <t>127</t>
  </si>
  <si>
    <t>11163150</t>
  </si>
  <si>
    <t>lak penetrační asfaltový</t>
  </si>
  <si>
    <t>1676439942</t>
  </si>
  <si>
    <t>1909,74</t>
  </si>
  <si>
    <t>1909,74*0,0003 'Přepočtené koeficientem množství</t>
  </si>
  <si>
    <t>128</t>
  </si>
  <si>
    <t>711112001</t>
  </si>
  <si>
    <t>Provedení izolace proti zemní vlhkosti natěradly a tmely za studena  na ploše svislé S nátěrem penetračním</t>
  </si>
  <si>
    <t>1037922171</t>
  </si>
  <si>
    <t>17,70*3,20</t>
  </si>
  <si>
    <t>56,64*2</t>
  </si>
  <si>
    <t>129</t>
  </si>
  <si>
    <t>-384081846</t>
  </si>
  <si>
    <t>169,92</t>
  </si>
  <si>
    <t>169,92*0,00035 'Přepočtené koeficientem množství</t>
  </si>
  <si>
    <t>130</t>
  </si>
  <si>
    <t>711131101</t>
  </si>
  <si>
    <t>Provedení izolace proti zemní vlhkosti pásy na sucho  AIP nebo tkaniny na ploše vodorovné V</t>
  </si>
  <si>
    <t>946002264</t>
  </si>
  <si>
    <t xml:space="preserve">Poznámka k souboru cen:_x000D_
1. Izolace plochy jednotlivě do 10 m2 se oceňují skladebně cenou příslušné izolace a cenou 711 19-9096 Příplatek za plochu do 10 m2. </t>
  </si>
  <si>
    <t>131</t>
  </si>
  <si>
    <t>-1010509479</t>
  </si>
  <si>
    <t>132</t>
  </si>
  <si>
    <t>62811120</t>
  </si>
  <si>
    <t>asfaltový pás separační bez krycí vrstvy (impregnovaná vložka), typu A</t>
  </si>
  <si>
    <t>-844700682</t>
  </si>
  <si>
    <t>636,58</t>
  </si>
  <si>
    <t>636,58*1,15 'Přepočtené koeficientem množství</t>
  </si>
  <si>
    <t>133</t>
  </si>
  <si>
    <t>711141559</t>
  </si>
  <si>
    <t>Provedení izolace proti zemní vlhkosti pásy přitavením  NAIP na ploše vodorovné V</t>
  </si>
  <si>
    <t>2011184731</t>
  </si>
  <si>
    <t xml:space="preserve">Poznámka k souboru cen:_x000D_
1. Izolace plochy jednotlivě do 10 m2 se oceňují skladebně cenou příslušné izolace a cenou 711 19-9097 Příplatek za plochu do 10 m2. </t>
  </si>
  <si>
    <t>134</t>
  </si>
  <si>
    <t>62856001</t>
  </si>
  <si>
    <t>pás asfaltový samolepicí modifikovaný SBS tl 2,2mm s hliníkové fólie, hliníkové fólie s textilií se  spalitelnou fólií nebo jemnozrnný minerálním posypem nebo textilií na horním povrchu</t>
  </si>
  <si>
    <t>-1290025735</t>
  </si>
  <si>
    <t>135</t>
  </si>
  <si>
    <t>711142559</t>
  </si>
  <si>
    <t>Provedení izolace proti zemní vlhkosti pásy přitavením  NAIP na ploše svislé S</t>
  </si>
  <si>
    <t>1528098396</t>
  </si>
  <si>
    <t>136</t>
  </si>
  <si>
    <t>539944961</t>
  </si>
  <si>
    <t>56,64*1,2 'Přepočtené koeficientem množství</t>
  </si>
  <si>
    <t>137</t>
  </si>
  <si>
    <t>1276891704</t>
  </si>
  <si>
    <t>636,58*1,05 'Přepočtené koeficientem množství</t>
  </si>
  <si>
    <t>138</t>
  </si>
  <si>
    <t>998711202</t>
  </si>
  <si>
    <t>Přesun hmot pro izolace proti vodě, vlhkosti a plynům  stanovený procentní sazbou (%) z ceny vodorovná dopravní vzdálenost do 50 m v objektech výšky přes 6 do 12 m</t>
  </si>
  <si>
    <t>%</t>
  </si>
  <si>
    <t>-1600503078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</si>
  <si>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</si>
  <si>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</si>
  <si>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</si>
  <si>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139</t>
  </si>
  <si>
    <t>712341559</t>
  </si>
  <si>
    <t>Provedení povlakové krytiny střech plochých do 10° pásy přitavením  NAIP v plné ploše</t>
  </si>
  <si>
    <t>-1192575760</t>
  </si>
  <si>
    <t xml:space="preserve">Poznámka k souboru cen:_x000D_
1. Povlakové krytiny střech jednotlivě do 10 m2 se oceňují skladebně cenou příslušné izolace a cenou 712 39-9097 Příplatek za plochu do 10 m2. </t>
  </si>
  <si>
    <t>140</t>
  </si>
  <si>
    <t>711491172</t>
  </si>
  <si>
    <t>Provedení izolace proti povrchové a podpovrchové tlakové vodě ostatní  na ploše vodorovné V z textilií, vrstva ochranná</t>
  </si>
  <si>
    <t>23856895</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</si>
  <si>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</si>
  <si>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318,66</t>
  </si>
  <si>
    <t>141</t>
  </si>
  <si>
    <t>-104938591</t>
  </si>
  <si>
    <t>318,66*1,05 'Přepočtené koeficientem množství</t>
  </si>
  <si>
    <t>142</t>
  </si>
  <si>
    <t>62852010.R</t>
  </si>
  <si>
    <t>Parozábrana</t>
  </si>
  <si>
    <t>1897195838</t>
  </si>
  <si>
    <t>318,66*1,15 'Přepočtené koeficientem množství</t>
  </si>
  <si>
    <t>143</t>
  </si>
  <si>
    <t>712361703</t>
  </si>
  <si>
    <t>Provedení povlakové krytiny střech plochých do 10° fólií  přilepenou lepidlem v plné ploše</t>
  </si>
  <si>
    <t>360811909</t>
  </si>
  <si>
    <t>144</t>
  </si>
  <si>
    <t>28322011</t>
  </si>
  <si>
    <t>fólie hydroizolační střešní mPVC mechanicky kotvená tl 1,8mm šedá</t>
  </si>
  <si>
    <t>170192477</t>
  </si>
  <si>
    <t>145</t>
  </si>
  <si>
    <t>998712202</t>
  </si>
  <si>
    <t>Přesun hmot pro povlakové krytiny stanovený procentní sazbou (%) z ceny vodorovná dopravní vzdálenost do 50 m v objektech výšky přes 6 do 12 m</t>
  </si>
  <si>
    <t>-1816380931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</si>
  <si>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</si>
  <si>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</si>
  <si>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</si>
  <si>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1422</t>
  </si>
  <si>
    <t>713111127</t>
  </si>
  <si>
    <t>Montáž tepelné izolace stropů rohožemi, pásy, dílci, deskami, bloky (izolační materiál ve specifikaci) rovných spodem lepením celoplošně</t>
  </si>
  <si>
    <t>-1469932776</t>
  </si>
  <si>
    <t>1423</t>
  </si>
  <si>
    <t>63152099</t>
  </si>
  <si>
    <t>pás tepelně izolační univerzální λ=0,033 tl 100mm</t>
  </si>
  <si>
    <t>2019445697</t>
  </si>
  <si>
    <t>318,66*1,02 'Přepočtené koeficientem množství</t>
  </si>
  <si>
    <t>146</t>
  </si>
  <si>
    <t>713121121</t>
  </si>
  <si>
    <t>Montáž tepelné izolace podlah rohožemi, pásy, deskami, dílci, bloky (izolační materiál ve specifikaci) kladenými volně dvouvrstvá</t>
  </si>
  <si>
    <t>1669955959</t>
  </si>
  <si>
    <t xml:space="preserve">Poznámka k souboru cen:_x000D_
1. Množství tepelné izolace podlah okrajovými pásky k ceně -1211 se určuje v m projektované délky obložení (bez přesahů) na obvodu podlahy. </t>
  </si>
  <si>
    <t>147</t>
  </si>
  <si>
    <t>28376379</t>
  </si>
  <si>
    <t>deska z polystyrénu XPS, hrana polodrážková a hladký povrch s vyšší odolností tl 50mm</t>
  </si>
  <si>
    <t>-2025937339</t>
  </si>
  <si>
    <t>598,93*2,04 'Přepočtené koeficientem množství</t>
  </si>
  <si>
    <t>148</t>
  </si>
  <si>
    <t>63141430</t>
  </si>
  <si>
    <t>deska tepelně izolační minerální plovoucích podlah λ=0,033-0,035 tl 20mm</t>
  </si>
  <si>
    <t>1890386945</t>
  </si>
  <si>
    <t>221,2*1,1 'Přepočtené koeficientem množství</t>
  </si>
  <si>
    <t>1416</t>
  </si>
  <si>
    <t>713131141</t>
  </si>
  <si>
    <t>Montáž tepelné izolace stěn rohožemi, pásy, deskami, dílci, bloky (izolační materiál ve specifikaci) lepením celoplošně</t>
  </si>
  <si>
    <t>105040475</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</si>
  <si>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</si>
  <si>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"zateplení atiky"35,50*2</t>
  </si>
  <si>
    <t>1417</t>
  </si>
  <si>
    <t>63152260</t>
  </si>
  <si>
    <t>deska tepelně izolační minerální kontaktních fasád podélné vlákno λ=0,034 tl 50mm</t>
  </si>
  <si>
    <t>-1798527712</t>
  </si>
  <si>
    <t>71*1,05 'Přepočtené koeficientem množství</t>
  </si>
  <si>
    <t>1418</t>
  </si>
  <si>
    <t>1636230107</t>
  </si>
  <si>
    <t>"zateplení soklu pod terén"102,14</t>
  </si>
  <si>
    <t>1419</t>
  </si>
  <si>
    <t>28376449</t>
  </si>
  <si>
    <t>deska z polystyrénu XPS, hrana rovná a strukturovaný povrch 300kPa tl 200mm</t>
  </si>
  <si>
    <t>-1285240224</t>
  </si>
  <si>
    <t>102,14*1,05 'Přepočtené koeficientem množství</t>
  </si>
  <si>
    <t>1420</t>
  </si>
  <si>
    <t>-1184168819</t>
  </si>
  <si>
    <t>"zateplení Z1"71,74</t>
  </si>
  <si>
    <t>1421</t>
  </si>
  <si>
    <t>28376444</t>
  </si>
  <si>
    <t>deska z polystyrénu XPS, hrana rovná a strukturovaný povrch 300kPa tl 120mm</t>
  </si>
  <si>
    <t>-1368356069</t>
  </si>
  <si>
    <t>71,74*1,05 'Přepočtené koeficientem množství</t>
  </si>
  <si>
    <t>149</t>
  </si>
  <si>
    <t>713141111</t>
  </si>
  <si>
    <t>Montáž tepelné izolace střech plochých rohožemi, pásy, deskami, dílci, bloky (izolační materiál ve specifikaci) přilepenými asfaltem za horka zplna, jednovrstvá</t>
  </si>
  <si>
    <t>-328600396</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</si>
  <si>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</si>
  <si>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316,66*4</t>
  </si>
  <si>
    <t>150</t>
  </si>
  <si>
    <t>28376502</t>
  </si>
  <si>
    <t>deska izolační PIR s oboustranným textilním rounem 1200x2400x100mm</t>
  </si>
  <si>
    <t>1191337194</t>
  </si>
  <si>
    <t>151</t>
  </si>
  <si>
    <t>28376102</t>
  </si>
  <si>
    <t>klín izolační z pěnového polystyrenu EPS GREY 150 spádový</t>
  </si>
  <si>
    <t>-1122609940</t>
  </si>
  <si>
    <t>318,66*(0,06+0,26)/2</t>
  </si>
  <si>
    <t>152</t>
  </si>
  <si>
    <t>63151495</t>
  </si>
  <si>
    <t>deska tepelně izolační minerální plochých střech vrchní vrstva 70kPa λ=0,038-0,039 tl 30mm</t>
  </si>
  <si>
    <t>-1370055208</t>
  </si>
  <si>
    <t>318,66*2</t>
  </si>
  <si>
    <t>153</t>
  </si>
  <si>
    <t>713191132</t>
  </si>
  <si>
    <t>Montáž tepelné izolace stavebních konstrukcí - doplňky a konstrukční součásti podlah, stropů vrchem nebo střech překrytím fólií separační z PE</t>
  </si>
  <si>
    <t>1793416373</t>
  </si>
  <si>
    <t>154</t>
  </si>
  <si>
    <t>28323053</t>
  </si>
  <si>
    <t>fólie PE (500 kg/m3) separační podlahová oddělující tepelnou izolaci tl 0,6mm</t>
  </si>
  <si>
    <t>572084149</t>
  </si>
  <si>
    <t>820,13*1,1 'Přepočtené koeficientem množství</t>
  </si>
  <si>
    <t>155</t>
  </si>
  <si>
    <t>998713202</t>
  </si>
  <si>
    <t>Přesun hmot pro izolace tepelné stanovený procentní sazbou (%) z ceny vodorovná dopravní vzdálenost do 50 m v objektech výšky přes 6 do 12 m</t>
  </si>
  <si>
    <t>1853295127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</si>
  <si>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</si>
  <si>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</si>
  <si>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</si>
  <si>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156</t>
  </si>
  <si>
    <t>721173402</t>
  </si>
  <si>
    <t>Potrubí z trub PVC SN4 svodné (ležaté) DN 125</t>
  </si>
  <si>
    <t>734192190</t>
  </si>
  <si>
    <t xml:space="preserve">Poznámka k souboru cen:_x000D_
1. Cenami -3315 až -3317 se oceňuje svislé potrubí od střešního vtoku po čisticí kus. </t>
  </si>
  <si>
    <t>157</t>
  </si>
  <si>
    <t>721173403</t>
  </si>
  <si>
    <t>Potrubí z trub PVC SN4 svodné (ležaté) DN 160</t>
  </si>
  <si>
    <t>1723105650</t>
  </si>
  <si>
    <t>158</t>
  </si>
  <si>
    <t>721174025</t>
  </si>
  <si>
    <t>Potrubí z trub polypropylenových odpadní (svislé) DN 110</t>
  </si>
  <si>
    <t>426160043</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</si>
  <si>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</si>
  <si>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159</t>
  </si>
  <si>
    <t>721174042</t>
  </si>
  <si>
    <t>Potrubí z trub polypropylenových připojovací DN 40</t>
  </si>
  <si>
    <t>-575524554</t>
  </si>
  <si>
    <t>13,60+9,10</t>
  </si>
  <si>
    <t>160</t>
  </si>
  <si>
    <t>721174043</t>
  </si>
  <si>
    <t>Potrubí z trub polypropylenových připojovací DN 50</t>
  </si>
  <si>
    <t>1328718088</t>
  </si>
  <si>
    <t>4,10+2,80</t>
  </si>
  <si>
    <t>161</t>
  </si>
  <si>
    <t>721174044</t>
  </si>
  <si>
    <t>Potrubí z trub polypropylenových připojovací DN 75</t>
  </si>
  <si>
    <t>-1626119698</t>
  </si>
  <si>
    <t>162</t>
  </si>
  <si>
    <t>721174056</t>
  </si>
  <si>
    <t>Potrubí z trub polypropylenových dešťové DN 125</t>
  </si>
  <si>
    <t>1695115027</t>
  </si>
  <si>
    <t>163</t>
  </si>
  <si>
    <t>721174057</t>
  </si>
  <si>
    <t>Potrubí z trub polypropylenových dešťové DN 160</t>
  </si>
  <si>
    <t>442478183</t>
  </si>
  <si>
    <t>164</t>
  </si>
  <si>
    <t>721194105</t>
  </si>
  <si>
    <t>Vyměření přípojek na potrubí vyvedení a upevnění odpadních výpustek DN 50</t>
  </si>
  <si>
    <t>850165693</t>
  </si>
  <si>
    <t xml:space="preserve">Poznámka k souboru cen:_x000D_
1. Cenami lze oceňovat i vyvedení a upevnění odpadních výpustek ke strojům a zařízením. 2. Potrubí odpadních výpustek se oceňují cenami souboru cen 721 17- . . Potrubí z plastových trub, části A 01. </t>
  </si>
  <si>
    <t>165</t>
  </si>
  <si>
    <t>721194109</t>
  </si>
  <si>
    <t>Vyměření přípojek na potrubí vyvedení a upevnění odpadních výpustek DN 100</t>
  </si>
  <si>
    <t>-1856459966</t>
  </si>
  <si>
    <t>166</t>
  </si>
  <si>
    <t>721212122</t>
  </si>
  <si>
    <t>Odtokové sprchové žlaby se zápachovou uzávěrkou a krycím roštem délky 750 mm</t>
  </si>
  <si>
    <t>1664970825</t>
  </si>
  <si>
    <t>167</t>
  </si>
  <si>
    <t>721233113.R</t>
  </si>
  <si>
    <t>Samoregulační vyhřívaná střešní vpusť DN 125 s integrovanou hydroizolační manžetou pro napojení na PVC krytinu</t>
  </si>
  <si>
    <t>-2121828165</t>
  </si>
  <si>
    <t>168</t>
  </si>
  <si>
    <t>721273152</t>
  </si>
  <si>
    <t>Ventilační hlavice z polypropylenu (PP) DN 75</t>
  </si>
  <si>
    <t>-394323634</t>
  </si>
  <si>
    <t>169</t>
  </si>
  <si>
    <t>721273153</t>
  </si>
  <si>
    <t>Ventilační hlavice z polypropylenu (PP) DN 110</t>
  </si>
  <si>
    <t>61424097</t>
  </si>
  <si>
    <t>170</t>
  </si>
  <si>
    <t>721290111</t>
  </si>
  <si>
    <t>Zkouška těsnosti kanalizace  v objektech vodou do DN 125</t>
  </si>
  <si>
    <t>-197963575</t>
  </si>
  <si>
    <t xml:space="preserve">Poznámka k souboru cen:_x000D_
1. V ceně -0123 není započteno dodání média; jeho dodávka se oceňuje ve specifikaci. </t>
  </si>
  <si>
    <t>7,20+4,10+5,00+17,05+13,60+9,10+2,80+23,80</t>
  </si>
  <si>
    <t>171</t>
  </si>
  <si>
    <t>721290112</t>
  </si>
  <si>
    <t>Zkouška těsnosti kanalizace  v objektech vodou DN 150 nebo DN 200</t>
  </si>
  <si>
    <t>-55091207</t>
  </si>
  <si>
    <t>10,90+19,30</t>
  </si>
  <si>
    <t>172</t>
  </si>
  <si>
    <t>998721202</t>
  </si>
  <si>
    <t>Přesun hmot pro vnitřní kanalizace  stanovený procentní sazbou (%) z ceny vodorovná dopravní vzdálenost do 50 m v objektech výšky přes 6 do 12 m</t>
  </si>
  <si>
    <t>-734283337</t>
  </si>
  <si>
    <t>722</t>
  </si>
  <si>
    <t>Zdravotechnika - vnitřní vodovod</t>
  </si>
  <si>
    <t>173</t>
  </si>
  <si>
    <t>722100</t>
  </si>
  <si>
    <t>Přemístění požárního hydrantu</t>
  </si>
  <si>
    <t>-217601707</t>
  </si>
  <si>
    <t>174</t>
  </si>
  <si>
    <t>722140102</t>
  </si>
  <si>
    <t>Potrubí z ocelových trubek z ušlechtilé oceli spojované lisováním DN 15</t>
  </si>
  <si>
    <t>-1592680009</t>
  </si>
  <si>
    <t>175</t>
  </si>
  <si>
    <t>722140104</t>
  </si>
  <si>
    <t>Potrubí z ocelových trubek z ušlechtilé oceli spojované lisováním DN 25</t>
  </si>
  <si>
    <t>-1668394872</t>
  </si>
  <si>
    <t>176</t>
  </si>
  <si>
    <t>722140105</t>
  </si>
  <si>
    <t>Potrubí z ocelových trubek z ušlechtilé oceli spojované lisováním DN 32</t>
  </si>
  <si>
    <t>-1594679017</t>
  </si>
  <si>
    <t>177</t>
  </si>
  <si>
    <t>722140106</t>
  </si>
  <si>
    <t>Potrubí z ocelových trubek z ušlechtilé oceli spojované lisováním DN 40</t>
  </si>
  <si>
    <t>1425485737</t>
  </si>
  <si>
    <t>178</t>
  </si>
  <si>
    <t>722174002</t>
  </si>
  <si>
    <t>Potrubí z plastových trubek z polypropylenu (PPR) svařovaných polyfuzně PN 16 (SDR 7,4) D 20 x 2,8</t>
  </si>
  <si>
    <t>1856419557</t>
  </si>
  <si>
    <t xml:space="preserve">Poznámka k souboru cen:_x000D_
1. V cenách -4001 až -4088 jsou započteny náklady na montáž a dodávku potrubí a tvarovek. </t>
  </si>
  <si>
    <t>7,52+6,87+59,96</t>
  </si>
  <si>
    <t>179</t>
  </si>
  <si>
    <t>722174003</t>
  </si>
  <si>
    <t>Potrubí z plastových trubek z polypropylenu (PPR) svařovaných polyfuzně PN 16 (SDR 7,4) D 25 x 3,5</t>
  </si>
  <si>
    <t>916543270</t>
  </si>
  <si>
    <t>15,27+12,21</t>
  </si>
  <si>
    <t>180</t>
  </si>
  <si>
    <t>722174004</t>
  </si>
  <si>
    <t>Potrubí z plastových trubek z polypropylenu (PPR) svařovaných polyfuzně PN 16 (SDR 7,4) D 32 x 4,4</t>
  </si>
  <si>
    <t>196134044</t>
  </si>
  <si>
    <t>41,63+44,21+0,89</t>
  </si>
  <si>
    <t>181</t>
  </si>
  <si>
    <t>722174005</t>
  </si>
  <si>
    <t>Potrubí z plastových trubek z polypropylenu (PPR) svařovaných polyfuzně PN 16 (SDR 7,4) D 40 x 5,5</t>
  </si>
  <si>
    <t>166704507</t>
  </si>
  <si>
    <t>13,70+5,07</t>
  </si>
  <si>
    <t>182</t>
  </si>
  <si>
    <t>722174006</t>
  </si>
  <si>
    <t>Potrubí z plastových trubek z polypropylenu (PPR) svařovaných polyfuzně PN 16 (SDR 7,4) D 50 x 6,9</t>
  </si>
  <si>
    <t>-1525273471</t>
  </si>
  <si>
    <t>183</t>
  </si>
  <si>
    <t>722181231</t>
  </si>
  <si>
    <t>Ochrana potrubí  termoizolačními trubicemi z pěnového polyetylenu PE přilepenými v příčných a podélných spojích, tloušťky izolace přes 9 do 13 mm, vnitřního průměru izolace DN do 22 mm</t>
  </si>
  <si>
    <t>-774631114</t>
  </si>
  <si>
    <t xml:space="preserve">Poznámka k souboru cen:_x000D_
1. V cenách -1211 až -1256 jsou započteny i náklady na dodání tepelně izolačních trubic. </t>
  </si>
  <si>
    <t>184</t>
  </si>
  <si>
    <t>722181252</t>
  </si>
  <si>
    <t>Ochrana potrubí  termoizolačními trubicemi z pěnového polyetylenu PE přilepenými v příčných a podélných spojích, tloušťky izolace přes 20 do 25 mm, vnitřního průměru izolace DN přes 22 do 45 mm</t>
  </si>
  <si>
    <t>770652685</t>
  </si>
  <si>
    <t>83,34+56,22</t>
  </si>
  <si>
    <t>185</t>
  </si>
  <si>
    <t>722200</t>
  </si>
  <si>
    <t>Termoregulační ventil DN 15</t>
  </si>
  <si>
    <t>1906976657</t>
  </si>
  <si>
    <t>186</t>
  </si>
  <si>
    <t>722230101</t>
  </si>
  <si>
    <t>Armatury se dvěma závity ventily přímé G 1/2</t>
  </si>
  <si>
    <t>2143020962</t>
  </si>
  <si>
    <t>187</t>
  </si>
  <si>
    <t>722230102</t>
  </si>
  <si>
    <t>Armatury se dvěma závity ventily přímé G 3/4</t>
  </si>
  <si>
    <t>633204098</t>
  </si>
  <si>
    <t>188</t>
  </si>
  <si>
    <t>722230103</t>
  </si>
  <si>
    <t>Armatury se dvěma závity ventily přímé G 1</t>
  </si>
  <si>
    <t>1535446631</t>
  </si>
  <si>
    <t>189</t>
  </si>
  <si>
    <t>722230104</t>
  </si>
  <si>
    <t>Armatury se dvěma závity ventily přímé G 5/4</t>
  </si>
  <si>
    <t>1841985878</t>
  </si>
  <si>
    <t>190</t>
  </si>
  <si>
    <t>722230105</t>
  </si>
  <si>
    <t>Armatury se dvěma závity ventily přímé G 6/4</t>
  </si>
  <si>
    <t>2136870749</t>
  </si>
  <si>
    <t>191</t>
  </si>
  <si>
    <t>722250133</t>
  </si>
  <si>
    <t>Požární příslušenství a armatury  hydrantový systém s tvarově stálou hadicí celoplechový D 25 x 30 m</t>
  </si>
  <si>
    <t>soubor</t>
  </si>
  <si>
    <t>1355540083</t>
  </si>
  <si>
    <t>192</t>
  </si>
  <si>
    <t>722290226</t>
  </si>
  <si>
    <t>Zkoušky, proplach a desinfekce vodovodního potrubí  zkoušky těsnosti vodovodního potrubí závitového do DN 50</t>
  </si>
  <si>
    <t>1069736770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</si>
  <si>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</si>
  <si>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7,52+15,27+41,63+13,70+0,89+59,56+0,99+6,87+12,21+44,21+5,07+6,10+1,09+45,07+29,92</t>
  </si>
  <si>
    <t>193</t>
  </si>
  <si>
    <t>722290234</t>
  </si>
  <si>
    <t>Zkoušky, proplach a desinfekce vodovodního potrubí  proplach a desinfekce vodovodního potrubí do DN 80</t>
  </si>
  <si>
    <t>1931364239</t>
  </si>
  <si>
    <t>194</t>
  </si>
  <si>
    <t>998722202</t>
  </si>
  <si>
    <t>Přesun hmot pro vnitřní vodovod  stanovený procentní sazbou (%) z ceny vodorovná dopravní vzdálenost do 50 m v objektech výšky přes 6 do 12 m</t>
  </si>
  <si>
    <t>-1328561448</t>
  </si>
  <si>
    <t>725</t>
  </si>
  <si>
    <t>Zdravotechnika - zařizovací předměty</t>
  </si>
  <si>
    <t>195</t>
  </si>
  <si>
    <t>725100</t>
  </si>
  <si>
    <t>Dodávka a montíž vybavení soc. zařízení</t>
  </si>
  <si>
    <t>-677499580</t>
  </si>
  <si>
    <t>196</t>
  </si>
  <si>
    <t>725112022</t>
  </si>
  <si>
    <t>Zařízení záchodů klozety keramické závěsné na nosné stěny s hlubokým splachováním odpad vodorovný</t>
  </si>
  <si>
    <t>505198992</t>
  </si>
  <si>
    <t xml:space="preserve">Poznámka k souboru cen:_x000D_
1. V cenách -1351, -1361 není započten napájecí zdroj. 2. V cenách jsou započtená klozetová sedátka. </t>
  </si>
  <si>
    <t>197</t>
  </si>
  <si>
    <t>725211603</t>
  </si>
  <si>
    <t>Umyvadla keramická bílá bez výtokových armatur připevněná na stěnu šrouby bez sloupu nebo krytu na sifon 600 mm</t>
  </si>
  <si>
    <t>79841329</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</si>
  <si>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</si>
  <si>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198</t>
  </si>
  <si>
    <t>725813111</t>
  </si>
  <si>
    <t>Ventily rohové bez připojovací trubičky nebo flexi hadičky G 1/2</t>
  </si>
  <si>
    <t>1246173087</t>
  </si>
  <si>
    <t>2+4</t>
  </si>
  <si>
    <t>199</t>
  </si>
  <si>
    <t>725822611</t>
  </si>
  <si>
    <t>Baterie umyvadlové stojánkové pákové bez výpusti</t>
  </si>
  <si>
    <t>-1298160367</t>
  </si>
  <si>
    <t xml:space="preserve">Poznámka k souboru cen:_x000D_
1. V cenách –2654, 56, -9101-9202 není započten napájecí zdroj. </t>
  </si>
  <si>
    <t>200</t>
  </si>
  <si>
    <t>725841322</t>
  </si>
  <si>
    <t>Baterie sprchové klasické s roztečí 150 mm</t>
  </si>
  <si>
    <t>1333816038</t>
  </si>
  <si>
    <t xml:space="preserve">Poznámka k souboru cen:_x000D_
1. V cenách –1353-54 není započten napájecí zdroj. </t>
  </si>
  <si>
    <t>201</t>
  </si>
  <si>
    <t>998725202</t>
  </si>
  <si>
    <t>Přesun hmot pro zařizovací předměty  stanovený procentní sazbou (%) z ceny vodorovná dopravní vzdálenost do 50 m v objektech výšky přes 6 do 12 m</t>
  </si>
  <si>
    <t>-1908113538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</si>
  <si>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</si>
  <si>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</si>
  <si>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</si>
  <si>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202</t>
  </si>
  <si>
    <t>726131041</t>
  </si>
  <si>
    <t>Předstěnové instalační systémy do lehkých stěn s kovovou konstrukcí pro závěsné klozety ovládání zepředu, stavební výšky 1120 mm</t>
  </si>
  <si>
    <t>-1592120951</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</si>
  <si>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</si>
  <si>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203</t>
  </si>
  <si>
    <t>998726212</t>
  </si>
  <si>
    <t>Přesun hmot pro instalační prefabrikáty  stanovený procentní sazbou (%) z ceny vodorovná dopravní vzdálenost do 50 m v objektech výšky přes 6 do 12 m</t>
  </si>
  <si>
    <t>-389316239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</si>
  <si>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</si>
  <si>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731</t>
  </si>
  <si>
    <t xml:space="preserve">Ústřední vytápění </t>
  </si>
  <si>
    <t>204</t>
  </si>
  <si>
    <t>713463311</t>
  </si>
  <si>
    <t>Montáž izolace tepelné potrubí potrubními pouzdry s Al fólií s přesahem Al páskou 1x D do 50 mm</t>
  </si>
  <si>
    <t>-41998517</t>
  </si>
  <si>
    <t>205</t>
  </si>
  <si>
    <t>63154002</t>
  </si>
  <si>
    <t>pouzdro izolační potrubní z minerální vlny s Al fólií max. 250/100°C 15/20mm</t>
  </si>
  <si>
    <t>-1029922587</t>
  </si>
  <si>
    <t>206</t>
  </si>
  <si>
    <t>63154003</t>
  </si>
  <si>
    <t>pouzdro izolační potrubní z minerální vlny s Al fólií max. 250/100°C 18/20mm</t>
  </si>
  <si>
    <t>-1677893935</t>
  </si>
  <si>
    <t>207</t>
  </si>
  <si>
    <t>63154530</t>
  </si>
  <si>
    <t>pouzdro izolační potrubní z minerální vlny s Al fólií max. 250/100°C 22/30mm</t>
  </si>
  <si>
    <t>-1587720783</t>
  </si>
  <si>
    <t>208</t>
  </si>
  <si>
    <t>63154575</t>
  </si>
  <si>
    <t>pouzdro izolační potrubní z minerální vlny s Al fólií max. 250/100°C 60/40mm</t>
  </si>
  <si>
    <t>-771553862</t>
  </si>
  <si>
    <t>209</t>
  </si>
  <si>
    <t>63154572</t>
  </si>
  <si>
    <t>pouzdro izolační potrubní z minerální vlny s Al fólií max. 250/100°C 35/40mm</t>
  </si>
  <si>
    <t>595112210</t>
  </si>
  <si>
    <t>210</t>
  </si>
  <si>
    <t>63154574</t>
  </si>
  <si>
    <t>pouzdro izolační potrubní z minerální vlny s Al fólií max. 250/100°C 48/40mm</t>
  </si>
  <si>
    <t>-959853639</t>
  </si>
  <si>
    <t>211</t>
  </si>
  <si>
    <t>713463312</t>
  </si>
  <si>
    <t>Montáž izolace tepelné potrubí potrubními pouzdry s Al fólií s přesahem Al páskou 1x D do 100 mm</t>
  </si>
  <si>
    <t>-545039870</t>
  </si>
  <si>
    <t>212</t>
  </si>
  <si>
    <t>63154032</t>
  </si>
  <si>
    <t>pouzdro izolační potrubní z minerální vlny s Al fólií max. 250/100°C 76/60mm</t>
  </si>
  <si>
    <t>-1077292469</t>
  </si>
  <si>
    <t>213</t>
  </si>
  <si>
    <t>713463411</t>
  </si>
  <si>
    <t>Montáž izolace tepelné potrubí a ohybů návlekovými izolačními pouzdry</t>
  </si>
  <si>
    <t>349090544</t>
  </si>
  <si>
    <t>214</t>
  </si>
  <si>
    <t>28377104</t>
  </si>
  <si>
    <t>pouzdro izolační potrubní z pěnového polyetylenu 22/13mm</t>
  </si>
  <si>
    <t>841832820</t>
  </si>
  <si>
    <t>215</t>
  </si>
  <si>
    <t>28377105</t>
  </si>
  <si>
    <t>pouzdro izolační potrubní z pěnového polyetylenu 18/13mm</t>
  </si>
  <si>
    <t>-692698522</t>
  </si>
  <si>
    <t>216</t>
  </si>
  <si>
    <t>28377095</t>
  </si>
  <si>
    <t>pouzdro izolační potrubní z pěnového polyetylenu 15/13mm</t>
  </si>
  <si>
    <t>-376663774</t>
  </si>
  <si>
    <t>217</t>
  </si>
  <si>
    <t>998713102</t>
  </si>
  <si>
    <t>Přesun hmot tonážní pro izolace tepelné v objektech v do 12 m</t>
  </si>
  <si>
    <t>44437620</t>
  </si>
  <si>
    <t>218</t>
  </si>
  <si>
    <t>730.001</t>
  </si>
  <si>
    <t>Přesun hmot, ekologická likvidace demontovaných zařízení</t>
  </si>
  <si>
    <t>618017799</t>
  </si>
  <si>
    <t>219</t>
  </si>
  <si>
    <t>733120815</t>
  </si>
  <si>
    <t>Demontáž potrubí ocelového hladkého do D 38</t>
  </si>
  <si>
    <t>1528513675</t>
  </si>
  <si>
    <t>220</t>
  </si>
  <si>
    <t>713410871</t>
  </si>
  <si>
    <t>Odstranění izolace tepelné ohybů pásy nebo rohožemi</t>
  </si>
  <si>
    <t>920931702</t>
  </si>
  <si>
    <t>221</t>
  </si>
  <si>
    <t>733120826</t>
  </si>
  <si>
    <t>Demontáž potrubí ocelového hladkého do D 89</t>
  </si>
  <si>
    <t>-1886330011</t>
  </si>
  <si>
    <t>222</t>
  </si>
  <si>
    <t>735111810</t>
  </si>
  <si>
    <t>Demontáž otopného tělesa litinového článkového</t>
  </si>
  <si>
    <t>1163537858</t>
  </si>
  <si>
    <t>223</t>
  </si>
  <si>
    <t>735151821</t>
  </si>
  <si>
    <t>Demontáž otopného tělesa panelového dvouřadého délka do 1500 mm</t>
  </si>
  <si>
    <t>-2110607755</t>
  </si>
  <si>
    <t>224</t>
  </si>
  <si>
    <t>734200814</t>
  </si>
  <si>
    <t>Demontáž armatury závitové s jedním závitem do G 2</t>
  </si>
  <si>
    <t>1201953037</t>
  </si>
  <si>
    <t>225</t>
  </si>
  <si>
    <t>732112225</t>
  </si>
  <si>
    <t>Rozdělovač sdružený hydraulický 90x90 závitový, (l=2m)</t>
  </si>
  <si>
    <t>-279735803</t>
  </si>
  <si>
    <t>226</t>
  </si>
  <si>
    <t>732112225.1</t>
  </si>
  <si>
    <t>Tepelná izolace tělesa R+S (min. vata tl. 30 mm)</t>
  </si>
  <si>
    <t>-2085278310</t>
  </si>
  <si>
    <t>227</t>
  </si>
  <si>
    <t>732113117</t>
  </si>
  <si>
    <t>Vyrovnávač dynamických tlaků G 6/4" PN 6 hydraulický závitový (2,5 m3/h)</t>
  </si>
  <si>
    <t>-1848718706</t>
  </si>
  <si>
    <t>228</t>
  </si>
  <si>
    <t>732199100</t>
  </si>
  <si>
    <t>Montáž orientačních štítků</t>
  </si>
  <si>
    <t>1498971023</t>
  </si>
  <si>
    <t>229</t>
  </si>
  <si>
    <t>732331617</t>
  </si>
  <si>
    <t>Nádoba tlaková expanzní s membránou závitové připojení PN 0,6 o objemu 80 l</t>
  </si>
  <si>
    <t>1230481667</t>
  </si>
  <si>
    <t>230</t>
  </si>
  <si>
    <t>732331778</t>
  </si>
  <si>
    <t>Příslušenství k expanzním nádobám bezpečnostní uzávěr G 1 k měření tlaku</t>
  </si>
  <si>
    <t>843008086</t>
  </si>
  <si>
    <t>231</t>
  </si>
  <si>
    <t>732421412</t>
  </si>
  <si>
    <t>Čerpadlo teplovodní mokroběžné závitové oběhové DN 25 výtlak do 6,0 m průtok 2,8 m3/h pro vytápění</t>
  </si>
  <si>
    <t>1861202096</t>
  </si>
  <si>
    <t>232</t>
  </si>
  <si>
    <t>732421453</t>
  </si>
  <si>
    <t>Čerpadlo teplovodní mokroběžné závitové oběhové DN 32 výtlak do 6,0 m průtok 4,5 m3/h pro vytápění</t>
  </si>
  <si>
    <t>233723402</t>
  </si>
  <si>
    <t>233</t>
  </si>
  <si>
    <t>998732102</t>
  </si>
  <si>
    <t>Přesun hmot tonážní pro strojovny v objektech v do 12 m</t>
  </si>
  <si>
    <t>-1813287001</t>
  </si>
  <si>
    <t>234</t>
  </si>
  <si>
    <t>733.002</t>
  </si>
  <si>
    <t>Ohebná hadice pancéřovaná DN20, l=0,5 m</t>
  </si>
  <si>
    <t>343805924</t>
  </si>
  <si>
    <t>235</t>
  </si>
  <si>
    <t>733111305</t>
  </si>
  <si>
    <t>Potrubí ocelové závitové svařované běžné nízkotlaké DN 25</t>
  </si>
  <si>
    <t>-565369999</t>
  </si>
  <si>
    <t>236</t>
  </si>
  <si>
    <t>733111306</t>
  </si>
  <si>
    <t>Potrubí ocelové závitové svařované běžné nízkotlaké DN 32</t>
  </si>
  <si>
    <t>1338749280</t>
  </si>
  <si>
    <t>237</t>
  </si>
  <si>
    <t>733111307</t>
  </si>
  <si>
    <t>Potrubí ocelové závitové svařované běžné nízkotlaké DN 40</t>
  </si>
  <si>
    <t>-1810327869</t>
  </si>
  <si>
    <t>238</t>
  </si>
  <si>
    <t>733111308</t>
  </si>
  <si>
    <t>Potrubí ocelové závitové svařované běžné nízkotlaké DN 50</t>
  </si>
  <si>
    <t>1183962055</t>
  </si>
  <si>
    <t>239</t>
  </si>
  <si>
    <t>733121162</t>
  </si>
  <si>
    <t>Potrubí ocelové hladké bezešvé nízkotlaké nebo středotlaké D 76x3,2</t>
  </si>
  <si>
    <t>-1936103903</t>
  </si>
  <si>
    <t>240</t>
  </si>
  <si>
    <t>733141102</t>
  </si>
  <si>
    <t>Odvzdušňovací nádoba z trubek ocelových do DN 50</t>
  </si>
  <si>
    <t>1258397839</t>
  </si>
  <si>
    <t>241</t>
  </si>
  <si>
    <t>733190107</t>
  </si>
  <si>
    <t>Zkouška těsnosti potrubí ocelové závitové do DN 40</t>
  </si>
  <si>
    <t>-333644998</t>
  </si>
  <si>
    <t>242</t>
  </si>
  <si>
    <t>733190108</t>
  </si>
  <si>
    <t>Zkouška těsnosti potrubí ocelové závitové do DN 50</t>
  </si>
  <si>
    <t>127748226</t>
  </si>
  <si>
    <t>243</t>
  </si>
  <si>
    <t>733190225</t>
  </si>
  <si>
    <t>Zkouška těsnosti potrubí ocelové hladké přes D 60,3x2,9 do D 89x5,0</t>
  </si>
  <si>
    <t>1986182336</t>
  </si>
  <si>
    <t>244</t>
  </si>
  <si>
    <t>733223301</t>
  </si>
  <si>
    <t>Potrubí měděné tvrdé spojované lisováním 15x1</t>
  </si>
  <si>
    <t>-1285476957</t>
  </si>
  <si>
    <t>245</t>
  </si>
  <si>
    <t>733223302</t>
  </si>
  <si>
    <t>Potrubí měděné tvrdé spojované lisováním 18x1</t>
  </si>
  <si>
    <t>-1131300893</t>
  </si>
  <si>
    <t>246</t>
  </si>
  <si>
    <t>733223303</t>
  </si>
  <si>
    <t>Potrubí měděné tvrdé spojované lisováním 22x1</t>
  </si>
  <si>
    <t>4864692</t>
  </si>
  <si>
    <t>247</t>
  </si>
  <si>
    <t>733291101</t>
  </si>
  <si>
    <t>Zkouška těsnosti potrubí měděné do D 35x1,5</t>
  </si>
  <si>
    <t>-1383372983</t>
  </si>
  <si>
    <t>248</t>
  </si>
  <si>
    <t>998733102</t>
  </si>
  <si>
    <t>Přesun hmot tonážní pro rozvody potrubí v objektech v do 12 m</t>
  </si>
  <si>
    <t>1218998775</t>
  </si>
  <si>
    <t>249</t>
  </si>
  <si>
    <t>732229.001</t>
  </si>
  <si>
    <t>Výměník tepla deskový 70 kW, Prim. strana: voda, 80/60°C, dpmax=15 kPa; Sek. strana: voda,+glykol 30%, 70/50°C, dpmax=20 kPa; vč. tepelné izolace a připojovacího šroubení na hrdlech</t>
  </si>
  <si>
    <t>-459482577</t>
  </si>
  <si>
    <t>250</t>
  </si>
  <si>
    <t>733.001</t>
  </si>
  <si>
    <t>Návarek DN15</t>
  </si>
  <si>
    <t>-1651593166</t>
  </si>
  <si>
    <t>251</t>
  </si>
  <si>
    <t>734211113</t>
  </si>
  <si>
    <t>Ventil závitový odvzdušňovací G 3/8 PN 10 do 120°C</t>
  </si>
  <si>
    <t>212642768</t>
  </si>
  <si>
    <t>252</t>
  </si>
  <si>
    <t>734220102</t>
  </si>
  <si>
    <t>Ventil závitový regulační přímý G 1 PN 20 do 100°C vyvažovací</t>
  </si>
  <si>
    <t>2119716270</t>
  </si>
  <si>
    <t>253</t>
  </si>
  <si>
    <t>734220103</t>
  </si>
  <si>
    <t>Ventil závitový regulační přímý G 5/4 PN 20 do 100°C vyvažovací</t>
  </si>
  <si>
    <t>1805530012</t>
  </si>
  <si>
    <t>254</t>
  </si>
  <si>
    <t>734220104</t>
  </si>
  <si>
    <t>Ventil závitový regulační přímý G 6/4 PN 20 do 100°C vyvažovací</t>
  </si>
  <si>
    <t>-931581026</t>
  </si>
  <si>
    <t>255</t>
  </si>
  <si>
    <t>734221555</t>
  </si>
  <si>
    <t>Ventil závitový termostatický přímý jednoregulační G1/2x18 bez hlavice pro rozvod z CU nebo UH</t>
  </si>
  <si>
    <t>-45464154</t>
  </si>
  <si>
    <t>256</t>
  </si>
  <si>
    <t>734221682.1</t>
  </si>
  <si>
    <t>Termostatická hlavice kapalinová PN 10 do 110°C otopných těles, s ochranou proti zcizení</t>
  </si>
  <si>
    <t>778704672</t>
  </si>
  <si>
    <t>257</t>
  </si>
  <si>
    <t>734221682.GCM</t>
  </si>
  <si>
    <t>Termostatická hlavice Giacomini R470H kapalinová PN 10 do 110°C otopných těles</t>
  </si>
  <si>
    <t>-1238473036</t>
  </si>
  <si>
    <t>258</t>
  </si>
  <si>
    <t>734242412</t>
  </si>
  <si>
    <t>Ventil závitový zpětný přímý G 1/2 PN 16 do 110°C</t>
  </si>
  <si>
    <t>-810636489</t>
  </si>
  <si>
    <t>259</t>
  </si>
  <si>
    <t>734242413</t>
  </si>
  <si>
    <t>Ventil závitový zpětný přímý G 3/4 PN 16 do 110°C</t>
  </si>
  <si>
    <t>-1728332088</t>
  </si>
  <si>
    <t>260</t>
  </si>
  <si>
    <t>734251211</t>
  </si>
  <si>
    <t>Ventil závitový pojistný rohový G 1/2 provozní tlak od 2,5 do 6 barů</t>
  </si>
  <si>
    <t>1839086587</t>
  </si>
  <si>
    <t>261</t>
  </si>
  <si>
    <t>734261402</t>
  </si>
  <si>
    <t>Armatura připojovací rohová G 1/2x18 PN 10 do 110°C radiátorů typu VK</t>
  </si>
  <si>
    <t>996679472</t>
  </si>
  <si>
    <t>262</t>
  </si>
  <si>
    <t>734261402.1</t>
  </si>
  <si>
    <t>Připojovací armatura trubkového tělesa ses tředovým připojením, vč. termostatického ventilu</t>
  </si>
  <si>
    <t>298318143</t>
  </si>
  <si>
    <t>263</t>
  </si>
  <si>
    <t>734261412</t>
  </si>
  <si>
    <t>Šroubení regulační radiátorové rohové G 1/2 bez vypouštění</t>
  </si>
  <si>
    <t>64655651</t>
  </si>
  <si>
    <t>264</t>
  </si>
  <si>
    <t>734261712</t>
  </si>
  <si>
    <t>Šroubení regulační radiátorové přímé G 1/2 bez vypouštění</t>
  </si>
  <si>
    <t>1079254005</t>
  </si>
  <si>
    <t>265</t>
  </si>
  <si>
    <t>734291122</t>
  </si>
  <si>
    <t>Kohout plnící a vypouštěcí G 3/8 PN 10 do 90°C závitový</t>
  </si>
  <si>
    <t>-278813912</t>
  </si>
  <si>
    <t>266</t>
  </si>
  <si>
    <t>734291247</t>
  </si>
  <si>
    <t>Filtr závitový přímý G 2 PN 16 do 130°C s vnitřními závity</t>
  </si>
  <si>
    <t>-1905983252</t>
  </si>
  <si>
    <t>267</t>
  </si>
  <si>
    <t>734291263</t>
  </si>
  <si>
    <t>Filtr závitový přímý G 3/4 PN 30 do 110°C s vnitřními závity</t>
  </si>
  <si>
    <t>-746404545</t>
  </si>
  <si>
    <t>268</t>
  </si>
  <si>
    <t>734291265</t>
  </si>
  <si>
    <t>Filtr závitový přímý G 1 1/4 PN 30 do 110°C s vnitřními závity</t>
  </si>
  <si>
    <t>1092949295</t>
  </si>
  <si>
    <t>269</t>
  </si>
  <si>
    <t>734291266</t>
  </si>
  <si>
    <t>Filtr závitový přímý G 1 1/2 PN 30 do 110°C s vnitřními závity</t>
  </si>
  <si>
    <t>-972049865</t>
  </si>
  <si>
    <t>270</t>
  </si>
  <si>
    <t>734292714</t>
  </si>
  <si>
    <t>Kohout kulový přímý G 3/4 PN 42 do 185°C vnitřní závit</t>
  </si>
  <si>
    <t>-209499778</t>
  </si>
  <si>
    <t>271</t>
  </si>
  <si>
    <t>734292716</t>
  </si>
  <si>
    <t>Kohout kulový přímý G 1 1/4 PN 42 do 185°C vnitřní závit</t>
  </si>
  <si>
    <t>1780006148</t>
  </si>
  <si>
    <t>272</t>
  </si>
  <si>
    <t>734292717</t>
  </si>
  <si>
    <t>Kohout kulový přímý G 1 1/2 PN 42 do 185°C vnitřní závit</t>
  </si>
  <si>
    <t>-2023236372</t>
  </si>
  <si>
    <t>273</t>
  </si>
  <si>
    <t>734292718</t>
  </si>
  <si>
    <t>Kohout kulový přímý G 2 PN 42 do 185°C vnitřní závit</t>
  </si>
  <si>
    <t>-672022852</t>
  </si>
  <si>
    <t>274</t>
  </si>
  <si>
    <t>734295010</t>
  </si>
  <si>
    <t>Směšovací armatura závitová trojcestná DN 15 kvs=1 pro servopohon (servopohon dodávka MaR)</t>
  </si>
  <si>
    <t>-2100022388</t>
  </si>
  <si>
    <t>275</t>
  </si>
  <si>
    <t>734295010.1</t>
  </si>
  <si>
    <t>Směšovací armatura závitová trojcestná DN 20 kvs=4 pro servopohon (servopohon dodávka MaR)</t>
  </si>
  <si>
    <t>-1765353372</t>
  </si>
  <si>
    <t>276</t>
  </si>
  <si>
    <t>734411101</t>
  </si>
  <si>
    <t>Teploměr technický s pevným stonkem a jímkou zadní připojení průměr 63 mm délky 50 mm</t>
  </si>
  <si>
    <t>2110169725</t>
  </si>
  <si>
    <t>277</t>
  </si>
  <si>
    <t>998734102</t>
  </si>
  <si>
    <t>Přesun hmot tonážní pro armatury v objektech v do 12 m</t>
  </si>
  <si>
    <t>23190635</t>
  </si>
  <si>
    <t>278</t>
  </si>
  <si>
    <t>735151274</t>
  </si>
  <si>
    <t>Otopné těleso panelové jednodeskové 1 přídavná přestupní plocha výška/délka 600/700 mm</t>
  </si>
  <si>
    <t>-439212344</t>
  </si>
  <si>
    <t>279</t>
  </si>
  <si>
    <t>735151476</t>
  </si>
  <si>
    <t>Otopné těleso panelové dvoudeskové 1 přídavná přestupní plocha výška/délka 600/900 mm</t>
  </si>
  <si>
    <t>-1464478120</t>
  </si>
  <si>
    <t>280</t>
  </si>
  <si>
    <t>735151477</t>
  </si>
  <si>
    <t>Otopné těleso panelové dvoudeskové 1 přídavná přestupní plocha výška/délka 600/1000 mm</t>
  </si>
  <si>
    <t>580473259</t>
  </si>
  <si>
    <t>281</t>
  </si>
  <si>
    <t>735151822</t>
  </si>
  <si>
    <t>Demontáž otopného tělesa panelového dvouřadého délka do 2820 mm</t>
  </si>
  <si>
    <t>-185309871</t>
  </si>
  <si>
    <t>282</t>
  </si>
  <si>
    <t>735152272</t>
  </si>
  <si>
    <t>Otopné těleso panelové VK jednodeskové 1 přídavná přestupní plocha výška/délka 600/500mm</t>
  </si>
  <si>
    <t>1620241339</t>
  </si>
  <si>
    <t>283</t>
  </si>
  <si>
    <t>735152275</t>
  </si>
  <si>
    <t>Otopné těleso panelové VK jednodeskové 1 přídavná přestupní plocha výška/délka 600/800mm</t>
  </si>
  <si>
    <t>577049651</t>
  </si>
  <si>
    <t>284</t>
  </si>
  <si>
    <t>735152278</t>
  </si>
  <si>
    <t>Otopné těleso panel VK jednodeskové 1 přídavná přestupní plocha výška/délka 600/1100 mm</t>
  </si>
  <si>
    <t>1878760939</t>
  </si>
  <si>
    <t>285</t>
  </si>
  <si>
    <t>735152279</t>
  </si>
  <si>
    <t>Otopné těleso panel VK jednodeskové 1 přídavná přestupní plocha výška/délka 600/1200 mm</t>
  </si>
  <si>
    <t>-1627255389</t>
  </si>
  <si>
    <t>286</t>
  </si>
  <si>
    <t>735152473</t>
  </si>
  <si>
    <t>Otopné těleso panelové VK dvoudeskové 1 přídavná přestupní plocha výška/délka 600/600 mm</t>
  </si>
  <si>
    <t>144461034</t>
  </si>
  <si>
    <t>287</t>
  </si>
  <si>
    <t>735152478</t>
  </si>
  <si>
    <t>Otopné těleso panelové VK dvoudeskové 1 přídavná přestupní plocha výška/délka 600/1100mm</t>
  </si>
  <si>
    <t>417476889</t>
  </si>
  <si>
    <t>288</t>
  </si>
  <si>
    <t>735164512</t>
  </si>
  <si>
    <t>Montáž otopného tělesa trubkového na stěnu výšky tělesa přes 1500 mm</t>
  </si>
  <si>
    <t>1958513298</t>
  </si>
  <si>
    <t>289</t>
  </si>
  <si>
    <t>735164512.1</t>
  </si>
  <si>
    <t>Trubkové ocelové těleso 1820x600, se středovým připojením</t>
  </si>
  <si>
    <t>-1530014209</t>
  </si>
  <si>
    <t>290</t>
  </si>
  <si>
    <t>735192924</t>
  </si>
  <si>
    <t>Zpětná montáž otopného tělesa panelového dvouřadého do 2820 mm</t>
  </si>
  <si>
    <t>886825049</t>
  </si>
  <si>
    <t>291</t>
  </si>
  <si>
    <t>998735102</t>
  </si>
  <si>
    <t>Přesun hmot tonážní pro otopná tělesa v objektech v do 12 m</t>
  </si>
  <si>
    <t>1155454932</t>
  </si>
  <si>
    <t>292</t>
  </si>
  <si>
    <t>R010</t>
  </si>
  <si>
    <t>Topná zkouška</t>
  </si>
  <si>
    <t>hod</t>
  </si>
  <si>
    <t>577688187</t>
  </si>
  <si>
    <t>293</t>
  </si>
  <si>
    <t>R011</t>
  </si>
  <si>
    <t>Doprava</t>
  </si>
  <si>
    <t>958172067</t>
  </si>
  <si>
    <t>294</t>
  </si>
  <si>
    <t>R012</t>
  </si>
  <si>
    <t>Montážní a těsnící materiál</t>
  </si>
  <si>
    <t>2048149697</t>
  </si>
  <si>
    <t>295</t>
  </si>
  <si>
    <t>R013</t>
  </si>
  <si>
    <t>Stavební výpomoci</t>
  </si>
  <si>
    <t>232782799</t>
  </si>
  <si>
    <t>296</t>
  </si>
  <si>
    <t>R014</t>
  </si>
  <si>
    <t>Koordinační činnost</t>
  </si>
  <si>
    <t>-773701349</t>
  </si>
  <si>
    <t>297</t>
  </si>
  <si>
    <t>R015</t>
  </si>
  <si>
    <t>Pomocný ocelový materiál</t>
  </si>
  <si>
    <t>kg</t>
  </si>
  <si>
    <t>-122642545</t>
  </si>
  <si>
    <t>298</t>
  </si>
  <si>
    <t>R016</t>
  </si>
  <si>
    <t>Dokumentace skutečného provedení</t>
  </si>
  <si>
    <t>kpl</t>
  </si>
  <si>
    <t>1729199415</t>
  </si>
  <si>
    <t>299</t>
  </si>
  <si>
    <t>R017</t>
  </si>
  <si>
    <t>Oplechování potrubí vytápění ve venkovním prostředí</t>
  </si>
  <si>
    <t>1852943180</t>
  </si>
  <si>
    <t>300</t>
  </si>
  <si>
    <t>R020</t>
  </si>
  <si>
    <t>Výrobní a dílenská dokumentace</t>
  </si>
  <si>
    <t>1415916601</t>
  </si>
  <si>
    <t>301</t>
  </si>
  <si>
    <t>R021</t>
  </si>
  <si>
    <t>Napouštění a vypouštění systému</t>
  </si>
  <si>
    <t>-1904915122</t>
  </si>
  <si>
    <t>302</t>
  </si>
  <si>
    <t>M179</t>
  </si>
  <si>
    <t>Etylenglykol</t>
  </si>
  <si>
    <t>l</t>
  </si>
  <si>
    <t>-1038385149</t>
  </si>
  <si>
    <t>741-1</t>
  </si>
  <si>
    <t>Elektroinstalace - dodávka</t>
  </si>
  <si>
    <t>303</t>
  </si>
  <si>
    <t>Pol54</t>
  </si>
  <si>
    <t>CYKY-J  3x  1,5  kruhy 100m</t>
  </si>
  <si>
    <t>-1458327163</t>
  </si>
  <si>
    <t>304</t>
  </si>
  <si>
    <t>Pol55</t>
  </si>
  <si>
    <t>CYKY-J  3x  2,5  kruhy 100m</t>
  </si>
  <si>
    <t>-1621710488</t>
  </si>
  <si>
    <t>305</t>
  </si>
  <si>
    <t>Pol56</t>
  </si>
  <si>
    <t>CYKY-O  3x  1,5  kruhy 100m</t>
  </si>
  <si>
    <t>-1261160495</t>
  </si>
  <si>
    <t>306</t>
  </si>
  <si>
    <t>Pol57</t>
  </si>
  <si>
    <t>CYKY-J  5x  2,5  kruhy 100m</t>
  </si>
  <si>
    <t>498697975</t>
  </si>
  <si>
    <t>307</t>
  </si>
  <si>
    <t>Pol58</t>
  </si>
  <si>
    <t>1 CXKH-V 3Jx1,5</t>
  </si>
  <si>
    <t>1879058165</t>
  </si>
  <si>
    <t>308</t>
  </si>
  <si>
    <t>Pol59</t>
  </si>
  <si>
    <t>1 CXKH-V 3Jx2,5</t>
  </si>
  <si>
    <t>1281426623</t>
  </si>
  <si>
    <t>309</t>
  </si>
  <si>
    <t>Pol60</t>
  </si>
  <si>
    <t>1 CXKH-V 12Jx1,5</t>
  </si>
  <si>
    <t>1413742391</t>
  </si>
  <si>
    <t>310</t>
  </si>
  <si>
    <t>Pol61</t>
  </si>
  <si>
    <t>1 CXKH-V 5Jx6</t>
  </si>
  <si>
    <t>-990380357</t>
  </si>
  <si>
    <t>311</t>
  </si>
  <si>
    <t>Pol62</t>
  </si>
  <si>
    <t>1 CXKH-V 5Jx10</t>
  </si>
  <si>
    <t>-1025275141</t>
  </si>
  <si>
    <t>312</t>
  </si>
  <si>
    <t>Pol63</t>
  </si>
  <si>
    <t>1 CXKH-V 5Jx16</t>
  </si>
  <si>
    <t>-1766777876</t>
  </si>
  <si>
    <t>313</t>
  </si>
  <si>
    <t>Pol64</t>
  </si>
  <si>
    <t>1 CXKH-V 5Jx25</t>
  </si>
  <si>
    <t>-80494772</t>
  </si>
  <si>
    <t>314</t>
  </si>
  <si>
    <t>Pol65</t>
  </si>
  <si>
    <t>1 CXKH-V 5Jx35</t>
  </si>
  <si>
    <t>754305309</t>
  </si>
  <si>
    <t>315</t>
  </si>
  <si>
    <t>Pol66</t>
  </si>
  <si>
    <t>AYKY 3x185+95</t>
  </si>
  <si>
    <t>-1282400895</t>
  </si>
  <si>
    <t>316</t>
  </si>
  <si>
    <t>Pol67</t>
  </si>
  <si>
    <t>Trubka PVC pr. 16</t>
  </si>
  <si>
    <t>76872104</t>
  </si>
  <si>
    <t>317</t>
  </si>
  <si>
    <t>Pol68</t>
  </si>
  <si>
    <t>Trubka PVC pr. 23</t>
  </si>
  <si>
    <t>470267428</t>
  </si>
  <si>
    <t>318</t>
  </si>
  <si>
    <t>Pol69</t>
  </si>
  <si>
    <t>Trubka Kopoflex  40</t>
  </si>
  <si>
    <t>-1585962013</t>
  </si>
  <si>
    <t>319</t>
  </si>
  <si>
    <t>Pol70</t>
  </si>
  <si>
    <t>CY   4 zelenožlutá  (H07V-U)</t>
  </si>
  <si>
    <t>1086716290</t>
  </si>
  <si>
    <t>320</t>
  </si>
  <si>
    <t>Pol71</t>
  </si>
  <si>
    <t>CY   6 zelenožlutá  (H07V-U)</t>
  </si>
  <si>
    <t>-44591962</t>
  </si>
  <si>
    <t>321</t>
  </si>
  <si>
    <t>Pol72</t>
  </si>
  <si>
    <t>CYA 25 ZŽ</t>
  </si>
  <si>
    <t>-2009255239</t>
  </si>
  <si>
    <t>322</t>
  </si>
  <si>
    <t>Pol73</t>
  </si>
  <si>
    <t>CYA 50 ZŽ</t>
  </si>
  <si>
    <t>1450714878</t>
  </si>
  <si>
    <t>323</t>
  </si>
  <si>
    <t>Pol74</t>
  </si>
  <si>
    <t>Ekvipotenciální svorkovnice</t>
  </si>
  <si>
    <t>1391916676</t>
  </si>
  <si>
    <t>324</t>
  </si>
  <si>
    <t>Pol75</t>
  </si>
  <si>
    <t>Kabel UTP cat.6 -</t>
  </si>
  <si>
    <t>-1513619597</t>
  </si>
  <si>
    <t>325</t>
  </si>
  <si>
    <t>Pol76</t>
  </si>
  <si>
    <t>Optický kabel  8 vláken</t>
  </si>
  <si>
    <t>-895565559</t>
  </si>
  <si>
    <t>326</t>
  </si>
  <si>
    <t>Pol77</t>
  </si>
  <si>
    <t>Drátěný kabelový žlab 100x50 s příslušenstvím, vč .odboček, podpěr a konzolí</t>
  </si>
  <si>
    <t>-366168281</t>
  </si>
  <si>
    <t>327</t>
  </si>
  <si>
    <t>Pol78</t>
  </si>
  <si>
    <t>KU 68-1901 ZB KRABICE UNIVERZÁLNÍ</t>
  </si>
  <si>
    <t>-1752680618</t>
  </si>
  <si>
    <t>328</t>
  </si>
  <si>
    <t>Pol79</t>
  </si>
  <si>
    <t>KO 97/5 KA KRABICE ODBOČNÁ ŠEDÁ s víčkem KO 97 V</t>
  </si>
  <si>
    <t>252444293</t>
  </si>
  <si>
    <t>329</t>
  </si>
  <si>
    <t>Pol80</t>
  </si>
  <si>
    <t>HP 100 krabice z tvrz.plastu</t>
  </si>
  <si>
    <t>-979799379</t>
  </si>
  <si>
    <t>330</t>
  </si>
  <si>
    <t>Pol81</t>
  </si>
  <si>
    <t>HP 120 krabice z tvrz.plastu</t>
  </si>
  <si>
    <t>-1586299900</t>
  </si>
  <si>
    <t>331</t>
  </si>
  <si>
    <t>Pol82</t>
  </si>
  <si>
    <t>HP 200x300 krabice z tvrz.plastu</t>
  </si>
  <si>
    <t>140628067</t>
  </si>
  <si>
    <t>332</t>
  </si>
  <si>
    <t>Pol83</t>
  </si>
  <si>
    <t>HP 100 krabice z tvrz.plastu bezhalogenové</t>
  </si>
  <si>
    <t>1617799341</t>
  </si>
  <si>
    <t>333</t>
  </si>
  <si>
    <t>Pol84</t>
  </si>
  <si>
    <t>Drátěný kabelový žlab 300x50 s příslušenstvím, vč. odboček, podpěr a konzolí</t>
  </si>
  <si>
    <t>-1323366988</t>
  </si>
  <si>
    <t>334</t>
  </si>
  <si>
    <t>Pol85</t>
  </si>
  <si>
    <t>Drátěný kabelový žlab 200x50 s příslušenstvím, vč .odboček, podpěr a konzolí</t>
  </si>
  <si>
    <t>-1587621016</t>
  </si>
  <si>
    <t>335</t>
  </si>
  <si>
    <t>-2036935400</t>
  </si>
  <si>
    <t>336</t>
  </si>
  <si>
    <t>Pol86</t>
  </si>
  <si>
    <t>Drátěný kabelový žlab 150x50  požárně odolný s přísl, vč. odboček, podpěr a konzolí</t>
  </si>
  <si>
    <t>-52348761</t>
  </si>
  <si>
    <t>337</t>
  </si>
  <si>
    <t>Pol87</t>
  </si>
  <si>
    <t>Drátěný kabelový žlab 100x50 požárně odolný s přísl.,vč .odboček, podpěr a konzolí</t>
  </si>
  <si>
    <t>-1679234197</t>
  </si>
  <si>
    <t>338</t>
  </si>
  <si>
    <t>Pol88</t>
  </si>
  <si>
    <t>kabelové příchytky požárně odolné</t>
  </si>
  <si>
    <t>-831274670</t>
  </si>
  <si>
    <t>339</t>
  </si>
  <si>
    <t>Pol89</t>
  </si>
  <si>
    <t>Lišta vkládací  PVC L20x20</t>
  </si>
  <si>
    <t>-657956275</t>
  </si>
  <si>
    <t>340</t>
  </si>
  <si>
    <t>Pol90</t>
  </si>
  <si>
    <t>Lišta vkládací PVC  L40x20</t>
  </si>
  <si>
    <t>-1223215377</t>
  </si>
  <si>
    <t>341</t>
  </si>
  <si>
    <t>Pol91</t>
  </si>
  <si>
    <t>Přístroj spínače jednopólového řazení 1, 1So</t>
  </si>
  <si>
    <t>-41119360</t>
  </si>
  <si>
    <t>342</t>
  </si>
  <si>
    <t>Pol92</t>
  </si>
  <si>
    <t>Vypínač lustrový řaz.5 p.o.</t>
  </si>
  <si>
    <t>-1288413811</t>
  </si>
  <si>
    <t>343</t>
  </si>
  <si>
    <t>Pol93</t>
  </si>
  <si>
    <t>Spínač schodišťový  řaz.6 p.o.</t>
  </si>
  <si>
    <t>1809397934</t>
  </si>
  <si>
    <t>344</t>
  </si>
  <si>
    <t>Pol94</t>
  </si>
  <si>
    <t>Spínač křížový  řaz.7  p.o.</t>
  </si>
  <si>
    <t>-1391746794</t>
  </si>
  <si>
    <t>345</t>
  </si>
  <si>
    <t>Pol95</t>
  </si>
  <si>
    <t>5519A-A02357 B Zásuvka jed.chr.+clo.bezš</t>
  </si>
  <si>
    <t>-1958470384</t>
  </si>
  <si>
    <t>346</t>
  </si>
  <si>
    <t>Pol96</t>
  </si>
  <si>
    <t>Kryt spínače jednoduchý</t>
  </si>
  <si>
    <t>254706073</t>
  </si>
  <si>
    <t>347</t>
  </si>
  <si>
    <t>Pol97</t>
  </si>
  <si>
    <t>Kryt spínače dvojitý</t>
  </si>
  <si>
    <t>792214819</t>
  </si>
  <si>
    <t>348</t>
  </si>
  <si>
    <t>Pol98</t>
  </si>
  <si>
    <t>Rámeček jednonásobný</t>
  </si>
  <si>
    <t>138824532</t>
  </si>
  <si>
    <t>349</t>
  </si>
  <si>
    <t>Pol99</t>
  </si>
  <si>
    <t>Rámeček dvojnásobný</t>
  </si>
  <si>
    <t>-661159294</t>
  </si>
  <si>
    <t>350</t>
  </si>
  <si>
    <t>Pol100</t>
  </si>
  <si>
    <t>Rámeček trojnásobný</t>
  </si>
  <si>
    <t>-1476559877</t>
  </si>
  <si>
    <t>351</t>
  </si>
  <si>
    <t>Pol101</t>
  </si>
  <si>
    <t>Rámeček čtyřnásobný</t>
  </si>
  <si>
    <t>192454191</t>
  </si>
  <si>
    <t>352</t>
  </si>
  <si>
    <t>Pol102</t>
  </si>
  <si>
    <t>5518-2929 B Zásuvka jednonás+víč,IP44</t>
  </si>
  <si>
    <t>-521816912</t>
  </si>
  <si>
    <t>353</t>
  </si>
  <si>
    <t>Pol103</t>
  </si>
  <si>
    <t>3553-01929 B Spínač jednopól.řaz.1,IP 44</t>
  </si>
  <si>
    <t>-682688407</t>
  </si>
  <si>
    <t>354</t>
  </si>
  <si>
    <t>Pol104</t>
  </si>
  <si>
    <t>Zásuvka datová  dvojitá p.o.</t>
  </si>
  <si>
    <t>139630037</t>
  </si>
  <si>
    <t>355</t>
  </si>
  <si>
    <t>Pol105</t>
  </si>
  <si>
    <t>Kouřové čidlo</t>
  </si>
  <si>
    <t>-419977952</t>
  </si>
  <si>
    <t>356</t>
  </si>
  <si>
    <t>Pol106</t>
  </si>
  <si>
    <t>Tlačítko požární</t>
  </si>
  <si>
    <t>-70905429</t>
  </si>
  <si>
    <t>357</t>
  </si>
  <si>
    <t>Pol107</t>
  </si>
  <si>
    <t>Tlačítko CENTRÁL a TOTÁL stop  IP 55 p.o.</t>
  </si>
  <si>
    <t>-701552488</t>
  </si>
  <si>
    <t>358</t>
  </si>
  <si>
    <t>Pol108</t>
  </si>
  <si>
    <t>Osoušeč rukou  vysokorychlostní</t>
  </si>
  <si>
    <t>2010487474</t>
  </si>
  <si>
    <t>359</t>
  </si>
  <si>
    <t>Pol109</t>
  </si>
  <si>
    <t>Pohybové čidlo 360 st.vestavné</t>
  </si>
  <si>
    <t>-494667423</t>
  </si>
  <si>
    <t>360</t>
  </si>
  <si>
    <t>Pol110</t>
  </si>
  <si>
    <t>WAGO 2273-205 5x2,5 transparentní krabicová svorka</t>
  </si>
  <si>
    <t>1364369981</t>
  </si>
  <si>
    <t>361</t>
  </si>
  <si>
    <t>Pol111</t>
  </si>
  <si>
    <t>WAGO 2273-203 3x2,5 transparentní krabicová svorka</t>
  </si>
  <si>
    <t>811795704</t>
  </si>
  <si>
    <t>362</t>
  </si>
  <si>
    <t>Pol112</t>
  </si>
  <si>
    <t>Venkovní lampa LED 5W/230V/IP44 - osvětlení rampy</t>
  </si>
  <si>
    <t>781842174</t>
  </si>
  <si>
    <t>363</t>
  </si>
  <si>
    <t>Pol113</t>
  </si>
  <si>
    <t>Svítidlo LED panel vestavný čtverec A, 600,3800K, 700mA</t>
  </si>
  <si>
    <t>644386712</t>
  </si>
  <si>
    <t>364</t>
  </si>
  <si>
    <t>Pol114</t>
  </si>
  <si>
    <t>Rámeček pro přisazenou montáž čtverec A 625</t>
  </si>
  <si>
    <t>1291305260</t>
  </si>
  <si>
    <t>365</t>
  </si>
  <si>
    <t>Pol115</t>
  </si>
  <si>
    <t>Svítidlo vestavné, 2000lm čtvercové opálový kryt LED 4000K, 20W</t>
  </si>
  <si>
    <t>1307959923</t>
  </si>
  <si>
    <t>366</t>
  </si>
  <si>
    <t>Pol116</t>
  </si>
  <si>
    <t>Svítidlo BRSB_KO375V2</t>
  </si>
  <si>
    <t>1168386878</t>
  </si>
  <si>
    <t>367</t>
  </si>
  <si>
    <t>Pol117</t>
  </si>
  <si>
    <t>Svítidlo LED vestavné, náklopné hliníkové 12V, GU5,3 50W vč.zdroje 3000K</t>
  </si>
  <si>
    <t>1652128667</t>
  </si>
  <si>
    <t>368</t>
  </si>
  <si>
    <t>Pol118</t>
  </si>
  <si>
    <t>Trafo pro svítidla LED vestavná/náklopná 230/12V 20-70W</t>
  </si>
  <si>
    <t>1324201528</t>
  </si>
  <si>
    <t>369</t>
  </si>
  <si>
    <t>Pol119</t>
  </si>
  <si>
    <t>Světelný pásek LED  6m  v hliníkové liště + trafo</t>
  </si>
  <si>
    <t>-2127317443</t>
  </si>
  <si>
    <t>370</t>
  </si>
  <si>
    <t>Pol120</t>
  </si>
  <si>
    <t>Nouzové svítidlo  N1 - LED 2W 250lm,48V IP41</t>
  </si>
  <si>
    <t>-1218659670</t>
  </si>
  <si>
    <t>371</t>
  </si>
  <si>
    <t>Pol121</t>
  </si>
  <si>
    <t>Nouzové svítidlo  N2 - LED 2W 250lm,48V IP41</t>
  </si>
  <si>
    <t>390689517</t>
  </si>
  <si>
    <t>372</t>
  </si>
  <si>
    <t>Pol122</t>
  </si>
  <si>
    <t>Nouzové svítidlo  N3 - LED 3x1W 360lm,48V IP66</t>
  </si>
  <si>
    <t>289566022</t>
  </si>
  <si>
    <t>373</t>
  </si>
  <si>
    <t>Pol123</t>
  </si>
  <si>
    <t>Nouzové svítidlo  P1 - LED 1W 130lm, 48V IP65</t>
  </si>
  <si>
    <t>-1133424136</t>
  </si>
  <si>
    <t>374</t>
  </si>
  <si>
    <t>Pol124</t>
  </si>
  <si>
    <t>Nouzové svítidlo  P2 - LED 1W 130lm, 48V IP65</t>
  </si>
  <si>
    <t>1062567402</t>
  </si>
  <si>
    <t>375</t>
  </si>
  <si>
    <t>Pol125</t>
  </si>
  <si>
    <t>Nouzové svítidlo  P3 - LED 2W 270lm, 48V IP65</t>
  </si>
  <si>
    <t>775044634</t>
  </si>
  <si>
    <t>376</t>
  </si>
  <si>
    <t>Pol126</t>
  </si>
  <si>
    <t>Nouzové svítidlo  P4-H - LED 2W 270lm, 48V IP65</t>
  </si>
  <si>
    <t>-1954078440</t>
  </si>
  <si>
    <t>377</t>
  </si>
  <si>
    <t>Pol127</t>
  </si>
  <si>
    <t>Centrální bateriový systém  pro nouzové osvětlení, včetně příslušenství</t>
  </si>
  <si>
    <t>-771512933</t>
  </si>
  <si>
    <t>378</t>
  </si>
  <si>
    <t>Pol128</t>
  </si>
  <si>
    <t>Rozvaděč RH 1</t>
  </si>
  <si>
    <t>2112568431</t>
  </si>
  <si>
    <t>379</t>
  </si>
  <si>
    <t>Pol129</t>
  </si>
  <si>
    <t>Rozvaděč RP 2</t>
  </si>
  <si>
    <t>1838504256</t>
  </si>
  <si>
    <t>380</t>
  </si>
  <si>
    <t>Pol130</t>
  </si>
  <si>
    <t>Rozvaděč RP 4</t>
  </si>
  <si>
    <t>-342091584</t>
  </si>
  <si>
    <t>381</t>
  </si>
  <si>
    <t>Pol131</t>
  </si>
  <si>
    <t>Rozvaděč RS 1</t>
  </si>
  <si>
    <t>1071507775</t>
  </si>
  <si>
    <t>382</t>
  </si>
  <si>
    <t>Pol132</t>
  </si>
  <si>
    <t>Rozvaděč RH - stávající úprava</t>
  </si>
  <si>
    <t>-1622859242</t>
  </si>
  <si>
    <t>383</t>
  </si>
  <si>
    <t>Pol133</t>
  </si>
  <si>
    <t>Rozvaděč  RACK 700x1025x700 s vybavením pro připojení cca 36 dvojitých  dat.zásuvek</t>
  </si>
  <si>
    <t>630876538</t>
  </si>
  <si>
    <t>384</t>
  </si>
  <si>
    <t>Pol134</t>
  </si>
  <si>
    <t>Osvětlení nápis fasáda</t>
  </si>
  <si>
    <t>-1873844392</t>
  </si>
  <si>
    <t>385</t>
  </si>
  <si>
    <t>Pol135</t>
  </si>
  <si>
    <t>Pomocný materiál</t>
  </si>
  <si>
    <t>1602140796</t>
  </si>
  <si>
    <t>386</t>
  </si>
  <si>
    <t>Pol136</t>
  </si>
  <si>
    <t>Pásek FeZn 30x4</t>
  </si>
  <si>
    <t>-497161311</t>
  </si>
  <si>
    <t>387</t>
  </si>
  <si>
    <t>Pol137</t>
  </si>
  <si>
    <t>Drát 10 FeZn /0,62kg/1m/ Zemnící pozinkovaný drát - průměr 10mm</t>
  </si>
  <si>
    <t>2011655313</t>
  </si>
  <si>
    <t>388</t>
  </si>
  <si>
    <t>Pol138</t>
  </si>
  <si>
    <t>Drát AlMiSg 8 mm</t>
  </si>
  <si>
    <t>2098942915</t>
  </si>
  <si>
    <t>389</t>
  </si>
  <si>
    <t>Pol139</t>
  </si>
  <si>
    <t>Jímací tyč s příslušenstvím</t>
  </si>
  <si>
    <t>-1623801589</t>
  </si>
  <si>
    <t>390</t>
  </si>
  <si>
    <t>Pol140</t>
  </si>
  <si>
    <t>Betonový podstavec JT</t>
  </si>
  <si>
    <t>-1544515115</t>
  </si>
  <si>
    <t>391</t>
  </si>
  <si>
    <t>Pol141</t>
  </si>
  <si>
    <t>SR 03 - lit. Svorka zemnící pro spojovací pás - drát - litina</t>
  </si>
  <si>
    <t>-1346760810</t>
  </si>
  <si>
    <t>392</t>
  </si>
  <si>
    <t>Pol142</t>
  </si>
  <si>
    <t>Ochranný úhelník</t>
  </si>
  <si>
    <t>1607956004</t>
  </si>
  <si>
    <t>393</t>
  </si>
  <si>
    <t>Pol143</t>
  </si>
  <si>
    <t>Svorka SS</t>
  </si>
  <si>
    <t>829421778</t>
  </si>
  <si>
    <t>394</t>
  </si>
  <si>
    <t>Pol144</t>
  </si>
  <si>
    <t>Svorka SK</t>
  </si>
  <si>
    <t>-312484004</t>
  </si>
  <si>
    <t>395</t>
  </si>
  <si>
    <t>Pol145</t>
  </si>
  <si>
    <t>Podpěra PV 21</t>
  </si>
  <si>
    <t>474325939</t>
  </si>
  <si>
    <t>396</t>
  </si>
  <si>
    <t>Pol146</t>
  </si>
  <si>
    <t>Čísla svodů  1 - 19</t>
  </si>
  <si>
    <t>1130783722</t>
  </si>
  <si>
    <t>397</t>
  </si>
  <si>
    <t>Pol147</t>
  </si>
  <si>
    <t>2125955767</t>
  </si>
  <si>
    <t>741-2</t>
  </si>
  <si>
    <t>Elektroinstalace - montáž</t>
  </si>
  <si>
    <t>398</t>
  </si>
  <si>
    <t>pol 240</t>
  </si>
  <si>
    <t>Demontáž stávajících rozvodů</t>
  </si>
  <si>
    <t>2089088936</t>
  </si>
  <si>
    <t>399</t>
  </si>
  <si>
    <t>Pol148</t>
  </si>
  <si>
    <t>CYKY-J  3x  1,5</t>
  </si>
  <si>
    <t>1605223651</t>
  </si>
  <si>
    <t>400</t>
  </si>
  <si>
    <t>Pol149</t>
  </si>
  <si>
    <t>CYKY-J  3x  2,5</t>
  </si>
  <si>
    <t>1196834573</t>
  </si>
  <si>
    <t>401</t>
  </si>
  <si>
    <t>Pol150</t>
  </si>
  <si>
    <t>CYKY-O  3x  1,5</t>
  </si>
  <si>
    <t>-1213531201</t>
  </si>
  <si>
    <t>402</t>
  </si>
  <si>
    <t>Pol151</t>
  </si>
  <si>
    <t>CYKY-J  5x  2,5</t>
  </si>
  <si>
    <t>678601416</t>
  </si>
  <si>
    <t>403</t>
  </si>
  <si>
    <t>Pol152</t>
  </si>
  <si>
    <t>800749163</t>
  </si>
  <si>
    <t>404</t>
  </si>
  <si>
    <t>Pol153</t>
  </si>
  <si>
    <t>1521318515</t>
  </si>
  <si>
    <t>405</t>
  </si>
  <si>
    <t>Pol154</t>
  </si>
  <si>
    <t>1819832614</t>
  </si>
  <si>
    <t>406</t>
  </si>
  <si>
    <t>Pol155</t>
  </si>
  <si>
    <t>-616004125</t>
  </si>
  <si>
    <t>407</t>
  </si>
  <si>
    <t>Pol156</t>
  </si>
  <si>
    <t>-1392013276</t>
  </si>
  <si>
    <t>408</t>
  </si>
  <si>
    <t>Pol157</t>
  </si>
  <si>
    <t>-480215324</t>
  </si>
  <si>
    <t>409</t>
  </si>
  <si>
    <t>Pol158</t>
  </si>
  <si>
    <t>552945066</t>
  </si>
  <si>
    <t>410</t>
  </si>
  <si>
    <t>Pol159</t>
  </si>
  <si>
    <t>1954652322</t>
  </si>
  <si>
    <t>411</t>
  </si>
  <si>
    <t>Pol160</t>
  </si>
  <si>
    <t>993299520</t>
  </si>
  <si>
    <t>412</t>
  </si>
  <si>
    <t>Pol161</t>
  </si>
  <si>
    <t>1277836316</t>
  </si>
  <si>
    <t>413</t>
  </si>
  <si>
    <t>Pol162</t>
  </si>
  <si>
    <t>1245989692</t>
  </si>
  <si>
    <t>414</t>
  </si>
  <si>
    <t>Pol163</t>
  </si>
  <si>
    <t>33540315</t>
  </si>
  <si>
    <t>415</t>
  </si>
  <si>
    <t>Pol164</t>
  </si>
  <si>
    <t>307479007</t>
  </si>
  <si>
    <t>416</t>
  </si>
  <si>
    <t>Pol165</t>
  </si>
  <si>
    <t>1037421685</t>
  </si>
  <si>
    <t>417</t>
  </si>
  <si>
    <t>Pol166</t>
  </si>
  <si>
    <t>-2053547913</t>
  </si>
  <si>
    <t>418</t>
  </si>
  <si>
    <t>Pol167</t>
  </si>
  <si>
    <t>-1412665871</t>
  </si>
  <si>
    <t>419</t>
  </si>
  <si>
    <t>Pol168</t>
  </si>
  <si>
    <t>-197133584</t>
  </si>
  <si>
    <t>420</t>
  </si>
  <si>
    <t>Pol169</t>
  </si>
  <si>
    <t>633345662</t>
  </si>
  <si>
    <t>421</t>
  </si>
  <si>
    <t>Pol170</t>
  </si>
  <si>
    <t>-1529580419</t>
  </si>
  <si>
    <t>422</t>
  </si>
  <si>
    <t>Pol171</t>
  </si>
  <si>
    <t>-376884300</t>
  </si>
  <si>
    <t>423</t>
  </si>
  <si>
    <t>Pol172</t>
  </si>
  <si>
    <t>674203067</t>
  </si>
  <si>
    <t>424</t>
  </si>
  <si>
    <t>Pol173</t>
  </si>
  <si>
    <t>224345238</t>
  </si>
  <si>
    <t>425</t>
  </si>
  <si>
    <t>Pol174</t>
  </si>
  <si>
    <t>507855087</t>
  </si>
  <si>
    <t>426</t>
  </si>
  <si>
    <t>Pol175</t>
  </si>
  <si>
    <t>-3921000</t>
  </si>
  <si>
    <t>427</t>
  </si>
  <si>
    <t>Pol176</t>
  </si>
  <si>
    <t>-2064456587</t>
  </si>
  <si>
    <t>428</t>
  </si>
  <si>
    <t>Pol177</t>
  </si>
  <si>
    <t>390613114</t>
  </si>
  <si>
    <t>429</t>
  </si>
  <si>
    <t>Pol178</t>
  </si>
  <si>
    <t>-881340507</t>
  </si>
  <si>
    <t>430</t>
  </si>
  <si>
    <t>Pol179</t>
  </si>
  <si>
    <t>-3469949</t>
  </si>
  <si>
    <t>431</t>
  </si>
  <si>
    <t>1261402322</t>
  </si>
  <si>
    <t>432</t>
  </si>
  <si>
    <t>Pol180</t>
  </si>
  <si>
    <t>-137346137</t>
  </si>
  <si>
    <t>433</t>
  </si>
  <si>
    <t>Pol181</t>
  </si>
  <si>
    <t>1477106816</t>
  </si>
  <si>
    <t>434</t>
  </si>
  <si>
    <t>Pol182</t>
  </si>
  <si>
    <t>-999753159</t>
  </si>
  <si>
    <t>435</t>
  </si>
  <si>
    <t>Pol183</t>
  </si>
  <si>
    <t>-950539401</t>
  </si>
  <si>
    <t>436</t>
  </si>
  <si>
    <t>Pol184</t>
  </si>
  <si>
    <t>-1583069472</t>
  </si>
  <si>
    <t>437</t>
  </si>
  <si>
    <t>Pol185</t>
  </si>
  <si>
    <t>-1756289287</t>
  </si>
  <si>
    <t>438</t>
  </si>
  <si>
    <t>Pol186</t>
  </si>
  <si>
    <t>1782063890</t>
  </si>
  <si>
    <t>439</t>
  </si>
  <si>
    <t>Pol187</t>
  </si>
  <si>
    <t>-368340552</t>
  </si>
  <si>
    <t>440</t>
  </si>
  <si>
    <t>Pol188</t>
  </si>
  <si>
    <t>-968878963</t>
  </si>
  <si>
    <t>441</t>
  </si>
  <si>
    <t>Pol189</t>
  </si>
  <si>
    <t>-1648218245</t>
  </si>
  <si>
    <t>442</t>
  </si>
  <si>
    <t>Pol190</t>
  </si>
  <si>
    <t>1169802605</t>
  </si>
  <si>
    <t>443</t>
  </si>
  <si>
    <t>Pol191</t>
  </si>
  <si>
    <t>-1117840861</t>
  </si>
  <si>
    <t>444</t>
  </si>
  <si>
    <t>Pol192</t>
  </si>
  <si>
    <t>-1977562486</t>
  </si>
  <si>
    <t>445</t>
  </si>
  <si>
    <t>Pol193</t>
  </si>
  <si>
    <t>Kořové čidlo</t>
  </si>
  <si>
    <t>-1195489208</t>
  </si>
  <si>
    <t>446</t>
  </si>
  <si>
    <t>Pol194</t>
  </si>
  <si>
    <t>Tlačítko požární - ovl. závěsu</t>
  </si>
  <si>
    <t>1013527345</t>
  </si>
  <si>
    <t>447</t>
  </si>
  <si>
    <t>Pol195</t>
  </si>
  <si>
    <t>-728938342</t>
  </si>
  <si>
    <t>448</t>
  </si>
  <si>
    <t>Pol196</t>
  </si>
  <si>
    <t>2123266976</t>
  </si>
  <si>
    <t>449</t>
  </si>
  <si>
    <t>Pol197</t>
  </si>
  <si>
    <t>1523611936</t>
  </si>
  <si>
    <t>450</t>
  </si>
  <si>
    <t>Pol198</t>
  </si>
  <si>
    <t>Ukončení vodičů do 4 mm2</t>
  </si>
  <si>
    <t>1815703346</t>
  </si>
  <si>
    <t>451</t>
  </si>
  <si>
    <t>Pol199</t>
  </si>
  <si>
    <t>Ukončení vodičů do 50 mm2</t>
  </si>
  <si>
    <t>719141218</t>
  </si>
  <si>
    <t>452</t>
  </si>
  <si>
    <t>Pol200</t>
  </si>
  <si>
    <t>267761014</t>
  </si>
  <si>
    <t>453</t>
  </si>
  <si>
    <t>Pol201</t>
  </si>
  <si>
    <t>1611293453</t>
  </si>
  <si>
    <t>454</t>
  </si>
  <si>
    <t>Pol202</t>
  </si>
  <si>
    <t>-209760072</t>
  </si>
  <si>
    <t>455</t>
  </si>
  <si>
    <t>Pol203</t>
  </si>
  <si>
    <t>1639162738</t>
  </si>
  <si>
    <t>456</t>
  </si>
  <si>
    <t>Pol204</t>
  </si>
  <si>
    <t>-905163698</t>
  </si>
  <si>
    <t>457</t>
  </si>
  <si>
    <t>Pol205</t>
  </si>
  <si>
    <t>1394847616</t>
  </si>
  <si>
    <t>458</t>
  </si>
  <si>
    <t>Pol206</t>
  </si>
  <si>
    <t>168069848</t>
  </si>
  <si>
    <t>459</t>
  </si>
  <si>
    <t>Pol207</t>
  </si>
  <si>
    <t>-671171809</t>
  </si>
  <si>
    <t>460</t>
  </si>
  <si>
    <t>Pol208</t>
  </si>
  <si>
    <t>1872090402</t>
  </si>
  <si>
    <t>461</t>
  </si>
  <si>
    <t>Pol209</t>
  </si>
  <si>
    <t>1548107592</t>
  </si>
  <si>
    <t>462</t>
  </si>
  <si>
    <t>Pol210</t>
  </si>
  <si>
    <t>-996093294</t>
  </si>
  <si>
    <t>463</t>
  </si>
  <si>
    <t>Pol211</t>
  </si>
  <si>
    <t>2012443635</t>
  </si>
  <si>
    <t>464</t>
  </si>
  <si>
    <t>Pol212</t>
  </si>
  <si>
    <t>-778603410</t>
  </si>
  <si>
    <t>465</t>
  </si>
  <si>
    <t>Pol213</t>
  </si>
  <si>
    <t>397151394</t>
  </si>
  <si>
    <t>466</t>
  </si>
  <si>
    <t>Pol214</t>
  </si>
  <si>
    <t>-960383417</t>
  </si>
  <si>
    <t>467</t>
  </si>
  <si>
    <t>Pol215</t>
  </si>
  <si>
    <t>-1767541784</t>
  </si>
  <si>
    <t>468</t>
  </si>
  <si>
    <t>Pol216</t>
  </si>
  <si>
    <t>-1973330197</t>
  </si>
  <si>
    <t>469</t>
  </si>
  <si>
    <t>Pol217</t>
  </si>
  <si>
    <t>-842543629</t>
  </si>
  <si>
    <t>470</t>
  </si>
  <si>
    <t>Pol218</t>
  </si>
  <si>
    <t>-1671445412</t>
  </si>
  <si>
    <t>471</t>
  </si>
  <si>
    <t>Pol219</t>
  </si>
  <si>
    <t>-1065717448</t>
  </si>
  <si>
    <t>472</t>
  </si>
  <si>
    <t>Pol220</t>
  </si>
  <si>
    <t>249629813</t>
  </si>
  <si>
    <t>473</t>
  </si>
  <si>
    <t>Pol221</t>
  </si>
  <si>
    <t>Přemístění rozvaděče COLT</t>
  </si>
  <si>
    <t>1865701327</t>
  </si>
  <si>
    <t>474</t>
  </si>
  <si>
    <t>Pol222</t>
  </si>
  <si>
    <t>701314996</t>
  </si>
  <si>
    <t>475</t>
  </si>
  <si>
    <t>Pol223</t>
  </si>
  <si>
    <t>-1877448361</t>
  </si>
  <si>
    <t>476</t>
  </si>
  <si>
    <t>Pol224</t>
  </si>
  <si>
    <t>Výchozí revize el.zařízení</t>
  </si>
  <si>
    <t>1238130605</t>
  </si>
  <si>
    <t>477</t>
  </si>
  <si>
    <t>Pol225</t>
  </si>
  <si>
    <t>Pomocné práce</t>
  </si>
  <si>
    <t>-837190688</t>
  </si>
  <si>
    <t>478</t>
  </si>
  <si>
    <t>Pol226</t>
  </si>
  <si>
    <t>1747806638</t>
  </si>
  <si>
    <t>479</t>
  </si>
  <si>
    <t>Pol227</t>
  </si>
  <si>
    <t>Drát 10 FeZn</t>
  </si>
  <si>
    <t>-1648579603</t>
  </si>
  <si>
    <t>480</t>
  </si>
  <si>
    <t>Pol228</t>
  </si>
  <si>
    <t>-1468859776</t>
  </si>
  <si>
    <t>481</t>
  </si>
  <si>
    <t>Pol229</t>
  </si>
  <si>
    <t>Jímací tyč s příslušenstvím + podstavec</t>
  </si>
  <si>
    <t>708908453</t>
  </si>
  <si>
    <t>482</t>
  </si>
  <si>
    <t>Pol230</t>
  </si>
  <si>
    <t>-83862984</t>
  </si>
  <si>
    <t>483</t>
  </si>
  <si>
    <t>Pol231</t>
  </si>
  <si>
    <t>-19444070</t>
  </si>
  <si>
    <t>484</t>
  </si>
  <si>
    <t>Pol232</t>
  </si>
  <si>
    <t>82194518</t>
  </si>
  <si>
    <t>485</t>
  </si>
  <si>
    <t>Pol233</t>
  </si>
  <si>
    <t>1745227905</t>
  </si>
  <si>
    <t>486</t>
  </si>
  <si>
    <t>Pol234</t>
  </si>
  <si>
    <t>162204834</t>
  </si>
  <si>
    <t>487</t>
  </si>
  <si>
    <t>Pol235</t>
  </si>
  <si>
    <t>-76445964</t>
  </si>
  <si>
    <t>488</t>
  </si>
  <si>
    <t>Pol236</t>
  </si>
  <si>
    <t>Propojení kovových konstrukcí</t>
  </si>
  <si>
    <t>186920484</t>
  </si>
  <si>
    <t>489</t>
  </si>
  <si>
    <t>Pol237</t>
  </si>
  <si>
    <t>Propojení s vedlejšími objekty</t>
  </si>
  <si>
    <t>-51052271</t>
  </si>
  <si>
    <t>490</t>
  </si>
  <si>
    <t>Pol238</t>
  </si>
  <si>
    <t>Výchozí revize hromosvodu</t>
  </si>
  <si>
    <t>-203035140</t>
  </si>
  <si>
    <t>491</t>
  </si>
  <si>
    <t>Pol239</t>
  </si>
  <si>
    <t>Pomocný prácel</t>
  </si>
  <si>
    <t>1011346865</t>
  </si>
  <si>
    <t>742</t>
  </si>
  <si>
    <t>Elektroinstalace - slaboproud</t>
  </si>
  <si>
    <t>492</t>
  </si>
  <si>
    <t>NSYSM1812402DP</t>
  </si>
  <si>
    <t>Samostatně stojící skříň 1800x1200x400, IP55</t>
  </si>
  <si>
    <t>603533014</t>
  </si>
  <si>
    <t>493</t>
  </si>
  <si>
    <t>MXPLC</t>
  </si>
  <si>
    <t>Kompaktní procesní stanice, 16AI, 8AO, 32DI, 32DO, 2xRS485, 2xRS23, Ethernet</t>
  </si>
  <si>
    <t>-389749611</t>
  </si>
  <si>
    <t>494</t>
  </si>
  <si>
    <t>HT200</t>
  </si>
  <si>
    <t>Dotykový ovládací terminál, DOMAT</t>
  </si>
  <si>
    <t>-1256927369</t>
  </si>
  <si>
    <t>495</t>
  </si>
  <si>
    <t>RXIO</t>
  </si>
  <si>
    <t>-1194184639</t>
  </si>
  <si>
    <t>496</t>
  </si>
  <si>
    <t>M500</t>
  </si>
  <si>
    <t>Modul analogových vstupů, 8AI, 0..10V</t>
  </si>
  <si>
    <t>-1189992967</t>
  </si>
  <si>
    <t>497</t>
  </si>
  <si>
    <t>R610</t>
  </si>
  <si>
    <t>Modul analogových výstupů, 8AO, 0..10V</t>
  </si>
  <si>
    <t>-1506462428</t>
  </si>
  <si>
    <t>498</t>
  </si>
  <si>
    <t>-180566286</t>
  </si>
  <si>
    <t>499</t>
  </si>
  <si>
    <t>RB941-2nD-TC</t>
  </si>
  <si>
    <t>Switch 4xport, napájení přes adaptér; WiFi 802.11n/g/b</t>
  </si>
  <si>
    <t>1861890377</t>
  </si>
  <si>
    <t>500</t>
  </si>
  <si>
    <t>TENB56124004</t>
  </si>
  <si>
    <t>Oddělovací bezpečnostní transformátor 160VA</t>
  </si>
  <si>
    <t>-731106645</t>
  </si>
  <si>
    <t>501</t>
  </si>
  <si>
    <t>HDR-30-24</t>
  </si>
  <si>
    <t>Napájecí zdroj na DIN 24VDC (21.6V-29V), 0-1,5A, 30W</t>
  </si>
  <si>
    <t>-1349527795</t>
  </si>
  <si>
    <t>502</t>
  </si>
  <si>
    <t>ZS206</t>
  </si>
  <si>
    <t>Soklová zásuvka AC 230V/16A</t>
  </si>
  <si>
    <t>1559591673</t>
  </si>
  <si>
    <t>503</t>
  </si>
  <si>
    <t>-1152647985</t>
  </si>
  <si>
    <t>504</t>
  </si>
  <si>
    <t>MicroMax180</t>
  </si>
  <si>
    <t>Frekvenční měnič 0,18kW</t>
  </si>
  <si>
    <t>-984827489</t>
  </si>
  <si>
    <t>505</t>
  </si>
  <si>
    <t>LV510425</t>
  </si>
  <si>
    <t>Odpínač 3P 100A CVS160NA EasyPact</t>
  </si>
  <si>
    <t>684727506</t>
  </si>
  <si>
    <t>506</t>
  </si>
  <si>
    <t>LV429340</t>
  </si>
  <si>
    <t>Prodloužená rukojeť červeno žlutá, IP54</t>
  </si>
  <si>
    <t>-1957189293</t>
  </si>
  <si>
    <t>507</t>
  </si>
  <si>
    <t>LV429517</t>
  </si>
  <si>
    <t>Kryt svorek dlouhý na tělo 250</t>
  </si>
  <si>
    <t>1794858560</t>
  </si>
  <si>
    <t>508</t>
  </si>
  <si>
    <t>642682024</t>
  </si>
  <si>
    <t>509</t>
  </si>
  <si>
    <t>SLP-275 V/31</t>
  </si>
  <si>
    <t>Svodič přepětí, pro 3f systém TT, 275V AC, 40kA</t>
  </si>
  <si>
    <t>-429165113</t>
  </si>
  <si>
    <t>510</t>
  </si>
  <si>
    <t>DA-275 DF 6</t>
  </si>
  <si>
    <t>Přepěťová ochrana s vf filtrem, 275V AC, 6A</t>
  </si>
  <si>
    <t>1518090864</t>
  </si>
  <si>
    <t>511</t>
  </si>
  <si>
    <t>RTO-16</t>
  </si>
  <si>
    <t>Rázová oddělovací tlumivka, 500V AC, 16A</t>
  </si>
  <si>
    <t>-1507356984</t>
  </si>
  <si>
    <t>512</t>
  </si>
  <si>
    <t>792843780</t>
  </si>
  <si>
    <t>513</t>
  </si>
  <si>
    <t>PL7-C10/3</t>
  </si>
  <si>
    <t>Jistič 10A, 3pól, charakteristika C, 10kA</t>
  </si>
  <si>
    <t>104978147</t>
  </si>
  <si>
    <t>514</t>
  </si>
  <si>
    <t>1502512600</t>
  </si>
  <si>
    <t>515</t>
  </si>
  <si>
    <t>PL7-C10/1</t>
  </si>
  <si>
    <t>Jistič 10A, 1pól, charakteristika C, 10kA</t>
  </si>
  <si>
    <t>307383226</t>
  </si>
  <si>
    <t>516</t>
  </si>
  <si>
    <t>1771917124</t>
  </si>
  <si>
    <t>517</t>
  </si>
  <si>
    <t>-211385543</t>
  </si>
  <si>
    <t>518</t>
  </si>
  <si>
    <t>810280012</t>
  </si>
  <si>
    <t>519</t>
  </si>
  <si>
    <t>-587813400</t>
  </si>
  <si>
    <t>520</t>
  </si>
  <si>
    <t>-833595560</t>
  </si>
  <si>
    <t>521</t>
  </si>
  <si>
    <t>-356693266</t>
  </si>
  <si>
    <t>522</t>
  </si>
  <si>
    <t>1595643621</t>
  </si>
  <si>
    <t>523</t>
  </si>
  <si>
    <t>-1140255065</t>
  </si>
  <si>
    <t>524</t>
  </si>
  <si>
    <t>-1416176212</t>
  </si>
  <si>
    <t>525</t>
  </si>
  <si>
    <t>817173081</t>
  </si>
  <si>
    <t>526</t>
  </si>
  <si>
    <t>PL7-B20/3</t>
  </si>
  <si>
    <t>Jistič 20A, 3pól, charakteristika B, 10kA</t>
  </si>
  <si>
    <t>592234172</t>
  </si>
  <si>
    <t>527</t>
  </si>
  <si>
    <t>1979090581</t>
  </si>
  <si>
    <t>528</t>
  </si>
  <si>
    <t>-473651934</t>
  </si>
  <si>
    <t>529</t>
  </si>
  <si>
    <t>1732509554</t>
  </si>
  <si>
    <t>530</t>
  </si>
  <si>
    <t>1786577671</t>
  </si>
  <si>
    <t>531</t>
  </si>
  <si>
    <t>-624307463</t>
  </si>
  <si>
    <t>532</t>
  </si>
  <si>
    <t>PL7-B6/1</t>
  </si>
  <si>
    <t>Jistič 6A, 1pól, charakteristika B, 10kA</t>
  </si>
  <si>
    <t>1623723697</t>
  </si>
  <si>
    <t>533</t>
  </si>
  <si>
    <t>1913304189</t>
  </si>
  <si>
    <t>534</t>
  </si>
  <si>
    <t>LC1D12B7</t>
  </si>
  <si>
    <t>Stykač 12A 3P+1NO+1NC 24V 50/60Hz</t>
  </si>
  <si>
    <t>407713438</t>
  </si>
  <si>
    <t>535</t>
  </si>
  <si>
    <t>-1385596831</t>
  </si>
  <si>
    <t>536</t>
  </si>
  <si>
    <t>LC1D25B7</t>
  </si>
  <si>
    <t>Stykač 25A 3P+1NO+1NC 24V 50/60Hz</t>
  </si>
  <si>
    <t>1895924361</t>
  </si>
  <si>
    <t>537</t>
  </si>
  <si>
    <t>-1733077062</t>
  </si>
  <si>
    <t>538</t>
  </si>
  <si>
    <t>LC1D12B7.1</t>
  </si>
  <si>
    <t>1093357146</t>
  </si>
  <si>
    <t>539</t>
  </si>
  <si>
    <t>2CO LD/PB 24AC</t>
  </si>
  <si>
    <t>Relé DRIKITP24VAC 2CO LD/PB; 2x5A</t>
  </si>
  <si>
    <t>-1208724657</t>
  </si>
  <si>
    <t>540</t>
  </si>
  <si>
    <t>-1752215351</t>
  </si>
  <si>
    <t>541</t>
  </si>
  <si>
    <t>-1837432598</t>
  </si>
  <si>
    <t>542</t>
  </si>
  <si>
    <t>1CO LD/PB 24AC</t>
  </si>
  <si>
    <t>Relé DRIKITP24VAC 1CO LD/PB; 10A</t>
  </si>
  <si>
    <t>1000589954</t>
  </si>
  <si>
    <t>543</t>
  </si>
  <si>
    <t>-1329953315</t>
  </si>
  <si>
    <t>544</t>
  </si>
  <si>
    <t>-1678293921</t>
  </si>
  <si>
    <t>545</t>
  </si>
  <si>
    <t>-1147154246</t>
  </si>
  <si>
    <t>546</t>
  </si>
  <si>
    <t>547867073</t>
  </si>
  <si>
    <t>547</t>
  </si>
  <si>
    <t>-89204855</t>
  </si>
  <si>
    <t>548</t>
  </si>
  <si>
    <t>922755167</t>
  </si>
  <si>
    <t>549</t>
  </si>
  <si>
    <t>-1415939185</t>
  </si>
  <si>
    <t>550</t>
  </si>
  <si>
    <t>-1535876289</t>
  </si>
  <si>
    <t>551</t>
  </si>
  <si>
    <t>122383934</t>
  </si>
  <si>
    <t>552</t>
  </si>
  <si>
    <t>945632941</t>
  </si>
  <si>
    <t>553</t>
  </si>
  <si>
    <t>762581182</t>
  </si>
  <si>
    <t>554</t>
  </si>
  <si>
    <t>-613394064</t>
  </si>
  <si>
    <t>555</t>
  </si>
  <si>
    <t>-7267382</t>
  </si>
  <si>
    <t>556</t>
  </si>
  <si>
    <t>1620581807</t>
  </si>
  <si>
    <t>557</t>
  </si>
  <si>
    <t>-200755052</t>
  </si>
  <si>
    <t>558</t>
  </si>
  <si>
    <t>432628209</t>
  </si>
  <si>
    <t>559</t>
  </si>
  <si>
    <t>-646564498</t>
  </si>
  <si>
    <t>560</t>
  </si>
  <si>
    <t>474334915</t>
  </si>
  <si>
    <t>561</t>
  </si>
  <si>
    <t>-1293802625</t>
  </si>
  <si>
    <t>562</t>
  </si>
  <si>
    <t>1914199129</t>
  </si>
  <si>
    <t>563</t>
  </si>
  <si>
    <t>-869322520</t>
  </si>
  <si>
    <t>564</t>
  </si>
  <si>
    <t>1088284981</t>
  </si>
  <si>
    <t>565</t>
  </si>
  <si>
    <t>SRH3-1430</t>
  </si>
  <si>
    <t>SSR; třífázové polovodičové relé s chladičem; 30A, ovl. nap. 4-30V DC; výst. nap. 48-480V AC</t>
  </si>
  <si>
    <t>-227984089</t>
  </si>
  <si>
    <t>566</t>
  </si>
  <si>
    <t>1806312629</t>
  </si>
  <si>
    <t>567</t>
  </si>
  <si>
    <t>ZBY6101</t>
  </si>
  <si>
    <t>Štítek 30x50 legenda černý/rudý 18x27</t>
  </si>
  <si>
    <t>-726231348</t>
  </si>
  <si>
    <t>568</t>
  </si>
  <si>
    <t>ZB5AZ009</t>
  </si>
  <si>
    <t>Spojovací díl pro XB5</t>
  </si>
  <si>
    <t>-1409152987</t>
  </si>
  <si>
    <t>569</t>
  </si>
  <si>
    <t>ZB5AW343</t>
  </si>
  <si>
    <t>Ovl. hlavice stiskací prosvětlená, lícující, rudá</t>
  </si>
  <si>
    <t>-283535018</t>
  </si>
  <si>
    <t>570</t>
  </si>
  <si>
    <t>ZBVB4</t>
  </si>
  <si>
    <t>Objímka LED, 24V AC/DC, rudá</t>
  </si>
  <si>
    <t>-452142797</t>
  </si>
  <si>
    <t>571</t>
  </si>
  <si>
    <t>ZBE101</t>
  </si>
  <si>
    <t>Spínací jednotka jednoduchá, 1NO</t>
  </si>
  <si>
    <t>215790649</t>
  </si>
  <si>
    <t>572</t>
  </si>
  <si>
    <t>ZBVB1</t>
  </si>
  <si>
    <t>Objímka LED, 24V AC/DC, bílá</t>
  </si>
  <si>
    <t>-1928774616</t>
  </si>
  <si>
    <t>573</t>
  </si>
  <si>
    <t>ZBY6102</t>
  </si>
  <si>
    <t>Štítek 30x50 legenda bílý/žlutý 18x27</t>
  </si>
  <si>
    <t>1021826726</t>
  </si>
  <si>
    <t>574</t>
  </si>
  <si>
    <t>-1771974868</t>
  </si>
  <si>
    <t>575</t>
  </si>
  <si>
    <t>ZB5AV013</t>
  </si>
  <si>
    <t>Signální hlavice kulatá, pouze pro LED - bílá</t>
  </si>
  <si>
    <t>-1272406093</t>
  </si>
  <si>
    <t>576</t>
  </si>
  <si>
    <t>SAK 2.5/35</t>
  </si>
  <si>
    <t>Řadová svorka - béžová (25 A; 0,5 - 2,5 mm2)</t>
  </si>
  <si>
    <t>1567462296</t>
  </si>
  <si>
    <t>577</t>
  </si>
  <si>
    <t>SAK 2.5/35 BL</t>
  </si>
  <si>
    <t>Řadová svorka - světle modrá (25 A; 0,5 - 2,5 mm2)</t>
  </si>
  <si>
    <t>-1674228743</t>
  </si>
  <si>
    <t>578</t>
  </si>
  <si>
    <t>EK 2.5/35</t>
  </si>
  <si>
    <t>Řadová svorka zemnící- žlutozelená (0,5 - 2,5 mm2)</t>
  </si>
  <si>
    <t>1623424277</t>
  </si>
  <si>
    <t>579</t>
  </si>
  <si>
    <t>SAK 4/EN</t>
  </si>
  <si>
    <t>Řadová svorka - béžová (32 A; 0,5 - 4 mm2)</t>
  </si>
  <si>
    <t>-2099135780</t>
  </si>
  <si>
    <t>580</t>
  </si>
  <si>
    <t>EK 4/35</t>
  </si>
  <si>
    <t>Řadová svorka zemnící- žlutozelená (0,5 - 4 mm2)</t>
  </si>
  <si>
    <t>447074876</t>
  </si>
  <si>
    <t>581</t>
  </si>
  <si>
    <t>SAK 4/EN BL</t>
  </si>
  <si>
    <t>Řadová svorka - světle modrá (32 A; 0,5 - 4 mm2)</t>
  </si>
  <si>
    <t>-933629829</t>
  </si>
  <si>
    <t>582</t>
  </si>
  <si>
    <t>SAK 2.5/35 OR</t>
  </si>
  <si>
    <t>Řadová svorka - oranžová (25 A; 0,5 - 2,5 mm2)</t>
  </si>
  <si>
    <t>-146271806</t>
  </si>
  <si>
    <t>583</t>
  </si>
  <si>
    <t>SAK 2.5/35 RT</t>
  </si>
  <si>
    <t>Řadová svorka - červená (25 A; 0,5 - 2,5 mm2)</t>
  </si>
  <si>
    <t>1148098125</t>
  </si>
  <si>
    <t>584</t>
  </si>
  <si>
    <t>SAK 2.5/35 DBL</t>
  </si>
  <si>
    <t>Řadová svorka - tmavě modrá (25 A; 0,5 - 2,5 mm2)</t>
  </si>
  <si>
    <t>-642698876</t>
  </si>
  <si>
    <t>585</t>
  </si>
  <si>
    <t>ASK1</t>
  </si>
  <si>
    <t>Řadová svorka pojistková (10 A; 1,5-4 mm2)</t>
  </si>
  <si>
    <t>-1656140843</t>
  </si>
  <si>
    <t>586</t>
  </si>
  <si>
    <t>Pol843</t>
  </si>
  <si>
    <t>Podružný materiál ( vodiče, perforované žlaby, lišty DIN, atd. )</t>
  </si>
  <si>
    <t>kplt</t>
  </si>
  <si>
    <t>672702879</t>
  </si>
  <si>
    <t>587</t>
  </si>
  <si>
    <t>TG8-200 Ni1000/5000</t>
  </si>
  <si>
    <t>Snímač teploty Ni1000/5000, stonek 200mm, -30°C-200°C, 2vodič, 1m, IP67</t>
  </si>
  <si>
    <t>-1348283664</t>
  </si>
  <si>
    <t>588</t>
  </si>
  <si>
    <t>87005682</t>
  </si>
  <si>
    <t>589</t>
  </si>
  <si>
    <t>-1020894615</t>
  </si>
  <si>
    <t>590</t>
  </si>
  <si>
    <t>ALTF02</t>
  </si>
  <si>
    <t>Příložné čidlo teploty, -30..110° C, Pt1000, potrubí o průměru 13...92 mm, tj. 1/4”...3”.</t>
  </si>
  <si>
    <t>1014435352</t>
  </si>
  <si>
    <t>591</t>
  </si>
  <si>
    <t>854051366</t>
  </si>
  <si>
    <t>592</t>
  </si>
  <si>
    <t>-665374337</t>
  </si>
  <si>
    <t>593</t>
  </si>
  <si>
    <t>1448544995</t>
  </si>
  <si>
    <t>594</t>
  </si>
  <si>
    <t>-1759668757</t>
  </si>
  <si>
    <t>595</t>
  </si>
  <si>
    <t>-1784355193</t>
  </si>
  <si>
    <t>596</t>
  </si>
  <si>
    <t>733203684</t>
  </si>
  <si>
    <t>597</t>
  </si>
  <si>
    <t>-162536139</t>
  </si>
  <si>
    <t>598</t>
  </si>
  <si>
    <t>917064945</t>
  </si>
  <si>
    <t>599</t>
  </si>
  <si>
    <t>-896513446</t>
  </si>
  <si>
    <t>600</t>
  </si>
  <si>
    <t>1775051770</t>
  </si>
  <si>
    <t>601</t>
  </si>
  <si>
    <t>-511028617</t>
  </si>
  <si>
    <t>602</t>
  </si>
  <si>
    <t>553352082</t>
  </si>
  <si>
    <t>603</t>
  </si>
  <si>
    <t>-1009729564</t>
  </si>
  <si>
    <t>604</t>
  </si>
  <si>
    <t>-1920936522</t>
  </si>
  <si>
    <t>605</t>
  </si>
  <si>
    <t>354368751</t>
  </si>
  <si>
    <t>606</t>
  </si>
  <si>
    <t>UT001</t>
  </si>
  <si>
    <t>Prostorové čidlo teploty, Pt1000, -20..70°C, IP20</t>
  </si>
  <si>
    <t>-1102707845</t>
  </si>
  <si>
    <t>607</t>
  </si>
  <si>
    <t>NS110A</t>
  </si>
  <si>
    <t>Snímač teploty venkovní se stonkem, -30 až 100°C, Ni1000/5000</t>
  </si>
  <si>
    <t>-928042098</t>
  </si>
  <si>
    <t>608</t>
  </si>
  <si>
    <t>UT090</t>
  </si>
  <si>
    <t>Prostorové čidlo teploty a CO2 2x 0...10V, 0..50°C,2000/5000ppm, IP43</t>
  </si>
  <si>
    <t>624450569</t>
  </si>
  <si>
    <t>609</t>
  </si>
  <si>
    <t>-1304347225</t>
  </si>
  <si>
    <t>610</t>
  </si>
  <si>
    <t>KLQ-W</t>
  </si>
  <si>
    <t>Kanálové čidlo kvality vzduchu, 24V AC/DC, 0-10V</t>
  </si>
  <si>
    <t>1646890997</t>
  </si>
  <si>
    <t>611</t>
  </si>
  <si>
    <t>2118159944</t>
  </si>
  <si>
    <t>612</t>
  </si>
  <si>
    <t>459037883</t>
  </si>
  <si>
    <t>613</t>
  </si>
  <si>
    <t>139056258</t>
  </si>
  <si>
    <t>614</t>
  </si>
  <si>
    <t>QBM2030-5</t>
  </si>
  <si>
    <t>Čidlo dp pro vzduch, 0..200Pa/0..250Pa/0..500Pa , linární char.</t>
  </si>
  <si>
    <t>24282105</t>
  </si>
  <si>
    <t>615</t>
  </si>
  <si>
    <t>14464848</t>
  </si>
  <si>
    <t>616</t>
  </si>
  <si>
    <t>-1394468182</t>
  </si>
  <si>
    <t>617</t>
  </si>
  <si>
    <t>QBM2030-5.1</t>
  </si>
  <si>
    <t>-966443919</t>
  </si>
  <si>
    <t>618</t>
  </si>
  <si>
    <t>DS-205B</t>
  </si>
  <si>
    <t>Manostat tlakové diference 50-500Pa</t>
  </si>
  <si>
    <t>-902746312</t>
  </si>
  <si>
    <t>619</t>
  </si>
  <si>
    <t>-432144303</t>
  </si>
  <si>
    <t>620</t>
  </si>
  <si>
    <t>TS1-COP</t>
  </si>
  <si>
    <t>Mrazová ochrana 4,5-20°C, 6m</t>
  </si>
  <si>
    <t>90134405</t>
  </si>
  <si>
    <t>621</t>
  </si>
  <si>
    <t>-359134499</t>
  </si>
  <si>
    <t>622</t>
  </si>
  <si>
    <t>502997953</t>
  </si>
  <si>
    <t>623</t>
  </si>
  <si>
    <t>162777395</t>
  </si>
  <si>
    <t>624</t>
  </si>
  <si>
    <t>-536997863</t>
  </si>
  <si>
    <t>625</t>
  </si>
  <si>
    <t>-778363587</t>
  </si>
  <si>
    <t>626</t>
  </si>
  <si>
    <t>-162210003</t>
  </si>
  <si>
    <t>627</t>
  </si>
  <si>
    <t>-1881157087</t>
  </si>
  <si>
    <t>628</t>
  </si>
  <si>
    <t>RBWF-W</t>
  </si>
  <si>
    <t>Pokojové čidlo pohybu; 24 V st / ss; 4s -16min</t>
  </si>
  <si>
    <t>-1236230848</t>
  </si>
  <si>
    <t>629</t>
  </si>
  <si>
    <t>-845909906</t>
  </si>
  <si>
    <t>630</t>
  </si>
  <si>
    <t>563678550</t>
  </si>
  <si>
    <t>631</t>
  </si>
  <si>
    <t>1829571993</t>
  </si>
  <si>
    <t>632</t>
  </si>
  <si>
    <t>DS-205F</t>
  </si>
  <si>
    <t>Manostat tlakové diference 20-300Pa</t>
  </si>
  <si>
    <t>1910555449</t>
  </si>
  <si>
    <t>633</t>
  </si>
  <si>
    <t>24493499</t>
  </si>
  <si>
    <t>634</t>
  </si>
  <si>
    <t>1574794767</t>
  </si>
  <si>
    <t>635</t>
  </si>
  <si>
    <t>1688134779</t>
  </si>
  <si>
    <t>636</t>
  </si>
  <si>
    <t>-1853810364</t>
  </si>
  <si>
    <t>637</t>
  </si>
  <si>
    <t>-1553830388</t>
  </si>
  <si>
    <t>638</t>
  </si>
  <si>
    <t>-102469624</t>
  </si>
  <si>
    <t>639</t>
  </si>
  <si>
    <t>LF24A-SR</t>
  </si>
  <si>
    <t>Servopohon 4Nm do 0.8m2, 24V, spojitý 0-10V,havar. funkce</t>
  </si>
  <si>
    <t>1532069503</t>
  </si>
  <si>
    <t>640</t>
  </si>
  <si>
    <t>1144421040</t>
  </si>
  <si>
    <t>641</t>
  </si>
  <si>
    <t>NF24A-SR</t>
  </si>
  <si>
    <t>Servopohon 10Nm do 2m2, 24V AC/DC, spojitý 0-10V,havar. funkce</t>
  </si>
  <si>
    <t>-293972828</t>
  </si>
  <si>
    <t>642</t>
  </si>
  <si>
    <t>NF24A</t>
  </si>
  <si>
    <t>Servopohon 10Nm, 24V, 2-pol., havar. funkce</t>
  </si>
  <si>
    <t>-742125879</t>
  </si>
  <si>
    <t>643</t>
  </si>
  <si>
    <t>NM24A</t>
  </si>
  <si>
    <t>Servopohon 10Nm do 2m2, 24V, 3-bod./2-bod.</t>
  </si>
  <si>
    <t>-762297918</t>
  </si>
  <si>
    <t>644</t>
  </si>
  <si>
    <t>LM24A</t>
  </si>
  <si>
    <t>Servopohon 5Nm do 1m2, 24V, 3-bod./2-bod.</t>
  </si>
  <si>
    <t>195427933</t>
  </si>
  <si>
    <t>645</t>
  </si>
  <si>
    <t>1691691529</t>
  </si>
  <si>
    <t>646</t>
  </si>
  <si>
    <t>439568309</t>
  </si>
  <si>
    <t>647</t>
  </si>
  <si>
    <t>-1188363444</t>
  </si>
  <si>
    <t>648</t>
  </si>
  <si>
    <t>592037298</t>
  </si>
  <si>
    <t>649</t>
  </si>
  <si>
    <t>36628301</t>
  </si>
  <si>
    <t>650</t>
  </si>
  <si>
    <t>-1620625427</t>
  </si>
  <si>
    <t>651</t>
  </si>
  <si>
    <t>126613911</t>
  </si>
  <si>
    <t>652</t>
  </si>
  <si>
    <t>1942707347</t>
  </si>
  <si>
    <t>653</t>
  </si>
  <si>
    <t>-605782483</t>
  </si>
  <si>
    <t>654</t>
  </si>
  <si>
    <t>15626795</t>
  </si>
  <si>
    <t>655</t>
  </si>
  <si>
    <t>LM24A-SR</t>
  </si>
  <si>
    <t>Servopohon 5Nm do 1m2, 24V, spojitý 0-10V</t>
  </si>
  <si>
    <t>407167977</t>
  </si>
  <si>
    <t>656</t>
  </si>
  <si>
    <t>HT24-SR-T</t>
  </si>
  <si>
    <t>Otočný pohon pro 2 a 3cestné regulační armatury, 10Nm, AC 24V, 0..10V</t>
  </si>
  <si>
    <t>830470965</t>
  </si>
  <si>
    <t>657</t>
  </si>
  <si>
    <t>NM24A-SR</t>
  </si>
  <si>
    <t>Servopohon 10Nm do 2m2, 24V, spojitý 0-10V</t>
  </si>
  <si>
    <t>372618122</t>
  </si>
  <si>
    <t>658</t>
  </si>
  <si>
    <t>1279578079</t>
  </si>
  <si>
    <t>659</t>
  </si>
  <si>
    <t>-915657127</t>
  </si>
  <si>
    <t>660</t>
  </si>
  <si>
    <t>-348921882</t>
  </si>
  <si>
    <t>661</t>
  </si>
  <si>
    <t>-98365252</t>
  </si>
  <si>
    <t>662</t>
  </si>
  <si>
    <t>-993134927</t>
  </si>
  <si>
    <t>663</t>
  </si>
  <si>
    <t>-1910004574</t>
  </si>
  <si>
    <t>664</t>
  </si>
  <si>
    <t>-687245074</t>
  </si>
  <si>
    <t>665</t>
  </si>
  <si>
    <t>2023520222</t>
  </si>
  <si>
    <t>666</t>
  </si>
  <si>
    <t>CYKY-J 4x1,5</t>
  </si>
  <si>
    <t>Kabel celoplastový instalační silový s Cu jádrem</t>
  </si>
  <si>
    <t>1750895394</t>
  </si>
  <si>
    <t>667</t>
  </si>
  <si>
    <t>Y-CY-JZ 4G1,5</t>
  </si>
  <si>
    <t>Flexibilní kabel stíněný, číselné značení žil, se zž vodičem, transparentní plášť</t>
  </si>
  <si>
    <t>399637725</t>
  </si>
  <si>
    <t>668</t>
  </si>
  <si>
    <t>CYKY-J 3x1,5</t>
  </si>
  <si>
    <t>-364050455</t>
  </si>
  <si>
    <t>669</t>
  </si>
  <si>
    <t>CYKY-J 5x4</t>
  </si>
  <si>
    <t>-1964258028</t>
  </si>
  <si>
    <t>670</t>
  </si>
  <si>
    <t>J-Y(ST)Y 2x2x0,8</t>
  </si>
  <si>
    <t>Sdělovací kabel, stíněný</t>
  </si>
  <si>
    <t>-1782866458</t>
  </si>
  <si>
    <t>671</t>
  </si>
  <si>
    <t>J-Y(ST)Y 4x2x0,8</t>
  </si>
  <si>
    <t>324357955</t>
  </si>
  <si>
    <t>672</t>
  </si>
  <si>
    <t>JYTY-O 14x1</t>
  </si>
  <si>
    <t>Instalační kabel, 14x1mm2</t>
  </si>
  <si>
    <t>-375136946</t>
  </si>
  <si>
    <t>673</t>
  </si>
  <si>
    <t>JXFE-R 2x2x0.8</t>
  </si>
  <si>
    <t>886540656</t>
  </si>
  <si>
    <t>674</t>
  </si>
  <si>
    <t>MARS AKZ 250/100</t>
  </si>
  <si>
    <t>Kabelový žlab bez perforace 250x100mm  (vč. 20% tvarovky)</t>
  </si>
  <si>
    <t>1290486842</t>
  </si>
  <si>
    <t>675</t>
  </si>
  <si>
    <t>MARS V 250</t>
  </si>
  <si>
    <t>Víko kabelové žlabu</t>
  </si>
  <si>
    <t>2000685937</t>
  </si>
  <si>
    <t>676</t>
  </si>
  <si>
    <t>MARS N 250</t>
  </si>
  <si>
    <t>Nosník kabelového žlabu 250mm</t>
  </si>
  <si>
    <t>-370063968</t>
  </si>
  <si>
    <t>677</t>
  </si>
  <si>
    <t>Pol844</t>
  </si>
  <si>
    <t>Podružný materiál ( instalační trubky, krabice, svorky, spojovací materiál )</t>
  </si>
  <si>
    <t>579346412</t>
  </si>
  <si>
    <t>678</t>
  </si>
  <si>
    <t>Pol845</t>
  </si>
  <si>
    <t>Výroba rozvaděče, odzkoušení</t>
  </si>
  <si>
    <t>-499830046</t>
  </si>
  <si>
    <t>679</t>
  </si>
  <si>
    <t>Pol846</t>
  </si>
  <si>
    <t>Montážní práce</t>
  </si>
  <si>
    <t>2119623378</t>
  </si>
  <si>
    <t>680</t>
  </si>
  <si>
    <t>Pol847</t>
  </si>
  <si>
    <t>SW práce na aplikačním software</t>
  </si>
  <si>
    <t>d.b.</t>
  </si>
  <si>
    <t>1137920731</t>
  </si>
  <si>
    <t>681</t>
  </si>
  <si>
    <t>Pol848</t>
  </si>
  <si>
    <t>Vizualizace na vzdáleném PC</t>
  </si>
  <si>
    <t>-870913949</t>
  </si>
  <si>
    <t>682</t>
  </si>
  <si>
    <t>Pol849</t>
  </si>
  <si>
    <t>Odzkoušení, uvedení do provozu, zaučení obsluhy</t>
  </si>
  <si>
    <t>-754530565</t>
  </si>
  <si>
    <t>683</t>
  </si>
  <si>
    <t>Pol850</t>
  </si>
  <si>
    <t>Revize elektro</t>
  </si>
  <si>
    <t>-103260532</t>
  </si>
  <si>
    <t>684</t>
  </si>
  <si>
    <t>Pol851</t>
  </si>
  <si>
    <t>Výrobní + projektová dokumentace skutečného provedení</t>
  </si>
  <si>
    <t>-1647874999</t>
  </si>
  <si>
    <t>685</t>
  </si>
  <si>
    <t>Pol852</t>
  </si>
  <si>
    <t>Ostatní nespecifikované režijní náklady spojené s realizací zakázky</t>
  </si>
  <si>
    <t>1486015817</t>
  </si>
  <si>
    <t>751-1</t>
  </si>
  <si>
    <t>Vzduchotechnika - dodávka</t>
  </si>
  <si>
    <t>686</t>
  </si>
  <si>
    <t>1.01</t>
  </si>
  <si>
    <t>VZT jednotka pro kinosál, do venkovního prostoru, cca 1124 kg, se směšovací klapkou Qp = Qo = 5280 m³/h, dpext = 350 Pa, (230V, 50 Hz, 7000 W) teplovodní výměník (70/50°C, 25 kW), chl. výměník (R410A), 23 kW</t>
  </si>
  <si>
    <t>-1963496347</t>
  </si>
  <si>
    <t>687</t>
  </si>
  <si>
    <t>1.02</t>
  </si>
  <si>
    <t>Klimatizační jednotka (kinosál) Qch,jmen = 16 kW, (230V, 50 Hz, 25 A), cca 99 kg, vč. DX kitu pro řízení 0-10V</t>
  </si>
  <si>
    <t>-1631620792</t>
  </si>
  <si>
    <t>688</t>
  </si>
  <si>
    <t>1.03</t>
  </si>
  <si>
    <t>Připojovací měděné chladivové potrubí, vč. tepelné izolace a oplechování</t>
  </si>
  <si>
    <t>-805241962</t>
  </si>
  <si>
    <t>689</t>
  </si>
  <si>
    <t>-</t>
  </si>
  <si>
    <t>Nosný stojan (konzola) pro klimatizační jednotku</t>
  </si>
  <si>
    <t>1369040820</t>
  </si>
  <si>
    <t>690</t>
  </si>
  <si>
    <t>1.15</t>
  </si>
  <si>
    <t>Tlumič hluku kulisový, 700x620 mm, L=1000mm, 4 kulisy á100 mm Materiál: pozinkovaná ocel</t>
  </si>
  <si>
    <t>-335792286</t>
  </si>
  <si>
    <t>691</t>
  </si>
  <si>
    <t>1.16</t>
  </si>
  <si>
    <t>Oblouk přechodový 90° - 940x620/700x620, R150mm Materiál: pozinkovaná ocel</t>
  </si>
  <si>
    <t>-827528989</t>
  </si>
  <si>
    <t>692</t>
  </si>
  <si>
    <t>1.17</t>
  </si>
  <si>
    <t>Oblouk 90° - 700x620, R150mm Materiál: pozinkovaná ocel</t>
  </si>
  <si>
    <t>-844491602</t>
  </si>
  <si>
    <t>693</t>
  </si>
  <si>
    <t>1.18</t>
  </si>
  <si>
    <t>Potrubí čtyřhranné rovné 700x620mm, L=400VP (volná příruba) Materiál: pozinkovaná ocel</t>
  </si>
  <si>
    <t>-775727301</t>
  </si>
  <si>
    <t>694</t>
  </si>
  <si>
    <t>1.19</t>
  </si>
  <si>
    <t>Tlumič hluku kulisový, 940x620 mm, L=1000mm, 5 kulis á100 mm Materiál: pozinkovaná ocel</t>
  </si>
  <si>
    <t>830159493</t>
  </si>
  <si>
    <t>695</t>
  </si>
  <si>
    <t>1.25</t>
  </si>
  <si>
    <t>-2042710423</t>
  </si>
  <si>
    <t>696</t>
  </si>
  <si>
    <t>1.26</t>
  </si>
  <si>
    <t>Přechod symetrický 500x620/500x550, L=400 mm Materiál: pozinkovaná ocel</t>
  </si>
  <si>
    <t>1191477412</t>
  </si>
  <si>
    <t>697</t>
  </si>
  <si>
    <t>1.44</t>
  </si>
  <si>
    <t>Oblouk přechodový 90° - 940x620/500x620, R150mm Materiál: pozinkovaná ocel</t>
  </si>
  <si>
    <t>-1275911574</t>
  </si>
  <si>
    <t>698</t>
  </si>
  <si>
    <t>1.46</t>
  </si>
  <si>
    <t>Oblouk 90° - 500x550, R100mm Materiál: pozinkovaná ocel</t>
  </si>
  <si>
    <t>1605199369</t>
  </si>
  <si>
    <t>699</t>
  </si>
  <si>
    <t>1.47</t>
  </si>
  <si>
    <t>Oblouk 45° - 500x550, R100mm Materiál: pozinkovaná ocel</t>
  </si>
  <si>
    <t>30247984</t>
  </si>
  <si>
    <t>700</t>
  </si>
  <si>
    <t>1.55</t>
  </si>
  <si>
    <t>Oblouk přechodový 90° - 320x450/450x450, R100mm Materiál: pozinkovaná ocel</t>
  </si>
  <si>
    <t>1597612799</t>
  </si>
  <si>
    <t>701</t>
  </si>
  <si>
    <t>1.60</t>
  </si>
  <si>
    <t>Potrubí čtyřhranné rovné 500x620mm, L=400VP (volná příruba) Materiál: pozinkovaná ocel</t>
  </si>
  <si>
    <t>1903868772</t>
  </si>
  <si>
    <t>702</t>
  </si>
  <si>
    <t>1.61</t>
  </si>
  <si>
    <t>Potrubí čtyřhranné rovné 500x550mm, L=1000 mm, Materiál: pozinkovaná ocel</t>
  </si>
  <si>
    <t>-265623406</t>
  </si>
  <si>
    <t>703</t>
  </si>
  <si>
    <t>1.62</t>
  </si>
  <si>
    <t>Potrubí čtyřhranné rovné 500x550mm, L=850VP (volná příruba) Materiál: pozinkovaná ocel</t>
  </si>
  <si>
    <t>-1363869889</t>
  </si>
  <si>
    <t>704</t>
  </si>
  <si>
    <t>1.63</t>
  </si>
  <si>
    <t>Potrubí čtyřhranné rovné 500x550mm, L=700VP (volná příruba) Materiál: pozinkovaná ocel</t>
  </si>
  <si>
    <t>2054831983</t>
  </si>
  <si>
    <t>705</t>
  </si>
  <si>
    <t>1.93</t>
  </si>
  <si>
    <t>Potrubí čtyřhranné do obvodu 2500 mm, 100% tvarovek (napojení na stávající rozvod vzduchu v podstřešním prostoru)</t>
  </si>
  <si>
    <t>458858867</t>
  </si>
  <si>
    <t>706</t>
  </si>
  <si>
    <t>1.94</t>
  </si>
  <si>
    <t>Potrubí čtyřhranné do obvodu 1500 mm, 25% tvarovek (napojení na stávající rozvod vzduchu v podstřešním prostoru)</t>
  </si>
  <si>
    <t>1682057890</t>
  </si>
  <si>
    <t>707</t>
  </si>
  <si>
    <t>1.100</t>
  </si>
  <si>
    <t>1657358960</t>
  </si>
  <si>
    <t>708</t>
  </si>
  <si>
    <t>1.101</t>
  </si>
  <si>
    <t>Přechod symetrický 550x600/550x550, L=300 mm Materiál: pozinkovaná ocel</t>
  </si>
  <si>
    <t>2107346330</t>
  </si>
  <si>
    <t>709</t>
  </si>
  <si>
    <t>1.105</t>
  </si>
  <si>
    <t>Oblouk přechodový 90° - 940x620/550x620, R100mm Materiál: pozinkovaná ocel</t>
  </si>
  <si>
    <t>1651420330</t>
  </si>
  <si>
    <t>710</t>
  </si>
  <si>
    <t>1.107</t>
  </si>
  <si>
    <t>Oblouk 90° - 550x620, R150mm Materiál: pozinkovaná ocel</t>
  </si>
  <si>
    <t>1417835512</t>
  </si>
  <si>
    <t>1.108</t>
  </si>
  <si>
    <t>Oblouk 90° - 550x550, R100mm Materiál: pozinkovaná ocel</t>
  </si>
  <si>
    <t>168081441</t>
  </si>
  <si>
    <t>1.109</t>
  </si>
  <si>
    <t>Oblouk 45° - 550x550, R100mm Materiál: pozinkovaná ocel</t>
  </si>
  <si>
    <t>-292925959</t>
  </si>
  <si>
    <t>1.112</t>
  </si>
  <si>
    <t>Potrubí čtyřhranné rovné 550x620mm, L=400VP (volná příruba) Materiál: pozinkovaná ocel</t>
  </si>
  <si>
    <t>-1707207860</t>
  </si>
  <si>
    <t>714</t>
  </si>
  <si>
    <t>1.113</t>
  </si>
  <si>
    <t>Potrubí čtyřhranné rovné 550x550mm, L=1000mm Materiál: pozinkovaná ocel</t>
  </si>
  <si>
    <t>211207744</t>
  </si>
  <si>
    <t>715</t>
  </si>
  <si>
    <t>1.114</t>
  </si>
  <si>
    <t>Potrubí čtyřhranné rovné 550x550mm, L=1000VP (volná příruba) Materiál: pozinkovaná ocel</t>
  </si>
  <si>
    <t>1245412037</t>
  </si>
  <si>
    <t>716</t>
  </si>
  <si>
    <t>1.115</t>
  </si>
  <si>
    <t>Potrubí čtyřhranné rovné 550x550mm, L=700VP (volná příruba) Materiál: pozinkovaná ocel</t>
  </si>
  <si>
    <t>1108839173</t>
  </si>
  <si>
    <t>717</t>
  </si>
  <si>
    <t>-.1</t>
  </si>
  <si>
    <t>973897079</t>
  </si>
  <si>
    <t>718</t>
  </si>
  <si>
    <t>-.2</t>
  </si>
  <si>
    <t>Izolace potrubí syntetickým kaučukem tl. 50mm vč. plechového opláštění</t>
  </si>
  <si>
    <t>1024294865</t>
  </si>
  <si>
    <t>719</t>
  </si>
  <si>
    <t>-.3</t>
  </si>
  <si>
    <t>Izolace potrubí min. vatou tl. 40mm vč. opláštění AL folií</t>
  </si>
  <si>
    <t>1581094065</t>
  </si>
  <si>
    <t>720</t>
  </si>
  <si>
    <t>-.5</t>
  </si>
  <si>
    <t>Plošina, lešení do 5 m</t>
  </si>
  <si>
    <t>1948763259</t>
  </si>
  <si>
    <t>-.8</t>
  </si>
  <si>
    <t>Úprava projektové dokumentace podle stávajícího skutečného stavu po odkrytí potrubí větrání kina</t>
  </si>
  <si>
    <t>-1753357930</t>
  </si>
  <si>
    <t>-.9</t>
  </si>
  <si>
    <t>Uvedení do provozu vč. zaregulování systému.</t>
  </si>
  <si>
    <t>710277856</t>
  </si>
  <si>
    <t>723</t>
  </si>
  <si>
    <t>-.10</t>
  </si>
  <si>
    <t>1430512023</t>
  </si>
  <si>
    <t>724</t>
  </si>
  <si>
    <t>-.11</t>
  </si>
  <si>
    <t>396454876</t>
  </si>
  <si>
    <t>-.12</t>
  </si>
  <si>
    <t>Doprava na stavbu</t>
  </si>
  <si>
    <t>-1532070736</t>
  </si>
  <si>
    <t>2.01</t>
  </si>
  <si>
    <t>VZT jednotka pro společenský sál, do venkovního prostoru, cca 1536 kg, se směšovací klapkou Qp = Qo = 8000 m³/h, dpext = 350 Pa, (230V, 50 Hz, 7000 W) teplovodní výměník (70/50°C, 25 kW), chl. výměník (R410A), 32 kW</t>
  </si>
  <si>
    <t>-963052539</t>
  </si>
  <si>
    <t>727</t>
  </si>
  <si>
    <t>2.02</t>
  </si>
  <si>
    <t>Klimatizační jednotka (společenský sál) Qch,jmen = 16 kW, (230V, 50 Hz, 25 A), cca 99 kg, vč. DX kitu pro řízení 0-10V</t>
  </si>
  <si>
    <t>806363308</t>
  </si>
  <si>
    <t>728</t>
  </si>
  <si>
    <t>2.03</t>
  </si>
  <si>
    <t>1093959376</t>
  </si>
  <si>
    <t>729</t>
  </si>
  <si>
    <t>-.45</t>
  </si>
  <si>
    <t>527142913</t>
  </si>
  <si>
    <t>730</t>
  </si>
  <si>
    <t>2.04</t>
  </si>
  <si>
    <t>Šikmý výfukový kus 940x940 mm, se sítí proti ptactvu</t>
  </si>
  <si>
    <t>1113916498</t>
  </si>
  <si>
    <t>2.05</t>
  </si>
  <si>
    <t>Šikmý výfukový kus 700x940 mm, se sítí proti ptactvu</t>
  </si>
  <si>
    <t>2015329013</t>
  </si>
  <si>
    <t>732</t>
  </si>
  <si>
    <t>2.06</t>
  </si>
  <si>
    <t>Tlumič hluku kulisový, 700x940 mm, L=1000mm, 4 kulisy á100 mm Materiál: pozinkovaná ocel</t>
  </si>
  <si>
    <t>1037755531</t>
  </si>
  <si>
    <t>733</t>
  </si>
  <si>
    <t>2.07</t>
  </si>
  <si>
    <t>Oblouk přechodový 90° - 940x940/700x940, R150mm Materiál: pozinkovaná ocel</t>
  </si>
  <si>
    <t>-1897802432</t>
  </si>
  <si>
    <t>734</t>
  </si>
  <si>
    <t>2.08</t>
  </si>
  <si>
    <t>Oblouk 90° - 700x940, R150mm Materiál: pozinkovaná ocel</t>
  </si>
  <si>
    <t>1357844687</t>
  </si>
  <si>
    <t>735</t>
  </si>
  <si>
    <t>2.09</t>
  </si>
  <si>
    <t>Potrubí čtyřhranné rovné 700x940mm, L=400VP (volná příruba) Materiál: pozinkovaná ocel</t>
  </si>
  <si>
    <t>-2043637968</t>
  </si>
  <si>
    <t>736</t>
  </si>
  <si>
    <t>2.10</t>
  </si>
  <si>
    <t>Tlumič hluku kulisový, 940x940 mm, L=1000mm, 5 kulis á100 mm Materiál: pozinkovaná ocel</t>
  </si>
  <si>
    <t>-803377915</t>
  </si>
  <si>
    <t>737</t>
  </si>
  <si>
    <t>2.11</t>
  </si>
  <si>
    <t>1441871924</t>
  </si>
  <si>
    <t>738</t>
  </si>
  <si>
    <t>2.12</t>
  </si>
  <si>
    <t>Přechod symetrický 940x940/600x940, L=400 mm Materiál: pozinkovaná ocel</t>
  </si>
  <si>
    <t>-1985238550</t>
  </si>
  <si>
    <t>739</t>
  </si>
  <si>
    <t>2.13</t>
  </si>
  <si>
    <t>Přechod symetrický 600x940/600x600, L=400 mm Materiál: pozinkovaná ocel</t>
  </si>
  <si>
    <t>-1288621199</t>
  </si>
  <si>
    <t>740</t>
  </si>
  <si>
    <t>2.14</t>
  </si>
  <si>
    <t>Oblouk přechodový 90° - 600x600/1000x600*, R100mm Materiál: pozinkovaná ocel *Rozměr ověřit po odkrytí stávajícího potrubí větrání sálu</t>
  </si>
  <si>
    <t>1005696167</t>
  </si>
  <si>
    <t>741</t>
  </si>
  <si>
    <t>2.15</t>
  </si>
  <si>
    <t>Oblouk přechodový 90° - 1000x600*/1000x400*, R100mm Materiál: pozinkovaná ocel *Rozměr ověřit po odkrytí stávajícího potrubí větrání sálu</t>
  </si>
  <si>
    <t>1573370525</t>
  </si>
  <si>
    <t>2.16</t>
  </si>
  <si>
    <t>Oblouk 90° - 600x600, R100mm Materiál: pozinkovaná ocel</t>
  </si>
  <si>
    <t>-1666213321</t>
  </si>
  <si>
    <t>743</t>
  </si>
  <si>
    <t>2.17</t>
  </si>
  <si>
    <t>Potrubí čtyřhranné rovné 600x600mm, L=1000 mm Materiál: pozinkovaná ocel</t>
  </si>
  <si>
    <t>-2126345994</t>
  </si>
  <si>
    <t>744</t>
  </si>
  <si>
    <t>2.18</t>
  </si>
  <si>
    <t>Potrubí čtyřhranné rovné 300x300mm, L=1000VP (volná příruba) Materiál: pozinkovaná ocel</t>
  </si>
  <si>
    <t>263011127</t>
  </si>
  <si>
    <t>745</t>
  </si>
  <si>
    <t>2.19</t>
  </si>
  <si>
    <t>Potrubí čtyřhranné rovné 1000x400mm*, L=1000VP (volná příruba) Materiál: pozinkovaná ocel *Rozměr ověřit po odkrytí stávajícího potrubí větrání sálu</t>
  </si>
  <si>
    <t>372015689</t>
  </si>
  <si>
    <t>746</t>
  </si>
  <si>
    <t>2.25</t>
  </si>
  <si>
    <t>-1922792707</t>
  </si>
  <si>
    <t>747</t>
  </si>
  <si>
    <t>2.26</t>
  </si>
  <si>
    <t>Přechod symetrický 940x940/900x400, L=600 mm Materiál: pozinkovaná ocel</t>
  </si>
  <si>
    <t>876041314</t>
  </si>
  <si>
    <t>748</t>
  </si>
  <si>
    <t>2.27</t>
  </si>
  <si>
    <t>Odbočka 400x400*/1000x400mm, L=500mm, R100mm, Materiál: pozinkovaná ocel *Rozměr ověřit po odkrytí stávajícího potrubí větrání sálu</t>
  </si>
  <si>
    <t>1117277457</t>
  </si>
  <si>
    <t>749</t>
  </si>
  <si>
    <t>2.28</t>
  </si>
  <si>
    <t>Oblouk přechodový 90° - 940x400/800x400, R150mm Materiál: pozinkovaná ocel</t>
  </si>
  <si>
    <t>1700072184</t>
  </si>
  <si>
    <t>750</t>
  </si>
  <si>
    <t>2.29</t>
  </si>
  <si>
    <t>Oblouk přechodový 90° - 400x400*/500x400, R100mm Materiál: pozinkovaná ocel *Rozměr ověřit po odkrytí stávajícího potrubí větrání sálu</t>
  </si>
  <si>
    <t>-1835585622</t>
  </si>
  <si>
    <t>751</t>
  </si>
  <si>
    <t>2.30</t>
  </si>
  <si>
    <t>Oblouk 45° - 400x400*, R100mm Materiál: pozinkovaná ocel</t>
  </si>
  <si>
    <t>-1135504075</t>
  </si>
  <si>
    <t>752</t>
  </si>
  <si>
    <t>2.31</t>
  </si>
  <si>
    <t>Potrubí čtyřhranné rovné 800x400mm, L=1000 mm Materiál: pozinkovaná ocel</t>
  </si>
  <si>
    <t>-1750655971</t>
  </si>
  <si>
    <t>753</t>
  </si>
  <si>
    <t>2.32</t>
  </si>
  <si>
    <t>Potrubí čtyřhranné rovné 800x400mm, L=600VP (volná příruba) Materiál: pozinkovaná ocel</t>
  </si>
  <si>
    <t>-304007167</t>
  </si>
  <si>
    <t>754</t>
  </si>
  <si>
    <t>2.33</t>
  </si>
  <si>
    <t>Potrubí čtyřhranné rovné 400x400*mm, L=1000 mm Materiál: pozinkovaná ocel *Rozměr ověřit po odkrytí stávajícího potrubí větrání sálu</t>
  </si>
  <si>
    <t>-38654174</t>
  </si>
  <si>
    <t>755</t>
  </si>
  <si>
    <t>2.34</t>
  </si>
  <si>
    <t>Potrubí čtyřhranné rovné 400x400*mm, L=1000VP (volná příruba) Materiál: pozinkovaná ocel *Rozměr ověřit po odkrytí stávajícího potrubí větrání sálu</t>
  </si>
  <si>
    <t>-1688855321</t>
  </si>
  <si>
    <t>756</t>
  </si>
  <si>
    <t>2.35</t>
  </si>
  <si>
    <t>Potrubí čtyřhranné rovné 400x500*mm, L=1000VP (volná příruba) Materiál: pozinkovaná ocel *Rozměr ověřit po odkrytí stávajícího potrubí větrání sálu</t>
  </si>
  <si>
    <t>1728846739</t>
  </si>
  <si>
    <t>757</t>
  </si>
  <si>
    <t>-.1.1</t>
  </si>
  <si>
    <t>-1507383106</t>
  </si>
  <si>
    <t>758</t>
  </si>
  <si>
    <t>-.13</t>
  </si>
  <si>
    <t>139985802</t>
  </si>
  <si>
    <t>759</t>
  </si>
  <si>
    <t>-.2.1</t>
  </si>
  <si>
    <t>2123460357</t>
  </si>
  <si>
    <t>760</t>
  </si>
  <si>
    <t>-.14</t>
  </si>
  <si>
    <t>-1193923891</t>
  </si>
  <si>
    <t>761</t>
  </si>
  <si>
    <t>-.9.3</t>
  </si>
  <si>
    <t>945220182</t>
  </si>
  <si>
    <t>762</t>
  </si>
  <si>
    <t>-.10.1</t>
  </si>
  <si>
    <t>-526271275</t>
  </si>
  <si>
    <t>763</t>
  </si>
  <si>
    <t>-.11.8</t>
  </si>
  <si>
    <t>-592540175</t>
  </si>
  <si>
    <t>764</t>
  </si>
  <si>
    <t>-.12.8</t>
  </si>
  <si>
    <t>683201494</t>
  </si>
  <si>
    <t>765</t>
  </si>
  <si>
    <t>5.01</t>
  </si>
  <si>
    <t>VZT jednotka pro přístavbu, do venkovního prostoru, cca 978 kg Qp = Qo = 1560 m³/h, dpext = 250 Pa, (230V, 50 Hz, 2300 W) Qel = max 10 kW, chl. výměník (R410A), 8,2 kW 978 kg</t>
  </si>
  <si>
    <t>1403231718</t>
  </si>
  <si>
    <t>766</t>
  </si>
  <si>
    <t>5.02</t>
  </si>
  <si>
    <t>Klimatizační jednotka (přístavba) Qch,jmen = 11,2 kW, (3x400V, 50 Hz, 3x16 A), cca 69 kg, vč. DX kitu pro řízení 0-10V</t>
  </si>
  <si>
    <t>1956075617</t>
  </si>
  <si>
    <t>767</t>
  </si>
  <si>
    <t>5.03</t>
  </si>
  <si>
    <t>411643445</t>
  </si>
  <si>
    <t>768</t>
  </si>
  <si>
    <t>-.46</t>
  </si>
  <si>
    <t>298330272</t>
  </si>
  <si>
    <t>769</t>
  </si>
  <si>
    <t>5.04</t>
  </si>
  <si>
    <t>Přívodní vířivý anemostat, jm. rozměr 600, d250 mm, vč. vodorovného připojovacího boxu a regulační klapky</t>
  </si>
  <si>
    <t>687147148</t>
  </si>
  <si>
    <t>770</t>
  </si>
  <si>
    <t>5.05</t>
  </si>
  <si>
    <t>Přívodní vířivý anemostat, jm. rozměr 500, d200 mm, vč. vodorovného připojovacího boxu a regulační klapky</t>
  </si>
  <si>
    <t>-551455398</t>
  </si>
  <si>
    <t>771</t>
  </si>
  <si>
    <t>5.06</t>
  </si>
  <si>
    <t>Odvodní vířivý anemostat, jm. rozměr 600, d250 mm, vč. vodorovného připojovacího boxu a regulační klapky</t>
  </si>
  <si>
    <t>-661885866</t>
  </si>
  <si>
    <t>772</t>
  </si>
  <si>
    <t>5.07</t>
  </si>
  <si>
    <t>Přívodní talířový ventil kovový, d125 mm, vč. montážního kroužku</t>
  </si>
  <si>
    <t>-1031434931</t>
  </si>
  <si>
    <t>773</t>
  </si>
  <si>
    <t>5.08</t>
  </si>
  <si>
    <t>Přívodní talířový ventil kovový, d100 mm, vč. montážního kroužku</t>
  </si>
  <si>
    <t>1070225727</t>
  </si>
  <si>
    <t>774</t>
  </si>
  <si>
    <t>5.09</t>
  </si>
  <si>
    <t>Odvodní talířový ventil kovový, d160 mm, vč. montážního kroužku</t>
  </si>
  <si>
    <t>-1643197037</t>
  </si>
  <si>
    <t>775</t>
  </si>
  <si>
    <t>5.10</t>
  </si>
  <si>
    <t>Odvodní talířový ventil kovový, d125 mm, vč. montážního kroužku</t>
  </si>
  <si>
    <t>-1131225001</t>
  </si>
  <si>
    <t>776</t>
  </si>
  <si>
    <t>5.11</t>
  </si>
  <si>
    <t>Odvodní talířový ventil kovový, d100 mm, vč. montážního kroužku</t>
  </si>
  <si>
    <t>-1549533760</t>
  </si>
  <si>
    <t>777</t>
  </si>
  <si>
    <t>5.12</t>
  </si>
  <si>
    <t>Šikmý výfukový kus 620x620 mm, se sítí proti ptactvu</t>
  </si>
  <si>
    <t>-463570209</t>
  </si>
  <si>
    <t>778</t>
  </si>
  <si>
    <t>5.13</t>
  </si>
  <si>
    <t>Šikmý výfukový kus 620x250 mm, se sítí proti ptactvu</t>
  </si>
  <si>
    <t>-1508338977</t>
  </si>
  <si>
    <t>779</t>
  </si>
  <si>
    <t>5.14</t>
  </si>
  <si>
    <t>Dveřní mřížka 500x160 mm</t>
  </si>
  <si>
    <t>-590689650</t>
  </si>
  <si>
    <t>780</t>
  </si>
  <si>
    <t>-.16</t>
  </si>
  <si>
    <t>-1515639935</t>
  </si>
  <si>
    <t>781</t>
  </si>
  <si>
    <t>-.17</t>
  </si>
  <si>
    <t>Izolace potrubí syntetickým kaučukem tl. 50mm vč. opláštění Al folií opláštění</t>
  </si>
  <si>
    <t>572966147</t>
  </si>
  <si>
    <t>782</t>
  </si>
  <si>
    <t>5.15</t>
  </si>
  <si>
    <t>Tlumič hluku kulisový, 620x620 mm, L=1000mm, 3 kulisy á100 mm Materiál: pozinkovaná ocel</t>
  </si>
  <si>
    <t>988543119</t>
  </si>
  <si>
    <t>783</t>
  </si>
  <si>
    <t>5.16</t>
  </si>
  <si>
    <t>Tlumič hluku kulisový, 620x250 mm, L=1000mm, 3 kulisy á100 mm Materiál: pozinkovaná ocel</t>
  </si>
  <si>
    <t>1025048162</t>
  </si>
  <si>
    <t>784</t>
  </si>
  <si>
    <t>5.17</t>
  </si>
  <si>
    <t>Přechod osový 620x620/620x250 mm, l = 400 mm</t>
  </si>
  <si>
    <t>1644652995</t>
  </si>
  <si>
    <t>785</t>
  </si>
  <si>
    <t>5.18</t>
  </si>
  <si>
    <t>Oblouk 90° - 620x250, R100mm Materiál: pozinkovaná ocel</t>
  </si>
  <si>
    <t>-211239172</t>
  </si>
  <si>
    <t>786</t>
  </si>
  <si>
    <t>5.19</t>
  </si>
  <si>
    <t>Potrubí čtyřhranné rovné 620x250mm, L=500VP (volná příruba) Materiál: pozinkovaná ocel</t>
  </si>
  <si>
    <t>53183287</t>
  </si>
  <si>
    <t>787</t>
  </si>
  <si>
    <t>5.23</t>
  </si>
  <si>
    <t>1590667582</t>
  </si>
  <si>
    <t>788</t>
  </si>
  <si>
    <t>5.24</t>
  </si>
  <si>
    <t>Regulační klapka pro servopohon (servopohon dodávka MaR), d200 mm</t>
  </si>
  <si>
    <t>-2027039375</t>
  </si>
  <si>
    <t>789</t>
  </si>
  <si>
    <t>5.25</t>
  </si>
  <si>
    <t>Odbočka 450x150/125x150mm, L=320mm, R100mm Materiál: pozinkovaná ocel</t>
  </si>
  <si>
    <t>858212097</t>
  </si>
  <si>
    <t>790</t>
  </si>
  <si>
    <t>5.26</t>
  </si>
  <si>
    <t>Odbočka 450x150/250x150/125x150mm, L=360mm, R100mm Materiál: pozinkovaná ocel</t>
  </si>
  <si>
    <t>-219504179</t>
  </si>
  <si>
    <t>791</t>
  </si>
  <si>
    <t>5.27</t>
  </si>
  <si>
    <t>Odbočka 450x150/450x150mm, L=350mm, R100mm, zaslepený vývod pro odvod kondenzátu Materiál: pozinkovaná ocel</t>
  </si>
  <si>
    <t>1563187295</t>
  </si>
  <si>
    <t>792</t>
  </si>
  <si>
    <t>5.28</t>
  </si>
  <si>
    <t>Přechod pravoúhlý 160x150/D250mm, L=300mm. Materiál: pozinkovaná ocel</t>
  </si>
  <si>
    <t>866660816</t>
  </si>
  <si>
    <t>793</t>
  </si>
  <si>
    <t>5.28a</t>
  </si>
  <si>
    <t>Přechod pravoúhlý 250x150/D225mm, L=300mm. Materiál: pozinkovaná ocel</t>
  </si>
  <si>
    <t>1680310181</t>
  </si>
  <si>
    <t>794</t>
  </si>
  <si>
    <t>5.29</t>
  </si>
  <si>
    <t>Přechod pravoúhlý 225x100/D200mm, L=300mm. Materiál: pozinkovaná ocel</t>
  </si>
  <si>
    <t>1798459714</t>
  </si>
  <si>
    <t>795</t>
  </si>
  <si>
    <t>5.30</t>
  </si>
  <si>
    <t>Přechod pravoúhlý 125x150/D100mm, L=250mm. Materiál: pozinkovaná ocel</t>
  </si>
  <si>
    <t>-117614412</t>
  </si>
  <si>
    <t>796</t>
  </si>
  <si>
    <t>5.31</t>
  </si>
  <si>
    <t>Přechod symetrický 620x620/450x620, L=500 mm Materiál: pozinkovaná ocel</t>
  </si>
  <si>
    <t>35189037</t>
  </si>
  <si>
    <t>797</t>
  </si>
  <si>
    <t>5.32</t>
  </si>
  <si>
    <t>Oblouk přechodový 90° - 620x450/150x450, R100mm Materiál: pozinkovaná ocel</t>
  </si>
  <si>
    <t>1494161463</t>
  </si>
  <si>
    <t>798</t>
  </si>
  <si>
    <t>5.33</t>
  </si>
  <si>
    <t>Oblouk 90° - 450x150, R100mm Materiál: pozinkovaná ocel</t>
  </si>
  <si>
    <t>1546716052</t>
  </si>
  <si>
    <t>799</t>
  </si>
  <si>
    <t>5.34</t>
  </si>
  <si>
    <t>Potrubí čtyřhranné rovné 450x150mm, L=1000mm, přírubové. Materiál: pozinkovaná ocel</t>
  </si>
  <si>
    <t>-631080448</t>
  </si>
  <si>
    <t>800</t>
  </si>
  <si>
    <t>5.35</t>
  </si>
  <si>
    <t>Potrubí čtyřhranné rovné 450x150mm, L=1000VP (volná příruba) Materiál: pozinkovaná ocel</t>
  </si>
  <si>
    <t>254269456</t>
  </si>
  <si>
    <t>801</t>
  </si>
  <si>
    <t>5.36</t>
  </si>
  <si>
    <t>Potrubí čtyřhranné rovné 450x150mm, L=800VP (volná příruba) Materiál: pozinkovaná ocel</t>
  </si>
  <si>
    <t>-396328626</t>
  </si>
  <si>
    <t>802</t>
  </si>
  <si>
    <t>5.37</t>
  </si>
  <si>
    <t>Potrubí čtyřhranné rovné 450x150mm, L=500VP (volná příruba) Materiál: pozinkovaná ocel</t>
  </si>
  <si>
    <t>1935564399</t>
  </si>
  <si>
    <t>803</t>
  </si>
  <si>
    <t>5.38</t>
  </si>
  <si>
    <t>Potrubí čtyřhranné rovné 225x100mm, L=400mm, přírubové. Materiál: pozinkovaná ocel</t>
  </si>
  <si>
    <t>-291135728</t>
  </si>
  <si>
    <t>804</t>
  </si>
  <si>
    <t>5.39</t>
  </si>
  <si>
    <t>Potrubí čtyřhranné rovné 160x150mm, L=550mm, přírubové. Materiál: pozinkovaná ocel</t>
  </si>
  <si>
    <t>80756652</t>
  </si>
  <si>
    <t>805</t>
  </si>
  <si>
    <t>5.45</t>
  </si>
  <si>
    <t>Oblouk segmentový 90° - D250mm Materiál: pozinkovaná ocel</t>
  </si>
  <si>
    <t>-2037836876</t>
  </si>
  <si>
    <t>806</t>
  </si>
  <si>
    <t>5.46</t>
  </si>
  <si>
    <t>Oblouk segmentový 90° - D125mm Materiál: pozinkovaná ocel</t>
  </si>
  <si>
    <t>355793000</t>
  </si>
  <si>
    <t>807</t>
  </si>
  <si>
    <t>5.47</t>
  </si>
  <si>
    <t>Odbočka jednostranná 90° - D225/D200mm Materiál: pozinkovaná ocel</t>
  </si>
  <si>
    <t>-779769736</t>
  </si>
  <si>
    <t>808</t>
  </si>
  <si>
    <t>5.48</t>
  </si>
  <si>
    <t>Odbočka jednostranná 90° - D225/D100mm Materiál: pozinkovaná ocel</t>
  </si>
  <si>
    <t>473581335</t>
  </si>
  <si>
    <t>809</t>
  </si>
  <si>
    <t>5.49</t>
  </si>
  <si>
    <t>Odbočka jednostranná 90° - D200/D200mm Materiál: pozinkovaná ocel</t>
  </si>
  <si>
    <t>367290312</t>
  </si>
  <si>
    <t>810</t>
  </si>
  <si>
    <t>5.50</t>
  </si>
  <si>
    <t>Odbočka jednostranná 90° - D125/D125mm Materiál: pozinkovaná ocel</t>
  </si>
  <si>
    <t>4399374</t>
  </si>
  <si>
    <t>811</t>
  </si>
  <si>
    <t>5.51</t>
  </si>
  <si>
    <t>Odbočka jednostranná 90° - D100/D100mm Materiál: pozinkovaná ocel</t>
  </si>
  <si>
    <t>1513098621</t>
  </si>
  <si>
    <t>812</t>
  </si>
  <si>
    <t>5.52</t>
  </si>
  <si>
    <t>Přechod osový D200/D125.  Materiál: pozinkovaná ocel</t>
  </si>
  <si>
    <t>-249207203</t>
  </si>
  <si>
    <t>813</t>
  </si>
  <si>
    <t>5.53</t>
  </si>
  <si>
    <t>Přechod osový D225/D200.  Materiál: pozinkovaná ocel</t>
  </si>
  <si>
    <t>839038143</t>
  </si>
  <si>
    <t>814</t>
  </si>
  <si>
    <t>5.54</t>
  </si>
  <si>
    <t>Falcované potrubí rovné D250mm Materiál: pozinkovaná ocel</t>
  </si>
  <si>
    <t>-1095151584</t>
  </si>
  <si>
    <t>815</t>
  </si>
  <si>
    <t>5.55</t>
  </si>
  <si>
    <t>Falcované potrubí rovné D225mm Materiál: pozinkovaná ocel</t>
  </si>
  <si>
    <t>-1848116960</t>
  </si>
  <si>
    <t>816</t>
  </si>
  <si>
    <t>5.56</t>
  </si>
  <si>
    <t>Falcované potrubí rovné D200mm Materiál: pozinkovaná ocel</t>
  </si>
  <si>
    <t>-2105213129</t>
  </si>
  <si>
    <t>817</t>
  </si>
  <si>
    <t>5.57</t>
  </si>
  <si>
    <t>Falcované potrubí rovné D125mm Materiál: pozinkovaná ocel</t>
  </si>
  <si>
    <t>1598338318</t>
  </si>
  <si>
    <t>818</t>
  </si>
  <si>
    <t>5.58</t>
  </si>
  <si>
    <t>Falcované potrubí rovné D100mm Materiál: pozinkovaná ocel</t>
  </si>
  <si>
    <t>731910528</t>
  </si>
  <si>
    <t>819</t>
  </si>
  <si>
    <t>5.60</t>
  </si>
  <si>
    <t>Hadice ohebná d 250 Materiál: AL laminát vyztužený ocelovým kordem</t>
  </si>
  <si>
    <t>-1735392389</t>
  </si>
  <si>
    <t>820</t>
  </si>
  <si>
    <t>5.60.1</t>
  </si>
  <si>
    <t>Hadice ohebná d 200 Materiál: AL laminát vyztužený ocelovým kordem</t>
  </si>
  <si>
    <t>298245617</t>
  </si>
  <si>
    <t>821</t>
  </si>
  <si>
    <t>5.70</t>
  </si>
  <si>
    <t>1516186640</t>
  </si>
  <si>
    <t>822</t>
  </si>
  <si>
    <t>5.71</t>
  </si>
  <si>
    <t>Odbočka 250x150/250x250, L=450mm, R100mm Materiál: pozinkovaná ocel</t>
  </si>
  <si>
    <t>-430947930</t>
  </si>
  <si>
    <t>823</t>
  </si>
  <si>
    <t>5.72</t>
  </si>
  <si>
    <t>Oblouk přechodový 90° - 620x620/250x620, R100mm Materiál: pozinkovaná ocel</t>
  </si>
  <si>
    <t>90345399</t>
  </si>
  <si>
    <t>824</t>
  </si>
  <si>
    <t>5.73</t>
  </si>
  <si>
    <t>Oblouk přechodový 90° - 620x250/250x250, R100mm Materiál: pozinkovaná ocel</t>
  </si>
  <si>
    <t>1078712523</t>
  </si>
  <si>
    <t>825</t>
  </si>
  <si>
    <t>5.74</t>
  </si>
  <si>
    <t>Oblouk 90° - 250x150, R100mm Materiál: pozinkovaná ocel</t>
  </si>
  <si>
    <t>-477473511</t>
  </si>
  <si>
    <t>826</t>
  </si>
  <si>
    <t>5.75</t>
  </si>
  <si>
    <t>Přechod pravoúhlý 250x150/D250mm, L=300mm. Materiál: pozinkovaná ocel</t>
  </si>
  <si>
    <t>-1710841183</t>
  </si>
  <si>
    <t>827</t>
  </si>
  <si>
    <t>5.76</t>
  </si>
  <si>
    <t>Přechod pravoúhlý 250x150/D225mm, L=250mm. Materiál: pozinkovaná ocel</t>
  </si>
  <si>
    <t>1836867092</t>
  </si>
  <si>
    <t>828</t>
  </si>
  <si>
    <t>5.77</t>
  </si>
  <si>
    <t>Potrubí čtyřhranné rovné 250x150mm, L=1000mm, přírubové. Materiál: pozinkovaná ocel</t>
  </si>
  <si>
    <t>1534588109</t>
  </si>
  <si>
    <t>829</t>
  </si>
  <si>
    <t>5.78</t>
  </si>
  <si>
    <t>Potrubí čtyřhranné rovné 250x250mm, L=1000VP (volná příruba), přírubové. Materiál: pozinkovaná ocel</t>
  </si>
  <si>
    <t>-1229794737</t>
  </si>
  <si>
    <t>830</t>
  </si>
  <si>
    <t>5.80</t>
  </si>
  <si>
    <t>-1605484656</t>
  </si>
  <si>
    <t>831</t>
  </si>
  <si>
    <t>5.81</t>
  </si>
  <si>
    <t>Oblouk segmentový 90° - D225mm Materiál: pozinkovaná ocel</t>
  </si>
  <si>
    <t>421273451</t>
  </si>
  <si>
    <t>832</t>
  </si>
  <si>
    <t>5.82</t>
  </si>
  <si>
    <t>Oblouk segmentový 90° - D160mm Materiál: pozinkovaná ocel</t>
  </si>
  <si>
    <t>-1769438480</t>
  </si>
  <si>
    <t>833</t>
  </si>
  <si>
    <t>5.83</t>
  </si>
  <si>
    <t>-1954156954</t>
  </si>
  <si>
    <t>834</t>
  </si>
  <si>
    <t>5.84</t>
  </si>
  <si>
    <t>-772194625</t>
  </si>
  <si>
    <t>835</t>
  </si>
  <si>
    <t>5.85</t>
  </si>
  <si>
    <t>-995019367</t>
  </si>
  <si>
    <t>836</t>
  </si>
  <si>
    <t>5.86</t>
  </si>
  <si>
    <t>Odbočka jednostranná 90° - D200/D160mm Materiál: pozinkovaná ocel</t>
  </si>
  <si>
    <t>-115684371</t>
  </si>
  <si>
    <t>837</t>
  </si>
  <si>
    <t>5.87</t>
  </si>
  <si>
    <t>Odbočka jednostranná 90° - D200/D100mm Materiál: pozinkovaná ocel</t>
  </si>
  <si>
    <t>1187552701</t>
  </si>
  <si>
    <t>838</t>
  </si>
  <si>
    <t>5.88</t>
  </si>
  <si>
    <t>Odbočka jednostranná 90° - D160/D160mm Materiál: pozinkovaná ocel</t>
  </si>
  <si>
    <t>1607431537</t>
  </si>
  <si>
    <t>839</t>
  </si>
  <si>
    <t>5.89</t>
  </si>
  <si>
    <t>-491706673</t>
  </si>
  <si>
    <t>840</t>
  </si>
  <si>
    <t>5.90</t>
  </si>
  <si>
    <t>1369121022</t>
  </si>
  <si>
    <t>841</t>
  </si>
  <si>
    <t>5.91</t>
  </si>
  <si>
    <t>Přechod osový D225/D125.  Materiál: pozinkovaná ocel</t>
  </si>
  <si>
    <t>427705592</t>
  </si>
  <si>
    <t>842</t>
  </si>
  <si>
    <t>5.92</t>
  </si>
  <si>
    <t>Přechod osový D200/D160.  Materiál: pozinkovaná ocel</t>
  </si>
  <si>
    <t>154217369</t>
  </si>
  <si>
    <t>843</t>
  </si>
  <si>
    <t>5.95</t>
  </si>
  <si>
    <t>-1869496936</t>
  </si>
  <si>
    <t>844</t>
  </si>
  <si>
    <t>5.96</t>
  </si>
  <si>
    <t>453412186</t>
  </si>
  <si>
    <t>845</t>
  </si>
  <si>
    <t>5.97</t>
  </si>
  <si>
    <t>-1627247881</t>
  </si>
  <si>
    <t>846</t>
  </si>
  <si>
    <t>5.98</t>
  </si>
  <si>
    <t>Falcované potrubí rovné D160mm Materiál: pozinkovaná ocel</t>
  </si>
  <si>
    <t>-2037032816</t>
  </si>
  <si>
    <t>847</t>
  </si>
  <si>
    <t>5.99</t>
  </si>
  <si>
    <t>1891169570</t>
  </si>
  <si>
    <t>848</t>
  </si>
  <si>
    <t>5.100</t>
  </si>
  <si>
    <t>1289288323</t>
  </si>
  <si>
    <t>849</t>
  </si>
  <si>
    <t>5.101</t>
  </si>
  <si>
    <t>-220833826</t>
  </si>
  <si>
    <t>850</t>
  </si>
  <si>
    <t>-.1.2</t>
  </si>
  <si>
    <t>-609054504</t>
  </si>
  <si>
    <t>851</t>
  </si>
  <si>
    <t>-.2.2</t>
  </si>
  <si>
    <t>304160392</t>
  </si>
  <si>
    <t>852</t>
  </si>
  <si>
    <t>-.5.7</t>
  </si>
  <si>
    <t>-1867683030</t>
  </si>
  <si>
    <t>853</t>
  </si>
  <si>
    <t>-.9.4</t>
  </si>
  <si>
    <t>1078877939</t>
  </si>
  <si>
    <t>854</t>
  </si>
  <si>
    <t>-.10.2</t>
  </si>
  <si>
    <t>1185738271</t>
  </si>
  <si>
    <t>855</t>
  </si>
  <si>
    <t>-.11.9</t>
  </si>
  <si>
    <t>-653144759</t>
  </si>
  <si>
    <t>856</t>
  </si>
  <si>
    <t>-.12.9</t>
  </si>
  <si>
    <t>1718586169</t>
  </si>
  <si>
    <t>857</t>
  </si>
  <si>
    <t>6.01</t>
  </si>
  <si>
    <t>VZT jednotka pro archiv, závěsná podstropní, 63 kg Qp = Qo = 275 m³/h, dpext = 200 Pa, (230V, 50 Hz, 240 W)</t>
  </si>
  <si>
    <t>352451168</t>
  </si>
  <si>
    <t>858</t>
  </si>
  <si>
    <t>6.03</t>
  </si>
  <si>
    <t>Komfortní přívodní vyústka pro kruhové potrubí dvouřadá s regulací, 300x75 mm</t>
  </si>
  <si>
    <t>494103696</t>
  </si>
  <si>
    <t>859</t>
  </si>
  <si>
    <t>6.04</t>
  </si>
  <si>
    <t>Komfortní odvodní vyústka pro kruhové potrubí jednořadá s regulací, 400x75 mm</t>
  </si>
  <si>
    <t>-852875741</t>
  </si>
  <si>
    <t>860</t>
  </si>
  <si>
    <t>6.05</t>
  </si>
  <si>
    <t>Protidešťová žaluzie 250x315 mm se sítí proti ptactvu</t>
  </si>
  <si>
    <t>-47490023</t>
  </si>
  <si>
    <t>861</t>
  </si>
  <si>
    <t>6.10</t>
  </si>
  <si>
    <t>Přechod osový d160/250x315 mm, l = 250 mm</t>
  </si>
  <si>
    <t>-1469372922</t>
  </si>
  <si>
    <t>862</t>
  </si>
  <si>
    <t>6.11</t>
  </si>
  <si>
    <t>Potrubí čtyřhranné rovné 250x315mm, L=100VP (volná příruba) Materiál: pozinkovaná ocel</t>
  </si>
  <si>
    <t>1908344509</t>
  </si>
  <si>
    <t>863</t>
  </si>
  <si>
    <t>6.15</t>
  </si>
  <si>
    <t>-818691554</t>
  </si>
  <si>
    <t>864</t>
  </si>
  <si>
    <t>6.16</t>
  </si>
  <si>
    <t>1875364041</t>
  </si>
  <si>
    <t>865</t>
  </si>
  <si>
    <t>6.17</t>
  </si>
  <si>
    <t>-520946801</t>
  </si>
  <si>
    <t>866</t>
  </si>
  <si>
    <t>6.19</t>
  </si>
  <si>
    <t>Tlumič hluku kruhový D160, L=900mm. Materiál: pozinkovaná ocel</t>
  </si>
  <si>
    <t>-1056311954</t>
  </si>
  <si>
    <t>867</t>
  </si>
  <si>
    <t>6.20</t>
  </si>
  <si>
    <t>1682045020</t>
  </si>
  <si>
    <t>868</t>
  </si>
  <si>
    <t>6.21</t>
  </si>
  <si>
    <t>251926829</t>
  </si>
  <si>
    <t>869</t>
  </si>
  <si>
    <t>6.22</t>
  </si>
  <si>
    <t>Oblouk segmentový 45° - D160mm Materiál: pozinkovaná ocel</t>
  </si>
  <si>
    <t>-633339943</t>
  </si>
  <si>
    <t>870</t>
  </si>
  <si>
    <t>6.23</t>
  </si>
  <si>
    <t>-1512866064</t>
  </si>
  <si>
    <t>871</t>
  </si>
  <si>
    <t>6.24</t>
  </si>
  <si>
    <t>1552071695</t>
  </si>
  <si>
    <t>872</t>
  </si>
  <si>
    <t>6.25</t>
  </si>
  <si>
    <t>923579278</t>
  </si>
  <si>
    <t>873</t>
  </si>
  <si>
    <t>6.26</t>
  </si>
  <si>
    <t>487988565</t>
  </si>
  <si>
    <t>874</t>
  </si>
  <si>
    <t>6.27</t>
  </si>
  <si>
    <t>-402601711</t>
  </si>
  <si>
    <t>875</t>
  </si>
  <si>
    <t>6.28</t>
  </si>
  <si>
    <t>-1864162080</t>
  </si>
  <si>
    <t>876</t>
  </si>
  <si>
    <t>-.19</t>
  </si>
  <si>
    <t>Záslepka d100</t>
  </si>
  <si>
    <t>-1460611687</t>
  </si>
  <si>
    <t>877</t>
  </si>
  <si>
    <t>6.29</t>
  </si>
  <si>
    <t>-1592572386</t>
  </si>
  <si>
    <t>878</t>
  </si>
  <si>
    <t>6.30</t>
  </si>
  <si>
    <t>1246431884</t>
  </si>
  <si>
    <t>879</t>
  </si>
  <si>
    <t>6.31</t>
  </si>
  <si>
    <t>-1843011439</t>
  </si>
  <si>
    <t>880</t>
  </si>
  <si>
    <t>-.1.3</t>
  </si>
  <si>
    <t>145427406</t>
  </si>
  <si>
    <t>881</t>
  </si>
  <si>
    <t>-.20</t>
  </si>
  <si>
    <t>Záslepka d125</t>
  </si>
  <si>
    <t>465013595</t>
  </si>
  <si>
    <t>882</t>
  </si>
  <si>
    <t>-.5.8</t>
  </si>
  <si>
    <t>1602822834</t>
  </si>
  <si>
    <t>883</t>
  </si>
  <si>
    <t>-.9.5</t>
  </si>
  <si>
    <t>284145726</t>
  </si>
  <si>
    <t>884</t>
  </si>
  <si>
    <t>-.10.3</t>
  </si>
  <si>
    <t>-95639249</t>
  </si>
  <si>
    <t>885</t>
  </si>
  <si>
    <t>-.11.10</t>
  </si>
  <si>
    <t>2128019088</t>
  </si>
  <si>
    <t>886</t>
  </si>
  <si>
    <t>-.12.10</t>
  </si>
  <si>
    <t>-1684161795</t>
  </si>
  <si>
    <t>887</t>
  </si>
  <si>
    <t>7.01</t>
  </si>
  <si>
    <t>VZT jednotka pro archiv, závěsná podstropní, 63 kg Qp = Qo = 275 m³/h, dpext = 200 Pa, (230V, 50 Hz, 240 W) El. předehřev vestavěný (230V, 50 Hz, 1300 W)</t>
  </si>
  <si>
    <t>907291887</t>
  </si>
  <si>
    <t>888</t>
  </si>
  <si>
    <t>7.02</t>
  </si>
  <si>
    <t>1764623807</t>
  </si>
  <si>
    <t>889</t>
  </si>
  <si>
    <t>7.03</t>
  </si>
  <si>
    <t>Komfortní přívodní vyústka pro kruhové potrubí dvouřadá s regulací, 200x75 mm</t>
  </si>
  <si>
    <t>568312914</t>
  </si>
  <si>
    <t>890</t>
  </si>
  <si>
    <t>7.04</t>
  </si>
  <si>
    <t>Komfortní odvodní vyústka pro kruhové potrubí jednořadá s regulací, 600x75 mm</t>
  </si>
  <si>
    <t>-1596661906</t>
  </si>
  <si>
    <t>891</t>
  </si>
  <si>
    <t>7.05</t>
  </si>
  <si>
    <t>Komfortní odvodní vyústka pro kruhové potrubí jednořadá s regulací, 200x75 mm</t>
  </si>
  <si>
    <t>2027135317</t>
  </si>
  <si>
    <t>892</t>
  </si>
  <si>
    <t>-.21</t>
  </si>
  <si>
    <t>Záslepka d160</t>
  </si>
  <si>
    <t>-1177133095</t>
  </si>
  <si>
    <t>893</t>
  </si>
  <si>
    <t>7.10</t>
  </si>
  <si>
    <t>Přechod osový d250/315x315 mm, l = 250 mm</t>
  </si>
  <si>
    <t>-221956906</t>
  </si>
  <si>
    <t>894</t>
  </si>
  <si>
    <t>7.11</t>
  </si>
  <si>
    <t>Potrubí čtyřhranné rovné 315x315mm, L=100VP (volná příruba) Materiál: pozinkovaná ocel</t>
  </si>
  <si>
    <t>1021343846</t>
  </si>
  <si>
    <t>895</t>
  </si>
  <si>
    <t>7.12</t>
  </si>
  <si>
    <t>-1868028301</t>
  </si>
  <si>
    <t>896</t>
  </si>
  <si>
    <t>7.13</t>
  </si>
  <si>
    <t>Tlumič hluku kruhový D250, L=900mm. Materiál: pozinkovaná ocel</t>
  </si>
  <si>
    <t>-1549585020</t>
  </si>
  <si>
    <t>897</t>
  </si>
  <si>
    <t>7.14</t>
  </si>
  <si>
    <t>123137777</t>
  </si>
  <si>
    <t>898</t>
  </si>
  <si>
    <t>7.15</t>
  </si>
  <si>
    <t>-1013798555</t>
  </si>
  <si>
    <t>899</t>
  </si>
  <si>
    <t>7.16</t>
  </si>
  <si>
    <t>1498637277</t>
  </si>
  <si>
    <t>900</t>
  </si>
  <si>
    <t>7.17</t>
  </si>
  <si>
    <t>Tlumič hluku kruhový D200, L=900mm. Materiál: pozinkovaná ocel</t>
  </si>
  <si>
    <t>1666634642</t>
  </si>
  <si>
    <t>901</t>
  </si>
  <si>
    <t>7.18</t>
  </si>
  <si>
    <t>651915036</t>
  </si>
  <si>
    <t>902</t>
  </si>
  <si>
    <t>7.19</t>
  </si>
  <si>
    <t>Oblouk segmentový 90° - D200mm Materiál: pozinkovaná ocel</t>
  </si>
  <si>
    <t>1972654965</t>
  </si>
  <si>
    <t>903</t>
  </si>
  <si>
    <t>7.20</t>
  </si>
  <si>
    <t>Přechod osový D250/D200.  Materiál: pozinkovaná ocel</t>
  </si>
  <si>
    <t>-507095464</t>
  </si>
  <si>
    <t>904</t>
  </si>
  <si>
    <t>7.21</t>
  </si>
  <si>
    <t>-1706803071</t>
  </si>
  <si>
    <t>905</t>
  </si>
  <si>
    <t>7.22</t>
  </si>
  <si>
    <t>-2019190785</t>
  </si>
  <si>
    <t>906</t>
  </si>
  <si>
    <t>7.23</t>
  </si>
  <si>
    <t>-124697198</t>
  </si>
  <si>
    <t>907</t>
  </si>
  <si>
    <t>7.24</t>
  </si>
  <si>
    <t>-159204745</t>
  </si>
  <si>
    <t>908</t>
  </si>
  <si>
    <t>7.25</t>
  </si>
  <si>
    <t>284654637</t>
  </si>
  <si>
    <t>909</t>
  </si>
  <si>
    <t>7.26</t>
  </si>
  <si>
    <t>-1867570872</t>
  </si>
  <si>
    <t>910</t>
  </si>
  <si>
    <t>7.27</t>
  </si>
  <si>
    <t>-613171314</t>
  </si>
  <si>
    <t>911</t>
  </si>
  <si>
    <t>7.28</t>
  </si>
  <si>
    <t>-842614629</t>
  </si>
  <si>
    <t>912</t>
  </si>
  <si>
    <t>7.29</t>
  </si>
  <si>
    <t>-845613684</t>
  </si>
  <si>
    <t>913</t>
  </si>
  <si>
    <t>-.1.4</t>
  </si>
  <si>
    <t>-363970517</t>
  </si>
  <si>
    <t>914</t>
  </si>
  <si>
    <t>-.20.1</t>
  </si>
  <si>
    <t>Izolace potrubí syntetickým kaučukem tl. 15mm vč. opláštění AL fólií</t>
  </si>
  <si>
    <t>1524959019</t>
  </si>
  <si>
    <t>915</t>
  </si>
  <si>
    <t>-.21.1</t>
  </si>
  <si>
    <t>1221959726</t>
  </si>
  <si>
    <t>916</t>
  </si>
  <si>
    <t>-.5.9</t>
  </si>
  <si>
    <t>2088028104</t>
  </si>
  <si>
    <t>917</t>
  </si>
  <si>
    <t>-.9.6</t>
  </si>
  <si>
    <t>-1780885972</t>
  </si>
  <si>
    <t>918</t>
  </si>
  <si>
    <t>-.10.4</t>
  </si>
  <si>
    <t>293573315</t>
  </si>
  <si>
    <t>919</t>
  </si>
  <si>
    <t>-.11.11</t>
  </si>
  <si>
    <t>-441487716</t>
  </si>
  <si>
    <t>920</t>
  </si>
  <si>
    <t>-.12.11</t>
  </si>
  <si>
    <t>-666525544</t>
  </si>
  <si>
    <t>921</t>
  </si>
  <si>
    <t>10.1</t>
  </si>
  <si>
    <t>Protidešťová žaluzie d160 mm se sítí proti ptactvu</t>
  </si>
  <si>
    <t>227701745</t>
  </si>
  <si>
    <t>922</t>
  </si>
  <si>
    <t>10.3</t>
  </si>
  <si>
    <t>-964282018</t>
  </si>
  <si>
    <t>923</t>
  </si>
  <si>
    <t>10.4</t>
  </si>
  <si>
    <t>615014424</t>
  </si>
  <si>
    <t>924</t>
  </si>
  <si>
    <t>10.5</t>
  </si>
  <si>
    <t>-2029972718</t>
  </si>
  <si>
    <t>925</t>
  </si>
  <si>
    <t>10.6</t>
  </si>
  <si>
    <t>Odtahový nástřešní ventilátor d160 mm (440 m3/h, dp = 220 Pa), (230V, 50 Hz, 48 W)</t>
  </si>
  <si>
    <t>-1791564412</t>
  </si>
  <si>
    <t>926</t>
  </si>
  <si>
    <t>-.22</t>
  </si>
  <si>
    <t>-397201957</t>
  </si>
  <si>
    <t>927</t>
  </si>
  <si>
    <t>-.23</t>
  </si>
  <si>
    <t>1037695295</t>
  </si>
  <si>
    <t>928</t>
  </si>
  <si>
    <t>10.7</t>
  </si>
  <si>
    <t>1277378937</t>
  </si>
  <si>
    <t>929</t>
  </si>
  <si>
    <t>10.8</t>
  </si>
  <si>
    <t>1410707741</t>
  </si>
  <si>
    <t>930</t>
  </si>
  <si>
    <t>10.9</t>
  </si>
  <si>
    <t>Odbočka jednostranná 90° - D160/D160mm, spodní vývod s odvodem kondenzátu Materiál: pozinkovaná ocel</t>
  </si>
  <si>
    <t>1507360143</t>
  </si>
  <si>
    <t>931</t>
  </si>
  <si>
    <t>10.10</t>
  </si>
  <si>
    <t>2025028758</t>
  </si>
  <si>
    <t>932</t>
  </si>
  <si>
    <t>-.1.5</t>
  </si>
  <si>
    <t>1995274690</t>
  </si>
  <si>
    <t>933</t>
  </si>
  <si>
    <t>-.24</t>
  </si>
  <si>
    <t>-1838909352</t>
  </si>
  <si>
    <t>934</t>
  </si>
  <si>
    <t>-.5.10</t>
  </si>
  <si>
    <t>-1143379283</t>
  </si>
  <si>
    <t>935</t>
  </si>
  <si>
    <t>-.9.7</t>
  </si>
  <si>
    <t>-398462397</t>
  </si>
  <si>
    <t>936</t>
  </si>
  <si>
    <t>-.10.5</t>
  </si>
  <si>
    <t>-1831593027</t>
  </si>
  <si>
    <t>937</t>
  </si>
  <si>
    <t>-.11.12</t>
  </si>
  <si>
    <t>-1940084335</t>
  </si>
  <si>
    <t>938</t>
  </si>
  <si>
    <t>-.12.12</t>
  </si>
  <si>
    <t>-692066152</t>
  </si>
  <si>
    <t>939</t>
  </si>
  <si>
    <t>11.1</t>
  </si>
  <si>
    <t>392435682</t>
  </si>
  <si>
    <t>940</t>
  </si>
  <si>
    <t>-.22.1</t>
  </si>
  <si>
    <t>Montážní podstavec pod ventilátor, izolovaný</t>
  </si>
  <si>
    <t>-715062298</t>
  </si>
  <si>
    <t>941</t>
  </si>
  <si>
    <t>-.23.1</t>
  </si>
  <si>
    <t>Zpětná klapka d160 do vertikálního potrubí</t>
  </si>
  <si>
    <t>519376848</t>
  </si>
  <si>
    <t>942</t>
  </si>
  <si>
    <t>11.2</t>
  </si>
  <si>
    <t>-32608678</t>
  </si>
  <si>
    <t>943</t>
  </si>
  <si>
    <t>11.3</t>
  </si>
  <si>
    <t>Oblouk segmentový 90° - D100mm Materiál: pozinkovaná ocel</t>
  </si>
  <si>
    <t>286714101</t>
  </si>
  <si>
    <t>944</t>
  </si>
  <si>
    <t>11.4</t>
  </si>
  <si>
    <t>Odbočka jednostranná 90° - D160/D100mm, spodní vývod s odvodem kondenzátu Materiál: pozinkovaná ocel</t>
  </si>
  <si>
    <t>-96911231</t>
  </si>
  <si>
    <t>945</t>
  </si>
  <si>
    <t>11.5</t>
  </si>
  <si>
    <t>-934309448</t>
  </si>
  <si>
    <t>946</t>
  </si>
  <si>
    <t>-.1.6</t>
  </si>
  <si>
    <t>-2037336408</t>
  </si>
  <si>
    <t>947</t>
  </si>
  <si>
    <t>-.5.11</t>
  </si>
  <si>
    <t>-1227954072</t>
  </si>
  <si>
    <t>948</t>
  </si>
  <si>
    <t>-.9.8</t>
  </si>
  <si>
    <t>1867893326</t>
  </si>
  <si>
    <t>949</t>
  </si>
  <si>
    <t>-.10.6</t>
  </si>
  <si>
    <t>-1599952999</t>
  </si>
  <si>
    <t>950</t>
  </si>
  <si>
    <t>-.11.13</t>
  </si>
  <si>
    <t>357553341</t>
  </si>
  <si>
    <t>951</t>
  </si>
  <si>
    <t>-.12.13</t>
  </si>
  <si>
    <t>-256233742</t>
  </si>
  <si>
    <t>952</t>
  </si>
  <si>
    <t>12.01</t>
  </si>
  <si>
    <t>Protidešťová žaluzie d100 mm se sítí proti ptactvu</t>
  </si>
  <si>
    <t>-1834306265</t>
  </si>
  <si>
    <t>953</t>
  </si>
  <si>
    <t>12.02</t>
  </si>
  <si>
    <t>Sítka d100 mm</t>
  </si>
  <si>
    <t>1328721088</t>
  </si>
  <si>
    <t>954</t>
  </si>
  <si>
    <t>12.03</t>
  </si>
  <si>
    <t>-1010311615</t>
  </si>
  <si>
    <t>955</t>
  </si>
  <si>
    <t>12.04</t>
  </si>
  <si>
    <t>Odvodní talířový ventil kovový, d100 mm</t>
  </si>
  <si>
    <t>-210360450</t>
  </si>
  <si>
    <t>956</t>
  </si>
  <si>
    <t>12.05</t>
  </si>
  <si>
    <t>-886963186</t>
  </si>
  <si>
    <t>957</t>
  </si>
  <si>
    <t>12.06</t>
  </si>
  <si>
    <t>-128439807</t>
  </si>
  <si>
    <t>958</t>
  </si>
  <si>
    <t>-.1.7</t>
  </si>
  <si>
    <t>-399629490</t>
  </si>
  <si>
    <t>959</t>
  </si>
  <si>
    <t>-.10.7</t>
  </si>
  <si>
    <t>1885755335</t>
  </si>
  <si>
    <t>960</t>
  </si>
  <si>
    <t>-.11.14</t>
  </si>
  <si>
    <t>-1413820342</t>
  </si>
  <si>
    <t>961</t>
  </si>
  <si>
    <t>-.12.14</t>
  </si>
  <si>
    <t>1128599794</t>
  </si>
  <si>
    <t>962</t>
  </si>
  <si>
    <t>-.26</t>
  </si>
  <si>
    <t>-1079690846</t>
  </si>
  <si>
    <t>963</t>
  </si>
  <si>
    <t>-.27</t>
  </si>
  <si>
    <t>-694019711</t>
  </si>
  <si>
    <t>964</t>
  </si>
  <si>
    <t>-.28</t>
  </si>
  <si>
    <t>2069050347</t>
  </si>
  <si>
    <t>965</t>
  </si>
  <si>
    <t>-.1.8</t>
  </si>
  <si>
    <t>743048032</t>
  </si>
  <si>
    <t>966</t>
  </si>
  <si>
    <t>-.5.12</t>
  </si>
  <si>
    <t>961099159</t>
  </si>
  <si>
    <t>967</t>
  </si>
  <si>
    <t>-.10.8</t>
  </si>
  <si>
    <t>-482337584</t>
  </si>
  <si>
    <t>968</t>
  </si>
  <si>
    <t>-.11.15</t>
  </si>
  <si>
    <t>-958181508</t>
  </si>
  <si>
    <t>969</t>
  </si>
  <si>
    <t>-.12.15</t>
  </si>
  <si>
    <t>-1295963783</t>
  </si>
  <si>
    <t>751-2</t>
  </si>
  <si>
    <t>Vzduchotechnika - montáž</t>
  </si>
  <si>
    <t>970</t>
  </si>
  <si>
    <t>Pol31</t>
  </si>
  <si>
    <t>Demontáž stávající přívodní VZT jednotky pro myčku</t>
  </si>
  <si>
    <t>-609887029</t>
  </si>
  <si>
    <t>971</t>
  </si>
  <si>
    <t>Pol32</t>
  </si>
  <si>
    <t>Demontáž stávající přívodní VZT jednotky pro šatny</t>
  </si>
  <si>
    <t>-407701934</t>
  </si>
  <si>
    <t>972</t>
  </si>
  <si>
    <t>Pol33</t>
  </si>
  <si>
    <t>Demontáž stávající přívodní VZT jednotky pro kino</t>
  </si>
  <si>
    <t>839054108</t>
  </si>
  <si>
    <t>973</t>
  </si>
  <si>
    <t>Pol34</t>
  </si>
  <si>
    <t>Demontáž stávající odvodní VZT jednotky pro kino</t>
  </si>
  <si>
    <t>-1121843953</t>
  </si>
  <si>
    <t>974</t>
  </si>
  <si>
    <t>Pol35</t>
  </si>
  <si>
    <t>Demontáž stávající kompaktní VZT jednotky pro společenský sál</t>
  </si>
  <si>
    <t>1683087011</t>
  </si>
  <si>
    <t>975</t>
  </si>
  <si>
    <t>Pol36</t>
  </si>
  <si>
    <t>Demontáž filtračních tabulí G3 980x980 vč. protidešťových žaluzií na sací komoře</t>
  </si>
  <si>
    <t>-766480839</t>
  </si>
  <si>
    <t>976</t>
  </si>
  <si>
    <t>Pol37</t>
  </si>
  <si>
    <t>Demontáž výfukových žaluzií do 1200x1000 mm</t>
  </si>
  <si>
    <t>1241540649</t>
  </si>
  <si>
    <t>977</t>
  </si>
  <si>
    <t>Pol38</t>
  </si>
  <si>
    <t>Demontáž výfukoé žaluzií do 700x450 mm</t>
  </si>
  <si>
    <t>-1577290051</t>
  </si>
  <si>
    <t>978</t>
  </si>
  <si>
    <t>Pol39</t>
  </si>
  <si>
    <t>Demontáž stávajících větracích otvorů 300x150 mm</t>
  </si>
  <si>
    <t>1155784249</t>
  </si>
  <si>
    <t>979</t>
  </si>
  <si>
    <t>Pol40</t>
  </si>
  <si>
    <t>Demontáž VZT potrubí z plechu pozinkového, přírubového, obvod do 4500 mm (kompletní práce vč. případné izolace nebo obkladu)</t>
  </si>
  <si>
    <t>-860739274</t>
  </si>
  <si>
    <t>980</t>
  </si>
  <si>
    <t>Pol41</t>
  </si>
  <si>
    <t>Demontáž VZT potrubí z plechu pozinkového, přírubového, obvod do 3500 mm (kompletní práce vč. případné izolace nebo obkladu)</t>
  </si>
  <si>
    <t>1850264168</t>
  </si>
  <si>
    <t>981</t>
  </si>
  <si>
    <t>Pol42</t>
  </si>
  <si>
    <t>Demontáž VZT potrubí z plechu pozinkového, přírubového, obvod do 2500 mm (kompletní práce vč. případné izolace nebo obkladu)</t>
  </si>
  <si>
    <t>-783572293</t>
  </si>
  <si>
    <t>982</t>
  </si>
  <si>
    <t>Pol44</t>
  </si>
  <si>
    <t>Přesun hmot, ekologická likvidace demontovaného vybavení</t>
  </si>
  <si>
    <t>-680819212</t>
  </si>
  <si>
    <t>983</t>
  </si>
  <si>
    <t>-807449697</t>
  </si>
  <si>
    <t>984</t>
  </si>
  <si>
    <t>-1925377275</t>
  </si>
  <si>
    <t>985</t>
  </si>
  <si>
    <t>bm</t>
  </si>
  <si>
    <t>1125278003</t>
  </si>
  <si>
    <t>986</t>
  </si>
  <si>
    <t>-1021104541</t>
  </si>
  <si>
    <t>987</t>
  </si>
  <si>
    <t>-1625321324</t>
  </si>
  <si>
    <t>988</t>
  </si>
  <si>
    <t>-745344435</t>
  </si>
  <si>
    <t>989</t>
  </si>
  <si>
    <t>1364570396</t>
  </si>
  <si>
    <t>990</t>
  </si>
  <si>
    <t>1641725763</t>
  </si>
  <si>
    <t>991</t>
  </si>
  <si>
    <t>1828357763</t>
  </si>
  <si>
    <t>992</t>
  </si>
  <si>
    <t>291374434</t>
  </si>
  <si>
    <t>993</t>
  </si>
  <si>
    <t>916617970</t>
  </si>
  <si>
    <t>994</t>
  </si>
  <si>
    <t>1350214436</t>
  </si>
  <si>
    <t>995</t>
  </si>
  <si>
    <t>459812083</t>
  </si>
  <si>
    <t>996</t>
  </si>
  <si>
    <t>1421827428</t>
  </si>
  <si>
    <t>997</t>
  </si>
  <si>
    <t>-477315024</t>
  </si>
  <si>
    <t>-452155446</t>
  </si>
  <si>
    <t>999</t>
  </si>
  <si>
    <t>356085707</t>
  </si>
  <si>
    <t>1000</t>
  </si>
  <si>
    <t>-1921556892</t>
  </si>
  <si>
    <t>1001</t>
  </si>
  <si>
    <t>45705707</t>
  </si>
  <si>
    <t>1002</t>
  </si>
  <si>
    <t>-1454957099</t>
  </si>
  <si>
    <t>1003</t>
  </si>
  <si>
    <t>952032389</t>
  </si>
  <si>
    <t>1004</t>
  </si>
  <si>
    <t>-1398869252</t>
  </si>
  <si>
    <t>1005</t>
  </si>
  <si>
    <t>-1143308058</t>
  </si>
  <si>
    <t>1006</t>
  </si>
  <si>
    <t>1132245167</t>
  </si>
  <si>
    <t>1007</t>
  </si>
  <si>
    <t>-1611783744</t>
  </si>
  <si>
    <t>1008</t>
  </si>
  <si>
    <t>-341362723</t>
  </si>
  <si>
    <t>1009</t>
  </si>
  <si>
    <t>1425251457</t>
  </si>
  <si>
    <t>1010</t>
  </si>
  <si>
    <t>-281091806</t>
  </si>
  <si>
    <t>1011</t>
  </si>
  <si>
    <t>-704038512</t>
  </si>
  <si>
    <t>1012</t>
  </si>
  <si>
    <t>1782634802</t>
  </si>
  <si>
    <t>1013</t>
  </si>
  <si>
    <t>2000691042</t>
  </si>
  <si>
    <t>1014</t>
  </si>
  <si>
    <t>1.125</t>
  </si>
  <si>
    <t>-373136124</t>
  </si>
  <si>
    <t>1015</t>
  </si>
  <si>
    <t>252423010</t>
  </si>
  <si>
    <t>1016</t>
  </si>
  <si>
    <t>666173546</t>
  </si>
  <si>
    <t>1017</t>
  </si>
  <si>
    <t>-81365571</t>
  </si>
  <si>
    <t>1018</t>
  </si>
  <si>
    <t>-.4</t>
  </si>
  <si>
    <t>Jeřábové práce (pro umístění VZT jednotky na střechu) - souhrnná položka pro VZT 1, 2 a 5)</t>
  </si>
  <si>
    <t>-1635687321</t>
  </si>
  <si>
    <t>1019</t>
  </si>
  <si>
    <t>1706710919</t>
  </si>
  <si>
    <t>1020</t>
  </si>
  <si>
    <t>-.6</t>
  </si>
  <si>
    <t>1689285519</t>
  </si>
  <si>
    <t>1021</t>
  </si>
  <si>
    <t>-.7</t>
  </si>
  <si>
    <t>-850493077</t>
  </si>
  <si>
    <t>1022</t>
  </si>
  <si>
    <t>1877815492</t>
  </si>
  <si>
    <t>1023</t>
  </si>
  <si>
    <t>-1752082316</t>
  </si>
  <si>
    <t>1024</t>
  </si>
  <si>
    <t>-1112940462</t>
  </si>
  <si>
    <t>1025</t>
  </si>
  <si>
    <t>-2078647196</t>
  </si>
  <si>
    <t>1026</t>
  </si>
  <si>
    <t>-498468609</t>
  </si>
  <si>
    <t>1027</t>
  </si>
  <si>
    <t>-33303732</t>
  </si>
  <si>
    <t>1028</t>
  </si>
  <si>
    <t>-1646761738</t>
  </si>
  <si>
    <t>1029</t>
  </si>
  <si>
    <t>1936248213</t>
  </si>
  <si>
    <t>1030</t>
  </si>
  <si>
    <t>1813531922</t>
  </si>
  <si>
    <t>1031</t>
  </si>
  <si>
    <t>-1775763128</t>
  </si>
  <si>
    <t>1032</t>
  </si>
  <si>
    <t>-7031580</t>
  </si>
  <si>
    <t>1033</t>
  </si>
  <si>
    <t>1003988896</t>
  </si>
  <si>
    <t>1034</t>
  </si>
  <si>
    <t>2060932906</t>
  </si>
  <si>
    <t>1035</t>
  </si>
  <si>
    <t>1006874817</t>
  </si>
  <si>
    <t>1036</t>
  </si>
  <si>
    <t>-1065335753</t>
  </si>
  <si>
    <t>1037</t>
  </si>
  <si>
    <t>-1697709796</t>
  </si>
  <si>
    <t>1038</t>
  </si>
  <si>
    <t>565479924</t>
  </si>
  <si>
    <t>1039</t>
  </si>
  <si>
    <t>-2120711442</t>
  </si>
  <si>
    <t>1040</t>
  </si>
  <si>
    <t>1275895332</t>
  </si>
  <si>
    <t>1041</t>
  </si>
  <si>
    <t>1857546866</t>
  </si>
  <si>
    <t>1042</t>
  </si>
  <si>
    <t>578883287</t>
  </si>
  <si>
    <t>1043</t>
  </si>
  <si>
    <t>-1805743517</t>
  </si>
  <si>
    <t>1044</t>
  </si>
  <si>
    <t>-209191133</t>
  </si>
  <si>
    <t>1045</t>
  </si>
  <si>
    <t>1748318956</t>
  </si>
  <si>
    <t>1046</t>
  </si>
  <si>
    <t>2012176939</t>
  </si>
  <si>
    <t>1047</t>
  </si>
  <si>
    <t>-1511989573</t>
  </si>
  <si>
    <t>1048</t>
  </si>
  <si>
    <t>122411627</t>
  </si>
  <si>
    <t>1049</t>
  </si>
  <si>
    <t>236234379</t>
  </si>
  <si>
    <t>1050</t>
  </si>
  <si>
    <t>-1148183127</t>
  </si>
  <si>
    <t>1051</t>
  </si>
  <si>
    <t>-1448402851</t>
  </si>
  <si>
    <t>1052</t>
  </si>
  <si>
    <t>2042684606</t>
  </si>
  <si>
    <t>1053</t>
  </si>
  <si>
    <t>1947649507</t>
  </si>
  <si>
    <t>1054</t>
  </si>
  <si>
    <t>2027912215</t>
  </si>
  <si>
    <t>1055</t>
  </si>
  <si>
    <t>601967877</t>
  </si>
  <si>
    <t>1056</t>
  </si>
  <si>
    <t>59909677</t>
  </si>
  <si>
    <t>1057</t>
  </si>
  <si>
    <t>1734818883</t>
  </si>
  <si>
    <t>1058</t>
  </si>
  <si>
    <t>339091224</t>
  </si>
  <si>
    <t>1059</t>
  </si>
  <si>
    <t>Jeřábové práce - společná položka se zařízením č. 1</t>
  </si>
  <si>
    <t>-1358603942</t>
  </si>
  <si>
    <t>1060</t>
  </si>
  <si>
    <t>-1150984501</t>
  </si>
  <si>
    <t>1061</t>
  </si>
  <si>
    <t>-297502080</t>
  </si>
  <si>
    <t>1062</t>
  </si>
  <si>
    <t>-.6.1</t>
  </si>
  <si>
    <t>950026341</t>
  </si>
  <si>
    <t>1063</t>
  </si>
  <si>
    <t>-.15</t>
  </si>
  <si>
    <t>Úprava projektové dokumentace podle stávajícího skutečného stavu po odkrytí potrubí větrání sálu</t>
  </si>
  <si>
    <t>-1565054964</t>
  </si>
  <si>
    <t>1064</t>
  </si>
  <si>
    <t>-.7.1</t>
  </si>
  <si>
    <t>-780029286</t>
  </si>
  <si>
    <t>1065</t>
  </si>
  <si>
    <t>-947367130</t>
  </si>
  <si>
    <t>1066</t>
  </si>
  <si>
    <t>-227601718</t>
  </si>
  <si>
    <t>1067</t>
  </si>
  <si>
    <t>-.11.1</t>
  </si>
  <si>
    <t>-1202960805</t>
  </si>
  <si>
    <t>1068</t>
  </si>
  <si>
    <t>-1557278519</t>
  </si>
  <si>
    <t>1069</t>
  </si>
  <si>
    <t>-64686215</t>
  </si>
  <si>
    <t>1070</t>
  </si>
  <si>
    <t>-573893945</t>
  </si>
  <si>
    <t>1071</t>
  </si>
  <si>
    <t>1057436250</t>
  </si>
  <si>
    <t>1072</t>
  </si>
  <si>
    <t>-1713431767</t>
  </si>
  <si>
    <t>1073</t>
  </si>
  <si>
    <t>352837982</t>
  </si>
  <si>
    <t>1074</t>
  </si>
  <si>
    <t>-178574529</t>
  </si>
  <si>
    <t>1075</t>
  </si>
  <si>
    <t>840993933</t>
  </si>
  <si>
    <t>1076</t>
  </si>
  <si>
    <t>558502686</t>
  </si>
  <si>
    <t>1077</t>
  </si>
  <si>
    <t>-651337721</t>
  </si>
  <si>
    <t>1078</t>
  </si>
  <si>
    <t>1317849225</t>
  </si>
  <si>
    <t>1079</t>
  </si>
  <si>
    <t>959330182</t>
  </si>
  <si>
    <t>1080</t>
  </si>
  <si>
    <t>770458200</t>
  </si>
  <si>
    <t>1081</t>
  </si>
  <si>
    <t>718128353</t>
  </si>
  <si>
    <t>1082</t>
  </si>
  <si>
    <t>-1813903319</t>
  </si>
  <si>
    <t>1083</t>
  </si>
  <si>
    <t>109660281</t>
  </si>
  <si>
    <t>1084</t>
  </si>
  <si>
    <t>-139910724</t>
  </si>
  <si>
    <t>1085</t>
  </si>
  <si>
    <t>-1737421820</t>
  </si>
  <si>
    <t>1086</t>
  </si>
  <si>
    <t>-.18</t>
  </si>
  <si>
    <t>-1747032433</t>
  </si>
  <si>
    <t>1087</t>
  </si>
  <si>
    <t>80562793</t>
  </si>
  <si>
    <t>1088</t>
  </si>
  <si>
    <t>1479245776</t>
  </si>
  <si>
    <t>1089</t>
  </si>
  <si>
    <t>-27394898</t>
  </si>
  <si>
    <t>1090</t>
  </si>
  <si>
    <t>-2142699450</t>
  </si>
  <si>
    <t>1091</t>
  </si>
  <si>
    <t>520340059</t>
  </si>
  <si>
    <t>1092</t>
  </si>
  <si>
    <t>493045693</t>
  </si>
  <si>
    <t>1093</t>
  </si>
  <si>
    <t>-732333932</t>
  </si>
  <si>
    <t>1094</t>
  </si>
  <si>
    <t>-325072845</t>
  </si>
  <si>
    <t>1095</t>
  </si>
  <si>
    <t>2135779819</t>
  </si>
  <si>
    <t>1096</t>
  </si>
  <si>
    <t>884356553</t>
  </si>
  <si>
    <t>1097</t>
  </si>
  <si>
    <t>1269360860</t>
  </si>
  <si>
    <t>1098</t>
  </si>
  <si>
    <t>-277917640</t>
  </si>
  <si>
    <t>1099</t>
  </si>
  <si>
    <t>-145020777</t>
  </si>
  <si>
    <t>1100</t>
  </si>
  <si>
    <t>-193105850</t>
  </si>
  <si>
    <t>1101</t>
  </si>
  <si>
    <t>673824292</t>
  </si>
  <si>
    <t>1102</t>
  </si>
  <si>
    <t>561410823</t>
  </si>
  <si>
    <t>1103</t>
  </si>
  <si>
    <t>441789434</t>
  </si>
  <si>
    <t>1104</t>
  </si>
  <si>
    <t>1541385141</t>
  </si>
  <si>
    <t>1105</t>
  </si>
  <si>
    <t>696534630</t>
  </si>
  <si>
    <t>1106</t>
  </si>
  <si>
    <t>-1359007336</t>
  </si>
  <si>
    <t>1107</t>
  </si>
  <si>
    <t>-1943413954</t>
  </si>
  <si>
    <t>1108</t>
  </si>
  <si>
    <t>44859440</t>
  </si>
  <si>
    <t>1109</t>
  </si>
  <si>
    <t>-2145559893</t>
  </si>
  <si>
    <t>1110</t>
  </si>
  <si>
    <t>-472967889</t>
  </si>
  <si>
    <t>1111</t>
  </si>
  <si>
    <t>1744017392</t>
  </si>
  <si>
    <t>1112</t>
  </si>
  <si>
    <t>-987058141</t>
  </si>
  <si>
    <t>1113</t>
  </si>
  <si>
    <t>-1892356118</t>
  </si>
  <si>
    <t>1114</t>
  </si>
  <si>
    <t>-601321661</t>
  </si>
  <si>
    <t>1115</t>
  </si>
  <si>
    <t>-124272624</t>
  </si>
  <si>
    <t>1116</t>
  </si>
  <si>
    <t>1676363885</t>
  </si>
  <si>
    <t>1117</t>
  </si>
  <si>
    <t>-1836567502</t>
  </si>
  <si>
    <t>1118</t>
  </si>
  <si>
    <t>506873570</t>
  </si>
  <si>
    <t>1119</t>
  </si>
  <si>
    <t>-918731354</t>
  </si>
  <si>
    <t>1120</t>
  </si>
  <si>
    <t>-1485729994</t>
  </si>
  <si>
    <t>1121</t>
  </si>
  <si>
    <t>-1438382363</t>
  </si>
  <si>
    <t>1122</t>
  </si>
  <si>
    <t>-429285066</t>
  </si>
  <si>
    <t>1123</t>
  </si>
  <si>
    <t>860472451</t>
  </si>
  <si>
    <t>1124</t>
  </si>
  <si>
    <t>-119931148</t>
  </si>
  <si>
    <t>1125</t>
  </si>
  <si>
    <t>829059192</t>
  </si>
  <si>
    <t>1126</t>
  </si>
  <si>
    <t>605974547</t>
  </si>
  <si>
    <t>1127</t>
  </si>
  <si>
    <t>-1895015844</t>
  </si>
  <si>
    <t>1128</t>
  </si>
  <si>
    <t>-254118812</t>
  </si>
  <si>
    <t>1129</t>
  </si>
  <si>
    <t>615273852</t>
  </si>
  <si>
    <t>1130</t>
  </si>
  <si>
    <t>1985708703</t>
  </si>
  <si>
    <t>1131</t>
  </si>
  <si>
    <t>1115066881</t>
  </si>
  <si>
    <t>1132</t>
  </si>
  <si>
    <t>-997006207</t>
  </si>
  <si>
    <t>1133</t>
  </si>
  <si>
    <t>540965783</t>
  </si>
  <si>
    <t>1134</t>
  </si>
  <si>
    <t>-1948604747</t>
  </si>
  <si>
    <t>1135</t>
  </si>
  <si>
    <t>-89730792</t>
  </si>
  <si>
    <t>1136</t>
  </si>
  <si>
    <t>-808959064</t>
  </si>
  <si>
    <t>1137</t>
  </si>
  <si>
    <t>-354820413</t>
  </si>
  <si>
    <t>1138</t>
  </si>
  <si>
    <t>-200982940</t>
  </si>
  <si>
    <t>1139</t>
  </si>
  <si>
    <t>1406870258</t>
  </si>
  <si>
    <t>1140</t>
  </si>
  <si>
    <t>-440113391</t>
  </si>
  <si>
    <t>1141</t>
  </si>
  <si>
    <t>1959052469</t>
  </si>
  <si>
    <t>1142</t>
  </si>
  <si>
    <t>677565184</t>
  </si>
  <si>
    <t>1143</t>
  </si>
  <si>
    <t>-771143574</t>
  </si>
  <si>
    <t>1144</t>
  </si>
  <si>
    <t>554699544</t>
  </si>
  <si>
    <t>1145</t>
  </si>
  <si>
    <t>666157699</t>
  </si>
  <si>
    <t>1146</t>
  </si>
  <si>
    <t>-1277842106</t>
  </si>
  <si>
    <t>1147</t>
  </si>
  <si>
    <t>-1698331725</t>
  </si>
  <si>
    <t>1148</t>
  </si>
  <si>
    <t>284732295</t>
  </si>
  <si>
    <t>1149</t>
  </si>
  <si>
    <t>2082956331</t>
  </si>
  <si>
    <t>1150</t>
  </si>
  <si>
    <t>-494084281</t>
  </si>
  <si>
    <t>1151</t>
  </si>
  <si>
    <t>-1053889046</t>
  </si>
  <si>
    <t>1152</t>
  </si>
  <si>
    <t>1813693249</t>
  </si>
  <si>
    <t>1153</t>
  </si>
  <si>
    <t>-1363646511</t>
  </si>
  <si>
    <t>1154</t>
  </si>
  <si>
    <t>520345964</t>
  </si>
  <si>
    <t>1155</t>
  </si>
  <si>
    <t>-520981324</t>
  </si>
  <si>
    <t>1156</t>
  </si>
  <si>
    <t>609779815</t>
  </si>
  <si>
    <t>1157</t>
  </si>
  <si>
    <t>-.5.1</t>
  </si>
  <si>
    <t>-1687825602</t>
  </si>
  <si>
    <t>1158</t>
  </si>
  <si>
    <t>-.6.2</t>
  </si>
  <si>
    <t>1549830313</t>
  </si>
  <si>
    <t>1159</t>
  </si>
  <si>
    <t>-.7.2</t>
  </si>
  <si>
    <t>-2079472796</t>
  </si>
  <si>
    <t>1160</t>
  </si>
  <si>
    <t>1448242504</t>
  </si>
  <si>
    <t>1161</t>
  </si>
  <si>
    <t>1662264219</t>
  </si>
  <si>
    <t>1162</t>
  </si>
  <si>
    <t>85135386</t>
  </si>
  <si>
    <t>1163</t>
  </si>
  <si>
    <t>-.12.1</t>
  </si>
  <si>
    <t>-264767695</t>
  </si>
  <si>
    <t>1164</t>
  </si>
  <si>
    <t>-1211565356</t>
  </si>
  <si>
    <t>1165</t>
  </si>
  <si>
    <t>335242893</t>
  </si>
  <si>
    <t>1166</t>
  </si>
  <si>
    <t>-30600859</t>
  </si>
  <si>
    <t>1167</t>
  </si>
  <si>
    <t>-71885753</t>
  </si>
  <si>
    <t>1168</t>
  </si>
  <si>
    <t>-216352522</t>
  </si>
  <si>
    <t>1169</t>
  </si>
  <si>
    <t>-2056504553</t>
  </si>
  <si>
    <t>1170</t>
  </si>
  <si>
    <t>-1870635352</t>
  </si>
  <si>
    <t>1171</t>
  </si>
  <si>
    <t>1584620660</t>
  </si>
  <si>
    <t>1172</t>
  </si>
  <si>
    <t>-394493661</t>
  </si>
  <si>
    <t>1173</t>
  </si>
  <si>
    <t>-725877004</t>
  </si>
  <si>
    <t>1174</t>
  </si>
  <si>
    <t>-1318218519</t>
  </si>
  <si>
    <t>1175</t>
  </si>
  <si>
    <t>-783274361</t>
  </si>
  <si>
    <t>1176</t>
  </si>
  <si>
    <t>-131965465</t>
  </si>
  <si>
    <t>1177</t>
  </si>
  <si>
    <t>-998523479</t>
  </si>
  <si>
    <t>1178</t>
  </si>
  <si>
    <t>1096408451</t>
  </si>
  <si>
    <t>1179</t>
  </si>
  <si>
    <t>-859322301</t>
  </si>
  <si>
    <t>1180</t>
  </si>
  <si>
    <t>1976444294</t>
  </si>
  <si>
    <t>1181</t>
  </si>
  <si>
    <t>1523671571</t>
  </si>
  <si>
    <t>1182</t>
  </si>
  <si>
    <t>-1892806083</t>
  </si>
  <si>
    <t>1183</t>
  </si>
  <si>
    <t>Úprava potrubí pro vložení potrubní vyústky</t>
  </si>
  <si>
    <t>-1370734908</t>
  </si>
  <si>
    <t>1184</t>
  </si>
  <si>
    <t>-1316959333</t>
  </si>
  <si>
    <t>1185</t>
  </si>
  <si>
    <t>450241515</t>
  </si>
  <si>
    <t>1186</t>
  </si>
  <si>
    <t>241143207</t>
  </si>
  <si>
    <t>1187</t>
  </si>
  <si>
    <t>-426385608</t>
  </si>
  <si>
    <t>1188</t>
  </si>
  <si>
    <t>1311435970</t>
  </si>
  <si>
    <t>1189</t>
  </si>
  <si>
    <t>-862523981</t>
  </si>
  <si>
    <t>1190</t>
  </si>
  <si>
    <t>-.5.2</t>
  </si>
  <si>
    <t>676687808</t>
  </si>
  <si>
    <t>1191</t>
  </si>
  <si>
    <t>-.6.3</t>
  </si>
  <si>
    <t>-1173491383</t>
  </si>
  <si>
    <t>1192</t>
  </si>
  <si>
    <t>-.7.3</t>
  </si>
  <si>
    <t>1015114135</t>
  </si>
  <si>
    <t>1193</t>
  </si>
  <si>
    <t>34824553</t>
  </si>
  <si>
    <t>1194</t>
  </si>
  <si>
    <t>669578155</t>
  </si>
  <si>
    <t>1195</t>
  </si>
  <si>
    <t>-.11.2</t>
  </si>
  <si>
    <t>-653695946</t>
  </si>
  <si>
    <t>1196</t>
  </si>
  <si>
    <t>-.12.2</t>
  </si>
  <si>
    <t>-1062823234</t>
  </si>
  <si>
    <t>1197</t>
  </si>
  <si>
    <t>-1526727847</t>
  </si>
  <si>
    <t>1198</t>
  </si>
  <si>
    <t>1878101306</t>
  </si>
  <si>
    <t>1199</t>
  </si>
  <si>
    <t>-1047270692</t>
  </si>
  <si>
    <t>1200</t>
  </si>
  <si>
    <t>-918157898</t>
  </si>
  <si>
    <t>1201</t>
  </si>
  <si>
    <t>1454086655</t>
  </si>
  <si>
    <t>1202</t>
  </si>
  <si>
    <t>-354257739</t>
  </si>
  <si>
    <t>1203</t>
  </si>
  <si>
    <t>-75421505</t>
  </si>
  <si>
    <t>1204</t>
  </si>
  <si>
    <t>-768695114</t>
  </si>
  <si>
    <t>1205</t>
  </si>
  <si>
    <t>-1981931531</t>
  </si>
  <si>
    <t>1206</t>
  </si>
  <si>
    <t>-996144496</t>
  </si>
  <si>
    <t>1207</t>
  </si>
  <si>
    <t>1362757825</t>
  </si>
  <si>
    <t>1208</t>
  </si>
  <si>
    <t>-1598086227</t>
  </si>
  <si>
    <t>1209</t>
  </si>
  <si>
    <t>-41549279</t>
  </si>
  <si>
    <t>1210</t>
  </si>
  <si>
    <t>916525809</t>
  </si>
  <si>
    <t>1211</t>
  </si>
  <si>
    <t>-552097764</t>
  </si>
  <si>
    <t>1212</t>
  </si>
  <si>
    <t>-539563395</t>
  </si>
  <si>
    <t>1213</t>
  </si>
  <si>
    <t>886495041</t>
  </si>
  <si>
    <t>1214</t>
  </si>
  <si>
    <t>1670374633</t>
  </si>
  <si>
    <t>1215</t>
  </si>
  <si>
    <t>-297803217</t>
  </si>
  <si>
    <t>1216</t>
  </si>
  <si>
    <t>-1812570644</t>
  </si>
  <si>
    <t>1217</t>
  </si>
  <si>
    <t>-1090046393</t>
  </si>
  <si>
    <t>1218</t>
  </si>
  <si>
    <t>-20671689</t>
  </si>
  <si>
    <t>1219</t>
  </si>
  <si>
    <t>845581680</t>
  </si>
  <si>
    <t>1220</t>
  </si>
  <si>
    <t>487157994</t>
  </si>
  <si>
    <t>1221</t>
  </si>
  <si>
    <t>-1603196410</t>
  </si>
  <si>
    <t>1222</t>
  </si>
  <si>
    <t>1024871096</t>
  </si>
  <si>
    <t>1223</t>
  </si>
  <si>
    <t>-1889856003</t>
  </si>
  <si>
    <t>1224</t>
  </si>
  <si>
    <t>-939834180</t>
  </si>
  <si>
    <t>1225</t>
  </si>
  <si>
    <t>348962203</t>
  </si>
  <si>
    <t>1226</t>
  </si>
  <si>
    <t>-591454152</t>
  </si>
  <si>
    <t>1227</t>
  </si>
  <si>
    <t>1710476728</t>
  </si>
  <si>
    <t>1228</t>
  </si>
  <si>
    <t>-.5.3</t>
  </si>
  <si>
    <t>753900514</t>
  </si>
  <si>
    <t>1229</t>
  </si>
  <si>
    <t>-.6.4</t>
  </si>
  <si>
    <t>838758036</t>
  </si>
  <si>
    <t>1230</t>
  </si>
  <si>
    <t>-.7.4</t>
  </si>
  <si>
    <t>-1658141163</t>
  </si>
  <si>
    <t>1231</t>
  </si>
  <si>
    <t>57623977</t>
  </si>
  <si>
    <t>1232</t>
  </si>
  <si>
    <t>149566429</t>
  </si>
  <si>
    <t>1233</t>
  </si>
  <si>
    <t>-.11.3</t>
  </si>
  <si>
    <t>-1890222438</t>
  </si>
  <si>
    <t>1234</t>
  </si>
  <si>
    <t>-.12.3</t>
  </si>
  <si>
    <t>-15138590</t>
  </si>
  <si>
    <t>1235</t>
  </si>
  <si>
    <t>236768504</t>
  </si>
  <si>
    <t>1236</t>
  </si>
  <si>
    <t>1847114562</t>
  </si>
  <si>
    <t>1237</t>
  </si>
  <si>
    <t>170871611</t>
  </si>
  <si>
    <t>1238</t>
  </si>
  <si>
    <t>-1170669108</t>
  </si>
  <si>
    <t>1239</t>
  </si>
  <si>
    <t>124764767</t>
  </si>
  <si>
    <t>1240</t>
  </si>
  <si>
    <t>1587141165</t>
  </si>
  <si>
    <t>1241</t>
  </si>
  <si>
    <t>-1989435682</t>
  </si>
  <si>
    <t>1242</t>
  </si>
  <si>
    <t>-1028814421</t>
  </si>
  <si>
    <t>1243</t>
  </si>
  <si>
    <t>-1947243429</t>
  </si>
  <si>
    <t>1244</t>
  </si>
  <si>
    <t>1198581084</t>
  </si>
  <si>
    <t>1245</t>
  </si>
  <si>
    <t>1895241544</t>
  </si>
  <si>
    <t>1246</t>
  </si>
  <si>
    <t>1906740153</t>
  </si>
  <si>
    <t>1247</t>
  </si>
  <si>
    <t>Izolace potrubí syntetickým kaučukem tl. 20mm vč. opláštění AL fólií</t>
  </si>
  <si>
    <t>1560898595</t>
  </si>
  <si>
    <t>1248</t>
  </si>
  <si>
    <t>-.5.4</t>
  </si>
  <si>
    <t>1993084317</t>
  </si>
  <si>
    <t>1249</t>
  </si>
  <si>
    <t>-.6.5</t>
  </si>
  <si>
    <t>1720375672</t>
  </si>
  <si>
    <t>1250</t>
  </si>
  <si>
    <t>-.7.5</t>
  </si>
  <si>
    <t>-1256791415</t>
  </si>
  <si>
    <t>1251</t>
  </si>
  <si>
    <t>-.9.1</t>
  </si>
  <si>
    <t>-505664766</t>
  </si>
  <si>
    <t>1252</t>
  </si>
  <si>
    <t>-715198909</t>
  </si>
  <si>
    <t>1253</t>
  </si>
  <si>
    <t>-.11.4</t>
  </si>
  <si>
    <t>1491360981</t>
  </si>
  <si>
    <t>1254</t>
  </si>
  <si>
    <t>-.12.4</t>
  </si>
  <si>
    <t>-86253582</t>
  </si>
  <si>
    <t>1255</t>
  </si>
  <si>
    <t>680198002</t>
  </si>
  <si>
    <t>1256</t>
  </si>
  <si>
    <t>776536266</t>
  </si>
  <si>
    <t>1257</t>
  </si>
  <si>
    <t>686002501</t>
  </si>
  <si>
    <t>1258</t>
  </si>
  <si>
    <t>-2015906883</t>
  </si>
  <si>
    <t>1259</t>
  </si>
  <si>
    <t>-1953103580</t>
  </si>
  <si>
    <t>1260</t>
  </si>
  <si>
    <t>-290351570</t>
  </si>
  <si>
    <t>1261</t>
  </si>
  <si>
    <t>-1279898087</t>
  </si>
  <si>
    <t>1262</t>
  </si>
  <si>
    <t>715968695</t>
  </si>
  <si>
    <t>1263</t>
  </si>
  <si>
    <t>-.5.5</t>
  </si>
  <si>
    <t>495646217</t>
  </si>
  <si>
    <t>1264</t>
  </si>
  <si>
    <t>-.6.6</t>
  </si>
  <si>
    <t>648522886</t>
  </si>
  <si>
    <t>1265</t>
  </si>
  <si>
    <t>-.7.6</t>
  </si>
  <si>
    <t>-497005698</t>
  </si>
  <si>
    <t>1266</t>
  </si>
  <si>
    <t>-.9.2</t>
  </si>
  <si>
    <t>1158222385</t>
  </si>
  <si>
    <t>1267</t>
  </si>
  <si>
    <t>1081687502</t>
  </si>
  <si>
    <t>1268</t>
  </si>
  <si>
    <t>-.11.5</t>
  </si>
  <si>
    <t>1420320646</t>
  </si>
  <si>
    <t>1269</t>
  </si>
  <si>
    <t>-.12.5</t>
  </si>
  <si>
    <t>-464132805</t>
  </si>
  <si>
    <t>1270</t>
  </si>
  <si>
    <t>2027017846</t>
  </si>
  <si>
    <t>1271</t>
  </si>
  <si>
    <t>-1619547327</t>
  </si>
  <si>
    <t>1272</t>
  </si>
  <si>
    <t>2112782520</t>
  </si>
  <si>
    <t>1273</t>
  </si>
  <si>
    <t>-1331729789</t>
  </si>
  <si>
    <t>1274</t>
  </si>
  <si>
    <t>2081118099</t>
  </si>
  <si>
    <t>1275</t>
  </si>
  <si>
    <t>1733980586</t>
  </si>
  <si>
    <t>1276</t>
  </si>
  <si>
    <t>-242441943</t>
  </si>
  <si>
    <t>1277</t>
  </si>
  <si>
    <t>Pol45</t>
  </si>
  <si>
    <t>-1718081989</t>
  </si>
  <si>
    <t>1278</t>
  </si>
  <si>
    <t>1298645638</t>
  </si>
  <si>
    <t>1279</t>
  </si>
  <si>
    <t>-.11.6</t>
  </si>
  <si>
    <t>298870570</t>
  </si>
  <si>
    <t>1280</t>
  </si>
  <si>
    <t>-.12.6</t>
  </si>
  <si>
    <t>-622732838</t>
  </si>
  <si>
    <t>1281</t>
  </si>
  <si>
    <t>-.25</t>
  </si>
  <si>
    <t>Protidešťová žaluzie 630x355 se sítí proti ptactvu</t>
  </si>
  <si>
    <t>-1600008730</t>
  </si>
  <si>
    <t>1282</t>
  </si>
  <si>
    <t>Přechod symetrický d355/d630x355, l=500mm Materiál: pozinkovaná ocel</t>
  </si>
  <si>
    <t>-1666783281</t>
  </si>
  <si>
    <t>1283</t>
  </si>
  <si>
    <t>Oblouk segmentový 90° D355mm Materiál: pozinková ocel</t>
  </si>
  <si>
    <t>832019525</t>
  </si>
  <si>
    <t>1284</t>
  </si>
  <si>
    <t>Falcované potrubí rovné D355mm Materiál: pozinkovaná ocel</t>
  </si>
  <si>
    <t>1091219219</t>
  </si>
  <si>
    <t>1285</t>
  </si>
  <si>
    <t>-.29</t>
  </si>
  <si>
    <t>Větrací otvor 300x150 mm, vč. ochranné sítky</t>
  </si>
  <si>
    <t>704992416</t>
  </si>
  <si>
    <t>1286</t>
  </si>
  <si>
    <t>678974351</t>
  </si>
  <si>
    <t>1287</t>
  </si>
  <si>
    <t>-.5.6</t>
  </si>
  <si>
    <t>-864358259</t>
  </si>
  <si>
    <t>1288</t>
  </si>
  <si>
    <t>-.6.7</t>
  </si>
  <si>
    <t>1309859913</t>
  </si>
  <si>
    <t>1289</t>
  </si>
  <si>
    <t>-.7.7</t>
  </si>
  <si>
    <t>-949851788</t>
  </si>
  <si>
    <t>1290</t>
  </si>
  <si>
    <t>1781157869</t>
  </si>
  <si>
    <t>1291</t>
  </si>
  <si>
    <t>-.11.7</t>
  </si>
  <si>
    <t>-1322296685</t>
  </si>
  <si>
    <t>1292</t>
  </si>
  <si>
    <t>-.12.7</t>
  </si>
  <si>
    <t>-1266199890</t>
  </si>
  <si>
    <t>Konstrukce suché výstavby</t>
  </si>
  <si>
    <t>1293</t>
  </si>
  <si>
    <t>763111447.r</t>
  </si>
  <si>
    <t>SDK příčka tl 150 mm</t>
  </si>
  <si>
    <t>2052141590</t>
  </si>
  <si>
    <t xml:space="preserve">Poznámka k souboru cen:_x000D_
1. V cenách jsou započteny i náklady na tmelení a výztužnou pásku. 2. V cenách nejsou započteny náklady na základní penetrační nátěr; tyto se oceňují cenou cenou -1717. 3. Cena -1611 Montáž nosné konstrukce je stanovena pro m2 plochy příčky.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 5. V ceně -1611 nejsou započteny náklady na profily; tyto se oceňují ve specifikaci. 6. V cenách -1621 až -1627 nejsou započteny náklady na desky; tato dodávka se oceňuje ve specifikaci. </t>
  </si>
  <si>
    <t>(5,22+5,00+1,965*6+3,075+5,40+2,80+3,92+2,55+1,90)*3,41+28,40</t>
  </si>
  <si>
    <t>1294</t>
  </si>
  <si>
    <t>763111516.R</t>
  </si>
  <si>
    <t xml:space="preserve">SDK příčka tl 220 mm </t>
  </si>
  <si>
    <t>2102102357</t>
  </si>
  <si>
    <t>5,20*3,41+3,4</t>
  </si>
  <si>
    <t>1295</t>
  </si>
  <si>
    <t>763135101</t>
  </si>
  <si>
    <t>Montáž sádrokartonového podhledu kazetového demontovatelného, velikosti kazet 600x600 mm včetně zavěšené nosné konstrukce viditelné</t>
  </si>
  <si>
    <t>1815662528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</si>
  <si>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</si>
  <si>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89,06+5,83+23,29+6,43+14,43+23,79+7,51+2,10+2,10+7,61+25,94+41,60</t>
  </si>
  <si>
    <t>1296</t>
  </si>
  <si>
    <t>59030582</t>
  </si>
  <si>
    <t>podhled kazetový bez děrování, viditelná hrana tl 10mm 600x600mm</t>
  </si>
  <si>
    <t>-532026545</t>
  </si>
  <si>
    <t>249,69*1,05 'Přepočtené koeficientem množství</t>
  </si>
  <si>
    <t>1297</t>
  </si>
  <si>
    <t>998763402</t>
  </si>
  <si>
    <t>Přesun hmot pro konstrukce montované z desek  stanovený procentní sazbou (%) z ceny vodorovná dopravní vzdálenost do 50 m v objektech výšky přes 6 do 12 m</t>
  </si>
  <si>
    <t>728077744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</si>
  <si>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</si>
  <si>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Konstrukce klempířské</t>
  </si>
  <si>
    <t>1298</t>
  </si>
  <si>
    <t>764011612</t>
  </si>
  <si>
    <t>Podkladní plech z pozinkovaného plechu s povrchovou úpravou rš 200 mm</t>
  </si>
  <si>
    <t>918786875</t>
  </si>
  <si>
    <t xml:space="preserve">Poznámka k souboru cen:_x000D_
1. Rozvinutá šířka podkladního plechu se určuje z rš střešního prvku. </t>
  </si>
  <si>
    <t>"pol. K19"3,14+35,62+14,90+28,95+5,75+20,38</t>
  </si>
  <si>
    <t>"pol.K12"1,50*8</t>
  </si>
  <si>
    <t>1299</t>
  </si>
  <si>
    <t>764011620</t>
  </si>
  <si>
    <t>Dilatační lišta z pozinkovaného plechu s povrchovou úpravou připojovací, včetně tmelení rš 80 mm</t>
  </si>
  <si>
    <t>-586761677</t>
  </si>
  <si>
    <t>"pol K14b"0,35*6</t>
  </si>
  <si>
    <t>1300</t>
  </si>
  <si>
    <t>764212633</t>
  </si>
  <si>
    <t>Oplechování střešních prvků z pozinkovaného plechu s povrchovou úpravou štítu závětrnou lištou rš 250 mm</t>
  </si>
  <si>
    <t>746981785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</si>
  <si>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</si>
  <si>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"pol. K16"2,50*2</t>
  </si>
  <si>
    <t>1301</t>
  </si>
  <si>
    <t>764214607</t>
  </si>
  <si>
    <t>Oplechování horních ploch zdí a nadezdívek (atik) z pozinkovaného plechu s povrchovou úpravou mechanicky kotvené rš 670 mm</t>
  </si>
  <si>
    <t>1080303334</t>
  </si>
  <si>
    <t>"pol.K9"3,15+6,28+55,575+16,35+13,20+3,355</t>
  </si>
  <si>
    <t>1302</t>
  </si>
  <si>
    <t>764214608</t>
  </si>
  <si>
    <t>Oplechování horních ploch zdí a nadezdívek (atik) z pozinkovaného plechu s povrchovou úpravou mechanicky kotvené rš 750 mm</t>
  </si>
  <si>
    <t>2132221676</t>
  </si>
  <si>
    <t>"pol K5"3,945+7,20+8,90</t>
  </si>
  <si>
    <t>1303</t>
  </si>
  <si>
    <t>764214609</t>
  </si>
  <si>
    <t>Oplechování horních ploch zdí a nadezdívek (atik) z pozinkovaného plechu s povrchovou úpravou mechanicky kotvené rš 800 mm</t>
  </si>
  <si>
    <t>969723649</t>
  </si>
  <si>
    <t>"pol.K1"10,00+2,05+2,36+3,99++4,50+13,00</t>
  </si>
  <si>
    <t>1304</t>
  </si>
  <si>
    <t>764214611</t>
  </si>
  <si>
    <t>Oplechování horních ploch zdí a nadezdívek (atik) z pozinkovaného plechu s povrchovou úpravou mechanicky kotvené přes rš 800 mm</t>
  </si>
  <si>
    <t>-1445509796</t>
  </si>
  <si>
    <t>"pokl.K2"4,30*1,185</t>
  </si>
  <si>
    <t>1305</t>
  </si>
  <si>
    <t>764218474</t>
  </si>
  <si>
    <t>Oplechování říms a ozdobných prvků z pozinkovaného plechu oblých nebo ze segmentů, včetně rohů celoplošně lepené rš 330 mm</t>
  </si>
  <si>
    <t>-748176105</t>
  </si>
  <si>
    <t xml:space="preserve">Poznámka k souboru cen:_x000D_
1. Ceny lze použít pro ocenění oplechování římsy pod nadřímsovým žlabem. </t>
  </si>
  <si>
    <t>1,85*2+0,95+1,05</t>
  </si>
  <si>
    <t>1306</t>
  </si>
  <si>
    <t>764218604</t>
  </si>
  <si>
    <t>Oplechování říms a ozdobných prvků z pozinkovaného plechu s povrchovou úpravou rovných, bez rohů mechanicky kotvené rš 330 mm</t>
  </si>
  <si>
    <t>-2069863300</t>
  </si>
  <si>
    <t>"pol. K 17"2,45</t>
  </si>
  <si>
    <t>1307</t>
  </si>
  <si>
    <t>764226443</t>
  </si>
  <si>
    <t>Oplechování parapetů z hliníkového plechu rovných celoplošně lepené, bez rohů rš 250 mm včetně boční krytky</t>
  </si>
  <si>
    <t>1628263336</t>
  </si>
  <si>
    <t>2,00*2+1,00</t>
  </si>
  <si>
    <t>1308</t>
  </si>
  <si>
    <t>764311613</t>
  </si>
  <si>
    <t>Lemování zdí z pozinkovaného plechu s povrchovou úpravou boční nebo horní rovné, střech s krytinou skládanou mimo prejzovou rš 250 mm</t>
  </si>
  <si>
    <t>-1424688965</t>
  </si>
  <si>
    <t>"pol. K18"14,064</t>
  </si>
  <si>
    <t>1309</t>
  </si>
  <si>
    <t>764316622</t>
  </si>
  <si>
    <t>Lemování ventilačních nástavců z pozinkovaného plechu s povrchovou úpravou výšky do 1000 mm, se stříškou střech s krytinou skládanou mimo prejzovou nebo z plechu, průměru přes 75 do 100 mm</t>
  </si>
  <si>
    <t>1896674866</t>
  </si>
  <si>
    <t>"pol. K14a"6</t>
  </si>
  <si>
    <t>1310</t>
  </si>
  <si>
    <t>998764202</t>
  </si>
  <si>
    <t>Přesun hmot pro konstrukce klempířské stanovený procentní sazbou (%) z ceny vodorovná dopravní vzdálenost do 50 m v objektech výšky přes 6 do 12 m</t>
  </si>
  <si>
    <t>-79539407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</si>
  <si>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</si>
  <si>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Konstrukce truhlářské</t>
  </si>
  <si>
    <t>1311</t>
  </si>
  <si>
    <t>766660171</t>
  </si>
  <si>
    <t>Montáž dveřních křídel dřevěných nebo plastových otevíravých do obložkové zárubně povrchově upravených jednokřídlových, šířky do 800 mm</t>
  </si>
  <si>
    <t>-1579815164</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</si>
  <si>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</si>
  <si>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 "DI05/L  -hl.z. 25cm"</t>
  </si>
  <si>
    <t>3 "DI06/P -hl.z. 15cm"</t>
  </si>
  <si>
    <t>1 "DI25/P  -hl.z. 10cm"</t>
  </si>
  <si>
    <t>Mezisoučet  š.80cm</t>
  </si>
  <si>
    <t>2+2 "DI13/P/L -hl.z. 15cm"</t>
  </si>
  <si>
    <t>Mezisoučet š.70cm</t>
  </si>
  <si>
    <t>1312</t>
  </si>
  <si>
    <t>6116206R</t>
  </si>
  <si>
    <t>dveře jednokřídlé dřevotřískové povrch laminátový plné 700x1970/2100mm  vč.kování +větrací mřížka 50/10 AL</t>
  </si>
  <si>
    <t>-342067327</t>
  </si>
  <si>
    <t>"zámek FAB-gener..klíč+kování  klika--klika +dveřní štítek+větr.mřížka"</t>
  </si>
  <si>
    <t>1313</t>
  </si>
  <si>
    <t>6116208R</t>
  </si>
  <si>
    <t>dveře jednokřídlé dřevotřískové povrch laminátový plné 800x1970/2100mm vč.kování</t>
  </si>
  <si>
    <t>952345474</t>
  </si>
  <si>
    <t>1 "DI05/l  -hl.z. 25cm"</t>
  </si>
  <si>
    <t>3 "DI06/P  -hl.z. 15cm"</t>
  </si>
  <si>
    <t>"zámek FAB-gener.klíč+kování  klika--klika +dveřní štítek"</t>
  </si>
  <si>
    <t>1314</t>
  </si>
  <si>
    <t>766660181</t>
  </si>
  <si>
    <t>Montáž dveřních křídel dřevěných nebo plastových otevíravých do obložkové zárubně protipožárních jednokřídlových, šířky do 800 mm</t>
  </si>
  <si>
    <t>1534304435</t>
  </si>
  <si>
    <t>1 "DIF06/L  -hl.z. 15cm"</t>
  </si>
  <si>
    <t>1 "DIF22/P  -hl.z. 10cm"</t>
  </si>
  <si>
    <t>1315</t>
  </si>
  <si>
    <t>6116209R</t>
  </si>
  <si>
    <t>dveře jednokřídlé dřevotřískové protipožární EW 15 DP3 povrch laminátový plné 800x1970/2100mm  vč.kování</t>
  </si>
  <si>
    <t>-1302109334</t>
  </si>
  <si>
    <t>"zámek FAB-gener..klíč+kování  klika--klika +dveřní štítek"</t>
  </si>
  <si>
    <t>1316</t>
  </si>
  <si>
    <t>6116210R</t>
  </si>
  <si>
    <t xml:space="preserve">dveře jednokřídlé dřevotřískové protipožární EW -CS  15 DP3 povrch laminátový plné 800x1970/2100mm  vč.kování+část.proskl. 0,06m2 --bezpečnostní sklo čiré s jednovrstvá.folií </t>
  </si>
  <si>
    <t>1957091507</t>
  </si>
  <si>
    <t>1317</t>
  </si>
  <si>
    <t>766660183</t>
  </si>
  <si>
    <t>Montáž dveřních křídel dřevěných nebo plastových otevíravých do obložkové zárubně protipožárních dvoukřídlových jakékoliv šířky</t>
  </si>
  <si>
    <t>-600104806</t>
  </si>
  <si>
    <t>1 "DIF21/l  -hl.z. 15cm"</t>
  </si>
  <si>
    <t>1318</t>
  </si>
  <si>
    <t>6116212R</t>
  </si>
  <si>
    <t xml:space="preserve">dveře dvoukřídlé dřevotřískové protipožární EIW -CS  15 DP 3 povrch laminátový  1800x1970/2100mm vč.kování+zaskl.izol. -bezpečnostní sklo čiré s jednovrstv.folií </t>
  </si>
  <si>
    <t>515272783</t>
  </si>
  <si>
    <t>"zámek FAB-gener..klíč+kování  klika--horiz.madlo +okopov.hrana+dveřní štítek"</t>
  </si>
  <si>
    <t>1319</t>
  </si>
  <si>
    <t>76666071R</t>
  </si>
  <si>
    <t>Montáž a dodávka dveří - samozavírače  s možností vypnutí aretace -koordinátor zavírání dveří</t>
  </si>
  <si>
    <t>641388576</t>
  </si>
  <si>
    <t>2 "DIF21/l  "</t>
  </si>
  <si>
    <t>1320</t>
  </si>
  <si>
    <t>76666072R</t>
  </si>
  <si>
    <t>Montáž dveřních doplňků stavěče křídla+dodávka mater,</t>
  </si>
  <si>
    <t>-1895728873</t>
  </si>
  <si>
    <t>1321</t>
  </si>
  <si>
    <t>766682111</t>
  </si>
  <si>
    <t>Montáž zárubní dřevěných, plastových nebo z lamina  obložkových, pro dveře jednokřídlové, tloušťky stěny do 170 mm</t>
  </si>
  <si>
    <t>-777578846</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</si>
  <si>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</si>
  <si>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1322</t>
  </si>
  <si>
    <t>61182258</t>
  </si>
  <si>
    <t>zárubeň obložková pro dveře 1křídlé 600,700,800,900x1970mm tl 60-170mm dub,buk</t>
  </si>
  <si>
    <t>943978719</t>
  </si>
  <si>
    <t>1323</t>
  </si>
  <si>
    <t>766682112</t>
  </si>
  <si>
    <t>Montáž zárubní dřevěných, plastových nebo z lamina  obložkových, pro dveře jednokřídlové, tloušťky stěny přes 170 do 350 mm</t>
  </si>
  <si>
    <t>1952665717</t>
  </si>
  <si>
    <t>1324</t>
  </si>
  <si>
    <t>61182264</t>
  </si>
  <si>
    <t>zárubeň obložková pro dveře 1křídlé 600,700,800,900x1970mm tl 180-250mm dub,buk</t>
  </si>
  <si>
    <t>-884855802</t>
  </si>
  <si>
    <t>1325</t>
  </si>
  <si>
    <t>766682211</t>
  </si>
  <si>
    <t>Montáž zárubní dřevěných, plastových nebo z lamina  obložkových protipožárních, pro dveře jednokřídlové, tloušťky stěny do 170 mm</t>
  </si>
  <si>
    <t>783292652</t>
  </si>
  <si>
    <t>1 "DIf22/P  -hl.z. 10cm"</t>
  </si>
  <si>
    <t>Mezisoučet protip.</t>
  </si>
  <si>
    <t>1326</t>
  </si>
  <si>
    <t>61182259</t>
  </si>
  <si>
    <t>zárubeň protipožární pro dveře 1křídlé 600,700,800,900x1970mm tl 60-170mm dub,buk</t>
  </si>
  <si>
    <t>-893118682</t>
  </si>
  <si>
    <t>1327</t>
  </si>
  <si>
    <t>766682221</t>
  </si>
  <si>
    <t>Montáž zárubní dřevěných, plastových nebo z lamina  obložkových protipožárních, pro dveře dvoukřídlové, tloušťky stěny do 170 mm</t>
  </si>
  <si>
    <t>1427272899</t>
  </si>
  <si>
    <t>Mezisoučet protip. dvoukř.</t>
  </si>
  <si>
    <t>1328</t>
  </si>
  <si>
    <t>6118227r</t>
  </si>
  <si>
    <t>zárubeň obložková protipožární pro dveře 2křídlé 1800x1970mm tl 60-170mm dub,buk</t>
  </si>
  <si>
    <t>-236164226</t>
  </si>
  <si>
    <t>1329</t>
  </si>
  <si>
    <t>766694121</t>
  </si>
  <si>
    <t>Montáž ostatních truhlářských konstrukcí parapetních desek dřevěných nebo plastových šířky přes 300 mm, délky do 1000 mm</t>
  </si>
  <si>
    <t>-1613674487</t>
  </si>
  <si>
    <t xml:space="preserve">Poznámka k souboru cen:_x000D_
1. Vcenách 766 69 - 3421 a 3422 jsou započteny i náklady na zaměření zřizovaných otvorů. 2. V cenách 766 69 - 4111 až 4124 jsou započteny i náklady na zaměření, vyklínování, horizontální i vertikální vyrovnání, ukotvení a vyplnění spáry mezi parapetem a ostěním polyuretanovou pěnou, včetně zednického začištění. 3. Cenami -97 . . nelze oceňovat venkovní krycí lišty balkónových dveří; tato montáž se oceňuje cenou -1610. </t>
  </si>
  <si>
    <t xml:space="preserve">1,0  " PI04" </t>
  </si>
  <si>
    <t>1330</t>
  </si>
  <si>
    <t>766694123</t>
  </si>
  <si>
    <t>Montáž ostatních truhlářských konstrukcí parapetních desek dřevěných nebo plastových šířky přes 300 mm, délky přes 1600 do 2600 mm</t>
  </si>
  <si>
    <t>348726643</t>
  </si>
  <si>
    <t xml:space="preserve">2  " PI01" </t>
  </si>
  <si>
    <t>1331</t>
  </si>
  <si>
    <t>6079410R</t>
  </si>
  <si>
    <t>deska parapetní dřevotřísková vnitřní 330x1000mm  s povrchovou úpravou</t>
  </si>
  <si>
    <t>-1793008015</t>
  </si>
  <si>
    <t>2.0*2+1.0</t>
  </si>
  <si>
    <t>1332</t>
  </si>
  <si>
    <t>76669412R</t>
  </si>
  <si>
    <t>Montáž a dodávka  parapetních desek dřevotřísk. laminát -upravit  a definovat při výrobě pracovní desky stolu-pokladna PI/07</t>
  </si>
  <si>
    <t>555180861</t>
  </si>
  <si>
    <t>1333</t>
  </si>
  <si>
    <t>766800</t>
  </si>
  <si>
    <t>Příplatek za generální klíč</t>
  </si>
  <si>
    <t>-1610086738</t>
  </si>
  <si>
    <t>1334</t>
  </si>
  <si>
    <t>998766102</t>
  </si>
  <si>
    <t>Přesun hmot pro konstrukce truhlářské stanovený z hmotnosti přesunovaného materiálu vodorovná dopravní vzdálenost do 50 m v objektech výšky přes 6 do 12 m</t>
  </si>
  <si>
    <t>1092280769</t>
  </si>
  <si>
    <t>Konstrukce zámečnické</t>
  </si>
  <si>
    <t>1335</t>
  </si>
  <si>
    <t>553300</t>
  </si>
  <si>
    <t>Dodávka plošiny včetně povrchové úpravy</t>
  </si>
  <si>
    <t>-755024286</t>
  </si>
  <si>
    <t>1336</t>
  </si>
  <si>
    <t>553400</t>
  </si>
  <si>
    <t>Dodávka a montáž ocelové schodiště v 1. PP včetně povrchové ůpravy</t>
  </si>
  <si>
    <t>-94560511</t>
  </si>
  <si>
    <t>1337</t>
  </si>
  <si>
    <t>553500</t>
  </si>
  <si>
    <t>Dodávka a montáž ocelové schodiště v 1. NP v tanečním sále včetně povrchové ůpravy</t>
  </si>
  <si>
    <t>-1250603993</t>
  </si>
  <si>
    <t>1338</t>
  </si>
  <si>
    <t>767161111</t>
  </si>
  <si>
    <t>Montáž zábradlí rovného  z trubek nebo tenkostěnných profilů do zdiva, hmotnosti 1 m zábradlí do 20 kg</t>
  </si>
  <si>
    <t>-1648162870</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</si>
  <si>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</si>
  <si>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"pol. Z04+Z05"16,00</t>
  </si>
  <si>
    <t>"pol. Z 06"3,00</t>
  </si>
  <si>
    <t>1339</t>
  </si>
  <si>
    <t>Dodávka zábeadlí Z04+Z05 včetně povrchové úpravy</t>
  </si>
  <si>
    <t>1632173488</t>
  </si>
  <si>
    <t>1340</t>
  </si>
  <si>
    <t>553200</t>
  </si>
  <si>
    <t>Dodávka zábradlí Z 06 včetně povrchové úpravy</t>
  </si>
  <si>
    <t>-663391139</t>
  </si>
  <si>
    <t>1341</t>
  </si>
  <si>
    <t>767250111</t>
  </si>
  <si>
    <t>Montáž podest z oceli  šroubováním</t>
  </si>
  <si>
    <t>-1696045149</t>
  </si>
  <si>
    <t xml:space="preserve">Poznámka k souboru cen:_x000D_
1. V cenách nejsou započteny náklady na: a) vyřezání a úpravu otvoru; tyto práce se oceňují cenou 767 51-0191 Příplatek za vyřezání a úpravu otvoru, b) montáž zábradlí; tyto práce se oceňují cenami souboru cen 767 16- Montáž zábradlí rovného. </t>
  </si>
  <si>
    <t>"pol. 02a. Z02b"0,90*0,81</t>
  </si>
  <si>
    <t>1342</t>
  </si>
  <si>
    <t>767531111</t>
  </si>
  <si>
    <t>Montáž vstupních čistících zón z rohoží  kovových nebo plastových</t>
  </si>
  <si>
    <t>806287402</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</si>
  <si>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</si>
  <si>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1,41*1,40+4,80*0,80+5,80*2,80</t>
  </si>
  <si>
    <t>1343</t>
  </si>
  <si>
    <t>69752003</t>
  </si>
  <si>
    <t>rohož vstupní provedení hliník super 27 mm</t>
  </si>
  <si>
    <t>-143132</t>
  </si>
  <si>
    <t>1344</t>
  </si>
  <si>
    <t>767620116R</t>
  </si>
  <si>
    <t>Montáž - předsazená  oken zdvojených  z hliníkových nebo ocelových profilů na polyuretanovou pěnu pevných do zdiva, plochy přes 0,6 do 1,5 m2</t>
  </si>
  <si>
    <t>1036255032</t>
  </si>
  <si>
    <t xml:space="preserve">Poznámka k souboru cen:_x000D_
1. V cenách montáže oken jsou započteny i náklady na zaměření, vyklínování, horizontální i vertikální vyrovnání okenního rámu, ukotvení a vyplnění spáry mezi rámem a ostěním polyuretanovou pěnou. 2. Cenami montáže oken otevíravých lze ocenit i montáž oken kyvných, otočných, výklopných. 3. V cenách není započtena montáž dokončení okování oken zdvojených pákovým uzávěrem; tyto práce se oceňují cenou 767 62-0718 Montáž okování pákového uzávěru. 4. Cenami -71 . . lze oceňovat montáž: a) oboustranného spojení dvou prvků (oken,stěn, dveří, vrat, zárubní a jiných) krycími lištami ocelovými před osazením prvků nebo dodatečně po jejich osazení, b) jednostranného spojení dvou prvků; množství se určí polovinou výměry, c) krycích lišt, které se montují jen na jeden prvek; množství se určí čtvrtinou výměry. </t>
  </si>
  <si>
    <t>1.0*1.0 " OK/07"</t>
  </si>
  <si>
    <t>1345</t>
  </si>
  <si>
    <t>5534103R</t>
  </si>
  <si>
    <t>okno Al  pevné jednokř. vel.100 x 100 cm, Uw &lt; 0.9W/m2K   mater. AL.graf.šedá vč. těsnění a kování zaskl.izol. trojskl. -bezpečnostní sklo čiré s jednovrstv..folií  poz.č. OK/07</t>
  </si>
  <si>
    <t>-1605322563</t>
  </si>
  <si>
    <t>1 " OK/07"</t>
  </si>
  <si>
    <t>1346</t>
  </si>
  <si>
    <t>767620127R</t>
  </si>
  <si>
    <t>Montáž- předsazená   oken zdvojených  z hliníkových nebo ocelových profilů na polyuretanovou pěnu otevíravých do zdiva, plochy přes 1,5 do 2,5 m2</t>
  </si>
  <si>
    <t>1300964248</t>
  </si>
  <si>
    <t>0.9*1.7 " OK/04"</t>
  </si>
  <si>
    <t>1347</t>
  </si>
  <si>
    <t>5534102R</t>
  </si>
  <si>
    <t>okno Al otvíravé a sklápěcí  jednokř. vel.90 x 170 cm, Uw &lt; 0.9W/m2K   mater. ALgraf.šedá vč. těsnění a kování s mikroventilací zaskl.izol. trojskl.  poz.č. OK/04</t>
  </si>
  <si>
    <t>-545697080</t>
  </si>
  <si>
    <t>1 " OK/04"</t>
  </si>
  <si>
    <t>1348</t>
  </si>
  <si>
    <t>767620128R</t>
  </si>
  <si>
    <t>Montáž- předsazená  oken zdvojených  z hliníkových nebo ocelových profilů na polyuretanovou pěnu otevíravých do zdiva, plochy přes 2,5 m2</t>
  </si>
  <si>
    <t>-481903991</t>
  </si>
  <si>
    <t>1.9*1.7*2 " OK/01"</t>
  </si>
  <si>
    <t>1349</t>
  </si>
  <si>
    <t>5534101R</t>
  </si>
  <si>
    <t>okno Al  otvíravé a sklápěcí  dvoukř. vel.190 x 170 cm, Uw &lt; 0.9W/m2K   mater. AL.graf.šedá vč. těsnění a kování s mikroventilací zaskl.izol. trojskl.  poz.č. OK/01</t>
  </si>
  <si>
    <t>-1366614086</t>
  </si>
  <si>
    <t>2 " OK/01"</t>
  </si>
  <si>
    <t>1350</t>
  </si>
  <si>
    <t>767627306</t>
  </si>
  <si>
    <t>Montáž oken zdvojených  Příplatek k cenám za připojovací spáru mezi ostěním a rámem vnitřní parotěsnou páskou</t>
  </si>
  <si>
    <t>44466548</t>
  </si>
  <si>
    <t>(1.9+1.7)*2*2 " OK/01"</t>
  </si>
  <si>
    <t>(0.9+1.7)*2 " OK/04"</t>
  </si>
  <si>
    <t xml:space="preserve">1.0*4 " OK/007" </t>
  </si>
  <si>
    <t>Mezisoučet okna</t>
  </si>
  <si>
    <t>(2.2+2.6*2)*2+(1.2+2.2*2)+(2.6*3)</t>
  </si>
  <si>
    <t>(2.4+2.3*2)+(0.8+1.97*2)+(2.4+1.97*2)</t>
  </si>
  <si>
    <t>Mezisoučet dvere ocel vchod+vn.</t>
  </si>
  <si>
    <t>69.88*1.05</t>
  </si>
  <si>
    <t>73.4</t>
  </si>
  <si>
    <t>1351</t>
  </si>
  <si>
    <t>767627307</t>
  </si>
  <si>
    <t>Montáž oken zdvojených  Příplatek k cenám za připojovací spáru mezi ostěním a rámem venkovní paropropustnou páskou</t>
  </si>
  <si>
    <t>-695507523</t>
  </si>
  <si>
    <t>1352</t>
  </si>
  <si>
    <t>767640221R</t>
  </si>
  <si>
    <t>Montáž - předsazená dveří ocelových  vchodových dvoukřídlové bez nadsvětlíku</t>
  </si>
  <si>
    <t>-279321869</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</si>
  <si>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</si>
  <si>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 "DE04/L"</t>
  </si>
  <si>
    <t>1353</t>
  </si>
  <si>
    <t>61162104</t>
  </si>
  <si>
    <t>dveře dvoukřídlé  AL vč.zárubně plné bez proskl. výpln.deska  PVC  vel. 1200/2200mm  Uw &lt; 0.9W/m2K mater.AL barva grafit šedý  poz.DE04/L</t>
  </si>
  <si>
    <t>-4292138</t>
  </si>
  <si>
    <t>"zámek FAB-gener.klíč+kování paniková hrazda-klika+dveřní štítek"</t>
  </si>
  <si>
    <t>1354</t>
  </si>
  <si>
    <t>767640222R</t>
  </si>
  <si>
    <t>Montáž - předsazená dveří ocelových  vchodových dvoukřídlové s nadsvětlíkem</t>
  </si>
  <si>
    <t>649154340</t>
  </si>
  <si>
    <t xml:space="preserve">1+1" DE02/P+L" </t>
  </si>
  <si>
    <t>1355</t>
  </si>
  <si>
    <t>5534117R</t>
  </si>
  <si>
    <t>dveře dvoukřídlé AL s nadsvětlíkem  vč. zárubeň   vel.2200x2600mm Uw &lt; 0.9W/m2K   mater. AL.graf.šedá vč. těsnění a kování zaskl.izol. trojskl. -bezpečnostní sklo čiré s jednovstv.folií  poz.č. DE02/P+L</t>
  </si>
  <si>
    <t>-559876606</t>
  </si>
  <si>
    <t>"zámek FAB-gener.klíč+kování paniková hrazda-horiz.madlo+okopová hrana+dveřní štítek"</t>
  </si>
  <si>
    <t>1356</t>
  </si>
  <si>
    <t>767640311</t>
  </si>
  <si>
    <t>Montáž dveří ocelových  vnitřních jednokřídlových</t>
  </si>
  <si>
    <t>977257259</t>
  </si>
  <si>
    <t>1 "DIF02/P</t>
  </si>
  <si>
    <t>1357</t>
  </si>
  <si>
    <t>55341168</t>
  </si>
  <si>
    <t>dveře jednokřídlé ocelové protipožární EW 45 DP1 plné bez proskl. + zárubeň 800x1970mm  barva graf.šedá  poz. DIF02/P</t>
  </si>
  <si>
    <t>1666350923</t>
  </si>
  <si>
    <t>1358</t>
  </si>
  <si>
    <t>767640322</t>
  </si>
  <si>
    <t>Montáž dveří ocelových  vnitřních dvoukřídlových</t>
  </si>
  <si>
    <t>595923529</t>
  </si>
  <si>
    <t>1 "DIF01/P "</t>
  </si>
  <si>
    <t>1 "DIF03/P "</t>
  </si>
  <si>
    <t>1359</t>
  </si>
  <si>
    <t>5534116R</t>
  </si>
  <si>
    <t>dveře vnitřní ocelové  2křídlé  s povrch.úpravou 2400x2300mm s požární odolností  EW 60DP1-plné bez proskl. +záruben ocel. barva graf.šedá  poz. DIF01/P</t>
  </si>
  <si>
    <t>-4882267</t>
  </si>
  <si>
    <t>"zámek FAB-gener.klíč+kování paniková hrazda-klika +dveřní štítek"</t>
  </si>
  <si>
    <t>1360</t>
  </si>
  <si>
    <t>5534115R</t>
  </si>
  <si>
    <t>dveře vnitřní ocelové  2křídlé  s povrch.úpravou 2400x1970mm s požární odolností  EW 45DP1-plné bez proskl. +záruben ocel. barva graf.šedá  poz. DIF03/P</t>
  </si>
  <si>
    <t>479632933</t>
  </si>
  <si>
    <t>1361</t>
  </si>
  <si>
    <t>76764917R</t>
  </si>
  <si>
    <t>Montáž a dodávka - domácí vrátný - videotelefon vč.připojení</t>
  </si>
  <si>
    <t>-1032537560</t>
  </si>
  <si>
    <t>1362</t>
  </si>
  <si>
    <t>76764918R</t>
  </si>
  <si>
    <t>Montáž a dodávka dveří - samozavírače  s možností vypnutí aretace-koordinátor zavírání dveří</t>
  </si>
  <si>
    <t>-1064092457</t>
  </si>
  <si>
    <t>(2*2+2) "vchod"</t>
  </si>
  <si>
    <t>1363</t>
  </si>
  <si>
    <t>767649193</t>
  </si>
  <si>
    <t>Montáž dveří ocelových  doplňků dveří stavěče křídel</t>
  </si>
  <si>
    <t>-1105980830</t>
  </si>
  <si>
    <t xml:space="preserve">(2+2)" DE02/P+L" </t>
  </si>
  <si>
    <t>2 "DE04/L"</t>
  </si>
  <si>
    <t>2 "DIF01/P"</t>
  </si>
  <si>
    <t>1364</t>
  </si>
  <si>
    <t>54916362</t>
  </si>
  <si>
    <t>kování dveřní stavěč dveř- lak</t>
  </si>
  <si>
    <t>-2123398739</t>
  </si>
  <si>
    <t>2*2+2+2</t>
  </si>
  <si>
    <t>1365</t>
  </si>
  <si>
    <t>767651112</t>
  </si>
  <si>
    <t>Montáž - předsazená vrat garážových nebo průmyslových sekčních zajížděcích pod strop, plochy přes 6 do 9 m2</t>
  </si>
  <si>
    <t>-1082823921</t>
  </si>
  <si>
    <t xml:space="preserve">Poznámka k souboru cen:_x000D_
1. V cenách -1126 a -1131 nejsou započteny náklady na zajištění přívodu elektrické energie; tyto se oceňují cenami katalogu 800-741 Elektroinstalace - silnoproud. 2. Cenami -7210 až -7340 nelze oceňovat montáž vrat s elektrickým, pneumatickým nebo hydraulickým ovládáním. 3. V cenách -1210 až -7523 je započtena i montáž dokončení okování dvířek průchodových. 4. V cenách -1210 až -7523 není započtena montáž elektromagnetického stavěče křídel vrat; tyto práce se oceňují cenou 767 64-6593 Montáž stavěče křídel. </t>
  </si>
  <si>
    <t>2 "DE08"</t>
  </si>
  <si>
    <t>1366</t>
  </si>
  <si>
    <t>5534586R</t>
  </si>
  <si>
    <t xml:space="preserve">vrata garážová sekční ocel.pozink.komponenty panely PUR  2.6/2.6m vč.ocel. úhel.zárubně s povrch.úpravou   Uw &lt; 1.2W/m2K </t>
  </si>
  <si>
    <t>1348804387</t>
  </si>
  <si>
    <t>1367</t>
  </si>
  <si>
    <t>767651126</t>
  </si>
  <si>
    <t>Montáž vrat garážových nebo průmyslových příslušenství sekčních vrat elektrického pohonu</t>
  </si>
  <si>
    <t>1207055341</t>
  </si>
  <si>
    <t>1368</t>
  </si>
  <si>
    <t>5534587R</t>
  </si>
  <si>
    <t xml:space="preserve">pohon garážových sekčních a výklopných vrat v kombinaci s mechanickým </t>
  </si>
  <si>
    <t>518244952</t>
  </si>
  <si>
    <t>1369</t>
  </si>
  <si>
    <t>767832101</t>
  </si>
  <si>
    <t>Montáž venkovních požárních žebříků do zdiva se suchovodem</t>
  </si>
  <si>
    <t>727827311</t>
  </si>
  <si>
    <t>"pol. Z01"13,26</t>
  </si>
  <si>
    <t>1370</t>
  </si>
  <si>
    <t>44983001</t>
  </si>
  <si>
    <t>žebřík venkovní se suchovodem v provedení žárový Zn</t>
  </si>
  <si>
    <t>1025962113</t>
  </si>
  <si>
    <t>1371</t>
  </si>
  <si>
    <t>767995115</t>
  </si>
  <si>
    <t>Montáž ostatních atypických zámečnických konstrukcí  hmotnosti přes 50 do 100 kg</t>
  </si>
  <si>
    <t>2126611387</t>
  </si>
  <si>
    <t xml:space="preserve">Poznámka k souboru cen:_x000D_
1. Určení cen se řídí hmotností jednotlivě montovaného dílu konstrukce. </t>
  </si>
  <si>
    <t xml:space="preserve">"požární žebřík"174,51 </t>
  </si>
  <si>
    <t>1372</t>
  </si>
  <si>
    <t>998767202</t>
  </si>
  <si>
    <t>Přesun hmot pro zámečnické konstrukce  stanovený procentní sazbou (%) z ceny vodorovná dopravní vzdálenost do 50 m v objektech výšky přes 6 do 12 m</t>
  </si>
  <si>
    <t>1872011040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</si>
  <si>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</si>
  <si>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Podlahy z dlaždic</t>
  </si>
  <si>
    <t>1373</t>
  </si>
  <si>
    <t>771100</t>
  </si>
  <si>
    <t>Dilatační nerez lišta</t>
  </si>
  <si>
    <t>1390997137</t>
  </si>
  <si>
    <t>1374</t>
  </si>
  <si>
    <t>771121011</t>
  </si>
  <si>
    <t>Příprava podkladu před provedením dlažby nátěr penetrační na podlahu</t>
  </si>
  <si>
    <t>409915202</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</si>
  <si>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</si>
  <si>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646,71</t>
  </si>
  <si>
    <t>1375</t>
  </si>
  <si>
    <t>771474112</t>
  </si>
  <si>
    <t>Montáž soklů z dlaždic keramických lepených flexibilním lepidlem rovných, výšky přes 65 do 90 mm</t>
  </si>
  <si>
    <t>-810712803</t>
  </si>
  <si>
    <t>"sklad 1"(20,75+17,70)*2-2,40+35,40</t>
  </si>
  <si>
    <t>"sklad 2"(9,33+10,60+0,30)*2-(2,60+2,40)</t>
  </si>
  <si>
    <t>"přístup k výtahu"(1,85+1,45)*2</t>
  </si>
  <si>
    <t>"archiv"(10,40+21,255)*2-2,60</t>
  </si>
  <si>
    <t>2.NP</t>
  </si>
  <si>
    <t>"rozvaděč"(2,325+2,68)*2</t>
  </si>
  <si>
    <t>1376</t>
  </si>
  <si>
    <t>771574112</t>
  </si>
  <si>
    <t>Montáž podlah z dlaždic keramických lepených flexibilním lepidlem maloformátových hladkých přes 9 do 12 ks/m2</t>
  </si>
  <si>
    <t>1781759789</t>
  </si>
  <si>
    <t xml:space="preserve">Poznámka k souboru cen:_x000D_
1. Položky jsou učeny pro všechy druhy povrchových úprav. </t>
  </si>
  <si>
    <t>1377</t>
  </si>
  <si>
    <t>59761003</t>
  </si>
  <si>
    <t>dlažba keramická hutná hladká do interiéru přes 9 do 12ks/m2</t>
  </si>
  <si>
    <t>912219381</t>
  </si>
  <si>
    <t>"dlažba"646,71</t>
  </si>
  <si>
    <t>"soklík"222,68*0,10</t>
  </si>
  <si>
    <t>668,98*1,1 'Přepočtené koeficientem množství</t>
  </si>
  <si>
    <t>1378</t>
  </si>
  <si>
    <t>771577121</t>
  </si>
  <si>
    <t>Montáž podlah z dlaždic keramických lepených flexibilním rychletuhnoucím lepidlem Příplatek k cenám za plochu do 5 m2 jednotlivě</t>
  </si>
  <si>
    <t>-370942317</t>
  </si>
  <si>
    <t xml:space="preserve">Poznámka k souboru cen:_x000D_
1. Položky jsou určeny pro všechny druhy povrchových úprav. </t>
  </si>
  <si>
    <t>2,10</t>
  </si>
  <si>
    <t>1379</t>
  </si>
  <si>
    <t>771591115</t>
  </si>
  <si>
    <t>Podlahy - dokončovací práce spárování silikonem</t>
  </si>
  <si>
    <t>-997249641</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</si>
  <si>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</si>
  <si>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1380</t>
  </si>
  <si>
    <t>771591185</t>
  </si>
  <si>
    <t>Podlahy - dokončovací práce pracnější řezání dlaždic keramických rovné</t>
  </si>
  <si>
    <t>1875812101</t>
  </si>
  <si>
    <t>"řezání soklíku"222,68*3,30</t>
  </si>
  <si>
    <t>1381</t>
  </si>
  <si>
    <t>771592011</t>
  </si>
  <si>
    <t>Čištění vnitřních ploch po položení dlažby podlah nebo schodišť chemickými prostředky</t>
  </si>
  <si>
    <t>-416873714</t>
  </si>
  <si>
    <t>1382</t>
  </si>
  <si>
    <t>998771202</t>
  </si>
  <si>
    <t>Přesun hmot pro podlahy z dlaždic stanovený procentní sazbou (%) z ceny vodorovná dopravní vzdálenost do 50 m v objektech výšky přes 6 do 12 m</t>
  </si>
  <si>
    <t>891941013</t>
  </si>
  <si>
    <t>Podlahy povlakové</t>
  </si>
  <si>
    <t>1426</t>
  </si>
  <si>
    <t>776100</t>
  </si>
  <si>
    <t>Dodávka a montáž nerez L profilu na hrany</t>
  </si>
  <si>
    <t>151465879</t>
  </si>
  <si>
    <t xml:space="preserve">"jeviště, hlediště"18,00+0,90*13*2+12,50*2+12,40+11,70+11,40+11,00+11,80*2+11,20*2+10,80*3 </t>
  </si>
  <si>
    <t>1383</t>
  </si>
  <si>
    <t>776211111</t>
  </si>
  <si>
    <t>Montáž textilních podlahovin lepením pásů standardních</t>
  </si>
  <si>
    <t>-222806900</t>
  </si>
  <si>
    <t xml:space="preserve">Poznámka k souboru cen:_x000D_
1. V cenách 776 21-2111 a 776 21-2121 montáž volným položením jsou započteny i náklady na dodávku pásky. </t>
  </si>
  <si>
    <t>"skladba P3"89,06+5,83++14,43+23,79+25,94+28,80</t>
  </si>
  <si>
    <t>1384</t>
  </si>
  <si>
    <t>69751061</t>
  </si>
  <si>
    <t>koberec zátěžový vpichovaný role š 2m, vlákno 100% PA, hm 400g/m2, zátěž 33, útlum 21dB, hořlavost Bfl S1</t>
  </si>
  <si>
    <t>-1348673974</t>
  </si>
  <si>
    <t>173,42*1,1 'Přepočtené koeficientem množství</t>
  </si>
  <si>
    <t>1385</t>
  </si>
  <si>
    <t>776411111</t>
  </si>
  <si>
    <t>Montáž soklíků lepením obvodových, výšky do 80 mm</t>
  </si>
  <si>
    <t>-611036857</t>
  </si>
  <si>
    <t>"skladba P3"187,00</t>
  </si>
  <si>
    <t>1388</t>
  </si>
  <si>
    <t>697100</t>
  </si>
  <si>
    <t>Dodávka kobercového soklíku</t>
  </si>
  <si>
    <t>1795996865</t>
  </si>
  <si>
    <t>187,00*1,10</t>
  </si>
  <si>
    <t>1389</t>
  </si>
  <si>
    <t>998776202</t>
  </si>
  <si>
    <t>Přesun hmot pro podlahy povlakové  stanovený procentní sazbou (%) z ceny vodorovná dopravní vzdálenost do 50 m v objektech výšky přes 6 do 12 m</t>
  </si>
  <si>
    <t>1034205439</t>
  </si>
  <si>
    <t>Dokončovací práce - obklady</t>
  </si>
  <si>
    <t>1390</t>
  </si>
  <si>
    <t>781100</t>
  </si>
  <si>
    <t>Ukončovací nerez lišty</t>
  </si>
  <si>
    <t>-1648164325</t>
  </si>
  <si>
    <t>1391</t>
  </si>
  <si>
    <t>781121011</t>
  </si>
  <si>
    <t>Příprava podkladu před provedením obkladu nátěr penetrační na stěnu</t>
  </si>
  <si>
    <t>-173107603</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</si>
  <si>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</si>
  <si>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161,36</t>
  </si>
  <si>
    <t>1392</t>
  </si>
  <si>
    <t>781474112</t>
  </si>
  <si>
    <t>Montáž obkladů vnitřních stěn z dlaždic keramických lepených flexibilním lepidlem maloformátových hladkých přes 9 do 12 ks/m2</t>
  </si>
  <si>
    <t>-934659265</t>
  </si>
  <si>
    <t>"sprchy ženy"(1,965+2,00)*2*2,95-0,70*1,97</t>
  </si>
  <si>
    <t>"WC ženy"(1,965+1,80)*2*2,95+(1,965+1,00)*2*2,95-0,70*1,97*3+23,10</t>
  </si>
  <si>
    <t>"WC muži"35,57+23,10</t>
  </si>
  <si>
    <t>"sprchy muži"22,01</t>
  </si>
  <si>
    <t>1393</t>
  </si>
  <si>
    <t>59761026</t>
  </si>
  <si>
    <t>obklad keramický hladký do 12ks/m2</t>
  </si>
  <si>
    <t>-114521206</t>
  </si>
  <si>
    <t>161,36*1,1 'Přepočtené koeficientem množství</t>
  </si>
  <si>
    <t>1394</t>
  </si>
  <si>
    <t>781494111</t>
  </si>
  <si>
    <t>Obklad - dokončující práce profily ukončovací lepené flexibilním lepidlem rohové</t>
  </si>
  <si>
    <t>-1488172308</t>
  </si>
  <si>
    <t xml:space="preserve">Poznámka k souboru cen:_x000D_
1. Množství měrných jednotek u ceny -5185 se stanoví podle počtu řezaných obkladaček, nezávisle na jejich velikosti. 2. Položku -5185 lze použít při nuceném použití jiného nástroje než řezačky. </t>
  </si>
  <si>
    <t>2,95*5*2+2,95*4*4</t>
  </si>
  <si>
    <t>1395</t>
  </si>
  <si>
    <t>781495115</t>
  </si>
  <si>
    <t>Obklad - dokončující práce ostatní práce spárování silikonem</t>
  </si>
  <si>
    <t>12068248</t>
  </si>
  <si>
    <t>1396</t>
  </si>
  <si>
    <t>781495211</t>
  </si>
  <si>
    <t>Čištění vnitřních ploch po provedení obkladu stěn chemickými prostředky</t>
  </si>
  <si>
    <t>-163293707</t>
  </si>
  <si>
    <t>1397</t>
  </si>
  <si>
    <t>998781202</t>
  </si>
  <si>
    <t>Přesun hmot pro obklady keramické  stanovený procentní sazbou (%) z ceny vodorovná dopravní vzdálenost do 50 m v objektech výšky přes 6 do 12 m</t>
  </si>
  <si>
    <t>-1747619018</t>
  </si>
  <si>
    <t>Dokončovací práce - malby a tapety</t>
  </si>
  <si>
    <t>1398</t>
  </si>
  <si>
    <t>784181101</t>
  </si>
  <si>
    <t>Penetrace podkladu jednonásobná základní akrylátová v místnostech výšky do 3,80 m</t>
  </si>
  <si>
    <t>-903493864</t>
  </si>
  <si>
    <t>1019,61+9,21+104,54</t>
  </si>
  <si>
    <t>1399</t>
  </si>
  <si>
    <t>784181111</t>
  </si>
  <si>
    <t>Penetrace podkladu jednonásobná základní silikátová v místnostech výšky do 3,80 m</t>
  </si>
  <si>
    <t>146144943</t>
  </si>
  <si>
    <t>na SDK</t>
  </si>
  <si>
    <t>170,44*2+21,13*2</t>
  </si>
  <si>
    <t>1400</t>
  </si>
  <si>
    <t>784221101</t>
  </si>
  <si>
    <t>Malby z malířských směsí otěruvzdorných za sucha dvojnásobné, bílé za sucha otěruvzdorné dobře v místnostech výšky do 3,80 m</t>
  </si>
  <si>
    <t>-1063085409</t>
  </si>
  <si>
    <t>1133,36</t>
  </si>
  <si>
    <t>1401</t>
  </si>
  <si>
    <t>784321031</t>
  </si>
  <si>
    <t>Malby silikátové dvojnásobné, bílé v místnostech výšky do 3,80 m</t>
  </si>
  <si>
    <t>1008127767</t>
  </si>
  <si>
    <t>383,14</t>
  </si>
  <si>
    <t>36 M</t>
  </si>
  <si>
    <t>Dopravní zařízení</t>
  </si>
  <si>
    <t>1402</t>
  </si>
  <si>
    <t>36100</t>
  </si>
  <si>
    <t>Dodávka a montáž výtahu VO 2, nosnost 1000 kg,13 osob, šachta 1650x2450 mm, rychlost 1 m/s, příkon6,90kW</t>
  </si>
  <si>
    <t>-878174004</t>
  </si>
  <si>
    <t>HZS</t>
  </si>
  <si>
    <t>Hodinové zúčtovací sazby</t>
  </si>
  <si>
    <t>1403</t>
  </si>
  <si>
    <t>HZS2491</t>
  </si>
  <si>
    <t>Hodinové zúčtovací sazby profesí PSV  zednické výpomoci a pomocné práce PSV dělník zednických výpomocí</t>
  </si>
  <si>
    <t>-751119801</t>
  </si>
  <si>
    <t>1404</t>
  </si>
  <si>
    <t>HZS4212</t>
  </si>
  <si>
    <t>Hodinové zúčtovací sazby ostatních profesí  revizní a kontrolní činnost revizní technik specialista</t>
  </si>
  <si>
    <t>1576845238</t>
  </si>
  <si>
    <t>"vytýčení podzemních sítí"35</t>
  </si>
  <si>
    <t>VRN</t>
  </si>
  <si>
    <t>Vedlejší rozpočtové náklady</t>
  </si>
  <si>
    <t>VRN1</t>
  </si>
  <si>
    <t>Průzkumné, geodetické a projektové práce</t>
  </si>
  <si>
    <t>1405</t>
  </si>
  <si>
    <t>012002000</t>
  </si>
  <si>
    <t>Geodetické práce</t>
  </si>
  <si>
    <t>1056760129</t>
  </si>
  <si>
    <t>1406</t>
  </si>
  <si>
    <t>013100</t>
  </si>
  <si>
    <t>-699773228</t>
  </si>
  <si>
    <t>1407</t>
  </si>
  <si>
    <t>013200</t>
  </si>
  <si>
    <t>Geometrický plán pro oddělení pozemků</t>
  </si>
  <si>
    <t>-1785181136</t>
  </si>
  <si>
    <t>1408</t>
  </si>
  <si>
    <t>013254000</t>
  </si>
  <si>
    <t>Dokumentace skutečného provedení stavby</t>
  </si>
  <si>
    <t>2065708384</t>
  </si>
  <si>
    <t>VRN3</t>
  </si>
  <si>
    <t>Zařízení staveniště</t>
  </si>
  <si>
    <t>1409</t>
  </si>
  <si>
    <t>030001000</t>
  </si>
  <si>
    <t>-1376113476</t>
  </si>
  <si>
    <t>1410</t>
  </si>
  <si>
    <t>034100</t>
  </si>
  <si>
    <t>Autojeřáb</t>
  </si>
  <si>
    <t>916374341</t>
  </si>
  <si>
    <t>1411</t>
  </si>
  <si>
    <t>034103000</t>
  </si>
  <si>
    <t>Oplocení staveniště</t>
  </si>
  <si>
    <t>1083041400</t>
  </si>
  <si>
    <t>VRN4</t>
  </si>
  <si>
    <t>Inženýrská činnost</t>
  </si>
  <si>
    <t>1412</t>
  </si>
  <si>
    <t>045100</t>
  </si>
  <si>
    <t>Dopravní značení</t>
  </si>
  <si>
    <t>998859101</t>
  </si>
  <si>
    <t>1413</t>
  </si>
  <si>
    <t>045303000</t>
  </si>
  <si>
    <t>-1926755294</t>
  </si>
  <si>
    <t>VRN7</t>
  </si>
  <si>
    <t>Provozní vlivy</t>
  </si>
  <si>
    <t>1414</t>
  </si>
  <si>
    <t>070001000</t>
  </si>
  <si>
    <t>2005172865</t>
  </si>
  <si>
    <t>1415</t>
  </si>
  <si>
    <t>070100</t>
  </si>
  <si>
    <t>Příplatek za provádění díla při provozu</t>
  </si>
  <si>
    <t>2124423303</t>
  </si>
  <si>
    <t>02 - SO 02 Etapa 2</t>
  </si>
  <si>
    <t xml:space="preserve">    997 - Přesun sutě</t>
  </si>
  <si>
    <t xml:space="preserve">    714 - Akustická a protiotřesová opatření</t>
  </si>
  <si>
    <t>-1180887884</t>
  </si>
  <si>
    <t>(14,00+17,00+11,20+7,00+12,50+3,00)*5,00</t>
  </si>
  <si>
    <t>223029344</t>
  </si>
  <si>
    <t>323,5*1,15 'Přepočtené koeficientem množství</t>
  </si>
  <si>
    <t>310279842</t>
  </si>
  <si>
    <t>Zazdívka otvorů ve zdivu nadzákladovém nepálenými tvárnicemi  plochy přes 1 m2 do 4 m2 , ve zdi tl. do 300 mm</t>
  </si>
  <si>
    <t>1003149132</t>
  </si>
  <si>
    <t>3,60*0,25*1,70*2+0,90*0,25*2,10+1,00*0,25*1,70</t>
  </si>
  <si>
    <t>411388531</t>
  </si>
  <si>
    <t>Zabetonování otvorů ve stropech nebo v klenbách  včetně lešení, bednění, odbednění a výztuže (materiál v ceně) ve stropech železobetonových, tvárnicových a prefabrikovaných</t>
  </si>
  <si>
    <t>-253560326</t>
  </si>
  <si>
    <t>1,20*0,80*0,25</t>
  </si>
  <si>
    <t>-231440649</t>
  </si>
  <si>
    <t>3,80*4,10*2</t>
  </si>
  <si>
    <t>1368400536</t>
  </si>
  <si>
    <t>-1278683295</t>
  </si>
  <si>
    <t>2,60*1,70</t>
  </si>
  <si>
    <t>-1821717319</t>
  </si>
  <si>
    <t xml:space="preserve">zateplení tl. 100 mm </t>
  </si>
  <si>
    <t>8,20*4,10</t>
  </si>
  <si>
    <t>(6,40+9,60)*0,60+6,60</t>
  </si>
  <si>
    <t>-1752141829</t>
  </si>
  <si>
    <t>126127877</t>
  </si>
  <si>
    <t>(2.6+1.7*2) " OK/05"</t>
  </si>
  <si>
    <t>1.7*2</t>
  </si>
  <si>
    <t>2.6</t>
  </si>
  <si>
    <t>vnitřní rohy</t>
  </si>
  <si>
    <t>4,10*4</t>
  </si>
  <si>
    <t>-534427917</t>
  </si>
  <si>
    <t>6*2*1.05</t>
  </si>
  <si>
    <t>1885083144</t>
  </si>
  <si>
    <t>3.4*1.05</t>
  </si>
  <si>
    <t>16,40</t>
  </si>
  <si>
    <t>596876382</t>
  </si>
  <si>
    <t>2.6*1.05</t>
  </si>
  <si>
    <t>2.8</t>
  </si>
  <si>
    <t>-2014405192</t>
  </si>
  <si>
    <t>622521021</t>
  </si>
  <si>
    <t>Omítka tenkovrstvá silikátová vnějších ploch  probarvená, včetně penetrace podkladu zrnitá, tloušťky 2,0 mm stěn</t>
  </si>
  <si>
    <t>-1744005513</t>
  </si>
  <si>
    <t>1013762630</t>
  </si>
  <si>
    <t>-506189455</t>
  </si>
  <si>
    <t>-263905319</t>
  </si>
  <si>
    <t>79,32+14,19+19,86+22,65+22,61+1,35+6,70+14,23+5,95+7,46+13,11+257,00+10,64+7,31</t>
  </si>
  <si>
    <t>"fasáda"10,00*4,10</t>
  </si>
  <si>
    <t>Montáž a demontáž  provizorní SDK příčky pro oddělení etapy</t>
  </si>
  <si>
    <t>-651751092</t>
  </si>
  <si>
    <t>Hsící přístroje</t>
  </si>
  <si>
    <t>-1593255718</t>
  </si>
  <si>
    <t>Informační a bezpečnostní tabulky. směry úniku, uzávěry (fotoluminiscenční)</t>
  </si>
  <si>
    <t>-1704495504</t>
  </si>
  <si>
    <t>1669944250</t>
  </si>
  <si>
    <t>střecha</t>
  </si>
  <si>
    <t>9,86*20,50+12,60*4,00</t>
  </si>
  <si>
    <t>962031132</t>
  </si>
  <si>
    <t>Bourání příček z cihel, tvárnic nebo příčkovek  z cihel pálených, plných nebo dutých na maltu vápennou nebo vápenocementovou, tl. do 100 mm</t>
  </si>
  <si>
    <t>-1459530110</t>
  </si>
  <si>
    <t>"1.NP"(1,23+1,535+4,60+2,56+1,65+1,80+2,80+4,40+7,80+1,80+1,80+2,00+1,80*2+7,50+3,58+2,63+2,00*2+1,20*2+3,94+1,40+2,71)*4,10</t>
  </si>
  <si>
    <t>962031133</t>
  </si>
  <si>
    <t>Bourání příček z cihel, tvárnic nebo příčkovek  z cihel pálených, plných nebo dutých na maltu vápennou nebo vápenocementovou, tl. do 150 mm</t>
  </si>
  <si>
    <t>489038073</t>
  </si>
  <si>
    <t>"1.NP"(5,00+2,60+5,00+9,60+7,60)*4,10</t>
  </si>
  <si>
    <t>962032231</t>
  </si>
  <si>
    <t>Bourání zdiva nadzákladového z cihel nebo tvárnic  z cihel pálených nebo vápenopískových, na maltu vápennou nebo vápenocementovou, objemu přes 1 m3</t>
  </si>
  <si>
    <t>1607185140</t>
  </si>
  <si>
    <t xml:space="preserve">Poznámka k souboru cen:_x000D_
1. Bourání pilířů o průřezu přes 0,36 m2 se oceňuje příslušnými cenami -2230, -2231, -2240, -2241,-2253 a -2254 jako bourání zdiva nadzákladového cihelného. </t>
  </si>
  <si>
    <t>"1.NP"(1,50+4,80+9,60+7,60+0,85*2)*0,25*4,10</t>
  </si>
  <si>
    <t>968072455</t>
  </si>
  <si>
    <t>Vybourání kovových rámů oken s křídly, dveřních zárubní, vrat, stěn, ostění nebo obkladů  dveřních zárubní, plochy do 2 m2</t>
  </si>
  <si>
    <t>-466951567</t>
  </si>
  <si>
    <t xml:space="preserve">Poznámka k souboru cen:_x000D_
1. V cenách -2244 až -2559 jsou započteny i náklady na vyvěšení křídel. 2. Cenou -2641 se oceňuje i vybourání nosné ocelové konstrukce pro sádrokartonové příčky. </t>
  </si>
  <si>
    <t>0,60*1,97*6+0,80*1,97*7</t>
  </si>
  <si>
    <t>968072641</t>
  </si>
  <si>
    <t>Vybourání kovových rámů oken s křídly, dveřních zárubní, vrat, stěn, ostění nebo obkladů  stěn jakýchkoliv, kromě výkladních jakékoliv plochy</t>
  </si>
  <si>
    <t>-826245216</t>
  </si>
  <si>
    <t>3,05*1,20</t>
  </si>
  <si>
    <t>968082017</t>
  </si>
  <si>
    <t>Vybourání plastových rámů oken s křídly, dveřních zárubní, vrat  rámu oken s křídly, plochy přes 2 do 4 m2</t>
  </si>
  <si>
    <t>-215599764</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</si>
  <si>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</si>
  <si>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2.6*1.7 " OK/05</t>
  </si>
  <si>
    <t>Přesun sutě</t>
  </si>
  <si>
    <t>997002611</t>
  </si>
  <si>
    <t>Nakládání suti a vybouraných hmot na dopravní prostředek  pro vodorovné přemístění</t>
  </si>
  <si>
    <t>-959416050</t>
  </si>
  <si>
    <t xml:space="preserve">Poznámka k souboru cen:_x000D_
1. Cena platí i pro překládání při lomené dopravě. 2. Cenu nelze použít při dopravě po železnici, po vodě nebo ručně. </t>
  </si>
  <si>
    <t>997013113</t>
  </si>
  <si>
    <t>Vnitrostaveništní doprava suti a vybouraných hmot  vodorovně do 50 m svisle s použitím mechanizace pro budovy a haly výšky přes 9 do 12 m</t>
  </si>
  <si>
    <t>1676694335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</si>
  <si>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</si>
  <si>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</si>
  <si>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</si>
  <si>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-164351123</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</si>
  <si>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</si>
  <si>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</si>
  <si>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</si>
  <si>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1858240098</t>
  </si>
  <si>
    <t>117,39*9</t>
  </si>
  <si>
    <t>997013631</t>
  </si>
  <si>
    <t>Poplatek za uložení stavebního odpadu na skládce (skládkovné) směsného stavebního a demoličního zatříděného do Katalogu odpadů pod kódem 17 09 04</t>
  </si>
  <si>
    <t>-724099197</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</si>
  <si>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</si>
  <si>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998018002</t>
  </si>
  <si>
    <t>Přesun hmot pro budovy občanské výstavby, bydlení, výrobu a služby  ruční - bez užití mechanizace vodorovná dopravní vzdálenost do 100 m pro budovy s jakoukoliv nosnou konstrukcí výšky přes 6 do 12 m</t>
  </si>
  <si>
    <t>-1100429533</t>
  </si>
  <si>
    <t>-1789210391</t>
  </si>
  <si>
    <t>-593645299</t>
  </si>
  <si>
    <t>252,53*1,05 'Přepočtené koeficientem množství</t>
  </si>
  <si>
    <t>2147272007</t>
  </si>
  <si>
    <t>252,53*1,15 'Přepočtené koeficientem množství</t>
  </si>
  <si>
    <t>-560852088</t>
  </si>
  <si>
    <t>1828933770</t>
  </si>
  <si>
    <t>681132051</t>
  </si>
  <si>
    <t>1058990988</t>
  </si>
  <si>
    <t>Akustická a protiotřesová opatření</t>
  </si>
  <si>
    <t>714121013.R</t>
  </si>
  <si>
    <t>Montáž akustických minerálních panelů  podstropních s rozšířenou pohltivostí zvuku zavěšených na rošt skrytý</t>
  </si>
  <si>
    <t>208179083</t>
  </si>
  <si>
    <t xml:space="preserve">Poznámka k souboru cen:_x000D_
1. V cenách jsou započteny i náklady na montáž a dodávku nosné konstrukce. 2. V cenách nejsou započteny náklady na dodávku panelů, jejich dodávka se oceňuje ve specifikaci. Ztratné lze stanovit ve výši 5%. 3. Cenami -1001 a -1002 se oceňuje montáž panelů nárazuvzdorných, určených např. pro sportovní haly apod. Zařazení do tříd dynamické zátěžové kapacity klasifikuje norma ČSN EN 13964. 4. Cenami -1011 až -1022 se oceňuje montáž panelů s různými typy absorpce zvuku v různých frekvencích, určených např. pro otevřené kanceláře, posluchárny konferenční sály, hudební místnosti. apod. 5. Cenami -1031 a -1032 se oceňuje montáž panelů omyvatelných, určených např. pro závody na zpracování potravin, farmaceutickou výrobu, nemocnice apod. </t>
  </si>
  <si>
    <t>"hala"257,00</t>
  </si>
  <si>
    <t>998714202</t>
  </si>
  <si>
    <t>Přesun hmot pro akustická a protiotřesová opatření  stanovený procentní sazbou (%) z ceny vodorovná dopravní vzdálenost do 50 m v objektech výšky přes 6 do 12 m</t>
  </si>
  <si>
    <t>1130343011</t>
  </si>
  <si>
    <t>721173316</t>
  </si>
  <si>
    <t>Potrubí z trub PVC SN4 dešťové DN 125</t>
  </si>
  <si>
    <t>-1711960777</t>
  </si>
  <si>
    <t>721173317</t>
  </si>
  <si>
    <t>Potrubí z trub PVC SN4 dešťové DN 160</t>
  </si>
  <si>
    <t>1667663804</t>
  </si>
  <si>
    <t>-2080795425</t>
  </si>
  <si>
    <t>721174026</t>
  </si>
  <si>
    <t>Potrubí z trub polypropylenových odpadní (svislé) DN 125</t>
  </si>
  <si>
    <t>1182469401</t>
  </si>
  <si>
    <t>29,95+23,7</t>
  </si>
  <si>
    <t>586465047</t>
  </si>
  <si>
    <t>6,1+4,7+17,7</t>
  </si>
  <si>
    <t>1218018284</t>
  </si>
  <si>
    <t>10+5,9</t>
  </si>
  <si>
    <t>1708797260</t>
  </si>
  <si>
    <t>-1021596669</t>
  </si>
  <si>
    <t>4+1+4</t>
  </si>
  <si>
    <t>-669668814</t>
  </si>
  <si>
    <t>6+1</t>
  </si>
  <si>
    <t>-1755169676</t>
  </si>
  <si>
    <t>721274123</t>
  </si>
  <si>
    <t>Ventily přivzdušňovací odpadních potrubí vnitřní DN 100</t>
  </si>
  <si>
    <t>1785805691</t>
  </si>
  <si>
    <t>-1614888721</t>
  </si>
  <si>
    <t>15,1+6,1+10+8,2+32,3+29,9+4,7+17,7+5,9+23,7</t>
  </si>
  <si>
    <t>-1786531786</t>
  </si>
  <si>
    <t>1842433875</t>
  </si>
  <si>
    <t>722130233</t>
  </si>
  <si>
    <t>Potrubí z ocelových trubek pozinkovaných  závitových svařovaných běžných DN 25</t>
  </si>
  <si>
    <t>654897728</t>
  </si>
  <si>
    <t>2136908659</t>
  </si>
  <si>
    <t>27,96+51,93+20,22</t>
  </si>
  <si>
    <t>1922029128</t>
  </si>
  <si>
    <t>30,65+21,65</t>
  </si>
  <si>
    <t>-1374781635</t>
  </si>
  <si>
    <t>10,32+19,65</t>
  </si>
  <si>
    <t>-1801466044</t>
  </si>
  <si>
    <t>13,48</t>
  </si>
  <si>
    <t>1433338600</t>
  </si>
  <si>
    <t>-312799954</t>
  </si>
  <si>
    <t>78,83+10,32</t>
  </si>
  <si>
    <t>1389276241</t>
  </si>
  <si>
    <t>130588359</t>
  </si>
  <si>
    <t>-1156659410</t>
  </si>
  <si>
    <t>-1415443614</t>
  </si>
  <si>
    <t>947937718</t>
  </si>
  <si>
    <t>70323682</t>
  </si>
  <si>
    <t>27,96+30,65+10,32+25,0+51,93+21,65+19,65+13,48+7,94</t>
  </si>
  <si>
    <t>762936012</t>
  </si>
  <si>
    <t>-234553139</t>
  </si>
  <si>
    <t>-1555291693</t>
  </si>
  <si>
    <t>-676927371</t>
  </si>
  <si>
    <t>725121521</t>
  </si>
  <si>
    <t>Pisoárové záchodky keramické automatické s infračerveným senzorem</t>
  </si>
  <si>
    <t>690263672</t>
  </si>
  <si>
    <t xml:space="preserve">Poznámka k souboru cen:_x000D_
1. V cenách –1001, -1521, -1525, -1529, -2002 není započten napájecí zdroj. 2. V cenách -1501 a -1502 není započten ventil na oplach pisoáru. </t>
  </si>
  <si>
    <t>725211602</t>
  </si>
  <si>
    <t>Umyvadla keramická bílá bez výtokových armatur připevněná na stěnu šrouby bez sloupu nebo krytu na sifon 550 mm</t>
  </si>
  <si>
    <t>1177632082</t>
  </si>
  <si>
    <t>725211604</t>
  </si>
  <si>
    <t>Umyvadla keramická bílá bez výtokových armatur připevněná na stěnu šrouby bez sloupu nebo krytu na sifon 650 mm</t>
  </si>
  <si>
    <t>-2057905356</t>
  </si>
  <si>
    <t>725331111</t>
  </si>
  <si>
    <t>Výlevky bez výtokových armatur a splachovací nádrže keramické se sklopnou plastovou mřížkou 425 mm</t>
  </si>
  <si>
    <t>1240378198</t>
  </si>
  <si>
    <t>-1896671855</t>
  </si>
  <si>
    <t>6+10+4</t>
  </si>
  <si>
    <t>725813112</t>
  </si>
  <si>
    <t>Ventily rohové bez připojovací trubičky nebo flexi hadičky pračkové G 3/4</t>
  </si>
  <si>
    <t>-961187562</t>
  </si>
  <si>
    <t>725821312</t>
  </si>
  <si>
    <t>Baterie dřezové nástěnné pákové s otáčivým kulatým ústím a délkou ramínka 300 mm</t>
  </si>
  <si>
    <t>264844034</t>
  </si>
  <si>
    <t xml:space="preserve">Poznámka k souboru cen:_x000D_
1. V ceně -1422 není započten napájecí zdroj. </t>
  </si>
  <si>
    <t>725822613</t>
  </si>
  <si>
    <t>Baterie umyvadlové stojánkové pákové s výpustí</t>
  </si>
  <si>
    <t>-84409480</t>
  </si>
  <si>
    <t>1809666129</t>
  </si>
  <si>
    <t>726121001</t>
  </si>
  <si>
    <t>Předstěnové instalační systémy do bytových jader upevnění mezi dvě stěny pro závěsné klozety stavební výška 1120 mm</t>
  </si>
  <si>
    <t>-1472422691</t>
  </si>
  <si>
    <t xml:space="preserve">Poznámka k souboru cen:_x000D_
1. V ceně -1001 jsou započteny náklady na dodání ovládacího tlačítka a zvukoizolační soupravy. 2. V ceně -1201 nejsou započteny náklady na dodání ovládacího tlačítka. 3. V cenách nejsou započteny náklady na dodávku zařizovacích předmětů. </t>
  </si>
  <si>
    <t>726131021</t>
  </si>
  <si>
    <t>Předstěnové instalační systémy do lehkých stěn s kovovou konstrukcí pro pisoáry stavební výška 1300 mm</t>
  </si>
  <si>
    <t>-1919319178</t>
  </si>
  <si>
    <t>-854930210</t>
  </si>
  <si>
    <t>-1422289964</t>
  </si>
  <si>
    <t>1971588493</t>
  </si>
  <si>
    <t>63154532</t>
  </si>
  <si>
    <t>pouzdro izolační potrubní z minerální vlny s Al fólií max. 250/100°C 35/30mm</t>
  </si>
  <si>
    <t>1583188428</t>
  </si>
  <si>
    <t>63154531</t>
  </si>
  <si>
    <t>pouzdro izolační potrubní z minerální vlny s Al fólií max. 250/100°C 28/30mm</t>
  </si>
  <si>
    <t>1931885216</t>
  </si>
  <si>
    <t>-1956866038</t>
  </si>
  <si>
    <t>-934437199</t>
  </si>
  <si>
    <t>85366616</t>
  </si>
  <si>
    <t>-69015382</t>
  </si>
  <si>
    <t>28377112</t>
  </si>
  <si>
    <t>pouzdro izolační potrubní z pěnového polyetylenu 28/13mm</t>
  </si>
  <si>
    <t>1439943712</t>
  </si>
  <si>
    <t>-1818778394</t>
  </si>
  <si>
    <t>919166167</t>
  </si>
  <si>
    <t>735161812</t>
  </si>
  <si>
    <t>Demontáž otopného tělesa trubkového délka do 2680 mm</t>
  </si>
  <si>
    <t>1135647541</t>
  </si>
  <si>
    <t>1032617148</t>
  </si>
  <si>
    <t>1202443996</t>
  </si>
  <si>
    <t>-2050043425</t>
  </si>
  <si>
    <t>294984077</t>
  </si>
  <si>
    <t>734200823</t>
  </si>
  <si>
    <t>Demontáž armatury závitové se dvěma závity do G 6/4</t>
  </si>
  <si>
    <t>-1240800917</t>
  </si>
  <si>
    <t>-1759955137</t>
  </si>
  <si>
    <t>732421402</t>
  </si>
  <si>
    <t>Čerpadlo teplovodní mokroběžné závitové oběhové DN 25 výtlak do 4,0 m průtok 2,2 m3/h pro vytápění</t>
  </si>
  <si>
    <t>410777721</t>
  </si>
  <si>
    <t>-740809031</t>
  </si>
  <si>
    <t>1403535002</t>
  </si>
  <si>
    <t>Zátka DN25</t>
  </si>
  <si>
    <t>-77098887</t>
  </si>
  <si>
    <t>Zátka DN15</t>
  </si>
  <si>
    <t>-1154693108</t>
  </si>
  <si>
    <t>733.003</t>
  </si>
  <si>
    <t>Ohebná hadice pancéřovaná DN20, l=500 mm</t>
  </si>
  <si>
    <t>2116214946</t>
  </si>
  <si>
    <t>-1867422366</t>
  </si>
  <si>
    <t>733111317</t>
  </si>
  <si>
    <t>Potrubí ocelové závitové svařované běžné v kotelnách nebo strojovnách DN 40</t>
  </si>
  <si>
    <t>1520401724</t>
  </si>
  <si>
    <t>-1695817138</t>
  </si>
  <si>
    <t>-1142347874</t>
  </si>
  <si>
    <t>1277192824</t>
  </si>
  <si>
    <t>-243187559</t>
  </si>
  <si>
    <t>642107008</t>
  </si>
  <si>
    <t>733223304</t>
  </si>
  <si>
    <t>Potrubí měděné tvrdé spojované lisováním 28x1,5</t>
  </si>
  <si>
    <t>-1502930605</t>
  </si>
  <si>
    <t>733223305</t>
  </si>
  <si>
    <t>Potrubí měděné tvrdé spojované lisováním 35x1,5</t>
  </si>
  <si>
    <t>323260352</t>
  </si>
  <si>
    <t>2001252825</t>
  </si>
  <si>
    <t>Ventil závitový odvzdušňovací G 3/8 PN 10 do 120°C otopných těles</t>
  </si>
  <si>
    <t>1454989966</t>
  </si>
  <si>
    <t>1495244148</t>
  </si>
  <si>
    <t>734221682</t>
  </si>
  <si>
    <t>Termostatická hlavice kapalinová PN 10 do 110°C otopných těles</t>
  </si>
  <si>
    <t>106988663</t>
  </si>
  <si>
    <t>734221682.0</t>
  </si>
  <si>
    <t>Termostatická hlavice kapalinová PN 10 do 110°C otopných těles s ochranou proti zcizení</t>
  </si>
  <si>
    <t>1515785997</t>
  </si>
  <si>
    <t>342191598</t>
  </si>
  <si>
    <t>734242416</t>
  </si>
  <si>
    <t>Ventil závitový zpětný přímý G 6/4 PN 16 do 110°C</t>
  </si>
  <si>
    <t>850662019</t>
  </si>
  <si>
    <t>1574140449</t>
  </si>
  <si>
    <t>-837715984</t>
  </si>
  <si>
    <t>734261714</t>
  </si>
  <si>
    <t>Šroubení regulační radiátorové přímé G 1 bez vypouštění</t>
  </si>
  <si>
    <t>2076054946</t>
  </si>
  <si>
    <t>-1457981173</t>
  </si>
  <si>
    <t>734291264</t>
  </si>
  <si>
    <t>Filtr závitový přímý G 1 PN 30 do 110°C s vnitřními závity</t>
  </si>
  <si>
    <t>-1598688789</t>
  </si>
  <si>
    <t>1168337718</t>
  </si>
  <si>
    <t>734292715</t>
  </si>
  <si>
    <t>Kohout kulový přímý G 1 PN 42 do 185°C vnitřní závit</t>
  </si>
  <si>
    <t>265722098</t>
  </si>
  <si>
    <t>-1467582488</t>
  </si>
  <si>
    <t>-1919207363</t>
  </si>
  <si>
    <t>734295011</t>
  </si>
  <si>
    <t>Směšovací armatura závitová trojcestná DN 20 kvs2,5 pro servopohon (servopohon dodávka MaR)</t>
  </si>
  <si>
    <t>2116697042</t>
  </si>
  <si>
    <t>734295012</t>
  </si>
  <si>
    <t>Směšovací armatura závitová trojcestná DN 25 kvs=6,3 s přípravou pro servopohon (servopohon dodávka MaR)</t>
  </si>
  <si>
    <t>-714350029</t>
  </si>
  <si>
    <t>-1007196381</t>
  </si>
  <si>
    <t>-2119935098</t>
  </si>
  <si>
    <t>735152274</t>
  </si>
  <si>
    <t>Otopné těleso panelové VK jednodeskové 1 přídavná přestupní plocha výška/délka 600/700mm</t>
  </si>
  <si>
    <t>-798936332</t>
  </si>
  <si>
    <t>735152277</t>
  </si>
  <si>
    <t>Otopné těleso panel VK jednodeskové 1 přídavná přestupní plocha výška/délka 600/1000 mm</t>
  </si>
  <si>
    <t>-339997495</t>
  </si>
  <si>
    <t>-1998380256</t>
  </si>
  <si>
    <t>735152284</t>
  </si>
  <si>
    <t>Otopné těleso panel VK jednodeskové 1 přídavná přestupní plocha výška/délka 600/2300 mm</t>
  </si>
  <si>
    <t>-109214639</t>
  </si>
  <si>
    <t>-1904596020</t>
  </si>
  <si>
    <t>735152482</t>
  </si>
  <si>
    <t>Otopné těleso panelové VK dvoudeskové 1 přídavná přestupní plocha výška/délka 600/1800mm</t>
  </si>
  <si>
    <t>771392575</t>
  </si>
  <si>
    <t>735152572</t>
  </si>
  <si>
    <t>Otopné těleso panelové VK dvoudeskové 2 přídavné přestupní plochy výška/délka 600/500 mm</t>
  </si>
  <si>
    <t>170665591</t>
  </si>
  <si>
    <t>735152574</t>
  </si>
  <si>
    <t>Otopné těleso panelové VK dvoudeskové 2 přídavné přestupní plochy výška/délka 600/700mm</t>
  </si>
  <si>
    <t>-1247752318</t>
  </si>
  <si>
    <t>735152577</t>
  </si>
  <si>
    <t>Otopné těleso panelové VK dvoudeskové 2 přídavné přestupní plochy výška/délka 600/1000mm</t>
  </si>
  <si>
    <t>139100082</t>
  </si>
  <si>
    <t>1368065790</t>
  </si>
  <si>
    <t>-287950571</t>
  </si>
  <si>
    <t>12840394</t>
  </si>
  <si>
    <t>1611344872</t>
  </si>
  <si>
    <t>-336437314</t>
  </si>
  <si>
    <t>309736151</t>
  </si>
  <si>
    <t>-242269041</t>
  </si>
  <si>
    <t>1495119175</t>
  </si>
  <si>
    <t>703724453</t>
  </si>
  <si>
    <t>R018</t>
  </si>
  <si>
    <t>Provedení otopné zkoušky před započetím demontážních prací pro ověření umístění stoupacích potrubí pro vytápění společenského sálu, které budou nově napojeny na nový otopný okruh vytápění společenského sálu (viz výkres demontáží)</t>
  </si>
  <si>
    <t>849586729</t>
  </si>
  <si>
    <t>R019</t>
  </si>
  <si>
    <t>Zakončení přípravy pro III. etapu vč. povrchové úpravy</t>
  </si>
  <si>
    <t>1992152754</t>
  </si>
  <si>
    <t>229949229</t>
  </si>
  <si>
    <t>-577618041</t>
  </si>
  <si>
    <t>360232820</t>
  </si>
  <si>
    <t>1102067819</t>
  </si>
  <si>
    <t>-502274169</t>
  </si>
  <si>
    <t>1888001861</t>
  </si>
  <si>
    <t>-161632548</t>
  </si>
  <si>
    <t>-2131861761</t>
  </si>
  <si>
    <t>-2007919724</t>
  </si>
  <si>
    <t>802005322</t>
  </si>
  <si>
    <t>167717742</t>
  </si>
  <si>
    <t>1814384997</t>
  </si>
  <si>
    <t>-1344239580</t>
  </si>
  <si>
    <t>170450740</t>
  </si>
  <si>
    <t>307095580</t>
  </si>
  <si>
    <t>-1453515994</t>
  </si>
  <si>
    <t>323966883</t>
  </si>
  <si>
    <t>1904105134</t>
  </si>
  <si>
    <t>-1791682055</t>
  </si>
  <si>
    <t>-163887240</t>
  </si>
  <si>
    <t>736592747</t>
  </si>
  <si>
    <t>1709150393</t>
  </si>
  <si>
    <t>-1149245652</t>
  </si>
  <si>
    <t>Pol240</t>
  </si>
  <si>
    <t>kabelové Příchytky požárně odolné</t>
  </si>
  <si>
    <t>-1066510694</t>
  </si>
  <si>
    <t>Pol241</t>
  </si>
  <si>
    <t>Vypínač  25A/3f p.o.</t>
  </si>
  <si>
    <t>-961123981</t>
  </si>
  <si>
    <t>-1888465394</t>
  </si>
  <si>
    <t>1692883614</t>
  </si>
  <si>
    <t>1667562148</t>
  </si>
  <si>
    <t>1479068083</t>
  </si>
  <si>
    <t>-1624743976</t>
  </si>
  <si>
    <t>2000340391</t>
  </si>
  <si>
    <t>-443855901</t>
  </si>
  <si>
    <t>-1632279786</t>
  </si>
  <si>
    <t>1239035103</t>
  </si>
  <si>
    <t>2052933119</t>
  </si>
  <si>
    <t>-1269989855</t>
  </si>
  <si>
    <t>-1091849551</t>
  </si>
  <si>
    <t>-217180864</t>
  </si>
  <si>
    <t>Pol242</t>
  </si>
  <si>
    <t>Zásuvka 32A/400V p.o.</t>
  </si>
  <si>
    <t>212528132</t>
  </si>
  <si>
    <t>2126011168</t>
  </si>
  <si>
    <t>689610395</t>
  </si>
  <si>
    <t>Pol243</t>
  </si>
  <si>
    <t>Trafo WC pisoáry</t>
  </si>
  <si>
    <t>130268705</t>
  </si>
  <si>
    <t>1915652627</t>
  </si>
  <si>
    <t>710427436</t>
  </si>
  <si>
    <t>251450491</t>
  </si>
  <si>
    <t>-1395578666</t>
  </si>
  <si>
    <t>-1751908942</t>
  </si>
  <si>
    <t>-1075873106</t>
  </si>
  <si>
    <t>1025197384</t>
  </si>
  <si>
    <t>-1359978978</t>
  </si>
  <si>
    <t>-1513010377</t>
  </si>
  <si>
    <t>1153165019</t>
  </si>
  <si>
    <t>2052225071</t>
  </si>
  <si>
    <t>Pol244</t>
  </si>
  <si>
    <t>Rozvaděč RP 1</t>
  </si>
  <si>
    <t>-274794571</t>
  </si>
  <si>
    <t>Pol245</t>
  </si>
  <si>
    <t>Rozaděč R1 - doplnění</t>
  </si>
  <si>
    <t>-1328318132</t>
  </si>
  <si>
    <t>Pol246</t>
  </si>
  <si>
    <t>-1192366448</t>
  </si>
  <si>
    <t>Pol247</t>
  </si>
  <si>
    <t>927327473</t>
  </si>
  <si>
    <t>Pol248</t>
  </si>
  <si>
    <t>-951757069</t>
  </si>
  <si>
    <t>Pol249</t>
  </si>
  <si>
    <t>-732932954</t>
  </si>
  <si>
    <t>Pol250</t>
  </si>
  <si>
    <t>-691640352</t>
  </si>
  <si>
    <t>-328461849</t>
  </si>
  <si>
    <t>-1231703345</t>
  </si>
  <si>
    <t>Pol251</t>
  </si>
  <si>
    <t>-1729987918</t>
  </si>
  <si>
    <t>Pol252</t>
  </si>
  <si>
    <t>980960285</t>
  </si>
  <si>
    <t>-1440344400</t>
  </si>
  <si>
    <t>-1613521905</t>
  </si>
  <si>
    <t>880874526</t>
  </si>
  <si>
    <t>1955618213</t>
  </si>
  <si>
    <t>Pol253</t>
  </si>
  <si>
    <t>101975476</t>
  </si>
  <si>
    <t>1737684256</t>
  </si>
  <si>
    <t>-375996094</t>
  </si>
  <si>
    <t>1666983585</t>
  </si>
  <si>
    <t>-253783495</t>
  </si>
  <si>
    <t>-487142718</t>
  </si>
  <si>
    <t>-1499622782</t>
  </si>
  <si>
    <t>-787753225</t>
  </si>
  <si>
    <t>Pol254</t>
  </si>
  <si>
    <t>-838497430</t>
  </si>
  <si>
    <t>Pol255</t>
  </si>
  <si>
    <t>-1714252717</t>
  </si>
  <si>
    <t>1180964149</t>
  </si>
  <si>
    <t>1220602042</t>
  </si>
  <si>
    <t>578451005</t>
  </si>
  <si>
    <t>-1142203441</t>
  </si>
  <si>
    <t>724162817</t>
  </si>
  <si>
    <t>-356489067</t>
  </si>
  <si>
    <t>719418649</t>
  </si>
  <si>
    <t>-1935647190</t>
  </si>
  <si>
    <t>Pol256</t>
  </si>
  <si>
    <t>1320906475</t>
  </si>
  <si>
    <t>-1140864732</t>
  </si>
  <si>
    <t>1729279209</t>
  </si>
  <si>
    <t>Pol257</t>
  </si>
  <si>
    <t>627678166</t>
  </si>
  <si>
    <t>1958794987</t>
  </si>
  <si>
    <t>855558362</t>
  </si>
  <si>
    <t>617810990</t>
  </si>
  <si>
    <t>-1698262508</t>
  </si>
  <si>
    <t>-943673579</t>
  </si>
  <si>
    <t>670216933</t>
  </si>
  <si>
    <t>331797830</t>
  </si>
  <si>
    <t>-1497290507</t>
  </si>
  <si>
    <t>-127918928</t>
  </si>
  <si>
    <t>1639906644</t>
  </si>
  <si>
    <t>1175519295</t>
  </si>
  <si>
    <t>Pol258</t>
  </si>
  <si>
    <t>-168869895</t>
  </si>
  <si>
    <t>Pol259</t>
  </si>
  <si>
    <t>Rozaděč R1 - přemístění + doplnění</t>
  </si>
  <si>
    <t>393953614</t>
  </si>
  <si>
    <t>Pol260</t>
  </si>
  <si>
    <t>Zapojení centrálního bateriového zdroje pro 2 etapu</t>
  </si>
  <si>
    <t>1403525588</t>
  </si>
  <si>
    <t>-2050069617</t>
  </si>
  <si>
    <t>Pol261</t>
  </si>
  <si>
    <t>Výchozí revize el.zařízení  2 etapa</t>
  </si>
  <si>
    <t>-1271209454</t>
  </si>
  <si>
    <t>Pol262</t>
  </si>
  <si>
    <t>659695686</t>
  </si>
  <si>
    <t>Pol405</t>
  </si>
  <si>
    <t>Střešní ventilátor</t>
  </si>
  <si>
    <t>1113741255</t>
  </si>
  <si>
    <t>Pol406</t>
  </si>
  <si>
    <t>Demontáž stávajících talířových ventilů</t>
  </si>
  <si>
    <t>-35628304</t>
  </si>
  <si>
    <t>Pol407</t>
  </si>
  <si>
    <t>Demontáž stávajících potrubních vyústek</t>
  </si>
  <si>
    <t>1315939527</t>
  </si>
  <si>
    <t>Pol408</t>
  </si>
  <si>
    <t>Demontáž stávajícího VZT potrubí do d160 mm (kompletní práce vč. případné izolace nebo obkladu)</t>
  </si>
  <si>
    <t>-348518373</t>
  </si>
  <si>
    <t>Pol409</t>
  </si>
  <si>
    <t>-1466056041</t>
  </si>
  <si>
    <t>Pol410</t>
  </si>
  <si>
    <t>109440308</t>
  </si>
  <si>
    <t>Pol43</t>
  </si>
  <si>
    <t>Stavební práce, dozdění průchodů po demontovaném VZT potrubí - dodávka stavby</t>
  </si>
  <si>
    <t>127684557</t>
  </si>
  <si>
    <t>Pol411</t>
  </si>
  <si>
    <t>1763261965</t>
  </si>
  <si>
    <t>Pol412</t>
  </si>
  <si>
    <t>VZT jednotka pro předsálí, do venkovního prostoru, cca 1501 kg, Qp = Qo = 5300 m³/h, dpext = 350 Pa, (230V, 50 Hz, 6440 W) teplovodní výměník (70/50°C, 16 kW), chl. výměník (R410A), 25 kW</t>
  </si>
  <si>
    <t>1865688166</t>
  </si>
  <si>
    <t>Pol413</t>
  </si>
  <si>
    <t>Klimatizační jednotka (společenský sál) Qch,jmen = 22,4 kW, (3x400V, 50 Hz, 3x20 A), cca 142 kg, vč. kitu pro řízení 0-10V</t>
  </si>
  <si>
    <t>-1900531562</t>
  </si>
  <si>
    <t>-1762274078</t>
  </si>
  <si>
    <t>-123241189</t>
  </si>
  <si>
    <t>745516391</t>
  </si>
  <si>
    <t>1375669374</t>
  </si>
  <si>
    <t>-1719565612</t>
  </si>
  <si>
    <t>Pol414</t>
  </si>
  <si>
    <t>Odvodní vířivý anemostat, jm. rozměr 500, d200 mm, vč. vodorovného připojovacího boxu a regulační klapky</t>
  </si>
  <si>
    <t>-926104145</t>
  </si>
  <si>
    <t>Pol415</t>
  </si>
  <si>
    <t>Přívodní talířový ventil kovový, d100 mm</t>
  </si>
  <si>
    <t>1664274504</t>
  </si>
  <si>
    <t>Pol416</t>
  </si>
  <si>
    <t>Odvodní talířový ventil kovový, d160 mm</t>
  </si>
  <si>
    <t>1331979653</t>
  </si>
  <si>
    <t>-1717586997</t>
  </si>
  <si>
    <t>-1310311566</t>
  </si>
  <si>
    <t>Pol417</t>
  </si>
  <si>
    <t>Šikmý výfukový kus 940x400 mm, se sítí proti ptactvu</t>
  </si>
  <si>
    <t>-2061295218</t>
  </si>
  <si>
    <t>Pol418</t>
  </si>
  <si>
    <t>Dveřní mřížka 700x200</t>
  </si>
  <si>
    <t>1978244094</t>
  </si>
  <si>
    <t>Pol419</t>
  </si>
  <si>
    <t>Dveřní mřížka 500x100</t>
  </si>
  <si>
    <t>-716303357</t>
  </si>
  <si>
    <t>855212447</t>
  </si>
  <si>
    <t>Pol420</t>
  </si>
  <si>
    <t>Záslepka d250</t>
  </si>
  <si>
    <t>-618592069</t>
  </si>
  <si>
    <t>Pol421</t>
  </si>
  <si>
    <t>Záslepka d315</t>
  </si>
  <si>
    <t>2139108412</t>
  </si>
  <si>
    <t>Pol422</t>
  </si>
  <si>
    <t>Tlumič hluku kulisový, 940x400 mm, L=1000mm, 5 kulis á100 mm Materiál: pozinkovaná ocel</t>
  </si>
  <si>
    <t>-1938494648</t>
  </si>
  <si>
    <t>Pol423</t>
  </si>
  <si>
    <t>Oblouk přechodový 90° - 940x940/400x940, R150mm Materiál: pozinkovaná ocel</t>
  </si>
  <si>
    <t>-1338324724</t>
  </si>
  <si>
    <t>Pol424</t>
  </si>
  <si>
    <t>Oblouk 90° - 400x940, R150mm Materiál: pozinkovaná ocel</t>
  </si>
  <si>
    <t>-1135046090</t>
  </si>
  <si>
    <t>Pol425</t>
  </si>
  <si>
    <t>852352615</t>
  </si>
  <si>
    <t>Pol426</t>
  </si>
  <si>
    <t>Tlumič hluku kulisový, 630x630 mm, L=500mm, 3 kulisy á100 mm Materiál: pozinkovaná ocel</t>
  </si>
  <si>
    <t>-1444066021</t>
  </si>
  <si>
    <t>Pol427</t>
  </si>
  <si>
    <t>Tlumič hluku kulisový, 630x630 mm, L=1000mm. Materiál: pozinkovaná ocel</t>
  </si>
  <si>
    <t>-1640933824</t>
  </si>
  <si>
    <t>Pol428</t>
  </si>
  <si>
    <t>Regulační klapka pro servopohon (servopohon dodávka MaR), d630x630 mm</t>
  </si>
  <si>
    <t>-1592908168</t>
  </si>
  <si>
    <t>-1038221508</t>
  </si>
  <si>
    <t>Pol429</t>
  </si>
  <si>
    <t>Přechod symetrický 630x630/630x940, L=500 mm Materiál: pozinkovaná ocel</t>
  </si>
  <si>
    <t>-522386496</t>
  </si>
  <si>
    <t>Pol430</t>
  </si>
  <si>
    <t>Přechod stranový 550x150/D315, L=400 mm Materiál: pozinkovaná ocel</t>
  </si>
  <si>
    <t>492230373</t>
  </si>
  <si>
    <t>Pol431</t>
  </si>
  <si>
    <t>Přechod stranový 350x150/D315, L=350 mm Materiál: pozinkovaná ocel</t>
  </si>
  <si>
    <t>-725505180</t>
  </si>
  <si>
    <t>Pol432</t>
  </si>
  <si>
    <t>Přechod stranový 300x150/D250, L=350 mm Materiál: pozinkovaná ocel</t>
  </si>
  <si>
    <t>-920899305</t>
  </si>
  <si>
    <t>Pol433</t>
  </si>
  <si>
    <t>Přechod symetrický 200x630/D200, L=300 mm Materiál: pozinkovaná ocel</t>
  </si>
  <si>
    <t>1656360838</t>
  </si>
  <si>
    <t>Pol434</t>
  </si>
  <si>
    <t>Odbočka 700x150/700x630mm, L=900mm, R100mm, zaslepený vývod pro odvod kondenzátu Materiál: pozinkovaná ocel</t>
  </si>
  <si>
    <t>-121535022</t>
  </si>
  <si>
    <t>Pol435</t>
  </si>
  <si>
    <t>Odbočka 700x150/550x150/300x150mm, L=500mm, R100mm, Materiál: pozinkovaná ocel</t>
  </si>
  <si>
    <t>1548605183</t>
  </si>
  <si>
    <t>Pol436</t>
  </si>
  <si>
    <t>Odbočka 630x630/200x300mm, L=400mm, R400mm Materiál: pozinkovaná ocel</t>
  </si>
  <si>
    <t>1177034591</t>
  </si>
  <si>
    <t>Pol437</t>
  </si>
  <si>
    <t>Oblouk přechodový 90° - 940x940/630x940, R150mm Materiál: pozinkovaná ocel</t>
  </si>
  <si>
    <t>416601951</t>
  </si>
  <si>
    <t>Pol438</t>
  </si>
  <si>
    <t>Oblouk přechodový 90° - 750x150/350x150, R100mm Materiál: pozinkovaná ocel</t>
  </si>
  <si>
    <t>-1993758580</t>
  </si>
  <si>
    <t>Pol439</t>
  </si>
  <si>
    <t>Oblouk přechodový 90° - 630x630/700x630, R100mm Materiál: pozinkovaná ocel</t>
  </si>
  <si>
    <t>1598598445</t>
  </si>
  <si>
    <t>Pol440</t>
  </si>
  <si>
    <t>Oblouk 90° - 630x630, R100mm Materiál: pozinkovaná ocel</t>
  </si>
  <si>
    <t>2076401384</t>
  </si>
  <si>
    <t>Pol441</t>
  </si>
  <si>
    <t>Oblouk 90° - 700x150, R100mm Materiál: pozinkovaná ocel</t>
  </si>
  <si>
    <t>-1764750125</t>
  </si>
  <si>
    <t>Pol442</t>
  </si>
  <si>
    <t>Potrubí čtyřhranné rovné 700x150mm, L=1000 mm, Materiál: pozinkovaná ocel</t>
  </si>
  <si>
    <t>609003937</t>
  </si>
  <si>
    <t>Pol443</t>
  </si>
  <si>
    <t>Potrubí čtyřhranné rovné 700x150mm, L=500VP (volná příruba) Materiál: pozinkovaná ocel</t>
  </si>
  <si>
    <t>-577290584</t>
  </si>
  <si>
    <t>Pol444</t>
  </si>
  <si>
    <t>Potrubí čtyřhranné rovné 630x630mm, L=400VP (volná příruba) Materiál: pozinkovaná ocel</t>
  </si>
  <si>
    <t>-406063338</t>
  </si>
  <si>
    <t>Pol445</t>
  </si>
  <si>
    <t>Potrubí čtyřhranné rovné 500x150mm, L=1000 mm Materiál: pozinkovaná ocel</t>
  </si>
  <si>
    <t>658842616</t>
  </si>
  <si>
    <t>Pol446</t>
  </si>
  <si>
    <t>Potrubí čtyřhranné rovné 630x630mm, L=1000 mm, Materiál: pozinkovaná ocel</t>
  </si>
  <si>
    <t>-1413738121</t>
  </si>
  <si>
    <t>Pol447</t>
  </si>
  <si>
    <t>Potrubí čtyřhranné rovné 630x630mm, L=1000VP (volná příruba) Materiál: pozinkovaná ocel</t>
  </si>
  <si>
    <t>-1571015740</t>
  </si>
  <si>
    <t>Pol448</t>
  </si>
  <si>
    <t>Oblouk segmentový 45° - D250mm Materiál: pozinkovaná ocel</t>
  </si>
  <si>
    <t>-1948249314</t>
  </si>
  <si>
    <t>880140358</t>
  </si>
  <si>
    <t>-33727751</t>
  </si>
  <si>
    <t>Pol449</t>
  </si>
  <si>
    <t>Oblouk segmentový 45° - D100mm Materiál: pozinkovaná ocel</t>
  </si>
  <si>
    <t>-1732439370</t>
  </si>
  <si>
    <t>Pol450</t>
  </si>
  <si>
    <t>Odbočka jednostranná 45° - D315/D250mm Materiál: pozinkovaná ocel</t>
  </si>
  <si>
    <t>-1162834748</t>
  </si>
  <si>
    <t>Pol451</t>
  </si>
  <si>
    <t>Odbočka jednostranná 45° - D250/D250mm Materiál: pozinkovaná ocel</t>
  </si>
  <si>
    <t>-1540589480</t>
  </si>
  <si>
    <t>-323398904</t>
  </si>
  <si>
    <t>114717542</t>
  </si>
  <si>
    <t>Pol452</t>
  </si>
  <si>
    <t>Přechod osový D315/D250.  Materiál: pozinkovaná ocel</t>
  </si>
  <si>
    <t>-713579239</t>
  </si>
  <si>
    <t>Pol453</t>
  </si>
  <si>
    <t>Přechod osový D200/D100.  Materiál: pozinkovaná ocel</t>
  </si>
  <si>
    <t>-198185413</t>
  </si>
  <si>
    <t>Pol454</t>
  </si>
  <si>
    <t>Falcované potrubí rovné D315mm Materiál: pozinkovaná ocel</t>
  </si>
  <si>
    <t>-420190117</t>
  </si>
  <si>
    <t>404542271</t>
  </si>
  <si>
    <t>501807011</t>
  </si>
  <si>
    <t>778126184</t>
  </si>
  <si>
    <t>Pol455</t>
  </si>
  <si>
    <t>1196509311</t>
  </si>
  <si>
    <t>Pol456</t>
  </si>
  <si>
    <t>-1297690016</t>
  </si>
  <si>
    <t>Pol457</t>
  </si>
  <si>
    <t>Tlumič hluku kulisový, 800x500 mm, L=1000mm, 4 kulisy á100 mm Materiál: pozinkovaná ocel</t>
  </si>
  <si>
    <t>-277170607</t>
  </si>
  <si>
    <t>Pol458</t>
  </si>
  <si>
    <t>Regulační klapka pro servopohon (servopohon dodávka MaR), d800x500 mm</t>
  </si>
  <si>
    <t>-1156132917</t>
  </si>
  <si>
    <t>-1390598865</t>
  </si>
  <si>
    <t>Pol459</t>
  </si>
  <si>
    <t>Regulační klapka ruční, d160 mm</t>
  </si>
  <si>
    <t>1358928736</t>
  </si>
  <si>
    <t>Pol460</t>
  </si>
  <si>
    <t>Přechod symetrický 940x940/940x500, L=500 mm Materiál: pozinkovaná ocel</t>
  </si>
  <si>
    <t>-498643425</t>
  </si>
  <si>
    <t>Pol461</t>
  </si>
  <si>
    <t>Přechod stranový 800x500/850x500, L=300 mm Materiál: pozinkovaná ocel</t>
  </si>
  <si>
    <t>1519580000</t>
  </si>
  <si>
    <t>Pol462</t>
  </si>
  <si>
    <t>Přechod stranový 700x170/700x250, L=300 mm Materiál: pozinkovaná ocel</t>
  </si>
  <si>
    <t>-1905223801</t>
  </si>
  <si>
    <t>Pol463</t>
  </si>
  <si>
    <t>Přechod stranový 700x250/470x250, L=400 mm Materiál: pozinkovaná ocel</t>
  </si>
  <si>
    <t>297721003</t>
  </si>
  <si>
    <t>Pol464</t>
  </si>
  <si>
    <t>Přechod stranový 180x250/180x150, L=300 mm Materiál: pozinkovaná ocel</t>
  </si>
  <si>
    <t>-1455457036</t>
  </si>
  <si>
    <t>Pol465</t>
  </si>
  <si>
    <t>Přechod symetrický 850x170/D200, L=600 mm Materiál: pozinkovaná ocel</t>
  </si>
  <si>
    <t>1716531460</t>
  </si>
  <si>
    <t>Pol466</t>
  </si>
  <si>
    <t>Přechod stranový 400x250/D315, L=300 mm Materiál: pozinkovaná ocel</t>
  </si>
  <si>
    <t>137218063</t>
  </si>
  <si>
    <t>Pol467</t>
  </si>
  <si>
    <t>Přechod symetrický 200x250/D250, L=300 mm Materiál: pozinkovaná ocel</t>
  </si>
  <si>
    <t>1905091589</t>
  </si>
  <si>
    <t>Pol468</t>
  </si>
  <si>
    <t>Přechod symetrický 200x170/D250, L=300 mm Materiál: pozinkovaná ocel</t>
  </si>
  <si>
    <t>-1516999665</t>
  </si>
  <si>
    <t>Pol469</t>
  </si>
  <si>
    <t>Přechod symetrický 200x170/D160, L=300 mm Materiál: pozinkovaná ocel</t>
  </si>
  <si>
    <t>-1067762132</t>
  </si>
  <si>
    <t>Pol470</t>
  </si>
  <si>
    <t>Přechod stranový 180x150/D250, L=300 mm Materiál: pozinkovaná ocel</t>
  </si>
  <si>
    <t>1300418997</t>
  </si>
  <si>
    <t>Pol471</t>
  </si>
  <si>
    <t>Přechod symetrický 200x500/D200, L=500 mm Materiál: pozinkovaná ocel</t>
  </si>
  <si>
    <t>-916946319</t>
  </si>
  <si>
    <t>Pol472</t>
  </si>
  <si>
    <t>Odbočka 850x170/850x300mm, L=600mm, R150mm, vývod pro odvod kondenzátu Materiál: pozinkovaná ocel</t>
  </si>
  <si>
    <t>1629020819</t>
  </si>
  <si>
    <t>Pol473</t>
  </si>
  <si>
    <t>Odbočka stranová 850x170/700x170/200x170mm, L=400mm, R100mm Materiál: pozinkovaná ocel</t>
  </si>
  <si>
    <t>-1734069695</t>
  </si>
  <si>
    <t>Pol474</t>
  </si>
  <si>
    <t>Odbočka 850x170//200x170mm, L=400mm, R100mm Materiál: pozinkovaná ocel</t>
  </si>
  <si>
    <t>-1888381292</t>
  </si>
  <si>
    <t>Pol475</t>
  </si>
  <si>
    <t>Odbočka 800x500/200x500mm, L=400mm, R100mm Materiál: pozinkovaná ocel</t>
  </si>
  <si>
    <t>-720760641</t>
  </si>
  <si>
    <t>Pol476</t>
  </si>
  <si>
    <t>Odbočka stranová 470x250/400x250/200x250mm, L=400mm, R100mm Materiál: pozinkovaná ocel</t>
  </si>
  <si>
    <t>1550661756</t>
  </si>
  <si>
    <t>Pol477</t>
  </si>
  <si>
    <t>Odbočka 400x250/180x250mm, L=380mm, R100mm Materiál: pozinkovaná ocel</t>
  </si>
  <si>
    <t>1652065789</t>
  </si>
  <si>
    <t>Pol478</t>
  </si>
  <si>
    <t>Oblouk přechodový 90° - 940x500/800x500, R150mm Materiál: pozinkovaná ocel</t>
  </si>
  <si>
    <t>372092203</t>
  </si>
  <si>
    <t>Pol479</t>
  </si>
  <si>
    <t>Oblouk přechodový 90° - 500x850/300x850, R150mm Materiál: pozinkovaná ocel</t>
  </si>
  <si>
    <t>114043043</t>
  </si>
  <si>
    <t>Pol480</t>
  </si>
  <si>
    <t>Oblouk 90° 800x500mm, R150mm Materiál: pozinkovaná ocel</t>
  </si>
  <si>
    <t>-1853306654</t>
  </si>
  <si>
    <t>Pol481</t>
  </si>
  <si>
    <t>Oblouk 45° 700x170mm, R100mm Materiál: pozinkovaná ocel</t>
  </si>
  <si>
    <t>-1447021723</t>
  </si>
  <si>
    <t>Pol482</t>
  </si>
  <si>
    <t>Oblouk 45° 470x250mm, R100mm Materiál: pozinkovaná ocel</t>
  </si>
  <si>
    <t>-609197347</t>
  </si>
  <si>
    <t>Pol483</t>
  </si>
  <si>
    <t>Potrubí čtyřhranné rovné 850x500mm, L=700VP (volná příruba) Materiál: pozinkovaná ocel</t>
  </si>
  <si>
    <t>1657570366</t>
  </si>
  <si>
    <t>Pol484</t>
  </si>
  <si>
    <t>Potrubí čtyřhranné rovné 850x170mm, L=1000mm Materiál: pozinkovaná ocel</t>
  </si>
  <si>
    <t>-1468463511</t>
  </si>
  <si>
    <t>Pol485</t>
  </si>
  <si>
    <t>Potrubí čtyřhranné rovné 850x170mm, L=700VP (volná příruba) Materiál: pozinkovaná ocel</t>
  </si>
  <si>
    <t>-1687131598</t>
  </si>
  <si>
    <t>Pol486</t>
  </si>
  <si>
    <t>Potrubí čtyřhranné rovné 470x250mm, L=750mm Materiál: pozinkovaná ocel</t>
  </si>
  <si>
    <t>-795380341</t>
  </si>
  <si>
    <t>Pol487</t>
  </si>
  <si>
    <t>Potrubí čtyřhranné rovné 470x250mm, L=500VP (volná příruba) Materiál: pozinkovaná ocel</t>
  </si>
  <si>
    <t>1758195259</t>
  </si>
  <si>
    <t>Pol488</t>
  </si>
  <si>
    <t>Potrubí čtyřhranné rovné 400x250mm, L=1000mm Materiál: pozinkovaná ocel</t>
  </si>
  <si>
    <t>1680879841</t>
  </si>
  <si>
    <t>Pol489</t>
  </si>
  <si>
    <t>Potrubí čtyřhranné rovné 180x150mm, L=1000mm Materiál: pozinkovaná ocel</t>
  </si>
  <si>
    <t>-286785683</t>
  </si>
  <si>
    <t>Pol490</t>
  </si>
  <si>
    <t>Potrubí čtyřhranné rovné 850x300mm, L=1000mm Materiál: pozinkovaná ocel</t>
  </si>
  <si>
    <t>797012486</t>
  </si>
  <si>
    <t>Pol491</t>
  </si>
  <si>
    <t>Potrubí čtyřhranné rovné 850x300mm, L=500VP (volná příruba) Materiál: pozinkovaná ocel</t>
  </si>
  <si>
    <t>1580707011</t>
  </si>
  <si>
    <t>1482232604</t>
  </si>
  <si>
    <t>-315467574</t>
  </si>
  <si>
    <t>-2067326833</t>
  </si>
  <si>
    <t>-1723149604</t>
  </si>
  <si>
    <t>1462456117</t>
  </si>
  <si>
    <t>894316393</t>
  </si>
  <si>
    <t>1145381433</t>
  </si>
  <si>
    <t>1156481827</t>
  </si>
  <si>
    <t>2093043547</t>
  </si>
  <si>
    <t>Pol492</t>
  </si>
  <si>
    <t>Odbočka jednostranná 90° - D160/D100mm Materiál: pozinkovaná ocel</t>
  </si>
  <si>
    <t>-1910406446</t>
  </si>
  <si>
    <t>402564471</t>
  </si>
  <si>
    <t>1340883166</t>
  </si>
  <si>
    <t>-1503056356</t>
  </si>
  <si>
    <t>Pol493</t>
  </si>
  <si>
    <t>Přechod osový D160/D100.  Materiál: pozinkovaná ocel</t>
  </si>
  <si>
    <t>1242228026</t>
  </si>
  <si>
    <t>-1967014757</t>
  </si>
  <si>
    <t>-743027302</t>
  </si>
  <si>
    <t>1874312552</t>
  </si>
  <si>
    <t>265654754</t>
  </si>
  <si>
    <t>-421360662</t>
  </si>
  <si>
    <t>-1981759106</t>
  </si>
  <si>
    <t>-669315835</t>
  </si>
  <si>
    <t>663364867</t>
  </si>
  <si>
    <t>-2020436558</t>
  </si>
  <si>
    <t>Pol494</t>
  </si>
  <si>
    <t>Jeřábové práce</t>
  </si>
  <si>
    <t>111387743</t>
  </si>
  <si>
    <t>Pol495</t>
  </si>
  <si>
    <t>-200208182</t>
  </si>
  <si>
    <t>-2059910728</t>
  </si>
  <si>
    <t>-839293175</t>
  </si>
  <si>
    <t>2022122071</t>
  </si>
  <si>
    <t>-2099583930</t>
  </si>
  <si>
    <t>-1102140846</t>
  </si>
  <si>
    <t>Pol496</t>
  </si>
  <si>
    <t>-280806620</t>
  </si>
  <si>
    <t>Pol296</t>
  </si>
  <si>
    <t>-1401769470</t>
  </si>
  <si>
    <t>Pol297</t>
  </si>
  <si>
    <t>1474717114</t>
  </si>
  <si>
    <t>Pol298</t>
  </si>
  <si>
    <t>986974962</t>
  </si>
  <si>
    <t>Pol299</t>
  </si>
  <si>
    <t>-962561514</t>
  </si>
  <si>
    <t>Pol26</t>
  </si>
  <si>
    <t>-65540331</t>
  </si>
  <si>
    <t>Pol27</t>
  </si>
  <si>
    <t>1618102756</t>
  </si>
  <si>
    <t>Pol28</t>
  </si>
  <si>
    <t>13206112</t>
  </si>
  <si>
    <t>Pol29</t>
  </si>
  <si>
    <t>-103260760</t>
  </si>
  <si>
    <t>Pol300</t>
  </si>
  <si>
    <t>2081023254</t>
  </si>
  <si>
    <t>Pol301</t>
  </si>
  <si>
    <t>-117179107</t>
  </si>
  <si>
    <t>Pol302</t>
  </si>
  <si>
    <t>-1134618278</t>
  </si>
  <si>
    <t>-322484693</t>
  </si>
  <si>
    <t>Pol303</t>
  </si>
  <si>
    <t>241064245</t>
  </si>
  <si>
    <t>Pol304</t>
  </si>
  <si>
    <t>-1573578205</t>
  </si>
  <si>
    <t>Pol305</t>
  </si>
  <si>
    <t>-2076562019</t>
  </si>
  <si>
    <t>Pol306</t>
  </si>
  <si>
    <t>-710315204</t>
  </si>
  <si>
    <t>Pol307</t>
  </si>
  <si>
    <t>1089726071</t>
  </si>
  <si>
    <t>Pol308</t>
  </si>
  <si>
    <t>67546049</t>
  </si>
  <si>
    <t>Pol309</t>
  </si>
  <si>
    <t>-2090022902</t>
  </si>
  <si>
    <t>Pol310</t>
  </si>
  <si>
    <t>-1503068954</t>
  </si>
  <si>
    <t>Pol311</t>
  </si>
  <si>
    <t>-2113675777</t>
  </si>
  <si>
    <t>Pol312</t>
  </si>
  <si>
    <t>324273457</t>
  </si>
  <si>
    <t>Pol313</t>
  </si>
  <si>
    <t>-2097273344</t>
  </si>
  <si>
    <t>Pol314</t>
  </si>
  <si>
    <t>725025861</t>
  </si>
  <si>
    <t>Pol315</t>
  </si>
  <si>
    <t>-928155860</t>
  </si>
  <si>
    <t>Pol316</t>
  </si>
  <si>
    <t>-533486598</t>
  </si>
  <si>
    <t>Pol317</t>
  </si>
  <si>
    <t>-1986548480</t>
  </si>
  <si>
    <t>Pol318</t>
  </si>
  <si>
    <t>1363964335</t>
  </si>
  <si>
    <t>Pol319</t>
  </si>
  <si>
    <t>-1525658550</t>
  </si>
  <si>
    <t>Pol320</t>
  </si>
  <si>
    <t>-160631372</t>
  </si>
  <si>
    <t>Pol321</t>
  </si>
  <si>
    <t>1491903269</t>
  </si>
  <si>
    <t>Pol322</t>
  </si>
  <si>
    <t>-923925581</t>
  </si>
  <si>
    <t>Pol323</t>
  </si>
  <si>
    <t>-1533162377</t>
  </si>
  <si>
    <t>Pol324</t>
  </si>
  <si>
    <t>-1996637841</t>
  </si>
  <si>
    <t>Pol325</t>
  </si>
  <si>
    <t>-1624719506</t>
  </si>
  <si>
    <t>Pol326</t>
  </si>
  <si>
    <t>-1976507974</t>
  </si>
  <si>
    <t>Pol327</t>
  </si>
  <si>
    <t>2024080447</t>
  </si>
  <si>
    <t>Pol328</t>
  </si>
  <si>
    <t>-880270295</t>
  </si>
  <si>
    <t>Pol329</t>
  </si>
  <si>
    <t>-1211099917</t>
  </si>
  <si>
    <t>Pol330</t>
  </si>
  <si>
    <t>-1952815616</t>
  </si>
  <si>
    <t>Pol331</t>
  </si>
  <si>
    <t>-1201353295</t>
  </si>
  <si>
    <t>Pol332</t>
  </si>
  <si>
    <t>1017879635</t>
  </si>
  <si>
    <t>Pol333</t>
  </si>
  <si>
    <t>1059190111</t>
  </si>
  <si>
    <t>Pol334</t>
  </si>
  <si>
    <t>476294528</t>
  </si>
  <si>
    <t>Pol335</t>
  </si>
  <si>
    <t>1895840289</t>
  </si>
  <si>
    <t>Pol336</t>
  </si>
  <si>
    <t>138811359</t>
  </si>
  <si>
    <t>Pol337</t>
  </si>
  <si>
    <t>-567863181</t>
  </si>
  <si>
    <t>Pol338</t>
  </si>
  <si>
    <t>-956861616</t>
  </si>
  <si>
    <t>Pol339</t>
  </si>
  <si>
    <t>-760847877</t>
  </si>
  <si>
    <t>Pol340</t>
  </si>
  <si>
    <t>821017860</t>
  </si>
  <si>
    <t>Pol341</t>
  </si>
  <si>
    <t>1391744572</t>
  </si>
  <si>
    <t>Pol342</t>
  </si>
  <si>
    <t>1151290672</t>
  </si>
  <si>
    <t>Pol343</t>
  </si>
  <si>
    <t>-251584517</t>
  </si>
  <si>
    <t>Pol344</t>
  </si>
  <si>
    <t>-1302947267</t>
  </si>
  <si>
    <t>Pol345</t>
  </si>
  <si>
    <t>1847184344</t>
  </si>
  <si>
    <t>Pol346</t>
  </si>
  <si>
    <t>1088341308</t>
  </si>
  <si>
    <t>Pol347</t>
  </si>
  <si>
    <t>-1488066961</t>
  </si>
  <si>
    <t>Pol348</t>
  </si>
  <si>
    <t>1681958263</t>
  </si>
  <si>
    <t>Pol349</t>
  </si>
  <si>
    <t>-81498211</t>
  </si>
  <si>
    <t>Pol350</t>
  </si>
  <si>
    <t>1594658538</t>
  </si>
  <si>
    <t>Pol351</t>
  </si>
  <si>
    <t>1057914885</t>
  </si>
  <si>
    <t>Pol352</t>
  </si>
  <si>
    <t>-1933650392</t>
  </si>
  <si>
    <t>Pol353</t>
  </si>
  <si>
    <t>-808899854</t>
  </si>
  <si>
    <t>Pol354</t>
  </si>
  <si>
    <t>-1818580853</t>
  </si>
  <si>
    <t>Pol355</t>
  </si>
  <si>
    <t>-1294234103</t>
  </si>
  <si>
    <t>Pol356</t>
  </si>
  <si>
    <t>-1605999498</t>
  </si>
  <si>
    <t>Pol357</t>
  </si>
  <si>
    <t>1154922538</t>
  </si>
  <si>
    <t>Pol358</t>
  </si>
  <si>
    <t>-496059608</t>
  </si>
  <si>
    <t>Pol359</t>
  </si>
  <si>
    <t>1201970471</t>
  </si>
  <si>
    <t>Pol360</t>
  </si>
  <si>
    <t>220688477</t>
  </si>
  <si>
    <t>Pol361</t>
  </si>
  <si>
    <t>1895620762</t>
  </si>
  <si>
    <t>1664484216</t>
  </si>
  <si>
    <t>Pol362</t>
  </si>
  <si>
    <t>-691920020</t>
  </si>
  <si>
    <t>Pol363</t>
  </si>
  <si>
    <t>-1676444482</t>
  </si>
  <si>
    <t>Pol364</t>
  </si>
  <si>
    <t>1502501657</t>
  </si>
  <si>
    <t>Pol365</t>
  </si>
  <si>
    <t>-1249772130</t>
  </si>
  <si>
    <t>Pol366</t>
  </si>
  <si>
    <t>213774743</t>
  </si>
  <si>
    <t>Pol367</t>
  </si>
  <si>
    <t>1572779978</t>
  </si>
  <si>
    <t>Pol368</t>
  </si>
  <si>
    <t>1371232613</t>
  </si>
  <si>
    <t>Pol369</t>
  </si>
  <si>
    <t>2092954535</t>
  </si>
  <si>
    <t>Pol370</t>
  </si>
  <si>
    <t>1543921559</t>
  </si>
  <si>
    <t>Pol371</t>
  </si>
  <si>
    <t>996000968</t>
  </si>
  <si>
    <t>Pol372</t>
  </si>
  <si>
    <t>1524059551</t>
  </si>
  <si>
    <t>Pol373</t>
  </si>
  <si>
    <t>1107276323</t>
  </si>
  <si>
    <t>Pol374</t>
  </si>
  <si>
    <t>-1818306043</t>
  </si>
  <si>
    <t>Pol375</t>
  </si>
  <si>
    <t>118897538</t>
  </si>
  <si>
    <t>Pol376</t>
  </si>
  <si>
    <t>-750633921</t>
  </si>
  <si>
    <t>Pol377</t>
  </si>
  <si>
    <t>699983995</t>
  </si>
  <si>
    <t>Pol378</t>
  </si>
  <si>
    <t>1206507298</t>
  </si>
  <si>
    <t>Pol379</t>
  </si>
  <si>
    <t>1630347781</t>
  </si>
  <si>
    <t>Pol380</t>
  </si>
  <si>
    <t>228918300</t>
  </si>
  <si>
    <t>Pol381</t>
  </si>
  <si>
    <t>-1402078660</t>
  </si>
  <si>
    <t>Pol382</t>
  </si>
  <si>
    <t>1738658026</t>
  </si>
  <si>
    <t>Pol383</t>
  </si>
  <si>
    <t>-350564134</t>
  </si>
  <si>
    <t>Pol384</t>
  </si>
  <si>
    <t>-1465770334</t>
  </si>
  <si>
    <t>Pol385</t>
  </si>
  <si>
    <t>-2094202450</t>
  </si>
  <si>
    <t>Pol386</t>
  </si>
  <si>
    <t>1443965493</t>
  </si>
  <si>
    <t>Pol387</t>
  </si>
  <si>
    <t>980148436</t>
  </si>
  <si>
    <t>Pol388</t>
  </si>
  <si>
    <t>-1930591499</t>
  </si>
  <si>
    <t>Pol389</t>
  </si>
  <si>
    <t>-1566097061</t>
  </si>
  <si>
    <t>Pol390</t>
  </si>
  <si>
    <t>1663393427</t>
  </si>
  <si>
    <t>Pol391</t>
  </si>
  <si>
    <t>-1295800011</t>
  </si>
  <si>
    <t>Pol392</t>
  </si>
  <si>
    <t>-139033105</t>
  </si>
  <si>
    <t>Pol393</t>
  </si>
  <si>
    <t>675225500</t>
  </si>
  <si>
    <t>Pol394</t>
  </si>
  <si>
    <t>-2138343306</t>
  </si>
  <si>
    <t>-912485692</t>
  </si>
  <si>
    <t>1217756227</t>
  </si>
  <si>
    <t>Pol395</t>
  </si>
  <si>
    <t>-891855726</t>
  </si>
  <si>
    <t>-1580755383</t>
  </si>
  <si>
    <t>-654122118</t>
  </si>
  <si>
    <t>-347451608</t>
  </si>
  <si>
    <t>1604896663</t>
  </si>
  <si>
    <t>Pol396</t>
  </si>
  <si>
    <t>731445542</t>
  </si>
  <si>
    <t>Pol397</t>
  </si>
  <si>
    <t>-1903640384</t>
  </si>
  <si>
    <t>Pol398</t>
  </si>
  <si>
    <t>-428979771</t>
  </si>
  <si>
    <t>-1545003368</t>
  </si>
  <si>
    <t>Pol399</t>
  </si>
  <si>
    <t>2021239054</t>
  </si>
  <si>
    <t>-693161621</t>
  </si>
  <si>
    <t>Pol400</t>
  </si>
  <si>
    <t>530432329</t>
  </si>
  <si>
    <t>337202740</t>
  </si>
  <si>
    <t>1486676105</t>
  </si>
  <si>
    <t>-637210790</t>
  </si>
  <si>
    <t>Pol401</t>
  </si>
  <si>
    <t>1541399053</t>
  </si>
  <si>
    <t>-1447292036</t>
  </si>
  <si>
    <t>-1645621138</t>
  </si>
  <si>
    <t>-1031227712</t>
  </si>
  <si>
    <t>-468829058</t>
  </si>
  <si>
    <t>-158072407</t>
  </si>
  <si>
    <t>Pol402</t>
  </si>
  <si>
    <t>966361126</t>
  </si>
  <si>
    <t>Pol403</t>
  </si>
  <si>
    <t>1691947561</t>
  </si>
  <si>
    <t>1895755073</t>
  </si>
  <si>
    <t>-1126876593</t>
  </si>
  <si>
    <t>-851352846</t>
  </si>
  <si>
    <t>992173506</t>
  </si>
  <si>
    <t>-53286169</t>
  </si>
  <si>
    <t>Pol404</t>
  </si>
  <si>
    <t>-445170505</t>
  </si>
  <si>
    <t>1262630896</t>
  </si>
  <si>
    <t>(2,80+14,40+6,00+4,20+3,60+6,17+2,55+2,80+1,00+5,00+5,20+3,20+1,80+2,00)*4,10-(0,70*1,97+0,90*1,97+0,70*1,67*2+3,00)+48,60</t>
  </si>
  <si>
    <t>-2119865076</t>
  </si>
  <si>
    <t>(3,40+3,40+6,20+5,80)*4,10-(0,70*1,97+0,80*1,97)+14,80</t>
  </si>
  <si>
    <t>-1666549382</t>
  </si>
  <si>
    <t>79,32+14,19+19,66+22,65+27,31+1,35+6,70+14,23+5,95+7,46+13,11+257,0+10,64+7,31+97,2</t>
  </si>
  <si>
    <t>764731682</t>
  </si>
  <si>
    <t>584,08*1,05 'Přepočtené koeficientem množství</t>
  </si>
  <si>
    <t>763411116</t>
  </si>
  <si>
    <t>Sanitární příčky vhodné do mokrého prostředí dělící z kompaktních desek tl. 13 mm</t>
  </si>
  <si>
    <t>-19635047</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</si>
  <si>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</si>
  <si>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(1,40*3+2,58+3,20)*1,88</t>
  </si>
  <si>
    <t>763411126</t>
  </si>
  <si>
    <t>Sanitární příčky vhodné do mokrého prostředí dveře vnitřní do sanitárních příček šířky do 800 mm, výšky do 2 000 mm z kompaktních desek včetně nerezového kování tl. 13 mm</t>
  </si>
  <si>
    <t>-227523808</t>
  </si>
  <si>
    <t>385060431</t>
  </si>
  <si>
    <t>764002841</t>
  </si>
  <si>
    <t>Demontáž klempířských konstrukcí oplechování horních ploch zdí a nadezdívek do suti</t>
  </si>
  <si>
    <t>-2117758993</t>
  </si>
  <si>
    <t>stávoplechování atiky</t>
  </si>
  <si>
    <t>(21,00+44,45)*2+5,00</t>
  </si>
  <si>
    <t>764002851</t>
  </si>
  <si>
    <t>Demontáž klempířských konstrukcí oplechování parapetů do suti</t>
  </si>
  <si>
    <t>-301396928</t>
  </si>
  <si>
    <t>615481487</t>
  </si>
  <si>
    <t>2,80</t>
  </si>
  <si>
    <t>-754102401</t>
  </si>
  <si>
    <t>766441821</t>
  </si>
  <si>
    <t>Demontáž parapetních desek dřevěných nebo plastových šířky do 300 mm délky přes 1 m</t>
  </si>
  <si>
    <t>1224392378</t>
  </si>
  <si>
    <t xml:space="preserve">1 " PI05" </t>
  </si>
  <si>
    <t>766622132</t>
  </si>
  <si>
    <t>Montáž oken plastových včetně montáže rámu plochy přes 1 m2 otevíravých do zdiva, výšky přes 1,5 do 2,5 m</t>
  </si>
  <si>
    <t>212738881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</si>
  <si>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Tepelnou izolaci mezi ostěním a rámem okna je možné ocenit položkami 766 62 - 9 . . Příplatek k cenám za tepelnou izolaci mezi ostěním a rámem okna jsou započteny náklady na izolaci vnější i vnitřní. 4. Délka izolace se určuje v metrech délky rámu okna. </t>
  </si>
  <si>
    <t>6114004R</t>
  </si>
  <si>
    <t>okno plastové otvíravé a sklápěcí  tříkř. vel. 260 x 170 cm, Uw &lt; 1.2W/m2K   mater. plast.-bílá vč. těsnění a kování s mikroventilací zaskl.izol. trojskl.  poz.č. OK/05</t>
  </si>
  <si>
    <t>457958517</t>
  </si>
  <si>
    <t>1 " OK/02"</t>
  </si>
  <si>
    <t>766629214</t>
  </si>
  <si>
    <t>Montáž oken dřevěných Příplatek k cenám za tepelnou izolaci mezi ostěním a rámem okna při rovném ostění, připojovací spára tl. do 15 mm, páska</t>
  </si>
  <si>
    <t>-887418130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</si>
  <si>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V cenách 766 62 - 9 . . Příplatek k cenám za tepelnou izolaci mezi ostěním a rámem okna jsou započteny náklady na izolaci vnější i vnitřní. 4. Délka izolace se určuje v metrech délky rámu okna. </t>
  </si>
  <si>
    <t>(2.6+1.7)*2*2 " OK/05"</t>
  </si>
  <si>
    <t>17.2*1.03</t>
  </si>
  <si>
    <t>148036665</t>
  </si>
  <si>
    <t>2 "DI06/P -hl.z. 15cm"</t>
  </si>
  <si>
    <t>1 "DIm06/L  -hl.z. 15cm"</t>
  </si>
  <si>
    <t>1 "DI12/P -hl.z. 22cm"</t>
  </si>
  <si>
    <t>2 "DIm12/P -hl.z. 22cm"</t>
  </si>
  <si>
    <t>1 "DI13/l -hl.z.15cm"</t>
  </si>
  <si>
    <t>1 "DI28P -hl.z.22cm"</t>
  </si>
  <si>
    <t>2 "DIm28P -hl.z.22cm"</t>
  </si>
  <si>
    <t>6116203R</t>
  </si>
  <si>
    <t xml:space="preserve">dveře jednokřídlé dřevotřískové povrch laminátový plné 700x1970/2100mm  vč.kování </t>
  </si>
  <si>
    <t>-1300843992</t>
  </si>
  <si>
    <t>"zámek FAB-gener..klíč+kování  klika--klika +dveřní štítek+"</t>
  </si>
  <si>
    <t>6116204R</t>
  </si>
  <si>
    <t>1182730302</t>
  </si>
  <si>
    <t>1339024714</t>
  </si>
  <si>
    <t xml:space="preserve">" věšák na odkládání+piktogram wc+dveřní zarážka s tlumičem nárazů" </t>
  </si>
  <si>
    <t>6116207R</t>
  </si>
  <si>
    <t>dveře jednokřídlé dřevotřískové povrch laminátový plné 700x1970/2100mm</t>
  </si>
  <si>
    <t>-786444738</t>
  </si>
  <si>
    <t>764299957</t>
  </si>
  <si>
    <t>2 "DI06/P  -hl.z. 15cm"</t>
  </si>
  <si>
    <t>6116205R</t>
  </si>
  <si>
    <t>dveře jednokřídlé dřevotřískové povrch laminátový plné 800x1970/2100mm  vč.kování +větrací mřížka 50/10 AL</t>
  </si>
  <si>
    <t>1424024321</t>
  </si>
  <si>
    <t>766660172</t>
  </si>
  <si>
    <t>Montáž dveřních křídel dřevěných nebo plastových otevíravých do obložkové zárubně povrchově upravených jednokřídlových, šířky přes 800 mm</t>
  </si>
  <si>
    <t>-698539874</t>
  </si>
  <si>
    <t>1 "DI16/l -hl.z.15cm"</t>
  </si>
  <si>
    <t>1 "DI29/l -hl.z.15cm"</t>
  </si>
  <si>
    <t>1 "DI24/l -hl.z.15cm"</t>
  </si>
  <si>
    <t>6116202R</t>
  </si>
  <si>
    <t>dveře jednokřídlé dřevotřískové povrch laminátový plné 900x1970/2100mm vč.kování +větrací mřížka 70/20-AL</t>
  </si>
  <si>
    <t>-559513738</t>
  </si>
  <si>
    <t>dveře jednokřídlé dřevotřískové povrch laminátový plné 900x1970/2100mm vč.kování +větrací mřížka 50/10-AL</t>
  </si>
  <si>
    <t>-1555119128</t>
  </si>
  <si>
    <t>dveře jednokřídlé dřevotřískové povrch laminátový900x1970/2100mm  vč.kování. prosklen. --bezpečnostní sklo čiré s jednovrstv.r.folií  +větrací mřížka 50/10-AL</t>
  </si>
  <si>
    <t>1698630155</t>
  </si>
  <si>
    <t>1 "DI24/l  -hl.z. 15cm"</t>
  </si>
  <si>
    <t>"zámek FAB-gener..klíč+kování  klika--klika +dveřní štítek+okopov.plech"</t>
  </si>
  <si>
    <t>1109575135</t>
  </si>
  <si>
    <t>1+1 "DIF06/P/L  -hl.z. 15cm"</t>
  </si>
  <si>
    <t>-1786610964</t>
  </si>
  <si>
    <t>766660182</t>
  </si>
  <si>
    <t>Montáž dveřních křídel dřevěných nebo plastových otevíravých do obložkové zárubně protipožárních jednokřídlových, šířky přes 800 mm</t>
  </si>
  <si>
    <t>-765647641</t>
  </si>
  <si>
    <t>1 "DIF18/l -hl.z.25cm"</t>
  </si>
  <si>
    <t>6116534R</t>
  </si>
  <si>
    <t>dveře jednokřídlé dřevotřískové protipožární  EW 15 DP3 povrch lakovaný plné 900x1970/2100mm  vč.kování</t>
  </si>
  <si>
    <t>-2059037384</t>
  </si>
  <si>
    <t>-893735712</t>
  </si>
  <si>
    <t>1 "DIF17/l  -hl.z. 15cm"</t>
  </si>
  <si>
    <t>1+1 "DIF19/P/l  -hl.z. 20cm"</t>
  </si>
  <si>
    <t>6116214R</t>
  </si>
  <si>
    <t xml:space="preserve">dveře dvoukřídlé dřevotřískové protipožární EIW -CS  15 DP3 povrch laminátový  1200x1970/2100mm vč.kování+zaskl.izol. -bezpečnostní sklo čiré s jednovrstv.folií </t>
  </si>
  <si>
    <t>-338529657</t>
  </si>
  <si>
    <t>"zámek FAB-gener..klíč+kování  klika-klika +okopov.hrana+dveřní štítek +okop.plech"</t>
  </si>
  <si>
    <t>6116216R</t>
  </si>
  <si>
    <t xml:space="preserve">dveře dvoukřídlé dřevotřískové protipožární EIW -CS  15 DP3 povrch laminátový  1600x1970/2100mm vč.kování+zaskl.izol. -bezpečnostní sklo čiré s jednovrstv.folií </t>
  </si>
  <si>
    <t>370518489</t>
  </si>
  <si>
    <t>"zámek FAB-gener..klíč+kování  paniková klika-klika +okopov.hrana+dveřní štítek okop plech"</t>
  </si>
  <si>
    <t>1331668282</t>
  </si>
  <si>
    <t>1 "DI24/l  "</t>
  </si>
  <si>
    <t>2 "DIF17/l  -"</t>
  </si>
  <si>
    <t>2+2 "DIF19/P/l  "</t>
  </si>
  <si>
    <t>-1124587584</t>
  </si>
  <si>
    <t>-772046124</t>
  </si>
  <si>
    <t>Mezisoučet  š.90 cm</t>
  </si>
  <si>
    <t>222354089</t>
  </si>
  <si>
    <t>-1703007313</t>
  </si>
  <si>
    <t>436132636</t>
  </si>
  <si>
    <t>-1729362913</t>
  </si>
  <si>
    <t>-1162080152</t>
  </si>
  <si>
    <t>766682212</t>
  </si>
  <si>
    <t>Montáž zárubní dřevěných, plastových nebo z lamina  obložkových protipožárních, pro dveře jednokřídlové, tloušťky stěny přes 170 do 350 mm</t>
  </si>
  <si>
    <t>2071450378</t>
  </si>
  <si>
    <t>61182265</t>
  </si>
  <si>
    <t>zárubeň obložková protipožární pro dveře 1křídlé 600,700,800,900x1970mm tl 180-250mm dub,buk</t>
  </si>
  <si>
    <t>-1831540907</t>
  </si>
  <si>
    <t>-1753514052</t>
  </si>
  <si>
    <t>6118228R</t>
  </si>
  <si>
    <t>1031218591</t>
  </si>
  <si>
    <t>766682222</t>
  </si>
  <si>
    <t>Montáž zárubní dřevěných, plastových nebo z lamina  obložkových protipožárních, pro dveře dvoukřídlové, tloušťky stěny přes 170 do 350 mm</t>
  </si>
  <si>
    <t>-200785316</t>
  </si>
  <si>
    <t>6118229R</t>
  </si>
  <si>
    <t>zárubeň obložková protipožární pro dveře 2křídlé 1600x1970mm tl 180-250mm dub,buk</t>
  </si>
  <si>
    <t>-1097073417</t>
  </si>
  <si>
    <t>766694113</t>
  </si>
  <si>
    <t>Montáž ostatních truhlářských konstrukcí parapetních desek dřevěných nebo plastových šířky do 300 mm, délky přes 1600 do 2600 mm</t>
  </si>
  <si>
    <t>396001609</t>
  </si>
  <si>
    <t xml:space="preserve">1  " PI05" </t>
  </si>
  <si>
    <t>6079400R</t>
  </si>
  <si>
    <t>deska parapetní dřevotřísková vnitřní 230x1000mm s povrchovou úpravou</t>
  </si>
  <si>
    <t>-653625026</t>
  </si>
  <si>
    <t>2.45</t>
  </si>
  <si>
    <t>Ks</t>
  </si>
  <si>
    <t>-1034613318</t>
  </si>
  <si>
    <t>998766202</t>
  </si>
  <si>
    <t>Přesun hmot pro konstrukce truhlářské stanovený procentní sazbou (%) z ceny vodorovná dopravní vzdálenost do 50 m v objektech výšky přes 6 do 12 m</t>
  </si>
  <si>
    <t>467043916</t>
  </si>
  <si>
    <t>-1115345578</t>
  </si>
  <si>
    <t>"pol. Z03"2,20</t>
  </si>
  <si>
    <t>Dodávka zábeadlí Z07 včetně povrchové úpravy</t>
  </si>
  <si>
    <t>-1975407143</t>
  </si>
  <si>
    <t>"pol. Z 03"51,18</t>
  </si>
  <si>
    <t>Montáž oken/dverř zdvojených  Příplatek k cenám za připojovací spáru mezi ostěním a rámem vnitřní parotěsnou páskou</t>
  </si>
  <si>
    <t>1150110300</t>
  </si>
  <si>
    <t>(3.6+1.97*2)</t>
  </si>
  <si>
    <t>Mezisoučet dvere ocel.</t>
  </si>
  <si>
    <t>7.54*1.05</t>
  </si>
  <si>
    <t>8.0*2</t>
  </si>
  <si>
    <t>76764022R</t>
  </si>
  <si>
    <t>Montáž dveří ocelových  vnitřních dvoukřídlové s pevným bočním dílem</t>
  </si>
  <si>
    <t>1366607042</t>
  </si>
  <si>
    <t>1 "DI20/P "</t>
  </si>
  <si>
    <t>5534119R</t>
  </si>
  <si>
    <t>dveře vnitřní AL  2křídlé  s bočními světlíky  s povrch.úpravou 18001970mm + křídla 2* 900/1970mm vč. prosklení +záruben AL barva graf.šedá  poz. DI20/P</t>
  </si>
  <si>
    <t>-833386187</t>
  </si>
  <si>
    <t>"zámek FAB-gener.klíč+kování paniková hrazda- horiz. madlo +okpov.hrana +dveřní štítek"</t>
  </si>
  <si>
    <t>1453051938</t>
  </si>
  <si>
    <t>-1976236085</t>
  </si>
  <si>
    <t>923758159</t>
  </si>
  <si>
    <t>-2018803677</t>
  </si>
  <si>
    <t>586400761</t>
  </si>
  <si>
    <t>Dilatační nerez lišty</t>
  </si>
  <si>
    <t>1459408737</t>
  </si>
  <si>
    <t>-159647209</t>
  </si>
  <si>
    <t>86,41</t>
  </si>
  <si>
    <t>-967950471</t>
  </si>
  <si>
    <t>"chodba"7,50*2+1,40</t>
  </si>
  <si>
    <t>"bar"5,82*2+4,41</t>
  </si>
  <si>
    <t>"sklad"7,00</t>
  </si>
  <si>
    <t>1632750422</t>
  </si>
  <si>
    <t>"1.NP"19,66+1,35+6,70+14,23+5,95+7,46+13,11+10,64+7,31</t>
  </si>
  <si>
    <t>-1082805547</t>
  </si>
  <si>
    <t>"dlažba"86,41</t>
  </si>
  <si>
    <t>"soklík"39,45*0,10</t>
  </si>
  <si>
    <t>90,36*1,1 'Přepočtené koeficientem množství</t>
  </si>
  <si>
    <t>-1542179528</t>
  </si>
  <si>
    <t>1655862296</t>
  </si>
  <si>
    <t>"řezání soklíku"39,45</t>
  </si>
  <si>
    <t>44876348</t>
  </si>
  <si>
    <t>1414925238</t>
  </si>
  <si>
    <t>Ukončijící nerez lišty</t>
  </si>
  <si>
    <t>-658933467</t>
  </si>
  <si>
    <t>-146411092</t>
  </si>
  <si>
    <t>269,15</t>
  </si>
  <si>
    <t>861260189</t>
  </si>
  <si>
    <t>"úklid"(0,70+1,60)*2*2,95-0,70*1,97</t>
  </si>
  <si>
    <t>"WC zaměstnanci"(0,70+1,80)*2*2,95-0,70*1,97</t>
  </si>
  <si>
    <t>"WC ženy"(5,02+2,40)*2*2,95-0,70*1,97+15,4</t>
  </si>
  <si>
    <t>"WC imvalidé"(2,05+3,10)*2*2,95-0,90*1,97</t>
  </si>
  <si>
    <t>"chodba"(3,15+2,27)*2*2,95-(0,70 *1,97*2+0,90*1,97)</t>
  </si>
  <si>
    <t>"WC muži"(3,30+1,81)*2*2,95+(0,90+1,50)*2*2,95*2-0,70*1,97*3+28,05</t>
  </si>
  <si>
    <t>"bar"(5,82*2+4,41)*2,95</t>
  </si>
  <si>
    <t>1929261739</t>
  </si>
  <si>
    <t>269,15*1,1 'Přepočtené koeficientem množství</t>
  </si>
  <si>
    <t>-1648671036</t>
  </si>
  <si>
    <t>2,95*4*7</t>
  </si>
  <si>
    <t>-2034037194</t>
  </si>
  <si>
    <t>-1850809505</t>
  </si>
  <si>
    <t>1181843034</t>
  </si>
  <si>
    <t>-100788144</t>
  </si>
  <si>
    <t>31,16</t>
  </si>
  <si>
    <t>276146769</t>
  </si>
  <si>
    <t>289,06*2+88,93*2</t>
  </si>
  <si>
    <t>760474485</t>
  </si>
  <si>
    <t>-226978511</t>
  </si>
  <si>
    <t>755,98</t>
  </si>
  <si>
    <t>112965686</t>
  </si>
  <si>
    <t>-2076614249</t>
  </si>
  <si>
    <t>667001699</t>
  </si>
  <si>
    <t>1903335056</t>
  </si>
  <si>
    <t>-1992575087</t>
  </si>
  <si>
    <t>-1114904167</t>
  </si>
  <si>
    <t>2275918</t>
  </si>
  <si>
    <t>1898689089</t>
  </si>
  <si>
    <t>1408057813</t>
  </si>
  <si>
    <t>-428150378</t>
  </si>
  <si>
    <t>25615040</t>
  </si>
  <si>
    <t>-1851118461</t>
  </si>
  <si>
    <t>03 - SO 03 Etapa 3</t>
  </si>
  <si>
    <t xml:space="preserve">    741-2 - Elektroinstalace  - montáž</t>
  </si>
  <si>
    <t>-881654628</t>
  </si>
  <si>
    <t>24,50</t>
  </si>
  <si>
    <t>465145846</t>
  </si>
  <si>
    <t>výkop na kotu - 5,06</t>
  </si>
  <si>
    <t>14,00*19,00*0,80+5,40*3,60</t>
  </si>
  <si>
    <t>1648396045</t>
  </si>
  <si>
    <t>pro patky</t>
  </si>
  <si>
    <t>1,90*1,90*0,25*13</t>
  </si>
  <si>
    <t>"venkovní kanalizace splašková "22,20*1,10*(2,20+2,10)/2+31,39*1,10*(2,10+2,39)</t>
  </si>
  <si>
    <t>uvnitř (výkop kanalizace</t>
  </si>
  <si>
    <t>(14,00+19,00+5,00+6,00+3,00)*0,80*1,20</t>
  </si>
  <si>
    <t>1393175753</t>
  </si>
  <si>
    <t>na meziskládku</t>
  </si>
  <si>
    <t>(20,55+14,10*10,00*0,80</t>
  </si>
  <si>
    <t>odpočet</t>
  </si>
  <si>
    <t>"obsyp"-23,58</t>
  </si>
  <si>
    <t>"pískové lože"5,89</t>
  </si>
  <si>
    <t>234,97</t>
  </si>
  <si>
    <t>-600441650</t>
  </si>
  <si>
    <t>232,24+264,39</t>
  </si>
  <si>
    <t>-234,97</t>
  </si>
  <si>
    <t>1426013593</t>
  </si>
  <si>
    <t>1077749539</t>
  </si>
  <si>
    <t>261,66*1,800</t>
  </si>
  <si>
    <t>-1983392909</t>
  </si>
  <si>
    <t>232,34+264,39</t>
  </si>
  <si>
    <t>606042081</t>
  </si>
  <si>
    <t>-379735688</t>
  </si>
  <si>
    <t>(22,20+31,39)*1,10*0,40</t>
  </si>
  <si>
    <t>1998390474</t>
  </si>
  <si>
    <t>23,58*2 'Přepočtené koeficientem množství</t>
  </si>
  <si>
    <t>1544364342</t>
  </si>
  <si>
    <t>stavební jíma</t>
  </si>
  <si>
    <t>19,35*12,10</t>
  </si>
  <si>
    <t>-1090398104</t>
  </si>
  <si>
    <t>drenáž</t>
  </si>
  <si>
    <t>(25,80+15,00) *1,00*0,60</t>
  </si>
  <si>
    <t>1651475359</t>
  </si>
  <si>
    <t>(25,80+15,00) *1,00*4</t>
  </si>
  <si>
    <t>-1091032330</t>
  </si>
  <si>
    <t>163,20*1,10</t>
  </si>
  <si>
    <t>-2007688030</t>
  </si>
  <si>
    <t>-1527071989</t>
  </si>
  <si>
    <t>25,80+15,00</t>
  </si>
  <si>
    <t>1648088069</t>
  </si>
  <si>
    <t>(22,60+2,80+24,00+1,60+10,00)*5,00</t>
  </si>
  <si>
    <t>-1236650852</t>
  </si>
  <si>
    <t>305*1,15 'Přepočtené koeficientem množství</t>
  </si>
  <si>
    <t>1058384841</t>
  </si>
  <si>
    <t>1,90*1,90*0,20*9+2,20*2,60*0,20</t>
  </si>
  <si>
    <t>-1302188033</t>
  </si>
  <si>
    <t>(2,875+3,80)*0,70*0,50</t>
  </si>
  <si>
    <t>1181087937</t>
  </si>
  <si>
    <t>(2,875+0,70)*2*0,50+(3,80+0,70)*2*0,50</t>
  </si>
  <si>
    <t>-268447276</t>
  </si>
  <si>
    <t>-1651781595</t>
  </si>
  <si>
    <t>453,21*0,001</t>
  </si>
  <si>
    <t>631751794</t>
  </si>
  <si>
    <t>1,70*1,70*0,50*12+2,13*1,95*0,50</t>
  </si>
  <si>
    <t>-1193743392</t>
  </si>
  <si>
    <t>1,70*4*0,50*12+(2,13+1,95)*2*0,50</t>
  </si>
  <si>
    <t>1821236375</t>
  </si>
  <si>
    <t>-1628892957</t>
  </si>
  <si>
    <t>3791,26*0,001</t>
  </si>
  <si>
    <t>310278842</t>
  </si>
  <si>
    <t>Zazdívka otvorů ve zdivu nadzákladovém nepálenými tvárnicemi  plochy přes 0,25 m2 do 1 m2 , ve zdi tl. do 300 mm</t>
  </si>
  <si>
    <t>1808406851</t>
  </si>
  <si>
    <t>1,80*0,30*2,10*2+1,00*0,30*2,10</t>
  </si>
  <si>
    <t>-1094449200</t>
  </si>
  <si>
    <t>(2,90*2+6,70)*3,13-1,15*2,10</t>
  </si>
  <si>
    <t>(1,40+5,80+4,74+6,80+3,20+2,85+6,80+2,65+4,80)*4,10-(2,00*1,65*3+0,80*1,97)</t>
  </si>
  <si>
    <t>523411884</t>
  </si>
  <si>
    <t>(2,05+1,60)*2*0,25*7,70</t>
  </si>
  <si>
    <t>-738648776</t>
  </si>
  <si>
    <t>(2,05+2,00)*2*7,70+(1,55+1,60)*2*7,70</t>
  </si>
  <si>
    <t>-1853601482</t>
  </si>
  <si>
    <t>110,88</t>
  </si>
  <si>
    <t>-995797125</t>
  </si>
  <si>
    <t>27121,20*0,001</t>
  </si>
  <si>
    <t>317143441</t>
  </si>
  <si>
    <t>Překlady nosné z pórobetonu osazené do tenkého maltového lože, pro zdi tl. 250 mm, délky překladu do 1300 mm</t>
  </si>
  <si>
    <t>1945873763</t>
  </si>
  <si>
    <t>317143445</t>
  </si>
  <si>
    <t>Překlady nosné z pórobetonu osazené do tenkého maltového lože, pro zdi tl. 250 mm, délky překladu přes 2100 do 2400 mm</t>
  </si>
  <si>
    <t>-1170059347</t>
  </si>
  <si>
    <t>1932677576</t>
  </si>
  <si>
    <t>0,40*0,40*3,16*12</t>
  </si>
  <si>
    <t>0,40*0,40*4,10*12</t>
  </si>
  <si>
    <t>-778906052</t>
  </si>
  <si>
    <t>0,40*4*3,16*12</t>
  </si>
  <si>
    <t>0,40*4*4,10*12</t>
  </si>
  <si>
    <t>-1600839940</t>
  </si>
  <si>
    <t>139,39</t>
  </si>
  <si>
    <t>1791678208</t>
  </si>
  <si>
    <t>2699*0,001</t>
  </si>
  <si>
    <t>905904757</t>
  </si>
  <si>
    <t>"trapézový plech"(1,20*5,60+5,80*2,00)*0,10</t>
  </si>
  <si>
    <t>11,20*18,97*0,25+4,80*2,83*0,25</t>
  </si>
  <si>
    <t>11,20*18,79*0,25+2,05*2,00*0,25</t>
  </si>
  <si>
    <t>297891681</t>
  </si>
  <si>
    <t>11,20*18,97+4,80*2,83+(11,20+21,80)*2*0,25</t>
  </si>
  <si>
    <t>11,20*18,79+2,05*2,00+(11,20+18,79)*2*0,25+(2,05+2,00)*2*0,25</t>
  </si>
  <si>
    <t>611434835</t>
  </si>
  <si>
    <t>474,12</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</si>
  <si>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</si>
  <si>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0,88 mm</t>
  </si>
  <si>
    <t>1407791945</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</si>
  <si>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</si>
  <si>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1,20*5,60+5,80*2,00</t>
  </si>
  <si>
    <t>1230195148</t>
  </si>
  <si>
    <t>410274570</t>
  </si>
  <si>
    <t>1419943838</t>
  </si>
  <si>
    <t>21688*0,001</t>
  </si>
  <si>
    <t>2005512892</t>
  </si>
  <si>
    <t>11,20*0,40*0,40*4</t>
  </si>
  <si>
    <t>11,20*0,25*0,80*4</t>
  </si>
  <si>
    <t>237697072</t>
  </si>
  <si>
    <t>11,20*0,40*0,40*4*4</t>
  </si>
  <si>
    <t>11,20*(0,25*0,80*2)*4</t>
  </si>
  <si>
    <t>168682039</t>
  </si>
  <si>
    <t>46,59</t>
  </si>
  <si>
    <t>-1337509580</t>
  </si>
  <si>
    <t>-1495913784</t>
  </si>
  <si>
    <t>-226822934</t>
  </si>
  <si>
    <t>3124*0,001</t>
  </si>
  <si>
    <t>413941123</t>
  </si>
  <si>
    <t>Osazování ocelových válcovaných nosníků ve stropech I nebo IE nebo U nebo UE nebo L č. 14 až 22 nebo výšky do 220 mm</t>
  </si>
  <si>
    <t>756810992</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</si>
  <si>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</si>
  <si>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"Ič.140"(90,30+12,90+108,36+20,64)*0,001</t>
  </si>
  <si>
    <t>"Ič. 180"67,68*0,001</t>
  </si>
  <si>
    <t>"I č. 200"89,60*0,001</t>
  </si>
  <si>
    <t>13010716</t>
  </si>
  <si>
    <t>ocel profilová IPN 140 jakost 11 375</t>
  </si>
  <si>
    <t>583272080</t>
  </si>
  <si>
    <t>13010720</t>
  </si>
  <si>
    <t>ocel profilová IPN 180 jakost 11 375</t>
  </si>
  <si>
    <t>-1914703441</t>
  </si>
  <si>
    <t>13010722</t>
  </si>
  <si>
    <t>ocel profilová IPN 200 jakost 11 375</t>
  </si>
  <si>
    <t>-1838393675</t>
  </si>
  <si>
    <t>430321515</t>
  </si>
  <si>
    <t>Schodišťové konstrukce a rampy z betonu železového (bez výztuže)  stupně, schodnice, ramena, podesty s nosníky tř. C 20/25</t>
  </si>
  <si>
    <t>1512771872</t>
  </si>
  <si>
    <t>schod.desky a podesty</t>
  </si>
  <si>
    <t>1,80*2,83*0,25+2,00*2,82*0,25+5,30*1,40*0,25*2</t>
  </si>
  <si>
    <t>stupně</t>
  </si>
  <si>
    <t>1,40*0,30/2*0,18*27</t>
  </si>
  <si>
    <t>430361821</t>
  </si>
  <si>
    <t>Výztuž schodišťových konstrukcí a ramp  stupňů, schodnic, ramen, podest s nosníky z betonářské oceli 10 505 (R) nebo BSt 500</t>
  </si>
  <si>
    <t>252728188</t>
  </si>
  <si>
    <t>1435,16*0,001</t>
  </si>
  <si>
    <t>431351121</t>
  </si>
  <si>
    <t>Bednění podest, podstupňových desek a ramp včetně podpěrné konstrukce  výšky do 4 m půdorysně přímočarých zřízení</t>
  </si>
  <si>
    <t>1616908997</t>
  </si>
  <si>
    <t>1,80*2,83*+2,00*2,82+5,30*1,40*2+(1,80+2,83)*2*0,25+(2,83+2,00)*2*0,25+5,30*0,50*2*2</t>
  </si>
  <si>
    <t>1,40*0,20*27</t>
  </si>
  <si>
    <t>431351122</t>
  </si>
  <si>
    <t>Bednění podest, podstupňových desek a ramp včetně podpěrné konstrukce  výšky do 4 m půdorysně přímočarých odstranění</t>
  </si>
  <si>
    <t>1735902037</t>
  </si>
  <si>
    <t>66,46</t>
  </si>
  <si>
    <t>-926195031</t>
  </si>
  <si>
    <t>(22,20+31,39)*1,10*0,10</t>
  </si>
  <si>
    <t>-1283742482</t>
  </si>
  <si>
    <t>"skladba P3"12,77+19,81+16,14+187,217+39,50</t>
  </si>
  <si>
    <t>skladba P4</t>
  </si>
  <si>
    <t>"skladba P4"19,81+187,17+55,49</t>
  </si>
  <si>
    <t>-2063810657</t>
  </si>
  <si>
    <t>"špalety"(1,90+1,65*2)*0,20*4+(2,35+2,60*2)*0,20+(2,50+2,60*2)*0,20+(2,50+2,60*2)*0,20+(3,00+2,60*2)*0,20+(3,00+2,60*2)*0,20+(1,40+2,20*2)*0,20</t>
  </si>
  <si>
    <t>(1,00+2,20*2)*0,20+(0,90+2,20*2)*0,20</t>
  </si>
  <si>
    <t>175409897</t>
  </si>
  <si>
    <t>"únikové schodiště"(6,80+2,65)*2*3,13+11,80</t>
  </si>
  <si>
    <t>"sklad občerstvení"(15,40+3,80+2,00)*2*3,13+26,40</t>
  </si>
  <si>
    <t>"WC invalide"(2,20+2,49)*4,10</t>
  </si>
  <si>
    <t>"WC ženy"(3,65+5,00)*4,10+12,50</t>
  </si>
  <si>
    <t>"chodba"2,85*4,10</t>
  </si>
  <si>
    <t>"WC muži"5,4</t>
  </si>
  <si>
    <t>"WC zaměstnanci"2,00*4,10</t>
  </si>
  <si>
    <t>"sklad"(8,60+4,30)*4,10+10,60</t>
  </si>
  <si>
    <t>"oberstvení"(7,42+2,85)*2*4,10+16,80</t>
  </si>
  <si>
    <t>"únikové schodiště"(6,20+2,65)*2*4,10+14,40</t>
  </si>
  <si>
    <t>"předsíň konosálu"(10,55+12,70+6,80+6,85)*4,10+30,20</t>
  </si>
  <si>
    <t>"šatna"(4,99+9,00)*4,10+11,40</t>
  </si>
  <si>
    <t>612521021</t>
  </si>
  <si>
    <t>Omítka tenkovrstvá silikátová vnitřních ploch  probarvená, včetně penetrace podkladu zrnitá, tloušťky 2,0 mm svislých konstrukcí stěn v podlaží i na schodišti</t>
  </si>
  <si>
    <t>334371085</t>
  </si>
  <si>
    <t>1.PP uvnitř</t>
  </si>
  <si>
    <t>(7,10+2,90+7,20+15,40+9,40+0,40*2+22,00+5,20+4,60+2,20+14,40)*4,37</t>
  </si>
  <si>
    <t>(6,65+0,60)*2*3,13*2+(6,60+0,80)*3,13+22,60</t>
  </si>
  <si>
    <t>1523334061</t>
  </si>
  <si>
    <t>0,40*4*3,13*13+15,40</t>
  </si>
  <si>
    <t>0,40*4*8</t>
  </si>
  <si>
    <t>-1804642449</t>
  </si>
  <si>
    <t>"výtah"(1,65+1,55)*2*7,70+9,80</t>
  </si>
  <si>
    <t>-2053545250</t>
  </si>
  <si>
    <t>1306125511</t>
  </si>
  <si>
    <t>1,90*1,85+1,90*1,65*3+2,35*2,60+2,50*2,80*2</t>
  </si>
  <si>
    <t>1793566363</t>
  </si>
  <si>
    <t>275,44*1,02 'Přepočtené koeficientem množství</t>
  </si>
  <si>
    <t>-690751642</t>
  </si>
  <si>
    <t>(6,80+3,00+16,40+1,00*2+4,50+19,00+9,60)*0,60+6,60</t>
  </si>
  <si>
    <t>621221021</t>
  </si>
  <si>
    <t>Montáž kontaktního zateplení lepením a mechanickým kotvením z desek z minerální vlny s podélnou orientací vláken na vnější podhledy, tloušťky desek přes 80 do 120 mm</t>
  </si>
  <si>
    <t>-573204315</t>
  </si>
  <si>
    <t>621221041</t>
  </si>
  <si>
    <t>Montáž kontaktního zateplení lepením a mechanickým kotvením z desek z minerální vlny s podélnou orientací vláken na vnější podhledy, tloušťky desek přes 160 mm</t>
  </si>
  <si>
    <t>183424685</t>
  </si>
  <si>
    <t>55,49</t>
  </si>
  <si>
    <t>63151542</t>
  </si>
  <si>
    <t>deska tepelně izolační minerální kontaktních fasád podélné vlákno λ=0,036 tl 240mm</t>
  </si>
  <si>
    <t>-218712129</t>
  </si>
  <si>
    <t>55,49*1,02 'Přepočtené koeficientem množství</t>
  </si>
  <si>
    <t>1607925400</t>
  </si>
  <si>
    <t>1299667880</t>
  </si>
  <si>
    <t>(29,50+0,80*2+2,60+3,80)*11,50+86,20</t>
  </si>
  <si>
    <t>severozápad</t>
  </si>
  <si>
    <t>(19,80+4,50)*11,00-2,00*1,65*4+50,80</t>
  </si>
  <si>
    <t>(9,50+1,50)*5,00+10,80</t>
  </si>
  <si>
    <t>-705716607</t>
  </si>
  <si>
    <t>1286,69</t>
  </si>
  <si>
    <t>1286,69*1,02 'Přepočtené koeficientem množství</t>
  </si>
  <si>
    <t>-1170923664</t>
  </si>
  <si>
    <t>(1.9+1.65*2)*4 " OK/02/03"</t>
  </si>
  <si>
    <t>(1.4+2.2*2)  "dvere vchod"</t>
  </si>
  <si>
    <t>(1.0+2.2*2) "dvere vchod"</t>
  </si>
  <si>
    <t>(0.9+2.2*2) "dvere vchod"</t>
  </si>
  <si>
    <t>(2.35+2.6*2)+(2.5+2.6*2)*2</t>
  </si>
  <si>
    <t>(3.0+2.6*2)*3</t>
  </si>
  <si>
    <t>84.85</t>
  </si>
  <si>
    <t>1.65*2*4</t>
  </si>
  <si>
    <t>2.2*2*3+2.6*2*6</t>
  </si>
  <si>
    <t>1.9*3+1.9</t>
  </si>
  <si>
    <t>1.9*4+1.4+1.0+0.9+2.35+2.5*2+3.0*3</t>
  </si>
  <si>
    <t>3,13*65+4,10*28</t>
  </si>
  <si>
    <t>fasáda</t>
  </si>
  <si>
    <t>12*11,00</t>
  </si>
  <si>
    <t>1644030699</t>
  </si>
  <si>
    <t>84.85*2*1.05</t>
  </si>
  <si>
    <t>178.2</t>
  </si>
  <si>
    <t>1059785808</t>
  </si>
  <si>
    <t>57.6*1.05</t>
  </si>
  <si>
    <t>vnitřní rohy a rohy fasády</t>
  </si>
  <si>
    <t>450,0</t>
  </si>
  <si>
    <t>-1403716949</t>
  </si>
  <si>
    <t>7.6*1.05</t>
  </si>
  <si>
    <t>7.4</t>
  </si>
  <si>
    <t>3132247</t>
  </si>
  <si>
    <t>34.85*1.05</t>
  </si>
  <si>
    <t>-2067729761</t>
  </si>
  <si>
    <t>špalety</t>
  </si>
  <si>
    <t>15,33*0,20</t>
  </si>
  <si>
    <t>1452542088</t>
  </si>
  <si>
    <t>2*3+2.0</t>
  </si>
  <si>
    <t>1905975538</t>
  </si>
  <si>
    <t>931234808</t>
  </si>
  <si>
    <t>26,40*24,40*0,05+6,40</t>
  </si>
  <si>
    <t>64595405</t>
  </si>
  <si>
    <t>"skladba P1"16,14+41,62</t>
  </si>
  <si>
    <t>"skladba P3"12,77+19,81+16,14</t>
  </si>
  <si>
    <t>"skladba P4"187,17+55,49</t>
  </si>
  <si>
    <t>1447438440</t>
  </si>
  <si>
    <t>26,40*24,40*0,20+25,60</t>
  </si>
  <si>
    <t>850800</t>
  </si>
  <si>
    <t>hasicí přístroje</t>
  </si>
  <si>
    <t>-1028588691</t>
  </si>
  <si>
    <t>Informmační  a bezpečnostníntabulky, směry úniku, uzávěry (fotoluminiscenční)</t>
  </si>
  <si>
    <t>-1596528586</t>
  </si>
  <si>
    <t>-299085747</t>
  </si>
  <si>
    <t>907157007</t>
  </si>
  <si>
    <t>31,39</t>
  </si>
  <si>
    <t>1002525342</t>
  </si>
  <si>
    <t>22,22</t>
  </si>
  <si>
    <t>1230498907</t>
  </si>
  <si>
    <t>1783199020</t>
  </si>
  <si>
    <t>744589350</t>
  </si>
  <si>
    <t>(29,50+0,80*2+2,60+3,80+1,20*8)*11,50+108,20</t>
  </si>
  <si>
    <t>(19,80+4,50+1,20*2)*11,00+58,60</t>
  </si>
  <si>
    <t>(9,50+1,50+1,20*3)*5,00+14,60</t>
  </si>
  <si>
    <t>-882336087</t>
  </si>
  <si>
    <t>1089,75*60</t>
  </si>
  <si>
    <t>-558572216</t>
  </si>
  <si>
    <t>1089,75</t>
  </si>
  <si>
    <t>-1352877051</t>
  </si>
  <si>
    <t>538590021</t>
  </si>
  <si>
    <t>-838444212</t>
  </si>
  <si>
    <t>-649612726</t>
  </si>
  <si>
    <t>16,14+41,62</t>
  </si>
  <si>
    <t>5,17+7,24+17,02+12,30+1,66+4,42+3,31+1,30+12,77+2,48+19,81+16,14+187,17+55,49</t>
  </si>
  <si>
    <t>Montáž  a demontáž provizorní SDK příčky pro oddělení etapy</t>
  </si>
  <si>
    <t>2027482495</t>
  </si>
  <si>
    <t>1501216300</t>
  </si>
  <si>
    <t>"plocha střechy"22,60*4,40+13,81*19,00+72,20</t>
  </si>
  <si>
    <t>-1424479143</t>
  </si>
  <si>
    <t>"1.NP"(4,30+0,80+0,50+4,70+1,10+0,60+1,20+6,55+4,00)*4,10</t>
  </si>
  <si>
    <t>-1979195939</t>
  </si>
  <si>
    <t>"1.NP"(2,60+1,40*3+1,05+3,40+0,70+0,83)*4,10</t>
  </si>
  <si>
    <t>-1325453006</t>
  </si>
  <si>
    <t>"1.NP"(2,15+0,80)*0,30*4,10</t>
  </si>
  <si>
    <t>963012520</t>
  </si>
  <si>
    <t>Bourání stropů z desek nebo panelů železobetonových prefabrikovaných s dutinami  z panelů, š. přes 300 mm tl. přes 140 mm</t>
  </si>
  <si>
    <t>-226503572</t>
  </si>
  <si>
    <t xml:space="preserve">Poznámka k souboru cen:_x000D_
1. Bourání stropů z panelů plných se oceňuje cenami souboru cen 963 05-1 . Bourání železobetonových stropů. </t>
  </si>
  <si>
    <t>"pro výtah"1,60*1,55*0,25</t>
  </si>
  <si>
    <t>968072456</t>
  </si>
  <si>
    <t>Vybourání kovových rámů oken s křídly, dveřních zárubní, vrat, stěn, ostění nebo obkladů  dveřních zárubní, plochy přes 2 m2</t>
  </si>
  <si>
    <t>2040497583</t>
  </si>
  <si>
    <t>"1NP"2,00*2,10+1,00*2,10</t>
  </si>
  <si>
    <t>1374452574</t>
  </si>
  <si>
    <t>-2067566751</t>
  </si>
  <si>
    <t>-1528158155</t>
  </si>
  <si>
    <t>849129241</t>
  </si>
  <si>
    <t>36,45*9</t>
  </si>
  <si>
    <t>-109221710</t>
  </si>
  <si>
    <t>-167800596</t>
  </si>
  <si>
    <t>-383959465</t>
  </si>
  <si>
    <t>154,43*2</t>
  </si>
  <si>
    <t>1616417871</t>
  </si>
  <si>
    <t>463,29*0,0003 'Přepočtené koeficientem množství</t>
  </si>
  <si>
    <t>252759616</t>
  </si>
  <si>
    <t>-1997628510</t>
  </si>
  <si>
    <t>165752345</t>
  </si>
  <si>
    <t>154,43*1,15 'Přepočtené koeficientem množství</t>
  </si>
  <si>
    <t>-2104801086</t>
  </si>
  <si>
    <t>90054033</t>
  </si>
  <si>
    <t>79416209</t>
  </si>
  <si>
    <t>154,43</t>
  </si>
  <si>
    <t>154,43*1,05 'Přepočtené koeficientem množství</t>
  </si>
  <si>
    <t>-1322140539</t>
  </si>
  <si>
    <t>600035978</t>
  </si>
  <si>
    <t>1718656835</t>
  </si>
  <si>
    <t>434,03*1,05 'Přepočtené koeficientem množství</t>
  </si>
  <si>
    <t>954620614</t>
  </si>
  <si>
    <t>434,03*1,15 'Přepočtené koeficientem množství</t>
  </si>
  <si>
    <t>-1962804538</t>
  </si>
  <si>
    <t>1907343204</t>
  </si>
  <si>
    <t>1009034392</t>
  </si>
  <si>
    <t>2127023701</t>
  </si>
  <si>
    <t>-1308359730</t>
  </si>
  <si>
    <t>63151537</t>
  </si>
  <si>
    <t>deska tepelně izolační minerální kontaktních fasád kolmé vlákno λ=0,041 tl 240mm</t>
  </si>
  <si>
    <t>1560781117</t>
  </si>
  <si>
    <t>262,47*1,02 'Přepočtené koeficientem množství</t>
  </si>
  <si>
    <t>713121111</t>
  </si>
  <si>
    <t>Montáž tepelné izolace podlah rohožemi, pásy, deskami, dílci, bloky (izolační materiál ve specifikaci) kladenými volně jednovrstvá</t>
  </si>
  <si>
    <t>248907486</t>
  </si>
  <si>
    <t>"skladba P3"16,14</t>
  </si>
  <si>
    <t>1985145630</t>
  </si>
  <si>
    <t>278,61*1,1 'Přepočtené koeficientem množství</t>
  </si>
  <si>
    <t>-295660256</t>
  </si>
  <si>
    <t>434,03*3</t>
  </si>
  <si>
    <t>-1002273993</t>
  </si>
  <si>
    <t>434,03*2</t>
  </si>
  <si>
    <t>868,06*1,02 'Přepočtené koeficientem množství</t>
  </si>
  <si>
    <t>1867160489</t>
  </si>
  <si>
    <t>434,03*(0,06+0,26)/2</t>
  </si>
  <si>
    <t>573462581</t>
  </si>
  <si>
    <t>-1441787390</t>
  </si>
  <si>
    <t>-489733368</t>
  </si>
  <si>
    <t>-1777972764</t>
  </si>
  <si>
    <t>1793188177</t>
  </si>
  <si>
    <t>"předsálí"187,17</t>
  </si>
  <si>
    <t>640953495</t>
  </si>
  <si>
    <t>721173315</t>
  </si>
  <si>
    <t>Potrubí z trub PVC SN4 dešťové DN 110</t>
  </si>
  <si>
    <t>-1460680833</t>
  </si>
  <si>
    <t>648566850</t>
  </si>
  <si>
    <t>8,20+14,3</t>
  </si>
  <si>
    <t>-1323018385</t>
  </si>
  <si>
    <t>25,9+13,6</t>
  </si>
  <si>
    <t>721174004</t>
  </si>
  <si>
    <t>Potrubí z trub polypropylenových svodné (ležaté) DN 75</t>
  </si>
  <si>
    <t>-2061179485</t>
  </si>
  <si>
    <t>859931242</t>
  </si>
  <si>
    <t>317161099</t>
  </si>
  <si>
    <t>1683267543</t>
  </si>
  <si>
    <t>4,8+8,1+12</t>
  </si>
  <si>
    <t>1398386391</t>
  </si>
  <si>
    <t>6,50+1,8</t>
  </si>
  <si>
    <t>-1661209434</t>
  </si>
  <si>
    <t>1153864946</t>
  </si>
  <si>
    <t>-1863625532</t>
  </si>
  <si>
    <t>5,8+8,2+4,8+6,5+8,2+36,1+18,15+8,1+12+1,8+14,3+13,6</t>
  </si>
  <si>
    <t>97657415</t>
  </si>
  <si>
    <t>25,90+13,60</t>
  </si>
  <si>
    <t>811741533</t>
  </si>
  <si>
    <t>-969158918</t>
  </si>
  <si>
    <t>-747653128</t>
  </si>
  <si>
    <t>59,41+35,12+39,58</t>
  </si>
  <si>
    <t>-999533191</t>
  </si>
  <si>
    <t>14,38+30,38</t>
  </si>
  <si>
    <t>-1388608961</t>
  </si>
  <si>
    <t>24,92+4,77</t>
  </si>
  <si>
    <t>792692306</t>
  </si>
  <si>
    <t>1,04+24,73</t>
  </si>
  <si>
    <t>-1574272154</t>
  </si>
  <si>
    <t>-222923351</t>
  </si>
  <si>
    <t>108,91+25,96</t>
  </si>
  <si>
    <t>722190401</t>
  </si>
  <si>
    <t>Zřízení přípojek na potrubí  vyvedení a upevnění výpustek do DN 25</t>
  </si>
  <si>
    <t>-989809810</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</si>
  <si>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</si>
  <si>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8+14+4+3+2</t>
  </si>
  <si>
    <t>-582594869</t>
  </si>
  <si>
    <t>-1387599503</t>
  </si>
  <si>
    <t>1375883477</t>
  </si>
  <si>
    <t>-231926629</t>
  </si>
  <si>
    <t>-498808137</t>
  </si>
  <si>
    <t>722262211</t>
  </si>
  <si>
    <t>Vodoměry pro vodu do 40°C závitové horizontální jednovtokové suchoběžné G 1/2 x 80 mm Qn 1,5</t>
  </si>
  <si>
    <t>-1456774204</t>
  </si>
  <si>
    <t xml:space="preserve">Poznámka k souboru cen:_x000D_
1. Cenami nelze oceňovat montáže vodoměrů při zřizování vodovodních přípojek; tyto práce se oceňují cenami souboru cen 722 26- . 9 Oprava vodoměrů, části C 02. </t>
  </si>
  <si>
    <t>722262213</t>
  </si>
  <si>
    <t>Vodoměry pro vodu do 40°C závitové horizontální jednovtokové suchoběžné G 3/4 x 130 mm Qn 1,5</t>
  </si>
  <si>
    <t>-53745254</t>
  </si>
  <si>
    <t>1662652724</t>
  </si>
  <si>
    <t>50,41+14,38+24,92+1,04+35,12+39,58+30,38+4,77+24,73</t>
  </si>
  <si>
    <t>-1951536736</t>
  </si>
  <si>
    <t>-1522291979</t>
  </si>
  <si>
    <t>-1938990280</t>
  </si>
  <si>
    <t>2022047972</t>
  </si>
  <si>
    <t>1661636472</t>
  </si>
  <si>
    <t>1179503864</t>
  </si>
  <si>
    <t>1657206768</t>
  </si>
  <si>
    <t>725311121</t>
  </si>
  <si>
    <t>Dřezy bez výtokových armatur jednoduché se zápachovou uzávěrkou nerezové s odkapávací plochou 560x480 mm a miskou</t>
  </si>
  <si>
    <t>-802167469</t>
  </si>
  <si>
    <t xml:space="preserve">Poznámka k souboru cen:_x000D_
1. V ceně -1131 není započtena úhelníková příchytka. 2. V cenách -1141, není započten napájecí zdroj. </t>
  </si>
  <si>
    <t>-1811251725</t>
  </si>
  <si>
    <t>-1354676356</t>
  </si>
  <si>
    <t>725821329</t>
  </si>
  <si>
    <t>Baterie dřezové stojánkové pákové s otáčivým ústím a délkou ramínka s vytahovací sprškou</t>
  </si>
  <si>
    <t>-784949317</t>
  </si>
  <si>
    <t>-1508884448</t>
  </si>
  <si>
    <t>-847484617</t>
  </si>
  <si>
    <t>726111021</t>
  </si>
  <si>
    <t>Předstěnové instalační systémy pro zazdění do masivních zděných konstrukcí pro pisoáry, s nastavitelnou hloubkou 80 až 120 mm</t>
  </si>
  <si>
    <t>-824515637</t>
  </si>
  <si>
    <t xml:space="preserve">Poznámka k souboru cen:_x000D_
1. V cenách -1031, -1032 jsou započteny náklady na dodání ovládacích tlačítek. 2. V cenách -1202 až -1204 nejsou započteny náklady na dodání ovládacích tlačítek. 3. V cenách nejsou započteny náklady na dodávku zařizovacích předmětů. </t>
  </si>
  <si>
    <t>726111031</t>
  </si>
  <si>
    <t>Předstěnové instalační systémy pro zazdění do masivních zděných konstrukcí pro závěsné klozety ovládání zepředu, stavební výška 1080 mm</t>
  </si>
  <si>
    <t>1864811885</t>
  </si>
  <si>
    <t>729708851</t>
  </si>
  <si>
    <t>-711964070</t>
  </si>
  <si>
    <t>-1500293287</t>
  </si>
  <si>
    <t>2004473015</t>
  </si>
  <si>
    <t>1413423337</t>
  </si>
  <si>
    <t>940032908</t>
  </si>
  <si>
    <t>1020552709</t>
  </si>
  <si>
    <t>1493456256</t>
  </si>
  <si>
    <t>-1361823836</t>
  </si>
  <si>
    <t xml:space="preserve">Odstranění izolace tepelné ohybů pásy nebo rohožemi </t>
  </si>
  <si>
    <t>-727602567</t>
  </si>
  <si>
    <t>1710867988</t>
  </si>
  <si>
    <t>1170690128</t>
  </si>
  <si>
    <t>-1131731672</t>
  </si>
  <si>
    <t>-2004862862</t>
  </si>
  <si>
    <t>1958323699</t>
  </si>
  <si>
    <t>1292870490</t>
  </si>
  <si>
    <t>-1269013626</t>
  </si>
  <si>
    <t>1022644737</t>
  </si>
  <si>
    <t>-302461775</t>
  </si>
  <si>
    <t>-1037118099</t>
  </si>
  <si>
    <t>1675089565</t>
  </si>
  <si>
    <t>1194849333</t>
  </si>
  <si>
    <t>-326375721</t>
  </si>
  <si>
    <t>433437700</t>
  </si>
  <si>
    <t>653591405</t>
  </si>
  <si>
    <t>-1533373007</t>
  </si>
  <si>
    <t>951808882</t>
  </si>
  <si>
    <t>634394058</t>
  </si>
  <si>
    <t>734242415</t>
  </si>
  <si>
    <t>Ventil závitový zpětný přímý G 5/4 PN 16 do 110°C</t>
  </si>
  <si>
    <t>1575105183</t>
  </si>
  <si>
    <t>-1256648991</t>
  </si>
  <si>
    <t>-134614622</t>
  </si>
  <si>
    <t>1560187368</t>
  </si>
  <si>
    <t>2009701929</t>
  </si>
  <si>
    <t>-1843813388</t>
  </si>
  <si>
    <t>Směšovací armatura závitová trojcestná DN 20 kvs 2,5 pro servopohon (servopohon dodávka MaR)</t>
  </si>
  <si>
    <t>1091494811</t>
  </si>
  <si>
    <t>-1964895464</t>
  </si>
  <si>
    <t>-1435020377</t>
  </si>
  <si>
    <t>735152271</t>
  </si>
  <si>
    <t>Otopné těleso panelové VK jednodeskové 1 přídavná přestupní plocha výška/délka 600/400mm</t>
  </si>
  <si>
    <t>1903089434</t>
  </si>
  <si>
    <t>-1853755374</t>
  </si>
  <si>
    <t>735152273</t>
  </si>
  <si>
    <t>Otopné těleso panelové VK jednodeskové 1 přídavná přestupní plocha výška/délka 600/600mm</t>
  </si>
  <si>
    <t>-1272651360</t>
  </si>
  <si>
    <t>1713253829</t>
  </si>
  <si>
    <t>735152276</t>
  </si>
  <si>
    <t>Otopné těleso panelové VK jednodeskové 1 přídavná přestupní plocha výška/délka 600/900mm</t>
  </si>
  <si>
    <t>-1708561774</t>
  </si>
  <si>
    <t>-2045189686</t>
  </si>
  <si>
    <t>735152280</t>
  </si>
  <si>
    <t>Otopné těleso panel VK jednodeskové 1 přídavná přestupní plocha výška/délka 600/1400 mm</t>
  </si>
  <si>
    <t>-690418073</t>
  </si>
  <si>
    <t>735152291</t>
  </si>
  <si>
    <t>Otopné těleso panelové VK jednodeskové 1 přídavná přestupní plocha výška/délka 900/400mm</t>
  </si>
  <si>
    <t>-1433649650</t>
  </si>
  <si>
    <t>735152476</t>
  </si>
  <si>
    <t>Otopné těleso panelové VK dvoudeskové 1 přídavná přestupní plocha výška/délka 600/900 mm</t>
  </si>
  <si>
    <t>-62914023</t>
  </si>
  <si>
    <t>806754846</t>
  </si>
  <si>
    <t>-63964221</t>
  </si>
  <si>
    <t>579186800</t>
  </si>
  <si>
    <t>397122033</t>
  </si>
  <si>
    <t>-1642069844</t>
  </si>
  <si>
    <t>-400944573</t>
  </si>
  <si>
    <t>-2157141</t>
  </si>
  <si>
    <t>335647031</t>
  </si>
  <si>
    <t>Provedení otopné zkoušky před započetím demontážních prací pro ověření umístění stoupacích potrubí pro vytápění stávajícího předsálí</t>
  </si>
  <si>
    <t>1997991555</t>
  </si>
  <si>
    <t>-2072457312</t>
  </si>
  <si>
    <t>235870519</t>
  </si>
  <si>
    <t>-1511932903</t>
  </si>
  <si>
    <t>35720685</t>
  </si>
  <si>
    <t>-466499614</t>
  </si>
  <si>
    <t>551054438</t>
  </si>
  <si>
    <t>395483874</t>
  </si>
  <si>
    <t>841211216</t>
  </si>
  <si>
    <t>354909663</t>
  </si>
  <si>
    <t>-1632748390</t>
  </si>
  <si>
    <t>-1699964458</t>
  </si>
  <si>
    <t>1830865799</t>
  </si>
  <si>
    <t>-1353076583</t>
  </si>
  <si>
    <t>-1798269595</t>
  </si>
  <si>
    <t>1999981039</t>
  </si>
  <si>
    <t>1096957428</t>
  </si>
  <si>
    <t>Trubka s požární odolností</t>
  </si>
  <si>
    <t>-1425757028</t>
  </si>
  <si>
    <t>Pol263</t>
  </si>
  <si>
    <t>Příchytka pro trubku 19-23 mm</t>
  </si>
  <si>
    <t>-1483467929</t>
  </si>
  <si>
    <t>1966503353</t>
  </si>
  <si>
    <t>-2002424104</t>
  </si>
  <si>
    <t>-1126777112</t>
  </si>
  <si>
    <t>-393775115</t>
  </si>
  <si>
    <t>2122355024</t>
  </si>
  <si>
    <t>-709712712</t>
  </si>
  <si>
    <t>-942916216</t>
  </si>
  <si>
    <t>621519319</t>
  </si>
  <si>
    <t>2042217580</t>
  </si>
  <si>
    <t>208113755</t>
  </si>
  <si>
    <t>1063185997</t>
  </si>
  <si>
    <t>-1120886159</t>
  </si>
  <si>
    <t>-1207190304</t>
  </si>
  <si>
    <t>15269671</t>
  </si>
  <si>
    <t>87161426</t>
  </si>
  <si>
    <t>-505798180</t>
  </si>
  <si>
    <t>2025444097</t>
  </si>
  <si>
    <t>-1292189763</t>
  </si>
  <si>
    <t>655759954</t>
  </si>
  <si>
    <t>-928431308</t>
  </si>
  <si>
    <t>1815211842</t>
  </si>
  <si>
    <t>1161901762</t>
  </si>
  <si>
    <t>-1475305288</t>
  </si>
  <si>
    <t>Pol264</t>
  </si>
  <si>
    <t>Ventilátor pr. 100 s doběhem</t>
  </si>
  <si>
    <t>103884057</t>
  </si>
  <si>
    <t>-1220495000</t>
  </si>
  <si>
    <t>1589206583</t>
  </si>
  <si>
    <t>-107502198</t>
  </si>
  <si>
    <t>1590452165</t>
  </si>
  <si>
    <t>217406037</t>
  </si>
  <si>
    <t>-1684120363</t>
  </si>
  <si>
    <t>-1069275202</t>
  </si>
  <si>
    <t>422034288</t>
  </si>
  <si>
    <t>721002448</t>
  </si>
  <si>
    <t>-1445360581</t>
  </si>
  <si>
    <t>1871095326</t>
  </si>
  <si>
    <t>137599085</t>
  </si>
  <si>
    <t>-1041906229</t>
  </si>
  <si>
    <t>1390402894</t>
  </si>
  <si>
    <t>-916432732</t>
  </si>
  <si>
    <t>Pol265</t>
  </si>
  <si>
    <t>Rozvaděč RP 3</t>
  </si>
  <si>
    <t>2065344726</t>
  </si>
  <si>
    <t>Pol266</t>
  </si>
  <si>
    <t>1115267709</t>
  </si>
  <si>
    <t>Elektroinstalace  - montáž</t>
  </si>
  <si>
    <t>-1881156406</t>
  </si>
  <si>
    <t>678956400</t>
  </si>
  <si>
    <t>-1942575053</t>
  </si>
  <si>
    <t>Pol267</t>
  </si>
  <si>
    <t>-166063756</t>
  </si>
  <si>
    <t>-429621731</t>
  </si>
  <si>
    <t>-725587239</t>
  </si>
  <si>
    <t>-641402464</t>
  </si>
  <si>
    <t>-576586741</t>
  </si>
  <si>
    <t>-1647955420</t>
  </si>
  <si>
    <t>-2117049789</t>
  </si>
  <si>
    <t>1596143129</t>
  </si>
  <si>
    <t>1335922853</t>
  </si>
  <si>
    <t>350181369</t>
  </si>
  <si>
    <t>1117829598</t>
  </si>
  <si>
    <t>Pol268</t>
  </si>
  <si>
    <t>Trubka s požární odolností +příslušenství</t>
  </si>
  <si>
    <t>1349082206</t>
  </si>
  <si>
    <t>Pol269</t>
  </si>
  <si>
    <t>970290743</t>
  </si>
  <si>
    <t>614269572</t>
  </si>
  <si>
    <t>915649843</t>
  </si>
  <si>
    <t>-1933982620</t>
  </si>
  <si>
    <t>-150660976</t>
  </si>
  <si>
    <t>1799759404</t>
  </si>
  <si>
    <t>92657616</t>
  </si>
  <si>
    <t>Pol270</t>
  </si>
  <si>
    <t>1352595946</t>
  </si>
  <si>
    <t>Pol271</t>
  </si>
  <si>
    <t>1636004888</t>
  </si>
  <si>
    <t>Pol272</t>
  </si>
  <si>
    <t>-1294973713</t>
  </si>
  <si>
    <t>Pol273</t>
  </si>
  <si>
    <t>-685470277</t>
  </si>
  <si>
    <t>Pol274</t>
  </si>
  <si>
    <t>36037349</t>
  </si>
  <si>
    <t>Pol275</t>
  </si>
  <si>
    <t>1767567378</t>
  </si>
  <si>
    <t>Pol276</t>
  </si>
  <si>
    <t>-856193234</t>
  </si>
  <si>
    <t>498710188</t>
  </si>
  <si>
    <t>1317685807</t>
  </si>
  <si>
    <t>1305033409</t>
  </si>
  <si>
    <t>-1431854442</t>
  </si>
  <si>
    <t>-1309071703</t>
  </si>
  <si>
    <t>Pol277</t>
  </si>
  <si>
    <t>205208330</t>
  </si>
  <si>
    <t>Pol278</t>
  </si>
  <si>
    <t>Ventilátor pr.100 s doběhem</t>
  </si>
  <si>
    <t>524080658</t>
  </si>
  <si>
    <t>-1031168038</t>
  </si>
  <si>
    <t>-909542068</t>
  </si>
  <si>
    <t>-1684898439</t>
  </si>
  <si>
    <t>Pol279</t>
  </si>
  <si>
    <t>-1180217630</t>
  </si>
  <si>
    <t>Pol280</t>
  </si>
  <si>
    <t>-274900261</t>
  </si>
  <si>
    <t>-78125316</t>
  </si>
  <si>
    <t>1933022306</t>
  </si>
  <si>
    <t>-1319603074</t>
  </si>
  <si>
    <t>-1402871234</t>
  </si>
  <si>
    <t>-599292577</t>
  </si>
  <si>
    <t>1856028205</t>
  </si>
  <si>
    <t>-1045116783</t>
  </si>
  <si>
    <t>1602028449</t>
  </si>
  <si>
    <t>698820648</t>
  </si>
  <si>
    <t>-495160666</t>
  </si>
  <si>
    <t>Pol281</t>
  </si>
  <si>
    <t>679397497</t>
  </si>
  <si>
    <t>Pol282</t>
  </si>
  <si>
    <t>Výchozí revize el.zařízení  3 etapa</t>
  </si>
  <si>
    <t>-985310213</t>
  </si>
  <si>
    <t>Pol283</t>
  </si>
  <si>
    <t>-420840298</t>
  </si>
  <si>
    <t>Pol284</t>
  </si>
  <si>
    <t>1283294197</t>
  </si>
  <si>
    <t>Pol497</t>
  </si>
  <si>
    <t>Demontáž stávajících vyústek VZT</t>
  </si>
  <si>
    <t>1068408312</t>
  </si>
  <si>
    <t>-316469835</t>
  </si>
  <si>
    <t>193496788</t>
  </si>
  <si>
    <t>2092848677</t>
  </si>
  <si>
    <t>Pol498</t>
  </si>
  <si>
    <t>VZT jednotka pro halu (kino), do venkovního prostoru, cca 1004 kg Qp = Qo = 2000 m³/h, dpext = 300 Pa, (230V, 50 Hz, 2300 W) Qel = max 10 kW, chl. výměník (R410A), 8,2 kW</t>
  </si>
  <si>
    <t>-1124627033</t>
  </si>
  <si>
    <t>Pol499</t>
  </si>
  <si>
    <t>Klimatizační jednotka (přístavba) Qch,jmen = 11,2 kW, (3x400V, 50 Hz, 3x16 A), cca 69 kg, vč. DX boxu</t>
  </si>
  <si>
    <t>1980931419</t>
  </si>
  <si>
    <t>Pol500</t>
  </si>
  <si>
    <t>919548295</t>
  </si>
  <si>
    <t>-81024811</t>
  </si>
  <si>
    <t>-1764413656</t>
  </si>
  <si>
    <t>-1435475906</t>
  </si>
  <si>
    <t>Pol501</t>
  </si>
  <si>
    <t>Přívodní talířový ventil železný, d125 mm, vč. motnážního kroužku</t>
  </si>
  <si>
    <t>1207560134</t>
  </si>
  <si>
    <t>Pol502</t>
  </si>
  <si>
    <t>Odvodní talířový ventil železný, d160 mm, vč. motnážního kroužku</t>
  </si>
  <si>
    <t>-193501154</t>
  </si>
  <si>
    <t>Pol503</t>
  </si>
  <si>
    <t>Odvodní talířový ventil železný, d100 mm, vč. motnážního kroužku</t>
  </si>
  <si>
    <t>1388865395</t>
  </si>
  <si>
    <t>Pol504</t>
  </si>
  <si>
    <t>-373157455</t>
  </si>
  <si>
    <t>Pol505</t>
  </si>
  <si>
    <t>Šikmý výfukový kus 620x225 mm, se sítí proti ptactvu</t>
  </si>
  <si>
    <t>667407618</t>
  </si>
  <si>
    <t>Pol506</t>
  </si>
  <si>
    <t>Dveřní mřížka 700x200 mm</t>
  </si>
  <si>
    <t>1418765525</t>
  </si>
  <si>
    <t>Pol507</t>
  </si>
  <si>
    <t>Dveřní mřížka 500x100 mm</t>
  </si>
  <si>
    <t>101359355</t>
  </si>
  <si>
    <t>1479513079</t>
  </si>
  <si>
    <t>Pol508</t>
  </si>
  <si>
    <t>-333792920</t>
  </si>
  <si>
    <t>Pol509</t>
  </si>
  <si>
    <t>Záslepka d225</t>
  </si>
  <si>
    <t>1471072442</t>
  </si>
  <si>
    <t>Pol510</t>
  </si>
  <si>
    <t>Tlumič hluku kulisový, 620x225 mm, L=1000mm, 3 kulisy á100 mm Materiál: pozinkovaná ocel</t>
  </si>
  <si>
    <t>-1997843924</t>
  </si>
  <si>
    <t>Pol511</t>
  </si>
  <si>
    <t>Oblouk přechodový 90° - 620x620/225x620, R100mm Materiál: pozinkovaná ocel</t>
  </si>
  <si>
    <t>-1730944078</t>
  </si>
  <si>
    <t>Pol512</t>
  </si>
  <si>
    <t>Oblouk 90° - 225x620, R100mm Materiál: pozinkovaná ocel</t>
  </si>
  <si>
    <t>2134501812</t>
  </si>
  <si>
    <t>Pol513</t>
  </si>
  <si>
    <t>Tlumič hluku kulisový, 620x620 mm, L=1000mm, 4 kulisy á100 mm Materiál: pozinkovaná ocel</t>
  </si>
  <si>
    <t>-461088653</t>
  </si>
  <si>
    <t>1589300641</t>
  </si>
  <si>
    <t>Pol514</t>
  </si>
  <si>
    <t>Přechod symetrický 620x620/300x620, L=400 mm Materiál: pozinkovaná ocel</t>
  </si>
  <si>
    <t>-124570511</t>
  </si>
  <si>
    <t>Pol515</t>
  </si>
  <si>
    <t>Přechod symetrický 300x300/D315, L=300 mm Materiál: pozinkovaná ocel</t>
  </si>
  <si>
    <t>-474820281</t>
  </si>
  <si>
    <t>Pol516</t>
  </si>
  <si>
    <t>Přechod symetrický 200x300/D250, L=300 mm Materiál: pozinkovaná ocel</t>
  </si>
  <si>
    <t>-1898746595</t>
  </si>
  <si>
    <t>Pol517</t>
  </si>
  <si>
    <t>Odbočka 300x300/300x300mm, L=500mm, R100mm,  zaslepený vývod pro odvod kondenzátu Materiál: pozinkovaná ocel</t>
  </si>
  <si>
    <t>-20291597</t>
  </si>
  <si>
    <t>Pol518</t>
  </si>
  <si>
    <t>Odbočka 300x300/200x300mm, L=500mm, R100mm Materiál: pozinkovaná ocel</t>
  </si>
  <si>
    <t>396021944</t>
  </si>
  <si>
    <t>Pol519</t>
  </si>
  <si>
    <t>Oblouk přechodový 90° - 620x300/300x300, R100mm Materiál: pozinkovaná ocel</t>
  </si>
  <si>
    <t>-826367358</t>
  </si>
  <si>
    <t>Pol520</t>
  </si>
  <si>
    <t>-1269188322</t>
  </si>
  <si>
    <t>Pol521</t>
  </si>
  <si>
    <t>Potrubí čtyřhranné rovné 300x300mm, L=850VP (volná příruba) Materiál: pozinkovaná ocel</t>
  </si>
  <si>
    <t>-515375359</t>
  </si>
  <si>
    <t>Pol522</t>
  </si>
  <si>
    <t>Oblouk segmentový 90° - D315mm Materiál: pozinkovaná ocel</t>
  </si>
  <si>
    <t>-1154825284</t>
  </si>
  <si>
    <t>1819832255</t>
  </si>
  <si>
    <t>Pol523</t>
  </si>
  <si>
    <t>-817144358</t>
  </si>
  <si>
    <t>1670308140</t>
  </si>
  <si>
    <t>-624160113</t>
  </si>
  <si>
    <t>Pol524</t>
  </si>
  <si>
    <t>-543560913</t>
  </si>
  <si>
    <t>1671051172</t>
  </si>
  <si>
    <t>Pol525</t>
  </si>
  <si>
    <t>Přechod osový D250/D125.  Materiál: pozinkovaná ocel</t>
  </si>
  <si>
    <t>-2064442212</t>
  </si>
  <si>
    <t>-1728385855</t>
  </si>
  <si>
    <t>-1975003133</t>
  </si>
  <si>
    <t>Pol526</t>
  </si>
  <si>
    <t>-1910696279</t>
  </si>
  <si>
    <t>754604435</t>
  </si>
  <si>
    <t>2024500291</t>
  </si>
  <si>
    <t>Pol527</t>
  </si>
  <si>
    <t>Regulační klapka s ručním ovládáním, d160 mm</t>
  </si>
  <si>
    <t>850361905</t>
  </si>
  <si>
    <t>-687329103</t>
  </si>
  <si>
    <t>-876454776</t>
  </si>
  <si>
    <t>-689668190</t>
  </si>
  <si>
    <t>Pol528</t>
  </si>
  <si>
    <t>Odbočka 300x300/200x300mm, L=500mm, R400mm Materiál: pozinkovaná ocel</t>
  </si>
  <si>
    <t>-222563671</t>
  </si>
  <si>
    <t>Pol529</t>
  </si>
  <si>
    <t>Oblouk přechodový 90° - 620x620/300x620, R100mm Materiál: pozinkovaná ocel</t>
  </si>
  <si>
    <t>-1558299829</t>
  </si>
  <si>
    <t>Pol530</t>
  </si>
  <si>
    <t>429689425</t>
  </si>
  <si>
    <t>Pol531</t>
  </si>
  <si>
    <t>Potrubí čtyřhranné rovné 620x620mm, L=500VP (volná příruba) Materiál: pozinkovaná ocel</t>
  </si>
  <si>
    <t>279561719</t>
  </si>
  <si>
    <t>-1962285741</t>
  </si>
  <si>
    <t>Pol532</t>
  </si>
  <si>
    <t>-1336523603</t>
  </si>
  <si>
    <t>1448087382</t>
  </si>
  <si>
    <t>Pol533</t>
  </si>
  <si>
    <t>-1852091560</t>
  </si>
  <si>
    <t>Pol534</t>
  </si>
  <si>
    <t>-1976027160</t>
  </si>
  <si>
    <t>1157994009</t>
  </si>
  <si>
    <t>-794392766</t>
  </si>
  <si>
    <t>-788175221</t>
  </si>
  <si>
    <t>235943828</t>
  </si>
  <si>
    <t>Pol535</t>
  </si>
  <si>
    <t>Odbočka jednostranná 90° - D315/D250mm Materiál: pozinkovaná ocel</t>
  </si>
  <si>
    <t>378504307</t>
  </si>
  <si>
    <t>-811886855</t>
  </si>
  <si>
    <t>Pol536</t>
  </si>
  <si>
    <t>Odbočka jednostranná 90° - D225/D225mm Materiál: pozinkovaná ocel</t>
  </si>
  <si>
    <t>1029411716</t>
  </si>
  <si>
    <t>Pol537</t>
  </si>
  <si>
    <t>Odbočka jednostranná 90° - D225/D160mm Materiál: pozinkovaná ocel</t>
  </si>
  <si>
    <t>-853488937</t>
  </si>
  <si>
    <t>Pol538</t>
  </si>
  <si>
    <t>368364150</t>
  </si>
  <si>
    <t>1349225174</t>
  </si>
  <si>
    <t>-1039278041</t>
  </si>
  <si>
    <t>Pol539</t>
  </si>
  <si>
    <t>Odbočka jednostranná 90° - D125/D100mm Materiál: pozinkovaná ocel</t>
  </si>
  <si>
    <t>-1756624789</t>
  </si>
  <si>
    <t>-1114423866</t>
  </si>
  <si>
    <t>Pol540</t>
  </si>
  <si>
    <t>Přechod osový D250/D225.  Materiál: pozinkovaná ocel</t>
  </si>
  <si>
    <t>-633773947</t>
  </si>
  <si>
    <t>Pol541</t>
  </si>
  <si>
    <t>Přechod osový D225/D160.  Materiál: pozinkovaná ocel</t>
  </si>
  <si>
    <t>-1390906985</t>
  </si>
  <si>
    <t>Pol542</t>
  </si>
  <si>
    <t>Přechod osový D160/D125.  Materiál: pozinkovaná ocel</t>
  </si>
  <si>
    <t>-702047408</t>
  </si>
  <si>
    <t>1763247308</t>
  </si>
  <si>
    <t>Pol543</t>
  </si>
  <si>
    <t>Přechod osový D125/D100.  Materiál: pozinkovaná ocel</t>
  </si>
  <si>
    <t>-1547341948</t>
  </si>
  <si>
    <t>-780508278</t>
  </si>
  <si>
    <t>782183136</t>
  </si>
  <si>
    <t>Pol544</t>
  </si>
  <si>
    <t>1781790740</t>
  </si>
  <si>
    <t>-1885637727</t>
  </si>
  <si>
    <t>517437142</t>
  </si>
  <si>
    <t>1865351756</t>
  </si>
  <si>
    <t>-591708745</t>
  </si>
  <si>
    <t>1833988738</t>
  </si>
  <si>
    <t>-821833430</t>
  </si>
  <si>
    <t>-1788097987</t>
  </si>
  <si>
    <t>-579405004</t>
  </si>
  <si>
    <t>845933251</t>
  </si>
  <si>
    <t>-1220915463</t>
  </si>
  <si>
    <t>495206449</t>
  </si>
  <si>
    <t>1876957275</t>
  </si>
  <si>
    <t>174791692</t>
  </si>
  <si>
    <t>-303167708</t>
  </si>
  <si>
    <t>-2095878108</t>
  </si>
  <si>
    <t>1145194740</t>
  </si>
  <si>
    <t>1948874293</t>
  </si>
  <si>
    <t>344973647</t>
  </si>
  <si>
    <t>Pol545</t>
  </si>
  <si>
    <t>Potrubí čtyřhranné rovné 315x150mm, L=400 mm Materiál: pozinkovaná ocel</t>
  </si>
  <si>
    <t>740234368</t>
  </si>
  <si>
    <t>Pol546</t>
  </si>
  <si>
    <t>Přechod stranový 315x150/D250, L=300 mm Materiál: pozinkovaná ocel</t>
  </si>
  <si>
    <t>-1700572875</t>
  </si>
  <si>
    <t>1478390534</t>
  </si>
  <si>
    <t>117914693</t>
  </si>
  <si>
    <t>Pol547</t>
  </si>
  <si>
    <t>Odbočka jednostranná 90° - D250/D200mm Materiál: pozinkovaná ocel</t>
  </si>
  <si>
    <t>216424922</t>
  </si>
  <si>
    <t>Pol548</t>
  </si>
  <si>
    <t>Odbočka jednostranná 45° - D200/D200mm Materiál: pozinkovaná ocel</t>
  </si>
  <si>
    <t>1595849825</t>
  </si>
  <si>
    <t>431526997</t>
  </si>
  <si>
    <t>-1928454565</t>
  </si>
  <si>
    <t>-1630607273</t>
  </si>
  <si>
    <t>-27052803</t>
  </si>
  <si>
    <t>-721450667</t>
  </si>
  <si>
    <t>Pol549</t>
  </si>
  <si>
    <t>Přechod stranový 180x150/D200, L=300 mm Materiál: pozinkovaná ocel</t>
  </si>
  <si>
    <t>-896571640</t>
  </si>
  <si>
    <t>-1601679200</t>
  </si>
  <si>
    <t>1428721613</t>
  </si>
  <si>
    <t>-1053981403</t>
  </si>
  <si>
    <t>-668983631</t>
  </si>
  <si>
    <t>Pol550</t>
  </si>
  <si>
    <t>Přechod osový D315/D200.  Materiál: pozinkovaná ocel</t>
  </si>
  <si>
    <t>1518391726</t>
  </si>
  <si>
    <t>-1420694876</t>
  </si>
  <si>
    <t>9961253</t>
  </si>
  <si>
    <t>687606794</t>
  </si>
  <si>
    <t>-2132420837</t>
  </si>
  <si>
    <t>Pol551</t>
  </si>
  <si>
    <t>-279247542</t>
  </si>
  <si>
    <t>-685320588</t>
  </si>
  <si>
    <t>-972863924</t>
  </si>
  <si>
    <t>Pol552</t>
  </si>
  <si>
    <t>-1407703007</t>
  </si>
  <si>
    <t>-2002356809</t>
  </si>
  <si>
    <t>1637625049</t>
  </si>
  <si>
    <t>Pol553</t>
  </si>
  <si>
    <t>889719405</t>
  </si>
  <si>
    <t>Pol554</t>
  </si>
  <si>
    <t>Malý axiální ventilátor (110 m3/h, dp = 40 Pa) (230V, 50 Hz, 29 W),</t>
  </si>
  <si>
    <t>114373876</t>
  </si>
  <si>
    <t>Pol555</t>
  </si>
  <si>
    <t>Přetlaková žaluzie d160 mm</t>
  </si>
  <si>
    <t>-455972503</t>
  </si>
  <si>
    <t>Pol556</t>
  </si>
  <si>
    <t>Protidešťová žaluzie d160 mm (230V, 50 Hz, 12W)</t>
  </si>
  <si>
    <t>667143726</t>
  </si>
  <si>
    <t>Pol557</t>
  </si>
  <si>
    <t>Sítko d160 mm</t>
  </si>
  <si>
    <t>-1896036343</t>
  </si>
  <si>
    <t>1791838771</t>
  </si>
  <si>
    <t>2008728452</t>
  </si>
  <si>
    <t>1589020367</t>
  </si>
  <si>
    <t>-331067313</t>
  </si>
  <si>
    <t>2043189766</t>
  </si>
  <si>
    <t>Pol558</t>
  </si>
  <si>
    <t>2069905576</t>
  </si>
  <si>
    <t>Pol559</t>
  </si>
  <si>
    <t>758864141</t>
  </si>
  <si>
    <t>Pol560</t>
  </si>
  <si>
    <t>1010089522</t>
  </si>
  <si>
    <t>-1028540471</t>
  </si>
  <si>
    <t>-1968156225</t>
  </si>
  <si>
    <t>-1557964218</t>
  </si>
  <si>
    <t>Pol561</t>
  </si>
  <si>
    <t>62393771</t>
  </si>
  <si>
    <t>Pol562</t>
  </si>
  <si>
    <t>-1805680518</t>
  </si>
  <si>
    <t>Pol563</t>
  </si>
  <si>
    <t>2047969231</t>
  </si>
  <si>
    <t>-1907507833</t>
  </si>
  <si>
    <t>-1469454930</t>
  </si>
  <si>
    <t>560586563</t>
  </si>
  <si>
    <t>Pol564</t>
  </si>
  <si>
    <t>-1004550694</t>
  </si>
  <si>
    <t>Pol565</t>
  </si>
  <si>
    <t>-996532991</t>
  </si>
  <si>
    <t>Pol566</t>
  </si>
  <si>
    <t>909072731</t>
  </si>
  <si>
    <t>Pol567</t>
  </si>
  <si>
    <t>30497918</t>
  </si>
  <si>
    <t>Pol568</t>
  </si>
  <si>
    <t>-58104047</t>
  </si>
  <si>
    <t>Pol569</t>
  </si>
  <si>
    <t>226710683</t>
  </si>
  <si>
    <t>Pol570</t>
  </si>
  <si>
    <t>-1308167789</t>
  </si>
  <si>
    <t>-670798887</t>
  </si>
  <si>
    <t>1562599259</t>
  </si>
  <si>
    <t>Pol571</t>
  </si>
  <si>
    <t>1817315741</t>
  </si>
  <si>
    <t>Pol572</t>
  </si>
  <si>
    <t>444780856</t>
  </si>
  <si>
    <t>Pol573</t>
  </si>
  <si>
    <t>1093394895</t>
  </si>
  <si>
    <t>Pol574</t>
  </si>
  <si>
    <t>-2088096398</t>
  </si>
  <si>
    <t>Pol575</t>
  </si>
  <si>
    <t>1920709197</t>
  </si>
  <si>
    <t>1660892229</t>
  </si>
  <si>
    <t>Pol576</t>
  </si>
  <si>
    <t>1762459611</t>
  </si>
  <si>
    <t>Pol577</t>
  </si>
  <si>
    <t>-716725844</t>
  </si>
  <si>
    <t>Pol578</t>
  </si>
  <si>
    <t>-627939705</t>
  </si>
  <si>
    <t>Pol579</t>
  </si>
  <si>
    <t>-1415224049</t>
  </si>
  <si>
    <t>Pol580</t>
  </si>
  <si>
    <t>-1300564630</t>
  </si>
  <si>
    <t>Pol581</t>
  </si>
  <si>
    <t>1470139134</t>
  </si>
  <si>
    <t>113698660</t>
  </si>
  <si>
    <t>Pol582</t>
  </si>
  <si>
    <t>-1310601708</t>
  </si>
  <si>
    <t>Pol583</t>
  </si>
  <si>
    <t>-1417497774</t>
  </si>
  <si>
    <t>1540917255</t>
  </si>
  <si>
    <t>-872588370</t>
  </si>
  <si>
    <t>1676618021</t>
  </si>
  <si>
    <t>1343961372</t>
  </si>
  <si>
    <t>274476209</t>
  </si>
  <si>
    <t>1863615364</t>
  </si>
  <si>
    <t>Pol584</t>
  </si>
  <si>
    <t>65314190</t>
  </si>
  <si>
    <t>-1807669372</t>
  </si>
  <si>
    <t>1008612679</t>
  </si>
  <si>
    <t>2089831242</t>
  </si>
  <si>
    <t>-893437339</t>
  </si>
  <si>
    <t>860328814</t>
  </si>
  <si>
    <t>Pol585</t>
  </si>
  <si>
    <t>1614113690</t>
  </si>
  <si>
    <t>-154485217</t>
  </si>
  <si>
    <t>-164361904</t>
  </si>
  <si>
    <t>717595007</t>
  </si>
  <si>
    <t>Pol586</t>
  </si>
  <si>
    <t>-1627943703</t>
  </si>
  <si>
    <t>Pol587</t>
  </si>
  <si>
    <t>-870472583</t>
  </si>
  <si>
    <t>Pol588</t>
  </si>
  <si>
    <t>1717374169</t>
  </si>
  <si>
    <t>Pol589</t>
  </si>
  <si>
    <t>849087543</t>
  </si>
  <si>
    <t>184006346</t>
  </si>
  <si>
    <t>Pol590</t>
  </si>
  <si>
    <t>-622321185</t>
  </si>
  <si>
    <t>-801239553</t>
  </si>
  <si>
    <t>-97026623</t>
  </si>
  <si>
    <t>1067359817</t>
  </si>
  <si>
    <t>1335311992</t>
  </si>
  <si>
    <t>-311731323</t>
  </si>
  <si>
    <t>-1402170021</t>
  </si>
  <si>
    <t>-230641449</t>
  </si>
  <si>
    <t>Pol591</t>
  </si>
  <si>
    <t>2080546098</t>
  </si>
  <si>
    <t>227216085</t>
  </si>
  <si>
    <t>Pol592</t>
  </si>
  <si>
    <t>1276326629</t>
  </si>
  <si>
    <t>Pol593</t>
  </si>
  <si>
    <t>1388580830</t>
  </si>
  <si>
    <t>1869766869</t>
  </si>
  <si>
    <t>-527422607</t>
  </si>
  <si>
    <t>144216487</t>
  </si>
  <si>
    <t>Pol594</t>
  </si>
  <si>
    <t>-1984509302</t>
  </si>
  <si>
    <t>-1612539537</t>
  </si>
  <si>
    <t>Pol595</t>
  </si>
  <si>
    <t>-2113862780</t>
  </si>
  <si>
    <t>Pol596</t>
  </si>
  <si>
    <t>-1025295617</t>
  </si>
  <si>
    <t>Pol597</t>
  </si>
  <si>
    <t>335052833</t>
  </si>
  <si>
    <t>460939964</t>
  </si>
  <si>
    <t>Pol598</t>
  </si>
  <si>
    <t>-514391704</t>
  </si>
  <si>
    <t>1850888369</t>
  </si>
  <si>
    <t>-1035327751</t>
  </si>
  <si>
    <t>1382653363</t>
  </si>
  <si>
    <t>1428791981</t>
  </si>
  <si>
    <t>-1911548929</t>
  </si>
  <si>
    <t>-896956565</t>
  </si>
  <si>
    <t>1054086589</t>
  </si>
  <si>
    <t>1744789864</t>
  </si>
  <si>
    <t>517647356</t>
  </si>
  <si>
    <t>629084294</t>
  </si>
  <si>
    <t>-440583124</t>
  </si>
  <si>
    <t>-1207596207</t>
  </si>
  <si>
    <t>1282857508</t>
  </si>
  <si>
    <t>-1701121469</t>
  </si>
  <si>
    <t>1190123768</t>
  </si>
  <si>
    <t>416259020</t>
  </si>
  <si>
    <t>-1763701599</t>
  </si>
  <si>
    <t>827842238</t>
  </si>
  <si>
    <t>-2038200391</t>
  </si>
  <si>
    <t>-387324254</t>
  </si>
  <si>
    <t>-907060793</t>
  </si>
  <si>
    <t>Pol599</t>
  </si>
  <si>
    <t>26383646</t>
  </si>
  <si>
    <t>Pol600</t>
  </si>
  <si>
    <t>2090670442</t>
  </si>
  <si>
    <t>1720972648</t>
  </si>
  <si>
    <t>717237377</t>
  </si>
  <si>
    <t>Pol601</t>
  </si>
  <si>
    <t>-329259714</t>
  </si>
  <si>
    <t>Pol602</t>
  </si>
  <si>
    <t>28435666</t>
  </si>
  <si>
    <t>-1707021806</t>
  </si>
  <si>
    <t>1553872117</t>
  </si>
  <si>
    <t>-25990433</t>
  </si>
  <si>
    <t>1862540829</t>
  </si>
  <si>
    <t>-929089219</t>
  </si>
  <si>
    <t>Pol603</t>
  </si>
  <si>
    <t>-1750356546</t>
  </si>
  <si>
    <t>-1136680230</t>
  </si>
  <si>
    <t>805508514</t>
  </si>
  <si>
    <t>485625798</t>
  </si>
  <si>
    <t>-167972283</t>
  </si>
  <si>
    <t>Pol604</t>
  </si>
  <si>
    <t>1828199507</t>
  </si>
  <si>
    <t>1634915906</t>
  </si>
  <si>
    <t>-69321467</t>
  </si>
  <si>
    <t>1295311147</t>
  </si>
  <si>
    <t>-2123299844</t>
  </si>
  <si>
    <t>Pol605</t>
  </si>
  <si>
    <t>122597141</t>
  </si>
  <si>
    <t>Pol606</t>
  </si>
  <si>
    <t>367764540</t>
  </si>
  <si>
    <t>Pol607</t>
  </si>
  <si>
    <t>-1892013046</t>
  </si>
  <si>
    <t>Pol608</t>
  </si>
  <si>
    <t>-2125612828</t>
  </si>
  <si>
    <t>841513251</t>
  </si>
  <si>
    <t>-1043647662</t>
  </si>
  <si>
    <t>Pol609</t>
  </si>
  <si>
    <t>-756938257</t>
  </si>
  <si>
    <t>Pol610</t>
  </si>
  <si>
    <t>609418918</t>
  </si>
  <si>
    <t>Pol611</t>
  </si>
  <si>
    <t>2087930456</t>
  </si>
  <si>
    <t>Pol612</t>
  </si>
  <si>
    <t>412064470</t>
  </si>
  <si>
    <t>Pol613</t>
  </si>
  <si>
    <t>-922895504</t>
  </si>
  <si>
    <t>739431402</t>
  </si>
  <si>
    <t>Pol614</t>
  </si>
  <si>
    <t>1749177074</t>
  </si>
  <si>
    <t>Pol615</t>
  </si>
  <si>
    <t>-2053557556</t>
  </si>
  <si>
    <t>884611985</t>
  </si>
  <si>
    <t>-97279900</t>
  </si>
  <si>
    <t>Pol616</t>
  </si>
  <si>
    <t>-1383615771</t>
  </si>
  <si>
    <t>Pol617</t>
  </si>
  <si>
    <t>-915152691</t>
  </si>
  <si>
    <t>763111336</t>
  </si>
  <si>
    <t>Příčka ze sádrokartonových desek  s nosnou konstrukcí z jednoduchých ocelových profilů UW, CW jednoduše opláštěná deskou impregnovanou H2 tl. 12,5 mm, příčka tl. 125 mm, profil 100, s izolací, EI 30, Rw do 48 dB</t>
  </si>
  <si>
    <t>1298558222</t>
  </si>
  <si>
    <t>(1,20+2,49*2+2,57+5,16+1,20)*4,10-(0,90*1,97+0,70*1,97)+11,60</t>
  </si>
  <si>
    <t>1063957712</t>
  </si>
  <si>
    <t>(7,80+4,00+1,20+1,37)*4,10-(0,80*1,97+2,00*1,50)+10,80</t>
  </si>
  <si>
    <t>-495094171</t>
  </si>
  <si>
    <t>3,65*4,10-0,70*1,97</t>
  </si>
  <si>
    <t>2101569249</t>
  </si>
  <si>
    <t>16,14+5,17+7,24+17,02+12,30+1,66+4,42+3,31+1,30+12,77+19,81+16,14+187,17+55,49+71,80</t>
  </si>
  <si>
    <t>737510194</t>
  </si>
  <si>
    <t>431,74</t>
  </si>
  <si>
    <t>431,74*1,05 'Přepočtené koeficientem množství</t>
  </si>
  <si>
    <t>1695069515</t>
  </si>
  <si>
    <t>(1,407*4)*1,88</t>
  </si>
  <si>
    <t>-1518782774</t>
  </si>
  <si>
    <t>-342947505</t>
  </si>
  <si>
    <t>764214606</t>
  </si>
  <si>
    <t>Oplechování horních ploch zdí a nadezdívek (atik) z pozinkovaného plechu s povrchovou úpravou mechanicky kotvené rš 500 mm</t>
  </si>
  <si>
    <t>-853303983</t>
  </si>
  <si>
    <t>"pol.K 9"2,55+0,83</t>
  </si>
  <si>
    <t>-1731461241</t>
  </si>
  <si>
    <t>"pol. K6"3,595+3,80</t>
  </si>
  <si>
    <t>443346961</t>
  </si>
  <si>
    <t>"pol. K7"0,80*2</t>
  </si>
  <si>
    <t>"pol. K 11"18,30</t>
  </si>
  <si>
    <t>512129589</t>
  </si>
  <si>
    <t>2,00*4</t>
  </si>
  <si>
    <t>-833921811</t>
  </si>
  <si>
    <t>"pol. K18"51,675</t>
  </si>
  <si>
    <t>1910925496</t>
  </si>
  <si>
    <t>1366935682</t>
  </si>
  <si>
    <t>1 "DI06/L -hl.z. 15cm"</t>
  </si>
  <si>
    <t>Mezisoučet š.800</t>
  </si>
  <si>
    <t>1 "DI07/P -hl.z. 10cm"</t>
  </si>
  <si>
    <t xml:space="preserve">1 " DI08/P-hl.z.10cm " </t>
  </si>
  <si>
    <t xml:space="preserve">1 " DI08/l-hl.z.10cm " </t>
  </si>
  <si>
    <t xml:space="preserve">1 " DI12/L-hl.z.22cm " </t>
  </si>
  <si>
    <t xml:space="preserve">1 " DI13/P-hl.z.15cm " </t>
  </si>
  <si>
    <t xml:space="preserve">2 " DI23/P-hl.z.10cm " </t>
  </si>
  <si>
    <t xml:space="preserve">1 " DI23/P-hl.z.10cm " </t>
  </si>
  <si>
    <t>-306183250</t>
  </si>
  <si>
    <t>1 "DI06/L  -hl.z. 15cm"</t>
  </si>
  <si>
    <t>484849002</t>
  </si>
  <si>
    <t>-1140687481</t>
  </si>
  <si>
    <t>-1267807518</t>
  </si>
  <si>
    <t>-146074177</t>
  </si>
  <si>
    <t>-890752408</t>
  </si>
  <si>
    <t>1 "DI10/l -hl.z.10cm"</t>
  </si>
  <si>
    <t>1 "DI11/L -hl.z.20cm"</t>
  </si>
  <si>
    <t>Mezisoučet š.90</t>
  </si>
  <si>
    <t>-2011560159</t>
  </si>
  <si>
    <t>1272959432</t>
  </si>
  <si>
    <t>-206530328</t>
  </si>
  <si>
    <t>1 "DIF09/L  -hl.z. 10cm"</t>
  </si>
  <si>
    <t>6116211R.</t>
  </si>
  <si>
    <t>dveře jednokřídlé dřevotřískové protipožární EW 30 DP3 povrch laminátový plné 800x1970/2100mm  vč.kování</t>
  </si>
  <si>
    <t>491531861</t>
  </si>
  <si>
    <t>-232436531</t>
  </si>
  <si>
    <t>1 "DIF10/P -hl.z.10cm"</t>
  </si>
  <si>
    <t>1 "DIF11/L -hl.z.20cm"</t>
  </si>
  <si>
    <t xml:space="preserve">dveře jednokřídlé dřevotřískové protipožární EW 15 DP3 povrch laminátový 900x1970/2100mm  vč.kování. prosklen. -bezpečnostní sklo čiré s jednovrstv.folií  </t>
  </si>
  <si>
    <t>1978316153</t>
  </si>
  <si>
    <t>dveře jednokřídlé dřevotřískové protipožární  EW-CS  15 DP3 povrch lakovaný plné 900x1970/2100mm  vč.kování</t>
  </si>
  <si>
    <t>-703973034</t>
  </si>
  <si>
    <t>1 "DIF11/l -hl.z.20cm"</t>
  </si>
  <si>
    <t>-1052336187</t>
  </si>
  <si>
    <t>1+1 "DIF14/P/L  -hl.z.200cm"</t>
  </si>
  <si>
    <t>6116217R</t>
  </si>
  <si>
    <t>421447991</t>
  </si>
  <si>
    <t>"zámek FAB-gener..klíč+kování  paniková hrazda-madlo +okopov.hrana+dveřní štítek "</t>
  </si>
  <si>
    <t>-252870692</t>
  </si>
  <si>
    <t>1 "DIF10/P  "</t>
  </si>
  <si>
    <t>2+2 "DIF14/P/L "</t>
  </si>
  <si>
    <t>1285067284</t>
  </si>
  <si>
    <t>974490274</t>
  </si>
  <si>
    <t>1092216915</t>
  </si>
  <si>
    <t>-1047982059</t>
  </si>
  <si>
    <t>-1122747497</t>
  </si>
  <si>
    <t>239965673</t>
  </si>
  <si>
    <t>872407124</t>
  </si>
  <si>
    <t>1527947582</t>
  </si>
  <si>
    <t>1422868639</t>
  </si>
  <si>
    <t>-1612219821</t>
  </si>
  <si>
    <t>1888902361</t>
  </si>
  <si>
    <t>76669411R</t>
  </si>
  <si>
    <t>1157375341</t>
  </si>
  <si>
    <t xml:space="preserve">1,0  " PI08" </t>
  </si>
  <si>
    <t>629901787</t>
  </si>
  <si>
    <t xml:space="preserve">(3+1)  " PI02+3" </t>
  </si>
  <si>
    <t>717415764</t>
  </si>
  <si>
    <t xml:space="preserve">2.0*(3+1)  " PI02+3" </t>
  </si>
  <si>
    <t>-352847958</t>
  </si>
  <si>
    <t>2041606030</t>
  </si>
  <si>
    <t>"pol. Z07"4,28*2+0,30</t>
  </si>
  <si>
    <t>-2088107021</t>
  </si>
  <si>
    <t>100,42</t>
  </si>
  <si>
    <t>-161031299</t>
  </si>
  <si>
    <t>1.9*1.65*3 " OK/02"</t>
  </si>
  <si>
    <t>1.9*1.65 " OK/03"</t>
  </si>
  <si>
    <t>4102R</t>
  </si>
  <si>
    <t>okno Al  otvíravé a sklápěcí  dvoukř. vel.190 x 165 cm, Uw &lt; 0.9W/m2K   mater. AL.graf.šedá vč. těsnění a kování s mikroventilací zaskl.izol. trojskl.  poz.č. OK/02</t>
  </si>
  <si>
    <t>-2065471861</t>
  </si>
  <si>
    <t>3 " OK/02"</t>
  </si>
  <si>
    <t>okno Al  sklápěcí  dvoukř. vel.190 x 165 cm, Uw &lt; 0.9W/m2K   mater. AL.graf.šedá vč. těsnění a kování zaskl.izol. trojskl.  poz.č. OK/03</t>
  </si>
  <si>
    <t>1624036085</t>
  </si>
  <si>
    <t>1 " OK/03"</t>
  </si>
  <si>
    <t>972059808</t>
  </si>
  <si>
    <t>(1.9+1.65)*2*3 " OK/02"</t>
  </si>
  <si>
    <t>(1.9+1.65)*2 " OK/03"</t>
  </si>
  <si>
    <t>(2.5+2.6*2)*2+(2.35+2.6*2)+(3.0+2.6*2)*3</t>
  </si>
  <si>
    <t>(1.4+2.2*2)+(1.0+1.97*2)+(0.9+1.97*2)</t>
  </si>
  <si>
    <t>Mezisoučet dvere ocel. vch.</t>
  </si>
  <si>
    <t>91,53*1.05</t>
  </si>
  <si>
    <t>1408227071</t>
  </si>
  <si>
    <t>767640111R</t>
  </si>
  <si>
    <t>Montáž - předsazená dveří ocelových  vchodových jednokřídlových bez nadsvětlíku</t>
  </si>
  <si>
    <t>447373938</t>
  </si>
  <si>
    <t>1 "DE10/L"</t>
  </si>
  <si>
    <t>1 "DE11/L"</t>
  </si>
  <si>
    <t>5534132R</t>
  </si>
  <si>
    <t>dveře jednokřídlé AL plné  vč.zárubně plné bez proskl. výpln.deska  PVC  vel. 1000/2200mm Uw &lt; 0.9W/m2K  mater.AL barva grafit šedý  poz.DE10/L</t>
  </si>
  <si>
    <t>1270787403</t>
  </si>
  <si>
    <t>"zámek FAB-gener.klíč+kování  paniková hrazda-knoflík  +dveřní štítek"</t>
  </si>
  <si>
    <t>5534133R</t>
  </si>
  <si>
    <t>dveře jednokřídlé AL plné  vč.zárubně plné bez proskl. výpln.deska  PVC  vel. 900/2200mm Uw &lt; 0.9W/m2K  mater.AL barva grafit šedý  poz.DE11/L</t>
  </si>
  <si>
    <t>-125489339</t>
  </si>
  <si>
    <t>-1840818801</t>
  </si>
  <si>
    <t>1 "DE09/L"</t>
  </si>
  <si>
    <t>dveře dvoukřídlé AL vč. zárubeň   vel.1400x2200mm Uw &lt; 0.9W/m2K   mater. AL.graf.šedá vč. těsnění a kování zaskl.izol. -bezpečnostní sklo čiré s jednovrstv. folií  poz.č. DE09/L</t>
  </si>
  <si>
    <t>-964819141</t>
  </si>
  <si>
    <t>"zámek FAB-gener.klíč+kování paniková klika-klika +dveřní štítek"</t>
  </si>
  <si>
    <t>1324236343</t>
  </si>
  <si>
    <t>1+1 " DI15/P/L</t>
  </si>
  <si>
    <t>5534131R</t>
  </si>
  <si>
    <t>dveře vnitřní AL  2křídlé   s povrch.úpravou 16001970mm m Uw &lt; 0.9W/m2K   mater. AL.graf.šedá vč. těsnění a kování zaskl.izol.  -bezpečnostní sklo čiré s jednovrstv..folií  poz.č. DI15/P/L</t>
  </si>
  <si>
    <t>2057371369</t>
  </si>
  <si>
    <t>1+1 " DI15/P/Ldveře vnitřní AL  2křídlé   s povrch.úpravou 16001970mm m Uw &lt; 0.9W/m2K   mater. AL.graf.šedá vč. těsnění a kování zaskl.izol.  -bezpečn</t>
  </si>
  <si>
    <t>766503581</t>
  </si>
  <si>
    <t>1*2 "DE09/L"</t>
  </si>
  <si>
    <t>2+2 " DI15/P/L</t>
  </si>
  <si>
    <t>1749073666</t>
  </si>
  <si>
    <t>158410118</t>
  </si>
  <si>
    <t>2+2+4</t>
  </si>
  <si>
    <t>-1244665581</t>
  </si>
  <si>
    <t>1 "DE05"</t>
  </si>
  <si>
    <t>1 "DE06"</t>
  </si>
  <si>
    <t>1 "DEM06"</t>
  </si>
  <si>
    <t>2 "DE07"</t>
  </si>
  <si>
    <t>1 "DEm07"</t>
  </si>
  <si>
    <t>5534580R</t>
  </si>
  <si>
    <t>vrata garážová sekční ocel.pozink.komponenty panely PUR  2.35/2.6m vč.ocel. úhel.zárubně s povrch.úpravou  Uw &lt; 1.2W/m2K +2x větrací mřížka</t>
  </si>
  <si>
    <t>-676802362</t>
  </si>
  <si>
    <t>5534581R</t>
  </si>
  <si>
    <t xml:space="preserve">vrata garážová sekční ocel.pozink.komponenty panely PUR  2.5/2.6m vč.ocel. úhel.zárubně s povrch.úpravou   Uw &lt; 1.2W/m2K </t>
  </si>
  <si>
    <t>-302112783</t>
  </si>
  <si>
    <t>5534582R</t>
  </si>
  <si>
    <t>vrata garážová sekční ocel.pozink.komponenty panely PUR  2.5/2.5m vč.ocel. úhel.zárubně s povrch.úpravou  Uw &lt; 1.2W/m2K  +2x větrací mřížka</t>
  </si>
  <si>
    <t>1630516479</t>
  </si>
  <si>
    <t>5534583R</t>
  </si>
  <si>
    <t xml:space="preserve">vrata garážová sekční ocel.pozink.komponenty panely PUR  3.0/2.6m vč.ocel. úhel.zárubně s povrch.úpravou   Uw &lt; 1.2W/m2K </t>
  </si>
  <si>
    <t>217860191</t>
  </si>
  <si>
    <t>5534585R</t>
  </si>
  <si>
    <t>vrata garážová sekční ocel.pozink.komponenty panely PUR  3.0/2.6m vč.ocel. úhel.zárubně s povrch.úpravou  Uw &lt; 1.2W/m2K  +2x větrací mřížka</t>
  </si>
  <si>
    <t>1373663024</t>
  </si>
  <si>
    <t>76344378</t>
  </si>
  <si>
    <t>-558270582</t>
  </si>
  <si>
    <t>998767102</t>
  </si>
  <si>
    <t>Přesun hmot pro zámečnické konstrukce  stanovený z hmotnosti přesunovaného materiálu vodorovná dopravní vzdálenost do 50 m v objektech výšky přes 6 do 12 m</t>
  </si>
  <si>
    <t>-886439092</t>
  </si>
  <si>
    <t>1225326345</t>
  </si>
  <si>
    <t>Dilatační nerez spáry</t>
  </si>
  <si>
    <t>-1340836413</t>
  </si>
  <si>
    <t>-1331071708</t>
  </si>
  <si>
    <t>138,38</t>
  </si>
  <si>
    <t>771274113</t>
  </si>
  <si>
    <t>Montáž obkladů schodišť z dlaždic keramických lepených flexibilním lepidlem stupnic hladkých, šířky přes 250 do 300 mm</t>
  </si>
  <si>
    <t>-750266009</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</si>
  <si>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</si>
  <si>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0,80*26</t>
  </si>
  <si>
    <t>771274232</t>
  </si>
  <si>
    <t>Montáž obkladů schodišť z dlaždic keramických lepených flexibilním lepidlem podstupnic hladkých, výšky přes 150 do 200 mm</t>
  </si>
  <si>
    <t>-166432729</t>
  </si>
  <si>
    <t>-404848375</t>
  </si>
  <si>
    <t>"schodiště"2,85*2+2,00*4</t>
  </si>
  <si>
    <t>"sklad 2"(15,60+3,40+0,80*2+1,80)*2</t>
  </si>
  <si>
    <t>"sklad"(8,60+3,40)*2</t>
  </si>
  <si>
    <t>"občerstvení"(7,42+2,65)*2</t>
  </si>
  <si>
    <t>"schodiště"2,85*2+1,40*4</t>
  </si>
  <si>
    <t>771474132</t>
  </si>
  <si>
    <t>Montáž soklů z dlaždic keramických lepených flexibilním lepidlem schodišťových stupňovitých, výšky přes 65 do 90 mm</t>
  </si>
  <si>
    <t>-1692264076</t>
  </si>
  <si>
    <t>0,80*0,60*26</t>
  </si>
  <si>
    <t>1014243341</t>
  </si>
  <si>
    <t>"skladba P1"16,14+41,62+2,65*2,00*2+11,40</t>
  </si>
  <si>
    <t>"skladba P3"12,77+19,81+16,14+9,90</t>
  </si>
  <si>
    <t>-1535583074</t>
  </si>
  <si>
    <t>"dlažba"138,38</t>
  </si>
  <si>
    <t>"soklík"(113,04+12,48)*0,10</t>
  </si>
  <si>
    <t>"stupně"20,80*0,30</t>
  </si>
  <si>
    <t>"podstupnice"20,80*0,20</t>
  </si>
  <si>
    <t>161,33*1,1 'Přepočtené koeficientem množství</t>
  </si>
  <si>
    <t>1141280332</t>
  </si>
  <si>
    <t>1897446415</t>
  </si>
  <si>
    <t>"řezání soklíku"(113,94+12,48)*3,30</t>
  </si>
  <si>
    <t>1228111016</t>
  </si>
  <si>
    <t>-815953101</t>
  </si>
  <si>
    <t>1009306726</t>
  </si>
  <si>
    <t>88,89*1,10</t>
  </si>
  <si>
    <t>1666197105</t>
  </si>
  <si>
    <t>"1.NP"5,17+187,17+55,49+49,40</t>
  </si>
  <si>
    <t>-1118034443</t>
  </si>
  <si>
    <t>297,23*1,1 'Přepočtené koeficientem množství</t>
  </si>
  <si>
    <t>527867343</t>
  </si>
  <si>
    <t>(21,00+10,55)*2+4,99+10,40*2</t>
  </si>
  <si>
    <t>1788692639</t>
  </si>
  <si>
    <t>Ukončující nerez lišty</t>
  </si>
  <si>
    <t>57794867</t>
  </si>
  <si>
    <t>-283593681</t>
  </si>
  <si>
    <t>361,44</t>
  </si>
  <si>
    <t>-1765769248</t>
  </si>
  <si>
    <t>"WC invalidé"(2,20+2,49)*2*2,95</t>
  </si>
  <si>
    <t>"chodba WC"(2,85+2,69)*2*2,95</t>
  </si>
  <si>
    <t>"WC ženy"(3,65+5,16)*2*2,95+18,50</t>
  </si>
  <si>
    <t>"WC muži"(4,07+2,57)*2*2,95+(2,57+1,05)*2*2,95+23,40</t>
  </si>
  <si>
    <t>"úklid"(2,00+1,00)*2*2,95</t>
  </si>
  <si>
    <t>"WC zaměstnanci"(2,00+1,00)*2*2,95+(1,75+1,00)*2*2,95</t>
  </si>
  <si>
    <t>"WC zaměstanci"(2,57+1,00)*2*2,95</t>
  </si>
  <si>
    <t>"úklid"(1,47+1,00)*2*2,95</t>
  </si>
  <si>
    <t>"občerstvení"(7,42+2,65)*2*2,95</t>
  </si>
  <si>
    <t>-289186446</t>
  </si>
  <si>
    <t>361,44*1,1 'Přepočtené koeficientem množství</t>
  </si>
  <si>
    <t>-1238229141</t>
  </si>
  <si>
    <t>2,95*4*9</t>
  </si>
  <si>
    <t>1435768886</t>
  </si>
  <si>
    <t>-332880481</t>
  </si>
  <si>
    <t>342226107</t>
  </si>
  <si>
    <t>1186910201</t>
  </si>
  <si>
    <t>824,28+93,00</t>
  </si>
  <si>
    <t>-1213566236</t>
  </si>
  <si>
    <t>70,40*2+65,14*2+13,59*2</t>
  </si>
  <si>
    <t>192245640</t>
  </si>
  <si>
    <t>917,28</t>
  </si>
  <si>
    <t>-275193385</t>
  </si>
  <si>
    <t>298,26</t>
  </si>
  <si>
    <t>36200</t>
  </si>
  <si>
    <t>Dodávka a montáž výtahu VO 2, nosnost 100 kg,13 osob, šachta 1650x2450 mm, rychlost 1 m/s, příkon6,90kW</t>
  </si>
  <si>
    <t>420142797</t>
  </si>
  <si>
    <t>1678713092</t>
  </si>
  <si>
    <t>-273138365</t>
  </si>
  <si>
    <t>-1228387808</t>
  </si>
  <si>
    <t>-2070678785</t>
  </si>
  <si>
    <t>-803716338</t>
  </si>
  <si>
    <t>559569372</t>
  </si>
  <si>
    <t>1484914013</t>
  </si>
  <si>
    <t>-2018443883</t>
  </si>
  <si>
    <t>-574903713</t>
  </si>
  <si>
    <t>-552158588</t>
  </si>
  <si>
    <t>-281954566</t>
  </si>
  <si>
    <t>851356814</t>
  </si>
  <si>
    <t>04 - SO 04 Etapa 4</t>
  </si>
  <si>
    <t xml:space="preserve">    751-2 - Vzduchotechnika  - montáž</t>
  </si>
  <si>
    <t xml:space="preserve">    780 - Vybavení kinosálu</t>
  </si>
  <si>
    <t xml:space="preserve">    783 - Dokončovací práce - nátěry</t>
  </si>
  <si>
    <t xml:space="preserve">    790 - Jevištní technika</t>
  </si>
  <si>
    <t>-502781124</t>
  </si>
  <si>
    <t>(34,50+14,00)*5,00</t>
  </si>
  <si>
    <t>-457798516</t>
  </si>
  <si>
    <t>242,5*1,15 'Přepočtené koeficientem množství</t>
  </si>
  <si>
    <t>1692591793</t>
  </si>
  <si>
    <t>0,60*0,25*0,60*3</t>
  </si>
  <si>
    <t>863449667</t>
  </si>
  <si>
    <t>2,10*0,25*2,40*3+1,20*0,25*2,10+1,90*0,25*2,10</t>
  </si>
  <si>
    <t>989879788</t>
  </si>
  <si>
    <t>2,10*2,40*3+1,20*2,10+1,90*2,10+0,60*0,60*3</t>
  </si>
  <si>
    <t>-2046703548</t>
  </si>
  <si>
    <t>300,00</t>
  </si>
  <si>
    <t>63151563</t>
  </si>
  <si>
    <t>deska tepelně izolační minerální kontaktních fasád podélné vlákno λ=0,038 tl 100mm</t>
  </si>
  <si>
    <t>1025061808</t>
  </si>
  <si>
    <t>137,16*1,02</t>
  </si>
  <si>
    <t>622221121</t>
  </si>
  <si>
    <t>Montáž kontaktního zateplení lepením a mechanickým kotvením z desek z minerální vlny s kolmou orientací vláken na vnější stěny, tloušťky desek přes 80 do 120 mm</t>
  </si>
  <si>
    <t>1478960976</t>
  </si>
  <si>
    <t>únikové schodiště</t>
  </si>
  <si>
    <t>(7,40+0,50+4,50)*7,60+21,50</t>
  </si>
  <si>
    <t>atika</t>
  </si>
  <si>
    <t>(7,40+4,50)*1,80</t>
  </si>
  <si>
    <t>622221141</t>
  </si>
  <si>
    <t>Montáž kontaktního zateplení lepením a mechanickým kotvením z desek z minerální vlny s kolmou orientací vláken na vnější stěny, tloušťky desek přes 160 do 200 mm</t>
  </si>
  <si>
    <t>-2108644132</t>
  </si>
  <si>
    <t>(1,77+14,40+0,80+1,20*2+7,00)*4,50</t>
  </si>
  <si>
    <t>63151535</t>
  </si>
  <si>
    <t>deska tepelně izolační minerální kontaktních fasád kolmé vlákno λ=0,041 tl 200mm</t>
  </si>
  <si>
    <t>1329246679</t>
  </si>
  <si>
    <t>118,67*1,02 'Přepočtené koeficientem množství</t>
  </si>
  <si>
    <t>1053954150</t>
  </si>
  <si>
    <t>5,40*12</t>
  </si>
  <si>
    <t>4,50*9</t>
  </si>
  <si>
    <t>-100939418</t>
  </si>
  <si>
    <t>105,3</t>
  </si>
  <si>
    <t>-1178754767</t>
  </si>
  <si>
    <t>941111121</t>
  </si>
  <si>
    <t>Montáž lešení řadového trubkového lehkého pracovního s podlahami  s provozním zatížením tř. 3 do 200 kg/m2 šířky tř. W09 přes 0,9 do 1,2 m, výšky do 10 m</t>
  </si>
  <si>
    <t>307046727</t>
  </si>
  <si>
    <t>(16,20+4,60*2+14,40+1,20*3+1,20*22)*7,80</t>
  </si>
  <si>
    <t>941111221</t>
  </si>
  <si>
    <t>Montáž lešení řadového trubkového lehkého pracovního s podlahami  s provozním zatížením tř. 3 do 200 kg/m2 Příplatek za první a každý další den použití lešení k ceně -1121</t>
  </si>
  <si>
    <t>500180009</t>
  </si>
  <si>
    <t>544,44*30</t>
  </si>
  <si>
    <t>941111821</t>
  </si>
  <si>
    <t>Demontáž lešení řadového trubkového lehkého pracovního s podlahami  s provozním zatížením tř. 3 do 200 kg/m2 šířky tř. W09 přes 0,9 do 1,2 m, výšky do 10 m</t>
  </si>
  <si>
    <t>1656741501</t>
  </si>
  <si>
    <t>544,44</t>
  </si>
  <si>
    <t>943111811</t>
  </si>
  <si>
    <t>Demontáž lešení prostorového trubkového lehkého pracovního bez podlah  s provozním zatížením tř. 3 do 200 kg/m2, výšky do 10 m</t>
  </si>
  <si>
    <t>-499359651</t>
  </si>
  <si>
    <t xml:space="preserve">Poznámka k souboru cen:_x000D_
1. Demontáž lešení prostorového trubkového lehkého výšky přes 30 m se oceňuje individuálně. 2. Demontáž lešeňové podlahy se oceňuje cenami souboru cen 949 21-18 Demontáž lešeňové podlahy pro trubková lešení. </t>
  </si>
  <si>
    <t>2560,00</t>
  </si>
  <si>
    <t>943311111</t>
  </si>
  <si>
    <t>Montáž lešení prostorového modulového lehkého pracovního bez podlah  s provozním zatížením tř. 3 do 200 kg/m2, výšky do 10 m</t>
  </si>
  <si>
    <t>-2085791714</t>
  </si>
  <si>
    <t xml:space="preserve">Poznámka k souboru cen:_x000D_
1. Montáž lešení prostorového modulového lehkého výšky přes 25 m se oceňuje individuálně. 2. Montáž lešeňové podlahy se oceňuje cenami souboru cen 949 22 Montáž lešeňové podlahy pro dílcová lešení. </t>
  </si>
  <si>
    <t>"kinosál"363,12*(6,50+7,60)/2</t>
  </si>
  <si>
    <t>943311211</t>
  </si>
  <si>
    <t>Montáž lešení prostorového modulového lehkého pracovního bez podlah  Příplatek za první a každý další den použití lešení k ceně -1111</t>
  </si>
  <si>
    <t>-1345716498</t>
  </si>
  <si>
    <t>2560*30</t>
  </si>
  <si>
    <t>-1660355079</t>
  </si>
  <si>
    <t>-711945101</t>
  </si>
  <si>
    <t>-809192671</t>
  </si>
  <si>
    <t>949211111</t>
  </si>
  <si>
    <t>Montáž lešeňové podlahy pro trubková lešení  z fošen, prken nebo dřevěných sbíjených lešeňových dílců s příčníky nebo podélníky, ve výšce do 10 m</t>
  </si>
  <si>
    <t>-912157076</t>
  </si>
  <si>
    <t xml:space="preserve">Poznámka k souboru cen:_x000D_
1. V cenách nejsou započteny náklady na vysekání otvorů ve zdivu, světlíku nebo šachtě; tyto stavební práce se oceňují příslušnými cenami katalogu 801-3 Budovy a haly - bourání konstrukcí. 2. Ceny -1111 až -1122 lze použít i pro montáž lešeňové podlahy ve světlíku nebo šachtě o půdorysné ploše přes 6 m2. 3. Množství měrných jednotek se určuje v m2 půdorysné plochy pracovní podlahy. 4. Montáž lešeňové podlahy ve výšce přes 25 m se oceňuje individuálně. </t>
  </si>
  <si>
    <t>"kinosál"363,12+(16,40+22,60)*2*1,20*5</t>
  </si>
  <si>
    <t>949211211</t>
  </si>
  <si>
    <t>Montáž lešeňové podlahy pro trubková lešení  Příplatek za první a každý další den použití lešení k ceně -1111 nebo -1112</t>
  </si>
  <si>
    <t>909469827</t>
  </si>
  <si>
    <t>831,12*30</t>
  </si>
  <si>
    <t>949211811</t>
  </si>
  <si>
    <t>Demontáž lešeňové podlahy pro trubková lešení  z fošen, prken nebo dřevěných sbíjených lešeňových dílců s příčníky nebo podélníky, ve výšce do 10 m</t>
  </si>
  <si>
    <t>1538717578</t>
  </si>
  <si>
    <t xml:space="preserve">Poznámka k souboru cen:_x000D_
1. Ceny -1811 až -1822 lze použít i pro demontáž lešeňové podlahy ve světlíku nebo šachtě o půdorysné ploše přes 6 m2. 2. Demontáž lešeňové podlahy ve výšce přes 25 m se oceňuje individuálně. </t>
  </si>
  <si>
    <t>831,12</t>
  </si>
  <si>
    <t>485511370</t>
  </si>
  <si>
    <t>Hasící přístroje</t>
  </si>
  <si>
    <t>1726519183</t>
  </si>
  <si>
    <t>Informační  a bezpečnostní tabulk, směry úniku,uzávěry (fotoluminiscenční)</t>
  </si>
  <si>
    <t>-1328644774</t>
  </si>
  <si>
    <t>53381334</t>
  </si>
  <si>
    <t>7,20*2,80</t>
  </si>
  <si>
    <t>7,20*2,80+9,03+19,25+16,07+12,33+4,88+353,12</t>
  </si>
  <si>
    <t>"plocha střechy"18,00*4,80+19,51*10,20+17,20*3,80+15,00*4,80</t>
  </si>
  <si>
    <t>312264951</t>
  </si>
  <si>
    <t>"1.NP"3,00*0,25*0,90+(2,40+1,20)*0,30*5,40</t>
  </si>
  <si>
    <t>484638685</t>
  </si>
  <si>
    <t>-433360731</t>
  </si>
  <si>
    <t>-1504617654</t>
  </si>
  <si>
    <t>-55353950</t>
  </si>
  <si>
    <t>-1100916525</t>
  </si>
  <si>
    <t>16,09*9</t>
  </si>
  <si>
    <t>-1333237389</t>
  </si>
  <si>
    <t>-1937045376</t>
  </si>
  <si>
    <t>-1000951423</t>
  </si>
  <si>
    <t>skladba S3</t>
  </si>
  <si>
    <t>-282040833</t>
  </si>
  <si>
    <t>422,76*1,05 'Přepočtené koeficientem množství</t>
  </si>
  <si>
    <t>712100</t>
  </si>
  <si>
    <t>Dodávka a montáž záchytného systému</t>
  </si>
  <si>
    <t>1712671267</t>
  </si>
  <si>
    <t>194609215</t>
  </si>
  <si>
    <t>1532590683</t>
  </si>
  <si>
    <t>422,76*1,15 'Přepočtené koeficientem množství</t>
  </si>
  <si>
    <t>382650814</t>
  </si>
  <si>
    <t>-769540996</t>
  </si>
  <si>
    <t>422,26*2</t>
  </si>
  <si>
    <t>28372309</t>
  </si>
  <si>
    <t>deska EPS 100 do plochých střech a podlah λ=0,037 tl 100mm</t>
  </si>
  <si>
    <t>572384256</t>
  </si>
  <si>
    <t>1267,28</t>
  </si>
  <si>
    <t>1984410275</t>
  </si>
  <si>
    <t>714100</t>
  </si>
  <si>
    <t>Demontáž akustického podhledu</t>
  </si>
  <si>
    <t>993967208</t>
  </si>
  <si>
    <t xml:space="preserve">Montáž akustických minerálních panelů  podstropních s rozšířenou pohltivostí zvuku zavěšených na rošt skrytý </t>
  </si>
  <si>
    <t>-1182897056</t>
  </si>
  <si>
    <t>353,12*1,50</t>
  </si>
  <si>
    <t>741300</t>
  </si>
  <si>
    <t>Dopdávka a montáž akustického panelu akustického</t>
  </si>
  <si>
    <t>25969035</t>
  </si>
  <si>
    <t>(17,80+22,40+0,80+1,70)*2*5,40</t>
  </si>
  <si>
    <t>1222738637</t>
  </si>
  <si>
    <t>1612020997</t>
  </si>
  <si>
    <t>525757957</t>
  </si>
  <si>
    <t>-2005949908</t>
  </si>
  <si>
    <t>-1780333824</t>
  </si>
  <si>
    <t>-247662503</t>
  </si>
  <si>
    <t>1687619116</t>
  </si>
  <si>
    <t>28377045</t>
  </si>
  <si>
    <t>pouzdro izolační potrubní z pěnového polyetylenu 22/20mm</t>
  </si>
  <si>
    <t>-966921139</t>
  </si>
  <si>
    <t>28377048</t>
  </si>
  <si>
    <t>pouzdro izolační potrubní z pěnového polyetylenu 28/20mm</t>
  </si>
  <si>
    <t>943571561</t>
  </si>
  <si>
    <t>-1282182811</t>
  </si>
  <si>
    <t>1055318334</t>
  </si>
  <si>
    <t>757176628</t>
  </si>
  <si>
    <t>110920444</t>
  </si>
  <si>
    <t>260455318</t>
  </si>
  <si>
    <t>479605540</t>
  </si>
  <si>
    <t>-289862952</t>
  </si>
  <si>
    <t>-1793946153</t>
  </si>
  <si>
    <t>252145275</t>
  </si>
  <si>
    <t>-582798972</t>
  </si>
  <si>
    <t>-1538856043</t>
  </si>
  <si>
    <t xml:space="preserve">Termostatická hlavice kapalinová PN 10 do 110°C otopných těles s ochranou proti zcizení </t>
  </si>
  <si>
    <t>-1356569144</t>
  </si>
  <si>
    <t>-1561114224</t>
  </si>
  <si>
    <t>1781590875</t>
  </si>
  <si>
    <t>991133282</t>
  </si>
  <si>
    <t>860361497</t>
  </si>
  <si>
    <t>735152474</t>
  </si>
  <si>
    <t>Otopné těleso panelové VK dvoudeskové 1 přídavná přestupní plocha výška/délka 600/700 mm</t>
  </si>
  <si>
    <t>1955677841</t>
  </si>
  <si>
    <t>23738343</t>
  </si>
  <si>
    <t>735152479</t>
  </si>
  <si>
    <t>Otopné těleso panelové VK dvoudeskové 1 přídavná přestupní plocha výška/délka 600/1200mm</t>
  </si>
  <si>
    <t>87519742</t>
  </si>
  <si>
    <t>489733149</t>
  </si>
  <si>
    <t>-1707719809</t>
  </si>
  <si>
    <t>-878973122</t>
  </si>
  <si>
    <t>1586341683</t>
  </si>
  <si>
    <t>-1514348408</t>
  </si>
  <si>
    <t>1455777687</t>
  </si>
  <si>
    <t>-537965889</t>
  </si>
  <si>
    <t>-1382329884</t>
  </si>
  <si>
    <t>Provedení otopné zkoušky před započetím demontážních prací pro ověření umístění stoupacích potrubí pro vytápění kinosálu</t>
  </si>
  <si>
    <t>592755400</t>
  </si>
  <si>
    <t>1520619130</t>
  </si>
  <si>
    <t>-1142216171</t>
  </si>
  <si>
    <t>-1763779962</t>
  </si>
  <si>
    <t>1858346122</t>
  </si>
  <si>
    <t>1 CXKH-V 3x6</t>
  </si>
  <si>
    <t>1077616387</t>
  </si>
  <si>
    <t>-1288306174</t>
  </si>
  <si>
    <t>Pol285</t>
  </si>
  <si>
    <t>1228890586</t>
  </si>
  <si>
    <t>-1369361321</t>
  </si>
  <si>
    <t>-1448220929</t>
  </si>
  <si>
    <t>2078575529</t>
  </si>
  <si>
    <t>141540289</t>
  </si>
  <si>
    <t>1868490843</t>
  </si>
  <si>
    <t>1024226806</t>
  </si>
  <si>
    <t>-881614396</t>
  </si>
  <si>
    <t>-299672785</t>
  </si>
  <si>
    <t>-2019066359</t>
  </si>
  <si>
    <t>-1881143059</t>
  </si>
  <si>
    <t>447479291</t>
  </si>
  <si>
    <t>1932606079</t>
  </si>
  <si>
    <t>1635721111</t>
  </si>
  <si>
    <t>2142828310</t>
  </si>
  <si>
    <t>1292412253</t>
  </si>
  <si>
    <t>324731603</t>
  </si>
  <si>
    <t>2132437507</t>
  </si>
  <si>
    <t>1259194945</t>
  </si>
  <si>
    <t>1116167440</t>
  </si>
  <si>
    <t>2015572975</t>
  </si>
  <si>
    <t>1604828392</t>
  </si>
  <si>
    <t>1382347066</t>
  </si>
  <si>
    <t>-1559903726</t>
  </si>
  <si>
    <t>-2113598475</t>
  </si>
  <si>
    <t>Pol286</t>
  </si>
  <si>
    <t>Nouzové svítidlo  P5 - LED 1W do schodů 2W</t>
  </si>
  <si>
    <t>-356204359</t>
  </si>
  <si>
    <t>Pol287</t>
  </si>
  <si>
    <t>862957943</t>
  </si>
  <si>
    <t>-559605452</t>
  </si>
  <si>
    <t>1983019152</t>
  </si>
  <si>
    <t>Pol288</t>
  </si>
  <si>
    <t>2069945092</t>
  </si>
  <si>
    <t>Pol289</t>
  </si>
  <si>
    <t>2115803296</t>
  </si>
  <si>
    <t>Pol290</t>
  </si>
  <si>
    <t>-1958454428</t>
  </si>
  <si>
    <t>1589834081</t>
  </si>
  <si>
    <t>-2048130881</t>
  </si>
  <si>
    <t>-1474664768</t>
  </si>
  <si>
    <t>-2014758300</t>
  </si>
  <si>
    <t>-1416718615</t>
  </si>
  <si>
    <t>Pol291</t>
  </si>
  <si>
    <t>271650465</t>
  </si>
  <si>
    <t>1997651559</t>
  </si>
  <si>
    <t>1857504781</t>
  </si>
  <si>
    <t>1239089175</t>
  </si>
  <si>
    <t>22070661</t>
  </si>
  <si>
    <t>-82678258</t>
  </si>
  <si>
    <t>Pol292</t>
  </si>
  <si>
    <t>1372266097</t>
  </si>
  <si>
    <t>-227106299</t>
  </si>
  <si>
    <t>-1981664149</t>
  </si>
  <si>
    <t>1018643843</t>
  </si>
  <si>
    <t>-626048789</t>
  </si>
  <si>
    <t>-1229197435</t>
  </si>
  <si>
    <t>4702927</t>
  </si>
  <si>
    <t>-879434300</t>
  </si>
  <si>
    <t>Pol293</t>
  </si>
  <si>
    <t>-1681891991</t>
  </si>
  <si>
    <t>Pol294</t>
  </si>
  <si>
    <t>Výchozí revize el.zařízení  4 etapa</t>
  </si>
  <si>
    <t>-516197080</t>
  </si>
  <si>
    <t>Pol295</t>
  </si>
  <si>
    <t>-123242032</t>
  </si>
  <si>
    <t>568724581</t>
  </si>
  <si>
    <t>Pol618</t>
  </si>
  <si>
    <t>Demontáž stávajících stropních vyústek (cca 400x200 mm)</t>
  </si>
  <si>
    <t>789471648</t>
  </si>
  <si>
    <t>Pol619</t>
  </si>
  <si>
    <t>Demontáž stávajících vyústek umístěných v elevaci hlediště kinosálu</t>
  </si>
  <si>
    <t>455578883</t>
  </si>
  <si>
    <t>Pol620</t>
  </si>
  <si>
    <t>Demontáž stávajícího VZT potrubí do d200 mm (kompletní práce vč. případné izolace nebo obkladu)</t>
  </si>
  <si>
    <t>-187718147</t>
  </si>
  <si>
    <t>Pol621</t>
  </si>
  <si>
    <t>Demontáž VZT potrubí z plechu pozinkového, přírubového, obvod do 3000 mm (kompletní práce vč. případné izolace nebo obkladu)</t>
  </si>
  <si>
    <t>1211467958</t>
  </si>
  <si>
    <t>Pol622</t>
  </si>
  <si>
    <t>Demontáž VZT potrubí z plechu pozinkového, přírubového, obvod do 2000 mm (kompletní práce vč. případné izolace nebo obkladu)</t>
  </si>
  <si>
    <t>1504013463</t>
  </si>
  <si>
    <t>467862766</t>
  </si>
  <si>
    <t>212244698</t>
  </si>
  <si>
    <t>Pol623</t>
  </si>
  <si>
    <t>Přívodní vyústka dvouřadá 1225x75 mm, vč. regulace</t>
  </si>
  <si>
    <t>-751504803</t>
  </si>
  <si>
    <t>Pol624</t>
  </si>
  <si>
    <t>Přívodní vyústka dvouřadá 400x200 mm, vč. regulace</t>
  </si>
  <si>
    <t>1743390433</t>
  </si>
  <si>
    <t>Pol625</t>
  </si>
  <si>
    <t>-1112503046</t>
  </si>
  <si>
    <t>Pol626</t>
  </si>
  <si>
    <t>Odvodní vyústka jednořadá 400x200 mm, vč. regulace</t>
  </si>
  <si>
    <t>-1533790260</t>
  </si>
  <si>
    <t>Pol627</t>
  </si>
  <si>
    <t>Šikmý výfukový kus 940x620 mm, se sítí proti ptactvu</t>
  </si>
  <si>
    <t>-152810284</t>
  </si>
  <si>
    <t>Pol628</t>
  </si>
  <si>
    <t>Šikmý výfukový kus 700x620 mm, se sítí proti ptactvu</t>
  </si>
  <si>
    <t>-1662315312</t>
  </si>
  <si>
    <t>Pol629</t>
  </si>
  <si>
    <t>Přechod stranový 500x450/200x450, L=400 mm Materiál: pozinkovaná ocel</t>
  </si>
  <si>
    <t>-1802814997</t>
  </si>
  <si>
    <t>Pol630</t>
  </si>
  <si>
    <t>Přechod symetrický 450x160/160x160, L=250 mm Materiál: pozinkovaná ocel</t>
  </si>
  <si>
    <t>640061774</t>
  </si>
  <si>
    <t>Pol631</t>
  </si>
  <si>
    <t>Přechod symetrický 350x160/160x160, L=150 mm Materiál: pozinkovaná ocel</t>
  </si>
  <si>
    <t>-434148085</t>
  </si>
  <si>
    <t>Pol632</t>
  </si>
  <si>
    <t>Přechod symetrický 400x450/400x350, L=250 mm Materiál: pozinkovaná ocel</t>
  </si>
  <si>
    <t>591048519</t>
  </si>
  <si>
    <t>Pol633</t>
  </si>
  <si>
    <t>Přechod stranový 400x350/270x350, L=300 mm Materiál: pozinkovaná ocel</t>
  </si>
  <si>
    <t>-1341107703</t>
  </si>
  <si>
    <t>Pol634</t>
  </si>
  <si>
    <t>Přechod stranový 270x350/200x350, L=250 mm Materiál: pozinkovaná ocel</t>
  </si>
  <si>
    <t>1094868681</t>
  </si>
  <si>
    <t>Pol635</t>
  </si>
  <si>
    <t>Přechod symetrický 200x350/200x250, L=250 mm Materiál: pozinkovaná ocel</t>
  </si>
  <si>
    <t>947850478</t>
  </si>
  <si>
    <t>Pol636</t>
  </si>
  <si>
    <t>Přechod symetrický 200x250/200x160, L=250 mm Materiál: pozinkovaná ocel</t>
  </si>
  <si>
    <t>329052824</t>
  </si>
  <si>
    <t>Pol637</t>
  </si>
  <si>
    <t>Přechod symetrický 200x160/160x160, L=200 mm Materiál: pozinkovaná ocel</t>
  </si>
  <si>
    <t>-907090772</t>
  </si>
  <si>
    <t>Pol638</t>
  </si>
  <si>
    <t>Odbočka 500x450/500x550mm, L=750mm, R100mm, Materiál: pozinkovaná ocel</t>
  </si>
  <si>
    <t>97656032</t>
  </si>
  <si>
    <t>Pol639</t>
  </si>
  <si>
    <t>Odbočka s přechodem 500x450/320x450/400x450mm, L=600mm, R100mm, Materiál: pozinkovaná ocel</t>
  </si>
  <si>
    <t>-2108341574</t>
  </si>
  <si>
    <t>Pol640</t>
  </si>
  <si>
    <t>Odbočka 450x450/450x160mm, L=360mm, R100mm, Materiál: pozinkovaná ocel</t>
  </si>
  <si>
    <t>-1307613561</t>
  </si>
  <si>
    <t>Pol641</t>
  </si>
  <si>
    <t>Odbočka 400x450/160x450mm, L=360mm, R100mm, Materiál: pozinkovaná ocel</t>
  </si>
  <si>
    <t>-1981264032</t>
  </si>
  <si>
    <t>Pol642</t>
  </si>
  <si>
    <t>Odbočka 400x350/160x350mm, L=360mm, R100mm, Materiál: pozinkovaná ocel</t>
  </si>
  <si>
    <t>1964294810</t>
  </si>
  <si>
    <t>Pol643</t>
  </si>
  <si>
    <t>Odbočka 400x200/400x200mm, L=600mm, R100mm, Materiál: pozinkovaná ocel</t>
  </si>
  <si>
    <t>1236506484</t>
  </si>
  <si>
    <t>Pol644</t>
  </si>
  <si>
    <t>Odbočka 270x350/160x350mm, L=360mm, R100mm, Materiál: pozinkovaná ocel</t>
  </si>
  <si>
    <t>-914037849</t>
  </si>
  <si>
    <t>Pol645</t>
  </si>
  <si>
    <t>Odbočka 200x350/160x350mm, L=360mm, R100mm, Materiál: pozinkovaná ocel</t>
  </si>
  <si>
    <t>-1254698627</t>
  </si>
  <si>
    <t>Pol646</t>
  </si>
  <si>
    <t>Odbočka 250x200/160x200mm, L=360mm, R100mm, Materiál: pozinkovaná ocel</t>
  </si>
  <si>
    <t>648385924</t>
  </si>
  <si>
    <t>Pol647</t>
  </si>
  <si>
    <t>Odbočka 160x160/160x160mm, L=360mm, R100mm, Materiál: pozinkovaná ocel</t>
  </si>
  <si>
    <t>-897388804</t>
  </si>
  <si>
    <t>Pol648</t>
  </si>
  <si>
    <t>Oblouk přechodový 90° - 450x200/400x200, R100mm Materiál: pozinkovaná ocel</t>
  </si>
  <si>
    <t>-948354875</t>
  </si>
  <si>
    <t>Pol649</t>
  </si>
  <si>
    <t>Oblouk přechodový 90° - 450x400/200x400, R100mm Materiál: pozinkovaná ocel</t>
  </si>
  <si>
    <t>912264279</t>
  </si>
  <si>
    <t>Pol650</t>
  </si>
  <si>
    <t>Oblouk přechodový 90° - 450x450/400x450, R100mm Materiál: pozinkovaná ocel</t>
  </si>
  <si>
    <t>-1101369740</t>
  </si>
  <si>
    <t>Pol651</t>
  </si>
  <si>
    <t>Oblouk 90° - 500x620, R150mm Materiál: pozinkovaná ocel</t>
  </si>
  <si>
    <t>859615043</t>
  </si>
  <si>
    <t>Pol652</t>
  </si>
  <si>
    <t>Oblouk 90° - 500x450, R100mm Materiál: pozinkovaná ocel</t>
  </si>
  <si>
    <t>443112863</t>
  </si>
  <si>
    <t>Pol653</t>
  </si>
  <si>
    <t>Oblouk 90° - 450x450, R100mm Materiál: pozinkovaná ocel</t>
  </si>
  <si>
    <t>-812637167</t>
  </si>
  <si>
    <t>Pol654</t>
  </si>
  <si>
    <t>Oblouk 90° - 400x200, R100mm Materiál: pozinkovaná ocel</t>
  </si>
  <si>
    <t>-761720131</t>
  </si>
  <si>
    <t>Pol655</t>
  </si>
  <si>
    <t>Oblouk 90° - 320x450, R100mm Materiál: pozinkovaná ocel</t>
  </si>
  <si>
    <t>1572618052</t>
  </si>
  <si>
    <t>Pol656</t>
  </si>
  <si>
    <t>Oblouk 45° - 200x400, R100mm Materiál: pozinkovaná ocel</t>
  </si>
  <si>
    <t>-430270914</t>
  </si>
  <si>
    <t>Pol657</t>
  </si>
  <si>
    <t>Oblouk 90° - 160x160, R100mm Materiál: pozinkovaná ocel</t>
  </si>
  <si>
    <t>106931805</t>
  </si>
  <si>
    <t>Pol658</t>
  </si>
  <si>
    <t>Oblouk 45° - 160x160, R100mm Materiál: pozinkovaná ocel</t>
  </si>
  <si>
    <t>885002368</t>
  </si>
  <si>
    <t>Pol659</t>
  </si>
  <si>
    <t>Oblouk 90° - 75x1225, R100mm Materiál: pozinkovaná ocel</t>
  </si>
  <si>
    <t>138071644</t>
  </si>
  <si>
    <t>Pol660</t>
  </si>
  <si>
    <t>Potrubí čtyřhranné rovné 500x450mm, L=1000mm, Materiál: pozinkovaná ocel</t>
  </si>
  <si>
    <t>-1260596011</t>
  </si>
  <si>
    <t>Pol661</t>
  </si>
  <si>
    <t>Potrubí čtyřhranné rovné 500x450mm, L=700VP (volná příruba) Materiál: pozinkovaná ocel</t>
  </si>
  <si>
    <t>-1997048843</t>
  </si>
  <si>
    <t>Pol662</t>
  </si>
  <si>
    <t>Potrubí čtyřhranné rovné 450x450mm, L=1000mm, Materiál: pozinkovaná ocel</t>
  </si>
  <si>
    <t>-1244938895</t>
  </si>
  <si>
    <t>Pol663</t>
  </si>
  <si>
    <t>Potrubí čtyřhranné rovné 450x450mm, L=750VP (volná příruba) Materiál: pozinkovaná ocel</t>
  </si>
  <si>
    <t>831226979</t>
  </si>
  <si>
    <t>Pol664</t>
  </si>
  <si>
    <t>Potrubí čtyřhranné rovné 450x450mm, L=500VP (volná příruba) Materiál: pozinkovaná ocel</t>
  </si>
  <si>
    <t>-451778155</t>
  </si>
  <si>
    <t>Pol665</t>
  </si>
  <si>
    <t>Potrubí čtyřhranné rovné 450x400mm, L=500VP (volná příruba) Materiál: pozinkovaná ocel</t>
  </si>
  <si>
    <t>-203844858</t>
  </si>
  <si>
    <t>Pol666</t>
  </si>
  <si>
    <t>Potrubí čtyřhranné rovné 450x400mm, L=500mm Materiál: pozinkovaná ocel</t>
  </si>
  <si>
    <t>-310001561</t>
  </si>
  <si>
    <t>Pol667</t>
  </si>
  <si>
    <t>Potrubí čtyřhranné rovné 450x200mm, L=400VP (volná příruba) Materiál: pozinkovaná ocel</t>
  </si>
  <si>
    <t>-1908969167</t>
  </si>
  <si>
    <t>Pol668</t>
  </si>
  <si>
    <t>Potrubí čtyřhranné rovné 400x350mm, L=350VP (volná příruba) Materiál: pozinkovaná ocel</t>
  </si>
  <si>
    <t>1105529290</t>
  </si>
  <si>
    <t>Pol669</t>
  </si>
  <si>
    <t>Potrubí čtyřhranné rovné 400x200mm, L=1000 mm Materiál: pozinkovaná ocel</t>
  </si>
  <si>
    <t>-1364060049</t>
  </si>
  <si>
    <t>Pol670</t>
  </si>
  <si>
    <t>Potrubí čtyřhranné rovné 400x200mm, L=1000 mm, se sedlovým kusem 400x200 mm Materiál: pozinkovaná ocel</t>
  </si>
  <si>
    <t>-1858715571</t>
  </si>
  <si>
    <t>Pol671</t>
  </si>
  <si>
    <t>Potrubí čtyřhranné rovné 400x200mm, L=500VP (volná příruba) Materiál: pozinkovaná ocel</t>
  </si>
  <si>
    <t>-1766803109</t>
  </si>
  <si>
    <t>Pol672</t>
  </si>
  <si>
    <t>Potrubí čtyřhranné rovné 400x200mm, L=250VP (volná příruba) Materiál: pozinkovaná ocel</t>
  </si>
  <si>
    <t>-479732338</t>
  </si>
  <si>
    <t>Pol673</t>
  </si>
  <si>
    <t>Potrubí čtyřhranné rovné 450x320mm, L=1000 mm Materiál: pozinkovaná ocel</t>
  </si>
  <si>
    <t>918303731</t>
  </si>
  <si>
    <t>Pol674</t>
  </si>
  <si>
    <t>Potrubí čtyřhranné rovné 450x320mm, L=1000VP (volná příruba) Materiál: pozinkovaná ocel</t>
  </si>
  <si>
    <t>1093659276</t>
  </si>
  <si>
    <t>Pol675</t>
  </si>
  <si>
    <t>Potrubí čtyřhranné rovné 450x320mm, L=1000VP (volná příruba) se sedlovým kusem d100 mm Materiál: pozinkovaná ocel</t>
  </si>
  <si>
    <t>1863680572</t>
  </si>
  <si>
    <t>Pol676</t>
  </si>
  <si>
    <t>Potrubí čtyřhranné rovné 450x320mm, L=500VP (volná příruba) Materiál: pozinkovaná ocel</t>
  </si>
  <si>
    <t>-2015287579</t>
  </si>
  <si>
    <t>Pol677</t>
  </si>
  <si>
    <t>Potrubí čtyřhranné rovné 270x350mm, L=650VP (volná příruba) Materiál: pozinkovaná ocel</t>
  </si>
  <si>
    <t>-42338580</t>
  </si>
  <si>
    <t>Pol678</t>
  </si>
  <si>
    <t>Potrubí čtyřhranné rovné 270x350mm, L=350VP (volná příruba) Materiál: pozinkovaná ocel</t>
  </si>
  <si>
    <t>664070070</t>
  </si>
  <si>
    <t>Pol679</t>
  </si>
  <si>
    <t>Potrubí čtyřhranné rovné 200x350mm, L=350VP (volná příruba) Materiál: pozinkovaná ocel</t>
  </si>
  <si>
    <t>438531436</t>
  </si>
  <si>
    <t>Pol680</t>
  </si>
  <si>
    <t>Potrubí čtyřhranné rovné 200x250mm, L=350VP (volná příruba) Materiál: pozinkovaná ocel</t>
  </si>
  <si>
    <t>771916842</t>
  </si>
  <si>
    <t>Pol681</t>
  </si>
  <si>
    <t>Potrubí čtyřhranné rovné 160x350mm, L=250VP (volná příruba) Materiál: pozinkovaná ocel</t>
  </si>
  <si>
    <t>-1138255537</t>
  </si>
  <si>
    <t>Pol682</t>
  </si>
  <si>
    <t>Potrubí čtyřhranné rovné 160x160mm, L=250VP (volná příruba) Materiál: pozinkovaná ocel</t>
  </si>
  <si>
    <t>-440904823</t>
  </si>
  <si>
    <t>Pol683</t>
  </si>
  <si>
    <t>Potrubí čtyřhranné rovné 160x160mm, L=1000VP (volná příruba) Materiál: pozinkovaná ocel</t>
  </si>
  <si>
    <t>203467390</t>
  </si>
  <si>
    <t>Pol684</t>
  </si>
  <si>
    <t>Potrubí čtyřhranné rovné 160x160mm, L=300 mm Materiál: pozinkovaná ocel</t>
  </si>
  <si>
    <t>632226440</t>
  </si>
  <si>
    <t>Pol685</t>
  </si>
  <si>
    <t>Potrubí čtyřhranné rovné 160x160mm, L=200 mm Materiál: pozinkovaná ocel</t>
  </si>
  <si>
    <t>-640321865</t>
  </si>
  <si>
    <t>Pol686</t>
  </si>
  <si>
    <t>Potrubí čtyřhranné rovné 1225x75mm, L=100VP (volná příruba) Materiál: pozinkovaná ocel</t>
  </si>
  <si>
    <t>-1854344133</t>
  </si>
  <si>
    <t>Pol687</t>
  </si>
  <si>
    <t>Potrubí čtyřhranné rovné 160x160mm, L=1500 mm se sedlovým kusem 1225x75 mm (150 mm VP) Materiál: pozinkovaná ocel</t>
  </si>
  <si>
    <t>-1726136927</t>
  </si>
  <si>
    <t>Pol688</t>
  </si>
  <si>
    <t>Přechod asymetrický 1225x75 mm, L=250 mm, vyosení 50 mm Materiál: pozinkovaná ocel</t>
  </si>
  <si>
    <t>1694372756</t>
  </si>
  <si>
    <t>683440290</t>
  </si>
  <si>
    <t>107322096</t>
  </si>
  <si>
    <t>1207962762</t>
  </si>
  <si>
    <t>Pol689</t>
  </si>
  <si>
    <t>Hadice ohebná d 100 Materiál: AL laminát vyztužený ocelovým kordem</t>
  </si>
  <si>
    <t>235701334</t>
  </si>
  <si>
    <t>Pol690</t>
  </si>
  <si>
    <t>Přechod stranový 550x550/550x380, L=350 mm Materiál: pozinkovaná ocel</t>
  </si>
  <si>
    <t>342277197</t>
  </si>
  <si>
    <t>Pol691</t>
  </si>
  <si>
    <t>Přechod stranový 550x380/380x380, L=350 mm Materiál: pozinkovaná ocel</t>
  </si>
  <si>
    <t>840946947</t>
  </si>
  <si>
    <t>Pol692</t>
  </si>
  <si>
    <t>Odbočka 550x550/380x380mm, L=580mm, R100mm,   Materiál: pozinkovaná ocel</t>
  </si>
  <si>
    <t>-2006985446</t>
  </si>
  <si>
    <t>Pol693</t>
  </si>
  <si>
    <t>Oblouk přechodový 90° - 550x380/380x380, R100mm Materiál: pozinkovaná ocel</t>
  </si>
  <si>
    <t>1001141433</t>
  </si>
  <si>
    <t>Pol694</t>
  </si>
  <si>
    <t>-1223366239</t>
  </si>
  <si>
    <t>Pol695</t>
  </si>
  <si>
    <t>Oblouk 90° - 380x380, R100mm Materiál: pozinkovaná ocel</t>
  </si>
  <si>
    <t>-1847849688</t>
  </si>
  <si>
    <t>1607363767</t>
  </si>
  <si>
    <t>Pol696</t>
  </si>
  <si>
    <t>-415815049</t>
  </si>
  <si>
    <t>Pol697</t>
  </si>
  <si>
    <t>712292588</t>
  </si>
  <si>
    <t>Pol698</t>
  </si>
  <si>
    <t>Potrubí čtyřhranné rovné 380x380mm, L=1000mm Materiál: pozinkovaná ocel</t>
  </si>
  <si>
    <t>-380265144</t>
  </si>
  <si>
    <t>Pol699</t>
  </si>
  <si>
    <t>Potrubí čtyřhranné rovné 380x380mm, L=800VP (volná příruba) Materiál: pozinkovaná ocel</t>
  </si>
  <si>
    <t>851315049</t>
  </si>
  <si>
    <t>Pol700</t>
  </si>
  <si>
    <t>Potrubí čtyřhranné rovné 380x380mm, L=400VP (volná příruba) Materiál: pozinkovaná ocel</t>
  </si>
  <si>
    <t>762576594</t>
  </si>
  <si>
    <t>Pol701</t>
  </si>
  <si>
    <t>Potrubí čtyřhranné rovné 400x200mm, L=300VP (volná příruba) Materiál: pozinkovaná ocel</t>
  </si>
  <si>
    <t>-888245185</t>
  </si>
  <si>
    <t>Pol702</t>
  </si>
  <si>
    <t>Potrubí čtyřhranné rovné 380x380mm, L=800VP (volná příruba), se sedlovým kusem 400x200 mm Materiál: pozinkovaná ocel</t>
  </si>
  <si>
    <t>766551601</t>
  </si>
  <si>
    <t>752633980</t>
  </si>
  <si>
    <t>Pol703</t>
  </si>
  <si>
    <t>1897264124</t>
  </si>
  <si>
    <t>500081645</t>
  </si>
  <si>
    <t>988976637</t>
  </si>
  <si>
    <t>-21617245</t>
  </si>
  <si>
    <t>2092631048</t>
  </si>
  <si>
    <t>-1613659701</t>
  </si>
  <si>
    <t>-247879914</t>
  </si>
  <si>
    <t>Pol704</t>
  </si>
  <si>
    <t>1765320388</t>
  </si>
  <si>
    <t>Pol705</t>
  </si>
  <si>
    <t>Potrubní diagonální ventilátor v tichém provedení, Q = 1300 m3/h, dp = 250 Pa, (230V, 50Hz, cca 100 W)</t>
  </si>
  <si>
    <t>1349145966</t>
  </si>
  <si>
    <t>Pol706</t>
  </si>
  <si>
    <t>-109860812</t>
  </si>
  <si>
    <t>Pol707</t>
  </si>
  <si>
    <t>Připojovací měděné chladivové potrubí, vč. tepelné izolace</t>
  </si>
  <si>
    <t>1164504581</t>
  </si>
  <si>
    <t>Pol708</t>
  </si>
  <si>
    <t>Chladivový potrubní výměník, dp1300m3/h = 60 Pa, Qchl=8 kW</t>
  </si>
  <si>
    <t>-880683412</t>
  </si>
  <si>
    <t>Pol709</t>
  </si>
  <si>
    <t>Filtrační kazeta G4, d315 mm</t>
  </si>
  <si>
    <t>1253837558</t>
  </si>
  <si>
    <t>Pol710</t>
  </si>
  <si>
    <t>Regulační klapka d315 mm, pro servopohon (dodávka MaR)</t>
  </si>
  <si>
    <t>-16771592</t>
  </si>
  <si>
    <t>Pol711</t>
  </si>
  <si>
    <t>Regulační klapka d315 mm, ruční ovládání</t>
  </si>
  <si>
    <t>369698581</t>
  </si>
  <si>
    <t>Pol712</t>
  </si>
  <si>
    <t>Tlumič hluku potrubní, d315 mm, L=900mm. Materiál: pozinkovaná ocel</t>
  </si>
  <si>
    <t>8861460</t>
  </si>
  <si>
    <t>Pol713</t>
  </si>
  <si>
    <t>Textilní vyústka kruhová d315 mm, Qmax = 1300 m3/h, l=2650 mm, s tvarovacími obručemi</t>
  </si>
  <si>
    <t>-411053738</t>
  </si>
  <si>
    <t>Pol714</t>
  </si>
  <si>
    <t>Textilní vyústka kruhová d315 mm,  Qmax = 1300 m3/h, l=2800 mm, s tvarovacími obručemi</t>
  </si>
  <si>
    <t>794583551</t>
  </si>
  <si>
    <t>Pol715</t>
  </si>
  <si>
    <t>Protidešťová žaluzie 630x400, se sítí proti ptactvu</t>
  </si>
  <si>
    <t>-325586653</t>
  </si>
  <si>
    <t>Pol716</t>
  </si>
  <si>
    <t>Přechod osový 630x400/d315 mm, L= 300 mm Materiál: pozinkovaná ocel</t>
  </si>
  <si>
    <t>-1594016940</t>
  </si>
  <si>
    <t>Pol717</t>
  </si>
  <si>
    <t>Potrubí čtyřhranné rovné 630x400mm, L=200VP (volná příruba) Materiál: pozinkovaná ocel</t>
  </si>
  <si>
    <t>-468806623</t>
  </si>
  <si>
    <t>Pol718</t>
  </si>
  <si>
    <t>Odbočka jednostranná 90° - D315/D315mm Materiál: pozinkovaná ocel</t>
  </si>
  <si>
    <t>1977710537</t>
  </si>
  <si>
    <t>205967479</t>
  </si>
  <si>
    <t>1934372688</t>
  </si>
  <si>
    <t>Pol719</t>
  </si>
  <si>
    <t>Radiální ventilátor d200 mm v zatlumeném boxu (600 m³/h, dp = 50-400 Pa), (230V, 50 Hz, cca 161 W)</t>
  </si>
  <si>
    <t>-39857861</t>
  </si>
  <si>
    <t>Pol720</t>
  </si>
  <si>
    <t>Tlumič hluku potrubní, d200 mm, L=900mm. Materiál: pozinkovaná ocel</t>
  </si>
  <si>
    <t>-733997499</t>
  </si>
  <si>
    <t>Pol721</t>
  </si>
  <si>
    <t>Tlumič hluku potrubní, d200 mm, L=600mm. Materiál: pozinkovaná ocel</t>
  </si>
  <si>
    <t>70352377</t>
  </si>
  <si>
    <t>Pol722</t>
  </si>
  <si>
    <t>Protidešťová žaluzie 400x355, se sítí proti ptactvu</t>
  </si>
  <si>
    <t>1387792641</t>
  </si>
  <si>
    <t>Pol723</t>
  </si>
  <si>
    <t>Přetlaková žaluzie d250</t>
  </si>
  <si>
    <t>-263577224</t>
  </si>
  <si>
    <t>Pol724</t>
  </si>
  <si>
    <t>Přechod osový 400x355/d200 mm, L= 300 mm Materiál: pozinkovaná ocel</t>
  </si>
  <si>
    <t>-1237961772</t>
  </si>
  <si>
    <t>Pol725</t>
  </si>
  <si>
    <t>Potrubí čtyřhranné rovné 400x355mm, L=200VP (volná příruba) Materiál: pozinkovaná ocel</t>
  </si>
  <si>
    <t>-1268200566</t>
  </si>
  <si>
    <t>-1069740766</t>
  </si>
  <si>
    <t>-171126132</t>
  </si>
  <si>
    <t>-1988535014</t>
  </si>
  <si>
    <t>-1604133364</t>
  </si>
  <si>
    <t>Pol726</t>
  </si>
  <si>
    <t>-1116274680</t>
  </si>
  <si>
    <t>1418827152</t>
  </si>
  <si>
    <t>1960060439</t>
  </si>
  <si>
    <t>-800323874</t>
  </si>
  <si>
    <t>2076952352</t>
  </si>
  <si>
    <t>-1212237237</t>
  </si>
  <si>
    <t>Pol727</t>
  </si>
  <si>
    <t>-2078291433</t>
  </si>
  <si>
    <t>-1890741385</t>
  </si>
  <si>
    <t>Pol728</t>
  </si>
  <si>
    <t>Úprava systému vzhledem k zateplení fasády</t>
  </si>
  <si>
    <t>189393591</t>
  </si>
  <si>
    <t>-837493179</t>
  </si>
  <si>
    <t>-776840792</t>
  </si>
  <si>
    <t>Pol729</t>
  </si>
  <si>
    <t>-1330605729</t>
  </si>
  <si>
    <t>Pol730</t>
  </si>
  <si>
    <t>1922013163</t>
  </si>
  <si>
    <t>Vzduchotechnika  - montáž</t>
  </si>
  <si>
    <t>Pol731</t>
  </si>
  <si>
    <t>1229859391</t>
  </si>
  <si>
    <t>Pol732</t>
  </si>
  <si>
    <t>1712201562</t>
  </si>
  <si>
    <t>Pol733</t>
  </si>
  <si>
    <t>1197752186</t>
  </si>
  <si>
    <t>Pol734</t>
  </si>
  <si>
    <t>-1631061172</t>
  </si>
  <si>
    <t>Pol735</t>
  </si>
  <si>
    <t>1014525315</t>
  </si>
  <si>
    <t>530533841</t>
  </si>
  <si>
    <t>Pol736</t>
  </si>
  <si>
    <t>-1801111978</t>
  </si>
  <si>
    <t>Pol737</t>
  </si>
  <si>
    <t>955071120</t>
  </si>
  <si>
    <t>Pol738</t>
  </si>
  <si>
    <t>1505829556</t>
  </si>
  <si>
    <t>-704571856</t>
  </si>
  <si>
    <t>Pol739</t>
  </si>
  <si>
    <t>-835576460</t>
  </si>
  <si>
    <t>Pol740</t>
  </si>
  <si>
    <t>-1886065316</t>
  </si>
  <si>
    <t>Pol741</t>
  </si>
  <si>
    <t>-151810491</t>
  </si>
  <si>
    <t>Pol742</t>
  </si>
  <si>
    <t>702631842</t>
  </si>
  <si>
    <t>Pol743</t>
  </si>
  <si>
    <t>971560178</t>
  </si>
  <si>
    <t>Pol744</t>
  </si>
  <si>
    <t>1662001326</t>
  </si>
  <si>
    <t>Pol745</t>
  </si>
  <si>
    <t>-1161548022</t>
  </si>
  <si>
    <t>Pol746</t>
  </si>
  <si>
    <t>568169502</t>
  </si>
  <si>
    <t>Pol747</t>
  </si>
  <si>
    <t>534697281</t>
  </si>
  <si>
    <t>Pol748</t>
  </si>
  <si>
    <t>1753973117</t>
  </si>
  <si>
    <t>Pol749</t>
  </si>
  <si>
    <t>-843742943</t>
  </si>
  <si>
    <t>Pol750</t>
  </si>
  <si>
    <t>1227100636</t>
  </si>
  <si>
    <t>Pol751</t>
  </si>
  <si>
    <t>-791353488</t>
  </si>
  <si>
    <t>Pol752</t>
  </si>
  <si>
    <t>-1664271281</t>
  </si>
  <si>
    <t>Pol753</t>
  </si>
  <si>
    <t>-1369229931</t>
  </si>
  <si>
    <t>Pol754</t>
  </si>
  <si>
    <t>-1904955143</t>
  </si>
  <si>
    <t>Pol755</t>
  </si>
  <si>
    <t>2029448059</t>
  </si>
  <si>
    <t>Pol756</t>
  </si>
  <si>
    <t>-2113512683</t>
  </si>
  <si>
    <t>Pol757</t>
  </si>
  <si>
    <t>-870932675</t>
  </si>
  <si>
    <t>Pol758</t>
  </si>
  <si>
    <t>-1787637208</t>
  </si>
  <si>
    <t>Pol759</t>
  </si>
  <si>
    <t>-914131990</t>
  </si>
  <si>
    <t>Pol760</t>
  </si>
  <si>
    <t>-1086124011</t>
  </si>
  <si>
    <t>Pol761</t>
  </si>
  <si>
    <t>671419201</t>
  </si>
  <si>
    <t>Pol762</t>
  </si>
  <si>
    <t>-2041966080</t>
  </si>
  <si>
    <t>Pol763</t>
  </si>
  <si>
    <t>-664757940</t>
  </si>
  <si>
    <t>Pol764</t>
  </si>
  <si>
    <t>40675565</t>
  </si>
  <si>
    <t>Pol765</t>
  </si>
  <si>
    <t>1031043099</t>
  </si>
  <si>
    <t>Pol766</t>
  </si>
  <si>
    <t>-1318814968</t>
  </si>
  <si>
    <t>Pol767</t>
  </si>
  <si>
    <t>681764116</t>
  </si>
  <si>
    <t>Pol768</t>
  </si>
  <si>
    <t>2092491356</t>
  </si>
  <si>
    <t>Pol769</t>
  </si>
  <si>
    <t>836041911</t>
  </si>
  <si>
    <t>Pol770</t>
  </si>
  <si>
    <t>-1932192399</t>
  </si>
  <si>
    <t>Pol771</t>
  </si>
  <si>
    <t>-1454014373</t>
  </si>
  <si>
    <t>Pol772</t>
  </si>
  <si>
    <t>-2129424217</t>
  </si>
  <si>
    <t>Pol773</t>
  </si>
  <si>
    <t>-1436155683</t>
  </si>
  <si>
    <t>Pol774</t>
  </si>
  <si>
    <t>15506278</t>
  </si>
  <si>
    <t>Pol775</t>
  </si>
  <si>
    <t>-1314812511</t>
  </si>
  <si>
    <t>Pol776</t>
  </si>
  <si>
    <t>-1839469676</t>
  </si>
  <si>
    <t>Pol777</t>
  </si>
  <si>
    <t>-181283636</t>
  </si>
  <si>
    <t>Pol778</t>
  </si>
  <si>
    <t>-1492072699</t>
  </si>
  <si>
    <t>Pol779</t>
  </si>
  <si>
    <t>-1728913541</t>
  </si>
  <si>
    <t>Pol780</t>
  </si>
  <si>
    <t>-1257910682</t>
  </si>
  <si>
    <t>Pol781</t>
  </si>
  <si>
    <t>1426488578</t>
  </si>
  <si>
    <t>Pol782</t>
  </si>
  <si>
    <t>-1888676857</t>
  </si>
  <si>
    <t>Pol783</t>
  </si>
  <si>
    <t>-1853156076</t>
  </si>
  <si>
    <t>Pol784</t>
  </si>
  <si>
    <t>-437126806</t>
  </si>
  <si>
    <t>Pol785</t>
  </si>
  <si>
    <t>1765800048</t>
  </si>
  <si>
    <t>Pol786</t>
  </si>
  <si>
    <t>-2012914645</t>
  </si>
  <si>
    <t>Pol787</t>
  </si>
  <si>
    <t>-196612544</t>
  </si>
  <si>
    <t>Pol788</t>
  </si>
  <si>
    <t>493318528</t>
  </si>
  <si>
    <t>Pol789</t>
  </si>
  <si>
    <t>-1452401229</t>
  </si>
  <si>
    <t>Pol790</t>
  </si>
  <si>
    <t>63149665</t>
  </si>
  <si>
    <t>Pol791</t>
  </si>
  <si>
    <t>-1024129858</t>
  </si>
  <si>
    <t>Pol792</t>
  </si>
  <si>
    <t>1249028490</t>
  </si>
  <si>
    <t>Pol793</t>
  </si>
  <si>
    <t>1193353410</t>
  </si>
  <si>
    <t>Pol794</t>
  </si>
  <si>
    <t>-934330314</t>
  </si>
  <si>
    <t>Pol795</t>
  </si>
  <si>
    <t>59639009</t>
  </si>
  <si>
    <t>Pol796</t>
  </si>
  <si>
    <t>2029249691</t>
  </si>
  <si>
    <t>Pol797</t>
  </si>
  <si>
    <t>1304362266</t>
  </si>
  <si>
    <t>Pol798</t>
  </si>
  <si>
    <t>1211333182</t>
  </si>
  <si>
    <t>Pol799</t>
  </si>
  <si>
    <t>-543515213</t>
  </si>
  <si>
    <t>Pol800</t>
  </si>
  <si>
    <t>29054164</t>
  </si>
  <si>
    <t>Pol801</t>
  </si>
  <si>
    <t>1370099507</t>
  </si>
  <si>
    <t>1584914650</t>
  </si>
  <si>
    <t>-1588560271</t>
  </si>
  <si>
    <t>1656982679</t>
  </si>
  <si>
    <t>Pol802</t>
  </si>
  <si>
    <t>621648294</t>
  </si>
  <si>
    <t>Pol803</t>
  </si>
  <si>
    <t>-1482636194</t>
  </si>
  <si>
    <t>Pol804</t>
  </si>
  <si>
    <t>934346990</t>
  </si>
  <si>
    <t>Pol805</t>
  </si>
  <si>
    <t>1912074378</t>
  </si>
  <si>
    <t>Pol806</t>
  </si>
  <si>
    <t>350436408</t>
  </si>
  <si>
    <t>1435364030</t>
  </si>
  <si>
    <t>Pol807</t>
  </si>
  <si>
    <t>538712900</t>
  </si>
  <si>
    <t>539687196</t>
  </si>
  <si>
    <t>1318378500</t>
  </si>
  <si>
    <t>1315588216</t>
  </si>
  <si>
    <t>Pol808</t>
  </si>
  <si>
    <t>-1978318298</t>
  </si>
  <si>
    <t>Pol809</t>
  </si>
  <si>
    <t>-753406319</t>
  </si>
  <si>
    <t>Pol810</t>
  </si>
  <si>
    <t>-275831790</t>
  </si>
  <si>
    <t>Pol811</t>
  </si>
  <si>
    <t>1661109485</t>
  </si>
  <si>
    <t>Pol812</t>
  </si>
  <si>
    <t>-1303838076</t>
  </si>
  <si>
    <t>-1791330564</t>
  </si>
  <si>
    <t>184746693</t>
  </si>
  <si>
    <t>-205064096</t>
  </si>
  <si>
    <t>Pol813</t>
  </si>
  <si>
    <t>430286811</t>
  </si>
  <si>
    <t>Pol814</t>
  </si>
  <si>
    <t>-918416123</t>
  </si>
  <si>
    <t>368264479</t>
  </si>
  <si>
    <t>-1553225449</t>
  </si>
  <si>
    <t>123402674</t>
  </si>
  <si>
    <t>Pol815</t>
  </si>
  <si>
    <t>-1330994604</t>
  </si>
  <si>
    <t>Pol816</t>
  </si>
  <si>
    <t>-937027545</t>
  </si>
  <si>
    <t>1476547307</t>
  </si>
  <si>
    <t>Pol817</t>
  </si>
  <si>
    <t>1960215331</t>
  </si>
  <si>
    <t>Pol818</t>
  </si>
  <si>
    <t>334262269</t>
  </si>
  <si>
    <t>Pol819</t>
  </si>
  <si>
    <t>-83779020</t>
  </si>
  <si>
    <t>Pol820</t>
  </si>
  <si>
    <t>-814746153</t>
  </si>
  <si>
    <t>Pol821</t>
  </si>
  <si>
    <t>1988919044</t>
  </si>
  <si>
    <t>Pol822</t>
  </si>
  <si>
    <t>1284670628</t>
  </si>
  <si>
    <t>Pol823</t>
  </si>
  <si>
    <t>-1275148088</t>
  </si>
  <si>
    <t>Pol824</t>
  </si>
  <si>
    <t>-2099239450</t>
  </si>
  <si>
    <t>Pol825</t>
  </si>
  <si>
    <t>-981952410</t>
  </si>
  <si>
    <t>Pol826</t>
  </si>
  <si>
    <t>1375547078</t>
  </si>
  <si>
    <t>Pol827</t>
  </si>
  <si>
    <t>-536297887</t>
  </si>
  <si>
    <t>Pol828</t>
  </si>
  <si>
    <t>-1773561759</t>
  </si>
  <si>
    <t>-231680648</t>
  </si>
  <si>
    <t>-585082089</t>
  </si>
  <si>
    <t>Pol829</t>
  </si>
  <si>
    <t>-1106795932</t>
  </si>
  <si>
    <t>Pol830</t>
  </si>
  <si>
    <t>-2053399288</t>
  </si>
  <si>
    <t>Pol831</t>
  </si>
  <si>
    <t>-1508164741</t>
  </si>
  <si>
    <t>Pol832</t>
  </si>
  <si>
    <t>1752650869</t>
  </si>
  <si>
    <t>Pol833</t>
  </si>
  <si>
    <t>-1998792505</t>
  </si>
  <si>
    <t>Pol834</t>
  </si>
  <si>
    <t>1148272777</t>
  </si>
  <si>
    <t>Pol835</t>
  </si>
  <si>
    <t>-1071404487</t>
  </si>
  <si>
    <t>-1504506920</t>
  </si>
  <si>
    <t>-60039889</t>
  </si>
  <si>
    <t>1882217084</t>
  </si>
  <si>
    <t>-60645792</t>
  </si>
  <si>
    <t>Pol836</t>
  </si>
  <si>
    <t>-1689256025</t>
  </si>
  <si>
    <t>-1257252946</t>
  </si>
  <si>
    <t>Pol837</t>
  </si>
  <si>
    <t>-1967892980</t>
  </si>
  <si>
    <t>Pol838</t>
  </si>
  <si>
    <t>2060172052</t>
  </si>
  <si>
    <t>1779425000</t>
  </si>
  <si>
    <t>399487950</t>
  </si>
  <si>
    <t>Pol839</t>
  </si>
  <si>
    <t>-729152097</t>
  </si>
  <si>
    <t>689156738</t>
  </si>
  <si>
    <t>Pol840</t>
  </si>
  <si>
    <t>1667304162</t>
  </si>
  <si>
    <t>-1122263591</t>
  </si>
  <si>
    <t>-1014312890</t>
  </si>
  <si>
    <t>Pol841</t>
  </si>
  <si>
    <t>-1812408162</t>
  </si>
  <si>
    <t>Pol842</t>
  </si>
  <si>
    <t>-583965434</t>
  </si>
  <si>
    <t>1392814546</t>
  </si>
  <si>
    <t>3,20*3,40</t>
  </si>
  <si>
    <t>994931756</t>
  </si>
  <si>
    <t>9,03+16,07+12,33+4,88</t>
  </si>
  <si>
    <t>1512416418</t>
  </si>
  <si>
    <t>42,31</t>
  </si>
  <si>
    <t>42,31*1,05 'Přepočtené koeficientem množství</t>
  </si>
  <si>
    <t>989072349</t>
  </si>
  <si>
    <t>764001891</t>
  </si>
  <si>
    <t>Demontáž klempířských konstrukcí oplechování úžlabí do suti</t>
  </si>
  <si>
    <t>1825933539</t>
  </si>
  <si>
    <t>10,485+17,485+17,485</t>
  </si>
  <si>
    <t>583848631</t>
  </si>
  <si>
    <t>1,98+3,47+16,15+5,55+3,54+1,74+1,53+3,60+1,85+9,175+1,665+3,80+17,43+13,10+6,40+6,40</t>
  </si>
  <si>
    <t>764211466</t>
  </si>
  <si>
    <t>Oplechování střešních prvků z pozinkovaného plechu úžlabí rš 500 mm</t>
  </si>
  <si>
    <t>1940744825</t>
  </si>
  <si>
    <t xml:space="preserve">Poznámka k souboru cen:_x000D_
1. V cenách 764 21-1405 až - 3452 nejsou započteny náklady na podkladní plech, tento se oceňuje cenami souboru cen 764 01-14..Podkladní plech z pozinkovaného plechu v rozvinuté šířce dle rš střešního prvku. </t>
  </si>
  <si>
    <t>"pol. K13a"10,485</t>
  </si>
  <si>
    <t>"pol. K13b"17,485</t>
  </si>
  <si>
    <t>"pol. K13c"17,485</t>
  </si>
  <si>
    <t>1344624817</t>
  </si>
  <si>
    <t>"pol. K1"1,98+3,47+16,15+5,55+3,54+1,735+1,53+3,60+1,85+9,175+1,665+3,80+17,34</t>
  </si>
  <si>
    <t>"pol.K3"9,08+23,30+3,92</t>
  </si>
  <si>
    <t>"pol.K4"4,40+1,50+4,87+1,83</t>
  </si>
  <si>
    <t>"pol.K5"2,20</t>
  </si>
  <si>
    <t>"pol.K10"0,74+0,885+0,935+1,0*2+1,67</t>
  </si>
  <si>
    <t>-1265742789</t>
  </si>
  <si>
    <t>"pol.K15"6,40*1,51</t>
  </si>
  <si>
    <t>1717082742</t>
  </si>
  <si>
    <t>-418024151</t>
  </si>
  <si>
    <t>1 "DI05/P -hl.z. 25cm"</t>
  </si>
  <si>
    <t>1 "DI26/P -hl.z. 15cm"</t>
  </si>
  <si>
    <t>2112225944</t>
  </si>
  <si>
    <t>1 "DI05/P -hl.z. 15cm"</t>
  </si>
  <si>
    <t>766660173</t>
  </si>
  <si>
    <t>Montáž dveřních křídel dřevěných nebo plastových otevíravých do obložkové zárubně povrchově upravených dvoukřídlových, šířky do 1450 mm</t>
  </si>
  <si>
    <t>-141916086</t>
  </si>
  <si>
    <t xml:space="preserve">1 " DI04/P  hl.z.30cm" </t>
  </si>
  <si>
    <t>6116450R</t>
  </si>
  <si>
    <t xml:space="preserve">dveře dvoukřídlé dřevotřískové povrch laminátový 1200x1970/2100mm  vč.kování+část.proskl. 0,06m2 --bezpečnostní sklo čiré s jednostr.folií </t>
  </si>
  <si>
    <t>-963194054</t>
  </si>
  <si>
    <t>"zámek FAB-gener..klíč+kování  paniková hrazda- klika +dveřní štítek"</t>
  </si>
  <si>
    <t>749770755</t>
  </si>
  <si>
    <t>1954976396</t>
  </si>
  <si>
    <t>585472046</t>
  </si>
  <si>
    <t xml:space="preserve">1*2 " DI04/P  hl.z.30cm" </t>
  </si>
  <si>
    <t>1789250438</t>
  </si>
  <si>
    <t>-1293178149</t>
  </si>
  <si>
    <t>762871996</t>
  </si>
  <si>
    <t>-708030109</t>
  </si>
  <si>
    <t>1149134193</t>
  </si>
  <si>
    <t>-1226612111</t>
  </si>
  <si>
    <t>-77694553</t>
  </si>
  <si>
    <t>Montáž zárubní dřevěných, plastových nebo z lamina  obložkových , pro dveře dvoukřídlové, tloušťky stěny přes 170 do 350 mm</t>
  </si>
  <si>
    <t>567276042</t>
  </si>
  <si>
    <t>6118230R</t>
  </si>
  <si>
    <t>zárubeň obložková protipožární pro dveře 2křídlé 1200x1970mm tl 180-300mm dub,buk</t>
  </si>
  <si>
    <t>1771731222</t>
  </si>
  <si>
    <t>76669414R</t>
  </si>
  <si>
    <t>Montáž a dodávka  parapetních desek dřevotřísk. laminát -upravit  a definovat při výrobě pracovní desky stolu-promítací kabina PI/04</t>
  </si>
  <si>
    <t>1172629665</t>
  </si>
  <si>
    <t xml:space="preserve">1,0  " PI06" </t>
  </si>
  <si>
    <t>-433692128</t>
  </si>
  <si>
    <t>-1517934805</t>
  </si>
  <si>
    <t>767100</t>
  </si>
  <si>
    <t>Dodávka a montáž ocelovéhoschodiště z kinosálu včetně povrchové úpravy</t>
  </si>
  <si>
    <t>-1893199173</t>
  </si>
  <si>
    <t>767200</t>
  </si>
  <si>
    <t>Dodávka a montáž ocelové konstrukce podia a hlediště včetně povrchové úpravy</t>
  </si>
  <si>
    <t>-1316768986</t>
  </si>
  <si>
    <t>"podium"5698</t>
  </si>
  <si>
    <t>"hlediště"9376</t>
  </si>
  <si>
    <t>Montáž oken/dveří zdvojených  Příplatek k cenám za připojovací spáru mezi ostěním a rámem vnitřní parotěsnou páskou</t>
  </si>
  <si>
    <t>-2060952976</t>
  </si>
  <si>
    <t>(1.2+2.2*2)+(1.0+2.2*2)</t>
  </si>
  <si>
    <t>Mezisoučet dvere ocel vchod</t>
  </si>
  <si>
    <t>11*1.05</t>
  </si>
  <si>
    <t>40539168</t>
  </si>
  <si>
    <t>1862009967</t>
  </si>
  <si>
    <t>1 "DE03/l"</t>
  </si>
  <si>
    <t>55341322</t>
  </si>
  <si>
    <t>dveře jednokřídlé AL plné  vč.zárubně plné bez proskl. výpln.deska  PVC  vel. 1000/2200mm Uw &lt; 0.9W/m2K  mater.AL barva grafit šedý  poz.DE03/L</t>
  </si>
  <si>
    <t>-912863523</t>
  </si>
  <si>
    <t>"zámek FAB-gener.klíč+kování  klika-klika +dveřní štítek"</t>
  </si>
  <si>
    <t>-1605361104</t>
  </si>
  <si>
    <t>1 "DE01/P"</t>
  </si>
  <si>
    <t>dveře dvoukřídlé  AL vč.zárubně plné bez proskl. výpln.deska  PVC  vel. 1200/2200mm mater.AL barva grafit šedý  poz.DE01/P</t>
  </si>
  <si>
    <t>-1911305677</t>
  </si>
  <si>
    <t>"zámek FAB-gener.klíč+kování paniková hrazda-knoflík +dveřní štítek"</t>
  </si>
  <si>
    <t>-135518288</t>
  </si>
  <si>
    <t>1*2 "DE01/P"</t>
  </si>
  <si>
    <t>-457453239</t>
  </si>
  <si>
    <t>-470847362</t>
  </si>
  <si>
    <t>647668002</t>
  </si>
  <si>
    <t>2143277493</t>
  </si>
  <si>
    <t>479403117</t>
  </si>
  <si>
    <t>28,98</t>
  </si>
  <si>
    <t>421551295</t>
  </si>
  <si>
    <t>"chodba"(3,80+3,60+0,80)*2</t>
  </si>
  <si>
    <t>"únikové schodiště"4,20+1,60</t>
  </si>
  <si>
    <t>1035249753</t>
  </si>
  <si>
    <t>9,03+19,95</t>
  </si>
  <si>
    <t>-239732032</t>
  </si>
  <si>
    <t>"dlažba"28,98</t>
  </si>
  <si>
    <t>"soklík"22,20*0,10</t>
  </si>
  <si>
    <t>31,2*1,1 'Přepočtené koeficientem množství</t>
  </si>
  <si>
    <t>-1340162277</t>
  </si>
  <si>
    <t>961966777</t>
  </si>
  <si>
    <t>"řezání soklíku"22,20*3,30</t>
  </si>
  <si>
    <t>1069580347</t>
  </si>
  <si>
    <t>-848835908</t>
  </si>
  <si>
    <t>775591191</t>
  </si>
  <si>
    <t>Ostatní prvky pro plovoucí podlahy  montáž podložky vyrovnávací a tlumící</t>
  </si>
  <si>
    <t>-268412661</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</si>
  <si>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 </t>
  </si>
  <si>
    <t>386,48</t>
  </si>
  <si>
    <t>61155351</t>
  </si>
  <si>
    <t>podložka izolační z pěnového PE 3mm</t>
  </si>
  <si>
    <t>1719205058</t>
  </si>
  <si>
    <t>812822106</t>
  </si>
  <si>
    <t>386,00*1,10</t>
  </si>
  <si>
    <t>-1293492510</t>
  </si>
  <si>
    <t>"1.NP"353,20+16,07+12,33+4,88</t>
  </si>
  <si>
    <t>-1853600725</t>
  </si>
  <si>
    <t>386,48*1,1 'Přepočtené koeficientem množství</t>
  </si>
  <si>
    <t>1714259125</t>
  </si>
  <si>
    <t>386,00</t>
  </si>
  <si>
    <t>1069394289</t>
  </si>
  <si>
    <t>Vybavení kinosálu</t>
  </si>
  <si>
    <t>780100</t>
  </si>
  <si>
    <t>Dodávka  sedačky celošalouněné</t>
  </si>
  <si>
    <t>-520299976</t>
  </si>
  <si>
    <t>780102</t>
  </si>
  <si>
    <t>Držák poháru kovový</t>
  </si>
  <si>
    <t>841997758</t>
  </si>
  <si>
    <t>781101</t>
  </si>
  <si>
    <t>Vyšití čísla místa</t>
  </si>
  <si>
    <t>13857483</t>
  </si>
  <si>
    <t>781103</t>
  </si>
  <si>
    <t>Doručení a montáž</t>
  </si>
  <si>
    <t>-1650095352</t>
  </si>
  <si>
    <t>Dokončovací práce - nátěry</t>
  </si>
  <si>
    <t>783306809</t>
  </si>
  <si>
    <t>Odstranění nátěrů ze zámečnických konstrukcí okartáčováním</t>
  </si>
  <si>
    <t>550992896</t>
  </si>
  <si>
    <t>"odhad"1100</t>
  </si>
  <si>
    <t>783314101</t>
  </si>
  <si>
    <t>Základní nátěr zámečnických konstrukcí jednonásobný syntetický</t>
  </si>
  <si>
    <t>491470654</t>
  </si>
  <si>
    <t>783314201</t>
  </si>
  <si>
    <t>Základní antikorozní nátěr zámečnických konstrukcí jednonásobný syntetický standardní</t>
  </si>
  <si>
    <t>-610062233</t>
  </si>
  <si>
    <t>783315101</t>
  </si>
  <si>
    <t>Mezinátěr zámečnických konstrukcí jednonásobný syntetický standardní</t>
  </si>
  <si>
    <t>-1945163928</t>
  </si>
  <si>
    <t>783317101</t>
  </si>
  <si>
    <t>Krycí nátěr (email) zámečnických konstrukcí jednonásobný syntetický standardní</t>
  </si>
  <si>
    <t>1027295196</t>
  </si>
  <si>
    <t>1351781359</t>
  </si>
  <si>
    <t>10,88*2</t>
  </si>
  <si>
    <t>-1846999796</t>
  </si>
  <si>
    <t>22,71</t>
  </si>
  <si>
    <t>-184795151</t>
  </si>
  <si>
    <t>22,81</t>
  </si>
  <si>
    <t>-2112902150</t>
  </si>
  <si>
    <t>21,76</t>
  </si>
  <si>
    <t>Jevištní technika</t>
  </si>
  <si>
    <t>Christie</t>
  </si>
  <si>
    <t>Digitální projektor, objektiv 2K DCI projektor, rozlišení 2K (2048x1080), DLP čip 0,69", pro xenonovou výbojku s příkonem až 2,1kW, světelný výkon min 8800 lumenů. Elektricky ovládaný objektiv s možností aretace pozic objektivu (zoom, focus, horizontální a vertikální lens-shift), Full 2K Triple Flash technologie pro 3D, samostatný vstup pro napájení elektroniky projektoru ze záložního zdroje napětí (UPS), napájecí zdroj lampy integrovaný v těle projektoru,  Vstupy min. 2x DVI, slot pro IMB, vyustění pro napojení VZT odsávání</t>
  </si>
  <si>
    <t>2079193709</t>
  </si>
  <si>
    <t>Pol46</t>
  </si>
  <si>
    <t>Xenonová výbojka pro kino Xenonová lampa pro nabízený DCI projektor, která s dodaným proojektorem a plátnem dosáhne dostatečného světelného výkonu pro splnění ISO 26431-1:2008</t>
  </si>
  <si>
    <t>1076025943</t>
  </si>
  <si>
    <t>Kinoservis</t>
  </si>
  <si>
    <t>Podstavec Dodávka a montáž podstavce projektoru doporučeného výrobcem projektoru, pokud není součástí projektoru</t>
  </si>
  <si>
    <t>556668745</t>
  </si>
  <si>
    <t>GDC</t>
  </si>
  <si>
    <t>Server IMB (Integrated Media Block) pro přehrávání DCP včetně datového uložiště od výrobce daného IMB s kapacitou min. 8TB, raid 5 a možností rozšíření kapacity až na 16TB; minimální konfigurace vstupů pro ingest obsahu 2x USB 3.0, LAN; minimální konfigurace vstupů pro alternatívní obsah 1x HDMI, 2x HD-sdI. 8xAES-EBU audio výstup s možností směřování výstupních signálů v menu serveru, včetně možnosti smeřování audio signálu z alternatívních zdrojů; podpora vkládání titulků přímo v serveru. Podpora přímého přehrávání z připojených zdrojů bez nutnosti ingestu včetně vložení přímo přehrávaného klipu do playlistu a to jak HDD, tak NAS</t>
  </si>
  <si>
    <t>-1249968942</t>
  </si>
  <si>
    <t>Kinoservis.1</t>
  </si>
  <si>
    <t>Počítač PC pro obsluhu systému. Montáž do racku.  Grafická karta se dvěma výstupy na monitor DVI/HDMI včetně digitálního audia.  OS Windows 10, včetně paměti min. 4 GB RAM, 256GB SSD, 1TB HDD, USB 2.0/3.0.Včetně bezdrátového setu klávesnice/myš s dosahem min.10m.</t>
  </si>
  <si>
    <t>-376833735</t>
  </si>
  <si>
    <t>APC</t>
  </si>
  <si>
    <t>UPS 19“ šířka záložního zdroje (UPS) pro videořetězec při přerušení dodávky el.energie. Záložní zdroj musí zajistit dochlazení technologie dodaného projektoru.</t>
  </si>
  <si>
    <t>647428317</t>
  </si>
  <si>
    <t>Dolby</t>
  </si>
  <si>
    <t>Zvukový procesor Zvukový procesor pro připojení alternativních zdrojů a DCI; 19“ racková šířka; výška max 2U; digitální vstupy: 2x8knálový AES-3 konektor RJ-45, 2x AES-3id BNC konektor, 1xHDMI; analogové vstupy: 1x mikrofonní vstup XLR konektor, 2x Non-Sync RCA konektor; analogové výstupy: 2x8-kanálový 25-pinový D-konektor, 1-kanálový výstup 1x RCA pro nevidomé, 1-kanálový výstup pro nedoslýchavé; další přopojení: RJ-45 Ethernetový konektor, RS-232 sériový port, USB 3.0 port. Procesing Dolby Surround 7.1 a 5.1 z kinoserveru; AC-3, Dolby Digital Plus; Dolby TrueHD; Dolby E, AES67 nebo Blu-Link protokol po Ethernet výstupu; interní crossover pro 3-pásmové rerpoboxy LCR</t>
  </si>
  <si>
    <t>-679248505</t>
  </si>
  <si>
    <t>Harkness</t>
  </si>
  <si>
    <t>Promítací plátno Nová bílá průzvučná promítací plocha o rozměrech 3,8 x 9m obraz. Perforace max velikost otvoru 0,9mm, maximálně 4,16% plochy, odrazivostt max. 1,0 gain</t>
  </si>
  <si>
    <t>1377609484</t>
  </si>
  <si>
    <t>MusicData</t>
  </si>
  <si>
    <t>Rám promítacího plátna Rám promítacího plátna včetně horizontálních a vertikálních výkrytů, dle  dokumentace, výkres č. MD.02.1</t>
  </si>
  <si>
    <t>-507611522</t>
  </si>
  <si>
    <t>Kinoservis.2</t>
  </si>
  <si>
    <t>Průzvučná maskovací opona Nová průzvučná maskovací opona pro horizontální maskování formátů Flat, Scope a zcela zavřeno. Dle výkresu č. MD.02.1</t>
  </si>
  <si>
    <t>-1029268930</t>
  </si>
  <si>
    <t>Pol47</t>
  </si>
  <si>
    <t>Vzduchotechnika Napojení technologií na vzduchotechniku</t>
  </si>
  <si>
    <t>-247785570</t>
  </si>
  <si>
    <t>Pol48</t>
  </si>
  <si>
    <t>Kabeláž a instalační materiál Kabeláž pro instalaci dle kabelové knihy MD.01.4</t>
  </si>
  <si>
    <t>557354737</t>
  </si>
  <si>
    <t>Pol49</t>
  </si>
  <si>
    <t>Instalace systému, zaškolení obsluhy 2x2hod, certifikace systému Instalace a montáž dodávaného zařízení</t>
  </si>
  <si>
    <t>-2117676826</t>
  </si>
  <si>
    <t>Pol50</t>
  </si>
  <si>
    <t>Nastavení systému příprava systému, konfigurace prvků, nastavení, testovaní kvality</t>
  </si>
  <si>
    <t>-588233665</t>
  </si>
  <si>
    <t>JT Motors</t>
  </si>
  <si>
    <t>Plátno velkoformátové, motorové plátno pro přední projekci,  rozměr 4500 x 3370 mm, bílý povrch - šedá zadní strana, nehořlavé PVC, formát 4:3, světelný zisk 1,2, pozorovací úhel 150°, hmotnost max. 120 kg.</t>
  </si>
  <si>
    <t>734874757</t>
  </si>
  <si>
    <t>MD</t>
  </si>
  <si>
    <t>Držák plátna dle dodávaného typu plátna</t>
  </si>
  <si>
    <t>776704598</t>
  </si>
  <si>
    <t>Epson</t>
  </si>
  <si>
    <t>Projektor svítivost 5500 ANSI, rozlišení WUXGA 1920 x 1200, obraz o velikosti až 300 palců,technologie 3LCD, rozhraní HdBT</t>
  </si>
  <si>
    <t>766640861</t>
  </si>
  <si>
    <t>Intelix</t>
  </si>
  <si>
    <t>Převodník Extender HDMI signálu, vzdálenost 70m, POH, IR, HDBaseT - vysílač</t>
  </si>
  <si>
    <t>-1522560609</t>
  </si>
  <si>
    <t>NB</t>
  </si>
  <si>
    <t>Držák projektoru držák projektoru bílý, dle dodávaného typu projektoru</t>
  </si>
  <si>
    <t>-1650711754</t>
  </si>
  <si>
    <t>NEXO</t>
  </si>
  <si>
    <t>Reprobox minimálně : dvoupásmový systém,15" + 2",1200W/8 Ohm, 134 dB Peak, hmotnost max. 29 kg</t>
  </si>
  <si>
    <t>-272642094</t>
  </si>
  <si>
    <t>NEXO.1</t>
  </si>
  <si>
    <t>Reprobox minimálně : dvoupásmový systém, 8" + 1", 500W/8 Ohm, 125 dB Peak, hmotnost max. 7,5 kg</t>
  </si>
  <si>
    <t>1810433960</t>
  </si>
  <si>
    <t>NEXO.2</t>
  </si>
  <si>
    <t>Subbas Subasový reprobox, výkonný systém, minimálně (137-140dB peak SPL @ 1 m), frekvenční odezva 30 Hz – 130 Hz(a), 1 x 18” driver se 4” cívkou s dlouhou výchylkou , 8 Ohm</t>
  </si>
  <si>
    <t>1812310494</t>
  </si>
  <si>
    <t>NEXO.3</t>
  </si>
  <si>
    <t>Zesilovač čtyřkanálový výkonný zesilovač s procesorem, digitální protokol Dante počet kanálů: 4 , 2 po 2 zapojení do můstku Max. výstupní napětí: (bez zátěže): 4x 105Volts Max. výstupní výkon (8Ω:) 4x 600W Max. výstupní výkon (4Ω): 4x 900W Max. výstupní výkon (2Ω): 4x 1300W Příkon (Standby): 10W Příkon  (Idle): 100W Příkon  (1/8 Power): 1100W velikost: 3U hmotnost: 16,5 kg</t>
  </si>
  <si>
    <t>-636545911</t>
  </si>
  <si>
    <t>NEXO.4</t>
  </si>
  <si>
    <t>Zesilovač čtyřkanálový výkonný zesilovač s procesorem, digitální protokol Dante               počet kanálů: 4 , 2 po 2 zapojení do můstku Max. výstupní napětí: (bez zátěže): 4x 200Volts Max. výstupní výkon (8Ω:) 4x 1900W Max. výstupní výkon (4Ω): 4x 3300W Max. výstupní výkon (2Ω): 4x 4000W Příkon (Standby): 20W Příkon  (Idle): 150W Příkon  (1/8 Power): 3000W velikost: 4U hmotnost: 24,5 kg</t>
  </si>
  <si>
    <t>-1247438894</t>
  </si>
  <si>
    <t>NEXO.5</t>
  </si>
  <si>
    <t>Dante karta karta pro připojení zesilovačů do sítě DANTE. 4 nezávislé vstupy, navíc kompletní vzdálené ovládání procesoru a zesilovače po síti.</t>
  </si>
  <si>
    <t>-107415447</t>
  </si>
  <si>
    <t>MusicData.1</t>
  </si>
  <si>
    <t>Závěsné prvky na kinorám atypické závěsy na kinorám dle výrobní dokumentace</t>
  </si>
  <si>
    <t>-1435118912</t>
  </si>
  <si>
    <t>Konig Meyer</t>
  </si>
  <si>
    <t>Distanční tyč Ocelová výsuvná distanční tyč pro satelitní systémy. Nastavení výšky pomocí kliky a bezpečnostního šroubu. Výška tyče 1040/1605 mm. Nosnost do 35 kg. Černá barva</t>
  </si>
  <si>
    <t>-630082700</t>
  </si>
  <si>
    <t>Williams</t>
  </si>
  <si>
    <t>Zesilovač indukční smyčky Zesilovač indukční smyčky, 2x Line vstup, Mic vstup, 70-100V vstup, status relé, Ethernet, USB, 1U, 19"</t>
  </si>
  <si>
    <t>1190552289</t>
  </si>
  <si>
    <t>YAMAHA</t>
  </si>
  <si>
    <t>Řídící jednotka Audio matice 34 vstupů/ 16 výstupů s pokročilým procesingem a YDIF + DANTE digitálním přenosem. Signálový procesor musí poskytovat osm vyrovnaných mic / line vstupů a musí poskytovat 2 stereofonní nesymetrické linkové vstupy na konektorech RCA a poskytne osm symetrických lineárních výstupů. Procesor musí poskytovat digitální vstupy a digitální výstupy přes síťovou zvukovou kartu YDIF a Dante na konektorech RJ45. Digitální vstupy / výstupy umožňují sdílení digitálního signálu s dalšími procesory, zesilovači, I / O expandéry a dalšími audio zařízeními vybavenými Dante protokolem. Procesor musí mít digitální zvuk aby byl kompatibilní s jinými zvukovými formáty.</t>
  </si>
  <si>
    <t>1436915101</t>
  </si>
  <si>
    <t>YAMAHA.1</t>
  </si>
  <si>
    <t>Mixážní pult Profesionální digitální mixážní pult - 33 motorizovaných faderů 100mm (32 kanálů + 1 master) - 48 vstupů (40 mono + 2 stereo + 2 return) - 20 Aux sběrnic (8 mono + 6 stereo) + Stereo + Sub - 8 DCA skupin s roll-outem - 4 matrix out s funkcí delay - 32 analogových XLR / TRS kombinovaných mic / line vstupů + 2 analogové RCA stereo linkové vstupy - 16 analogových XLR výstupů - 34 x 34 digitálních record / playback kanálů - přes USB 2.0 + 2x2 přes USB úložiště - v balení zdarma nahrávací software Nuendo Live - 8 efektů a 10 pásmových grafických ekvalizérů GEQ - 1 slot pro NY64-D - Dante karta - možnost bezdrátového ovládání přes PC, iPad () a iPhone   - Napájení: 230V - Spotřeba: 120W - Rozměry: 866 x 255 x 599 mm - Hmotnost: 20kg - Operační teplota: 0 - 40 ° C</t>
  </si>
  <si>
    <t>-1915075190</t>
  </si>
  <si>
    <t>MusicData.2</t>
  </si>
  <si>
    <t>Case Transportní obal na mixážní pult materiál: Heavy duty FLight Panel™  vodě odolný zesílený panel, odolné kování, 6 x madlo, zámky, příprava pro kabeláž</t>
  </si>
  <si>
    <t>-1941833335</t>
  </si>
  <si>
    <t>YAMAHA.2</t>
  </si>
  <si>
    <t>Stagebox Digitální stagebox - 16 mikrofonních / linkových vstupů (symetrických), kombinovaný XLR-TRS - 8 linkových výstupů (symetrických) - 2 Dante etherCON Cat5e Neutrik konektory - Primary / Secondary - Vzorkovací frekvence: 44.1 kHz nebo 48 kHz (externí) - Celkové harmonické zkreslení: méně než 0,1% + 4dBu @ 20Hz-20kHz při 600ohm, + 66dB - Frekvenční odezva: +0,5, -1,5dB 20Hz - 20kHz - Dynamický rozsah: 108dB, vstup do výstupu, gain: 6dB / 112dB, DA převodník - Napájení 100-240V, 50/60Hz - Spotřeba: 50W - Rozměry: 480mm (19 ") x 88 mm x 364 mm - Výška 2U - Hmotnost: 5,7kg - Pracovní teplota: 0 - 40 ° C</t>
  </si>
  <si>
    <t>1082135517</t>
  </si>
  <si>
    <t>YAMAHA.3</t>
  </si>
  <si>
    <t>Dante karta rozřiřující I/O Dante karta pro mixážní pult, Umožňuje přenos 128 kanálu (64 vstupních/64 výstupních) v nekompresní 48 kHz 24 bit digitální podobě skrz Dante.</t>
  </si>
  <si>
    <t>1992346240</t>
  </si>
  <si>
    <t>MusicData.3</t>
  </si>
  <si>
    <t>Case  Transportní obal na stagebox materiál: Heavy duty FLight Panel™  vodě odolný zesílený panel, odolné kování, zámky, příprava pro kabeláž</t>
  </si>
  <si>
    <t>-1778259331</t>
  </si>
  <si>
    <t>YAMAHA.4</t>
  </si>
  <si>
    <t>Ovládací panel Digitální nástěnný ovládací panel k matici - 4 tlačítka, 1 otočný ovládač, programovatelný.</t>
  </si>
  <si>
    <t>-225702715</t>
  </si>
  <si>
    <t>APPLE</t>
  </si>
  <si>
    <t>Ipad Tablet - displej 10,2, 2160x1620 Retina, interní paměť 32 GB, Wi-Fi, Bluetooth, webkamera 8 Mpx + 1,2 Mpx, výdrž baterie až 10 h, hmotnost 469g, Lightning, iPadOS</t>
  </si>
  <si>
    <t>-1720486261</t>
  </si>
  <si>
    <t>Lenovo</t>
  </si>
  <si>
    <t>Počítač Notebook - Intel Core i7 8565U Whiskey Lake, 14" IPS antireflexní 1920 × 1080, RAM 16GB DDR4, AMD Radeon RX 550 2GB, SSD 256GB + HDD 1TB 5400 ot/min, podsvícená klávesnice, webkamera, USB 3.2 Gen 1, USB-C, čtečka otisků prstů, WiFi 5, 45 Wh baterie, Windows 10 Pro</t>
  </si>
  <si>
    <t>-1704098864</t>
  </si>
  <si>
    <t>Cisco</t>
  </si>
  <si>
    <t>Switch switch s 18 porty standardu 10/100/1000 Mb/s. a také další dvojicí velmi flexibilních SFP portů, Rozhraní: 18 x 10/100/1000 Ethernet RJ45 portů + 2 x 1G combo port</t>
  </si>
  <si>
    <t>-843857673</t>
  </si>
  <si>
    <t>Digitus</t>
  </si>
  <si>
    <t>UTP patch 19" Patch Panel, neosazený, stíněný, 1U, 24 portů, černý RAL 9005</t>
  </si>
  <si>
    <t>1134926441</t>
  </si>
  <si>
    <t>MusicData.4</t>
  </si>
  <si>
    <t>Wifi síť router, access point</t>
  </si>
  <si>
    <t>1991476742</t>
  </si>
  <si>
    <t>Ecler</t>
  </si>
  <si>
    <t>Podhledové reproboxy 2-pásmový podhledový reproduktor, LF 6"+ HF 1", 40W, 8Ω nebo 70/100V, barva bílá.</t>
  </si>
  <si>
    <t>1792964794</t>
  </si>
  <si>
    <t>Ecler.1</t>
  </si>
  <si>
    <t>Regulátor hlasitosti ovladač hlasitosti pro vedení 70 / 100V s integrovaným prioritním relé 24 VDC. Maximální výstupní výkon 40 W.</t>
  </si>
  <si>
    <t>-1090092479</t>
  </si>
  <si>
    <t>Ecler.2</t>
  </si>
  <si>
    <t>Zesilovač 4 kanálový zesilovač_100V_450W RMS pro každý kanál, frekvenční rozsah 40 Hz - 20 kHz (-3 dB), high pass filtr 70 Hz</t>
  </si>
  <si>
    <t>1688716516</t>
  </si>
  <si>
    <t>YAMAHA.5</t>
  </si>
  <si>
    <t>Přepážkový mikrofon Mikrofon s pagingovou stanicí, řízen maticovou jednotkou, minimálně 4 programovatelná tlačítka.</t>
  </si>
  <si>
    <t>-1994052507</t>
  </si>
  <si>
    <t>YAMAHA.6</t>
  </si>
  <si>
    <t>Studiové monitory Aktivní studiový monitor, reproduktory: 5“ + 1“, rozsah: 54 - 30 000 Hz, bi-amp, výkon: 45 + 25 W, barva černá</t>
  </si>
  <si>
    <t>577924413</t>
  </si>
  <si>
    <t>ULTRASONE</t>
  </si>
  <si>
    <t>Sluchátka sluchátka s uzavřenou kostrukcí pro použití ve studiu, na jevišti nebo v obývacím pokoji.Impedance 32Ohm, hmotnost max. 260g.</t>
  </si>
  <si>
    <t>-2068786176</t>
  </si>
  <si>
    <t>MIPRO</t>
  </si>
  <si>
    <t>Příjmač Čtyřkanálový přijímač s DANTE, šestnáct skupin přednastavených frekvencí, které obsahují 4x400 nerušených frekvencí, true diverzitní příjem.</t>
  </si>
  <si>
    <t>-362907782</t>
  </si>
  <si>
    <t>MIPRO.1</t>
  </si>
  <si>
    <t>Bezdrátový systém Bezdrátový ruční mikrofon osazený kondenzátorovou mikrofonní kapslí  s kardioidní charakteristikou. Napájení na AA baterie, LCD displej.</t>
  </si>
  <si>
    <t>-1291842112</t>
  </si>
  <si>
    <t>MIPRO.2</t>
  </si>
  <si>
    <t>Bezdrátový systém Bezdrátový opaskový vysílač, LCD displej, vypínač ON/OFF/MUTE, pro bezdrátové systémy. Napájení na AA baterie.</t>
  </si>
  <si>
    <t>-686323263</t>
  </si>
  <si>
    <t>MIPRO.3</t>
  </si>
  <si>
    <t>Bezdrátový systém Kondenzátorový náhlavní mikrofon. Lehká a odolná konstrukce. Průměr mikrofonní kapsle 10 mm.  Mikrofon je odolný proti  vlhku a potu. Délka přívodního kabelu 150 cm. Hmotnost max. 30g</t>
  </si>
  <si>
    <t>732211181</t>
  </si>
  <si>
    <t>DENON</t>
  </si>
  <si>
    <t>Přehrávač Přehrávač CD,  Bluetooth konetivita, USB por a 3,5mm AUX vstup.</t>
  </si>
  <si>
    <t>12050880</t>
  </si>
  <si>
    <t>Radial</t>
  </si>
  <si>
    <t>USB Di-box Aktivní USB 24bit/96kHz stereo Direct box</t>
  </si>
  <si>
    <t>-1312737623</t>
  </si>
  <si>
    <t>MusicData.5</t>
  </si>
  <si>
    <t>Case pro mobilní sadu Transportní obal na stagebox materiál: Heavy duty FLight Panel™  vodě odolný zesílený panel, odolné kování, zámky, příprava pro kabeláž</t>
  </si>
  <si>
    <t>17248622</t>
  </si>
  <si>
    <t>AUDIX</t>
  </si>
  <si>
    <t>Mikrofon Dynamický mikrofon pro zpěv s hyperkardioidní charakteristikou a vysokou odolností proti zpětné vazbě frekvenční rozsah 50Hz - 16kHz  140dB max.SPL citlivost   @ 1k 1,7 mV / Pa  robustní kovové tělo nízký manipulační hluk, integrovaný POP filter</t>
  </si>
  <si>
    <t>-1172789773</t>
  </si>
  <si>
    <t>RODE</t>
  </si>
  <si>
    <t>Ruchový mikrofon Kondenzátorový mikrofon s velmi nízkou hladinu šumu a kardioidní charakteristikou. Phantom 48V nebo tužková baterie 9 V.  Frekvenční rozsah 40 Hz - 20 kHz,</t>
  </si>
  <si>
    <t>-1689385420</t>
  </si>
  <si>
    <t>ADAM HALL</t>
  </si>
  <si>
    <t>Mikrofonní stojan mikrofonní stojan s posuvným ramenem, rozsah nastavení výšky 94 až 160 cm, délka ramena 79 cm, hmotnost 2.7 kg, barva černá</t>
  </si>
  <si>
    <t>-1068987594</t>
  </si>
  <si>
    <t>ZERO 88</t>
  </si>
  <si>
    <t>Osvětlovací pult 48 multifunkčních faderů; 97 playbacků (každý s funkcí submaster &amp; cue list); 96 palet pro každou skupinu atributů (barvy, tvary paprsků, pozice a efekty) 96 skupin a maker; Výstup monitoru DVI-D s podporou dotykové obrazovky (1024x768)</t>
  </si>
  <si>
    <t>342113868</t>
  </si>
  <si>
    <t>iiyama</t>
  </si>
  <si>
    <t>Monitor pro osvětlovací pult LCD monitor dotykový, Full HD 1920x1080, AMVA, LED, 8ms, 225cd/m2, 3000:1, 2x HDMI, DVI-D, D-SUB(VGA), USB, Repro</t>
  </si>
  <si>
    <t>1445729267</t>
  </si>
  <si>
    <t>MusicData.6</t>
  </si>
  <si>
    <t>Case na osvětlovací pult přenosný kufr pro osvětlovací pult, provedení mobilní case, černá barva, 9 mm překližka nebo plast, madla, prostor pro kabeláž, vč uložení monitoru</t>
  </si>
  <si>
    <t>-1432477382</t>
  </si>
  <si>
    <t>1406337158</t>
  </si>
  <si>
    <t>VISUAL PRODUCTIONS</t>
  </si>
  <si>
    <t>Splitter Opticky izolovaný DMX Splitter/Booster RDM (ANSI E1.20) kompatibilní pro montáž na DIN lištu, 6x opticky izolovaný výstup DMX-512 (ANSI E1.11), napájení 9-24 V DC 500 mA, konektory: svorkovnice.</t>
  </si>
  <si>
    <t>1744379711</t>
  </si>
  <si>
    <t>VISUAL PRODUCTIONS.1</t>
  </si>
  <si>
    <t>Interface Síťové solid-state rozhraní s GPIO kontakty, 8x GPI, 8x GPO, RS-232, DMX-512, Ethernet.</t>
  </si>
  <si>
    <t>-1231269549</t>
  </si>
  <si>
    <t>VISUAL PRODUCTIONS.2</t>
  </si>
  <si>
    <t>Kontroler Solid-state kontroler 2048 DMX kanálů pro pevné instalace.</t>
  </si>
  <si>
    <t>-815805184</t>
  </si>
  <si>
    <t>VISUAL PRODUCTIONS.3</t>
  </si>
  <si>
    <t>Adaptér na DIN lištu. Adaptér na DIN lištu.</t>
  </si>
  <si>
    <t>-529769775</t>
  </si>
  <si>
    <t>TECLUMEN</t>
  </si>
  <si>
    <t>Divadelní reflektor Profesionální divadelní reflektor 2000/2500W s plano konvexní čočkou pr. 200mm, patice G22, vyzařovací úhel 9-70 st., vč. rámečku na filtry a ochranné sítě před čočkou.</t>
  </si>
  <si>
    <t>-73258579</t>
  </si>
  <si>
    <t>TECLUMEN.1</t>
  </si>
  <si>
    <t>Divadelní reflektor Profesionální divadelní reflektor 1000/1200W s fresnel čočkou pr. 150mm, patice GX9,5, vyzařovací úhel 10-56 st., vč. rámečku na filtry a ochranné sítě před čočkou.</t>
  </si>
  <si>
    <t>-2039398711</t>
  </si>
  <si>
    <t>TECLUMEN.2</t>
  </si>
  <si>
    <t>Divadelní reflektor Profesionální divadelní reflektor 500/650W s plano konvexní čočkou pr. 120mm, patice Gy9,5, vyzařovací úhel 7-60 st., vč. rámečku na filtry a ochranné sítě před čočkou.</t>
  </si>
  <si>
    <t>1353894033</t>
  </si>
  <si>
    <t>TECLUMEN.3</t>
  </si>
  <si>
    <t>Divadelní reflektor Plošný asymetrický reflektor, max. 1200W, patice R7S, vyzařovací úhel 100 st. horizontálně a 109 st. vertikálně, microswitch disconnector, temperované bezpečnostní sklo, vč. zubatého rámečku na filtry. Hmotnost 5,5 kg.</t>
  </si>
  <si>
    <t>160740755</t>
  </si>
  <si>
    <t>TECLUMEN.4</t>
  </si>
  <si>
    <t>Divadelní reflektor Plošný symetrický reflektor, max. 1200W, patice R7S, vyzařovací úhel 90 st. horizontálně a 119 st. vertikálně, microswitch disconnector, temperované bezpečnostní sklo, vč. zubatého rámečku na filtry. Hmotnost 5,5 kg.</t>
  </si>
  <si>
    <t>-999798801</t>
  </si>
  <si>
    <t>TECLUMEN.5</t>
  </si>
  <si>
    <t>Divadelní reflektor 4listé klapky pro divadelní reflektory</t>
  </si>
  <si>
    <t>473373558</t>
  </si>
  <si>
    <t>TECLUMEN.5.1</t>
  </si>
  <si>
    <t>-532651001</t>
  </si>
  <si>
    <t>TECLUMEN.5.2</t>
  </si>
  <si>
    <t>-1613561255</t>
  </si>
  <si>
    <t>CAMEO</t>
  </si>
  <si>
    <t>LED BAR Profesionální LED BAR 8x 30W RGB COB LED s pasivním chlazením. Vyzařovací úhel 53 st. Řízení DMX, Standalone, Sound Mode. Příkon 250W, rozměry 880 x 110 x 130 mm.</t>
  </si>
  <si>
    <t>-1350846930</t>
  </si>
  <si>
    <t>AMERICAN DJ</t>
  </si>
  <si>
    <t>LED PAR nízkoprofilový wash efekt určený k přisvětlování, osvětlování pódií a promítání wash efektů na stěny a umí také vnést jasné barvy a vzrušení na jakoukoliv párty.</t>
  </si>
  <si>
    <t>548389465</t>
  </si>
  <si>
    <t>AMERICAN DJ.1</t>
  </si>
  <si>
    <t>Otočná hlava Otočná hlava,  Vysoce výkonný LED wash efekt s pohyblivou hlavou, 1 x 35W LED a 1 x 3W UV LED, Úhel vyzařování 16 stupňů, Motorkem hnané ostření, 3 provozní režimy: režim Sound Active, režim Show a režim DMX ovládání, 4 vestavěné světelné show, 15kanálový a 17kanálový DMX režim, 8 barev + spot, 6 rotujících gobo + spot, Rozměry (D x Š x V): 197 x 221 x 360 mm, Hmotnost max 5,7 kg</t>
  </si>
  <si>
    <t>1107927014</t>
  </si>
  <si>
    <t>DURATRUSS</t>
  </si>
  <si>
    <t>Coupler Coupler na 48–51 mm trubku, šířka 30 mm, max. zátěž 100 kg, černá barva.</t>
  </si>
  <si>
    <t>2116797795</t>
  </si>
  <si>
    <t>MD.1</t>
  </si>
  <si>
    <t>Jistící lanko Bezpečnostní lanko s karabinou, průměr 3mm, délka 60cm, zátěž 10kg, certifikováno, odpovídá  direktivě BGV-C1.</t>
  </si>
  <si>
    <t>205625039</t>
  </si>
  <si>
    <t>MD.2</t>
  </si>
  <si>
    <t>Jistící lanko Bezpečnostní lanko s karabinou, průměr 2mm, délka 50cm, zátěž 5kg, certifikováno, odpovídá  direktivě BGV-C1</t>
  </si>
  <si>
    <t>368968257</t>
  </si>
  <si>
    <t>Cameo.1</t>
  </si>
  <si>
    <t>Svítidlo hlavního osvětlení LED svítidlo s DMX ovládáním, 180W, výkon min. 10500 lumenů, barevná teplota 3000 k, CRI min 90°, úhel svícení 19 - 85°, tichý provoz, možnost vestavění do podhledů, konektory XLR 5 pin, 16ti bit technologie, volitelné frekvence PVM až do 25 kHz, hmotnost max. 9 kg</t>
  </si>
  <si>
    <t>-1956605068</t>
  </si>
  <si>
    <t>Pol51</t>
  </si>
  <si>
    <t>Hlavní osvětlení Montáž do kazetového stropu. Výkon: 40W. Svítivost: min. 4150 lm. Teplota světla: 3000K, 4500K, 6500K. Vstupní napětí: AC 230V. Energetická třída: A+. 600X600 MM</t>
  </si>
  <si>
    <t>888884361</t>
  </si>
  <si>
    <t>Pol52</t>
  </si>
  <si>
    <t>Pracovní osvětlení Montáž přisazením ke zděnému stropu. Výkon: 12W. Svítivost: min. 920lm. Teplota světla: 2700K, 4100K, 6000K. Vstupní napětí: AC 230V. Energetická třída: A+.</t>
  </si>
  <si>
    <t>104863522</t>
  </si>
  <si>
    <t>Pol53</t>
  </si>
  <si>
    <t>Svítidlo želva kulaté Svítidlo želva kulaté s mřížkou, IP44,100 W vč. žárovky, nasvícení lávek a provaziště</t>
  </si>
  <si>
    <t>-1298882461</t>
  </si>
  <si>
    <t>Ecoplanet</t>
  </si>
  <si>
    <t>Reflektor LED reflektor 20W, 5000 K, IP 65, nasvícení jeviště</t>
  </si>
  <si>
    <t>-1161154860</t>
  </si>
  <si>
    <t>MusicData.7</t>
  </si>
  <si>
    <t>Rumplálový tah prospektový tah - ruční pohon; ocelová trubka 51x3,2 mm D= 10 m; zavěšeno na čtyřech lanových závěsech pr. 5 mm; včetně kladek a klikotočů. barva matná černá. Tah musí vyhovovat normě ČSN 91 81 12  jeho nosnost  je 100 kg. Tahové kladky,vodítka, rumpály, zalanování</t>
  </si>
  <si>
    <t>-201001909</t>
  </si>
  <si>
    <t>MusicData.8</t>
  </si>
  <si>
    <t>Tahová stěna Montážní kolejnice za studena válcované, vhodné k přivaření, přišroubování. Děrovaný profil C. Rozměr 50/40.Ocel S235 JR - 1.0038 (St 37-2), černé. Povrchová úprava černá mat. Včetně montážního materiálu. Dle výkresu č.MD.02.1</t>
  </si>
  <si>
    <t>575060039</t>
  </si>
  <si>
    <t>MusicData.9</t>
  </si>
  <si>
    <t>Nosná konstrukce jeviště nosná konstrukce jeviště dle výkresu č. MD.02.1</t>
  </si>
  <si>
    <t>1181499295</t>
  </si>
  <si>
    <t>MusicData.10</t>
  </si>
  <si>
    <t>Dráha hlavní opony oponová dráha délky 18 000 mm, rozhrnovaná pomocí elektromechanického pohonu s rychlostí 0,25m/s, překrytí opony na středu 0,3 m, práškové lakování dráhy černý mat RAL 9005, včetně uchycení</t>
  </si>
  <si>
    <t>172371527</t>
  </si>
  <si>
    <t>MusicData.11</t>
  </si>
  <si>
    <t>Dráha kino opony oponová dráha délky 18 000 mm, rozhrnovaná pomocí elektromechanického pohonu s rychlostí 0,25m/s, překrytí opony na středu 0,3 m, práškové lakování dráhy černý mat RAL 9005, , včetně uchycení</t>
  </si>
  <si>
    <t>279863532</t>
  </si>
  <si>
    <t>MusicData.12</t>
  </si>
  <si>
    <t>Dráha harlekýnu Tyč průměr 30 mm,  RAL 9005 pro zavěšení harlekýnu, kotvení dle výkresu č. MD.02.1</t>
  </si>
  <si>
    <t>-1361282831</t>
  </si>
  <si>
    <t>MusicData.13</t>
  </si>
  <si>
    <t>Otočná šálová ramena Profil uzavřený jakl 40/50 mm, kotvení do profilů horní sféry, povrchová úprava černý mal RAL 9005</t>
  </si>
  <si>
    <t>187190538</t>
  </si>
  <si>
    <t>MusicData.14</t>
  </si>
  <si>
    <t>Hledištní konzola Hledištní konzola,vyrobena z bezešvých ocelových trubek průměru 51 mm a tloušťkou stěny 2 mm, povrch černá mat, včetně kotevního materiálu, délka 8 m</t>
  </si>
  <si>
    <t>-26131486</t>
  </si>
  <si>
    <t>MusicData.15</t>
  </si>
  <si>
    <t>Boční konzoly atypické boční konzoly v hledišti, tyč průměr 51 mm, tl stěny 2 mm, délka 1,5 m</t>
  </si>
  <si>
    <t>-1869484393</t>
  </si>
  <si>
    <t>Litec</t>
  </si>
  <si>
    <t>Portálové traverzy hliníková příhradová konstrukce, rozteč 29 cm, 4 bodová, délka 2500 mm, průměr hlavních profilů 50 mm, barva černá matt</t>
  </si>
  <si>
    <t>2120849760</t>
  </si>
  <si>
    <t>MD.3</t>
  </si>
  <si>
    <t>Kotvení portálových traverz atypické kotvení portálových traverz do podlahy, dle výkresu č. MD.02.1</t>
  </si>
  <si>
    <t>1059903430</t>
  </si>
  <si>
    <t>Litec.1</t>
  </si>
  <si>
    <t>Portálové traverzy hliníková příhradová konstrukce, rozteč 29 cm, 4 bodová, délka 4000 mm, průměr hlavních profilů 50 mm,  barva černá matt</t>
  </si>
  <si>
    <t>-890384143</t>
  </si>
  <si>
    <t>Litec.2</t>
  </si>
  <si>
    <t>Rohový díl hliníková příhradová konstrukce, rohový díl,  rozteč 29 cm, 4 bodová, délka 4000 mm, průměr hlavních profilů 50 mm,  barva černá matt</t>
  </si>
  <si>
    <t>-1044649406</t>
  </si>
  <si>
    <t>MD.4</t>
  </si>
  <si>
    <t>Kotvení do roštu provaziště atypická konstrukce dle výkresu č. MD.02.1</t>
  </si>
  <si>
    <t>129364583</t>
  </si>
  <si>
    <t>MD.5</t>
  </si>
  <si>
    <t>Dráha přísálí Oponová dráha při vstupu do sálu, dráha 6700 mm, napájení motoru 24 V DC, hlučnost max 40 dB, nosnost 15 kg/bm, ovládání elektromechanickými spínači,  pohon min 17 cm/s, s plynulým rozjezdem</t>
  </si>
  <si>
    <t>783558256</t>
  </si>
  <si>
    <t>MusicData.16</t>
  </si>
  <si>
    <t>Hlavní opona hlavní opona dělená s překrytím na středu 0,3 m, materiál samet, gramáž 470 g/m2, protipožární úprava opony EN 13773, rozměr 18 000 x 4 700 mm + 80% řasení, opona rozdělena na dvě části, zesílený horní lem s otvory pro zavěšení na jezdce/běžky, obšitý řetízek več spodní části,  standardní barevné provedení dle požadavku investora</t>
  </si>
  <si>
    <t>1271469374</t>
  </si>
  <si>
    <t>MusicData.17</t>
  </si>
  <si>
    <t>Kino opona hlavní opona dělená s překrytím na středu 0,3 m, materiál samet, gramáž 470 g/m2, protipožární úprava opony EN 13773, rozměr 18 000 x 4 700 mm + 80% řasení, opona rozdělena na dvě části, zesílený horní lem s otvory pro zavěšení na jezdce/běžky, obšitý řetízek več spodní části,  standardní barevné provedení dle požadavku investora</t>
  </si>
  <si>
    <t>1054517665</t>
  </si>
  <si>
    <t>MusicData.18</t>
  </si>
  <si>
    <t>Harlekýn harlekýn, materiál samet, gramáž 470 g/m2, protipožární úprava EN 13773, rozměr 18 000 x 500 mm + 80% řasení, zesílený horní lem s otvory pro zavěšení na jezdce/běžky, standardní barevné provedení dle požadavku investora</t>
  </si>
  <si>
    <t>-1098920049</t>
  </si>
  <si>
    <t>MusicData.19</t>
  </si>
  <si>
    <t>Šálová ramena boční šály, materiál samet, gramáž 365 g/m2, protipožární úprava dle EN 13773, rozměr 1 500 x 4 700 mm + 50% řasení, zesílený horní lem s otvory pro uchycení tkanic, standardní  barevné provedení dle požadavku investora</t>
  </si>
  <si>
    <t>700490865</t>
  </si>
  <si>
    <t>MusicData.20</t>
  </si>
  <si>
    <t>Sufita sufita, materiál samet, gramáž 365 g/m2, protipožární úprava dle EN 13773, rozměr 18 000 x 500 mm , bez řasení  zesílený horní lem s otvory pro uchycení tkanic, standardní  barevné provedení dle požadavku investora</t>
  </si>
  <si>
    <t>-1994935888</t>
  </si>
  <si>
    <t>MusicData.21</t>
  </si>
  <si>
    <t>Látka přísálí sufita, materiál samet, gramáž 365 g/m2, protipožární úprava dle EN 13773, rozměr 40,95 m2 ,80% řasení, zesílený horní lem s otvory pro uchycení tkanic, standardní  barevné provedení dle požadavku investora</t>
  </si>
  <si>
    <t>-217804187</t>
  </si>
  <si>
    <t>MusicData.22</t>
  </si>
  <si>
    <t>Stůl režie stůl pro mixážní pult a osvětlovací pult dle výkresu č. MD.02.1</t>
  </si>
  <si>
    <t>-1721103340</t>
  </si>
  <si>
    <t>MusicData.23</t>
  </si>
  <si>
    <t>Propojovací kabeláž kabely pro připojení mobilních zařízení, propojovací kabeláž v MS.01, připojení zdrojů signálu, připojení reproboxů, připojení scénického a hlavního osvětlení, atd. dle výkresu č.MD.02.3; MD.02.4; MD.02.5</t>
  </si>
  <si>
    <t>945086318</t>
  </si>
  <si>
    <t>MusicData.24</t>
  </si>
  <si>
    <t>Instalační kabeláž  pevně uložená kabeláž vč. kabelových tras dle kabelové knihy MD.01.4</t>
  </si>
  <si>
    <t>883795394</t>
  </si>
  <si>
    <t>MusicData.25</t>
  </si>
  <si>
    <t>Podružný materiál drobný montážní materiál,  kotevní materiál, požární ucpávky, svorkovnice, atd.</t>
  </si>
  <si>
    <t>200739018</t>
  </si>
  <si>
    <t>MusicData.26</t>
  </si>
  <si>
    <t>Ovládací místa přípojná a ovládací místa pro řízení mechanických, AV a osvětlovacích zařízení, umístění a osazení dle schématu zapojení MD.02.5 a půdorysu elektroinstalace MD.02.3; MD.02.4 DPS, provedení oceloplechové, povrch černý mat, čelní panel černý elox s gravírovanými popisy.</t>
  </si>
  <si>
    <t>1009518747</t>
  </si>
  <si>
    <t>MusicData.27</t>
  </si>
  <si>
    <t>Přípojná místa přípojná místa pro řízení mechanických, AV a osvětlovacích zařízení, umístění a osazení dle schématu zapojení MD.02.5 a půdorysu elektroinstalace MD.02.3; MD.02.4 DPS, provedení oceloplechové, povrch černý mat, čelní panel černý elox s gravírovanými popisy.</t>
  </si>
  <si>
    <t>-432381964</t>
  </si>
  <si>
    <t>MusicData.28</t>
  </si>
  <si>
    <t>Rozvaděč RDT rozvaděč pro okruhy a řízení divadelní technologie dle výkresu č. MD.02.6</t>
  </si>
  <si>
    <t>976998946</t>
  </si>
  <si>
    <t>MusicData.29</t>
  </si>
  <si>
    <t>Rozvaděč RDT.01 podružný rozvaděč pro okruhy a řízení divadelní technologie dle výkresu č.MD.02.7</t>
  </si>
  <si>
    <t>-816807105</t>
  </si>
  <si>
    <t>LSC</t>
  </si>
  <si>
    <t>Stmívací jednotka 24 kanálů, každý 10 A, DMX řízení, dotykový ovládací dispej, nástěnné provedení.</t>
  </si>
  <si>
    <t>-295487391</t>
  </si>
  <si>
    <t>MusicData.30</t>
  </si>
  <si>
    <t>Instalace strojní techniky montážní práce spojené se strojní technikou</t>
  </si>
  <si>
    <t>-1391032569</t>
  </si>
  <si>
    <t>MusicData.31</t>
  </si>
  <si>
    <t>Instalace AV technologie montážní práce spojené se AV technikou</t>
  </si>
  <si>
    <t>-1456021810</t>
  </si>
  <si>
    <t>MusicData.32</t>
  </si>
  <si>
    <t>Instalace osvětlení montážní práce spojené s osvětlovací technikou</t>
  </si>
  <si>
    <t>-264629171</t>
  </si>
  <si>
    <t>MusicData.33</t>
  </si>
  <si>
    <t>Systémová konfigurace Programování ozvučení a scénického osvětlení, strojních částí, nastavení zdvíhacího zařízení a pojezdů</t>
  </si>
  <si>
    <t>1471879663</t>
  </si>
  <si>
    <t>MusicData.34</t>
  </si>
  <si>
    <t>Zaškolení obsluhy</t>
  </si>
  <si>
    <t>1991715272</t>
  </si>
  <si>
    <t>MusicData.35</t>
  </si>
  <si>
    <t>Dokumentace dokumentace provádění prací, výrobní dokumentace k atypickým konstrukcím, dokumentace pro stupeň DSS.</t>
  </si>
  <si>
    <t>-1310309522</t>
  </si>
  <si>
    <t>MusicData.36</t>
  </si>
  <si>
    <t>Revize elektroinstalace revize elektroinstalace</t>
  </si>
  <si>
    <t>400540758</t>
  </si>
  <si>
    <t>MusicData.37</t>
  </si>
  <si>
    <t>Revize strojního zařízení jeviště revize strojní - zdvihaných částí</t>
  </si>
  <si>
    <t>1416827255</t>
  </si>
  <si>
    <t>HZS1292</t>
  </si>
  <si>
    <t>Hodinové zúčtovací sazby profesí HSV  zemní a pomocné práce stavební dělník</t>
  </si>
  <si>
    <t>-39563453</t>
  </si>
  <si>
    <t>"demontíž podia"80</t>
  </si>
  <si>
    <t>"demontáž hlediště"380</t>
  </si>
  <si>
    <t>39975087</t>
  </si>
  <si>
    <t>-579203565</t>
  </si>
  <si>
    <t>-670510254</t>
  </si>
  <si>
    <t>-1727314819</t>
  </si>
  <si>
    <t>1724915984</t>
  </si>
  <si>
    <t>-30171693</t>
  </si>
  <si>
    <t>-205418755</t>
  </si>
  <si>
    <t>445494494</t>
  </si>
  <si>
    <t>165490972</t>
  </si>
  <si>
    <t>-377868989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</si>
</sst>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4"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4"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link" xfId="1" builtinId="8"/>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1"/>
      <c r="AS2" s="301"/>
      <c r="AT2" s="301"/>
      <c r="AU2" s="301"/>
      <c r="AV2" s="301"/>
      <c r="AW2" s="301"/>
      <c r="AX2" s="301"/>
      <c r="AY2" s="301"/>
      <c r="AZ2" s="301"/>
      <c r="BA2" s="301"/>
      <c r="BB2" s="301"/>
      <c r="BC2" s="301"/>
      <c r="BD2" s="301"/>
      <c r="BE2" s="30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pans="1:74" s="1" customFormat="1" ht="24.95"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E4" s="26" t="s">
        <v>12</v>
      </c>
      <c r="BS4" s="18" t="s">
        <v>6</v>
      </c>
    </row>
    <row r="5" spans="1:74" s="1" customFormat="1" ht="12" customHeight="1">
      <c r="B5" s="22"/>
      <c r="C5" s="23"/>
      <c r="D5" s="27" t="s">
        <v>13</v>
      </c>
      <c r="E5" s="23"/>
      <c r="F5" s="23"/>
      <c r="G5" s="23"/>
      <c r="H5" s="23"/>
      <c r="I5" s="23"/>
      <c r="J5" s="23"/>
      <c r="K5" s="285" t="s">
        <v>14</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3"/>
      <c r="AQ5" s="23"/>
      <c r="AR5" s="21"/>
      <c r="BE5" s="282" t="s">
        <v>15</v>
      </c>
      <c r="BS5" s="18" t="s">
        <v>6</v>
      </c>
    </row>
    <row r="6" spans="1:74" s="1" customFormat="1" ht="36.950000000000003" customHeight="1">
      <c r="B6" s="22"/>
      <c r="C6" s="23"/>
      <c r="D6" s="29" t="s">
        <v>16</v>
      </c>
      <c r="E6" s="23"/>
      <c r="F6" s="23"/>
      <c r="G6" s="23"/>
      <c r="H6" s="23"/>
      <c r="I6" s="23"/>
      <c r="J6" s="23"/>
      <c r="K6" s="287" t="s">
        <v>17</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3"/>
      <c r="AQ6" s="23"/>
      <c r="AR6" s="21"/>
      <c r="BE6" s="283"/>
      <c r="BS6" s="18" t="s">
        <v>18</v>
      </c>
    </row>
    <row r="7" spans="1:74" s="1" customFormat="1" ht="12" customHeight="1">
      <c r="B7" s="22"/>
      <c r="C7" s="23"/>
      <c r="D7" s="30"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v>
      </c>
      <c r="AO7" s="23"/>
      <c r="AP7" s="23"/>
      <c r="AQ7" s="23"/>
      <c r="AR7" s="21"/>
      <c r="BE7" s="283"/>
      <c r="BS7" s="18" t="s">
        <v>8</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283"/>
      <c r="BS8" s="18" t="s">
        <v>25</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3"/>
      <c r="BS9" s="18" t="s">
        <v>26</v>
      </c>
    </row>
    <row r="10" spans="1:74" s="1" customFormat="1" ht="12" customHeight="1">
      <c r="B10" s="22"/>
      <c r="C10" s="23"/>
      <c r="D10" s="30" t="s">
        <v>27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28</v>
      </c>
      <c r="AL10" s="23"/>
      <c r="AM10" s="23"/>
      <c r="AN10" s="28" t="s">
        <v>1</v>
      </c>
      <c r="AO10" s="23"/>
      <c r="AP10" s="23"/>
      <c r="AQ10" s="23"/>
      <c r="AR10" s="21"/>
      <c r="BE10" s="283"/>
      <c r="BS10" s="18" t="s">
        <v>18</v>
      </c>
    </row>
    <row r="11" spans="1:74" s="1" customFormat="1" ht="18.399999999999999"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1</v>
      </c>
      <c r="AO11" s="23"/>
      <c r="AP11" s="23"/>
      <c r="AQ11" s="23"/>
      <c r="AR11" s="21"/>
      <c r="BE11" s="283"/>
      <c r="BS11" s="18" t="s">
        <v>18</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3"/>
      <c r="BS12" s="18" t="s">
        <v>18</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28</v>
      </c>
      <c r="AL13" s="23"/>
      <c r="AM13" s="23"/>
      <c r="AN13" s="32" t="s">
        <v>31</v>
      </c>
      <c r="AO13" s="23"/>
      <c r="AP13" s="23"/>
      <c r="AQ13" s="23"/>
      <c r="AR13" s="21"/>
      <c r="BE13" s="283"/>
      <c r="BS13" s="18" t="s">
        <v>18</v>
      </c>
    </row>
    <row r="14" spans="1:74" ht="12.75">
      <c r="B14" s="22"/>
      <c r="C14" s="23"/>
      <c r="D14" s="23"/>
      <c r="E14" s="288" t="s">
        <v>31</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30" t="s">
        <v>29</v>
      </c>
      <c r="AL14" s="23"/>
      <c r="AM14" s="23"/>
      <c r="AN14" s="32" t="s">
        <v>31</v>
      </c>
      <c r="AO14" s="23"/>
      <c r="AP14" s="23"/>
      <c r="AQ14" s="23"/>
      <c r="AR14" s="21"/>
      <c r="BE14" s="283"/>
      <c r="BS14" s="18" t="s">
        <v>18</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3"/>
      <c r="BS15" s="18" t="s">
        <v>32</v>
      </c>
    </row>
    <row r="16" spans="1:74" s="1" customFormat="1" ht="12" customHeight="1">
      <c r="B16" s="22"/>
      <c r="C16" s="23"/>
      <c r="D16" s="30"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28</v>
      </c>
      <c r="AL16" s="23"/>
      <c r="AM16" s="23"/>
      <c r="AN16" s="28" t="s">
        <v>1</v>
      </c>
      <c r="AO16" s="23"/>
      <c r="AP16" s="23"/>
      <c r="AQ16" s="23"/>
      <c r="AR16" s="21"/>
      <c r="BE16" s="283"/>
      <c r="BS16" s="18" t="s">
        <v>4</v>
      </c>
    </row>
    <row r="17" spans="1:71" s="1" customFormat="1" ht="18.399999999999999"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1</v>
      </c>
      <c r="AO17" s="23"/>
      <c r="AP17" s="23"/>
      <c r="AQ17" s="23"/>
      <c r="AR17" s="21"/>
      <c r="BE17" s="283"/>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3"/>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28</v>
      </c>
      <c r="AL19" s="23"/>
      <c r="AM19" s="23"/>
      <c r="AN19" s="28" t="s">
        <v>1</v>
      </c>
      <c r="AO19" s="23"/>
      <c r="AP19" s="23"/>
      <c r="AQ19" s="23"/>
      <c r="AR19" s="21"/>
      <c r="BE19" s="283"/>
      <c r="BS19" s="18" t="s">
        <v>8</v>
      </c>
    </row>
    <row r="20" spans="1:71" s="1" customFormat="1" ht="18.399999999999999"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1</v>
      </c>
      <c r="AO20" s="23"/>
      <c r="AP20" s="23"/>
      <c r="AQ20" s="23"/>
      <c r="AR20" s="21"/>
      <c r="BE20" s="28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3"/>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3"/>
    </row>
    <row r="23" spans="1:71" s="1" customFormat="1" ht="16.5" customHeight="1">
      <c r="B23" s="22"/>
      <c r="C23" s="23"/>
      <c r="D23" s="23"/>
      <c r="E23" s="290" t="s">
        <v>1</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3"/>
      <c r="AP23" s="23"/>
      <c r="AQ23" s="23"/>
      <c r="AR23" s="21"/>
      <c r="BE23" s="28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3"/>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1">
        <f>ROUND(AG94,2)</f>
        <v>0</v>
      </c>
      <c r="AL26" s="292"/>
      <c r="AM26" s="292"/>
      <c r="AN26" s="292"/>
      <c r="AO26" s="292"/>
      <c r="AP26" s="37"/>
      <c r="AQ26" s="37"/>
      <c r="AR26" s="40"/>
      <c r="BE26" s="28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3"/>
    </row>
    <row r="28" spans="1:71" s="2" customFormat="1" ht="12.75">
      <c r="A28" s="35"/>
      <c r="B28" s="36"/>
      <c r="C28" s="37"/>
      <c r="D28" s="37"/>
      <c r="E28" s="37"/>
      <c r="F28" s="37"/>
      <c r="G28" s="37"/>
      <c r="H28" s="37"/>
      <c r="I28" s="37"/>
      <c r="J28" s="37"/>
      <c r="K28" s="37"/>
      <c r="L28" s="293" t="s">
        <v>37</v>
      </c>
      <c r="M28" s="293"/>
      <c r="N28" s="293"/>
      <c r="O28" s="293"/>
      <c r="P28" s="293"/>
      <c r="Q28" s="37"/>
      <c r="R28" s="37"/>
      <c r="S28" s="37"/>
      <c r="T28" s="37"/>
      <c r="U28" s="37"/>
      <c r="V28" s="37"/>
      <c r="W28" s="293" t="s">
        <v>38</v>
      </c>
      <c r="X28" s="293"/>
      <c r="Y28" s="293"/>
      <c r="Z28" s="293"/>
      <c r="AA28" s="293"/>
      <c r="AB28" s="293"/>
      <c r="AC28" s="293"/>
      <c r="AD28" s="293"/>
      <c r="AE28" s="293"/>
      <c r="AF28" s="37"/>
      <c r="AG28" s="37"/>
      <c r="AH28" s="37"/>
      <c r="AI28" s="37"/>
      <c r="AJ28" s="37"/>
      <c r="AK28" s="293" t="s">
        <v>39</v>
      </c>
      <c r="AL28" s="293"/>
      <c r="AM28" s="293"/>
      <c r="AN28" s="293"/>
      <c r="AO28" s="293"/>
      <c r="AP28" s="37"/>
      <c r="AQ28" s="37"/>
      <c r="AR28" s="40"/>
      <c r="BE28" s="283"/>
    </row>
    <row r="29" spans="1:71" s="3" customFormat="1" ht="14.45" customHeight="1">
      <c r="B29" s="41"/>
      <c r="C29" s="42"/>
      <c r="D29" s="30" t="s">
        <v>40</v>
      </c>
      <c r="E29" s="42"/>
      <c r="F29" s="30" t="s">
        <v>41</v>
      </c>
      <c r="G29" s="42"/>
      <c r="H29" s="42"/>
      <c r="I29" s="42"/>
      <c r="J29" s="42"/>
      <c r="K29" s="42"/>
      <c r="L29" s="296">
        <v>0.21</v>
      </c>
      <c r="M29" s="295"/>
      <c r="N29" s="295"/>
      <c r="O29" s="295"/>
      <c r="P29" s="295"/>
      <c r="Q29" s="42"/>
      <c r="R29" s="42"/>
      <c r="S29" s="42"/>
      <c r="T29" s="42"/>
      <c r="U29" s="42"/>
      <c r="V29" s="42"/>
      <c r="W29" s="294">
        <f>ROUND(AZ94, 2)</f>
        <v>0</v>
      </c>
      <c r="X29" s="295"/>
      <c r="Y29" s="295"/>
      <c r="Z29" s="295"/>
      <c r="AA29" s="295"/>
      <c r="AB29" s="295"/>
      <c r="AC29" s="295"/>
      <c r="AD29" s="295"/>
      <c r="AE29" s="295"/>
      <c r="AF29" s="42"/>
      <c r="AG29" s="42"/>
      <c r="AH29" s="42"/>
      <c r="AI29" s="42"/>
      <c r="AJ29" s="42"/>
      <c r="AK29" s="294">
        <f>ROUND(AV94, 2)</f>
        <v>0</v>
      </c>
      <c r="AL29" s="295"/>
      <c r="AM29" s="295"/>
      <c r="AN29" s="295"/>
      <c r="AO29" s="295"/>
      <c r="AP29" s="42"/>
      <c r="AQ29" s="42"/>
      <c r="AR29" s="43"/>
      <c r="BE29" s="284"/>
    </row>
    <row r="30" spans="1:71" s="3" customFormat="1" ht="14.45" customHeight="1">
      <c r="B30" s="41"/>
      <c r="C30" s="42"/>
      <c r="D30" s="42"/>
      <c r="E30" s="42"/>
      <c r="F30" s="30" t="s">
        <v>42</v>
      </c>
      <c r="G30" s="42"/>
      <c r="H30" s="42"/>
      <c r="I30" s="42"/>
      <c r="J30" s="42"/>
      <c r="K30" s="42"/>
      <c r="L30" s="296">
        <v>0.15</v>
      </c>
      <c r="M30" s="295"/>
      <c r="N30" s="295"/>
      <c r="O30" s="295"/>
      <c r="P30" s="295"/>
      <c r="Q30" s="42"/>
      <c r="R30" s="42"/>
      <c r="S30" s="42"/>
      <c r="T30" s="42"/>
      <c r="U30" s="42"/>
      <c r="V30" s="42"/>
      <c r="W30" s="294">
        <f>ROUND(BA94, 2)</f>
        <v>0</v>
      </c>
      <c r="X30" s="295"/>
      <c r="Y30" s="295"/>
      <c r="Z30" s="295"/>
      <c r="AA30" s="295"/>
      <c r="AB30" s="295"/>
      <c r="AC30" s="295"/>
      <c r="AD30" s="295"/>
      <c r="AE30" s="295"/>
      <c r="AF30" s="42"/>
      <c r="AG30" s="42"/>
      <c r="AH30" s="42"/>
      <c r="AI30" s="42"/>
      <c r="AJ30" s="42"/>
      <c r="AK30" s="294">
        <f>ROUND(AW94, 2)</f>
        <v>0</v>
      </c>
      <c r="AL30" s="295"/>
      <c r="AM30" s="295"/>
      <c r="AN30" s="295"/>
      <c r="AO30" s="295"/>
      <c r="AP30" s="42"/>
      <c r="AQ30" s="42"/>
      <c r="AR30" s="43"/>
      <c r="BE30" s="284"/>
    </row>
    <row r="31" spans="1:71" s="3" customFormat="1" ht="14.45" hidden="1" customHeight="1">
      <c r="B31" s="41"/>
      <c r="C31" s="42"/>
      <c r="D31" s="42"/>
      <c r="E31" s="42"/>
      <c r="F31" s="30" t="s">
        <v>43</v>
      </c>
      <c r="G31" s="42"/>
      <c r="H31" s="42"/>
      <c r="I31" s="42"/>
      <c r="J31" s="42"/>
      <c r="K31" s="42"/>
      <c r="L31" s="296">
        <v>0.21</v>
      </c>
      <c r="M31" s="295"/>
      <c r="N31" s="295"/>
      <c r="O31" s="295"/>
      <c r="P31" s="295"/>
      <c r="Q31" s="42"/>
      <c r="R31" s="42"/>
      <c r="S31" s="42"/>
      <c r="T31" s="42"/>
      <c r="U31" s="42"/>
      <c r="V31" s="42"/>
      <c r="W31" s="294">
        <f>ROUND(BB94, 2)</f>
        <v>0</v>
      </c>
      <c r="X31" s="295"/>
      <c r="Y31" s="295"/>
      <c r="Z31" s="295"/>
      <c r="AA31" s="295"/>
      <c r="AB31" s="295"/>
      <c r="AC31" s="295"/>
      <c r="AD31" s="295"/>
      <c r="AE31" s="295"/>
      <c r="AF31" s="42"/>
      <c r="AG31" s="42"/>
      <c r="AH31" s="42"/>
      <c r="AI31" s="42"/>
      <c r="AJ31" s="42"/>
      <c r="AK31" s="294">
        <v>0</v>
      </c>
      <c r="AL31" s="295"/>
      <c r="AM31" s="295"/>
      <c r="AN31" s="295"/>
      <c r="AO31" s="295"/>
      <c r="AP31" s="42"/>
      <c r="AQ31" s="42"/>
      <c r="AR31" s="43"/>
      <c r="BE31" s="284"/>
    </row>
    <row r="32" spans="1:71" s="3" customFormat="1" ht="14.45" hidden="1" customHeight="1">
      <c r="B32" s="41"/>
      <c r="C32" s="42"/>
      <c r="D32" s="42"/>
      <c r="E32" s="42"/>
      <c r="F32" s="30" t="s">
        <v>44</v>
      </c>
      <c r="G32" s="42"/>
      <c r="H32" s="42"/>
      <c r="I32" s="42"/>
      <c r="J32" s="42"/>
      <c r="K32" s="42"/>
      <c r="L32" s="296">
        <v>0.15</v>
      </c>
      <c r="M32" s="295"/>
      <c r="N32" s="295"/>
      <c r="O32" s="295"/>
      <c r="P32" s="295"/>
      <c r="Q32" s="42"/>
      <c r="R32" s="42"/>
      <c r="S32" s="42"/>
      <c r="T32" s="42"/>
      <c r="U32" s="42"/>
      <c r="V32" s="42"/>
      <c r="W32" s="294">
        <f>ROUND(BC94, 2)</f>
        <v>0</v>
      </c>
      <c r="X32" s="295"/>
      <c r="Y32" s="295"/>
      <c r="Z32" s="295"/>
      <c r="AA32" s="295"/>
      <c r="AB32" s="295"/>
      <c r="AC32" s="295"/>
      <c r="AD32" s="295"/>
      <c r="AE32" s="295"/>
      <c r="AF32" s="42"/>
      <c r="AG32" s="42"/>
      <c r="AH32" s="42"/>
      <c r="AI32" s="42"/>
      <c r="AJ32" s="42"/>
      <c r="AK32" s="294">
        <v>0</v>
      </c>
      <c r="AL32" s="295"/>
      <c r="AM32" s="295"/>
      <c r="AN32" s="295"/>
      <c r="AO32" s="295"/>
      <c r="AP32" s="42"/>
      <c r="AQ32" s="42"/>
      <c r="AR32" s="43"/>
      <c r="BE32" s="284"/>
    </row>
    <row r="33" spans="1:57" s="3" customFormat="1" ht="14.45" hidden="1" customHeight="1">
      <c r="B33" s="41"/>
      <c r="C33" s="42"/>
      <c r="D33" s="42"/>
      <c r="E33" s="42"/>
      <c r="F33" s="30" t="s">
        <v>45</v>
      </c>
      <c r="G33" s="42"/>
      <c r="H33" s="42"/>
      <c r="I33" s="42"/>
      <c r="J33" s="42"/>
      <c r="K33" s="42"/>
      <c r="L33" s="296">
        <v>0</v>
      </c>
      <c r="M33" s="295"/>
      <c r="N33" s="295"/>
      <c r="O33" s="295"/>
      <c r="P33" s="295"/>
      <c r="Q33" s="42"/>
      <c r="R33" s="42"/>
      <c r="S33" s="42"/>
      <c r="T33" s="42"/>
      <c r="U33" s="42"/>
      <c r="V33" s="42"/>
      <c r="W33" s="294">
        <f>ROUND(BD94, 2)</f>
        <v>0</v>
      </c>
      <c r="X33" s="295"/>
      <c r="Y33" s="295"/>
      <c r="Z33" s="295"/>
      <c r="AA33" s="295"/>
      <c r="AB33" s="295"/>
      <c r="AC33" s="295"/>
      <c r="AD33" s="295"/>
      <c r="AE33" s="295"/>
      <c r="AF33" s="42"/>
      <c r="AG33" s="42"/>
      <c r="AH33" s="42"/>
      <c r="AI33" s="42"/>
      <c r="AJ33" s="42"/>
      <c r="AK33" s="294">
        <v>0</v>
      </c>
      <c r="AL33" s="295"/>
      <c r="AM33" s="295"/>
      <c r="AN33" s="295"/>
      <c r="AO33" s="295"/>
      <c r="AP33" s="42"/>
      <c r="AQ33" s="42"/>
      <c r="AR33" s="43"/>
      <c r="BE33" s="284"/>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3"/>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0" t="s">
        <v>48</v>
      </c>
      <c r="Y35" s="298"/>
      <c r="Z35" s="298"/>
      <c r="AA35" s="298"/>
      <c r="AB35" s="298"/>
      <c r="AC35" s="46"/>
      <c r="AD35" s="46"/>
      <c r="AE35" s="46"/>
      <c r="AF35" s="46"/>
      <c r="AG35" s="46"/>
      <c r="AH35" s="46"/>
      <c r="AI35" s="46"/>
      <c r="AJ35" s="46"/>
      <c r="AK35" s="297">
        <f>SUM(AK26:AK33)</f>
        <v>0</v>
      </c>
      <c r="AL35" s="298"/>
      <c r="AM35" s="298"/>
      <c r="AN35" s="298"/>
      <c r="AO35" s="29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15720</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1" t="str">
        <f>K6</f>
        <v>15720 Tachov stavební úpravy a přístavba společenského sálu areálu Mže</v>
      </c>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21</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23</v>
      </c>
      <c r="AJ87" s="37"/>
      <c r="AK87" s="37"/>
      <c r="AL87" s="37"/>
      <c r="AM87" s="263" t="str">
        <f>IF(AN8= "","",AN8)</f>
        <v>12. 11. 2020</v>
      </c>
      <c r="AN87" s="263"/>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27</v>
      </c>
      <c r="D89" s="37"/>
      <c r="E89" s="37"/>
      <c r="F89" s="37"/>
      <c r="G89" s="37"/>
      <c r="H89" s="37"/>
      <c r="I89" s="37"/>
      <c r="J89" s="37"/>
      <c r="K89" s="37"/>
      <c r="L89" s="60"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30" t="s">
        <v>33</v>
      </c>
      <c r="AJ89" s="37"/>
      <c r="AK89" s="37"/>
      <c r="AL89" s="37"/>
      <c r="AM89" s="264" t="str">
        <f>IF(E17="","",E17)</f>
        <v xml:space="preserve"> </v>
      </c>
      <c r="AN89" s="265"/>
      <c r="AO89" s="265"/>
      <c r="AP89" s="265"/>
      <c r="AQ89" s="37"/>
      <c r="AR89" s="40"/>
      <c r="AS89" s="266" t="s">
        <v>56</v>
      </c>
      <c r="AT89" s="267"/>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34</v>
      </c>
      <c r="AJ90" s="37"/>
      <c r="AK90" s="37"/>
      <c r="AL90" s="37"/>
      <c r="AM90" s="264" t="str">
        <f>IF(E20="","",E20)</f>
        <v xml:space="preserve"> </v>
      </c>
      <c r="AN90" s="265"/>
      <c r="AO90" s="265"/>
      <c r="AP90" s="265"/>
      <c r="AQ90" s="37"/>
      <c r="AR90" s="40"/>
      <c r="AS90" s="268"/>
      <c r="AT90" s="269"/>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0"/>
      <c r="AT91" s="271"/>
      <c r="AU91" s="72"/>
      <c r="AV91" s="72"/>
      <c r="AW91" s="72"/>
      <c r="AX91" s="72"/>
      <c r="AY91" s="72"/>
      <c r="AZ91" s="72"/>
      <c r="BA91" s="72"/>
      <c r="BB91" s="72"/>
      <c r="BC91" s="72"/>
      <c r="BD91" s="73"/>
      <c r="BE91" s="35"/>
    </row>
    <row r="92" spans="1:91" s="2" customFormat="1" ht="29.25" customHeight="1">
      <c r="A92" s="35"/>
      <c r="B92" s="36"/>
      <c r="C92" s="272" t="s">
        <v>57</v>
      </c>
      <c r="D92" s="273"/>
      <c r="E92" s="273"/>
      <c r="F92" s="273"/>
      <c r="G92" s="273"/>
      <c r="H92" s="74"/>
      <c r="I92" s="275" t="s">
        <v>58</v>
      </c>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4" t="s">
        <v>59</v>
      </c>
      <c r="AH92" s="273"/>
      <c r="AI92" s="273"/>
      <c r="AJ92" s="273"/>
      <c r="AK92" s="273"/>
      <c r="AL92" s="273"/>
      <c r="AM92" s="273"/>
      <c r="AN92" s="275" t="s">
        <v>60</v>
      </c>
      <c r="AO92" s="273"/>
      <c r="AP92" s="276"/>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0">
        <f>ROUND(SUM(AG95:AG98),2)</f>
        <v>0</v>
      </c>
      <c r="AH94" s="280"/>
      <c r="AI94" s="280"/>
      <c r="AJ94" s="280"/>
      <c r="AK94" s="280"/>
      <c r="AL94" s="280"/>
      <c r="AM94" s="280"/>
      <c r="AN94" s="281">
        <f>SUM(AG94,AT94)</f>
        <v>0</v>
      </c>
      <c r="AO94" s="281"/>
      <c r="AP94" s="281"/>
      <c r="AQ94" s="86" t="s">
        <v>1</v>
      </c>
      <c r="AR94" s="87"/>
      <c r="AS94" s="88">
        <f>ROUND(SUM(AS95:AS98),2)</f>
        <v>0</v>
      </c>
      <c r="AT94" s="89">
        <f>ROUND(SUM(AV94:AW94),0)</f>
        <v>0</v>
      </c>
      <c r="AU94" s="90">
        <f>ROUND(SUM(AU95:AU98),5)</f>
        <v>0</v>
      </c>
      <c r="AV94" s="89">
        <f>ROUND(AZ94*L29,0)</f>
        <v>0</v>
      </c>
      <c r="AW94" s="89">
        <f>ROUND(BA94*L30,0)</f>
        <v>0</v>
      </c>
      <c r="AX94" s="89">
        <f>ROUND(BB94*L29,0)</f>
        <v>0</v>
      </c>
      <c r="AY94" s="89">
        <f>ROUND(BC94*L30,0)</f>
        <v>0</v>
      </c>
      <c r="AZ94" s="89">
        <f>ROUND(SUM(AZ95:AZ98),2)</f>
        <v>0</v>
      </c>
      <c r="BA94" s="89">
        <f>ROUND(SUM(BA95:BA98),2)</f>
        <v>0</v>
      </c>
      <c r="BB94" s="89">
        <f>ROUND(SUM(BB95:BB98),2)</f>
        <v>0</v>
      </c>
      <c r="BC94" s="89">
        <f>ROUND(SUM(BC95:BC98),2)</f>
        <v>0</v>
      </c>
      <c r="BD94" s="91">
        <f>ROUND(SUM(BD95:BD98),2)</f>
        <v>0</v>
      </c>
      <c r="BS94" s="92" t="s">
        <v>75</v>
      </c>
      <c r="BT94" s="92" t="s">
        <v>76</v>
      </c>
      <c r="BU94" s="93" t="s">
        <v>77</v>
      </c>
      <c r="BV94" s="92" t="s">
        <v>78</v>
      </c>
      <c r="BW94" s="92" t="s">
        <v>5</v>
      </c>
      <c r="BX94" s="92" t="s">
        <v>79</v>
      </c>
      <c r="CL94" s="92" t="s">
        <v>1</v>
      </c>
    </row>
    <row r="95" spans="1:91" s="7" customFormat="1" ht="16.5" customHeight="1">
      <c r="A95" s="94" t="s">
        <v>80</v>
      </c>
      <c r="B95" s="95"/>
      <c r="C95" s="96"/>
      <c r="D95" s="277" t="s">
        <v>81</v>
      </c>
      <c r="E95" s="277"/>
      <c r="F95" s="277"/>
      <c r="G95" s="277"/>
      <c r="H95" s="277"/>
      <c r="I95" s="97"/>
      <c r="J95" s="277" t="s">
        <v>82</v>
      </c>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8">
        <f>'01 - SO 01 Etapa 1'!J30</f>
        <v>0</v>
      </c>
      <c r="AH95" s="279"/>
      <c r="AI95" s="279"/>
      <c r="AJ95" s="279"/>
      <c r="AK95" s="279"/>
      <c r="AL95" s="279"/>
      <c r="AM95" s="279"/>
      <c r="AN95" s="278">
        <f>SUM(AG95,AT95)</f>
        <v>0</v>
      </c>
      <c r="AO95" s="279"/>
      <c r="AP95" s="279"/>
      <c r="AQ95" s="98" t="s">
        <v>83</v>
      </c>
      <c r="AR95" s="99"/>
      <c r="AS95" s="100">
        <v>0</v>
      </c>
      <c r="AT95" s="101">
        <f>ROUND(SUM(AV95:AW95),0)</f>
        <v>0</v>
      </c>
      <c r="AU95" s="102">
        <f>'01 - SO 01 Etapa 1'!P156</f>
        <v>0</v>
      </c>
      <c r="AV95" s="101">
        <f>'01 - SO 01 Etapa 1'!J33</f>
        <v>0</v>
      </c>
      <c r="AW95" s="101">
        <f>'01 - SO 01 Etapa 1'!J34</f>
        <v>0</v>
      </c>
      <c r="AX95" s="101">
        <f>'01 - SO 01 Etapa 1'!J35</f>
        <v>0</v>
      </c>
      <c r="AY95" s="101">
        <f>'01 - SO 01 Etapa 1'!J36</f>
        <v>0</v>
      </c>
      <c r="AZ95" s="101">
        <f>'01 - SO 01 Etapa 1'!F33</f>
        <v>0</v>
      </c>
      <c r="BA95" s="101">
        <f>'01 - SO 01 Etapa 1'!F34</f>
        <v>0</v>
      </c>
      <c r="BB95" s="101">
        <f>'01 - SO 01 Etapa 1'!F35</f>
        <v>0</v>
      </c>
      <c r="BC95" s="101">
        <f>'01 - SO 01 Etapa 1'!F36</f>
        <v>0</v>
      </c>
      <c r="BD95" s="103">
        <f>'01 - SO 01 Etapa 1'!F37</f>
        <v>0</v>
      </c>
      <c r="BT95" s="104" t="s">
        <v>8</v>
      </c>
      <c r="BV95" s="104" t="s">
        <v>78</v>
      </c>
      <c r="BW95" s="104" t="s">
        <v>84</v>
      </c>
      <c r="BX95" s="104" t="s">
        <v>5</v>
      </c>
      <c r="CL95" s="104" t="s">
        <v>1</v>
      </c>
      <c r="CM95" s="104" t="s">
        <v>85</v>
      </c>
    </row>
    <row r="96" spans="1:91" s="7" customFormat="1" ht="16.5" customHeight="1">
      <c r="A96" s="94" t="s">
        <v>80</v>
      </c>
      <c r="B96" s="95"/>
      <c r="C96" s="96"/>
      <c r="D96" s="277" t="s">
        <v>86</v>
      </c>
      <c r="E96" s="277"/>
      <c r="F96" s="277"/>
      <c r="G96" s="277"/>
      <c r="H96" s="277"/>
      <c r="I96" s="97"/>
      <c r="J96" s="277" t="s">
        <v>87</v>
      </c>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8">
        <f>'02 - SO 02 Etapa 2'!J30</f>
        <v>0</v>
      </c>
      <c r="AH96" s="279"/>
      <c r="AI96" s="279"/>
      <c r="AJ96" s="279"/>
      <c r="AK96" s="279"/>
      <c r="AL96" s="279"/>
      <c r="AM96" s="279"/>
      <c r="AN96" s="278">
        <f>SUM(AG96,AT96)</f>
        <v>0</v>
      </c>
      <c r="AO96" s="279"/>
      <c r="AP96" s="279"/>
      <c r="AQ96" s="98" t="s">
        <v>83</v>
      </c>
      <c r="AR96" s="99"/>
      <c r="AS96" s="100">
        <v>0</v>
      </c>
      <c r="AT96" s="101">
        <f>ROUND(SUM(AV96:AW96),0)</f>
        <v>0</v>
      </c>
      <c r="AU96" s="102">
        <f>'02 - SO 02 Etapa 2'!P149</f>
        <v>0</v>
      </c>
      <c r="AV96" s="101">
        <f>'02 - SO 02 Etapa 2'!J33</f>
        <v>0</v>
      </c>
      <c r="AW96" s="101">
        <f>'02 - SO 02 Etapa 2'!J34</f>
        <v>0</v>
      </c>
      <c r="AX96" s="101">
        <f>'02 - SO 02 Etapa 2'!J35</f>
        <v>0</v>
      </c>
      <c r="AY96" s="101">
        <f>'02 - SO 02 Etapa 2'!J36</f>
        <v>0</v>
      </c>
      <c r="AZ96" s="101">
        <f>'02 - SO 02 Etapa 2'!F33</f>
        <v>0</v>
      </c>
      <c r="BA96" s="101">
        <f>'02 - SO 02 Etapa 2'!F34</f>
        <v>0</v>
      </c>
      <c r="BB96" s="101">
        <f>'02 - SO 02 Etapa 2'!F35</f>
        <v>0</v>
      </c>
      <c r="BC96" s="101">
        <f>'02 - SO 02 Etapa 2'!F36</f>
        <v>0</v>
      </c>
      <c r="BD96" s="103">
        <f>'02 - SO 02 Etapa 2'!F37</f>
        <v>0</v>
      </c>
      <c r="BT96" s="104" t="s">
        <v>8</v>
      </c>
      <c r="BV96" s="104" t="s">
        <v>78</v>
      </c>
      <c r="BW96" s="104" t="s">
        <v>88</v>
      </c>
      <c r="BX96" s="104" t="s">
        <v>5</v>
      </c>
      <c r="CL96" s="104" t="s">
        <v>1</v>
      </c>
      <c r="CM96" s="104" t="s">
        <v>85</v>
      </c>
    </row>
    <row r="97" spans="1:91" s="7" customFormat="1" ht="16.5" customHeight="1">
      <c r="A97" s="94" t="s">
        <v>80</v>
      </c>
      <c r="B97" s="95"/>
      <c r="C97" s="96"/>
      <c r="D97" s="277" t="s">
        <v>89</v>
      </c>
      <c r="E97" s="277"/>
      <c r="F97" s="277"/>
      <c r="G97" s="277"/>
      <c r="H97" s="277"/>
      <c r="I97" s="97"/>
      <c r="J97" s="277" t="s">
        <v>90</v>
      </c>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8">
        <f>'03 - SO 03 Etapa 3'!J30</f>
        <v>0</v>
      </c>
      <c r="AH97" s="279"/>
      <c r="AI97" s="279"/>
      <c r="AJ97" s="279"/>
      <c r="AK97" s="279"/>
      <c r="AL97" s="279"/>
      <c r="AM97" s="279"/>
      <c r="AN97" s="278">
        <f>SUM(AG97,AT97)</f>
        <v>0</v>
      </c>
      <c r="AO97" s="279"/>
      <c r="AP97" s="279"/>
      <c r="AQ97" s="98" t="s">
        <v>83</v>
      </c>
      <c r="AR97" s="99"/>
      <c r="AS97" s="100">
        <v>0</v>
      </c>
      <c r="AT97" s="101">
        <f>ROUND(SUM(AV97:AW97),0)</f>
        <v>0</v>
      </c>
      <c r="AU97" s="102">
        <f>'03 - SO 03 Etapa 3'!P156</f>
        <v>0</v>
      </c>
      <c r="AV97" s="101">
        <f>'03 - SO 03 Etapa 3'!J33</f>
        <v>0</v>
      </c>
      <c r="AW97" s="101">
        <f>'03 - SO 03 Etapa 3'!J34</f>
        <v>0</v>
      </c>
      <c r="AX97" s="101">
        <f>'03 - SO 03 Etapa 3'!J35</f>
        <v>0</v>
      </c>
      <c r="AY97" s="101">
        <f>'03 - SO 03 Etapa 3'!J36</f>
        <v>0</v>
      </c>
      <c r="AZ97" s="101">
        <f>'03 - SO 03 Etapa 3'!F33</f>
        <v>0</v>
      </c>
      <c r="BA97" s="101">
        <f>'03 - SO 03 Etapa 3'!F34</f>
        <v>0</v>
      </c>
      <c r="BB97" s="101">
        <f>'03 - SO 03 Etapa 3'!F35</f>
        <v>0</v>
      </c>
      <c r="BC97" s="101">
        <f>'03 - SO 03 Etapa 3'!F36</f>
        <v>0</v>
      </c>
      <c r="BD97" s="103">
        <f>'03 - SO 03 Etapa 3'!F37</f>
        <v>0</v>
      </c>
      <c r="BT97" s="104" t="s">
        <v>8</v>
      </c>
      <c r="BV97" s="104" t="s">
        <v>78</v>
      </c>
      <c r="BW97" s="104" t="s">
        <v>91</v>
      </c>
      <c r="BX97" s="104" t="s">
        <v>5</v>
      </c>
      <c r="CL97" s="104" t="s">
        <v>1</v>
      </c>
      <c r="CM97" s="104" t="s">
        <v>85</v>
      </c>
    </row>
    <row r="98" spans="1:91" s="7" customFormat="1" ht="16.5" customHeight="1">
      <c r="A98" s="94" t="s">
        <v>80</v>
      </c>
      <c r="B98" s="95"/>
      <c r="C98" s="96"/>
      <c r="D98" s="277" t="s">
        <v>92</v>
      </c>
      <c r="E98" s="277"/>
      <c r="F98" s="277"/>
      <c r="G98" s="277"/>
      <c r="H98" s="277"/>
      <c r="I98" s="97"/>
      <c r="J98" s="277" t="s">
        <v>93</v>
      </c>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8">
        <f>'04 - SO 04 Etapa 4'!J30</f>
        <v>0</v>
      </c>
      <c r="AH98" s="279"/>
      <c r="AI98" s="279"/>
      <c r="AJ98" s="279"/>
      <c r="AK98" s="279"/>
      <c r="AL98" s="279"/>
      <c r="AM98" s="279"/>
      <c r="AN98" s="278">
        <f>SUM(AG98,AT98)</f>
        <v>0</v>
      </c>
      <c r="AO98" s="279"/>
      <c r="AP98" s="279"/>
      <c r="AQ98" s="98" t="s">
        <v>83</v>
      </c>
      <c r="AR98" s="99"/>
      <c r="AS98" s="105">
        <v>0</v>
      </c>
      <c r="AT98" s="106">
        <f>ROUND(SUM(AV98:AW98),0)</f>
        <v>0</v>
      </c>
      <c r="AU98" s="107">
        <f>'04 - SO 04 Etapa 4'!P149</f>
        <v>0</v>
      </c>
      <c r="AV98" s="106">
        <f>'04 - SO 04 Etapa 4'!J33</f>
        <v>0</v>
      </c>
      <c r="AW98" s="106">
        <f>'04 - SO 04 Etapa 4'!J34</f>
        <v>0</v>
      </c>
      <c r="AX98" s="106">
        <f>'04 - SO 04 Etapa 4'!J35</f>
        <v>0</v>
      </c>
      <c r="AY98" s="106">
        <f>'04 - SO 04 Etapa 4'!J36</f>
        <v>0</v>
      </c>
      <c r="AZ98" s="106">
        <f>'04 - SO 04 Etapa 4'!F33</f>
        <v>0</v>
      </c>
      <c r="BA98" s="106">
        <f>'04 - SO 04 Etapa 4'!F34</f>
        <v>0</v>
      </c>
      <c r="BB98" s="106">
        <f>'04 - SO 04 Etapa 4'!F35</f>
        <v>0</v>
      </c>
      <c r="BC98" s="106">
        <f>'04 - SO 04 Etapa 4'!F36</f>
        <v>0</v>
      </c>
      <c r="BD98" s="108">
        <f>'04 - SO 04 Etapa 4'!F37</f>
        <v>0</v>
      </c>
      <c r="BT98" s="104" t="s">
        <v>8</v>
      </c>
      <c r="BV98" s="104" t="s">
        <v>78</v>
      </c>
      <c r="BW98" s="104" t="s">
        <v>94</v>
      </c>
      <c r="BX98" s="104" t="s">
        <v>5</v>
      </c>
      <c r="CL98" s="104" t="s">
        <v>1</v>
      </c>
      <c r="CM98" s="104" t="s">
        <v>85</v>
      </c>
    </row>
    <row r="99" spans="1:91" s="2" customFormat="1" ht="30" customHeight="1">
      <c r="A99" s="35"/>
      <c r="B99" s="36"/>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40"/>
      <c r="AS99" s="35"/>
      <c r="AT99" s="35"/>
      <c r="AU99" s="35"/>
      <c r="AV99" s="35"/>
      <c r="AW99" s="35"/>
      <c r="AX99" s="35"/>
      <c r="AY99" s="35"/>
      <c r="AZ99" s="35"/>
      <c r="BA99" s="35"/>
      <c r="BB99" s="35"/>
      <c r="BC99" s="35"/>
      <c r="BD99" s="35"/>
      <c r="BE99" s="35"/>
    </row>
    <row r="100" spans="1:91" s="2" customFormat="1" ht="6.95" customHeight="1">
      <c r="A100" s="35"/>
      <c r="B100" s="5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40"/>
      <c r="AS100" s="35"/>
      <c r="AT100" s="35"/>
      <c r="AU100" s="35"/>
      <c r="AV100" s="35"/>
      <c r="AW100" s="35"/>
      <c r="AX100" s="35"/>
      <c r="AY100" s="35"/>
      <c r="AZ100" s="35"/>
      <c r="BA100" s="35"/>
      <c r="BB100" s="35"/>
      <c r="BC100" s="35"/>
      <c r="BD100" s="35"/>
      <c r="BE100" s="35"/>
    </row>
  </sheetData>
  <sheetProtection algorithmName="SHA-512" hashValue="gV9Ah0drdRT7udjfIZPwjlVRh2cp8OjfGGFVwfaCyFPx1GQMeq3/UAe3LrwdQRI3MxsQ7xk+ap/sHTp24G0fhg==" saltValue="A+yU+gG0W89a1MWQU/+DsZlat6p894b3ISPajV1gOmIJJKJeiPVQeumeJJvre0UtGQiRkaXwzAYQVJA2TDkmTg=="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01 - SO 01 Etapa 1'!C2" display="/" xr:uid="{00000000-0004-0000-0000-000000000000}"/>
    <hyperlink ref="A96" location="'02 - SO 02 Etapa 2'!C2" display="/" xr:uid="{00000000-0004-0000-0000-000001000000}"/>
    <hyperlink ref="A97" location="'03 - SO 03 Etapa 3'!C2" display="/" xr:uid="{00000000-0004-0000-0000-000002000000}"/>
    <hyperlink ref="A98" location="'04 - SO 04 Etapa 4'!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4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84</v>
      </c>
    </row>
    <row r="3" spans="1:46" s="1" customFormat="1" ht="6.95" customHeight="1">
      <c r="B3" s="109"/>
      <c r="C3" s="110"/>
      <c r="D3" s="110"/>
      <c r="E3" s="110"/>
      <c r="F3" s="110"/>
      <c r="G3" s="110"/>
      <c r="H3" s="110"/>
      <c r="I3" s="110"/>
      <c r="J3" s="110"/>
      <c r="K3" s="110"/>
      <c r="L3" s="21"/>
      <c r="AT3" s="18" t="s">
        <v>85</v>
      </c>
    </row>
    <row r="4" spans="1:46" s="1" customFormat="1" ht="24.95" customHeight="1">
      <c r="B4" s="21"/>
      <c r="D4" s="111" t="s">
        <v>95</v>
      </c>
      <c r="L4" s="21"/>
      <c r="M4" s="112" t="s">
        <v>11</v>
      </c>
      <c r="AT4" s="18" t="s">
        <v>4</v>
      </c>
    </row>
    <row r="5" spans="1:46" s="1" customFormat="1" ht="6.95" customHeight="1">
      <c r="B5" s="21"/>
      <c r="L5" s="21"/>
    </row>
    <row r="6" spans="1:46" s="1" customFormat="1" ht="12" customHeight="1">
      <c r="B6" s="21"/>
      <c r="D6" s="113" t="s">
        <v>16</v>
      </c>
      <c r="L6" s="21"/>
    </row>
    <row r="7" spans="1:46" s="1" customFormat="1" ht="26.25" customHeight="1">
      <c r="B7" s="21"/>
      <c r="E7" s="302" t="str">
        <f>'Rekapitulace stavby'!K6</f>
        <v>15720 Tachov stavební úpravy a přístavba společenského sálu areálu Mže</v>
      </c>
      <c r="F7" s="303"/>
      <c r="G7" s="303"/>
      <c r="H7" s="303"/>
      <c r="L7" s="21"/>
    </row>
    <row r="8" spans="1:46" s="2" customFormat="1" ht="12" customHeight="1">
      <c r="A8" s="35"/>
      <c r="B8" s="40"/>
      <c r="C8" s="35"/>
      <c r="D8" s="113" t="s">
        <v>96</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4" t="s">
        <v>97</v>
      </c>
      <c r="F9" s="305"/>
      <c r="G9" s="305"/>
      <c r="H9" s="305"/>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19</v>
      </c>
      <c r="E11" s="35"/>
      <c r="F11" s="114" t="s">
        <v>1</v>
      </c>
      <c r="G11" s="35"/>
      <c r="H11" s="35"/>
      <c r="I11" s="113" t="s">
        <v>20</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14" t="s">
        <v>22</v>
      </c>
      <c r="G12" s="35"/>
      <c r="H12" s="35"/>
      <c r="I12" s="113" t="s">
        <v>23</v>
      </c>
      <c r="J12" s="115" t="str">
        <f>'Rekapitulace stavby'!AN8</f>
        <v>12. 11. 2020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27</v>
      </c>
      <c r="E14" s="35"/>
      <c r="F14" s="35"/>
      <c r="G14" s="35"/>
      <c r="H14" s="35"/>
      <c r="I14" s="113" t="s">
        <v>28</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tr">
        <f>IF('Rekapitulace stavby'!E11="","",'Rekapitulace stavby'!E11)</f>
        <v xml:space="preserve"> </v>
      </c>
      <c r="F15" s="35"/>
      <c r="G15" s="35"/>
      <c r="H15" s="35"/>
      <c r="I15" s="113" t="s">
        <v>29</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30</v>
      </c>
      <c r="E17" s="35"/>
      <c r="F17" s="35"/>
      <c r="G17" s="35"/>
      <c r="H17" s="35"/>
      <c r="I17" s="113" t="s">
        <v>28</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6" t="str">
        <f>'Rekapitulace stavby'!E14</f>
        <v>Vyplň údaj</v>
      </c>
      <c r="F18" s="307"/>
      <c r="G18" s="307"/>
      <c r="H18" s="307"/>
      <c r="I18" s="113" t="s">
        <v>29</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33</v>
      </c>
      <c r="E20" s="35"/>
      <c r="F20" s="35"/>
      <c r="G20" s="35"/>
      <c r="H20" s="35"/>
      <c r="I20" s="113" t="s">
        <v>28</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29</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28</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29</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08" t="s">
        <v>1</v>
      </c>
      <c r="F27" s="308"/>
      <c r="G27" s="308"/>
      <c r="H27" s="308"/>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ROUND(J156,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ROUND((SUM(BE156:BE2440)),  2)</f>
        <v>0</v>
      </c>
      <c r="G33" s="35"/>
      <c r="H33" s="35"/>
      <c r="I33" s="125">
        <v>0.21</v>
      </c>
      <c r="J33" s="124">
        <f>ROUND(((SUM(BE156:BE2440))*I33),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ROUND((SUM(BF156:BF2440)),  2)</f>
        <v>0</v>
      </c>
      <c r="G34" s="35"/>
      <c r="H34" s="35"/>
      <c r="I34" s="125">
        <v>0.15</v>
      </c>
      <c r="J34" s="124">
        <f>ROUND(((SUM(BF156:BF2440))*I34),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ROUND((SUM(BG156:BG2440)),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ROUND((SUM(BH156:BH2440)),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ROUND((SUM(BI156:BI2440)),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98</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09" t="str">
        <f>E7</f>
        <v>15720 Tachov stavební úpravy a přístavba společenského sálu areálu Mže</v>
      </c>
      <c r="F85" s="310"/>
      <c r="G85" s="310"/>
      <c r="H85" s="31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96</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1" t="str">
        <f>E9</f>
        <v>01 - SO 01 Etapa 1</v>
      </c>
      <c r="F87" s="311"/>
      <c r="G87" s="311"/>
      <c r="H87" s="311"/>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 xml:space="preserve"> </v>
      </c>
      <c r="G89" s="37"/>
      <c r="H89" s="37"/>
      <c r="I89" s="30" t="s">
        <v>23</v>
      </c>
      <c r="J89" s="67" t="str">
        <f>IF(J12="","",J12)</f>
        <v>12. 11. 2020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27</v>
      </c>
      <c r="D91" s="37"/>
      <c r="E91" s="37"/>
      <c r="F91" s="28" t="str">
        <f>E15</f>
        <v xml:space="preserve"> </v>
      </c>
      <c r="G91" s="37"/>
      <c r="H91" s="37"/>
      <c r="I91" s="30" t="s">
        <v>33</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99</v>
      </c>
      <c r="D94" s="145"/>
      <c r="E94" s="145"/>
      <c r="F94" s="145"/>
      <c r="G94" s="145"/>
      <c r="H94" s="145"/>
      <c r="I94" s="145"/>
      <c r="J94" s="146" t="s">
        <v>100</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101</v>
      </c>
      <c r="D96" s="37"/>
      <c r="E96" s="37"/>
      <c r="F96" s="37"/>
      <c r="G96" s="37"/>
      <c r="H96" s="37"/>
      <c r="I96" s="37"/>
      <c r="J96" s="85">
        <f>J156</f>
        <v>0</v>
      </c>
      <c r="K96" s="37"/>
      <c r="L96" s="52"/>
      <c r="S96" s="35"/>
      <c r="T96" s="35"/>
      <c r="U96" s="35"/>
      <c r="V96" s="35"/>
      <c r="W96" s="35"/>
      <c r="X96" s="35"/>
      <c r="Y96" s="35"/>
      <c r="Z96" s="35"/>
      <c r="AA96" s="35"/>
      <c r="AB96" s="35"/>
      <c r="AC96" s="35"/>
      <c r="AD96" s="35"/>
      <c r="AE96" s="35"/>
      <c r="AU96" s="18" t="s">
        <v>102</v>
      </c>
    </row>
    <row r="97" spans="2:12" s="9" customFormat="1" ht="24.95" customHeight="1">
      <c r="B97" s="148"/>
      <c r="C97" s="149"/>
      <c r="D97" s="150" t="s">
        <v>103</v>
      </c>
      <c r="E97" s="151"/>
      <c r="F97" s="151"/>
      <c r="G97" s="151"/>
      <c r="H97" s="151"/>
      <c r="I97" s="151"/>
      <c r="J97" s="152">
        <f>J157</f>
        <v>0</v>
      </c>
      <c r="K97" s="149"/>
      <c r="L97" s="153"/>
    </row>
    <row r="98" spans="2:12" s="10" customFormat="1" ht="19.899999999999999" customHeight="1">
      <c r="B98" s="154"/>
      <c r="C98" s="155"/>
      <c r="D98" s="156" t="s">
        <v>104</v>
      </c>
      <c r="E98" s="157"/>
      <c r="F98" s="157"/>
      <c r="G98" s="157"/>
      <c r="H98" s="157"/>
      <c r="I98" s="157"/>
      <c r="J98" s="158">
        <f>J158</f>
        <v>0</v>
      </c>
      <c r="K98" s="155"/>
      <c r="L98" s="159"/>
    </row>
    <row r="99" spans="2:12" s="10" customFormat="1" ht="19.899999999999999" customHeight="1">
      <c r="B99" s="154"/>
      <c r="C99" s="155"/>
      <c r="D99" s="156" t="s">
        <v>105</v>
      </c>
      <c r="E99" s="157"/>
      <c r="F99" s="157"/>
      <c r="G99" s="157"/>
      <c r="H99" s="157"/>
      <c r="I99" s="157"/>
      <c r="J99" s="158">
        <f>J255</f>
        <v>0</v>
      </c>
      <c r="K99" s="155"/>
      <c r="L99" s="159"/>
    </row>
    <row r="100" spans="2:12" s="10" customFormat="1" ht="19.899999999999999" customHeight="1">
      <c r="B100" s="154"/>
      <c r="C100" s="155"/>
      <c r="D100" s="156" t="s">
        <v>106</v>
      </c>
      <c r="E100" s="157"/>
      <c r="F100" s="157"/>
      <c r="G100" s="157"/>
      <c r="H100" s="157"/>
      <c r="I100" s="157"/>
      <c r="J100" s="158">
        <f>J344</f>
        <v>0</v>
      </c>
      <c r="K100" s="155"/>
      <c r="L100" s="159"/>
    </row>
    <row r="101" spans="2:12" s="10" customFormat="1" ht="19.899999999999999" customHeight="1">
      <c r="B101" s="154"/>
      <c r="C101" s="155"/>
      <c r="D101" s="156" t="s">
        <v>107</v>
      </c>
      <c r="E101" s="157"/>
      <c r="F101" s="157"/>
      <c r="G101" s="157"/>
      <c r="H101" s="157"/>
      <c r="I101" s="157"/>
      <c r="J101" s="158">
        <f>J412</f>
        <v>0</v>
      </c>
      <c r="K101" s="155"/>
      <c r="L101" s="159"/>
    </row>
    <row r="102" spans="2:12" s="10" customFormat="1" ht="19.899999999999999" customHeight="1">
      <c r="B102" s="154"/>
      <c r="C102" s="155"/>
      <c r="D102" s="156" t="s">
        <v>108</v>
      </c>
      <c r="E102" s="157"/>
      <c r="F102" s="157"/>
      <c r="G102" s="157"/>
      <c r="H102" s="157"/>
      <c r="I102" s="157"/>
      <c r="J102" s="158">
        <f>J492</f>
        <v>0</v>
      </c>
      <c r="K102" s="155"/>
      <c r="L102" s="159"/>
    </row>
    <row r="103" spans="2:12" s="10" customFormat="1" ht="19.899999999999999" customHeight="1">
      <c r="B103" s="154"/>
      <c r="C103" s="155"/>
      <c r="D103" s="156" t="s">
        <v>109</v>
      </c>
      <c r="E103" s="157"/>
      <c r="F103" s="157"/>
      <c r="G103" s="157"/>
      <c r="H103" s="157"/>
      <c r="I103" s="157"/>
      <c r="J103" s="158">
        <f>J507</f>
        <v>0</v>
      </c>
      <c r="K103" s="155"/>
      <c r="L103" s="159"/>
    </row>
    <row r="104" spans="2:12" s="10" customFormat="1" ht="19.899999999999999" customHeight="1">
      <c r="B104" s="154"/>
      <c r="C104" s="155"/>
      <c r="D104" s="156" t="s">
        <v>110</v>
      </c>
      <c r="E104" s="157"/>
      <c r="F104" s="157"/>
      <c r="G104" s="157"/>
      <c r="H104" s="157"/>
      <c r="I104" s="157"/>
      <c r="J104" s="158">
        <f>J660</f>
        <v>0</v>
      </c>
      <c r="K104" s="155"/>
      <c r="L104" s="159"/>
    </row>
    <row r="105" spans="2:12" s="10" customFormat="1" ht="19.899999999999999" customHeight="1">
      <c r="B105" s="154"/>
      <c r="C105" s="155"/>
      <c r="D105" s="156" t="s">
        <v>111</v>
      </c>
      <c r="E105" s="157"/>
      <c r="F105" s="157"/>
      <c r="G105" s="157"/>
      <c r="H105" s="157"/>
      <c r="I105" s="157"/>
      <c r="J105" s="158">
        <f>J680</f>
        <v>0</v>
      </c>
      <c r="K105" s="155"/>
      <c r="L105" s="159"/>
    </row>
    <row r="106" spans="2:12" s="10" customFormat="1" ht="19.899999999999999" customHeight="1">
      <c r="B106" s="154"/>
      <c r="C106" s="155"/>
      <c r="D106" s="156" t="s">
        <v>112</v>
      </c>
      <c r="E106" s="157"/>
      <c r="F106" s="157"/>
      <c r="G106" s="157"/>
      <c r="H106" s="157"/>
      <c r="I106" s="157"/>
      <c r="J106" s="158">
        <f>J749</f>
        <v>0</v>
      </c>
      <c r="K106" s="155"/>
      <c r="L106" s="159"/>
    </row>
    <row r="107" spans="2:12" s="9" customFormat="1" ht="24.95" customHeight="1">
      <c r="B107" s="148"/>
      <c r="C107" s="149"/>
      <c r="D107" s="150" t="s">
        <v>113</v>
      </c>
      <c r="E107" s="151"/>
      <c r="F107" s="151"/>
      <c r="G107" s="151"/>
      <c r="H107" s="151"/>
      <c r="I107" s="151"/>
      <c r="J107" s="152">
        <f>J752</f>
        <v>0</v>
      </c>
      <c r="K107" s="149"/>
      <c r="L107" s="153"/>
    </row>
    <row r="108" spans="2:12" s="10" customFormat="1" ht="19.899999999999999" customHeight="1">
      <c r="B108" s="154"/>
      <c r="C108" s="155"/>
      <c r="D108" s="156" t="s">
        <v>114</v>
      </c>
      <c r="E108" s="157"/>
      <c r="F108" s="157"/>
      <c r="G108" s="157"/>
      <c r="H108" s="157"/>
      <c r="I108" s="157"/>
      <c r="J108" s="158">
        <f>J753</f>
        <v>0</v>
      </c>
      <c r="K108" s="155"/>
      <c r="L108" s="159"/>
    </row>
    <row r="109" spans="2:12" s="10" customFormat="1" ht="19.899999999999999" customHeight="1">
      <c r="B109" s="154"/>
      <c r="C109" s="155"/>
      <c r="D109" s="156" t="s">
        <v>115</v>
      </c>
      <c r="E109" s="157"/>
      <c r="F109" s="157"/>
      <c r="G109" s="157"/>
      <c r="H109" s="157"/>
      <c r="I109" s="157"/>
      <c r="J109" s="158">
        <f>J799</f>
        <v>0</v>
      </c>
      <c r="K109" s="155"/>
      <c r="L109" s="159"/>
    </row>
    <row r="110" spans="2:12" s="10" customFormat="1" ht="19.899999999999999" customHeight="1">
      <c r="B110" s="154"/>
      <c r="C110" s="155"/>
      <c r="D110" s="156" t="s">
        <v>116</v>
      </c>
      <c r="E110" s="157"/>
      <c r="F110" s="157"/>
      <c r="G110" s="157"/>
      <c r="H110" s="157"/>
      <c r="I110" s="157"/>
      <c r="J110" s="158">
        <f>J817</f>
        <v>0</v>
      </c>
      <c r="K110" s="155"/>
      <c r="L110" s="159"/>
    </row>
    <row r="111" spans="2:12" s="10" customFormat="1" ht="19.899999999999999" customHeight="1">
      <c r="B111" s="154"/>
      <c r="C111" s="155"/>
      <c r="D111" s="156" t="s">
        <v>117</v>
      </c>
      <c r="E111" s="157"/>
      <c r="F111" s="157"/>
      <c r="G111" s="157"/>
      <c r="H111" s="157"/>
      <c r="I111" s="157"/>
      <c r="J111" s="158">
        <f>J874</f>
        <v>0</v>
      </c>
      <c r="K111" s="155"/>
      <c r="L111" s="159"/>
    </row>
    <row r="112" spans="2:12" s="10" customFormat="1" ht="19.899999999999999" customHeight="1">
      <c r="B112" s="154"/>
      <c r="C112" s="155"/>
      <c r="D112" s="156" t="s">
        <v>118</v>
      </c>
      <c r="E112" s="157"/>
      <c r="F112" s="157"/>
      <c r="G112" s="157"/>
      <c r="H112" s="157"/>
      <c r="I112" s="157"/>
      <c r="J112" s="158">
        <f>J909</f>
        <v>0</v>
      </c>
      <c r="K112" s="155"/>
      <c r="L112" s="159"/>
    </row>
    <row r="113" spans="2:12" s="10" customFormat="1" ht="19.899999999999999" customHeight="1">
      <c r="B113" s="154"/>
      <c r="C113" s="155"/>
      <c r="D113" s="156" t="s">
        <v>119</v>
      </c>
      <c r="E113" s="157"/>
      <c r="F113" s="157"/>
      <c r="G113" s="157"/>
      <c r="H113" s="157"/>
      <c r="I113" s="157"/>
      <c r="J113" s="158">
        <f>J948</f>
        <v>0</v>
      </c>
      <c r="K113" s="155"/>
      <c r="L113" s="159"/>
    </row>
    <row r="114" spans="2:12" s="10" customFormat="1" ht="19.899999999999999" customHeight="1">
      <c r="B114" s="154"/>
      <c r="C114" s="155"/>
      <c r="D114" s="156" t="s">
        <v>120</v>
      </c>
      <c r="E114" s="157"/>
      <c r="F114" s="157"/>
      <c r="G114" s="157"/>
      <c r="H114" s="157"/>
      <c r="I114" s="157"/>
      <c r="J114" s="158">
        <f>J962</f>
        <v>0</v>
      </c>
      <c r="K114" s="155"/>
      <c r="L114" s="159"/>
    </row>
    <row r="115" spans="2:12" s="10" customFormat="1" ht="19.899999999999999" customHeight="1">
      <c r="B115" s="154"/>
      <c r="C115" s="155"/>
      <c r="D115" s="156" t="s">
        <v>121</v>
      </c>
      <c r="E115" s="157"/>
      <c r="F115" s="157"/>
      <c r="G115" s="157"/>
      <c r="H115" s="157"/>
      <c r="I115" s="157"/>
      <c r="J115" s="158">
        <f>J967</f>
        <v>0</v>
      </c>
      <c r="K115" s="155"/>
      <c r="L115" s="159"/>
    </row>
    <row r="116" spans="2:12" s="10" customFormat="1" ht="19.899999999999999" customHeight="1">
      <c r="B116" s="154"/>
      <c r="C116" s="155"/>
      <c r="D116" s="156" t="s">
        <v>122</v>
      </c>
      <c r="E116" s="157"/>
      <c r="F116" s="157"/>
      <c r="G116" s="157"/>
      <c r="H116" s="157"/>
      <c r="I116" s="157"/>
      <c r="J116" s="158">
        <f>J1067</f>
        <v>0</v>
      </c>
      <c r="K116" s="155"/>
      <c r="L116" s="159"/>
    </row>
    <row r="117" spans="2:12" s="10" customFormat="1" ht="19.899999999999999" customHeight="1">
      <c r="B117" s="154"/>
      <c r="C117" s="155"/>
      <c r="D117" s="156" t="s">
        <v>123</v>
      </c>
      <c r="E117" s="157"/>
      <c r="F117" s="157"/>
      <c r="G117" s="157"/>
      <c r="H117" s="157"/>
      <c r="I117" s="157"/>
      <c r="J117" s="158">
        <f>J1163</f>
        <v>0</v>
      </c>
      <c r="K117" s="155"/>
      <c r="L117" s="159"/>
    </row>
    <row r="118" spans="2:12" s="10" customFormat="1" ht="19.899999999999999" customHeight="1">
      <c r="B118" s="154"/>
      <c r="C118" s="155"/>
      <c r="D118" s="156" t="s">
        <v>124</v>
      </c>
      <c r="E118" s="157"/>
      <c r="F118" s="157"/>
      <c r="G118" s="157"/>
      <c r="H118" s="157"/>
      <c r="I118" s="157"/>
      <c r="J118" s="158">
        <f>J1258</f>
        <v>0</v>
      </c>
      <c r="K118" s="155"/>
      <c r="L118" s="159"/>
    </row>
    <row r="119" spans="2:12" s="10" customFormat="1" ht="19.899999999999999" customHeight="1">
      <c r="B119" s="154"/>
      <c r="C119" s="155"/>
      <c r="D119" s="156" t="s">
        <v>125</v>
      </c>
      <c r="E119" s="157"/>
      <c r="F119" s="157"/>
      <c r="G119" s="157"/>
      <c r="H119" s="157"/>
      <c r="I119" s="157"/>
      <c r="J119" s="158">
        <f>J1453</f>
        <v>0</v>
      </c>
      <c r="K119" s="155"/>
      <c r="L119" s="159"/>
    </row>
    <row r="120" spans="2:12" s="10" customFormat="1" ht="19.899999999999999" customHeight="1">
      <c r="B120" s="154"/>
      <c r="C120" s="155"/>
      <c r="D120" s="156" t="s">
        <v>126</v>
      </c>
      <c r="E120" s="157"/>
      <c r="F120" s="157"/>
      <c r="G120" s="157"/>
      <c r="H120" s="157"/>
      <c r="I120" s="157"/>
      <c r="J120" s="158">
        <f>J1738</f>
        <v>0</v>
      </c>
      <c r="K120" s="155"/>
      <c r="L120" s="159"/>
    </row>
    <row r="121" spans="2:12" s="10" customFormat="1" ht="19.899999999999999" customHeight="1">
      <c r="B121" s="154"/>
      <c r="C121" s="155"/>
      <c r="D121" s="156" t="s">
        <v>127</v>
      </c>
      <c r="E121" s="157"/>
      <c r="F121" s="157"/>
      <c r="G121" s="157"/>
      <c r="H121" s="157"/>
      <c r="I121" s="157"/>
      <c r="J121" s="158">
        <f>J2062</f>
        <v>0</v>
      </c>
      <c r="K121" s="155"/>
      <c r="L121" s="159"/>
    </row>
    <row r="122" spans="2:12" s="10" customFormat="1" ht="19.899999999999999" customHeight="1">
      <c r="B122" s="154"/>
      <c r="C122" s="155"/>
      <c r="D122" s="156" t="s">
        <v>128</v>
      </c>
      <c r="E122" s="157"/>
      <c r="F122" s="157"/>
      <c r="G122" s="157"/>
      <c r="H122" s="157"/>
      <c r="I122" s="157"/>
      <c r="J122" s="158">
        <f>J2078</f>
        <v>0</v>
      </c>
      <c r="K122" s="155"/>
      <c r="L122" s="159"/>
    </row>
    <row r="123" spans="2:12" s="10" customFormat="1" ht="19.899999999999999" customHeight="1">
      <c r="B123" s="154"/>
      <c r="C123" s="155"/>
      <c r="D123" s="156" t="s">
        <v>129</v>
      </c>
      <c r="E123" s="157"/>
      <c r="F123" s="157"/>
      <c r="G123" s="157"/>
      <c r="H123" s="157"/>
      <c r="I123" s="157"/>
      <c r="J123" s="158">
        <f>J2111</f>
        <v>0</v>
      </c>
      <c r="K123" s="155"/>
      <c r="L123" s="159"/>
    </row>
    <row r="124" spans="2:12" s="10" customFormat="1" ht="19.899999999999999" customHeight="1">
      <c r="B124" s="154"/>
      <c r="C124" s="155"/>
      <c r="D124" s="156" t="s">
        <v>130</v>
      </c>
      <c r="E124" s="157"/>
      <c r="F124" s="157"/>
      <c r="G124" s="157"/>
      <c r="H124" s="157"/>
      <c r="I124" s="157"/>
      <c r="J124" s="158">
        <f>J2209</f>
        <v>0</v>
      </c>
      <c r="K124" s="155"/>
      <c r="L124" s="159"/>
    </row>
    <row r="125" spans="2:12" s="10" customFormat="1" ht="19.899999999999999" customHeight="1">
      <c r="B125" s="154"/>
      <c r="C125" s="155"/>
      <c r="D125" s="156" t="s">
        <v>131</v>
      </c>
      <c r="E125" s="157"/>
      <c r="F125" s="157"/>
      <c r="G125" s="157"/>
      <c r="H125" s="157"/>
      <c r="I125" s="157"/>
      <c r="J125" s="158">
        <f>J2331</f>
        <v>0</v>
      </c>
      <c r="K125" s="155"/>
      <c r="L125" s="159"/>
    </row>
    <row r="126" spans="2:12" s="10" customFormat="1" ht="19.899999999999999" customHeight="1">
      <c r="B126" s="154"/>
      <c r="C126" s="155"/>
      <c r="D126" s="156" t="s">
        <v>132</v>
      </c>
      <c r="E126" s="157"/>
      <c r="F126" s="157"/>
      <c r="G126" s="157"/>
      <c r="H126" s="157"/>
      <c r="I126" s="157"/>
      <c r="J126" s="158">
        <f>J2369</f>
        <v>0</v>
      </c>
      <c r="K126" s="155"/>
      <c r="L126" s="159"/>
    </row>
    <row r="127" spans="2:12" s="10" customFormat="1" ht="19.899999999999999" customHeight="1">
      <c r="B127" s="154"/>
      <c r="C127" s="155"/>
      <c r="D127" s="156" t="s">
        <v>133</v>
      </c>
      <c r="E127" s="157"/>
      <c r="F127" s="157"/>
      <c r="G127" s="157"/>
      <c r="H127" s="157"/>
      <c r="I127" s="157"/>
      <c r="J127" s="158">
        <f>J2383</f>
        <v>0</v>
      </c>
      <c r="K127" s="155"/>
      <c r="L127" s="159"/>
    </row>
    <row r="128" spans="2:12" s="10" customFormat="1" ht="19.899999999999999" customHeight="1">
      <c r="B128" s="154"/>
      <c r="C128" s="155"/>
      <c r="D128" s="156" t="s">
        <v>134</v>
      </c>
      <c r="E128" s="157"/>
      <c r="F128" s="157"/>
      <c r="G128" s="157"/>
      <c r="H128" s="157"/>
      <c r="I128" s="157"/>
      <c r="J128" s="158">
        <f>J2408</f>
        <v>0</v>
      </c>
      <c r="K128" s="155"/>
      <c r="L128" s="159"/>
    </row>
    <row r="129" spans="1:31" s="9" customFormat="1" ht="24.95" customHeight="1">
      <c r="B129" s="148"/>
      <c r="C129" s="149"/>
      <c r="D129" s="150" t="s">
        <v>135</v>
      </c>
      <c r="E129" s="151"/>
      <c r="F129" s="151"/>
      <c r="G129" s="151"/>
      <c r="H129" s="151"/>
      <c r="I129" s="151"/>
      <c r="J129" s="152">
        <f>J2418</f>
        <v>0</v>
      </c>
      <c r="K129" s="149"/>
      <c r="L129" s="153"/>
    </row>
    <row r="130" spans="1:31" s="10" customFormat="1" ht="19.899999999999999" customHeight="1">
      <c r="B130" s="154"/>
      <c r="C130" s="155"/>
      <c r="D130" s="156" t="s">
        <v>136</v>
      </c>
      <c r="E130" s="157"/>
      <c r="F130" s="157"/>
      <c r="G130" s="157"/>
      <c r="H130" s="157"/>
      <c r="I130" s="157"/>
      <c r="J130" s="158">
        <f>J2419</f>
        <v>0</v>
      </c>
      <c r="K130" s="155"/>
      <c r="L130" s="159"/>
    </row>
    <row r="131" spans="1:31" s="9" customFormat="1" ht="24.95" customHeight="1">
      <c r="B131" s="148"/>
      <c r="C131" s="149"/>
      <c r="D131" s="150" t="s">
        <v>137</v>
      </c>
      <c r="E131" s="151"/>
      <c r="F131" s="151"/>
      <c r="G131" s="151"/>
      <c r="H131" s="151"/>
      <c r="I131" s="151"/>
      <c r="J131" s="152">
        <f>J2421</f>
        <v>0</v>
      </c>
      <c r="K131" s="149"/>
      <c r="L131" s="153"/>
    </row>
    <row r="132" spans="1:31" s="9" customFormat="1" ht="24.95" customHeight="1">
      <c r="B132" s="148"/>
      <c r="C132" s="149"/>
      <c r="D132" s="150" t="s">
        <v>138</v>
      </c>
      <c r="E132" s="151"/>
      <c r="F132" s="151"/>
      <c r="G132" s="151"/>
      <c r="H132" s="151"/>
      <c r="I132" s="151"/>
      <c r="J132" s="152">
        <f>J2425</f>
        <v>0</v>
      </c>
      <c r="K132" s="149"/>
      <c r="L132" s="153"/>
    </row>
    <row r="133" spans="1:31" s="10" customFormat="1" ht="19.899999999999999" customHeight="1">
      <c r="B133" s="154"/>
      <c r="C133" s="155"/>
      <c r="D133" s="156" t="s">
        <v>139</v>
      </c>
      <c r="E133" s="157"/>
      <c r="F133" s="157"/>
      <c r="G133" s="157"/>
      <c r="H133" s="157"/>
      <c r="I133" s="157"/>
      <c r="J133" s="158">
        <f>J2426</f>
        <v>0</v>
      </c>
      <c r="K133" s="155"/>
      <c r="L133" s="159"/>
    </row>
    <row r="134" spans="1:31" s="10" customFormat="1" ht="19.899999999999999" customHeight="1">
      <c r="B134" s="154"/>
      <c r="C134" s="155"/>
      <c r="D134" s="156" t="s">
        <v>140</v>
      </c>
      <c r="E134" s="157"/>
      <c r="F134" s="157"/>
      <c r="G134" s="157"/>
      <c r="H134" s="157"/>
      <c r="I134" s="157"/>
      <c r="J134" s="158">
        <f>J2431</f>
        <v>0</v>
      </c>
      <c r="K134" s="155"/>
      <c r="L134" s="159"/>
    </row>
    <row r="135" spans="1:31" s="10" customFormat="1" ht="19.899999999999999" customHeight="1">
      <c r="B135" s="154"/>
      <c r="C135" s="155"/>
      <c r="D135" s="156" t="s">
        <v>141</v>
      </c>
      <c r="E135" s="157"/>
      <c r="F135" s="157"/>
      <c r="G135" s="157"/>
      <c r="H135" s="157"/>
      <c r="I135" s="157"/>
      <c r="J135" s="158">
        <f>J2435</f>
        <v>0</v>
      </c>
      <c r="K135" s="155"/>
      <c r="L135" s="159"/>
    </row>
    <row r="136" spans="1:31" s="10" customFormat="1" ht="19.899999999999999" customHeight="1">
      <c r="B136" s="154"/>
      <c r="C136" s="155"/>
      <c r="D136" s="156" t="s">
        <v>142</v>
      </c>
      <c r="E136" s="157"/>
      <c r="F136" s="157"/>
      <c r="G136" s="157"/>
      <c r="H136" s="157"/>
      <c r="I136" s="157"/>
      <c r="J136" s="158">
        <f>J2438</f>
        <v>0</v>
      </c>
      <c r="K136" s="155"/>
      <c r="L136" s="159"/>
    </row>
    <row r="137" spans="1:31" s="2" customFormat="1" ht="21.7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6.95" customHeight="1">
      <c r="A138" s="35"/>
      <c r="B138" s="55"/>
      <c r="C138" s="56"/>
      <c r="D138" s="56"/>
      <c r="E138" s="56"/>
      <c r="F138" s="56"/>
      <c r="G138" s="56"/>
      <c r="H138" s="56"/>
      <c r="I138" s="56"/>
      <c r="J138" s="56"/>
      <c r="K138" s="56"/>
      <c r="L138" s="52"/>
      <c r="S138" s="35"/>
      <c r="T138" s="35"/>
      <c r="U138" s="35"/>
      <c r="V138" s="35"/>
      <c r="W138" s="35"/>
      <c r="X138" s="35"/>
      <c r="Y138" s="35"/>
      <c r="Z138" s="35"/>
      <c r="AA138" s="35"/>
      <c r="AB138" s="35"/>
      <c r="AC138" s="35"/>
      <c r="AD138" s="35"/>
      <c r="AE138" s="35"/>
    </row>
    <row r="142" spans="1:31" s="2" customFormat="1" ht="6.95" customHeight="1">
      <c r="A142" s="35"/>
      <c r="B142" s="57"/>
      <c r="C142" s="58"/>
      <c r="D142" s="58"/>
      <c r="E142" s="58"/>
      <c r="F142" s="58"/>
      <c r="G142" s="58"/>
      <c r="H142" s="58"/>
      <c r="I142" s="58"/>
      <c r="J142" s="58"/>
      <c r="K142" s="58"/>
      <c r="L142" s="52"/>
      <c r="S142" s="35"/>
      <c r="T142" s="35"/>
      <c r="U142" s="35"/>
      <c r="V142" s="35"/>
      <c r="W142" s="35"/>
      <c r="X142" s="35"/>
      <c r="Y142" s="35"/>
      <c r="Z142" s="35"/>
      <c r="AA142" s="35"/>
      <c r="AB142" s="35"/>
      <c r="AC142" s="35"/>
      <c r="AD142" s="35"/>
      <c r="AE142" s="35"/>
    </row>
    <row r="143" spans="1:31" s="2" customFormat="1" ht="24.95" customHeight="1">
      <c r="A143" s="35"/>
      <c r="B143" s="36"/>
      <c r="C143" s="24" t="s">
        <v>143</v>
      </c>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6.95" customHeight="1">
      <c r="A144" s="35"/>
      <c r="B144" s="36"/>
      <c r="C144" s="37"/>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16</v>
      </c>
      <c r="D145" s="37"/>
      <c r="E145" s="37"/>
      <c r="F145" s="37"/>
      <c r="G145" s="37"/>
      <c r="H145" s="37"/>
      <c r="I145" s="37"/>
      <c r="J145" s="37"/>
      <c r="K145" s="37"/>
      <c r="L145" s="52"/>
      <c r="S145" s="35"/>
      <c r="T145" s="35"/>
      <c r="U145" s="35"/>
      <c r="V145" s="35"/>
      <c r="W145" s="35"/>
      <c r="X145" s="35"/>
      <c r="Y145" s="35"/>
      <c r="Z145" s="35"/>
      <c r="AA145" s="35"/>
      <c r="AB145" s="35"/>
      <c r="AC145" s="35"/>
      <c r="AD145" s="35"/>
      <c r="AE145" s="35"/>
    </row>
    <row r="146" spans="1:65" s="2" customFormat="1" ht="26.25" customHeight="1">
      <c r="A146" s="35"/>
      <c r="B146" s="36"/>
      <c r="C146" s="37"/>
      <c r="D146" s="37"/>
      <c r="E146" s="309" t="str">
        <f>E7</f>
        <v>15720 Tachov stavební úpravy a přístavba společenského sálu areálu Mže</v>
      </c>
      <c r="F146" s="310"/>
      <c r="G146" s="310"/>
      <c r="H146" s="310"/>
      <c r="I146" s="37"/>
      <c r="J146" s="37"/>
      <c r="K146" s="37"/>
      <c r="L146" s="52"/>
      <c r="S146" s="35"/>
      <c r="T146" s="35"/>
      <c r="U146" s="35"/>
      <c r="V146" s="35"/>
      <c r="W146" s="35"/>
      <c r="X146" s="35"/>
      <c r="Y146" s="35"/>
      <c r="Z146" s="35"/>
      <c r="AA146" s="35"/>
      <c r="AB146" s="35"/>
      <c r="AC146" s="35"/>
      <c r="AD146" s="35"/>
      <c r="AE146" s="35"/>
    </row>
    <row r="147" spans="1:65" s="2" customFormat="1" ht="12" customHeight="1">
      <c r="A147" s="35"/>
      <c r="B147" s="36"/>
      <c r="C147" s="30" t="s">
        <v>96</v>
      </c>
      <c r="D147" s="37"/>
      <c r="E147" s="37"/>
      <c r="F147" s="37"/>
      <c r="G147" s="37"/>
      <c r="H147" s="37"/>
      <c r="I147" s="37"/>
      <c r="J147" s="37"/>
      <c r="K147" s="37"/>
      <c r="L147" s="52"/>
      <c r="S147" s="35"/>
      <c r="T147" s="35"/>
      <c r="U147" s="35"/>
      <c r="V147" s="35"/>
      <c r="W147" s="35"/>
      <c r="X147" s="35"/>
      <c r="Y147" s="35"/>
      <c r="Z147" s="35"/>
      <c r="AA147" s="35"/>
      <c r="AB147" s="35"/>
      <c r="AC147" s="35"/>
      <c r="AD147" s="35"/>
      <c r="AE147" s="35"/>
    </row>
    <row r="148" spans="1:65" s="2" customFormat="1" ht="16.5" customHeight="1">
      <c r="A148" s="35"/>
      <c r="B148" s="36"/>
      <c r="C148" s="37"/>
      <c r="D148" s="37"/>
      <c r="E148" s="261" t="str">
        <f>E9</f>
        <v>01 - SO 01 Etapa 1</v>
      </c>
      <c r="F148" s="311"/>
      <c r="G148" s="311"/>
      <c r="H148" s="311"/>
      <c r="I148" s="37"/>
      <c r="J148" s="37"/>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37"/>
      <c r="J149" s="37"/>
      <c r="K149" s="37"/>
      <c r="L149" s="52"/>
      <c r="S149" s="35"/>
      <c r="T149" s="35"/>
      <c r="U149" s="35"/>
      <c r="V149" s="35"/>
      <c r="W149" s="35"/>
      <c r="X149" s="35"/>
      <c r="Y149" s="35"/>
      <c r="Z149" s="35"/>
      <c r="AA149" s="35"/>
      <c r="AB149" s="35"/>
      <c r="AC149" s="35"/>
      <c r="AD149" s="35"/>
      <c r="AE149" s="35"/>
    </row>
    <row r="150" spans="1:65" s="2" customFormat="1" ht="12" customHeight="1">
      <c r="A150" s="35"/>
      <c r="B150" s="36"/>
      <c r="C150" s="30" t="s">
        <v>21</v>
      </c>
      <c r="D150" s="37"/>
      <c r="E150" s="37"/>
      <c r="F150" s="28" t="str">
        <f>F12</f>
        <v xml:space="preserve"> </v>
      </c>
      <c r="G150" s="37"/>
      <c r="H150" s="37"/>
      <c r="I150" s="30" t="s">
        <v>23</v>
      </c>
      <c r="J150" s="67" t="str">
        <f>IF(J12="","",J12)</f>
        <v>12. 11. 2020</v>
      </c>
      <c r="K150" s="37"/>
      <c r="L150" s="52"/>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27</v>
      </c>
      <c r="D152" s="37"/>
      <c r="E152" s="37"/>
      <c r="F152" s="28" t="str">
        <f>E15</f>
        <v xml:space="preserve"> </v>
      </c>
      <c r="G152" s="37"/>
      <c r="H152" s="37"/>
      <c r="I152" s="30" t="s">
        <v>33</v>
      </c>
      <c r="J152" s="33" t="str">
        <f>E21</f>
        <v xml:space="preserve"> </v>
      </c>
      <c r="K152" s="37"/>
      <c r="L152" s="52"/>
      <c r="S152" s="35"/>
      <c r="T152" s="35"/>
      <c r="U152" s="35"/>
      <c r="V152" s="35"/>
      <c r="W152" s="35"/>
      <c r="X152" s="35"/>
      <c r="Y152" s="35"/>
      <c r="Z152" s="35"/>
      <c r="AA152" s="35"/>
      <c r="AB152" s="35"/>
      <c r="AC152" s="35"/>
      <c r="AD152" s="35"/>
      <c r="AE152" s="35"/>
    </row>
    <row r="153" spans="1:65" s="2" customFormat="1" ht="15.2" customHeight="1">
      <c r="A153" s="35"/>
      <c r="B153" s="36"/>
      <c r="C153" s="30" t="s">
        <v>30</v>
      </c>
      <c r="D153" s="37"/>
      <c r="E153" s="37"/>
      <c r="F153" s="28" t="str">
        <f>IF(E18="","",E18)</f>
        <v>Vyplň údaj</v>
      </c>
      <c r="G153" s="37"/>
      <c r="H153" s="37"/>
      <c r="I153" s="30" t="s">
        <v>34</v>
      </c>
      <c r="J153" s="33" t="str">
        <f>E24</f>
        <v xml:space="preserve"> </v>
      </c>
      <c r="K153" s="37"/>
      <c r="L153" s="52"/>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37"/>
      <c r="J154" s="37"/>
      <c r="K154" s="37"/>
      <c r="L154" s="52"/>
      <c r="S154" s="35"/>
      <c r="T154" s="35"/>
      <c r="U154" s="35"/>
      <c r="V154" s="35"/>
      <c r="W154" s="35"/>
      <c r="X154" s="35"/>
      <c r="Y154" s="35"/>
      <c r="Z154" s="35"/>
      <c r="AA154" s="35"/>
      <c r="AB154" s="35"/>
      <c r="AC154" s="35"/>
      <c r="AD154" s="35"/>
      <c r="AE154" s="35"/>
    </row>
    <row r="155" spans="1:65" s="11" customFormat="1" ht="29.25" customHeight="1">
      <c r="A155" s="160"/>
      <c r="B155" s="161"/>
      <c r="C155" s="162" t="s">
        <v>144</v>
      </c>
      <c r="D155" s="163" t="s">
        <v>61</v>
      </c>
      <c r="E155" s="163" t="s">
        <v>57</v>
      </c>
      <c r="F155" s="163" t="s">
        <v>58</v>
      </c>
      <c r="G155" s="163" t="s">
        <v>145</v>
      </c>
      <c r="H155" s="163" t="s">
        <v>146</v>
      </c>
      <c r="I155" s="163" t="s">
        <v>147</v>
      </c>
      <c r="J155" s="163" t="s">
        <v>100</v>
      </c>
      <c r="K155" s="164" t="s">
        <v>148</v>
      </c>
      <c r="L155" s="165"/>
      <c r="M155" s="76" t="s">
        <v>1</v>
      </c>
      <c r="N155" s="77" t="s">
        <v>40</v>
      </c>
      <c r="O155" s="77" t="s">
        <v>149</v>
      </c>
      <c r="P155" s="77" t="s">
        <v>150</v>
      </c>
      <c r="Q155" s="77" t="s">
        <v>151</v>
      </c>
      <c r="R155" s="77" t="s">
        <v>152</v>
      </c>
      <c r="S155" s="77" t="s">
        <v>153</v>
      </c>
      <c r="T155" s="78" t="s">
        <v>154</v>
      </c>
      <c r="U155" s="160"/>
      <c r="V155" s="160"/>
      <c r="W155" s="160"/>
      <c r="X155" s="160"/>
      <c r="Y155" s="160"/>
      <c r="Z155" s="160"/>
      <c r="AA155" s="160"/>
      <c r="AB155" s="160"/>
      <c r="AC155" s="160"/>
      <c r="AD155" s="160"/>
      <c r="AE155" s="160"/>
    </row>
    <row r="156" spans="1:65" s="2" customFormat="1" ht="22.9" customHeight="1">
      <c r="A156" s="35"/>
      <c r="B156" s="36"/>
      <c r="C156" s="83" t="s">
        <v>155</v>
      </c>
      <c r="D156" s="37"/>
      <c r="E156" s="37"/>
      <c r="F156" s="37"/>
      <c r="G156" s="37"/>
      <c r="H156" s="37"/>
      <c r="I156" s="37"/>
      <c r="J156" s="166">
        <f>BK156</f>
        <v>0</v>
      </c>
      <c r="K156" s="37"/>
      <c r="L156" s="40"/>
      <c r="M156" s="79"/>
      <c r="N156" s="167"/>
      <c r="O156" s="80"/>
      <c r="P156" s="168">
        <f>P157+P752+P2418+P2421+P2425</f>
        <v>0</v>
      </c>
      <c r="Q156" s="80"/>
      <c r="R156" s="168">
        <f>R157+R752+R2418+R2421+R2425</f>
        <v>1713.4214871000001</v>
      </c>
      <c r="S156" s="80"/>
      <c r="T156" s="169">
        <f>T157+T752+T2418+T2421+T2425</f>
        <v>93.588179999999994</v>
      </c>
      <c r="U156" s="35"/>
      <c r="V156" s="35"/>
      <c r="W156" s="35"/>
      <c r="X156" s="35"/>
      <c r="Y156" s="35"/>
      <c r="Z156" s="35"/>
      <c r="AA156" s="35"/>
      <c r="AB156" s="35"/>
      <c r="AC156" s="35"/>
      <c r="AD156" s="35"/>
      <c r="AE156" s="35"/>
      <c r="AT156" s="18" t="s">
        <v>75</v>
      </c>
      <c r="AU156" s="18" t="s">
        <v>102</v>
      </c>
      <c r="BK156" s="170">
        <f>BK157+BK752+BK2418+BK2421+BK2425</f>
        <v>0</v>
      </c>
    </row>
    <row r="157" spans="1:65" s="12" customFormat="1" ht="25.9" customHeight="1">
      <c r="B157" s="171"/>
      <c r="C157" s="172"/>
      <c r="D157" s="173" t="s">
        <v>75</v>
      </c>
      <c r="E157" s="174" t="s">
        <v>156</v>
      </c>
      <c r="F157" s="174" t="s">
        <v>157</v>
      </c>
      <c r="G157" s="172"/>
      <c r="H157" s="172"/>
      <c r="I157" s="175"/>
      <c r="J157" s="176">
        <f>BK157</f>
        <v>0</v>
      </c>
      <c r="K157" s="172"/>
      <c r="L157" s="177"/>
      <c r="M157" s="178"/>
      <c r="N157" s="179"/>
      <c r="O157" s="179"/>
      <c r="P157" s="180">
        <f>P158+P255+P344+P412+P492+P507+P660+P680+P749</f>
        <v>0</v>
      </c>
      <c r="Q157" s="179"/>
      <c r="R157" s="180">
        <f>R158+R255+R344+R412+R492+R507+R660+R680+R749</f>
        <v>1648.2268902000001</v>
      </c>
      <c r="S157" s="179"/>
      <c r="T157" s="181">
        <f>T158+T255+T344+T412+T492+T507+T660+T680+T749</f>
        <v>89.884</v>
      </c>
      <c r="AR157" s="182" t="s">
        <v>8</v>
      </c>
      <c r="AT157" s="183" t="s">
        <v>75</v>
      </c>
      <c r="AU157" s="183" t="s">
        <v>76</v>
      </c>
      <c r="AY157" s="182" t="s">
        <v>158</v>
      </c>
      <c r="BK157" s="184">
        <f>BK158+BK255+BK344+BK412+BK492+BK507+BK660+BK680+BK749</f>
        <v>0</v>
      </c>
    </row>
    <row r="158" spans="1:65" s="12" customFormat="1" ht="22.9" customHeight="1">
      <c r="B158" s="171"/>
      <c r="C158" s="172"/>
      <c r="D158" s="173" t="s">
        <v>75</v>
      </c>
      <c r="E158" s="185" t="s">
        <v>8</v>
      </c>
      <c r="F158" s="185" t="s">
        <v>159</v>
      </c>
      <c r="G158" s="172"/>
      <c r="H158" s="172"/>
      <c r="I158" s="175"/>
      <c r="J158" s="186">
        <f>BK158</f>
        <v>0</v>
      </c>
      <c r="K158" s="172"/>
      <c r="L158" s="177"/>
      <c r="M158" s="178"/>
      <c r="N158" s="179"/>
      <c r="O158" s="179"/>
      <c r="P158" s="180">
        <f>SUM(P159:P254)</f>
        <v>0</v>
      </c>
      <c r="Q158" s="179"/>
      <c r="R158" s="180">
        <f>SUM(R159:R254)</f>
        <v>166.14</v>
      </c>
      <c r="S158" s="179"/>
      <c r="T158" s="181">
        <f>SUM(T159:T254)</f>
        <v>88.66</v>
      </c>
      <c r="AR158" s="182" t="s">
        <v>8</v>
      </c>
      <c r="AT158" s="183" t="s">
        <v>75</v>
      </c>
      <c r="AU158" s="183" t="s">
        <v>8</v>
      </c>
      <c r="AY158" s="182" t="s">
        <v>158</v>
      </c>
      <c r="BK158" s="184">
        <f>SUM(BK159:BK254)</f>
        <v>0</v>
      </c>
    </row>
    <row r="159" spans="1:65" s="2" customFormat="1" ht="60">
      <c r="A159" s="35"/>
      <c r="B159" s="36"/>
      <c r="C159" s="187" t="s">
        <v>8</v>
      </c>
      <c r="D159" s="187" t="s">
        <v>160</v>
      </c>
      <c r="E159" s="188" t="s">
        <v>161</v>
      </c>
      <c r="F159" s="189" t="s">
        <v>162</v>
      </c>
      <c r="G159" s="190" t="s">
        <v>163</v>
      </c>
      <c r="H159" s="191">
        <v>341</v>
      </c>
      <c r="I159" s="192"/>
      <c r="J159" s="191">
        <f>ROUND(I159*H159,0)</f>
        <v>0</v>
      </c>
      <c r="K159" s="189" t="s">
        <v>164</v>
      </c>
      <c r="L159" s="40"/>
      <c r="M159" s="193" t="s">
        <v>1</v>
      </c>
      <c r="N159" s="194" t="s">
        <v>41</v>
      </c>
      <c r="O159" s="72"/>
      <c r="P159" s="195">
        <f>O159*H159</f>
        <v>0</v>
      </c>
      <c r="Q159" s="195">
        <v>0</v>
      </c>
      <c r="R159" s="195">
        <f>Q159*H159</f>
        <v>0</v>
      </c>
      <c r="S159" s="195">
        <v>0.26</v>
      </c>
      <c r="T159" s="196">
        <f>S159*H159</f>
        <v>88.66</v>
      </c>
      <c r="U159" s="35"/>
      <c r="V159" s="35"/>
      <c r="W159" s="35"/>
      <c r="X159" s="35"/>
      <c r="Y159" s="35"/>
      <c r="Z159" s="35"/>
      <c r="AA159" s="35"/>
      <c r="AB159" s="35"/>
      <c r="AC159" s="35"/>
      <c r="AD159" s="35"/>
      <c r="AE159" s="35"/>
      <c r="AR159" s="197" t="s">
        <v>165</v>
      </c>
      <c r="AT159" s="197" t="s">
        <v>160</v>
      </c>
      <c r="AU159" s="197" t="s">
        <v>85</v>
      </c>
      <c r="AY159" s="18" t="s">
        <v>158</v>
      </c>
      <c r="BE159" s="198">
        <f>IF(N159="základní",J159,0)</f>
        <v>0</v>
      </c>
      <c r="BF159" s="198">
        <f>IF(N159="snížená",J159,0)</f>
        <v>0</v>
      </c>
      <c r="BG159" s="198">
        <f>IF(N159="zákl. přenesená",J159,0)</f>
        <v>0</v>
      </c>
      <c r="BH159" s="198">
        <f>IF(N159="sníž. přenesená",J159,0)</f>
        <v>0</v>
      </c>
      <c r="BI159" s="198">
        <f>IF(N159="nulová",J159,0)</f>
        <v>0</v>
      </c>
      <c r="BJ159" s="18" t="s">
        <v>8</v>
      </c>
      <c r="BK159" s="198">
        <f>ROUND(I159*H159,0)</f>
        <v>0</v>
      </c>
      <c r="BL159" s="18" t="s">
        <v>165</v>
      </c>
      <c r="BM159" s="197" t="s">
        <v>166</v>
      </c>
    </row>
    <row r="160" spans="1:65" s="2" customFormat="1" ht="135">
      <c r="A160" s="35"/>
      <c r="B160" s="36"/>
      <c r="C160" s="37"/>
      <c r="D160" s="199" t="s">
        <v>167</v>
      </c>
      <c r="E160" s="37"/>
      <c r="F160" s="200" t="s">
        <v>168</v>
      </c>
      <c r="G160" s="37"/>
      <c r="H160" s="37"/>
      <c r="I160" s="201"/>
      <c r="J160" s="37"/>
      <c r="K160" s="37"/>
      <c r="L160" s="40"/>
      <c r="M160" s="202"/>
      <c r="N160" s="203"/>
      <c r="O160" s="72"/>
      <c r="P160" s="72"/>
      <c r="Q160" s="72"/>
      <c r="R160" s="72"/>
      <c r="S160" s="72"/>
      <c r="T160" s="73"/>
      <c r="U160" s="35"/>
      <c r="V160" s="35"/>
      <c r="W160" s="35"/>
      <c r="X160" s="35"/>
      <c r="Y160" s="35"/>
      <c r="Z160" s="35"/>
      <c r="AA160" s="35"/>
      <c r="AB160" s="35"/>
      <c r="AC160" s="35"/>
      <c r="AD160" s="35"/>
      <c r="AE160" s="35"/>
      <c r="AT160" s="18" t="s">
        <v>167</v>
      </c>
      <c r="AU160" s="18" t="s">
        <v>85</v>
      </c>
    </row>
    <row r="161" spans="1:65" s="13" customFormat="1" ht="11.25">
      <c r="B161" s="204"/>
      <c r="C161" s="205"/>
      <c r="D161" s="199" t="s">
        <v>169</v>
      </c>
      <c r="E161" s="206" t="s">
        <v>1</v>
      </c>
      <c r="F161" s="207" t="s">
        <v>170</v>
      </c>
      <c r="G161" s="205"/>
      <c r="H161" s="208">
        <v>341</v>
      </c>
      <c r="I161" s="209"/>
      <c r="J161" s="205"/>
      <c r="K161" s="205"/>
      <c r="L161" s="210"/>
      <c r="M161" s="211"/>
      <c r="N161" s="212"/>
      <c r="O161" s="212"/>
      <c r="P161" s="212"/>
      <c r="Q161" s="212"/>
      <c r="R161" s="212"/>
      <c r="S161" s="212"/>
      <c r="T161" s="213"/>
      <c r="AT161" s="214" t="s">
        <v>169</v>
      </c>
      <c r="AU161" s="214" t="s">
        <v>85</v>
      </c>
      <c r="AV161" s="13" t="s">
        <v>85</v>
      </c>
      <c r="AW161" s="13" t="s">
        <v>32</v>
      </c>
      <c r="AX161" s="13" t="s">
        <v>8</v>
      </c>
      <c r="AY161" s="214" t="s">
        <v>158</v>
      </c>
    </row>
    <row r="162" spans="1:65" s="2" customFormat="1" ht="36">
      <c r="A162" s="35"/>
      <c r="B162" s="36"/>
      <c r="C162" s="187" t="s">
        <v>85</v>
      </c>
      <c r="D162" s="187" t="s">
        <v>160</v>
      </c>
      <c r="E162" s="188" t="s">
        <v>171</v>
      </c>
      <c r="F162" s="189" t="s">
        <v>172</v>
      </c>
      <c r="G162" s="190" t="s">
        <v>173</v>
      </c>
      <c r="H162" s="191">
        <v>35</v>
      </c>
      <c r="I162" s="192"/>
      <c r="J162" s="191">
        <f>ROUND(I162*H162,0)</f>
        <v>0</v>
      </c>
      <c r="K162" s="189" t="s">
        <v>164</v>
      </c>
      <c r="L162" s="40"/>
      <c r="M162" s="193" t="s">
        <v>1</v>
      </c>
      <c r="N162" s="194" t="s">
        <v>41</v>
      </c>
      <c r="O162" s="72"/>
      <c r="P162" s="195">
        <f>O162*H162</f>
        <v>0</v>
      </c>
      <c r="Q162" s="195">
        <v>0</v>
      </c>
      <c r="R162" s="195">
        <f>Q162*H162</f>
        <v>0</v>
      </c>
      <c r="S162" s="195">
        <v>0</v>
      </c>
      <c r="T162" s="196">
        <f>S162*H162</f>
        <v>0</v>
      </c>
      <c r="U162" s="35"/>
      <c r="V162" s="35"/>
      <c r="W162" s="35"/>
      <c r="X162" s="35"/>
      <c r="Y162" s="35"/>
      <c r="Z162" s="35"/>
      <c r="AA162" s="35"/>
      <c r="AB162" s="35"/>
      <c r="AC162" s="35"/>
      <c r="AD162" s="35"/>
      <c r="AE162" s="35"/>
      <c r="AR162" s="197" t="s">
        <v>165</v>
      </c>
      <c r="AT162" s="197" t="s">
        <v>160</v>
      </c>
      <c r="AU162" s="197" t="s">
        <v>85</v>
      </c>
      <c r="AY162" s="18" t="s">
        <v>158</v>
      </c>
      <c r="BE162" s="198">
        <f>IF(N162="základní",J162,0)</f>
        <v>0</v>
      </c>
      <c r="BF162" s="198">
        <f>IF(N162="snížená",J162,0)</f>
        <v>0</v>
      </c>
      <c r="BG162" s="198">
        <f>IF(N162="zákl. přenesená",J162,0)</f>
        <v>0</v>
      </c>
      <c r="BH162" s="198">
        <f>IF(N162="sníž. přenesená",J162,0)</f>
        <v>0</v>
      </c>
      <c r="BI162" s="198">
        <f>IF(N162="nulová",J162,0)</f>
        <v>0</v>
      </c>
      <c r="BJ162" s="18" t="s">
        <v>8</v>
      </c>
      <c r="BK162" s="198">
        <f>ROUND(I162*H162,0)</f>
        <v>0</v>
      </c>
      <c r="BL162" s="18" t="s">
        <v>165</v>
      </c>
      <c r="BM162" s="197" t="s">
        <v>174</v>
      </c>
    </row>
    <row r="163" spans="1:65" s="2" customFormat="1" ht="324">
      <c r="A163" s="35"/>
      <c r="B163" s="36"/>
      <c r="C163" s="37"/>
      <c r="D163" s="199" t="s">
        <v>167</v>
      </c>
      <c r="E163" s="37"/>
      <c r="F163" s="200" t="s">
        <v>175</v>
      </c>
      <c r="G163" s="37"/>
      <c r="H163" s="37"/>
      <c r="I163" s="201"/>
      <c r="J163" s="37"/>
      <c r="K163" s="37"/>
      <c r="L163" s="40"/>
      <c r="M163" s="202"/>
      <c r="N163" s="203"/>
      <c r="O163" s="72"/>
      <c r="P163" s="72"/>
      <c r="Q163" s="72"/>
      <c r="R163" s="72"/>
      <c r="S163" s="72"/>
      <c r="T163" s="73"/>
      <c r="U163" s="35"/>
      <c r="V163" s="35"/>
      <c r="W163" s="35"/>
      <c r="X163" s="35"/>
      <c r="Y163" s="35"/>
      <c r="Z163" s="35"/>
      <c r="AA163" s="35"/>
      <c r="AB163" s="35"/>
      <c r="AC163" s="35"/>
      <c r="AD163" s="35"/>
      <c r="AE163" s="35"/>
      <c r="AT163" s="18" t="s">
        <v>167</v>
      </c>
      <c r="AU163" s="18" t="s">
        <v>85</v>
      </c>
    </row>
    <row r="164" spans="1:65" s="13" customFormat="1" ht="11.25">
      <c r="B164" s="204"/>
      <c r="C164" s="205"/>
      <c r="D164" s="199" t="s">
        <v>169</v>
      </c>
      <c r="E164" s="206" t="s">
        <v>1</v>
      </c>
      <c r="F164" s="207" t="s">
        <v>176</v>
      </c>
      <c r="G164" s="205"/>
      <c r="H164" s="208">
        <v>35</v>
      </c>
      <c r="I164" s="209"/>
      <c r="J164" s="205"/>
      <c r="K164" s="205"/>
      <c r="L164" s="210"/>
      <c r="M164" s="211"/>
      <c r="N164" s="212"/>
      <c r="O164" s="212"/>
      <c r="P164" s="212"/>
      <c r="Q164" s="212"/>
      <c r="R164" s="212"/>
      <c r="S164" s="212"/>
      <c r="T164" s="213"/>
      <c r="AT164" s="214" t="s">
        <v>169</v>
      </c>
      <c r="AU164" s="214" t="s">
        <v>85</v>
      </c>
      <c r="AV164" s="13" t="s">
        <v>85</v>
      </c>
      <c r="AW164" s="13" t="s">
        <v>32</v>
      </c>
      <c r="AX164" s="13" t="s">
        <v>8</v>
      </c>
      <c r="AY164" s="214" t="s">
        <v>158</v>
      </c>
    </row>
    <row r="165" spans="1:65" s="2" customFormat="1" ht="48">
      <c r="A165" s="35"/>
      <c r="B165" s="36"/>
      <c r="C165" s="187" t="s">
        <v>177</v>
      </c>
      <c r="D165" s="187" t="s">
        <v>160</v>
      </c>
      <c r="E165" s="188" t="s">
        <v>178</v>
      </c>
      <c r="F165" s="189" t="s">
        <v>179</v>
      </c>
      <c r="G165" s="190" t="s">
        <v>173</v>
      </c>
      <c r="H165" s="191">
        <v>663.83</v>
      </c>
      <c r="I165" s="192"/>
      <c r="J165" s="191">
        <f>ROUND(I165*H165,0)</f>
        <v>0</v>
      </c>
      <c r="K165" s="189" t="s">
        <v>164</v>
      </c>
      <c r="L165" s="40"/>
      <c r="M165" s="193" t="s">
        <v>1</v>
      </c>
      <c r="N165" s="194" t="s">
        <v>41</v>
      </c>
      <c r="O165" s="72"/>
      <c r="P165" s="195">
        <f>O165*H165</f>
        <v>0</v>
      </c>
      <c r="Q165" s="195">
        <v>0</v>
      </c>
      <c r="R165" s="195">
        <f>Q165*H165</f>
        <v>0</v>
      </c>
      <c r="S165" s="195">
        <v>0</v>
      </c>
      <c r="T165" s="196">
        <f>S165*H165</f>
        <v>0</v>
      </c>
      <c r="U165" s="35"/>
      <c r="V165" s="35"/>
      <c r="W165" s="35"/>
      <c r="X165" s="35"/>
      <c r="Y165" s="35"/>
      <c r="Z165" s="35"/>
      <c r="AA165" s="35"/>
      <c r="AB165" s="35"/>
      <c r="AC165" s="35"/>
      <c r="AD165" s="35"/>
      <c r="AE165" s="35"/>
      <c r="AR165" s="197" t="s">
        <v>165</v>
      </c>
      <c r="AT165" s="197" t="s">
        <v>160</v>
      </c>
      <c r="AU165" s="197" t="s">
        <v>85</v>
      </c>
      <c r="AY165" s="18" t="s">
        <v>158</v>
      </c>
      <c r="BE165" s="198">
        <f>IF(N165="základní",J165,0)</f>
        <v>0</v>
      </c>
      <c r="BF165" s="198">
        <f>IF(N165="snížená",J165,0)</f>
        <v>0</v>
      </c>
      <c r="BG165" s="198">
        <f>IF(N165="zákl. přenesená",J165,0)</f>
        <v>0</v>
      </c>
      <c r="BH165" s="198">
        <f>IF(N165="sníž. přenesená",J165,0)</f>
        <v>0</v>
      </c>
      <c r="BI165" s="198">
        <f>IF(N165="nulová",J165,0)</f>
        <v>0</v>
      </c>
      <c r="BJ165" s="18" t="s">
        <v>8</v>
      </c>
      <c r="BK165" s="198">
        <f>ROUND(I165*H165,0)</f>
        <v>0</v>
      </c>
      <c r="BL165" s="18" t="s">
        <v>165</v>
      </c>
      <c r="BM165" s="197" t="s">
        <v>180</v>
      </c>
    </row>
    <row r="166" spans="1:65" s="2" customFormat="1" ht="54">
      <c r="A166" s="35"/>
      <c r="B166" s="36"/>
      <c r="C166" s="37"/>
      <c r="D166" s="199" t="s">
        <v>167</v>
      </c>
      <c r="E166" s="37"/>
      <c r="F166" s="200" t="s">
        <v>181</v>
      </c>
      <c r="G166" s="37"/>
      <c r="H166" s="37"/>
      <c r="I166" s="201"/>
      <c r="J166" s="37"/>
      <c r="K166" s="37"/>
      <c r="L166" s="40"/>
      <c r="M166" s="202"/>
      <c r="N166" s="203"/>
      <c r="O166" s="72"/>
      <c r="P166" s="72"/>
      <c r="Q166" s="72"/>
      <c r="R166" s="72"/>
      <c r="S166" s="72"/>
      <c r="T166" s="73"/>
      <c r="U166" s="35"/>
      <c r="V166" s="35"/>
      <c r="W166" s="35"/>
      <c r="X166" s="35"/>
      <c r="Y166" s="35"/>
      <c r="Z166" s="35"/>
      <c r="AA166" s="35"/>
      <c r="AB166" s="35"/>
      <c r="AC166" s="35"/>
      <c r="AD166" s="35"/>
      <c r="AE166" s="35"/>
      <c r="AT166" s="18" t="s">
        <v>167</v>
      </c>
      <c r="AU166" s="18" t="s">
        <v>85</v>
      </c>
    </row>
    <row r="167" spans="1:65" s="14" customFormat="1" ht="11.25">
      <c r="B167" s="215"/>
      <c r="C167" s="216"/>
      <c r="D167" s="199" t="s">
        <v>169</v>
      </c>
      <c r="E167" s="217" t="s">
        <v>1</v>
      </c>
      <c r="F167" s="218" t="s">
        <v>182</v>
      </c>
      <c r="G167" s="216"/>
      <c r="H167" s="217" t="s">
        <v>1</v>
      </c>
      <c r="I167" s="219"/>
      <c r="J167" s="216"/>
      <c r="K167" s="216"/>
      <c r="L167" s="220"/>
      <c r="M167" s="221"/>
      <c r="N167" s="222"/>
      <c r="O167" s="222"/>
      <c r="P167" s="222"/>
      <c r="Q167" s="222"/>
      <c r="R167" s="222"/>
      <c r="S167" s="222"/>
      <c r="T167" s="223"/>
      <c r="AT167" s="224" t="s">
        <v>169</v>
      </c>
      <c r="AU167" s="224" t="s">
        <v>85</v>
      </c>
      <c r="AV167" s="14" t="s">
        <v>8</v>
      </c>
      <c r="AW167" s="14" t="s">
        <v>32</v>
      </c>
      <c r="AX167" s="14" t="s">
        <v>76</v>
      </c>
      <c r="AY167" s="224" t="s">
        <v>158</v>
      </c>
    </row>
    <row r="168" spans="1:65" s="13" customFormat="1" ht="11.25">
      <c r="B168" s="204"/>
      <c r="C168" s="205"/>
      <c r="D168" s="199" t="s">
        <v>169</v>
      </c>
      <c r="E168" s="206" t="s">
        <v>1</v>
      </c>
      <c r="F168" s="207" t="s">
        <v>183</v>
      </c>
      <c r="G168" s="205"/>
      <c r="H168" s="208">
        <v>348.07</v>
      </c>
      <c r="I168" s="209"/>
      <c r="J168" s="205"/>
      <c r="K168" s="205"/>
      <c r="L168" s="210"/>
      <c r="M168" s="211"/>
      <c r="N168" s="212"/>
      <c r="O168" s="212"/>
      <c r="P168" s="212"/>
      <c r="Q168" s="212"/>
      <c r="R168" s="212"/>
      <c r="S168" s="212"/>
      <c r="T168" s="213"/>
      <c r="AT168" s="214" t="s">
        <v>169</v>
      </c>
      <c r="AU168" s="214" t="s">
        <v>85</v>
      </c>
      <c r="AV168" s="13" t="s">
        <v>85</v>
      </c>
      <c r="AW168" s="13" t="s">
        <v>32</v>
      </c>
      <c r="AX168" s="13" t="s">
        <v>76</v>
      </c>
      <c r="AY168" s="214" t="s">
        <v>158</v>
      </c>
    </row>
    <row r="169" spans="1:65" s="14" customFormat="1" ht="11.25">
      <c r="B169" s="215"/>
      <c r="C169" s="216"/>
      <c r="D169" s="199" t="s">
        <v>169</v>
      </c>
      <c r="E169" s="217" t="s">
        <v>1</v>
      </c>
      <c r="F169" s="218" t="s">
        <v>184</v>
      </c>
      <c r="G169" s="216"/>
      <c r="H169" s="217" t="s">
        <v>1</v>
      </c>
      <c r="I169" s="219"/>
      <c r="J169" s="216"/>
      <c r="K169" s="216"/>
      <c r="L169" s="220"/>
      <c r="M169" s="221"/>
      <c r="N169" s="222"/>
      <c r="O169" s="222"/>
      <c r="P169" s="222"/>
      <c r="Q169" s="222"/>
      <c r="R169" s="222"/>
      <c r="S169" s="222"/>
      <c r="T169" s="223"/>
      <c r="AT169" s="224" t="s">
        <v>169</v>
      </c>
      <c r="AU169" s="224" t="s">
        <v>85</v>
      </c>
      <c r="AV169" s="14" t="s">
        <v>8</v>
      </c>
      <c r="AW169" s="14" t="s">
        <v>32</v>
      </c>
      <c r="AX169" s="14" t="s">
        <v>76</v>
      </c>
      <c r="AY169" s="224" t="s">
        <v>158</v>
      </c>
    </row>
    <row r="170" spans="1:65" s="13" customFormat="1" ht="11.25">
      <c r="B170" s="204"/>
      <c r="C170" s="205"/>
      <c r="D170" s="199" t="s">
        <v>169</v>
      </c>
      <c r="E170" s="206" t="s">
        <v>1</v>
      </c>
      <c r="F170" s="207" t="s">
        <v>185</v>
      </c>
      <c r="G170" s="205"/>
      <c r="H170" s="208">
        <v>141.88</v>
      </c>
      <c r="I170" s="209"/>
      <c r="J170" s="205"/>
      <c r="K170" s="205"/>
      <c r="L170" s="210"/>
      <c r="M170" s="211"/>
      <c r="N170" s="212"/>
      <c r="O170" s="212"/>
      <c r="P170" s="212"/>
      <c r="Q170" s="212"/>
      <c r="R170" s="212"/>
      <c r="S170" s="212"/>
      <c r="T170" s="213"/>
      <c r="AT170" s="214" t="s">
        <v>169</v>
      </c>
      <c r="AU170" s="214" t="s">
        <v>85</v>
      </c>
      <c r="AV170" s="13" t="s">
        <v>85</v>
      </c>
      <c r="AW170" s="13" t="s">
        <v>32</v>
      </c>
      <c r="AX170" s="13" t="s">
        <v>76</v>
      </c>
      <c r="AY170" s="214" t="s">
        <v>158</v>
      </c>
    </row>
    <row r="171" spans="1:65" s="15" customFormat="1" ht="11.25">
      <c r="B171" s="225"/>
      <c r="C171" s="226"/>
      <c r="D171" s="199" t="s">
        <v>169</v>
      </c>
      <c r="E171" s="227" t="s">
        <v>1</v>
      </c>
      <c r="F171" s="228" t="s">
        <v>186</v>
      </c>
      <c r="G171" s="226"/>
      <c r="H171" s="229">
        <v>489.95</v>
      </c>
      <c r="I171" s="230"/>
      <c r="J171" s="226"/>
      <c r="K171" s="226"/>
      <c r="L171" s="231"/>
      <c r="M171" s="232"/>
      <c r="N171" s="233"/>
      <c r="O171" s="233"/>
      <c r="P171" s="233"/>
      <c r="Q171" s="233"/>
      <c r="R171" s="233"/>
      <c r="S171" s="233"/>
      <c r="T171" s="234"/>
      <c r="AT171" s="235" t="s">
        <v>169</v>
      </c>
      <c r="AU171" s="235" t="s">
        <v>85</v>
      </c>
      <c r="AV171" s="15" t="s">
        <v>177</v>
      </c>
      <c r="AW171" s="15" t="s">
        <v>32</v>
      </c>
      <c r="AX171" s="15" t="s">
        <v>76</v>
      </c>
      <c r="AY171" s="235" t="s">
        <v>158</v>
      </c>
    </row>
    <row r="172" spans="1:65" s="14" customFormat="1" ht="11.25">
      <c r="B172" s="215"/>
      <c r="C172" s="216"/>
      <c r="D172" s="199" t="s">
        <v>169</v>
      </c>
      <c r="E172" s="217" t="s">
        <v>1</v>
      </c>
      <c r="F172" s="218" t="s">
        <v>187</v>
      </c>
      <c r="G172" s="216"/>
      <c r="H172" s="217" t="s">
        <v>1</v>
      </c>
      <c r="I172" s="219"/>
      <c r="J172" s="216"/>
      <c r="K172" s="216"/>
      <c r="L172" s="220"/>
      <c r="M172" s="221"/>
      <c r="N172" s="222"/>
      <c r="O172" s="222"/>
      <c r="P172" s="222"/>
      <c r="Q172" s="222"/>
      <c r="R172" s="222"/>
      <c r="S172" s="222"/>
      <c r="T172" s="223"/>
      <c r="AT172" s="224" t="s">
        <v>169</v>
      </c>
      <c r="AU172" s="224" t="s">
        <v>85</v>
      </c>
      <c r="AV172" s="14" t="s">
        <v>8</v>
      </c>
      <c r="AW172" s="14" t="s">
        <v>32</v>
      </c>
      <c r="AX172" s="14" t="s">
        <v>76</v>
      </c>
      <c r="AY172" s="224" t="s">
        <v>158</v>
      </c>
    </row>
    <row r="173" spans="1:65" s="13" customFormat="1" ht="11.25">
      <c r="B173" s="204"/>
      <c r="C173" s="205"/>
      <c r="D173" s="199" t="s">
        <v>169</v>
      </c>
      <c r="E173" s="206" t="s">
        <v>1</v>
      </c>
      <c r="F173" s="207" t="s">
        <v>188</v>
      </c>
      <c r="G173" s="205"/>
      <c r="H173" s="208">
        <v>173.88</v>
      </c>
      <c r="I173" s="209"/>
      <c r="J173" s="205"/>
      <c r="K173" s="205"/>
      <c r="L173" s="210"/>
      <c r="M173" s="211"/>
      <c r="N173" s="212"/>
      <c r="O173" s="212"/>
      <c r="P173" s="212"/>
      <c r="Q173" s="212"/>
      <c r="R173" s="212"/>
      <c r="S173" s="212"/>
      <c r="T173" s="213"/>
      <c r="AT173" s="214" t="s">
        <v>169</v>
      </c>
      <c r="AU173" s="214" t="s">
        <v>85</v>
      </c>
      <c r="AV173" s="13" t="s">
        <v>85</v>
      </c>
      <c r="AW173" s="13" t="s">
        <v>32</v>
      </c>
      <c r="AX173" s="13" t="s">
        <v>76</v>
      </c>
      <c r="AY173" s="214" t="s">
        <v>158</v>
      </c>
    </row>
    <row r="174" spans="1:65" s="15" customFormat="1" ht="11.25">
      <c r="B174" s="225"/>
      <c r="C174" s="226"/>
      <c r="D174" s="199" t="s">
        <v>169</v>
      </c>
      <c r="E174" s="227" t="s">
        <v>1</v>
      </c>
      <c r="F174" s="228" t="s">
        <v>186</v>
      </c>
      <c r="G174" s="226"/>
      <c r="H174" s="229">
        <v>173.88</v>
      </c>
      <c r="I174" s="230"/>
      <c r="J174" s="226"/>
      <c r="K174" s="226"/>
      <c r="L174" s="231"/>
      <c r="M174" s="232"/>
      <c r="N174" s="233"/>
      <c r="O174" s="233"/>
      <c r="P174" s="233"/>
      <c r="Q174" s="233"/>
      <c r="R174" s="233"/>
      <c r="S174" s="233"/>
      <c r="T174" s="234"/>
      <c r="AT174" s="235" t="s">
        <v>169</v>
      </c>
      <c r="AU174" s="235" t="s">
        <v>85</v>
      </c>
      <c r="AV174" s="15" t="s">
        <v>177</v>
      </c>
      <c r="AW174" s="15" t="s">
        <v>32</v>
      </c>
      <c r="AX174" s="15" t="s">
        <v>76</v>
      </c>
      <c r="AY174" s="235" t="s">
        <v>158</v>
      </c>
    </row>
    <row r="175" spans="1:65" s="16" customFormat="1" ht="11.25">
      <c r="B175" s="236"/>
      <c r="C175" s="237"/>
      <c r="D175" s="199" t="s">
        <v>169</v>
      </c>
      <c r="E175" s="238" t="s">
        <v>1</v>
      </c>
      <c r="F175" s="239" t="s">
        <v>189</v>
      </c>
      <c r="G175" s="237"/>
      <c r="H175" s="240">
        <v>663.83</v>
      </c>
      <c r="I175" s="241"/>
      <c r="J175" s="237"/>
      <c r="K175" s="237"/>
      <c r="L175" s="242"/>
      <c r="M175" s="243"/>
      <c r="N175" s="244"/>
      <c r="O175" s="244"/>
      <c r="P175" s="244"/>
      <c r="Q175" s="244"/>
      <c r="R175" s="244"/>
      <c r="S175" s="244"/>
      <c r="T175" s="245"/>
      <c r="AT175" s="246" t="s">
        <v>169</v>
      </c>
      <c r="AU175" s="246" t="s">
        <v>85</v>
      </c>
      <c r="AV175" s="16" t="s">
        <v>165</v>
      </c>
      <c r="AW175" s="16" t="s">
        <v>32</v>
      </c>
      <c r="AX175" s="16" t="s">
        <v>8</v>
      </c>
      <c r="AY175" s="246" t="s">
        <v>158</v>
      </c>
    </row>
    <row r="176" spans="1:65" s="2" customFormat="1" ht="48">
      <c r="A176" s="35"/>
      <c r="B176" s="36"/>
      <c r="C176" s="187" t="s">
        <v>165</v>
      </c>
      <c r="D176" s="187" t="s">
        <v>160</v>
      </c>
      <c r="E176" s="188" t="s">
        <v>190</v>
      </c>
      <c r="F176" s="189" t="s">
        <v>191</v>
      </c>
      <c r="G176" s="190" t="s">
        <v>173</v>
      </c>
      <c r="H176" s="191">
        <v>334.04</v>
      </c>
      <c r="I176" s="192"/>
      <c r="J176" s="191">
        <f>ROUND(I176*H176,0)</f>
        <v>0</v>
      </c>
      <c r="K176" s="189" t="s">
        <v>164</v>
      </c>
      <c r="L176" s="40"/>
      <c r="M176" s="193" t="s">
        <v>1</v>
      </c>
      <c r="N176" s="194" t="s">
        <v>41</v>
      </c>
      <c r="O176" s="72"/>
      <c r="P176" s="195">
        <f>O176*H176</f>
        <v>0</v>
      </c>
      <c r="Q176" s="195">
        <v>0</v>
      </c>
      <c r="R176" s="195">
        <f>Q176*H176</f>
        <v>0</v>
      </c>
      <c r="S176" s="195">
        <v>0</v>
      </c>
      <c r="T176" s="196">
        <f>S176*H176</f>
        <v>0</v>
      </c>
      <c r="U176" s="35"/>
      <c r="V176" s="35"/>
      <c r="W176" s="35"/>
      <c r="X176" s="35"/>
      <c r="Y176" s="35"/>
      <c r="Z176" s="35"/>
      <c r="AA176" s="35"/>
      <c r="AB176" s="35"/>
      <c r="AC176" s="35"/>
      <c r="AD176" s="35"/>
      <c r="AE176" s="35"/>
      <c r="AR176" s="197" t="s">
        <v>165</v>
      </c>
      <c r="AT176" s="197" t="s">
        <v>160</v>
      </c>
      <c r="AU176" s="197" t="s">
        <v>85</v>
      </c>
      <c r="AY176" s="18" t="s">
        <v>158</v>
      </c>
      <c r="BE176" s="198">
        <f>IF(N176="základní",J176,0)</f>
        <v>0</v>
      </c>
      <c r="BF176" s="198">
        <f>IF(N176="snížená",J176,0)</f>
        <v>0</v>
      </c>
      <c r="BG176" s="198">
        <f>IF(N176="zákl. přenesená",J176,0)</f>
        <v>0</v>
      </c>
      <c r="BH176" s="198">
        <f>IF(N176="sníž. přenesená",J176,0)</f>
        <v>0</v>
      </c>
      <c r="BI176" s="198">
        <f>IF(N176="nulová",J176,0)</f>
        <v>0</v>
      </c>
      <c r="BJ176" s="18" t="s">
        <v>8</v>
      </c>
      <c r="BK176" s="198">
        <f>ROUND(I176*H176,0)</f>
        <v>0</v>
      </c>
      <c r="BL176" s="18" t="s">
        <v>165</v>
      </c>
      <c r="BM176" s="197" t="s">
        <v>192</v>
      </c>
    </row>
    <row r="177" spans="1:65" s="2" customFormat="1" ht="45">
      <c r="A177" s="35"/>
      <c r="B177" s="36"/>
      <c r="C177" s="37"/>
      <c r="D177" s="199" t="s">
        <v>167</v>
      </c>
      <c r="E177" s="37"/>
      <c r="F177" s="200" t="s">
        <v>193</v>
      </c>
      <c r="G177" s="37"/>
      <c r="H177" s="37"/>
      <c r="I177" s="201"/>
      <c r="J177" s="37"/>
      <c r="K177" s="37"/>
      <c r="L177" s="40"/>
      <c r="M177" s="202"/>
      <c r="N177" s="203"/>
      <c r="O177" s="72"/>
      <c r="P177" s="72"/>
      <c r="Q177" s="72"/>
      <c r="R177" s="72"/>
      <c r="S177" s="72"/>
      <c r="T177" s="73"/>
      <c r="U177" s="35"/>
      <c r="V177" s="35"/>
      <c r="W177" s="35"/>
      <c r="X177" s="35"/>
      <c r="Y177" s="35"/>
      <c r="Z177" s="35"/>
      <c r="AA177" s="35"/>
      <c r="AB177" s="35"/>
      <c r="AC177" s="35"/>
      <c r="AD177" s="35"/>
      <c r="AE177" s="35"/>
      <c r="AT177" s="18" t="s">
        <v>167</v>
      </c>
      <c r="AU177" s="18" t="s">
        <v>85</v>
      </c>
    </row>
    <row r="178" spans="1:65" s="13" customFormat="1" ht="33.75">
      <c r="B178" s="204"/>
      <c r="C178" s="205"/>
      <c r="D178" s="199" t="s">
        <v>169</v>
      </c>
      <c r="E178" s="206" t="s">
        <v>1</v>
      </c>
      <c r="F178" s="207" t="s">
        <v>194</v>
      </c>
      <c r="G178" s="205"/>
      <c r="H178" s="208">
        <v>144.87</v>
      </c>
      <c r="I178" s="209"/>
      <c r="J178" s="205"/>
      <c r="K178" s="205"/>
      <c r="L178" s="210"/>
      <c r="M178" s="211"/>
      <c r="N178" s="212"/>
      <c r="O178" s="212"/>
      <c r="P178" s="212"/>
      <c r="Q178" s="212"/>
      <c r="R178" s="212"/>
      <c r="S178" s="212"/>
      <c r="T178" s="213"/>
      <c r="AT178" s="214" t="s">
        <v>169</v>
      </c>
      <c r="AU178" s="214" t="s">
        <v>85</v>
      </c>
      <c r="AV178" s="13" t="s">
        <v>85</v>
      </c>
      <c r="AW178" s="13" t="s">
        <v>32</v>
      </c>
      <c r="AX178" s="13" t="s">
        <v>76</v>
      </c>
      <c r="AY178" s="214" t="s">
        <v>158</v>
      </c>
    </row>
    <row r="179" spans="1:65" s="14" customFormat="1" ht="11.25">
      <c r="B179" s="215"/>
      <c r="C179" s="216"/>
      <c r="D179" s="199" t="s">
        <v>169</v>
      </c>
      <c r="E179" s="217" t="s">
        <v>1</v>
      </c>
      <c r="F179" s="218" t="s">
        <v>195</v>
      </c>
      <c r="G179" s="216"/>
      <c r="H179" s="217" t="s">
        <v>1</v>
      </c>
      <c r="I179" s="219"/>
      <c r="J179" s="216"/>
      <c r="K179" s="216"/>
      <c r="L179" s="220"/>
      <c r="M179" s="221"/>
      <c r="N179" s="222"/>
      <c r="O179" s="222"/>
      <c r="P179" s="222"/>
      <c r="Q179" s="222"/>
      <c r="R179" s="222"/>
      <c r="S179" s="222"/>
      <c r="T179" s="223"/>
      <c r="AT179" s="224" t="s">
        <v>169</v>
      </c>
      <c r="AU179" s="224" t="s">
        <v>85</v>
      </c>
      <c r="AV179" s="14" t="s">
        <v>8</v>
      </c>
      <c r="AW179" s="14" t="s">
        <v>32</v>
      </c>
      <c r="AX179" s="14" t="s">
        <v>76</v>
      </c>
      <c r="AY179" s="224" t="s">
        <v>158</v>
      </c>
    </row>
    <row r="180" spans="1:65" s="13" customFormat="1" ht="22.5">
      <c r="B180" s="204"/>
      <c r="C180" s="205"/>
      <c r="D180" s="199" t="s">
        <v>169</v>
      </c>
      <c r="E180" s="206" t="s">
        <v>1</v>
      </c>
      <c r="F180" s="207" t="s">
        <v>196</v>
      </c>
      <c r="G180" s="205"/>
      <c r="H180" s="208">
        <v>147.79</v>
      </c>
      <c r="I180" s="209"/>
      <c r="J180" s="205"/>
      <c r="K180" s="205"/>
      <c r="L180" s="210"/>
      <c r="M180" s="211"/>
      <c r="N180" s="212"/>
      <c r="O180" s="212"/>
      <c r="P180" s="212"/>
      <c r="Q180" s="212"/>
      <c r="R180" s="212"/>
      <c r="S180" s="212"/>
      <c r="T180" s="213"/>
      <c r="AT180" s="214" t="s">
        <v>169</v>
      </c>
      <c r="AU180" s="214" t="s">
        <v>85</v>
      </c>
      <c r="AV180" s="13" t="s">
        <v>85</v>
      </c>
      <c r="AW180" s="13" t="s">
        <v>32</v>
      </c>
      <c r="AX180" s="13" t="s">
        <v>76</v>
      </c>
      <c r="AY180" s="214" t="s">
        <v>158</v>
      </c>
    </row>
    <row r="181" spans="1:65" s="15" customFormat="1" ht="11.25">
      <c r="B181" s="225"/>
      <c r="C181" s="226"/>
      <c r="D181" s="199" t="s">
        <v>169</v>
      </c>
      <c r="E181" s="227" t="s">
        <v>1</v>
      </c>
      <c r="F181" s="228" t="s">
        <v>186</v>
      </c>
      <c r="G181" s="226"/>
      <c r="H181" s="229">
        <v>292.65999999999997</v>
      </c>
      <c r="I181" s="230"/>
      <c r="J181" s="226"/>
      <c r="K181" s="226"/>
      <c r="L181" s="231"/>
      <c r="M181" s="232"/>
      <c r="N181" s="233"/>
      <c r="O181" s="233"/>
      <c r="P181" s="233"/>
      <c r="Q181" s="233"/>
      <c r="R181" s="233"/>
      <c r="S181" s="233"/>
      <c r="T181" s="234"/>
      <c r="AT181" s="235" t="s">
        <v>169</v>
      </c>
      <c r="AU181" s="235" t="s">
        <v>85</v>
      </c>
      <c r="AV181" s="15" t="s">
        <v>177</v>
      </c>
      <c r="AW181" s="15" t="s">
        <v>32</v>
      </c>
      <c r="AX181" s="15" t="s">
        <v>76</v>
      </c>
      <c r="AY181" s="235" t="s">
        <v>158</v>
      </c>
    </row>
    <row r="182" spans="1:65" s="14" customFormat="1" ht="11.25">
      <c r="B182" s="215"/>
      <c r="C182" s="216"/>
      <c r="D182" s="199" t="s">
        <v>169</v>
      </c>
      <c r="E182" s="217" t="s">
        <v>1</v>
      </c>
      <c r="F182" s="218" t="s">
        <v>197</v>
      </c>
      <c r="G182" s="216"/>
      <c r="H182" s="217" t="s">
        <v>1</v>
      </c>
      <c r="I182" s="219"/>
      <c r="J182" s="216"/>
      <c r="K182" s="216"/>
      <c r="L182" s="220"/>
      <c r="M182" s="221"/>
      <c r="N182" s="222"/>
      <c r="O182" s="222"/>
      <c r="P182" s="222"/>
      <c r="Q182" s="222"/>
      <c r="R182" s="222"/>
      <c r="S182" s="222"/>
      <c r="T182" s="223"/>
      <c r="AT182" s="224" t="s">
        <v>169</v>
      </c>
      <c r="AU182" s="224" t="s">
        <v>85</v>
      </c>
      <c r="AV182" s="14" t="s">
        <v>8</v>
      </c>
      <c r="AW182" s="14" t="s">
        <v>32</v>
      </c>
      <c r="AX182" s="14" t="s">
        <v>76</v>
      </c>
      <c r="AY182" s="224" t="s">
        <v>158</v>
      </c>
    </row>
    <row r="183" spans="1:65" s="13" customFormat="1" ht="11.25">
      <c r="B183" s="204"/>
      <c r="C183" s="205"/>
      <c r="D183" s="199" t="s">
        <v>169</v>
      </c>
      <c r="E183" s="206" t="s">
        <v>1</v>
      </c>
      <c r="F183" s="207" t="s">
        <v>198</v>
      </c>
      <c r="G183" s="205"/>
      <c r="H183" s="208">
        <v>41.38</v>
      </c>
      <c r="I183" s="209"/>
      <c r="J183" s="205"/>
      <c r="K183" s="205"/>
      <c r="L183" s="210"/>
      <c r="M183" s="211"/>
      <c r="N183" s="212"/>
      <c r="O183" s="212"/>
      <c r="P183" s="212"/>
      <c r="Q183" s="212"/>
      <c r="R183" s="212"/>
      <c r="S183" s="212"/>
      <c r="T183" s="213"/>
      <c r="AT183" s="214" t="s">
        <v>169</v>
      </c>
      <c r="AU183" s="214" t="s">
        <v>85</v>
      </c>
      <c r="AV183" s="13" t="s">
        <v>85</v>
      </c>
      <c r="AW183" s="13" t="s">
        <v>32</v>
      </c>
      <c r="AX183" s="13" t="s">
        <v>76</v>
      </c>
      <c r="AY183" s="214" t="s">
        <v>158</v>
      </c>
    </row>
    <row r="184" spans="1:65" s="16" customFormat="1" ht="11.25">
      <c r="B184" s="236"/>
      <c r="C184" s="237"/>
      <c r="D184" s="199" t="s">
        <v>169</v>
      </c>
      <c r="E184" s="238" t="s">
        <v>1</v>
      </c>
      <c r="F184" s="239" t="s">
        <v>189</v>
      </c>
      <c r="G184" s="237"/>
      <c r="H184" s="240">
        <v>334.03999999999996</v>
      </c>
      <c r="I184" s="241"/>
      <c r="J184" s="237"/>
      <c r="K184" s="237"/>
      <c r="L184" s="242"/>
      <c r="M184" s="243"/>
      <c r="N184" s="244"/>
      <c r="O184" s="244"/>
      <c r="P184" s="244"/>
      <c r="Q184" s="244"/>
      <c r="R184" s="244"/>
      <c r="S184" s="244"/>
      <c r="T184" s="245"/>
      <c r="AT184" s="246" t="s">
        <v>169</v>
      </c>
      <c r="AU184" s="246" t="s">
        <v>85</v>
      </c>
      <c r="AV184" s="16" t="s">
        <v>165</v>
      </c>
      <c r="AW184" s="16" t="s">
        <v>32</v>
      </c>
      <c r="AX184" s="16" t="s">
        <v>8</v>
      </c>
      <c r="AY184" s="246" t="s">
        <v>158</v>
      </c>
    </row>
    <row r="185" spans="1:65" s="2" customFormat="1" ht="60">
      <c r="A185" s="35"/>
      <c r="B185" s="36"/>
      <c r="C185" s="187" t="s">
        <v>199</v>
      </c>
      <c r="D185" s="187" t="s">
        <v>160</v>
      </c>
      <c r="E185" s="188" t="s">
        <v>200</v>
      </c>
      <c r="F185" s="189" t="s">
        <v>201</v>
      </c>
      <c r="G185" s="190" t="s">
        <v>173</v>
      </c>
      <c r="H185" s="191">
        <v>1175.6199999999999</v>
      </c>
      <c r="I185" s="192"/>
      <c r="J185" s="191">
        <f>ROUND(I185*H185,0)</f>
        <v>0</v>
      </c>
      <c r="K185" s="189" t="s">
        <v>164</v>
      </c>
      <c r="L185" s="40"/>
      <c r="M185" s="193" t="s">
        <v>1</v>
      </c>
      <c r="N185" s="194" t="s">
        <v>41</v>
      </c>
      <c r="O185" s="72"/>
      <c r="P185" s="195">
        <f>O185*H185</f>
        <v>0</v>
      </c>
      <c r="Q185" s="195">
        <v>0</v>
      </c>
      <c r="R185" s="195">
        <f>Q185*H185</f>
        <v>0</v>
      </c>
      <c r="S185" s="195">
        <v>0</v>
      </c>
      <c r="T185" s="196">
        <f>S185*H185</f>
        <v>0</v>
      </c>
      <c r="U185" s="35"/>
      <c r="V185" s="35"/>
      <c r="W185" s="35"/>
      <c r="X185" s="35"/>
      <c r="Y185" s="35"/>
      <c r="Z185" s="35"/>
      <c r="AA185" s="35"/>
      <c r="AB185" s="35"/>
      <c r="AC185" s="35"/>
      <c r="AD185" s="35"/>
      <c r="AE185" s="35"/>
      <c r="AR185" s="197" t="s">
        <v>165</v>
      </c>
      <c r="AT185" s="197" t="s">
        <v>160</v>
      </c>
      <c r="AU185" s="197" t="s">
        <v>85</v>
      </c>
      <c r="AY185" s="18" t="s">
        <v>158</v>
      </c>
      <c r="BE185" s="198">
        <f>IF(N185="základní",J185,0)</f>
        <v>0</v>
      </c>
      <c r="BF185" s="198">
        <f>IF(N185="snížená",J185,0)</f>
        <v>0</v>
      </c>
      <c r="BG185" s="198">
        <f>IF(N185="zákl. přenesená",J185,0)</f>
        <v>0</v>
      </c>
      <c r="BH185" s="198">
        <f>IF(N185="sníž. přenesená",J185,0)</f>
        <v>0</v>
      </c>
      <c r="BI185" s="198">
        <f>IF(N185="nulová",J185,0)</f>
        <v>0</v>
      </c>
      <c r="BJ185" s="18" t="s">
        <v>8</v>
      </c>
      <c r="BK185" s="198">
        <f>ROUND(I185*H185,0)</f>
        <v>0</v>
      </c>
      <c r="BL185" s="18" t="s">
        <v>165</v>
      </c>
      <c r="BM185" s="197" t="s">
        <v>202</v>
      </c>
    </row>
    <row r="186" spans="1:65" s="2" customFormat="1" ht="63">
      <c r="A186" s="35"/>
      <c r="B186" s="36"/>
      <c r="C186" s="37"/>
      <c r="D186" s="199" t="s">
        <v>167</v>
      </c>
      <c r="E186" s="37"/>
      <c r="F186" s="200" t="s">
        <v>203</v>
      </c>
      <c r="G186" s="37"/>
      <c r="H186" s="37"/>
      <c r="I186" s="201"/>
      <c r="J186" s="37"/>
      <c r="K186" s="37"/>
      <c r="L186" s="40"/>
      <c r="M186" s="202"/>
      <c r="N186" s="203"/>
      <c r="O186" s="72"/>
      <c r="P186" s="72"/>
      <c r="Q186" s="72"/>
      <c r="R186" s="72"/>
      <c r="S186" s="72"/>
      <c r="T186" s="73"/>
      <c r="U186" s="35"/>
      <c r="V186" s="35"/>
      <c r="W186" s="35"/>
      <c r="X186" s="35"/>
      <c r="Y186" s="35"/>
      <c r="Z186" s="35"/>
      <c r="AA186" s="35"/>
      <c r="AB186" s="35"/>
      <c r="AC186" s="35"/>
      <c r="AD186" s="35"/>
      <c r="AE186" s="35"/>
      <c r="AT186" s="18" t="s">
        <v>167</v>
      </c>
      <c r="AU186" s="18" t="s">
        <v>85</v>
      </c>
    </row>
    <row r="187" spans="1:65" s="14" customFormat="1" ht="11.25">
      <c r="B187" s="215"/>
      <c r="C187" s="216"/>
      <c r="D187" s="199" t="s">
        <v>169</v>
      </c>
      <c r="E187" s="217" t="s">
        <v>1</v>
      </c>
      <c r="F187" s="218" t="s">
        <v>204</v>
      </c>
      <c r="G187" s="216"/>
      <c r="H187" s="217" t="s">
        <v>1</v>
      </c>
      <c r="I187" s="219"/>
      <c r="J187" s="216"/>
      <c r="K187" s="216"/>
      <c r="L187" s="220"/>
      <c r="M187" s="221"/>
      <c r="N187" s="222"/>
      <c r="O187" s="222"/>
      <c r="P187" s="222"/>
      <c r="Q187" s="222"/>
      <c r="R187" s="222"/>
      <c r="S187" s="222"/>
      <c r="T187" s="223"/>
      <c r="AT187" s="224" t="s">
        <v>169</v>
      </c>
      <c r="AU187" s="224" t="s">
        <v>85</v>
      </c>
      <c r="AV187" s="14" t="s">
        <v>8</v>
      </c>
      <c r="AW187" s="14" t="s">
        <v>32</v>
      </c>
      <c r="AX187" s="14" t="s">
        <v>76</v>
      </c>
      <c r="AY187" s="224" t="s">
        <v>158</v>
      </c>
    </row>
    <row r="188" spans="1:65" s="13" customFormat="1" ht="22.5">
      <c r="B188" s="204"/>
      <c r="C188" s="205"/>
      <c r="D188" s="199" t="s">
        <v>169</v>
      </c>
      <c r="E188" s="206" t="s">
        <v>1</v>
      </c>
      <c r="F188" s="207" t="s">
        <v>205</v>
      </c>
      <c r="G188" s="205"/>
      <c r="H188" s="208">
        <v>79.89</v>
      </c>
      <c r="I188" s="209"/>
      <c r="J188" s="205"/>
      <c r="K188" s="205"/>
      <c r="L188" s="210"/>
      <c r="M188" s="211"/>
      <c r="N188" s="212"/>
      <c r="O188" s="212"/>
      <c r="P188" s="212"/>
      <c r="Q188" s="212"/>
      <c r="R188" s="212"/>
      <c r="S188" s="212"/>
      <c r="T188" s="213"/>
      <c r="AT188" s="214" t="s">
        <v>169</v>
      </c>
      <c r="AU188" s="214" t="s">
        <v>85</v>
      </c>
      <c r="AV188" s="13" t="s">
        <v>85</v>
      </c>
      <c r="AW188" s="13" t="s">
        <v>32</v>
      </c>
      <c r="AX188" s="13" t="s">
        <v>76</v>
      </c>
      <c r="AY188" s="214" t="s">
        <v>158</v>
      </c>
    </row>
    <row r="189" spans="1:65" s="14" customFormat="1" ht="11.25">
      <c r="B189" s="215"/>
      <c r="C189" s="216"/>
      <c r="D189" s="199" t="s">
        <v>169</v>
      </c>
      <c r="E189" s="217" t="s">
        <v>1</v>
      </c>
      <c r="F189" s="218" t="s">
        <v>206</v>
      </c>
      <c r="G189" s="216"/>
      <c r="H189" s="217" t="s">
        <v>1</v>
      </c>
      <c r="I189" s="219"/>
      <c r="J189" s="216"/>
      <c r="K189" s="216"/>
      <c r="L189" s="220"/>
      <c r="M189" s="221"/>
      <c r="N189" s="222"/>
      <c r="O189" s="222"/>
      <c r="P189" s="222"/>
      <c r="Q189" s="222"/>
      <c r="R189" s="222"/>
      <c r="S189" s="222"/>
      <c r="T189" s="223"/>
      <c r="AT189" s="224" t="s">
        <v>169</v>
      </c>
      <c r="AU189" s="224" t="s">
        <v>85</v>
      </c>
      <c r="AV189" s="14" t="s">
        <v>8</v>
      </c>
      <c r="AW189" s="14" t="s">
        <v>32</v>
      </c>
      <c r="AX189" s="14" t="s">
        <v>76</v>
      </c>
      <c r="AY189" s="224" t="s">
        <v>158</v>
      </c>
    </row>
    <row r="190" spans="1:65" s="13" customFormat="1" ht="11.25">
      <c r="B190" s="204"/>
      <c r="C190" s="205"/>
      <c r="D190" s="199" t="s">
        <v>169</v>
      </c>
      <c r="E190" s="206" t="s">
        <v>1</v>
      </c>
      <c r="F190" s="207" t="s">
        <v>188</v>
      </c>
      <c r="G190" s="205"/>
      <c r="H190" s="208">
        <v>173.88</v>
      </c>
      <c r="I190" s="209"/>
      <c r="J190" s="205"/>
      <c r="K190" s="205"/>
      <c r="L190" s="210"/>
      <c r="M190" s="211"/>
      <c r="N190" s="212"/>
      <c r="O190" s="212"/>
      <c r="P190" s="212"/>
      <c r="Q190" s="212"/>
      <c r="R190" s="212"/>
      <c r="S190" s="212"/>
      <c r="T190" s="213"/>
      <c r="AT190" s="214" t="s">
        <v>169</v>
      </c>
      <c r="AU190" s="214" t="s">
        <v>85</v>
      </c>
      <c r="AV190" s="13" t="s">
        <v>85</v>
      </c>
      <c r="AW190" s="13" t="s">
        <v>32</v>
      </c>
      <c r="AX190" s="13" t="s">
        <v>76</v>
      </c>
      <c r="AY190" s="214" t="s">
        <v>158</v>
      </c>
    </row>
    <row r="191" spans="1:65" s="15" customFormat="1" ht="11.25">
      <c r="B191" s="225"/>
      <c r="C191" s="226"/>
      <c r="D191" s="199" t="s">
        <v>169</v>
      </c>
      <c r="E191" s="227" t="s">
        <v>1</v>
      </c>
      <c r="F191" s="228" t="s">
        <v>186</v>
      </c>
      <c r="G191" s="226"/>
      <c r="H191" s="229">
        <v>253.76999999999998</v>
      </c>
      <c r="I191" s="230"/>
      <c r="J191" s="226"/>
      <c r="K191" s="226"/>
      <c r="L191" s="231"/>
      <c r="M191" s="232"/>
      <c r="N191" s="233"/>
      <c r="O191" s="233"/>
      <c r="P191" s="233"/>
      <c r="Q191" s="233"/>
      <c r="R191" s="233"/>
      <c r="S191" s="233"/>
      <c r="T191" s="234"/>
      <c r="AT191" s="235" t="s">
        <v>169</v>
      </c>
      <c r="AU191" s="235" t="s">
        <v>85</v>
      </c>
      <c r="AV191" s="15" t="s">
        <v>177</v>
      </c>
      <c r="AW191" s="15" t="s">
        <v>32</v>
      </c>
      <c r="AX191" s="15" t="s">
        <v>76</v>
      </c>
      <c r="AY191" s="235" t="s">
        <v>158</v>
      </c>
    </row>
    <row r="192" spans="1:65" s="13" customFormat="1" ht="33.75">
      <c r="B192" s="204"/>
      <c r="C192" s="205"/>
      <c r="D192" s="199" t="s">
        <v>169</v>
      </c>
      <c r="E192" s="206" t="s">
        <v>1</v>
      </c>
      <c r="F192" s="207" t="s">
        <v>194</v>
      </c>
      <c r="G192" s="205"/>
      <c r="H192" s="208">
        <v>144.87</v>
      </c>
      <c r="I192" s="209"/>
      <c r="J192" s="205"/>
      <c r="K192" s="205"/>
      <c r="L192" s="210"/>
      <c r="M192" s="211"/>
      <c r="N192" s="212"/>
      <c r="O192" s="212"/>
      <c r="P192" s="212"/>
      <c r="Q192" s="212"/>
      <c r="R192" s="212"/>
      <c r="S192" s="212"/>
      <c r="T192" s="213"/>
      <c r="AT192" s="214" t="s">
        <v>169</v>
      </c>
      <c r="AU192" s="214" t="s">
        <v>85</v>
      </c>
      <c r="AV192" s="13" t="s">
        <v>85</v>
      </c>
      <c r="AW192" s="13" t="s">
        <v>32</v>
      </c>
      <c r="AX192" s="13" t="s">
        <v>76</v>
      </c>
      <c r="AY192" s="214" t="s">
        <v>158</v>
      </c>
    </row>
    <row r="193" spans="1:65" s="14" customFormat="1" ht="11.25">
      <c r="B193" s="215"/>
      <c r="C193" s="216"/>
      <c r="D193" s="199" t="s">
        <v>169</v>
      </c>
      <c r="E193" s="217" t="s">
        <v>1</v>
      </c>
      <c r="F193" s="218" t="s">
        <v>195</v>
      </c>
      <c r="G193" s="216"/>
      <c r="H193" s="217" t="s">
        <v>1</v>
      </c>
      <c r="I193" s="219"/>
      <c r="J193" s="216"/>
      <c r="K193" s="216"/>
      <c r="L193" s="220"/>
      <c r="M193" s="221"/>
      <c r="N193" s="222"/>
      <c r="O193" s="222"/>
      <c r="P193" s="222"/>
      <c r="Q193" s="222"/>
      <c r="R193" s="222"/>
      <c r="S193" s="222"/>
      <c r="T193" s="223"/>
      <c r="AT193" s="224" t="s">
        <v>169</v>
      </c>
      <c r="AU193" s="224" t="s">
        <v>85</v>
      </c>
      <c r="AV193" s="14" t="s">
        <v>8</v>
      </c>
      <c r="AW193" s="14" t="s">
        <v>32</v>
      </c>
      <c r="AX193" s="14" t="s">
        <v>76</v>
      </c>
      <c r="AY193" s="224" t="s">
        <v>158</v>
      </c>
    </row>
    <row r="194" spans="1:65" s="13" customFormat="1" ht="22.5">
      <c r="B194" s="204"/>
      <c r="C194" s="205"/>
      <c r="D194" s="199" t="s">
        <v>169</v>
      </c>
      <c r="E194" s="206" t="s">
        <v>1</v>
      </c>
      <c r="F194" s="207" t="s">
        <v>196</v>
      </c>
      <c r="G194" s="205"/>
      <c r="H194" s="208">
        <v>147.79</v>
      </c>
      <c r="I194" s="209"/>
      <c r="J194" s="205"/>
      <c r="K194" s="205"/>
      <c r="L194" s="210"/>
      <c r="M194" s="211"/>
      <c r="N194" s="212"/>
      <c r="O194" s="212"/>
      <c r="P194" s="212"/>
      <c r="Q194" s="212"/>
      <c r="R194" s="212"/>
      <c r="S194" s="212"/>
      <c r="T194" s="213"/>
      <c r="AT194" s="214" t="s">
        <v>169</v>
      </c>
      <c r="AU194" s="214" t="s">
        <v>85</v>
      </c>
      <c r="AV194" s="13" t="s">
        <v>85</v>
      </c>
      <c r="AW194" s="13" t="s">
        <v>32</v>
      </c>
      <c r="AX194" s="13" t="s">
        <v>76</v>
      </c>
      <c r="AY194" s="214" t="s">
        <v>158</v>
      </c>
    </row>
    <row r="195" spans="1:65" s="15" customFormat="1" ht="11.25">
      <c r="B195" s="225"/>
      <c r="C195" s="226"/>
      <c r="D195" s="199" t="s">
        <v>169</v>
      </c>
      <c r="E195" s="227" t="s">
        <v>1</v>
      </c>
      <c r="F195" s="228" t="s">
        <v>186</v>
      </c>
      <c r="G195" s="226"/>
      <c r="H195" s="229">
        <v>292.65999999999997</v>
      </c>
      <c r="I195" s="230"/>
      <c r="J195" s="226"/>
      <c r="K195" s="226"/>
      <c r="L195" s="231"/>
      <c r="M195" s="232"/>
      <c r="N195" s="233"/>
      <c r="O195" s="233"/>
      <c r="P195" s="233"/>
      <c r="Q195" s="233"/>
      <c r="R195" s="233"/>
      <c r="S195" s="233"/>
      <c r="T195" s="234"/>
      <c r="AT195" s="235" t="s">
        <v>169</v>
      </c>
      <c r="AU195" s="235" t="s">
        <v>85</v>
      </c>
      <c r="AV195" s="15" t="s">
        <v>177</v>
      </c>
      <c r="AW195" s="15" t="s">
        <v>32</v>
      </c>
      <c r="AX195" s="15" t="s">
        <v>76</v>
      </c>
      <c r="AY195" s="235" t="s">
        <v>158</v>
      </c>
    </row>
    <row r="196" spans="1:65" s="14" customFormat="1" ht="11.25">
      <c r="B196" s="215"/>
      <c r="C196" s="216"/>
      <c r="D196" s="199" t="s">
        <v>169</v>
      </c>
      <c r="E196" s="217" t="s">
        <v>1</v>
      </c>
      <c r="F196" s="218" t="s">
        <v>197</v>
      </c>
      <c r="G196" s="216"/>
      <c r="H196" s="217" t="s">
        <v>1</v>
      </c>
      <c r="I196" s="219"/>
      <c r="J196" s="216"/>
      <c r="K196" s="216"/>
      <c r="L196" s="220"/>
      <c r="M196" s="221"/>
      <c r="N196" s="222"/>
      <c r="O196" s="222"/>
      <c r="P196" s="222"/>
      <c r="Q196" s="222"/>
      <c r="R196" s="222"/>
      <c r="S196" s="222"/>
      <c r="T196" s="223"/>
      <c r="AT196" s="224" t="s">
        <v>169</v>
      </c>
      <c r="AU196" s="224" t="s">
        <v>85</v>
      </c>
      <c r="AV196" s="14" t="s">
        <v>8</v>
      </c>
      <c r="AW196" s="14" t="s">
        <v>32</v>
      </c>
      <c r="AX196" s="14" t="s">
        <v>76</v>
      </c>
      <c r="AY196" s="224" t="s">
        <v>158</v>
      </c>
    </row>
    <row r="197" spans="1:65" s="13" customFormat="1" ht="11.25">
      <c r="B197" s="204"/>
      <c r="C197" s="205"/>
      <c r="D197" s="199" t="s">
        <v>169</v>
      </c>
      <c r="E197" s="206" t="s">
        <v>1</v>
      </c>
      <c r="F197" s="207" t="s">
        <v>198</v>
      </c>
      <c r="G197" s="205"/>
      <c r="H197" s="208">
        <v>41.38</v>
      </c>
      <c r="I197" s="209"/>
      <c r="J197" s="205"/>
      <c r="K197" s="205"/>
      <c r="L197" s="210"/>
      <c r="M197" s="211"/>
      <c r="N197" s="212"/>
      <c r="O197" s="212"/>
      <c r="P197" s="212"/>
      <c r="Q197" s="212"/>
      <c r="R197" s="212"/>
      <c r="S197" s="212"/>
      <c r="T197" s="213"/>
      <c r="AT197" s="214" t="s">
        <v>169</v>
      </c>
      <c r="AU197" s="214" t="s">
        <v>85</v>
      </c>
      <c r="AV197" s="13" t="s">
        <v>85</v>
      </c>
      <c r="AW197" s="13" t="s">
        <v>32</v>
      </c>
      <c r="AX197" s="13" t="s">
        <v>76</v>
      </c>
      <c r="AY197" s="214" t="s">
        <v>158</v>
      </c>
    </row>
    <row r="198" spans="1:65" s="15" customFormat="1" ht="11.25">
      <c r="B198" s="225"/>
      <c r="C198" s="226"/>
      <c r="D198" s="199" t="s">
        <v>169</v>
      </c>
      <c r="E198" s="227" t="s">
        <v>1</v>
      </c>
      <c r="F198" s="228" t="s">
        <v>186</v>
      </c>
      <c r="G198" s="226"/>
      <c r="H198" s="229">
        <v>41.38</v>
      </c>
      <c r="I198" s="230"/>
      <c r="J198" s="226"/>
      <c r="K198" s="226"/>
      <c r="L198" s="231"/>
      <c r="M198" s="232"/>
      <c r="N198" s="233"/>
      <c r="O198" s="233"/>
      <c r="P198" s="233"/>
      <c r="Q198" s="233"/>
      <c r="R198" s="233"/>
      <c r="S198" s="233"/>
      <c r="T198" s="234"/>
      <c r="AT198" s="235" t="s">
        <v>169</v>
      </c>
      <c r="AU198" s="235" t="s">
        <v>85</v>
      </c>
      <c r="AV198" s="15" t="s">
        <v>177</v>
      </c>
      <c r="AW198" s="15" t="s">
        <v>32</v>
      </c>
      <c r="AX198" s="15" t="s">
        <v>76</v>
      </c>
      <c r="AY198" s="235" t="s">
        <v>158</v>
      </c>
    </row>
    <row r="199" spans="1:65" s="14" customFormat="1" ht="11.25">
      <c r="B199" s="215"/>
      <c r="C199" s="216"/>
      <c r="D199" s="199" t="s">
        <v>169</v>
      </c>
      <c r="E199" s="217" t="s">
        <v>1</v>
      </c>
      <c r="F199" s="218" t="s">
        <v>207</v>
      </c>
      <c r="G199" s="216"/>
      <c r="H199" s="217" t="s">
        <v>1</v>
      </c>
      <c r="I199" s="219"/>
      <c r="J199" s="216"/>
      <c r="K199" s="216"/>
      <c r="L199" s="220"/>
      <c r="M199" s="221"/>
      <c r="N199" s="222"/>
      <c r="O199" s="222"/>
      <c r="P199" s="222"/>
      <c r="Q199" s="222"/>
      <c r="R199" s="222"/>
      <c r="S199" s="222"/>
      <c r="T199" s="223"/>
      <c r="AT199" s="224" t="s">
        <v>169</v>
      </c>
      <c r="AU199" s="224" t="s">
        <v>85</v>
      </c>
      <c r="AV199" s="14" t="s">
        <v>8</v>
      </c>
      <c r="AW199" s="14" t="s">
        <v>32</v>
      </c>
      <c r="AX199" s="14" t="s">
        <v>76</v>
      </c>
      <c r="AY199" s="224" t="s">
        <v>158</v>
      </c>
    </row>
    <row r="200" spans="1:65" s="13" customFormat="1" ht="11.25">
      <c r="B200" s="204"/>
      <c r="C200" s="205"/>
      <c r="D200" s="199" t="s">
        <v>169</v>
      </c>
      <c r="E200" s="206" t="s">
        <v>1</v>
      </c>
      <c r="F200" s="207" t="s">
        <v>208</v>
      </c>
      <c r="G200" s="205"/>
      <c r="H200" s="208">
        <v>587.80999999999995</v>
      </c>
      <c r="I200" s="209"/>
      <c r="J200" s="205"/>
      <c r="K200" s="205"/>
      <c r="L200" s="210"/>
      <c r="M200" s="211"/>
      <c r="N200" s="212"/>
      <c r="O200" s="212"/>
      <c r="P200" s="212"/>
      <c r="Q200" s="212"/>
      <c r="R200" s="212"/>
      <c r="S200" s="212"/>
      <c r="T200" s="213"/>
      <c r="AT200" s="214" t="s">
        <v>169</v>
      </c>
      <c r="AU200" s="214" t="s">
        <v>85</v>
      </c>
      <c r="AV200" s="13" t="s">
        <v>85</v>
      </c>
      <c r="AW200" s="13" t="s">
        <v>32</v>
      </c>
      <c r="AX200" s="13" t="s">
        <v>76</v>
      </c>
      <c r="AY200" s="214" t="s">
        <v>158</v>
      </c>
    </row>
    <row r="201" spans="1:65" s="16" customFormat="1" ht="11.25">
      <c r="B201" s="236"/>
      <c r="C201" s="237"/>
      <c r="D201" s="199" t="s">
        <v>169</v>
      </c>
      <c r="E201" s="238" t="s">
        <v>1</v>
      </c>
      <c r="F201" s="239" t="s">
        <v>189</v>
      </c>
      <c r="G201" s="237"/>
      <c r="H201" s="240">
        <v>1175.6199999999999</v>
      </c>
      <c r="I201" s="241"/>
      <c r="J201" s="237"/>
      <c r="K201" s="237"/>
      <c r="L201" s="242"/>
      <c r="M201" s="243"/>
      <c r="N201" s="244"/>
      <c r="O201" s="244"/>
      <c r="P201" s="244"/>
      <c r="Q201" s="244"/>
      <c r="R201" s="244"/>
      <c r="S201" s="244"/>
      <c r="T201" s="245"/>
      <c r="AT201" s="246" t="s">
        <v>169</v>
      </c>
      <c r="AU201" s="246" t="s">
        <v>85</v>
      </c>
      <c r="AV201" s="16" t="s">
        <v>165</v>
      </c>
      <c r="AW201" s="16" t="s">
        <v>32</v>
      </c>
      <c r="AX201" s="16" t="s">
        <v>8</v>
      </c>
      <c r="AY201" s="246" t="s">
        <v>158</v>
      </c>
    </row>
    <row r="202" spans="1:65" s="2" customFormat="1" ht="60">
      <c r="A202" s="35"/>
      <c r="B202" s="36"/>
      <c r="C202" s="187" t="s">
        <v>209</v>
      </c>
      <c r="D202" s="187" t="s">
        <v>160</v>
      </c>
      <c r="E202" s="188" t="s">
        <v>210</v>
      </c>
      <c r="F202" s="189" t="s">
        <v>211</v>
      </c>
      <c r="G202" s="190" t="s">
        <v>173</v>
      </c>
      <c r="H202" s="191">
        <v>533.17999999999995</v>
      </c>
      <c r="I202" s="192"/>
      <c r="J202" s="191">
        <f>ROUND(I202*H202,0)</f>
        <v>0</v>
      </c>
      <c r="K202" s="189" t="s">
        <v>164</v>
      </c>
      <c r="L202" s="40"/>
      <c r="M202" s="193" t="s">
        <v>1</v>
      </c>
      <c r="N202" s="194" t="s">
        <v>41</v>
      </c>
      <c r="O202" s="72"/>
      <c r="P202" s="195">
        <f>O202*H202</f>
        <v>0</v>
      </c>
      <c r="Q202" s="195">
        <v>0</v>
      </c>
      <c r="R202" s="195">
        <f>Q202*H202</f>
        <v>0</v>
      </c>
      <c r="S202" s="195">
        <v>0</v>
      </c>
      <c r="T202" s="196">
        <f>S202*H202</f>
        <v>0</v>
      </c>
      <c r="U202" s="35"/>
      <c r="V202" s="35"/>
      <c r="W202" s="35"/>
      <c r="X202" s="35"/>
      <c r="Y202" s="35"/>
      <c r="Z202" s="35"/>
      <c r="AA202" s="35"/>
      <c r="AB202" s="35"/>
      <c r="AC202" s="35"/>
      <c r="AD202" s="35"/>
      <c r="AE202" s="35"/>
      <c r="AR202" s="197" t="s">
        <v>165</v>
      </c>
      <c r="AT202" s="197" t="s">
        <v>160</v>
      </c>
      <c r="AU202" s="197" t="s">
        <v>85</v>
      </c>
      <c r="AY202" s="18" t="s">
        <v>158</v>
      </c>
      <c r="BE202" s="198">
        <f>IF(N202="základní",J202,0)</f>
        <v>0</v>
      </c>
      <c r="BF202" s="198">
        <f>IF(N202="snížená",J202,0)</f>
        <v>0</v>
      </c>
      <c r="BG202" s="198">
        <f>IF(N202="zákl. přenesená",J202,0)</f>
        <v>0</v>
      </c>
      <c r="BH202" s="198">
        <f>IF(N202="sníž. přenesená",J202,0)</f>
        <v>0</v>
      </c>
      <c r="BI202" s="198">
        <f>IF(N202="nulová",J202,0)</f>
        <v>0</v>
      </c>
      <c r="BJ202" s="18" t="s">
        <v>8</v>
      </c>
      <c r="BK202" s="198">
        <f>ROUND(I202*H202,0)</f>
        <v>0</v>
      </c>
      <c r="BL202" s="18" t="s">
        <v>165</v>
      </c>
      <c r="BM202" s="197" t="s">
        <v>212</v>
      </c>
    </row>
    <row r="203" spans="1:65" s="2" customFormat="1" ht="63">
      <c r="A203" s="35"/>
      <c r="B203" s="36"/>
      <c r="C203" s="37"/>
      <c r="D203" s="199" t="s">
        <v>167</v>
      </c>
      <c r="E203" s="37"/>
      <c r="F203" s="200" t="s">
        <v>203</v>
      </c>
      <c r="G203" s="37"/>
      <c r="H203" s="37"/>
      <c r="I203" s="201"/>
      <c r="J203" s="37"/>
      <c r="K203" s="37"/>
      <c r="L203" s="40"/>
      <c r="M203" s="202"/>
      <c r="N203" s="203"/>
      <c r="O203" s="72"/>
      <c r="P203" s="72"/>
      <c r="Q203" s="72"/>
      <c r="R203" s="72"/>
      <c r="S203" s="72"/>
      <c r="T203" s="73"/>
      <c r="U203" s="35"/>
      <c r="V203" s="35"/>
      <c r="W203" s="35"/>
      <c r="X203" s="35"/>
      <c r="Y203" s="35"/>
      <c r="Z203" s="35"/>
      <c r="AA203" s="35"/>
      <c r="AB203" s="35"/>
      <c r="AC203" s="35"/>
      <c r="AD203" s="35"/>
      <c r="AE203" s="35"/>
      <c r="AT203" s="18" t="s">
        <v>167</v>
      </c>
      <c r="AU203" s="18" t="s">
        <v>85</v>
      </c>
    </row>
    <row r="204" spans="1:65" s="14" customFormat="1" ht="11.25">
      <c r="B204" s="215"/>
      <c r="C204" s="216"/>
      <c r="D204" s="199" t="s">
        <v>169</v>
      </c>
      <c r="E204" s="217" t="s">
        <v>1</v>
      </c>
      <c r="F204" s="218" t="s">
        <v>213</v>
      </c>
      <c r="G204" s="216"/>
      <c r="H204" s="217" t="s">
        <v>1</v>
      </c>
      <c r="I204" s="219"/>
      <c r="J204" s="216"/>
      <c r="K204" s="216"/>
      <c r="L204" s="220"/>
      <c r="M204" s="221"/>
      <c r="N204" s="222"/>
      <c r="O204" s="222"/>
      <c r="P204" s="222"/>
      <c r="Q204" s="222"/>
      <c r="R204" s="222"/>
      <c r="S204" s="222"/>
      <c r="T204" s="223"/>
      <c r="AT204" s="224" t="s">
        <v>169</v>
      </c>
      <c r="AU204" s="224" t="s">
        <v>85</v>
      </c>
      <c r="AV204" s="14" t="s">
        <v>8</v>
      </c>
      <c r="AW204" s="14" t="s">
        <v>32</v>
      </c>
      <c r="AX204" s="14" t="s">
        <v>76</v>
      </c>
      <c r="AY204" s="224" t="s">
        <v>158</v>
      </c>
    </row>
    <row r="205" spans="1:65" s="13" customFormat="1" ht="11.25">
      <c r="B205" s="204"/>
      <c r="C205" s="205"/>
      <c r="D205" s="199" t="s">
        <v>169</v>
      </c>
      <c r="E205" s="206" t="s">
        <v>1</v>
      </c>
      <c r="F205" s="207" t="s">
        <v>214</v>
      </c>
      <c r="G205" s="205"/>
      <c r="H205" s="208">
        <v>997.87</v>
      </c>
      <c r="I205" s="209"/>
      <c r="J205" s="205"/>
      <c r="K205" s="205"/>
      <c r="L205" s="210"/>
      <c r="M205" s="211"/>
      <c r="N205" s="212"/>
      <c r="O205" s="212"/>
      <c r="P205" s="212"/>
      <c r="Q205" s="212"/>
      <c r="R205" s="212"/>
      <c r="S205" s="212"/>
      <c r="T205" s="213"/>
      <c r="AT205" s="214" t="s">
        <v>169</v>
      </c>
      <c r="AU205" s="214" t="s">
        <v>85</v>
      </c>
      <c r="AV205" s="13" t="s">
        <v>85</v>
      </c>
      <c r="AW205" s="13" t="s">
        <v>32</v>
      </c>
      <c r="AX205" s="13" t="s">
        <v>76</v>
      </c>
      <c r="AY205" s="214" t="s">
        <v>158</v>
      </c>
    </row>
    <row r="206" spans="1:65" s="14" customFormat="1" ht="11.25">
      <c r="B206" s="215"/>
      <c r="C206" s="216"/>
      <c r="D206" s="199" t="s">
        <v>169</v>
      </c>
      <c r="E206" s="217" t="s">
        <v>1</v>
      </c>
      <c r="F206" s="218" t="s">
        <v>215</v>
      </c>
      <c r="G206" s="216"/>
      <c r="H206" s="217" t="s">
        <v>1</v>
      </c>
      <c r="I206" s="219"/>
      <c r="J206" s="216"/>
      <c r="K206" s="216"/>
      <c r="L206" s="220"/>
      <c r="M206" s="221"/>
      <c r="N206" s="222"/>
      <c r="O206" s="222"/>
      <c r="P206" s="222"/>
      <c r="Q206" s="222"/>
      <c r="R206" s="222"/>
      <c r="S206" s="222"/>
      <c r="T206" s="223"/>
      <c r="AT206" s="224" t="s">
        <v>169</v>
      </c>
      <c r="AU206" s="224" t="s">
        <v>85</v>
      </c>
      <c r="AV206" s="14" t="s">
        <v>8</v>
      </c>
      <c r="AW206" s="14" t="s">
        <v>32</v>
      </c>
      <c r="AX206" s="14" t="s">
        <v>76</v>
      </c>
      <c r="AY206" s="224" t="s">
        <v>158</v>
      </c>
    </row>
    <row r="207" spans="1:65" s="13" customFormat="1" ht="11.25">
      <c r="B207" s="204"/>
      <c r="C207" s="205"/>
      <c r="D207" s="199" t="s">
        <v>169</v>
      </c>
      <c r="E207" s="206" t="s">
        <v>1</v>
      </c>
      <c r="F207" s="207" t="s">
        <v>216</v>
      </c>
      <c r="G207" s="205"/>
      <c r="H207" s="208">
        <v>-464.69</v>
      </c>
      <c r="I207" s="209"/>
      <c r="J207" s="205"/>
      <c r="K207" s="205"/>
      <c r="L207" s="210"/>
      <c r="M207" s="211"/>
      <c r="N207" s="212"/>
      <c r="O207" s="212"/>
      <c r="P207" s="212"/>
      <c r="Q207" s="212"/>
      <c r="R207" s="212"/>
      <c r="S207" s="212"/>
      <c r="T207" s="213"/>
      <c r="AT207" s="214" t="s">
        <v>169</v>
      </c>
      <c r="AU207" s="214" t="s">
        <v>85</v>
      </c>
      <c r="AV207" s="13" t="s">
        <v>85</v>
      </c>
      <c r="AW207" s="13" t="s">
        <v>32</v>
      </c>
      <c r="AX207" s="13" t="s">
        <v>76</v>
      </c>
      <c r="AY207" s="214" t="s">
        <v>158</v>
      </c>
    </row>
    <row r="208" spans="1:65" s="16" customFormat="1" ht="11.25">
      <c r="B208" s="236"/>
      <c r="C208" s="237"/>
      <c r="D208" s="199" t="s">
        <v>169</v>
      </c>
      <c r="E208" s="238" t="s">
        <v>1</v>
      </c>
      <c r="F208" s="239" t="s">
        <v>189</v>
      </c>
      <c r="G208" s="237"/>
      <c r="H208" s="240">
        <v>533.17999999999995</v>
      </c>
      <c r="I208" s="241"/>
      <c r="J208" s="237"/>
      <c r="K208" s="237"/>
      <c r="L208" s="242"/>
      <c r="M208" s="243"/>
      <c r="N208" s="244"/>
      <c r="O208" s="244"/>
      <c r="P208" s="244"/>
      <c r="Q208" s="244"/>
      <c r="R208" s="244"/>
      <c r="S208" s="244"/>
      <c r="T208" s="245"/>
      <c r="AT208" s="246" t="s">
        <v>169</v>
      </c>
      <c r="AU208" s="246" t="s">
        <v>85</v>
      </c>
      <c r="AV208" s="16" t="s">
        <v>165</v>
      </c>
      <c r="AW208" s="16" t="s">
        <v>32</v>
      </c>
      <c r="AX208" s="16" t="s">
        <v>8</v>
      </c>
      <c r="AY208" s="246" t="s">
        <v>158</v>
      </c>
    </row>
    <row r="209" spans="1:65" s="2" customFormat="1" ht="44.25" customHeight="1">
      <c r="A209" s="35"/>
      <c r="B209" s="36"/>
      <c r="C209" s="187" t="s">
        <v>217</v>
      </c>
      <c r="D209" s="187" t="s">
        <v>160</v>
      </c>
      <c r="E209" s="188" t="s">
        <v>218</v>
      </c>
      <c r="F209" s="189" t="s">
        <v>219</v>
      </c>
      <c r="G209" s="190" t="s">
        <v>173</v>
      </c>
      <c r="H209" s="191">
        <v>253.77</v>
      </c>
      <c r="I209" s="192"/>
      <c r="J209" s="191">
        <f>ROUND(I209*H209,0)</f>
        <v>0</v>
      </c>
      <c r="K209" s="189" t="s">
        <v>164</v>
      </c>
      <c r="L209" s="40"/>
      <c r="M209" s="193" t="s">
        <v>1</v>
      </c>
      <c r="N209" s="194" t="s">
        <v>41</v>
      </c>
      <c r="O209" s="72"/>
      <c r="P209" s="195">
        <f>O209*H209</f>
        <v>0</v>
      </c>
      <c r="Q209" s="195">
        <v>0</v>
      </c>
      <c r="R209" s="195">
        <f>Q209*H209</f>
        <v>0</v>
      </c>
      <c r="S209" s="195">
        <v>0</v>
      </c>
      <c r="T209" s="196">
        <f>S209*H209</f>
        <v>0</v>
      </c>
      <c r="U209" s="35"/>
      <c r="V209" s="35"/>
      <c r="W209" s="35"/>
      <c r="X209" s="35"/>
      <c r="Y209" s="35"/>
      <c r="Z209" s="35"/>
      <c r="AA209" s="35"/>
      <c r="AB209" s="35"/>
      <c r="AC209" s="35"/>
      <c r="AD209" s="35"/>
      <c r="AE209" s="35"/>
      <c r="AR209" s="197" t="s">
        <v>165</v>
      </c>
      <c r="AT209" s="197" t="s">
        <v>160</v>
      </c>
      <c r="AU209" s="197" t="s">
        <v>85</v>
      </c>
      <c r="AY209" s="18" t="s">
        <v>158</v>
      </c>
      <c r="BE209" s="198">
        <f>IF(N209="základní",J209,0)</f>
        <v>0</v>
      </c>
      <c r="BF209" s="198">
        <f>IF(N209="snížená",J209,0)</f>
        <v>0</v>
      </c>
      <c r="BG209" s="198">
        <f>IF(N209="zákl. přenesená",J209,0)</f>
        <v>0</v>
      </c>
      <c r="BH209" s="198">
        <f>IF(N209="sníž. přenesená",J209,0)</f>
        <v>0</v>
      </c>
      <c r="BI209" s="198">
        <f>IF(N209="nulová",J209,0)</f>
        <v>0</v>
      </c>
      <c r="BJ209" s="18" t="s">
        <v>8</v>
      </c>
      <c r="BK209" s="198">
        <f>ROUND(I209*H209,0)</f>
        <v>0</v>
      </c>
      <c r="BL209" s="18" t="s">
        <v>165</v>
      </c>
      <c r="BM209" s="197" t="s">
        <v>220</v>
      </c>
    </row>
    <row r="210" spans="1:65" s="2" customFormat="1" ht="99">
      <c r="A210" s="35"/>
      <c r="B210" s="36"/>
      <c r="C210" s="37"/>
      <c r="D210" s="199" t="s">
        <v>167</v>
      </c>
      <c r="E210" s="37"/>
      <c r="F210" s="200" t="s">
        <v>221</v>
      </c>
      <c r="G210" s="37"/>
      <c r="H210" s="37"/>
      <c r="I210" s="201"/>
      <c r="J210" s="37"/>
      <c r="K210" s="37"/>
      <c r="L210" s="40"/>
      <c r="M210" s="202"/>
      <c r="N210" s="203"/>
      <c r="O210" s="72"/>
      <c r="P210" s="72"/>
      <c r="Q210" s="72"/>
      <c r="R210" s="72"/>
      <c r="S210" s="72"/>
      <c r="T210" s="73"/>
      <c r="U210" s="35"/>
      <c r="V210" s="35"/>
      <c r="W210" s="35"/>
      <c r="X210" s="35"/>
      <c r="Y210" s="35"/>
      <c r="Z210" s="35"/>
      <c r="AA210" s="35"/>
      <c r="AB210" s="35"/>
      <c r="AC210" s="35"/>
      <c r="AD210" s="35"/>
      <c r="AE210" s="35"/>
      <c r="AT210" s="18" t="s">
        <v>167</v>
      </c>
      <c r="AU210" s="18" t="s">
        <v>85</v>
      </c>
    </row>
    <row r="211" spans="1:65" s="14" customFormat="1" ht="11.25">
      <c r="B211" s="215"/>
      <c r="C211" s="216"/>
      <c r="D211" s="199" t="s">
        <v>169</v>
      </c>
      <c r="E211" s="217" t="s">
        <v>1</v>
      </c>
      <c r="F211" s="218" t="s">
        <v>222</v>
      </c>
      <c r="G211" s="216"/>
      <c r="H211" s="217" t="s">
        <v>1</v>
      </c>
      <c r="I211" s="219"/>
      <c r="J211" s="216"/>
      <c r="K211" s="216"/>
      <c r="L211" s="220"/>
      <c r="M211" s="221"/>
      <c r="N211" s="222"/>
      <c r="O211" s="222"/>
      <c r="P211" s="222"/>
      <c r="Q211" s="222"/>
      <c r="R211" s="222"/>
      <c r="S211" s="222"/>
      <c r="T211" s="223"/>
      <c r="AT211" s="224" t="s">
        <v>169</v>
      </c>
      <c r="AU211" s="224" t="s">
        <v>85</v>
      </c>
      <c r="AV211" s="14" t="s">
        <v>8</v>
      </c>
      <c r="AW211" s="14" t="s">
        <v>32</v>
      </c>
      <c r="AX211" s="14" t="s">
        <v>76</v>
      </c>
      <c r="AY211" s="224" t="s">
        <v>158</v>
      </c>
    </row>
    <row r="212" spans="1:65" s="13" customFormat="1" ht="11.25">
      <c r="B212" s="204"/>
      <c r="C212" s="205"/>
      <c r="D212" s="199" t="s">
        <v>169</v>
      </c>
      <c r="E212" s="206" t="s">
        <v>1</v>
      </c>
      <c r="F212" s="207" t="s">
        <v>223</v>
      </c>
      <c r="G212" s="205"/>
      <c r="H212" s="208">
        <v>253.77</v>
      </c>
      <c r="I212" s="209"/>
      <c r="J212" s="205"/>
      <c r="K212" s="205"/>
      <c r="L212" s="210"/>
      <c r="M212" s="211"/>
      <c r="N212" s="212"/>
      <c r="O212" s="212"/>
      <c r="P212" s="212"/>
      <c r="Q212" s="212"/>
      <c r="R212" s="212"/>
      <c r="S212" s="212"/>
      <c r="T212" s="213"/>
      <c r="AT212" s="214" t="s">
        <v>169</v>
      </c>
      <c r="AU212" s="214" t="s">
        <v>85</v>
      </c>
      <c r="AV212" s="13" t="s">
        <v>85</v>
      </c>
      <c r="AW212" s="13" t="s">
        <v>32</v>
      </c>
      <c r="AX212" s="13" t="s">
        <v>8</v>
      </c>
      <c r="AY212" s="214" t="s">
        <v>158</v>
      </c>
    </row>
    <row r="213" spans="1:65" s="2" customFormat="1" ht="44.25" customHeight="1">
      <c r="A213" s="35"/>
      <c r="B213" s="36"/>
      <c r="C213" s="187" t="s">
        <v>224</v>
      </c>
      <c r="D213" s="187" t="s">
        <v>160</v>
      </c>
      <c r="E213" s="188" t="s">
        <v>225</v>
      </c>
      <c r="F213" s="189" t="s">
        <v>226</v>
      </c>
      <c r="G213" s="190" t="s">
        <v>227</v>
      </c>
      <c r="H213" s="191">
        <v>995.72</v>
      </c>
      <c r="I213" s="192"/>
      <c r="J213" s="191">
        <f>ROUND(I213*H213,0)</f>
        <v>0</v>
      </c>
      <c r="K213" s="189" t="s">
        <v>164</v>
      </c>
      <c r="L213" s="40"/>
      <c r="M213" s="193" t="s">
        <v>1</v>
      </c>
      <c r="N213" s="194" t="s">
        <v>41</v>
      </c>
      <c r="O213" s="72"/>
      <c r="P213" s="195">
        <f>O213*H213</f>
        <v>0</v>
      </c>
      <c r="Q213" s="195">
        <v>0</v>
      </c>
      <c r="R213" s="195">
        <f>Q213*H213</f>
        <v>0</v>
      </c>
      <c r="S213" s="195">
        <v>0</v>
      </c>
      <c r="T213" s="196">
        <f>S213*H213</f>
        <v>0</v>
      </c>
      <c r="U213" s="35"/>
      <c r="V213" s="35"/>
      <c r="W213" s="35"/>
      <c r="X213" s="35"/>
      <c r="Y213" s="35"/>
      <c r="Z213" s="35"/>
      <c r="AA213" s="35"/>
      <c r="AB213" s="35"/>
      <c r="AC213" s="35"/>
      <c r="AD213" s="35"/>
      <c r="AE213" s="35"/>
      <c r="AR213" s="197" t="s">
        <v>165</v>
      </c>
      <c r="AT213" s="197" t="s">
        <v>160</v>
      </c>
      <c r="AU213" s="197" t="s">
        <v>85</v>
      </c>
      <c r="AY213" s="18" t="s">
        <v>158</v>
      </c>
      <c r="BE213" s="198">
        <f>IF(N213="základní",J213,0)</f>
        <v>0</v>
      </c>
      <c r="BF213" s="198">
        <f>IF(N213="snížená",J213,0)</f>
        <v>0</v>
      </c>
      <c r="BG213" s="198">
        <f>IF(N213="zákl. přenesená",J213,0)</f>
        <v>0</v>
      </c>
      <c r="BH213" s="198">
        <f>IF(N213="sníž. přenesená",J213,0)</f>
        <v>0</v>
      </c>
      <c r="BI213" s="198">
        <f>IF(N213="nulová",J213,0)</f>
        <v>0</v>
      </c>
      <c r="BJ213" s="18" t="s">
        <v>8</v>
      </c>
      <c r="BK213" s="198">
        <f>ROUND(I213*H213,0)</f>
        <v>0</v>
      </c>
      <c r="BL213" s="18" t="s">
        <v>165</v>
      </c>
      <c r="BM213" s="197" t="s">
        <v>228</v>
      </c>
    </row>
    <row r="214" spans="1:65" s="2" customFormat="1" ht="36">
      <c r="A214" s="35"/>
      <c r="B214" s="36"/>
      <c r="C214" s="37"/>
      <c r="D214" s="199" t="s">
        <v>167</v>
      </c>
      <c r="E214" s="37"/>
      <c r="F214" s="200" t="s">
        <v>229</v>
      </c>
      <c r="G214" s="37"/>
      <c r="H214" s="37"/>
      <c r="I214" s="201"/>
      <c r="J214" s="37"/>
      <c r="K214" s="37"/>
      <c r="L214" s="40"/>
      <c r="M214" s="202"/>
      <c r="N214" s="203"/>
      <c r="O214" s="72"/>
      <c r="P214" s="72"/>
      <c r="Q214" s="72"/>
      <c r="R214" s="72"/>
      <c r="S214" s="72"/>
      <c r="T214" s="73"/>
      <c r="U214" s="35"/>
      <c r="V214" s="35"/>
      <c r="W214" s="35"/>
      <c r="X214" s="35"/>
      <c r="Y214" s="35"/>
      <c r="Z214" s="35"/>
      <c r="AA214" s="35"/>
      <c r="AB214" s="35"/>
      <c r="AC214" s="35"/>
      <c r="AD214" s="35"/>
      <c r="AE214" s="35"/>
      <c r="AT214" s="18" t="s">
        <v>167</v>
      </c>
      <c r="AU214" s="18" t="s">
        <v>85</v>
      </c>
    </row>
    <row r="215" spans="1:65" s="13" customFormat="1" ht="11.25">
      <c r="B215" s="204"/>
      <c r="C215" s="205"/>
      <c r="D215" s="199" t="s">
        <v>169</v>
      </c>
      <c r="E215" s="206" t="s">
        <v>1</v>
      </c>
      <c r="F215" s="207" t="s">
        <v>230</v>
      </c>
      <c r="G215" s="205"/>
      <c r="H215" s="208">
        <v>995.72</v>
      </c>
      <c r="I215" s="209"/>
      <c r="J215" s="205"/>
      <c r="K215" s="205"/>
      <c r="L215" s="210"/>
      <c r="M215" s="211"/>
      <c r="N215" s="212"/>
      <c r="O215" s="212"/>
      <c r="P215" s="212"/>
      <c r="Q215" s="212"/>
      <c r="R215" s="212"/>
      <c r="S215" s="212"/>
      <c r="T215" s="213"/>
      <c r="AT215" s="214" t="s">
        <v>169</v>
      </c>
      <c r="AU215" s="214" t="s">
        <v>85</v>
      </c>
      <c r="AV215" s="13" t="s">
        <v>85</v>
      </c>
      <c r="AW215" s="13" t="s">
        <v>32</v>
      </c>
      <c r="AX215" s="13" t="s">
        <v>8</v>
      </c>
      <c r="AY215" s="214" t="s">
        <v>158</v>
      </c>
    </row>
    <row r="216" spans="1:65" s="2" customFormat="1" ht="36">
      <c r="A216" s="35"/>
      <c r="B216" s="36"/>
      <c r="C216" s="187" t="s">
        <v>231</v>
      </c>
      <c r="D216" s="187" t="s">
        <v>160</v>
      </c>
      <c r="E216" s="188" t="s">
        <v>232</v>
      </c>
      <c r="F216" s="189" t="s">
        <v>233</v>
      </c>
      <c r="G216" s="190" t="s">
        <v>173</v>
      </c>
      <c r="H216" s="191">
        <v>998.87</v>
      </c>
      <c r="I216" s="192"/>
      <c r="J216" s="191">
        <f>ROUND(I216*H216,0)</f>
        <v>0</v>
      </c>
      <c r="K216" s="189" t="s">
        <v>164</v>
      </c>
      <c r="L216" s="40"/>
      <c r="M216" s="193" t="s">
        <v>1</v>
      </c>
      <c r="N216" s="194" t="s">
        <v>41</v>
      </c>
      <c r="O216" s="72"/>
      <c r="P216" s="195">
        <f>O216*H216</f>
        <v>0</v>
      </c>
      <c r="Q216" s="195">
        <v>0</v>
      </c>
      <c r="R216" s="195">
        <f>Q216*H216</f>
        <v>0</v>
      </c>
      <c r="S216" s="195">
        <v>0</v>
      </c>
      <c r="T216" s="196">
        <f>S216*H216</f>
        <v>0</v>
      </c>
      <c r="U216" s="35"/>
      <c r="V216" s="35"/>
      <c r="W216" s="35"/>
      <c r="X216" s="35"/>
      <c r="Y216" s="35"/>
      <c r="Z216" s="35"/>
      <c r="AA216" s="35"/>
      <c r="AB216" s="35"/>
      <c r="AC216" s="35"/>
      <c r="AD216" s="35"/>
      <c r="AE216" s="35"/>
      <c r="AR216" s="197" t="s">
        <v>165</v>
      </c>
      <c r="AT216" s="197" t="s">
        <v>160</v>
      </c>
      <c r="AU216" s="197" t="s">
        <v>85</v>
      </c>
      <c r="AY216" s="18" t="s">
        <v>158</v>
      </c>
      <c r="BE216" s="198">
        <f>IF(N216="základní",J216,0)</f>
        <v>0</v>
      </c>
      <c r="BF216" s="198">
        <f>IF(N216="snížená",J216,0)</f>
        <v>0</v>
      </c>
      <c r="BG216" s="198">
        <f>IF(N216="zákl. přenesená",J216,0)</f>
        <v>0</v>
      </c>
      <c r="BH216" s="198">
        <f>IF(N216="sníž. přenesená",J216,0)</f>
        <v>0</v>
      </c>
      <c r="BI216" s="198">
        <f>IF(N216="nulová",J216,0)</f>
        <v>0</v>
      </c>
      <c r="BJ216" s="18" t="s">
        <v>8</v>
      </c>
      <c r="BK216" s="198">
        <f>ROUND(I216*H216,0)</f>
        <v>0</v>
      </c>
      <c r="BL216" s="18" t="s">
        <v>165</v>
      </c>
      <c r="BM216" s="197" t="s">
        <v>234</v>
      </c>
    </row>
    <row r="217" spans="1:65" s="2" customFormat="1" ht="108">
      <c r="A217" s="35"/>
      <c r="B217" s="36"/>
      <c r="C217" s="37"/>
      <c r="D217" s="199" t="s">
        <v>167</v>
      </c>
      <c r="E217" s="37"/>
      <c r="F217" s="200" t="s">
        <v>235</v>
      </c>
      <c r="G217" s="37"/>
      <c r="H217" s="37"/>
      <c r="I217" s="201"/>
      <c r="J217" s="37"/>
      <c r="K217" s="37"/>
      <c r="L217" s="40"/>
      <c r="M217" s="202"/>
      <c r="N217" s="203"/>
      <c r="O217" s="72"/>
      <c r="P217" s="72"/>
      <c r="Q217" s="72"/>
      <c r="R217" s="72"/>
      <c r="S217" s="72"/>
      <c r="T217" s="73"/>
      <c r="U217" s="35"/>
      <c r="V217" s="35"/>
      <c r="W217" s="35"/>
      <c r="X217" s="35"/>
      <c r="Y217" s="35"/>
      <c r="Z217" s="35"/>
      <c r="AA217" s="35"/>
      <c r="AB217" s="35"/>
      <c r="AC217" s="35"/>
      <c r="AD217" s="35"/>
      <c r="AE217" s="35"/>
      <c r="AT217" s="18" t="s">
        <v>167</v>
      </c>
      <c r="AU217" s="18" t="s">
        <v>85</v>
      </c>
    </row>
    <row r="218" spans="1:65" s="13" customFormat="1" ht="11.25">
      <c r="B218" s="204"/>
      <c r="C218" s="205"/>
      <c r="D218" s="199" t="s">
        <v>169</v>
      </c>
      <c r="E218" s="206" t="s">
        <v>1</v>
      </c>
      <c r="F218" s="207" t="s">
        <v>236</v>
      </c>
      <c r="G218" s="205"/>
      <c r="H218" s="208">
        <v>998.87</v>
      </c>
      <c r="I218" s="209"/>
      <c r="J218" s="205"/>
      <c r="K218" s="205"/>
      <c r="L218" s="210"/>
      <c r="M218" s="211"/>
      <c r="N218" s="212"/>
      <c r="O218" s="212"/>
      <c r="P218" s="212"/>
      <c r="Q218" s="212"/>
      <c r="R218" s="212"/>
      <c r="S218" s="212"/>
      <c r="T218" s="213"/>
      <c r="AT218" s="214" t="s">
        <v>169</v>
      </c>
      <c r="AU218" s="214" t="s">
        <v>85</v>
      </c>
      <c r="AV218" s="13" t="s">
        <v>85</v>
      </c>
      <c r="AW218" s="13" t="s">
        <v>32</v>
      </c>
      <c r="AX218" s="13" t="s">
        <v>8</v>
      </c>
      <c r="AY218" s="214" t="s">
        <v>158</v>
      </c>
    </row>
    <row r="219" spans="1:65" s="2" customFormat="1" ht="44.25" customHeight="1">
      <c r="A219" s="35"/>
      <c r="B219" s="36"/>
      <c r="C219" s="187" t="s">
        <v>25</v>
      </c>
      <c r="D219" s="187" t="s">
        <v>160</v>
      </c>
      <c r="E219" s="188" t="s">
        <v>237</v>
      </c>
      <c r="F219" s="189" t="s">
        <v>238</v>
      </c>
      <c r="G219" s="190" t="s">
        <v>173</v>
      </c>
      <c r="H219" s="191">
        <v>464.69</v>
      </c>
      <c r="I219" s="192"/>
      <c r="J219" s="191">
        <f>ROUND(I219*H219,0)</f>
        <v>0</v>
      </c>
      <c r="K219" s="189" t="s">
        <v>164</v>
      </c>
      <c r="L219" s="40"/>
      <c r="M219" s="193" t="s">
        <v>1</v>
      </c>
      <c r="N219" s="194" t="s">
        <v>41</v>
      </c>
      <c r="O219" s="72"/>
      <c r="P219" s="195">
        <f>O219*H219</f>
        <v>0</v>
      </c>
      <c r="Q219" s="195">
        <v>0</v>
      </c>
      <c r="R219" s="195">
        <f>Q219*H219</f>
        <v>0</v>
      </c>
      <c r="S219" s="195">
        <v>0</v>
      </c>
      <c r="T219" s="196">
        <f>S219*H219</f>
        <v>0</v>
      </c>
      <c r="U219" s="35"/>
      <c r="V219" s="35"/>
      <c r="W219" s="35"/>
      <c r="X219" s="35"/>
      <c r="Y219" s="35"/>
      <c r="Z219" s="35"/>
      <c r="AA219" s="35"/>
      <c r="AB219" s="35"/>
      <c r="AC219" s="35"/>
      <c r="AD219" s="35"/>
      <c r="AE219" s="35"/>
      <c r="AR219" s="197" t="s">
        <v>165</v>
      </c>
      <c r="AT219" s="197" t="s">
        <v>160</v>
      </c>
      <c r="AU219" s="197" t="s">
        <v>85</v>
      </c>
      <c r="AY219" s="18" t="s">
        <v>158</v>
      </c>
      <c r="BE219" s="198">
        <f>IF(N219="základní",J219,0)</f>
        <v>0</v>
      </c>
      <c r="BF219" s="198">
        <f>IF(N219="snížená",J219,0)</f>
        <v>0</v>
      </c>
      <c r="BG219" s="198">
        <f>IF(N219="zákl. přenesená",J219,0)</f>
        <v>0</v>
      </c>
      <c r="BH219" s="198">
        <f>IF(N219="sníž. přenesená",J219,0)</f>
        <v>0</v>
      </c>
      <c r="BI219" s="198">
        <f>IF(N219="nulová",J219,0)</f>
        <v>0</v>
      </c>
      <c r="BJ219" s="18" t="s">
        <v>8</v>
      </c>
      <c r="BK219" s="198">
        <f>ROUND(I219*H219,0)</f>
        <v>0</v>
      </c>
      <c r="BL219" s="18" t="s">
        <v>165</v>
      </c>
      <c r="BM219" s="197" t="s">
        <v>239</v>
      </c>
    </row>
    <row r="220" spans="1:65" s="2" customFormat="1" ht="189">
      <c r="A220" s="35"/>
      <c r="B220" s="36"/>
      <c r="C220" s="37"/>
      <c r="D220" s="199" t="s">
        <v>167</v>
      </c>
      <c r="E220" s="37"/>
      <c r="F220" s="200" t="s">
        <v>240</v>
      </c>
      <c r="G220" s="37"/>
      <c r="H220" s="37"/>
      <c r="I220" s="201"/>
      <c r="J220" s="37"/>
      <c r="K220" s="37"/>
      <c r="L220" s="40"/>
      <c r="M220" s="202"/>
      <c r="N220" s="203"/>
      <c r="O220" s="72"/>
      <c r="P220" s="72"/>
      <c r="Q220" s="72"/>
      <c r="R220" s="72"/>
      <c r="S220" s="72"/>
      <c r="T220" s="73"/>
      <c r="U220" s="35"/>
      <c r="V220" s="35"/>
      <c r="W220" s="35"/>
      <c r="X220" s="35"/>
      <c r="Y220" s="35"/>
      <c r="Z220" s="35"/>
      <c r="AA220" s="35"/>
      <c r="AB220" s="35"/>
      <c r="AC220" s="35"/>
      <c r="AD220" s="35"/>
      <c r="AE220" s="35"/>
      <c r="AT220" s="18" t="s">
        <v>167</v>
      </c>
      <c r="AU220" s="18" t="s">
        <v>85</v>
      </c>
    </row>
    <row r="221" spans="1:65" s="14" customFormat="1" ht="11.25">
      <c r="B221" s="215"/>
      <c r="C221" s="216"/>
      <c r="D221" s="199" t="s">
        <v>169</v>
      </c>
      <c r="E221" s="217" t="s">
        <v>1</v>
      </c>
      <c r="F221" s="218" t="s">
        <v>204</v>
      </c>
      <c r="G221" s="216"/>
      <c r="H221" s="217" t="s">
        <v>1</v>
      </c>
      <c r="I221" s="219"/>
      <c r="J221" s="216"/>
      <c r="K221" s="216"/>
      <c r="L221" s="220"/>
      <c r="M221" s="221"/>
      <c r="N221" s="222"/>
      <c r="O221" s="222"/>
      <c r="P221" s="222"/>
      <c r="Q221" s="222"/>
      <c r="R221" s="222"/>
      <c r="S221" s="222"/>
      <c r="T221" s="223"/>
      <c r="AT221" s="224" t="s">
        <v>169</v>
      </c>
      <c r="AU221" s="224" t="s">
        <v>85</v>
      </c>
      <c r="AV221" s="14" t="s">
        <v>8</v>
      </c>
      <c r="AW221" s="14" t="s">
        <v>32</v>
      </c>
      <c r="AX221" s="14" t="s">
        <v>76</v>
      </c>
      <c r="AY221" s="224" t="s">
        <v>158</v>
      </c>
    </row>
    <row r="222" spans="1:65" s="13" customFormat="1" ht="22.5">
      <c r="B222" s="204"/>
      <c r="C222" s="205"/>
      <c r="D222" s="199" t="s">
        <v>169</v>
      </c>
      <c r="E222" s="206" t="s">
        <v>1</v>
      </c>
      <c r="F222" s="207" t="s">
        <v>205</v>
      </c>
      <c r="G222" s="205"/>
      <c r="H222" s="208">
        <v>79.89</v>
      </c>
      <c r="I222" s="209"/>
      <c r="J222" s="205"/>
      <c r="K222" s="205"/>
      <c r="L222" s="210"/>
      <c r="M222" s="211"/>
      <c r="N222" s="212"/>
      <c r="O222" s="212"/>
      <c r="P222" s="212"/>
      <c r="Q222" s="212"/>
      <c r="R222" s="212"/>
      <c r="S222" s="212"/>
      <c r="T222" s="213"/>
      <c r="AT222" s="214" t="s">
        <v>169</v>
      </c>
      <c r="AU222" s="214" t="s">
        <v>85</v>
      </c>
      <c r="AV222" s="13" t="s">
        <v>85</v>
      </c>
      <c r="AW222" s="13" t="s">
        <v>32</v>
      </c>
      <c r="AX222" s="13" t="s">
        <v>76</v>
      </c>
      <c r="AY222" s="214" t="s">
        <v>158</v>
      </c>
    </row>
    <row r="223" spans="1:65" s="14" customFormat="1" ht="11.25">
      <c r="B223" s="215"/>
      <c r="C223" s="216"/>
      <c r="D223" s="199" t="s">
        <v>169</v>
      </c>
      <c r="E223" s="217" t="s">
        <v>1</v>
      </c>
      <c r="F223" s="218" t="s">
        <v>206</v>
      </c>
      <c r="G223" s="216"/>
      <c r="H223" s="217" t="s">
        <v>1</v>
      </c>
      <c r="I223" s="219"/>
      <c r="J223" s="216"/>
      <c r="K223" s="216"/>
      <c r="L223" s="220"/>
      <c r="M223" s="221"/>
      <c r="N223" s="222"/>
      <c r="O223" s="222"/>
      <c r="P223" s="222"/>
      <c r="Q223" s="222"/>
      <c r="R223" s="222"/>
      <c r="S223" s="222"/>
      <c r="T223" s="223"/>
      <c r="AT223" s="224" t="s">
        <v>169</v>
      </c>
      <c r="AU223" s="224" t="s">
        <v>85</v>
      </c>
      <c r="AV223" s="14" t="s">
        <v>8</v>
      </c>
      <c r="AW223" s="14" t="s">
        <v>32</v>
      </c>
      <c r="AX223" s="14" t="s">
        <v>76</v>
      </c>
      <c r="AY223" s="224" t="s">
        <v>158</v>
      </c>
    </row>
    <row r="224" spans="1:65" s="13" customFormat="1" ht="11.25">
      <c r="B224" s="204"/>
      <c r="C224" s="205"/>
      <c r="D224" s="199" t="s">
        <v>169</v>
      </c>
      <c r="E224" s="206" t="s">
        <v>1</v>
      </c>
      <c r="F224" s="207" t="s">
        <v>188</v>
      </c>
      <c r="G224" s="205"/>
      <c r="H224" s="208">
        <v>173.88</v>
      </c>
      <c r="I224" s="209"/>
      <c r="J224" s="205"/>
      <c r="K224" s="205"/>
      <c r="L224" s="210"/>
      <c r="M224" s="211"/>
      <c r="N224" s="212"/>
      <c r="O224" s="212"/>
      <c r="P224" s="212"/>
      <c r="Q224" s="212"/>
      <c r="R224" s="212"/>
      <c r="S224" s="212"/>
      <c r="T224" s="213"/>
      <c r="AT224" s="214" t="s">
        <v>169</v>
      </c>
      <c r="AU224" s="214" t="s">
        <v>85</v>
      </c>
      <c r="AV224" s="13" t="s">
        <v>85</v>
      </c>
      <c r="AW224" s="13" t="s">
        <v>32</v>
      </c>
      <c r="AX224" s="13" t="s">
        <v>76</v>
      </c>
      <c r="AY224" s="214" t="s">
        <v>158</v>
      </c>
    </row>
    <row r="225" spans="1:65" s="13" customFormat="1" ht="22.5">
      <c r="B225" s="204"/>
      <c r="C225" s="205"/>
      <c r="D225" s="199" t="s">
        <v>169</v>
      </c>
      <c r="E225" s="206" t="s">
        <v>1</v>
      </c>
      <c r="F225" s="207" t="s">
        <v>241</v>
      </c>
      <c r="G225" s="205"/>
      <c r="H225" s="208">
        <v>-123.12</v>
      </c>
      <c r="I225" s="209"/>
      <c r="J225" s="205"/>
      <c r="K225" s="205"/>
      <c r="L225" s="210"/>
      <c r="M225" s="211"/>
      <c r="N225" s="212"/>
      <c r="O225" s="212"/>
      <c r="P225" s="212"/>
      <c r="Q225" s="212"/>
      <c r="R225" s="212"/>
      <c r="S225" s="212"/>
      <c r="T225" s="213"/>
      <c r="AT225" s="214" t="s">
        <v>169</v>
      </c>
      <c r="AU225" s="214" t="s">
        <v>85</v>
      </c>
      <c r="AV225" s="13" t="s">
        <v>85</v>
      </c>
      <c r="AW225" s="13" t="s">
        <v>32</v>
      </c>
      <c r="AX225" s="13" t="s">
        <v>76</v>
      </c>
      <c r="AY225" s="214" t="s">
        <v>158</v>
      </c>
    </row>
    <row r="226" spans="1:65" s="15" customFormat="1" ht="11.25">
      <c r="B226" s="225"/>
      <c r="C226" s="226"/>
      <c r="D226" s="199" t="s">
        <v>169</v>
      </c>
      <c r="E226" s="227" t="s">
        <v>1</v>
      </c>
      <c r="F226" s="228" t="s">
        <v>186</v>
      </c>
      <c r="G226" s="226"/>
      <c r="H226" s="229">
        <v>130.65</v>
      </c>
      <c r="I226" s="230"/>
      <c r="J226" s="226"/>
      <c r="K226" s="226"/>
      <c r="L226" s="231"/>
      <c r="M226" s="232"/>
      <c r="N226" s="233"/>
      <c r="O226" s="233"/>
      <c r="P226" s="233"/>
      <c r="Q226" s="233"/>
      <c r="R226" s="233"/>
      <c r="S226" s="233"/>
      <c r="T226" s="234"/>
      <c r="AT226" s="235" t="s">
        <v>169</v>
      </c>
      <c r="AU226" s="235" t="s">
        <v>85</v>
      </c>
      <c r="AV226" s="15" t="s">
        <v>177</v>
      </c>
      <c r="AW226" s="15" t="s">
        <v>32</v>
      </c>
      <c r="AX226" s="15" t="s">
        <v>76</v>
      </c>
      <c r="AY226" s="235" t="s">
        <v>158</v>
      </c>
    </row>
    <row r="227" spans="1:65" s="13" customFormat="1" ht="33.75">
      <c r="B227" s="204"/>
      <c r="C227" s="205"/>
      <c r="D227" s="199" t="s">
        <v>169</v>
      </c>
      <c r="E227" s="206" t="s">
        <v>1</v>
      </c>
      <c r="F227" s="207" t="s">
        <v>194</v>
      </c>
      <c r="G227" s="205"/>
      <c r="H227" s="208">
        <v>144.87</v>
      </c>
      <c r="I227" s="209"/>
      <c r="J227" s="205"/>
      <c r="K227" s="205"/>
      <c r="L227" s="210"/>
      <c r="M227" s="211"/>
      <c r="N227" s="212"/>
      <c r="O227" s="212"/>
      <c r="P227" s="212"/>
      <c r="Q227" s="212"/>
      <c r="R227" s="212"/>
      <c r="S227" s="212"/>
      <c r="T227" s="213"/>
      <c r="AT227" s="214" t="s">
        <v>169</v>
      </c>
      <c r="AU227" s="214" t="s">
        <v>85</v>
      </c>
      <c r="AV227" s="13" t="s">
        <v>85</v>
      </c>
      <c r="AW227" s="13" t="s">
        <v>32</v>
      </c>
      <c r="AX227" s="13" t="s">
        <v>76</v>
      </c>
      <c r="AY227" s="214" t="s">
        <v>158</v>
      </c>
    </row>
    <row r="228" spans="1:65" s="14" customFormat="1" ht="11.25">
      <c r="B228" s="215"/>
      <c r="C228" s="216"/>
      <c r="D228" s="199" t="s">
        <v>169</v>
      </c>
      <c r="E228" s="217" t="s">
        <v>1</v>
      </c>
      <c r="F228" s="218" t="s">
        <v>195</v>
      </c>
      <c r="G228" s="216"/>
      <c r="H228" s="217" t="s">
        <v>1</v>
      </c>
      <c r="I228" s="219"/>
      <c r="J228" s="216"/>
      <c r="K228" s="216"/>
      <c r="L228" s="220"/>
      <c r="M228" s="221"/>
      <c r="N228" s="222"/>
      <c r="O228" s="222"/>
      <c r="P228" s="222"/>
      <c r="Q228" s="222"/>
      <c r="R228" s="222"/>
      <c r="S228" s="222"/>
      <c r="T228" s="223"/>
      <c r="AT228" s="224" t="s">
        <v>169</v>
      </c>
      <c r="AU228" s="224" t="s">
        <v>85</v>
      </c>
      <c r="AV228" s="14" t="s">
        <v>8</v>
      </c>
      <c r="AW228" s="14" t="s">
        <v>32</v>
      </c>
      <c r="AX228" s="14" t="s">
        <v>76</v>
      </c>
      <c r="AY228" s="224" t="s">
        <v>158</v>
      </c>
    </row>
    <row r="229" spans="1:65" s="13" customFormat="1" ht="22.5">
      <c r="B229" s="204"/>
      <c r="C229" s="205"/>
      <c r="D229" s="199" t="s">
        <v>169</v>
      </c>
      <c r="E229" s="206" t="s">
        <v>1</v>
      </c>
      <c r="F229" s="207" t="s">
        <v>196</v>
      </c>
      <c r="G229" s="205"/>
      <c r="H229" s="208">
        <v>147.79</v>
      </c>
      <c r="I229" s="209"/>
      <c r="J229" s="205"/>
      <c r="K229" s="205"/>
      <c r="L229" s="210"/>
      <c r="M229" s="211"/>
      <c r="N229" s="212"/>
      <c r="O229" s="212"/>
      <c r="P229" s="212"/>
      <c r="Q229" s="212"/>
      <c r="R229" s="212"/>
      <c r="S229" s="212"/>
      <c r="T229" s="213"/>
      <c r="AT229" s="214" t="s">
        <v>169</v>
      </c>
      <c r="AU229" s="214" t="s">
        <v>85</v>
      </c>
      <c r="AV229" s="13" t="s">
        <v>85</v>
      </c>
      <c r="AW229" s="13" t="s">
        <v>32</v>
      </c>
      <c r="AX229" s="13" t="s">
        <v>76</v>
      </c>
      <c r="AY229" s="214" t="s">
        <v>158</v>
      </c>
    </row>
    <row r="230" spans="1:65" s="15" customFormat="1" ht="11.25">
      <c r="B230" s="225"/>
      <c r="C230" s="226"/>
      <c r="D230" s="199" t="s">
        <v>169</v>
      </c>
      <c r="E230" s="227" t="s">
        <v>1</v>
      </c>
      <c r="F230" s="228" t="s">
        <v>186</v>
      </c>
      <c r="G230" s="226"/>
      <c r="H230" s="229">
        <v>292.66000000000003</v>
      </c>
      <c r="I230" s="230"/>
      <c r="J230" s="226"/>
      <c r="K230" s="226"/>
      <c r="L230" s="231"/>
      <c r="M230" s="232"/>
      <c r="N230" s="233"/>
      <c r="O230" s="233"/>
      <c r="P230" s="233"/>
      <c r="Q230" s="233"/>
      <c r="R230" s="233"/>
      <c r="S230" s="233"/>
      <c r="T230" s="234"/>
      <c r="AT230" s="235" t="s">
        <v>169</v>
      </c>
      <c r="AU230" s="235" t="s">
        <v>85</v>
      </c>
      <c r="AV230" s="15" t="s">
        <v>177</v>
      </c>
      <c r="AW230" s="15" t="s">
        <v>32</v>
      </c>
      <c r="AX230" s="15" t="s">
        <v>76</v>
      </c>
      <c r="AY230" s="235" t="s">
        <v>158</v>
      </c>
    </row>
    <row r="231" spans="1:65" s="14" customFormat="1" ht="11.25">
      <c r="B231" s="215"/>
      <c r="C231" s="216"/>
      <c r="D231" s="199" t="s">
        <v>169</v>
      </c>
      <c r="E231" s="217" t="s">
        <v>1</v>
      </c>
      <c r="F231" s="218" t="s">
        <v>197</v>
      </c>
      <c r="G231" s="216"/>
      <c r="H231" s="217" t="s">
        <v>1</v>
      </c>
      <c r="I231" s="219"/>
      <c r="J231" s="216"/>
      <c r="K231" s="216"/>
      <c r="L231" s="220"/>
      <c r="M231" s="221"/>
      <c r="N231" s="222"/>
      <c r="O231" s="222"/>
      <c r="P231" s="222"/>
      <c r="Q231" s="222"/>
      <c r="R231" s="222"/>
      <c r="S231" s="222"/>
      <c r="T231" s="223"/>
      <c r="AT231" s="224" t="s">
        <v>169</v>
      </c>
      <c r="AU231" s="224" t="s">
        <v>85</v>
      </c>
      <c r="AV231" s="14" t="s">
        <v>8</v>
      </c>
      <c r="AW231" s="14" t="s">
        <v>32</v>
      </c>
      <c r="AX231" s="14" t="s">
        <v>76</v>
      </c>
      <c r="AY231" s="224" t="s">
        <v>158</v>
      </c>
    </row>
    <row r="232" spans="1:65" s="13" customFormat="1" ht="11.25">
      <c r="B232" s="204"/>
      <c r="C232" s="205"/>
      <c r="D232" s="199" t="s">
        <v>169</v>
      </c>
      <c r="E232" s="206" t="s">
        <v>1</v>
      </c>
      <c r="F232" s="207" t="s">
        <v>198</v>
      </c>
      <c r="G232" s="205"/>
      <c r="H232" s="208">
        <v>41.38</v>
      </c>
      <c r="I232" s="209"/>
      <c r="J232" s="205"/>
      <c r="K232" s="205"/>
      <c r="L232" s="210"/>
      <c r="M232" s="211"/>
      <c r="N232" s="212"/>
      <c r="O232" s="212"/>
      <c r="P232" s="212"/>
      <c r="Q232" s="212"/>
      <c r="R232" s="212"/>
      <c r="S232" s="212"/>
      <c r="T232" s="213"/>
      <c r="AT232" s="214" t="s">
        <v>169</v>
      </c>
      <c r="AU232" s="214" t="s">
        <v>85</v>
      </c>
      <c r="AV232" s="13" t="s">
        <v>85</v>
      </c>
      <c r="AW232" s="13" t="s">
        <v>32</v>
      </c>
      <c r="AX232" s="13" t="s">
        <v>76</v>
      </c>
      <c r="AY232" s="214" t="s">
        <v>158</v>
      </c>
    </row>
    <row r="233" spans="1:65" s="16" customFormat="1" ht="11.25">
      <c r="B233" s="236"/>
      <c r="C233" s="237"/>
      <c r="D233" s="199" t="s">
        <v>169</v>
      </c>
      <c r="E233" s="238" t="s">
        <v>1</v>
      </c>
      <c r="F233" s="239" t="s">
        <v>189</v>
      </c>
      <c r="G233" s="237"/>
      <c r="H233" s="240">
        <v>464.69</v>
      </c>
      <c r="I233" s="241"/>
      <c r="J233" s="237"/>
      <c r="K233" s="237"/>
      <c r="L233" s="242"/>
      <c r="M233" s="243"/>
      <c r="N233" s="244"/>
      <c r="O233" s="244"/>
      <c r="P233" s="244"/>
      <c r="Q233" s="244"/>
      <c r="R233" s="244"/>
      <c r="S233" s="244"/>
      <c r="T233" s="245"/>
      <c r="AT233" s="246" t="s">
        <v>169</v>
      </c>
      <c r="AU233" s="246" t="s">
        <v>85</v>
      </c>
      <c r="AV233" s="16" t="s">
        <v>165</v>
      </c>
      <c r="AW233" s="16" t="s">
        <v>32</v>
      </c>
      <c r="AX233" s="16" t="s">
        <v>8</v>
      </c>
      <c r="AY233" s="246" t="s">
        <v>158</v>
      </c>
    </row>
    <row r="234" spans="1:65" s="2" customFormat="1" ht="66.75" customHeight="1">
      <c r="A234" s="35"/>
      <c r="B234" s="36"/>
      <c r="C234" s="187" t="s">
        <v>242</v>
      </c>
      <c r="D234" s="187" t="s">
        <v>160</v>
      </c>
      <c r="E234" s="188" t="s">
        <v>243</v>
      </c>
      <c r="F234" s="189" t="s">
        <v>244</v>
      </c>
      <c r="G234" s="190" t="s">
        <v>173</v>
      </c>
      <c r="H234" s="191">
        <v>83.07</v>
      </c>
      <c r="I234" s="192"/>
      <c r="J234" s="191">
        <f>ROUND(I234*H234,0)</f>
        <v>0</v>
      </c>
      <c r="K234" s="189" t="s">
        <v>164</v>
      </c>
      <c r="L234" s="40"/>
      <c r="M234" s="193" t="s">
        <v>1</v>
      </c>
      <c r="N234" s="194" t="s">
        <v>41</v>
      </c>
      <c r="O234" s="72"/>
      <c r="P234" s="195">
        <f>O234*H234</f>
        <v>0</v>
      </c>
      <c r="Q234" s="195">
        <v>0</v>
      </c>
      <c r="R234" s="195">
        <f>Q234*H234</f>
        <v>0</v>
      </c>
      <c r="S234" s="195">
        <v>0</v>
      </c>
      <c r="T234" s="196">
        <f>S234*H234</f>
        <v>0</v>
      </c>
      <c r="U234" s="35"/>
      <c r="V234" s="35"/>
      <c r="W234" s="35"/>
      <c r="X234" s="35"/>
      <c r="Y234" s="35"/>
      <c r="Z234" s="35"/>
      <c r="AA234" s="35"/>
      <c r="AB234" s="35"/>
      <c r="AC234" s="35"/>
      <c r="AD234" s="35"/>
      <c r="AE234" s="35"/>
      <c r="AR234" s="197" t="s">
        <v>165</v>
      </c>
      <c r="AT234" s="197" t="s">
        <v>160</v>
      </c>
      <c r="AU234" s="197" t="s">
        <v>85</v>
      </c>
      <c r="AY234" s="18" t="s">
        <v>158</v>
      </c>
      <c r="BE234" s="198">
        <f>IF(N234="základní",J234,0)</f>
        <v>0</v>
      </c>
      <c r="BF234" s="198">
        <f>IF(N234="snížená",J234,0)</f>
        <v>0</v>
      </c>
      <c r="BG234" s="198">
        <f>IF(N234="zákl. přenesená",J234,0)</f>
        <v>0</v>
      </c>
      <c r="BH234" s="198">
        <f>IF(N234="sníž. přenesená",J234,0)</f>
        <v>0</v>
      </c>
      <c r="BI234" s="198">
        <f>IF(N234="nulová",J234,0)</f>
        <v>0</v>
      </c>
      <c r="BJ234" s="18" t="s">
        <v>8</v>
      </c>
      <c r="BK234" s="198">
        <f>ROUND(I234*H234,0)</f>
        <v>0</v>
      </c>
      <c r="BL234" s="18" t="s">
        <v>165</v>
      </c>
      <c r="BM234" s="197" t="s">
        <v>245</v>
      </c>
    </row>
    <row r="235" spans="1:65" s="2" customFormat="1" ht="99">
      <c r="A235" s="35"/>
      <c r="B235" s="36"/>
      <c r="C235" s="37"/>
      <c r="D235" s="199" t="s">
        <v>167</v>
      </c>
      <c r="E235" s="37"/>
      <c r="F235" s="200" t="s">
        <v>246</v>
      </c>
      <c r="G235" s="37"/>
      <c r="H235" s="37"/>
      <c r="I235" s="201"/>
      <c r="J235" s="37"/>
      <c r="K235" s="37"/>
      <c r="L235" s="40"/>
      <c r="M235" s="202"/>
      <c r="N235" s="203"/>
      <c r="O235" s="72"/>
      <c r="P235" s="72"/>
      <c r="Q235" s="72"/>
      <c r="R235" s="72"/>
      <c r="S235" s="72"/>
      <c r="T235" s="73"/>
      <c r="U235" s="35"/>
      <c r="V235" s="35"/>
      <c r="W235" s="35"/>
      <c r="X235" s="35"/>
      <c r="Y235" s="35"/>
      <c r="Z235" s="35"/>
      <c r="AA235" s="35"/>
      <c r="AB235" s="35"/>
      <c r="AC235" s="35"/>
      <c r="AD235" s="35"/>
      <c r="AE235" s="35"/>
      <c r="AT235" s="18" t="s">
        <v>167</v>
      </c>
      <c r="AU235" s="18" t="s">
        <v>85</v>
      </c>
    </row>
    <row r="236" spans="1:65" s="13" customFormat="1" ht="11.25">
      <c r="B236" s="204"/>
      <c r="C236" s="205"/>
      <c r="D236" s="199" t="s">
        <v>169</v>
      </c>
      <c r="E236" s="206" t="s">
        <v>1</v>
      </c>
      <c r="F236" s="207" t="s">
        <v>247</v>
      </c>
      <c r="G236" s="205"/>
      <c r="H236" s="208">
        <v>57.99</v>
      </c>
      <c r="I236" s="209"/>
      <c r="J236" s="205"/>
      <c r="K236" s="205"/>
      <c r="L236" s="210"/>
      <c r="M236" s="211"/>
      <c r="N236" s="212"/>
      <c r="O236" s="212"/>
      <c r="P236" s="212"/>
      <c r="Q236" s="212"/>
      <c r="R236" s="212"/>
      <c r="S236" s="212"/>
      <c r="T236" s="213"/>
      <c r="AT236" s="214" t="s">
        <v>169</v>
      </c>
      <c r="AU236" s="214" t="s">
        <v>85</v>
      </c>
      <c r="AV236" s="13" t="s">
        <v>85</v>
      </c>
      <c r="AW236" s="13" t="s">
        <v>32</v>
      </c>
      <c r="AX236" s="13" t="s">
        <v>76</v>
      </c>
      <c r="AY236" s="214" t="s">
        <v>158</v>
      </c>
    </row>
    <row r="237" spans="1:65" s="13" customFormat="1" ht="11.25">
      <c r="B237" s="204"/>
      <c r="C237" s="205"/>
      <c r="D237" s="199" t="s">
        <v>169</v>
      </c>
      <c r="E237" s="206" t="s">
        <v>1</v>
      </c>
      <c r="F237" s="207" t="s">
        <v>248</v>
      </c>
      <c r="G237" s="205"/>
      <c r="H237" s="208">
        <v>25.08</v>
      </c>
      <c r="I237" s="209"/>
      <c r="J237" s="205"/>
      <c r="K237" s="205"/>
      <c r="L237" s="210"/>
      <c r="M237" s="211"/>
      <c r="N237" s="212"/>
      <c r="O237" s="212"/>
      <c r="P237" s="212"/>
      <c r="Q237" s="212"/>
      <c r="R237" s="212"/>
      <c r="S237" s="212"/>
      <c r="T237" s="213"/>
      <c r="AT237" s="214" t="s">
        <v>169</v>
      </c>
      <c r="AU237" s="214" t="s">
        <v>85</v>
      </c>
      <c r="AV237" s="13" t="s">
        <v>85</v>
      </c>
      <c r="AW237" s="13" t="s">
        <v>32</v>
      </c>
      <c r="AX237" s="13" t="s">
        <v>76</v>
      </c>
      <c r="AY237" s="214" t="s">
        <v>158</v>
      </c>
    </row>
    <row r="238" spans="1:65" s="16" customFormat="1" ht="11.25">
      <c r="B238" s="236"/>
      <c r="C238" s="237"/>
      <c r="D238" s="199" t="s">
        <v>169</v>
      </c>
      <c r="E238" s="238" t="s">
        <v>1</v>
      </c>
      <c r="F238" s="239" t="s">
        <v>189</v>
      </c>
      <c r="G238" s="237"/>
      <c r="H238" s="240">
        <v>83.07</v>
      </c>
      <c r="I238" s="241"/>
      <c r="J238" s="237"/>
      <c r="K238" s="237"/>
      <c r="L238" s="242"/>
      <c r="M238" s="243"/>
      <c r="N238" s="244"/>
      <c r="O238" s="244"/>
      <c r="P238" s="244"/>
      <c r="Q238" s="244"/>
      <c r="R238" s="244"/>
      <c r="S238" s="244"/>
      <c r="T238" s="245"/>
      <c r="AT238" s="246" t="s">
        <v>169</v>
      </c>
      <c r="AU238" s="246" t="s">
        <v>85</v>
      </c>
      <c r="AV238" s="16" t="s">
        <v>165</v>
      </c>
      <c r="AW238" s="16" t="s">
        <v>32</v>
      </c>
      <c r="AX238" s="16" t="s">
        <v>8</v>
      </c>
      <c r="AY238" s="246" t="s">
        <v>158</v>
      </c>
    </row>
    <row r="239" spans="1:65" s="2" customFormat="1" ht="16.5" customHeight="1">
      <c r="A239" s="35"/>
      <c r="B239" s="36"/>
      <c r="C239" s="247" t="s">
        <v>249</v>
      </c>
      <c r="D239" s="247" t="s">
        <v>250</v>
      </c>
      <c r="E239" s="248" t="s">
        <v>251</v>
      </c>
      <c r="F239" s="249" t="s">
        <v>252</v>
      </c>
      <c r="G239" s="250" t="s">
        <v>227</v>
      </c>
      <c r="H239" s="251">
        <v>166.14</v>
      </c>
      <c r="I239" s="252"/>
      <c r="J239" s="251">
        <f>ROUND(I239*H239,0)</f>
        <v>0</v>
      </c>
      <c r="K239" s="249" t="s">
        <v>164</v>
      </c>
      <c r="L239" s="253"/>
      <c r="M239" s="254" t="s">
        <v>1</v>
      </c>
      <c r="N239" s="255" t="s">
        <v>41</v>
      </c>
      <c r="O239" s="72"/>
      <c r="P239" s="195">
        <f>O239*H239</f>
        <v>0</v>
      </c>
      <c r="Q239" s="195">
        <v>1</v>
      </c>
      <c r="R239" s="195">
        <f>Q239*H239</f>
        <v>166.14</v>
      </c>
      <c r="S239" s="195">
        <v>0</v>
      </c>
      <c r="T239" s="196">
        <f>S239*H239</f>
        <v>0</v>
      </c>
      <c r="U239" s="35"/>
      <c r="V239" s="35"/>
      <c r="W239" s="35"/>
      <c r="X239" s="35"/>
      <c r="Y239" s="35"/>
      <c r="Z239" s="35"/>
      <c r="AA239" s="35"/>
      <c r="AB239" s="35"/>
      <c r="AC239" s="35"/>
      <c r="AD239" s="35"/>
      <c r="AE239" s="35"/>
      <c r="AR239" s="197" t="s">
        <v>224</v>
      </c>
      <c r="AT239" s="197" t="s">
        <v>250</v>
      </c>
      <c r="AU239" s="197" t="s">
        <v>85</v>
      </c>
      <c r="AY239" s="18" t="s">
        <v>158</v>
      </c>
      <c r="BE239" s="198">
        <f>IF(N239="základní",J239,0)</f>
        <v>0</v>
      </c>
      <c r="BF239" s="198">
        <f>IF(N239="snížená",J239,0)</f>
        <v>0</v>
      </c>
      <c r="BG239" s="198">
        <f>IF(N239="zákl. přenesená",J239,0)</f>
        <v>0</v>
      </c>
      <c r="BH239" s="198">
        <f>IF(N239="sníž. přenesená",J239,0)</f>
        <v>0</v>
      </c>
      <c r="BI239" s="198">
        <f>IF(N239="nulová",J239,0)</f>
        <v>0</v>
      </c>
      <c r="BJ239" s="18" t="s">
        <v>8</v>
      </c>
      <c r="BK239" s="198">
        <f>ROUND(I239*H239,0)</f>
        <v>0</v>
      </c>
      <c r="BL239" s="18" t="s">
        <v>165</v>
      </c>
      <c r="BM239" s="197" t="s">
        <v>253</v>
      </c>
    </row>
    <row r="240" spans="1:65" s="13" customFormat="1" ht="11.25">
      <c r="B240" s="204"/>
      <c r="C240" s="205"/>
      <c r="D240" s="199" t="s">
        <v>169</v>
      </c>
      <c r="E240" s="206" t="s">
        <v>1</v>
      </c>
      <c r="F240" s="207" t="s">
        <v>254</v>
      </c>
      <c r="G240" s="205"/>
      <c r="H240" s="208">
        <v>83.07</v>
      </c>
      <c r="I240" s="209"/>
      <c r="J240" s="205"/>
      <c r="K240" s="205"/>
      <c r="L240" s="210"/>
      <c r="M240" s="211"/>
      <c r="N240" s="212"/>
      <c r="O240" s="212"/>
      <c r="P240" s="212"/>
      <c r="Q240" s="212"/>
      <c r="R240" s="212"/>
      <c r="S240" s="212"/>
      <c r="T240" s="213"/>
      <c r="AT240" s="214" t="s">
        <v>169</v>
      </c>
      <c r="AU240" s="214" t="s">
        <v>85</v>
      </c>
      <c r="AV240" s="13" t="s">
        <v>85</v>
      </c>
      <c r="AW240" s="13" t="s">
        <v>32</v>
      </c>
      <c r="AX240" s="13" t="s">
        <v>8</v>
      </c>
      <c r="AY240" s="214" t="s">
        <v>158</v>
      </c>
    </row>
    <row r="241" spans="1:65" s="13" customFormat="1" ht="11.25">
      <c r="B241" s="204"/>
      <c r="C241" s="205"/>
      <c r="D241" s="199" t="s">
        <v>169</v>
      </c>
      <c r="E241" s="205"/>
      <c r="F241" s="207" t="s">
        <v>255</v>
      </c>
      <c r="G241" s="205"/>
      <c r="H241" s="208">
        <v>166.14</v>
      </c>
      <c r="I241" s="209"/>
      <c r="J241" s="205"/>
      <c r="K241" s="205"/>
      <c r="L241" s="210"/>
      <c r="M241" s="211"/>
      <c r="N241" s="212"/>
      <c r="O241" s="212"/>
      <c r="P241" s="212"/>
      <c r="Q241" s="212"/>
      <c r="R241" s="212"/>
      <c r="S241" s="212"/>
      <c r="T241" s="213"/>
      <c r="AT241" s="214" t="s">
        <v>169</v>
      </c>
      <c r="AU241" s="214" t="s">
        <v>85</v>
      </c>
      <c r="AV241" s="13" t="s">
        <v>85</v>
      </c>
      <c r="AW241" s="13" t="s">
        <v>4</v>
      </c>
      <c r="AX241" s="13" t="s">
        <v>8</v>
      </c>
      <c r="AY241" s="214" t="s">
        <v>158</v>
      </c>
    </row>
    <row r="242" spans="1:65" s="2" customFormat="1" ht="33" customHeight="1">
      <c r="A242" s="35"/>
      <c r="B242" s="36"/>
      <c r="C242" s="187" t="s">
        <v>256</v>
      </c>
      <c r="D242" s="187" t="s">
        <v>160</v>
      </c>
      <c r="E242" s="188" t="s">
        <v>257</v>
      </c>
      <c r="F242" s="189" t="s">
        <v>258</v>
      </c>
      <c r="G242" s="190" t="s">
        <v>163</v>
      </c>
      <c r="H242" s="191">
        <v>923.69</v>
      </c>
      <c r="I242" s="192"/>
      <c r="J242" s="191">
        <f>ROUND(I242*H242,0)</f>
        <v>0</v>
      </c>
      <c r="K242" s="189" t="s">
        <v>164</v>
      </c>
      <c r="L242" s="40"/>
      <c r="M242" s="193" t="s">
        <v>1</v>
      </c>
      <c r="N242" s="194" t="s">
        <v>41</v>
      </c>
      <c r="O242" s="72"/>
      <c r="P242" s="195">
        <f>O242*H242</f>
        <v>0</v>
      </c>
      <c r="Q242" s="195">
        <v>0</v>
      </c>
      <c r="R242" s="195">
        <f>Q242*H242</f>
        <v>0</v>
      </c>
      <c r="S242" s="195">
        <v>0</v>
      </c>
      <c r="T242" s="196">
        <f>S242*H242</f>
        <v>0</v>
      </c>
      <c r="U242" s="35"/>
      <c r="V242" s="35"/>
      <c r="W242" s="35"/>
      <c r="X242" s="35"/>
      <c r="Y242" s="35"/>
      <c r="Z242" s="35"/>
      <c r="AA242" s="35"/>
      <c r="AB242" s="35"/>
      <c r="AC242" s="35"/>
      <c r="AD242" s="35"/>
      <c r="AE242" s="35"/>
      <c r="AR242" s="197" t="s">
        <v>165</v>
      </c>
      <c r="AT242" s="197" t="s">
        <v>160</v>
      </c>
      <c r="AU242" s="197" t="s">
        <v>85</v>
      </c>
      <c r="AY242" s="18" t="s">
        <v>158</v>
      </c>
      <c r="BE242" s="198">
        <f>IF(N242="základní",J242,0)</f>
        <v>0</v>
      </c>
      <c r="BF242" s="198">
        <f>IF(N242="snížená",J242,0)</f>
        <v>0</v>
      </c>
      <c r="BG242" s="198">
        <f>IF(N242="zákl. přenesená",J242,0)</f>
        <v>0</v>
      </c>
      <c r="BH242" s="198">
        <f>IF(N242="sníž. přenesená",J242,0)</f>
        <v>0</v>
      </c>
      <c r="BI242" s="198">
        <f>IF(N242="nulová",J242,0)</f>
        <v>0</v>
      </c>
      <c r="BJ242" s="18" t="s">
        <v>8</v>
      </c>
      <c r="BK242" s="198">
        <f>ROUND(I242*H242,0)</f>
        <v>0</v>
      </c>
      <c r="BL242" s="18" t="s">
        <v>165</v>
      </c>
      <c r="BM242" s="197" t="s">
        <v>259</v>
      </c>
    </row>
    <row r="243" spans="1:65" s="2" customFormat="1" ht="108">
      <c r="A243" s="35"/>
      <c r="B243" s="36"/>
      <c r="C243" s="37"/>
      <c r="D243" s="199" t="s">
        <v>167</v>
      </c>
      <c r="E243" s="37"/>
      <c r="F243" s="200" t="s">
        <v>260</v>
      </c>
      <c r="G243" s="37"/>
      <c r="H243" s="37"/>
      <c r="I243" s="201"/>
      <c r="J243" s="37"/>
      <c r="K243" s="37"/>
      <c r="L243" s="40"/>
      <c r="M243" s="202"/>
      <c r="N243" s="203"/>
      <c r="O243" s="72"/>
      <c r="P243" s="72"/>
      <c r="Q243" s="72"/>
      <c r="R243" s="72"/>
      <c r="S243" s="72"/>
      <c r="T243" s="73"/>
      <c r="U243" s="35"/>
      <c r="V243" s="35"/>
      <c r="W243" s="35"/>
      <c r="X243" s="35"/>
      <c r="Y243" s="35"/>
      <c r="Z243" s="35"/>
      <c r="AA243" s="35"/>
      <c r="AB243" s="35"/>
      <c r="AC243" s="35"/>
      <c r="AD243" s="35"/>
      <c r="AE243" s="35"/>
      <c r="AT243" s="18" t="s">
        <v>167</v>
      </c>
      <c r="AU243" s="18" t="s">
        <v>85</v>
      </c>
    </row>
    <row r="244" spans="1:65" s="14" customFormat="1" ht="11.25">
      <c r="B244" s="215"/>
      <c r="C244" s="216"/>
      <c r="D244" s="199" t="s">
        <v>169</v>
      </c>
      <c r="E244" s="217" t="s">
        <v>1</v>
      </c>
      <c r="F244" s="218" t="s">
        <v>261</v>
      </c>
      <c r="G244" s="216"/>
      <c r="H244" s="217" t="s">
        <v>1</v>
      </c>
      <c r="I244" s="219"/>
      <c r="J244" s="216"/>
      <c r="K244" s="216"/>
      <c r="L244" s="220"/>
      <c r="M244" s="221"/>
      <c r="N244" s="222"/>
      <c r="O244" s="222"/>
      <c r="P244" s="222"/>
      <c r="Q244" s="222"/>
      <c r="R244" s="222"/>
      <c r="S244" s="222"/>
      <c r="T244" s="223"/>
      <c r="AT244" s="224" t="s">
        <v>169</v>
      </c>
      <c r="AU244" s="224" t="s">
        <v>85</v>
      </c>
      <c r="AV244" s="14" t="s">
        <v>8</v>
      </c>
      <c r="AW244" s="14" t="s">
        <v>32</v>
      </c>
      <c r="AX244" s="14" t="s">
        <v>76</v>
      </c>
      <c r="AY244" s="224" t="s">
        <v>158</v>
      </c>
    </row>
    <row r="245" spans="1:65" s="13" customFormat="1" ht="11.25">
      <c r="B245" s="204"/>
      <c r="C245" s="205"/>
      <c r="D245" s="199" t="s">
        <v>169</v>
      </c>
      <c r="E245" s="206" t="s">
        <v>1</v>
      </c>
      <c r="F245" s="207" t="s">
        <v>262</v>
      </c>
      <c r="G245" s="205"/>
      <c r="H245" s="208">
        <v>636.58000000000004</v>
      </c>
      <c r="I245" s="209"/>
      <c r="J245" s="205"/>
      <c r="K245" s="205"/>
      <c r="L245" s="210"/>
      <c r="M245" s="211"/>
      <c r="N245" s="212"/>
      <c r="O245" s="212"/>
      <c r="P245" s="212"/>
      <c r="Q245" s="212"/>
      <c r="R245" s="212"/>
      <c r="S245" s="212"/>
      <c r="T245" s="213"/>
      <c r="AT245" s="214" t="s">
        <v>169</v>
      </c>
      <c r="AU245" s="214" t="s">
        <v>85</v>
      </c>
      <c r="AV245" s="13" t="s">
        <v>85</v>
      </c>
      <c r="AW245" s="13" t="s">
        <v>32</v>
      </c>
      <c r="AX245" s="13" t="s">
        <v>76</v>
      </c>
      <c r="AY245" s="214" t="s">
        <v>158</v>
      </c>
    </row>
    <row r="246" spans="1:65" s="14" customFormat="1" ht="11.25">
      <c r="B246" s="215"/>
      <c r="C246" s="216"/>
      <c r="D246" s="199" t="s">
        <v>169</v>
      </c>
      <c r="E246" s="217" t="s">
        <v>1</v>
      </c>
      <c r="F246" s="218" t="s">
        <v>263</v>
      </c>
      <c r="G246" s="216"/>
      <c r="H246" s="217" t="s">
        <v>1</v>
      </c>
      <c r="I246" s="219"/>
      <c r="J246" s="216"/>
      <c r="K246" s="216"/>
      <c r="L246" s="220"/>
      <c r="M246" s="221"/>
      <c r="N246" s="222"/>
      <c r="O246" s="222"/>
      <c r="P246" s="222"/>
      <c r="Q246" s="222"/>
      <c r="R246" s="222"/>
      <c r="S246" s="222"/>
      <c r="T246" s="223"/>
      <c r="AT246" s="224" t="s">
        <v>169</v>
      </c>
      <c r="AU246" s="224" t="s">
        <v>85</v>
      </c>
      <c r="AV246" s="14" t="s">
        <v>8</v>
      </c>
      <c r="AW246" s="14" t="s">
        <v>32</v>
      </c>
      <c r="AX246" s="14" t="s">
        <v>76</v>
      </c>
      <c r="AY246" s="224" t="s">
        <v>158</v>
      </c>
    </row>
    <row r="247" spans="1:65" s="13" customFormat="1" ht="11.25">
      <c r="B247" s="204"/>
      <c r="C247" s="205"/>
      <c r="D247" s="199" t="s">
        <v>169</v>
      </c>
      <c r="E247" s="206" t="s">
        <v>1</v>
      </c>
      <c r="F247" s="207" t="s">
        <v>264</v>
      </c>
      <c r="G247" s="205"/>
      <c r="H247" s="208">
        <v>22.83</v>
      </c>
      <c r="I247" s="209"/>
      <c r="J247" s="205"/>
      <c r="K247" s="205"/>
      <c r="L247" s="210"/>
      <c r="M247" s="211"/>
      <c r="N247" s="212"/>
      <c r="O247" s="212"/>
      <c r="P247" s="212"/>
      <c r="Q247" s="212"/>
      <c r="R247" s="212"/>
      <c r="S247" s="212"/>
      <c r="T247" s="213"/>
      <c r="AT247" s="214" t="s">
        <v>169</v>
      </c>
      <c r="AU247" s="214" t="s">
        <v>85</v>
      </c>
      <c r="AV247" s="13" t="s">
        <v>85</v>
      </c>
      <c r="AW247" s="13" t="s">
        <v>32</v>
      </c>
      <c r="AX247" s="13" t="s">
        <v>76</v>
      </c>
      <c r="AY247" s="214" t="s">
        <v>158</v>
      </c>
    </row>
    <row r="248" spans="1:65" s="14" customFormat="1" ht="11.25">
      <c r="B248" s="215"/>
      <c r="C248" s="216"/>
      <c r="D248" s="199" t="s">
        <v>169</v>
      </c>
      <c r="E248" s="217" t="s">
        <v>1</v>
      </c>
      <c r="F248" s="218" t="s">
        <v>265</v>
      </c>
      <c r="G248" s="216"/>
      <c r="H248" s="217" t="s">
        <v>1</v>
      </c>
      <c r="I248" s="219"/>
      <c r="J248" s="216"/>
      <c r="K248" s="216"/>
      <c r="L248" s="220"/>
      <c r="M248" s="221"/>
      <c r="N248" s="222"/>
      <c r="O248" s="222"/>
      <c r="P248" s="222"/>
      <c r="Q248" s="222"/>
      <c r="R248" s="222"/>
      <c r="S248" s="222"/>
      <c r="T248" s="223"/>
      <c r="AT248" s="224" t="s">
        <v>169</v>
      </c>
      <c r="AU248" s="224" t="s">
        <v>85</v>
      </c>
      <c r="AV248" s="14" t="s">
        <v>8</v>
      </c>
      <c r="AW248" s="14" t="s">
        <v>32</v>
      </c>
      <c r="AX248" s="14" t="s">
        <v>76</v>
      </c>
      <c r="AY248" s="224" t="s">
        <v>158</v>
      </c>
    </row>
    <row r="249" spans="1:65" s="13" customFormat="1" ht="11.25">
      <c r="B249" s="204"/>
      <c r="C249" s="205"/>
      <c r="D249" s="199" t="s">
        <v>169</v>
      </c>
      <c r="E249" s="206" t="s">
        <v>1</v>
      </c>
      <c r="F249" s="207" t="s">
        <v>266</v>
      </c>
      <c r="G249" s="205"/>
      <c r="H249" s="208">
        <v>264.27999999999997</v>
      </c>
      <c r="I249" s="209"/>
      <c r="J249" s="205"/>
      <c r="K249" s="205"/>
      <c r="L249" s="210"/>
      <c r="M249" s="211"/>
      <c r="N249" s="212"/>
      <c r="O249" s="212"/>
      <c r="P249" s="212"/>
      <c r="Q249" s="212"/>
      <c r="R249" s="212"/>
      <c r="S249" s="212"/>
      <c r="T249" s="213"/>
      <c r="AT249" s="214" t="s">
        <v>169</v>
      </c>
      <c r="AU249" s="214" t="s">
        <v>85</v>
      </c>
      <c r="AV249" s="13" t="s">
        <v>85</v>
      </c>
      <c r="AW249" s="13" t="s">
        <v>32</v>
      </c>
      <c r="AX249" s="13" t="s">
        <v>76</v>
      </c>
      <c r="AY249" s="214" t="s">
        <v>158</v>
      </c>
    </row>
    <row r="250" spans="1:65" s="16" customFormat="1" ht="11.25">
      <c r="B250" s="236"/>
      <c r="C250" s="237"/>
      <c r="D250" s="199" t="s">
        <v>169</v>
      </c>
      <c r="E250" s="238" t="s">
        <v>1</v>
      </c>
      <c r="F250" s="239" t="s">
        <v>189</v>
      </c>
      <c r="G250" s="237"/>
      <c r="H250" s="240">
        <v>923.69</v>
      </c>
      <c r="I250" s="241"/>
      <c r="J250" s="237"/>
      <c r="K250" s="237"/>
      <c r="L250" s="242"/>
      <c r="M250" s="243"/>
      <c r="N250" s="244"/>
      <c r="O250" s="244"/>
      <c r="P250" s="244"/>
      <c r="Q250" s="244"/>
      <c r="R250" s="244"/>
      <c r="S250" s="244"/>
      <c r="T250" s="245"/>
      <c r="AT250" s="246" t="s">
        <v>169</v>
      </c>
      <c r="AU250" s="246" t="s">
        <v>85</v>
      </c>
      <c r="AV250" s="16" t="s">
        <v>165</v>
      </c>
      <c r="AW250" s="16" t="s">
        <v>32</v>
      </c>
      <c r="AX250" s="16" t="s">
        <v>8</v>
      </c>
      <c r="AY250" s="246" t="s">
        <v>158</v>
      </c>
    </row>
    <row r="251" spans="1:65" s="2" customFormat="1" ht="36">
      <c r="A251" s="35"/>
      <c r="B251" s="36"/>
      <c r="C251" s="187" t="s">
        <v>267</v>
      </c>
      <c r="D251" s="187" t="s">
        <v>160</v>
      </c>
      <c r="E251" s="188" t="s">
        <v>268</v>
      </c>
      <c r="F251" s="189" t="s">
        <v>269</v>
      </c>
      <c r="G251" s="190" t="s">
        <v>163</v>
      </c>
      <c r="H251" s="191">
        <v>54.4</v>
      </c>
      <c r="I251" s="192"/>
      <c r="J251" s="191">
        <f>ROUND(I251*H251,0)</f>
        <v>0</v>
      </c>
      <c r="K251" s="189" t="s">
        <v>164</v>
      </c>
      <c r="L251" s="40"/>
      <c r="M251" s="193" t="s">
        <v>1</v>
      </c>
      <c r="N251" s="194" t="s">
        <v>41</v>
      </c>
      <c r="O251" s="72"/>
      <c r="P251" s="195">
        <f>O251*H251</f>
        <v>0</v>
      </c>
      <c r="Q251" s="195">
        <v>0</v>
      </c>
      <c r="R251" s="195">
        <f>Q251*H251</f>
        <v>0</v>
      </c>
      <c r="S251" s="195">
        <v>0</v>
      </c>
      <c r="T251" s="196">
        <f>S251*H251</f>
        <v>0</v>
      </c>
      <c r="U251" s="35"/>
      <c r="V251" s="35"/>
      <c r="W251" s="35"/>
      <c r="X251" s="35"/>
      <c r="Y251" s="35"/>
      <c r="Z251" s="35"/>
      <c r="AA251" s="35"/>
      <c r="AB251" s="35"/>
      <c r="AC251" s="35"/>
      <c r="AD251" s="35"/>
      <c r="AE251" s="35"/>
      <c r="AR251" s="197" t="s">
        <v>165</v>
      </c>
      <c r="AT251" s="197" t="s">
        <v>160</v>
      </c>
      <c r="AU251" s="197" t="s">
        <v>85</v>
      </c>
      <c r="AY251" s="18" t="s">
        <v>158</v>
      </c>
      <c r="BE251" s="198">
        <f>IF(N251="základní",J251,0)</f>
        <v>0</v>
      </c>
      <c r="BF251" s="198">
        <f>IF(N251="snížená",J251,0)</f>
        <v>0</v>
      </c>
      <c r="BG251" s="198">
        <f>IF(N251="zákl. přenesená",J251,0)</f>
        <v>0</v>
      </c>
      <c r="BH251" s="198">
        <f>IF(N251="sníž. přenesená",J251,0)</f>
        <v>0</v>
      </c>
      <c r="BI251" s="198">
        <f>IF(N251="nulová",J251,0)</f>
        <v>0</v>
      </c>
      <c r="BJ251" s="18" t="s">
        <v>8</v>
      </c>
      <c r="BK251" s="198">
        <f>ROUND(I251*H251,0)</f>
        <v>0</v>
      </c>
      <c r="BL251" s="18" t="s">
        <v>165</v>
      </c>
      <c r="BM251" s="197" t="s">
        <v>270</v>
      </c>
    </row>
    <row r="252" spans="1:65" s="2" customFormat="1" ht="45">
      <c r="A252" s="35"/>
      <c r="B252" s="36"/>
      <c r="C252" s="37"/>
      <c r="D252" s="199" t="s">
        <v>167</v>
      </c>
      <c r="E252" s="37"/>
      <c r="F252" s="200" t="s">
        <v>271</v>
      </c>
      <c r="G252" s="37"/>
      <c r="H252" s="37"/>
      <c r="I252" s="201"/>
      <c r="J252" s="37"/>
      <c r="K252" s="37"/>
      <c r="L252" s="40"/>
      <c r="M252" s="202"/>
      <c r="N252" s="203"/>
      <c r="O252" s="72"/>
      <c r="P252" s="72"/>
      <c r="Q252" s="72"/>
      <c r="R252" s="72"/>
      <c r="S252" s="72"/>
      <c r="T252" s="73"/>
      <c r="U252" s="35"/>
      <c r="V252" s="35"/>
      <c r="W252" s="35"/>
      <c r="X252" s="35"/>
      <c r="Y252" s="35"/>
      <c r="Z252" s="35"/>
      <c r="AA252" s="35"/>
      <c r="AB252" s="35"/>
      <c r="AC252" s="35"/>
      <c r="AD252" s="35"/>
      <c r="AE252" s="35"/>
      <c r="AT252" s="18" t="s">
        <v>167</v>
      </c>
      <c r="AU252" s="18" t="s">
        <v>85</v>
      </c>
    </row>
    <row r="253" spans="1:65" s="14" customFormat="1" ht="11.25">
      <c r="B253" s="215"/>
      <c r="C253" s="216"/>
      <c r="D253" s="199" t="s">
        <v>169</v>
      </c>
      <c r="E253" s="217" t="s">
        <v>1</v>
      </c>
      <c r="F253" s="218" t="s">
        <v>272</v>
      </c>
      <c r="G253" s="216"/>
      <c r="H253" s="217" t="s">
        <v>1</v>
      </c>
      <c r="I253" s="219"/>
      <c r="J253" s="216"/>
      <c r="K253" s="216"/>
      <c r="L253" s="220"/>
      <c r="M253" s="221"/>
      <c r="N253" s="222"/>
      <c r="O253" s="222"/>
      <c r="P253" s="222"/>
      <c r="Q253" s="222"/>
      <c r="R253" s="222"/>
      <c r="S253" s="222"/>
      <c r="T253" s="223"/>
      <c r="AT253" s="224" t="s">
        <v>169</v>
      </c>
      <c r="AU253" s="224" t="s">
        <v>85</v>
      </c>
      <c r="AV253" s="14" t="s">
        <v>8</v>
      </c>
      <c r="AW253" s="14" t="s">
        <v>32</v>
      </c>
      <c r="AX253" s="14" t="s">
        <v>76</v>
      </c>
      <c r="AY253" s="224" t="s">
        <v>158</v>
      </c>
    </row>
    <row r="254" spans="1:65" s="13" customFormat="1" ht="11.25">
      <c r="B254" s="204"/>
      <c r="C254" s="205"/>
      <c r="D254" s="199" t="s">
        <v>169</v>
      </c>
      <c r="E254" s="206" t="s">
        <v>1</v>
      </c>
      <c r="F254" s="207" t="s">
        <v>273</v>
      </c>
      <c r="G254" s="205"/>
      <c r="H254" s="208">
        <v>54.4</v>
      </c>
      <c r="I254" s="209"/>
      <c r="J254" s="205"/>
      <c r="K254" s="205"/>
      <c r="L254" s="210"/>
      <c r="M254" s="211"/>
      <c r="N254" s="212"/>
      <c r="O254" s="212"/>
      <c r="P254" s="212"/>
      <c r="Q254" s="212"/>
      <c r="R254" s="212"/>
      <c r="S254" s="212"/>
      <c r="T254" s="213"/>
      <c r="AT254" s="214" t="s">
        <v>169</v>
      </c>
      <c r="AU254" s="214" t="s">
        <v>85</v>
      </c>
      <c r="AV254" s="13" t="s">
        <v>85</v>
      </c>
      <c r="AW254" s="13" t="s">
        <v>32</v>
      </c>
      <c r="AX254" s="13" t="s">
        <v>8</v>
      </c>
      <c r="AY254" s="214" t="s">
        <v>158</v>
      </c>
    </row>
    <row r="255" spans="1:65" s="12" customFormat="1" ht="22.9" customHeight="1">
      <c r="B255" s="171"/>
      <c r="C255" s="172"/>
      <c r="D255" s="173" t="s">
        <v>75</v>
      </c>
      <c r="E255" s="185" t="s">
        <v>85</v>
      </c>
      <c r="F255" s="185" t="s">
        <v>274</v>
      </c>
      <c r="G255" s="172"/>
      <c r="H255" s="172"/>
      <c r="I255" s="175"/>
      <c r="J255" s="186">
        <f>BK255</f>
        <v>0</v>
      </c>
      <c r="K255" s="172"/>
      <c r="L255" s="177"/>
      <c r="M255" s="178"/>
      <c r="N255" s="179"/>
      <c r="O255" s="179"/>
      <c r="P255" s="180">
        <f>SUM(P256:P343)</f>
        <v>0</v>
      </c>
      <c r="Q255" s="179"/>
      <c r="R255" s="180">
        <f>SUM(R256:R343)</f>
        <v>234.74800440000001</v>
      </c>
      <c r="S255" s="179"/>
      <c r="T255" s="181">
        <f>SUM(T256:T343)</f>
        <v>0</v>
      </c>
      <c r="AR255" s="182" t="s">
        <v>8</v>
      </c>
      <c r="AT255" s="183" t="s">
        <v>75</v>
      </c>
      <c r="AU255" s="183" t="s">
        <v>8</v>
      </c>
      <c r="AY255" s="182" t="s">
        <v>158</v>
      </c>
      <c r="BK255" s="184">
        <f>SUM(BK256:BK343)</f>
        <v>0</v>
      </c>
    </row>
    <row r="256" spans="1:65" s="2" customFormat="1" ht="44.25" customHeight="1">
      <c r="A256" s="35"/>
      <c r="B256" s="36"/>
      <c r="C256" s="187" t="s">
        <v>9</v>
      </c>
      <c r="D256" s="187" t="s">
        <v>160</v>
      </c>
      <c r="E256" s="188" t="s">
        <v>275</v>
      </c>
      <c r="F256" s="189" t="s">
        <v>276</v>
      </c>
      <c r="G256" s="190" t="s">
        <v>173</v>
      </c>
      <c r="H256" s="191">
        <v>167.71</v>
      </c>
      <c r="I256" s="192"/>
      <c r="J256" s="191">
        <f>ROUND(I256*H256,0)</f>
        <v>0</v>
      </c>
      <c r="K256" s="189" t="s">
        <v>164</v>
      </c>
      <c r="L256" s="40"/>
      <c r="M256" s="193" t="s">
        <v>1</v>
      </c>
      <c r="N256" s="194" t="s">
        <v>41</v>
      </c>
      <c r="O256" s="72"/>
      <c r="P256" s="195">
        <f>O256*H256</f>
        <v>0</v>
      </c>
      <c r="Q256" s="195">
        <v>0</v>
      </c>
      <c r="R256" s="195">
        <f>Q256*H256</f>
        <v>0</v>
      </c>
      <c r="S256" s="195">
        <v>0</v>
      </c>
      <c r="T256" s="196">
        <f>S256*H256</f>
        <v>0</v>
      </c>
      <c r="U256" s="35"/>
      <c r="V256" s="35"/>
      <c r="W256" s="35"/>
      <c r="X256" s="35"/>
      <c r="Y256" s="35"/>
      <c r="Z256" s="35"/>
      <c r="AA256" s="35"/>
      <c r="AB256" s="35"/>
      <c r="AC256" s="35"/>
      <c r="AD256" s="35"/>
      <c r="AE256" s="35"/>
      <c r="AR256" s="197" t="s">
        <v>165</v>
      </c>
      <c r="AT256" s="197" t="s">
        <v>160</v>
      </c>
      <c r="AU256" s="197" t="s">
        <v>85</v>
      </c>
      <c r="AY256" s="18" t="s">
        <v>158</v>
      </c>
      <c r="BE256" s="198">
        <f>IF(N256="základní",J256,0)</f>
        <v>0</v>
      </c>
      <c r="BF256" s="198">
        <f>IF(N256="snížená",J256,0)</f>
        <v>0</v>
      </c>
      <c r="BG256" s="198">
        <f>IF(N256="zákl. přenesená",J256,0)</f>
        <v>0</v>
      </c>
      <c r="BH256" s="198">
        <f>IF(N256="sníž. přenesená",J256,0)</f>
        <v>0</v>
      </c>
      <c r="BI256" s="198">
        <f>IF(N256="nulová",J256,0)</f>
        <v>0</v>
      </c>
      <c r="BJ256" s="18" t="s">
        <v>8</v>
      </c>
      <c r="BK256" s="198">
        <f>ROUND(I256*H256,0)</f>
        <v>0</v>
      </c>
      <c r="BL256" s="18" t="s">
        <v>165</v>
      </c>
      <c r="BM256" s="197" t="s">
        <v>277</v>
      </c>
    </row>
    <row r="257" spans="1:65" s="2" customFormat="1" ht="72">
      <c r="A257" s="35"/>
      <c r="B257" s="36"/>
      <c r="C257" s="37"/>
      <c r="D257" s="199" t="s">
        <v>167</v>
      </c>
      <c r="E257" s="37"/>
      <c r="F257" s="200" t="s">
        <v>278</v>
      </c>
      <c r="G257" s="37"/>
      <c r="H257" s="37"/>
      <c r="I257" s="201"/>
      <c r="J257" s="37"/>
      <c r="K257" s="37"/>
      <c r="L257" s="40"/>
      <c r="M257" s="202"/>
      <c r="N257" s="203"/>
      <c r="O257" s="72"/>
      <c r="P257" s="72"/>
      <c r="Q257" s="72"/>
      <c r="R257" s="72"/>
      <c r="S257" s="72"/>
      <c r="T257" s="73"/>
      <c r="U257" s="35"/>
      <c r="V257" s="35"/>
      <c r="W257" s="35"/>
      <c r="X257" s="35"/>
      <c r="Y257" s="35"/>
      <c r="Z257" s="35"/>
      <c r="AA257" s="35"/>
      <c r="AB257" s="35"/>
      <c r="AC257" s="35"/>
      <c r="AD257" s="35"/>
      <c r="AE257" s="35"/>
      <c r="AT257" s="18" t="s">
        <v>167</v>
      </c>
      <c r="AU257" s="18" t="s">
        <v>85</v>
      </c>
    </row>
    <row r="258" spans="1:65" s="14" customFormat="1" ht="11.25">
      <c r="B258" s="215"/>
      <c r="C258" s="216"/>
      <c r="D258" s="199" t="s">
        <v>169</v>
      </c>
      <c r="E258" s="217" t="s">
        <v>1</v>
      </c>
      <c r="F258" s="218" t="s">
        <v>279</v>
      </c>
      <c r="G258" s="216"/>
      <c r="H258" s="217" t="s">
        <v>1</v>
      </c>
      <c r="I258" s="219"/>
      <c r="J258" s="216"/>
      <c r="K258" s="216"/>
      <c r="L258" s="220"/>
      <c r="M258" s="221"/>
      <c r="N258" s="222"/>
      <c r="O258" s="222"/>
      <c r="P258" s="222"/>
      <c r="Q258" s="222"/>
      <c r="R258" s="222"/>
      <c r="S258" s="222"/>
      <c r="T258" s="223"/>
      <c r="AT258" s="224" t="s">
        <v>169</v>
      </c>
      <c r="AU258" s="224" t="s">
        <v>85</v>
      </c>
      <c r="AV258" s="14" t="s">
        <v>8</v>
      </c>
      <c r="AW258" s="14" t="s">
        <v>32</v>
      </c>
      <c r="AX258" s="14" t="s">
        <v>76</v>
      </c>
      <c r="AY258" s="224" t="s">
        <v>158</v>
      </c>
    </row>
    <row r="259" spans="1:65" s="13" customFormat="1" ht="11.25">
      <c r="B259" s="204"/>
      <c r="C259" s="205"/>
      <c r="D259" s="199" t="s">
        <v>169</v>
      </c>
      <c r="E259" s="206" t="s">
        <v>1</v>
      </c>
      <c r="F259" s="207" t="s">
        <v>280</v>
      </c>
      <c r="G259" s="205"/>
      <c r="H259" s="208">
        <v>116.64</v>
      </c>
      <c r="I259" s="209"/>
      <c r="J259" s="205"/>
      <c r="K259" s="205"/>
      <c r="L259" s="210"/>
      <c r="M259" s="211"/>
      <c r="N259" s="212"/>
      <c r="O259" s="212"/>
      <c r="P259" s="212"/>
      <c r="Q259" s="212"/>
      <c r="R259" s="212"/>
      <c r="S259" s="212"/>
      <c r="T259" s="213"/>
      <c r="AT259" s="214" t="s">
        <v>169</v>
      </c>
      <c r="AU259" s="214" t="s">
        <v>85</v>
      </c>
      <c r="AV259" s="13" t="s">
        <v>85</v>
      </c>
      <c r="AW259" s="13" t="s">
        <v>32</v>
      </c>
      <c r="AX259" s="13" t="s">
        <v>76</v>
      </c>
      <c r="AY259" s="214" t="s">
        <v>158</v>
      </c>
    </row>
    <row r="260" spans="1:65" s="14" customFormat="1" ht="11.25">
      <c r="B260" s="215"/>
      <c r="C260" s="216"/>
      <c r="D260" s="199" t="s">
        <v>169</v>
      </c>
      <c r="E260" s="217" t="s">
        <v>1</v>
      </c>
      <c r="F260" s="218" t="s">
        <v>281</v>
      </c>
      <c r="G260" s="216"/>
      <c r="H260" s="217" t="s">
        <v>1</v>
      </c>
      <c r="I260" s="219"/>
      <c r="J260" s="216"/>
      <c r="K260" s="216"/>
      <c r="L260" s="220"/>
      <c r="M260" s="221"/>
      <c r="N260" s="222"/>
      <c r="O260" s="222"/>
      <c r="P260" s="222"/>
      <c r="Q260" s="222"/>
      <c r="R260" s="222"/>
      <c r="S260" s="222"/>
      <c r="T260" s="223"/>
      <c r="AT260" s="224" t="s">
        <v>169</v>
      </c>
      <c r="AU260" s="224" t="s">
        <v>85</v>
      </c>
      <c r="AV260" s="14" t="s">
        <v>8</v>
      </c>
      <c r="AW260" s="14" t="s">
        <v>32</v>
      </c>
      <c r="AX260" s="14" t="s">
        <v>76</v>
      </c>
      <c r="AY260" s="224" t="s">
        <v>158</v>
      </c>
    </row>
    <row r="261" spans="1:65" s="13" customFormat="1" ht="11.25">
      <c r="B261" s="204"/>
      <c r="C261" s="205"/>
      <c r="D261" s="199" t="s">
        <v>169</v>
      </c>
      <c r="E261" s="206" t="s">
        <v>1</v>
      </c>
      <c r="F261" s="207" t="s">
        <v>282</v>
      </c>
      <c r="G261" s="205"/>
      <c r="H261" s="208">
        <v>51.07</v>
      </c>
      <c r="I261" s="209"/>
      <c r="J261" s="205"/>
      <c r="K261" s="205"/>
      <c r="L261" s="210"/>
      <c r="M261" s="211"/>
      <c r="N261" s="212"/>
      <c r="O261" s="212"/>
      <c r="P261" s="212"/>
      <c r="Q261" s="212"/>
      <c r="R261" s="212"/>
      <c r="S261" s="212"/>
      <c r="T261" s="213"/>
      <c r="AT261" s="214" t="s">
        <v>169</v>
      </c>
      <c r="AU261" s="214" t="s">
        <v>85</v>
      </c>
      <c r="AV261" s="13" t="s">
        <v>85</v>
      </c>
      <c r="AW261" s="13" t="s">
        <v>32</v>
      </c>
      <c r="AX261" s="13" t="s">
        <v>76</v>
      </c>
      <c r="AY261" s="214" t="s">
        <v>158</v>
      </c>
    </row>
    <row r="262" spans="1:65" s="16" customFormat="1" ht="11.25">
      <c r="B262" s="236"/>
      <c r="C262" s="237"/>
      <c r="D262" s="199" t="s">
        <v>169</v>
      </c>
      <c r="E262" s="238" t="s">
        <v>1</v>
      </c>
      <c r="F262" s="239" t="s">
        <v>189</v>
      </c>
      <c r="G262" s="237"/>
      <c r="H262" s="240">
        <v>167.71</v>
      </c>
      <c r="I262" s="241"/>
      <c r="J262" s="237"/>
      <c r="K262" s="237"/>
      <c r="L262" s="242"/>
      <c r="M262" s="243"/>
      <c r="N262" s="244"/>
      <c r="O262" s="244"/>
      <c r="P262" s="244"/>
      <c r="Q262" s="244"/>
      <c r="R262" s="244"/>
      <c r="S262" s="244"/>
      <c r="T262" s="245"/>
      <c r="AT262" s="246" t="s">
        <v>169</v>
      </c>
      <c r="AU262" s="246" t="s">
        <v>85</v>
      </c>
      <c r="AV262" s="16" t="s">
        <v>165</v>
      </c>
      <c r="AW262" s="16" t="s">
        <v>32</v>
      </c>
      <c r="AX262" s="16" t="s">
        <v>8</v>
      </c>
      <c r="AY262" s="246" t="s">
        <v>158</v>
      </c>
    </row>
    <row r="263" spans="1:65" s="2" customFormat="1" ht="36">
      <c r="A263" s="35"/>
      <c r="B263" s="36"/>
      <c r="C263" s="187" t="s">
        <v>283</v>
      </c>
      <c r="D263" s="187" t="s">
        <v>160</v>
      </c>
      <c r="E263" s="188" t="s">
        <v>284</v>
      </c>
      <c r="F263" s="189" t="s">
        <v>285</v>
      </c>
      <c r="G263" s="190" t="s">
        <v>173</v>
      </c>
      <c r="H263" s="191">
        <v>50.4</v>
      </c>
      <c r="I263" s="192"/>
      <c r="J263" s="191">
        <f>ROUND(I263*H263,0)</f>
        <v>0</v>
      </c>
      <c r="K263" s="189" t="s">
        <v>164</v>
      </c>
      <c r="L263" s="40"/>
      <c r="M263" s="193" t="s">
        <v>1</v>
      </c>
      <c r="N263" s="194" t="s">
        <v>41</v>
      </c>
      <c r="O263" s="72"/>
      <c r="P263" s="195">
        <f>O263*H263</f>
        <v>0</v>
      </c>
      <c r="Q263" s="195">
        <v>0</v>
      </c>
      <c r="R263" s="195">
        <f>Q263*H263</f>
        <v>0</v>
      </c>
      <c r="S263" s="195">
        <v>0</v>
      </c>
      <c r="T263" s="196">
        <f>S263*H263</f>
        <v>0</v>
      </c>
      <c r="U263" s="35"/>
      <c r="V263" s="35"/>
      <c r="W263" s="35"/>
      <c r="X263" s="35"/>
      <c r="Y263" s="35"/>
      <c r="Z263" s="35"/>
      <c r="AA263" s="35"/>
      <c r="AB263" s="35"/>
      <c r="AC263" s="35"/>
      <c r="AD263" s="35"/>
      <c r="AE263" s="35"/>
      <c r="AR263" s="197" t="s">
        <v>165</v>
      </c>
      <c r="AT263" s="197" t="s">
        <v>160</v>
      </c>
      <c r="AU263" s="197" t="s">
        <v>85</v>
      </c>
      <c r="AY263" s="18" t="s">
        <v>158</v>
      </c>
      <c r="BE263" s="198">
        <f>IF(N263="základní",J263,0)</f>
        <v>0</v>
      </c>
      <c r="BF263" s="198">
        <f>IF(N263="snížená",J263,0)</f>
        <v>0</v>
      </c>
      <c r="BG263" s="198">
        <f>IF(N263="zákl. přenesená",J263,0)</f>
        <v>0</v>
      </c>
      <c r="BH263" s="198">
        <f>IF(N263="sníž. přenesená",J263,0)</f>
        <v>0</v>
      </c>
      <c r="BI263" s="198">
        <f>IF(N263="nulová",J263,0)</f>
        <v>0</v>
      </c>
      <c r="BJ263" s="18" t="s">
        <v>8</v>
      </c>
      <c r="BK263" s="198">
        <f>ROUND(I263*H263,0)</f>
        <v>0</v>
      </c>
      <c r="BL263" s="18" t="s">
        <v>165</v>
      </c>
      <c r="BM263" s="197" t="s">
        <v>286</v>
      </c>
    </row>
    <row r="264" spans="1:65" s="2" customFormat="1" ht="72">
      <c r="A264" s="35"/>
      <c r="B264" s="36"/>
      <c r="C264" s="37"/>
      <c r="D264" s="199" t="s">
        <v>167</v>
      </c>
      <c r="E264" s="37"/>
      <c r="F264" s="200" t="s">
        <v>278</v>
      </c>
      <c r="G264" s="37"/>
      <c r="H264" s="37"/>
      <c r="I264" s="201"/>
      <c r="J264" s="37"/>
      <c r="K264" s="37"/>
      <c r="L264" s="40"/>
      <c r="M264" s="202"/>
      <c r="N264" s="203"/>
      <c r="O264" s="72"/>
      <c r="P264" s="72"/>
      <c r="Q264" s="72"/>
      <c r="R264" s="72"/>
      <c r="S264" s="72"/>
      <c r="T264" s="73"/>
      <c r="U264" s="35"/>
      <c r="V264" s="35"/>
      <c r="W264" s="35"/>
      <c r="X264" s="35"/>
      <c r="Y264" s="35"/>
      <c r="Z264" s="35"/>
      <c r="AA264" s="35"/>
      <c r="AB264" s="35"/>
      <c r="AC264" s="35"/>
      <c r="AD264" s="35"/>
      <c r="AE264" s="35"/>
      <c r="AT264" s="18" t="s">
        <v>167</v>
      </c>
      <c r="AU264" s="18" t="s">
        <v>85</v>
      </c>
    </row>
    <row r="265" spans="1:65" s="14" customFormat="1" ht="11.25">
      <c r="B265" s="215"/>
      <c r="C265" s="216"/>
      <c r="D265" s="199" t="s">
        <v>169</v>
      </c>
      <c r="E265" s="217" t="s">
        <v>1</v>
      </c>
      <c r="F265" s="218" t="s">
        <v>279</v>
      </c>
      <c r="G265" s="216"/>
      <c r="H265" s="217" t="s">
        <v>1</v>
      </c>
      <c r="I265" s="219"/>
      <c r="J265" s="216"/>
      <c r="K265" s="216"/>
      <c r="L265" s="220"/>
      <c r="M265" s="221"/>
      <c r="N265" s="222"/>
      <c r="O265" s="222"/>
      <c r="P265" s="222"/>
      <c r="Q265" s="222"/>
      <c r="R265" s="222"/>
      <c r="S265" s="222"/>
      <c r="T265" s="223"/>
      <c r="AT265" s="224" t="s">
        <v>169</v>
      </c>
      <c r="AU265" s="224" t="s">
        <v>85</v>
      </c>
      <c r="AV265" s="14" t="s">
        <v>8</v>
      </c>
      <c r="AW265" s="14" t="s">
        <v>32</v>
      </c>
      <c r="AX265" s="14" t="s">
        <v>76</v>
      </c>
      <c r="AY265" s="224" t="s">
        <v>158</v>
      </c>
    </row>
    <row r="266" spans="1:65" s="13" customFormat="1" ht="22.5">
      <c r="B266" s="204"/>
      <c r="C266" s="205"/>
      <c r="D266" s="199" t="s">
        <v>169</v>
      </c>
      <c r="E266" s="206" t="s">
        <v>1</v>
      </c>
      <c r="F266" s="207" t="s">
        <v>287</v>
      </c>
      <c r="G266" s="205"/>
      <c r="H266" s="208">
        <v>50.4</v>
      </c>
      <c r="I266" s="209"/>
      <c r="J266" s="205"/>
      <c r="K266" s="205"/>
      <c r="L266" s="210"/>
      <c r="M266" s="211"/>
      <c r="N266" s="212"/>
      <c r="O266" s="212"/>
      <c r="P266" s="212"/>
      <c r="Q266" s="212"/>
      <c r="R266" s="212"/>
      <c r="S266" s="212"/>
      <c r="T266" s="213"/>
      <c r="AT266" s="214" t="s">
        <v>169</v>
      </c>
      <c r="AU266" s="214" t="s">
        <v>85</v>
      </c>
      <c r="AV266" s="13" t="s">
        <v>85</v>
      </c>
      <c r="AW266" s="13" t="s">
        <v>32</v>
      </c>
      <c r="AX266" s="13" t="s">
        <v>8</v>
      </c>
      <c r="AY266" s="214" t="s">
        <v>158</v>
      </c>
    </row>
    <row r="267" spans="1:65" s="2" customFormat="1" ht="44.25" customHeight="1">
      <c r="A267" s="35"/>
      <c r="B267" s="36"/>
      <c r="C267" s="187" t="s">
        <v>288</v>
      </c>
      <c r="D267" s="187" t="s">
        <v>160</v>
      </c>
      <c r="E267" s="188" t="s">
        <v>289</v>
      </c>
      <c r="F267" s="189" t="s">
        <v>290</v>
      </c>
      <c r="G267" s="190" t="s">
        <v>163</v>
      </c>
      <c r="H267" s="191">
        <v>539.71</v>
      </c>
      <c r="I267" s="192"/>
      <c r="J267" s="191">
        <f>ROUND(I267*H267,0)</f>
        <v>0</v>
      </c>
      <c r="K267" s="189" t="s">
        <v>164</v>
      </c>
      <c r="L267" s="40"/>
      <c r="M267" s="193" t="s">
        <v>1</v>
      </c>
      <c r="N267" s="194" t="s">
        <v>41</v>
      </c>
      <c r="O267" s="72"/>
      <c r="P267" s="195">
        <f>O267*H267</f>
        <v>0</v>
      </c>
      <c r="Q267" s="195">
        <v>1.7000000000000001E-4</v>
      </c>
      <c r="R267" s="195">
        <f>Q267*H267</f>
        <v>9.1750700000000018E-2</v>
      </c>
      <c r="S267" s="195">
        <v>0</v>
      </c>
      <c r="T267" s="196">
        <f>S267*H267</f>
        <v>0</v>
      </c>
      <c r="U267" s="35"/>
      <c r="V267" s="35"/>
      <c r="W267" s="35"/>
      <c r="X267" s="35"/>
      <c r="Y267" s="35"/>
      <c r="Z267" s="35"/>
      <c r="AA267" s="35"/>
      <c r="AB267" s="35"/>
      <c r="AC267" s="35"/>
      <c r="AD267" s="35"/>
      <c r="AE267" s="35"/>
      <c r="AR267" s="197" t="s">
        <v>165</v>
      </c>
      <c r="AT267" s="197" t="s">
        <v>160</v>
      </c>
      <c r="AU267" s="197" t="s">
        <v>85</v>
      </c>
      <c r="AY267" s="18" t="s">
        <v>158</v>
      </c>
      <c r="BE267" s="198">
        <f>IF(N267="základní",J267,0)</f>
        <v>0</v>
      </c>
      <c r="BF267" s="198">
        <f>IF(N267="snížená",J267,0)</f>
        <v>0</v>
      </c>
      <c r="BG267" s="198">
        <f>IF(N267="zákl. přenesená",J267,0)</f>
        <v>0</v>
      </c>
      <c r="BH267" s="198">
        <f>IF(N267="sníž. přenesená",J267,0)</f>
        <v>0</v>
      </c>
      <c r="BI267" s="198">
        <f>IF(N267="nulová",J267,0)</f>
        <v>0</v>
      </c>
      <c r="BJ267" s="18" t="s">
        <v>8</v>
      </c>
      <c r="BK267" s="198">
        <f>ROUND(I267*H267,0)</f>
        <v>0</v>
      </c>
      <c r="BL267" s="18" t="s">
        <v>165</v>
      </c>
      <c r="BM267" s="197" t="s">
        <v>291</v>
      </c>
    </row>
    <row r="268" spans="1:65" s="2" customFormat="1" ht="180">
      <c r="A268" s="35"/>
      <c r="B268" s="36"/>
      <c r="C268" s="37"/>
      <c r="D268" s="199" t="s">
        <v>167</v>
      </c>
      <c r="E268" s="37"/>
      <c r="F268" s="200" t="s">
        <v>292</v>
      </c>
      <c r="G268" s="37"/>
      <c r="H268" s="37"/>
      <c r="I268" s="201"/>
      <c r="J268" s="37"/>
      <c r="K268" s="37"/>
      <c r="L268" s="40"/>
      <c r="M268" s="202"/>
      <c r="N268" s="203"/>
      <c r="O268" s="72"/>
      <c r="P268" s="72"/>
      <c r="Q268" s="72"/>
      <c r="R268" s="72"/>
      <c r="S268" s="72"/>
      <c r="T268" s="73"/>
      <c r="U268" s="35"/>
      <c r="V268" s="35"/>
      <c r="W268" s="35"/>
      <c r="X268" s="35"/>
      <c r="Y268" s="35"/>
      <c r="Z268" s="35"/>
      <c r="AA268" s="35"/>
      <c r="AB268" s="35"/>
      <c r="AC268" s="35"/>
      <c r="AD268" s="35"/>
      <c r="AE268" s="35"/>
      <c r="AT268" s="18" t="s">
        <v>167</v>
      </c>
      <c r="AU268" s="18" t="s">
        <v>85</v>
      </c>
    </row>
    <row r="269" spans="1:65" s="14" customFormat="1" ht="11.25">
      <c r="B269" s="215"/>
      <c r="C269" s="216"/>
      <c r="D269" s="199" t="s">
        <v>169</v>
      </c>
      <c r="E269" s="217" t="s">
        <v>1</v>
      </c>
      <c r="F269" s="218" t="s">
        <v>279</v>
      </c>
      <c r="G269" s="216"/>
      <c r="H269" s="217" t="s">
        <v>1</v>
      </c>
      <c r="I269" s="219"/>
      <c r="J269" s="216"/>
      <c r="K269" s="216"/>
      <c r="L269" s="220"/>
      <c r="M269" s="221"/>
      <c r="N269" s="222"/>
      <c r="O269" s="222"/>
      <c r="P269" s="222"/>
      <c r="Q269" s="222"/>
      <c r="R269" s="222"/>
      <c r="S269" s="222"/>
      <c r="T269" s="223"/>
      <c r="AT269" s="224" t="s">
        <v>169</v>
      </c>
      <c r="AU269" s="224" t="s">
        <v>85</v>
      </c>
      <c r="AV269" s="14" t="s">
        <v>8</v>
      </c>
      <c r="AW269" s="14" t="s">
        <v>32</v>
      </c>
      <c r="AX269" s="14" t="s">
        <v>76</v>
      </c>
      <c r="AY269" s="224" t="s">
        <v>158</v>
      </c>
    </row>
    <row r="270" spans="1:65" s="13" customFormat="1" ht="11.25">
      <c r="B270" s="204"/>
      <c r="C270" s="205"/>
      <c r="D270" s="199" t="s">
        <v>169</v>
      </c>
      <c r="E270" s="206" t="s">
        <v>1</v>
      </c>
      <c r="F270" s="207" t="s">
        <v>293</v>
      </c>
      <c r="G270" s="205"/>
      <c r="H270" s="208">
        <v>233.28</v>
      </c>
      <c r="I270" s="209"/>
      <c r="J270" s="205"/>
      <c r="K270" s="205"/>
      <c r="L270" s="210"/>
      <c r="M270" s="211"/>
      <c r="N270" s="212"/>
      <c r="O270" s="212"/>
      <c r="P270" s="212"/>
      <c r="Q270" s="212"/>
      <c r="R270" s="212"/>
      <c r="S270" s="212"/>
      <c r="T270" s="213"/>
      <c r="AT270" s="214" t="s">
        <v>169</v>
      </c>
      <c r="AU270" s="214" t="s">
        <v>85</v>
      </c>
      <c r="AV270" s="13" t="s">
        <v>85</v>
      </c>
      <c r="AW270" s="13" t="s">
        <v>32</v>
      </c>
      <c r="AX270" s="13" t="s">
        <v>76</v>
      </c>
      <c r="AY270" s="214" t="s">
        <v>158</v>
      </c>
    </row>
    <row r="271" spans="1:65" s="14" customFormat="1" ht="11.25">
      <c r="B271" s="215"/>
      <c r="C271" s="216"/>
      <c r="D271" s="199" t="s">
        <v>169</v>
      </c>
      <c r="E271" s="217" t="s">
        <v>1</v>
      </c>
      <c r="F271" s="218" t="s">
        <v>281</v>
      </c>
      <c r="G271" s="216"/>
      <c r="H271" s="217" t="s">
        <v>1</v>
      </c>
      <c r="I271" s="219"/>
      <c r="J271" s="216"/>
      <c r="K271" s="216"/>
      <c r="L271" s="220"/>
      <c r="M271" s="221"/>
      <c r="N271" s="222"/>
      <c r="O271" s="222"/>
      <c r="P271" s="222"/>
      <c r="Q271" s="222"/>
      <c r="R271" s="222"/>
      <c r="S271" s="222"/>
      <c r="T271" s="223"/>
      <c r="AT271" s="224" t="s">
        <v>169</v>
      </c>
      <c r="AU271" s="224" t="s">
        <v>85</v>
      </c>
      <c r="AV271" s="14" t="s">
        <v>8</v>
      </c>
      <c r="AW271" s="14" t="s">
        <v>32</v>
      </c>
      <c r="AX271" s="14" t="s">
        <v>76</v>
      </c>
      <c r="AY271" s="224" t="s">
        <v>158</v>
      </c>
    </row>
    <row r="272" spans="1:65" s="13" customFormat="1" ht="11.25">
      <c r="B272" s="204"/>
      <c r="C272" s="205"/>
      <c r="D272" s="199" t="s">
        <v>169</v>
      </c>
      <c r="E272" s="206" t="s">
        <v>1</v>
      </c>
      <c r="F272" s="207" t="s">
        <v>294</v>
      </c>
      <c r="G272" s="205"/>
      <c r="H272" s="208">
        <v>306.43</v>
      </c>
      <c r="I272" s="209"/>
      <c r="J272" s="205"/>
      <c r="K272" s="205"/>
      <c r="L272" s="210"/>
      <c r="M272" s="211"/>
      <c r="N272" s="212"/>
      <c r="O272" s="212"/>
      <c r="P272" s="212"/>
      <c r="Q272" s="212"/>
      <c r="R272" s="212"/>
      <c r="S272" s="212"/>
      <c r="T272" s="213"/>
      <c r="AT272" s="214" t="s">
        <v>169</v>
      </c>
      <c r="AU272" s="214" t="s">
        <v>85</v>
      </c>
      <c r="AV272" s="13" t="s">
        <v>85</v>
      </c>
      <c r="AW272" s="13" t="s">
        <v>32</v>
      </c>
      <c r="AX272" s="13" t="s">
        <v>76</v>
      </c>
      <c r="AY272" s="214" t="s">
        <v>158</v>
      </c>
    </row>
    <row r="273" spans="1:65" s="16" customFormat="1" ht="11.25">
      <c r="B273" s="236"/>
      <c r="C273" s="237"/>
      <c r="D273" s="199" t="s">
        <v>169</v>
      </c>
      <c r="E273" s="238" t="s">
        <v>1</v>
      </c>
      <c r="F273" s="239" t="s">
        <v>189</v>
      </c>
      <c r="G273" s="237"/>
      <c r="H273" s="240">
        <v>539.71</v>
      </c>
      <c r="I273" s="241"/>
      <c r="J273" s="237"/>
      <c r="K273" s="237"/>
      <c r="L273" s="242"/>
      <c r="M273" s="243"/>
      <c r="N273" s="244"/>
      <c r="O273" s="244"/>
      <c r="P273" s="244"/>
      <c r="Q273" s="244"/>
      <c r="R273" s="244"/>
      <c r="S273" s="244"/>
      <c r="T273" s="245"/>
      <c r="AT273" s="246" t="s">
        <v>169</v>
      </c>
      <c r="AU273" s="246" t="s">
        <v>85</v>
      </c>
      <c r="AV273" s="16" t="s">
        <v>165</v>
      </c>
      <c r="AW273" s="16" t="s">
        <v>32</v>
      </c>
      <c r="AX273" s="16" t="s">
        <v>8</v>
      </c>
      <c r="AY273" s="246" t="s">
        <v>158</v>
      </c>
    </row>
    <row r="274" spans="1:65" s="2" customFormat="1" ht="24">
      <c r="A274" s="35"/>
      <c r="B274" s="36"/>
      <c r="C274" s="247" t="s">
        <v>295</v>
      </c>
      <c r="D274" s="247" t="s">
        <v>250</v>
      </c>
      <c r="E274" s="248" t="s">
        <v>296</v>
      </c>
      <c r="F274" s="249" t="s">
        <v>297</v>
      </c>
      <c r="G274" s="250" t="s">
        <v>163</v>
      </c>
      <c r="H274" s="251">
        <v>593.67999999999995</v>
      </c>
      <c r="I274" s="252"/>
      <c r="J274" s="251">
        <f>ROUND(I274*H274,0)</f>
        <v>0</v>
      </c>
      <c r="K274" s="249" t="s">
        <v>164</v>
      </c>
      <c r="L274" s="253"/>
      <c r="M274" s="254" t="s">
        <v>1</v>
      </c>
      <c r="N274" s="255" t="s">
        <v>41</v>
      </c>
      <c r="O274" s="72"/>
      <c r="P274" s="195">
        <f>O274*H274</f>
        <v>0</v>
      </c>
      <c r="Q274" s="195">
        <v>1.8000000000000001E-4</v>
      </c>
      <c r="R274" s="195">
        <f>Q274*H274</f>
        <v>0.1068624</v>
      </c>
      <c r="S274" s="195">
        <v>0</v>
      </c>
      <c r="T274" s="196">
        <f>S274*H274</f>
        <v>0</v>
      </c>
      <c r="U274" s="35"/>
      <c r="V274" s="35"/>
      <c r="W274" s="35"/>
      <c r="X274" s="35"/>
      <c r="Y274" s="35"/>
      <c r="Z274" s="35"/>
      <c r="AA274" s="35"/>
      <c r="AB274" s="35"/>
      <c r="AC274" s="35"/>
      <c r="AD274" s="35"/>
      <c r="AE274" s="35"/>
      <c r="AR274" s="197" t="s">
        <v>224</v>
      </c>
      <c r="AT274" s="197" t="s">
        <v>250</v>
      </c>
      <c r="AU274" s="197" t="s">
        <v>85</v>
      </c>
      <c r="AY274" s="18" t="s">
        <v>158</v>
      </c>
      <c r="BE274" s="198">
        <f>IF(N274="základní",J274,0)</f>
        <v>0</v>
      </c>
      <c r="BF274" s="198">
        <f>IF(N274="snížená",J274,0)</f>
        <v>0</v>
      </c>
      <c r="BG274" s="198">
        <f>IF(N274="zákl. přenesená",J274,0)</f>
        <v>0</v>
      </c>
      <c r="BH274" s="198">
        <f>IF(N274="sníž. přenesená",J274,0)</f>
        <v>0</v>
      </c>
      <c r="BI274" s="198">
        <f>IF(N274="nulová",J274,0)</f>
        <v>0</v>
      </c>
      <c r="BJ274" s="18" t="s">
        <v>8</v>
      </c>
      <c r="BK274" s="198">
        <f>ROUND(I274*H274,0)</f>
        <v>0</v>
      </c>
      <c r="BL274" s="18" t="s">
        <v>165</v>
      </c>
      <c r="BM274" s="197" t="s">
        <v>298</v>
      </c>
    </row>
    <row r="275" spans="1:65" s="13" customFormat="1" ht="11.25">
      <c r="B275" s="204"/>
      <c r="C275" s="205"/>
      <c r="D275" s="199" t="s">
        <v>169</v>
      </c>
      <c r="E275" s="206" t="s">
        <v>1</v>
      </c>
      <c r="F275" s="207" t="s">
        <v>299</v>
      </c>
      <c r="G275" s="205"/>
      <c r="H275" s="208">
        <v>593.67999999999995</v>
      </c>
      <c r="I275" s="209"/>
      <c r="J275" s="205"/>
      <c r="K275" s="205"/>
      <c r="L275" s="210"/>
      <c r="M275" s="211"/>
      <c r="N275" s="212"/>
      <c r="O275" s="212"/>
      <c r="P275" s="212"/>
      <c r="Q275" s="212"/>
      <c r="R275" s="212"/>
      <c r="S275" s="212"/>
      <c r="T275" s="213"/>
      <c r="AT275" s="214" t="s">
        <v>169</v>
      </c>
      <c r="AU275" s="214" t="s">
        <v>85</v>
      </c>
      <c r="AV275" s="13" t="s">
        <v>85</v>
      </c>
      <c r="AW275" s="13" t="s">
        <v>32</v>
      </c>
      <c r="AX275" s="13" t="s">
        <v>8</v>
      </c>
      <c r="AY275" s="214" t="s">
        <v>158</v>
      </c>
    </row>
    <row r="276" spans="1:65" s="2" customFormat="1" ht="55.5" customHeight="1">
      <c r="A276" s="35"/>
      <c r="B276" s="36"/>
      <c r="C276" s="187" t="s">
        <v>300</v>
      </c>
      <c r="D276" s="187" t="s">
        <v>160</v>
      </c>
      <c r="E276" s="188" t="s">
        <v>301</v>
      </c>
      <c r="F276" s="189" t="s">
        <v>302</v>
      </c>
      <c r="G276" s="190" t="s">
        <v>163</v>
      </c>
      <c r="H276" s="191">
        <v>54.72</v>
      </c>
      <c r="I276" s="192"/>
      <c r="J276" s="191">
        <f>ROUND(I276*H276,0)</f>
        <v>0</v>
      </c>
      <c r="K276" s="189" t="s">
        <v>164</v>
      </c>
      <c r="L276" s="40"/>
      <c r="M276" s="193" t="s">
        <v>1</v>
      </c>
      <c r="N276" s="194" t="s">
        <v>41</v>
      </c>
      <c r="O276" s="72"/>
      <c r="P276" s="195">
        <f>O276*H276</f>
        <v>0</v>
      </c>
      <c r="Q276" s="195">
        <v>3.1E-4</v>
      </c>
      <c r="R276" s="195">
        <f>Q276*H276</f>
        <v>1.6963200000000001E-2</v>
      </c>
      <c r="S276" s="195">
        <v>0</v>
      </c>
      <c r="T276" s="196">
        <f>S276*H276</f>
        <v>0</v>
      </c>
      <c r="U276" s="35"/>
      <c r="V276" s="35"/>
      <c r="W276" s="35"/>
      <c r="X276" s="35"/>
      <c r="Y276" s="35"/>
      <c r="Z276" s="35"/>
      <c r="AA276" s="35"/>
      <c r="AB276" s="35"/>
      <c r="AC276" s="35"/>
      <c r="AD276" s="35"/>
      <c r="AE276" s="35"/>
      <c r="AR276" s="197" t="s">
        <v>165</v>
      </c>
      <c r="AT276" s="197" t="s">
        <v>160</v>
      </c>
      <c r="AU276" s="197" t="s">
        <v>85</v>
      </c>
      <c r="AY276" s="18" t="s">
        <v>158</v>
      </c>
      <c r="BE276" s="198">
        <f>IF(N276="základní",J276,0)</f>
        <v>0</v>
      </c>
      <c r="BF276" s="198">
        <f>IF(N276="snížená",J276,0)</f>
        <v>0</v>
      </c>
      <c r="BG276" s="198">
        <f>IF(N276="zákl. přenesená",J276,0)</f>
        <v>0</v>
      </c>
      <c r="BH276" s="198">
        <f>IF(N276="sníž. přenesená",J276,0)</f>
        <v>0</v>
      </c>
      <c r="BI276" s="198">
        <f>IF(N276="nulová",J276,0)</f>
        <v>0</v>
      </c>
      <c r="BJ276" s="18" t="s">
        <v>8</v>
      </c>
      <c r="BK276" s="198">
        <f>ROUND(I276*H276,0)</f>
        <v>0</v>
      </c>
      <c r="BL276" s="18" t="s">
        <v>165</v>
      </c>
      <c r="BM276" s="197" t="s">
        <v>303</v>
      </c>
    </row>
    <row r="277" spans="1:65" s="2" customFormat="1" ht="180">
      <c r="A277" s="35"/>
      <c r="B277" s="36"/>
      <c r="C277" s="37"/>
      <c r="D277" s="199" t="s">
        <v>167</v>
      </c>
      <c r="E277" s="37"/>
      <c r="F277" s="200" t="s">
        <v>292</v>
      </c>
      <c r="G277" s="37"/>
      <c r="H277" s="37"/>
      <c r="I277" s="201"/>
      <c r="J277" s="37"/>
      <c r="K277" s="37"/>
      <c r="L277" s="40"/>
      <c r="M277" s="202"/>
      <c r="N277" s="203"/>
      <c r="O277" s="72"/>
      <c r="P277" s="72"/>
      <c r="Q277" s="72"/>
      <c r="R277" s="72"/>
      <c r="S277" s="72"/>
      <c r="T277" s="73"/>
      <c r="U277" s="35"/>
      <c r="V277" s="35"/>
      <c r="W277" s="35"/>
      <c r="X277" s="35"/>
      <c r="Y277" s="35"/>
      <c r="Z277" s="35"/>
      <c r="AA277" s="35"/>
      <c r="AB277" s="35"/>
      <c r="AC277" s="35"/>
      <c r="AD277" s="35"/>
      <c r="AE277" s="35"/>
      <c r="AT277" s="18" t="s">
        <v>167</v>
      </c>
      <c r="AU277" s="18" t="s">
        <v>85</v>
      </c>
    </row>
    <row r="278" spans="1:65" s="14" customFormat="1" ht="11.25">
      <c r="B278" s="215"/>
      <c r="C278" s="216"/>
      <c r="D278" s="199" t="s">
        <v>169</v>
      </c>
      <c r="E278" s="217" t="s">
        <v>1</v>
      </c>
      <c r="F278" s="218" t="s">
        <v>279</v>
      </c>
      <c r="G278" s="216"/>
      <c r="H278" s="217" t="s">
        <v>1</v>
      </c>
      <c r="I278" s="219"/>
      <c r="J278" s="216"/>
      <c r="K278" s="216"/>
      <c r="L278" s="220"/>
      <c r="M278" s="221"/>
      <c r="N278" s="222"/>
      <c r="O278" s="222"/>
      <c r="P278" s="222"/>
      <c r="Q278" s="222"/>
      <c r="R278" s="222"/>
      <c r="S278" s="222"/>
      <c r="T278" s="223"/>
      <c r="AT278" s="224" t="s">
        <v>169</v>
      </c>
      <c r="AU278" s="224" t="s">
        <v>85</v>
      </c>
      <c r="AV278" s="14" t="s">
        <v>8</v>
      </c>
      <c r="AW278" s="14" t="s">
        <v>32</v>
      </c>
      <c r="AX278" s="14" t="s">
        <v>76</v>
      </c>
      <c r="AY278" s="224" t="s">
        <v>158</v>
      </c>
    </row>
    <row r="279" spans="1:65" s="13" customFormat="1" ht="11.25">
      <c r="B279" s="204"/>
      <c r="C279" s="205"/>
      <c r="D279" s="199" t="s">
        <v>169</v>
      </c>
      <c r="E279" s="206" t="s">
        <v>1</v>
      </c>
      <c r="F279" s="207" t="s">
        <v>304</v>
      </c>
      <c r="G279" s="205"/>
      <c r="H279" s="208">
        <v>54.72</v>
      </c>
      <c r="I279" s="209"/>
      <c r="J279" s="205"/>
      <c r="K279" s="205"/>
      <c r="L279" s="210"/>
      <c r="M279" s="211"/>
      <c r="N279" s="212"/>
      <c r="O279" s="212"/>
      <c r="P279" s="212"/>
      <c r="Q279" s="212"/>
      <c r="R279" s="212"/>
      <c r="S279" s="212"/>
      <c r="T279" s="213"/>
      <c r="AT279" s="214" t="s">
        <v>169</v>
      </c>
      <c r="AU279" s="214" t="s">
        <v>85</v>
      </c>
      <c r="AV279" s="13" t="s">
        <v>85</v>
      </c>
      <c r="AW279" s="13" t="s">
        <v>32</v>
      </c>
      <c r="AX279" s="13" t="s">
        <v>8</v>
      </c>
      <c r="AY279" s="214" t="s">
        <v>158</v>
      </c>
    </row>
    <row r="280" spans="1:65" s="2" customFormat="1" ht="24">
      <c r="A280" s="35"/>
      <c r="B280" s="36"/>
      <c r="C280" s="247" t="s">
        <v>305</v>
      </c>
      <c r="D280" s="247" t="s">
        <v>250</v>
      </c>
      <c r="E280" s="248" t="s">
        <v>296</v>
      </c>
      <c r="F280" s="249" t="s">
        <v>297</v>
      </c>
      <c r="G280" s="250" t="s">
        <v>163</v>
      </c>
      <c r="H280" s="251">
        <v>54.72</v>
      </c>
      <c r="I280" s="252"/>
      <c r="J280" s="251">
        <f>ROUND(I280*H280,0)</f>
        <v>0</v>
      </c>
      <c r="K280" s="249" t="s">
        <v>164</v>
      </c>
      <c r="L280" s="253"/>
      <c r="M280" s="254" t="s">
        <v>1</v>
      </c>
      <c r="N280" s="255" t="s">
        <v>41</v>
      </c>
      <c r="O280" s="72"/>
      <c r="P280" s="195">
        <f>O280*H280</f>
        <v>0</v>
      </c>
      <c r="Q280" s="195">
        <v>1.8000000000000001E-4</v>
      </c>
      <c r="R280" s="195">
        <f>Q280*H280</f>
        <v>9.8496E-3</v>
      </c>
      <c r="S280" s="195">
        <v>0</v>
      </c>
      <c r="T280" s="196">
        <f>S280*H280</f>
        <v>0</v>
      </c>
      <c r="U280" s="35"/>
      <c r="V280" s="35"/>
      <c r="W280" s="35"/>
      <c r="X280" s="35"/>
      <c r="Y280" s="35"/>
      <c r="Z280" s="35"/>
      <c r="AA280" s="35"/>
      <c r="AB280" s="35"/>
      <c r="AC280" s="35"/>
      <c r="AD280" s="35"/>
      <c r="AE280" s="35"/>
      <c r="AR280" s="197" t="s">
        <v>224</v>
      </c>
      <c r="AT280" s="197" t="s">
        <v>250</v>
      </c>
      <c r="AU280" s="197" t="s">
        <v>85</v>
      </c>
      <c r="AY280" s="18" t="s">
        <v>158</v>
      </c>
      <c r="BE280" s="198">
        <f>IF(N280="základní",J280,0)</f>
        <v>0</v>
      </c>
      <c r="BF280" s="198">
        <f>IF(N280="snížená",J280,0)</f>
        <v>0</v>
      </c>
      <c r="BG280" s="198">
        <f>IF(N280="zákl. přenesená",J280,0)</f>
        <v>0</v>
      </c>
      <c r="BH280" s="198">
        <f>IF(N280="sníž. přenesená",J280,0)</f>
        <v>0</v>
      </c>
      <c r="BI280" s="198">
        <f>IF(N280="nulová",J280,0)</f>
        <v>0</v>
      </c>
      <c r="BJ280" s="18" t="s">
        <v>8</v>
      </c>
      <c r="BK280" s="198">
        <f>ROUND(I280*H280,0)</f>
        <v>0</v>
      </c>
      <c r="BL280" s="18" t="s">
        <v>165</v>
      </c>
      <c r="BM280" s="197" t="s">
        <v>306</v>
      </c>
    </row>
    <row r="281" spans="1:65" s="2" customFormat="1" ht="16.5" customHeight="1">
      <c r="A281" s="35"/>
      <c r="B281" s="36"/>
      <c r="C281" s="187" t="s">
        <v>7</v>
      </c>
      <c r="D281" s="187" t="s">
        <v>160</v>
      </c>
      <c r="E281" s="188" t="s">
        <v>307</v>
      </c>
      <c r="F281" s="189" t="s">
        <v>308</v>
      </c>
      <c r="G281" s="190" t="s">
        <v>309</v>
      </c>
      <c r="H281" s="191">
        <v>1054</v>
      </c>
      <c r="I281" s="192"/>
      <c r="J281" s="191">
        <f>ROUND(I281*H281,0)</f>
        <v>0</v>
      </c>
      <c r="K281" s="189" t="s">
        <v>1</v>
      </c>
      <c r="L281" s="40"/>
      <c r="M281" s="193" t="s">
        <v>1</v>
      </c>
      <c r="N281" s="194" t="s">
        <v>41</v>
      </c>
      <c r="O281" s="72"/>
      <c r="P281" s="195">
        <f>O281*H281</f>
        <v>0</v>
      </c>
      <c r="Q281" s="195">
        <v>0</v>
      </c>
      <c r="R281" s="195">
        <f>Q281*H281</f>
        <v>0</v>
      </c>
      <c r="S281" s="195">
        <v>0</v>
      </c>
      <c r="T281" s="196">
        <f>S281*H281</f>
        <v>0</v>
      </c>
      <c r="U281" s="35"/>
      <c r="V281" s="35"/>
      <c r="W281" s="35"/>
      <c r="X281" s="35"/>
      <c r="Y281" s="35"/>
      <c r="Z281" s="35"/>
      <c r="AA281" s="35"/>
      <c r="AB281" s="35"/>
      <c r="AC281" s="35"/>
      <c r="AD281" s="35"/>
      <c r="AE281" s="35"/>
      <c r="AR281" s="197" t="s">
        <v>165</v>
      </c>
      <c r="AT281" s="197" t="s">
        <v>160</v>
      </c>
      <c r="AU281" s="197" t="s">
        <v>85</v>
      </c>
      <c r="AY281" s="18" t="s">
        <v>158</v>
      </c>
      <c r="BE281" s="198">
        <f>IF(N281="základní",J281,0)</f>
        <v>0</v>
      </c>
      <c r="BF281" s="198">
        <f>IF(N281="snížená",J281,0)</f>
        <v>0</v>
      </c>
      <c r="BG281" s="198">
        <f>IF(N281="zákl. přenesená",J281,0)</f>
        <v>0</v>
      </c>
      <c r="BH281" s="198">
        <f>IF(N281="sníž. přenesená",J281,0)</f>
        <v>0</v>
      </c>
      <c r="BI281" s="198">
        <f>IF(N281="nulová",J281,0)</f>
        <v>0</v>
      </c>
      <c r="BJ281" s="18" t="s">
        <v>8</v>
      </c>
      <c r="BK281" s="198">
        <f>ROUND(I281*H281,0)</f>
        <v>0</v>
      </c>
      <c r="BL281" s="18" t="s">
        <v>165</v>
      </c>
      <c r="BM281" s="197" t="s">
        <v>310</v>
      </c>
    </row>
    <row r="282" spans="1:65" s="2" customFormat="1" ht="66.75" customHeight="1">
      <c r="A282" s="35"/>
      <c r="B282" s="36"/>
      <c r="C282" s="187" t="s">
        <v>311</v>
      </c>
      <c r="D282" s="187" t="s">
        <v>160</v>
      </c>
      <c r="E282" s="188" t="s">
        <v>312</v>
      </c>
      <c r="F282" s="189" t="s">
        <v>313</v>
      </c>
      <c r="G282" s="190" t="s">
        <v>309</v>
      </c>
      <c r="H282" s="191">
        <v>63.84</v>
      </c>
      <c r="I282" s="192"/>
      <c r="J282" s="191">
        <f>ROUND(I282*H282,0)</f>
        <v>0</v>
      </c>
      <c r="K282" s="189" t="s">
        <v>164</v>
      </c>
      <c r="L282" s="40"/>
      <c r="M282" s="193" t="s">
        <v>1</v>
      </c>
      <c r="N282" s="194" t="s">
        <v>41</v>
      </c>
      <c r="O282" s="72"/>
      <c r="P282" s="195">
        <f>O282*H282</f>
        <v>0</v>
      </c>
      <c r="Q282" s="195">
        <v>0.20449000000000001</v>
      </c>
      <c r="R282" s="195">
        <f>Q282*H282</f>
        <v>13.054641600000002</v>
      </c>
      <c r="S282" s="195">
        <v>0</v>
      </c>
      <c r="T282" s="196">
        <f>S282*H282</f>
        <v>0</v>
      </c>
      <c r="U282" s="35"/>
      <c r="V282" s="35"/>
      <c r="W282" s="35"/>
      <c r="X282" s="35"/>
      <c r="Y282" s="35"/>
      <c r="Z282" s="35"/>
      <c r="AA282" s="35"/>
      <c r="AB282" s="35"/>
      <c r="AC282" s="35"/>
      <c r="AD282" s="35"/>
      <c r="AE282" s="35"/>
      <c r="AR282" s="197" t="s">
        <v>165</v>
      </c>
      <c r="AT282" s="197" t="s">
        <v>160</v>
      </c>
      <c r="AU282" s="197" t="s">
        <v>85</v>
      </c>
      <c r="AY282" s="18" t="s">
        <v>158</v>
      </c>
      <c r="BE282" s="198">
        <f>IF(N282="základní",J282,0)</f>
        <v>0</v>
      </c>
      <c r="BF282" s="198">
        <f>IF(N282="snížená",J282,0)</f>
        <v>0</v>
      </c>
      <c r="BG282" s="198">
        <f>IF(N282="zákl. přenesená",J282,0)</f>
        <v>0</v>
      </c>
      <c r="BH282" s="198">
        <f>IF(N282="sníž. přenesená",J282,0)</f>
        <v>0</v>
      </c>
      <c r="BI282" s="198">
        <f>IF(N282="nulová",J282,0)</f>
        <v>0</v>
      </c>
      <c r="BJ282" s="18" t="s">
        <v>8</v>
      </c>
      <c r="BK282" s="198">
        <f>ROUND(I282*H282,0)</f>
        <v>0</v>
      </c>
      <c r="BL282" s="18" t="s">
        <v>165</v>
      </c>
      <c r="BM282" s="197" t="s">
        <v>314</v>
      </c>
    </row>
    <row r="283" spans="1:65" s="2" customFormat="1" ht="72">
      <c r="A283" s="35"/>
      <c r="B283" s="36"/>
      <c r="C283" s="37"/>
      <c r="D283" s="199" t="s">
        <v>167</v>
      </c>
      <c r="E283" s="37"/>
      <c r="F283" s="200" t="s">
        <v>315</v>
      </c>
      <c r="G283" s="37"/>
      <c r="H283" s="37"/>
      <c r="I283" s="201"/>
      <c r="J283" s="37"/>
      <c r="K283" s="37"/>
      <c r="L283" s="40"/>
      <c r="M283" s="202"/>
      <c r="N283" s="203"/>
      <c r="O283" s="72"/>
      <c r="P283" s="72"/>
      <c r="Q283" s="72"/>
      <c r="R283" s="72"/>
      <c r="S283" s="72"/>
      <c r="T283" s="73"/>
      <c r="U283" s="35"/>
      <c r="V283" s="35"/>
      <c r="W283" s="35"/>
      <c r="X283" s="35"/>
      <c r="Y283" s="35"/>
      <c r="Z283" s="35"/>
      <c r="AA283" s="35"/>
      <c r="AB283" s="35"/>
      <c r="AC283" s="35"/>
      <c r="AD283" s="35"/>
      <c r="AE283" s="35"/>
      <c r="AT283" s="18" t="s">
        <v>167</v>
      </c>
      <c r="AU283" s="18" t="s">
        <v>85</v>
      </c>
    </row>
    <row r="284" spans="1:65" s="14" customFormat="1" ht="11.25">
      <c r="B284" s="215"/>
      <c r="C284" s="216"/>
      <c r="D284" s="199" t="s">
        <v>169</v>
      </c>
      <c r="E284" s="217" t="s">
        <v>1</v>
      </c>
      <c r="F284" s="218" t="s">
        <v>281</v>
      </c>
      <c r="G284" s="216"/>
      <c r="H284" s="217" t="s">
        <v>1</v>
      </c>
      <c r="I284" s="219"/>
      <c r="J284" s="216"/>
      <c r="K284" s="216"/>
      <c r="L284" s="220"/>
      <c r="M284" s="221"/>
      <c r="N284" s="222"/>
      <c r="O284" s="222"/>
      <c r="P284" s="222"/>
      <c r="Q284" s="222"/>
      <c r="R284" s="222"/>
      <c r="S284" s="222"/>
      <c r="T284" s="223"/>
      <c r="AT284" s="224" t="s">
        <v>169</v>
      </c>
      <c r="AU284" s="224" t="s">
        <v>85</v>
      </c>
      <c r="AV284" s="14" t="s">
        <v>8</v>
      </c>
      <c r="AW284" s="14" t="s">
        <v>32</v>
      </c>
      <c r="AX284" s="14" t="s">
        <v>76</v>
      </c>
      <c r="AY284" s="224" t="s">
        <v>158</v>
      </c>
    </row>
    <row r="285" spans="1:65" s="13" customFormat="1" ht="11.25">
      <c r="B285" s="204"/>
      <c r="C285" s="205"/>
      <c r="D285" s="199" t="s">
        <v>169</v>
      </c>
      <c r="E285" s="206" t="s">
        <v>1</v>
      </c>
      <c r="F285" s="207" t="s">
        <v>316</v>
      </c>
      <c r="G285" s="205"/>
      <c r="H285" s="208">
        <v>63.84</v>
      </c>
      <c r="I285" s="209"/>
      <c r="J285" s="205"/>
      <c r="K285" s="205"/>
      <c r="L285" s="210"/>
      <c r="M285" s="211"/>
      <c r="N285" s="212"/>
      <c r="O285" s="212"/>
      <c r="P285" s="212"/>
      <c r="Q285" s="212"/>
      <c r="R285" s="212"/>
      <c r="S285" s="212"/>
      <c r="T285" s="213"/>
      <c r="AT285" s="214" t="s">
        <v>169</v>
      </c>
      <c r="AU285" s="214" t="s">
        <v>85</v>
      </c>
      <c r="AV285" s="13" t="s">
        <v>85</v>
      </c>
      <c r="AW285" s="13" t="s">
        <v>32</v>
      </c>
      <c r="AX285" s="13" t="s">
        <v>8</v>
      </c>
      <c r="AY285" s="214" t="s">
        <v>158</v>
      </c>
    </row>
    <row r="286" spans="1:65" s="2" customFormat="1" ht="66.75" customHeight="1">
      <c r="A286" s="35"/>
      <c r="B286" s="36"/>
      <c r="C286" s="187" t="s">
        <v>317</v>
      </c>
      <c r="D286" s="187" t="s">
        <v>160</v>
      </c>
      <c r="E286" s="188" t="s">
        <v>318</v>
      </c>
      <c r="F286" s="189" t="s">
        <v>319</v>
      </c>
      <c r="G286" s="190" t="s">
        <v>309</v>
      </c>
      <c r="H286" s="191">
        <v>51</v>
      </c>
      <c r="I286" s="192"/>
      <c r="J286" s="191">
        <f>ROUND(I286*H286,0)</f>
        <v>0</v>
      </c>
      <c r="K286" s="189" t="s">
        <v>164</v>
      </c>
      <c r="L286" s="40"/>
      <c r="M286" s="193" t="s">
        <v>1</v>
      </c>
      <c r="N286" s="194" t="s">
        <v>41</v>
      </c>
      <c r="O286" s="72"/>
      <c r="P286" s="195">
        <f>O286*H286</f>
        <v>0</v>
      </c>
      <c r="Q286" s="195">
        <v>0.31433</v>
      </c>
      <c r="R286" s="195">
        <f>Q286*H286</f>
        <v>16.030830000000002</v>
      </c>
      <c r="S286" s="195">
        <v>0</v>
      </c>
      <c r="T286" s="196">
        <f>S286*H286</f>
        <v>0</v>
      </c>
      <c r="U286" s="35"/>
      <c r="V286" s="35"/>
      <c r="W286" s="35"/>
      <c r="X286" s="35"/>
      <c r="Y286" s="35"/>
      <c r="Z286" s="35"/>
      <c r="AA286" s="35"/>
      <c r="AB286" s="35"/>
      <c r="AC286" s="35"/>
      <c r="AD286" s="35"/>
      <c r="AE286" s="35"/>
      <c r="AR286" s="197" t="s">
        <v>165</v>
      </c>
      <c r="AT286" s="197" t="s">
        <v>160</v>
      </c>
      <c r="AU286" s="197" t="s">
        <v>85</v>
      </c>
      <c r="AY286" s="18" t="s">
        <v>158</v>
      </c>
      <c r="BE286" s="198">
        <f>IF(N286="základní",J286,0)</f>
        <v>0</v>
      </c>
      <c r="BF286" s="198">
        <f>IF(N286="snížená",J286,0)</f>
        <v>0</v>
      </c>
      <c r="BG286" s="198">
        <f>IF(N286="zákl. přenesená",J286,0)</f>
        <v>0</v>
      </c>
      <c r="BH286" s="198">
        <f>IF(N286="sníž. přenesená",J286,0)</f>
        <v>0</v>
      </c>
      <c r="BI286" s="198">
        <f>IF(N286="nulová",J286,0)</f>
        <v>0</v>
      </c>
      <c r="BJ286" s="18" t="s">
        <v>8</v>
      </c>
      <c r="BK286" s="198">
        <f>ROUND(I286*H286,0)</f>
        <v>0</v>
      </c>
      <c r="BL286" s="18" t="s">
        <v>165</v>
      </c>
      <c r="BM286" s="197" t="s">
        <v>320</v>
      </c>
    </row>
    <row r="287" spans="1:65" s="2" customFormat="1" ht="72">
      <c r="A287" s="35"/>
      <c r="B287" s="36"/>
      <c r="C287" s="37"/>
      <c r="D287" s="199" t="s">
        <v>167</v>
      </c>
      <c r="E287" s="37"/>
      <c r="F287" s="200" t="s">
        <v>315</v>
      </c>
      <c r="G287" s="37"/>
      <c r="H287" s="37"/>
      <c r="I287" s="201"/>
      <c r="J287" s="37"/>
      <c r="K287" s="37"/>
      <c r="L287" s="40"/>
      <c r="M287" s="202"/>
      <c r="N287" s="203"/>
      <c r="O287" s="72"/>
      <c r="P287" s="72"/>
      <c r="Q287" s="72"/>
      <c r="R287" s="72"/>
      <c r="S287" s="72"/>
      <c r="T287" s="73"/>
      <c r="U287" s="35"/>
      <c r="V287" s="35"/>
      <c r="W287" s="35"/>
      <c r="X287" s="35"/>
      <c r="Y287" s="35"/>
      <c r="Z287" s="35"/>
      <c r="AA287" s="35"/>
      <c r="AB287" s="35"/>
      <c r="AC287" s="35"/>
      <c r="AD287" s="35"/>
      <c r="AE287" s="35"/>
      <c r="AT287" s="18" t="s">
        <v>167</v>
      </c>
      <c r="AU287" s="18" t="s">
        <v>85</v>
      </c>
    </row>
    <row r="288" spans="1:65" s="14" customFormat="1" ht="11.25">
      <c r="B288" s="215"/>
      <c r="C288" s="216"/>
      <c r="D288" s="199" t="s">
        <v>169</v>
      </c>
      <c r="E288" s="217" t="s">
        <v>1</v>
      </c>
      <c r="F288" s="218" t="s">
        <v>279</v>
      </c>
      <c r="G288" s="216"/>
      <c r="H288" s="217" t="s">
        <v>1</v>
      </c>
      <c r="I288" s="219"/>
      <c r="J288" s="216"/>
      <c r="K288" s="216"/>
      <c r="L288" s="220"/>
      <c r="M288" s="221"/>
      <c r="N288" s="222"/>
      <c r="O288" s="222"/>
      <c r="P288" s="222"/>
      <c r="Q288" s="222"/>
      <c r="R288" s="222"/>
      <c r="S288" s="222"/>
      <c r="T288" s="223"/>
      <c r="AT288" s="224" t="s">
        <v>169</v>
      </c>
      <c r="AU288" s="224" t="s">
        <v>85</v>
      </c>
      <c r="AV288" s="14" t="s">
        <v>8</v>
      </c>
      <c r="AW288" s="14" t="s">
        <v>32</v>
      </c>
      <c r="AX288" s="14" t="s">
        <v>76</v>
      </c>
      <c r="AY288" s="224" t="s">
        <v>158</v>
      </c>
    </row>
    <row r="289" spans="1:65" s="13" customFormat="1" ht="11.25">
      <c r="B289" s="204"/>
      <c r="C289" s="205"/>
      <c r="D289" s="199" t="s">
        <v>169</v>
      </c>
      <c r="E289" s="206" t="s">
        <v>1</v>
      </c>
      <c r="F289" s="207" t="s">
        <v>321</v>
      </c>
      <c r="G289" s="205"/>
      <c r="H289" s="208">
        <v>51</v>
      </c>
      <c r="I289" s="209"/>
      <c r="J289" s="205"/>
      <c r="K289" s="205"/>
      <c r="L289" s="210"/>
      <c r="M289" s="211"/>
      <c r="N289" s="212"/>
      <c r="O289" s="212"/>
      <c r="P289" s="212"/>
      <c r="Q289" s="212"/>
      <c r="R289" s="212"/>
      <c r="S289" s="212"/>
      <c r="T289" s="213"/>
      <c r="AT289" s="214" t="s">
        <v>169</v>
      </c>
      <c r="AU289" s="214" t="s">
        <v>85</v>
      </c>
      <c r="AV289" s="13" t="s">
        <v>85</v>
      </c>
      <c r="AW289" s="13" t="s">
        <v>32</v>
      </c>
      <c r="AX289" s="13" t="s">
        <v>8</v>
      </c>
      <c r="AY289" s="214" t="s">
        <v>158</v>
      </c>
    </row>
    <row r="290" spans="1:65" s="2" customFormat="1" ht="16.5" customHeight="1">
      <c r="A290" s="35"/>
      <c r="B290" s="36"/>
      <c r="C290" s="187" t="s">
        <v>322</v>
      </c>
      <c r="D290" s="187" t="s">
        <v>160</v>
      </c>
      <c r="E290" s="188" t="s">
        <v>323</v>
      </c>
      <c r="F290" s="189" t="s">
        <v>324</v>
      </c>
      <c r="G290" s="190" t="s">
        <v>309</v>
      </c>
      <c r="H290" s="191">
        <v>51.1</v>
      </c>
      <c r="I290" s="192"/>
      <c r="J290" s="191">
        <f>ROUND(I290*H290,0)</f>
        <v>0</v>
      </c>
      <c r="K290" s="189" t="s">
        <v>164</v>
      </c>
      <c r="L290" s="40"/>
      <c r="M290" s="193" t="s">
        <v>1</v>
      </c>
      <c r="N290" s="194" t="s">
        <v>41</v>
      </c>
      <c r="O290" s="72"/>
      <c r="P290" s="195">
        <f>O290*H290</f>
        <v>0</v>
      </c>
      <c r="Q290" s="195">
        <v>2.0000000000000001E-4</v>
      </c>
      <c r="R290" s="195">
        <f>Q290*H290</f>
        <v>1.022E-2</v>
      </c>
      <c r="S290" s="195">
        <v>0</v>
      </c>
      <c r="T290" s="196">
        <f>S290*H290</f>
        <v>0</v>
      </c>
      <c r="U290" s="35"/>
      <c r="V290" s="35"/>
      <c r="W290" s="35"/>
      <c r="X290" s="35"/>
      <c r="Y290" s="35"/>
      <c r="Z290" s="35"/>
      <c r="AA290" s="35"/>
      <c r="AB290" s="35"/>
      <c r="AC290" s="35"/>
      <c r="AD290" s="35"/>
      <c r="AE290" s="35"/>
      <c r="AR290" s="197" t="s">
        <v>165</v>
      </c>
      <c r="AT290" s="197" t="s">
        <v>160</v>
      </c>
      <c r="AU290" s="197" t="s">
        <v>85</v>
      </c>
      <c r="AY290" s="18" t="s">
        <v>158</v>
      </c>
      <c r="BE290" s="198">
        <f>IF(N290="základní",J290,0)</f>
        <v>0</v>
      </c>
      <c r="BF290" s="198">
        <f>IF(N290="snížená",J290,0)</f>
        <v>0</v>
      </c>
      <c r="BG290" s="198">
        <f>IF(N290="zákl. přenesená",J290,0)</f>
        <v>0</v>
      </c>
      <c r="BH290" s="198">
        <f>IF(N290="sníž. přenesená",J290,0)</f>
        <v>0</v>
      </c>
      <c r="BI290" s="198">
        <f>IF(N290="nulová",J290,0)</f>
        <v>0</v>
      </c>
      <c r="BJ290" s="18" t="s">
        <v>8</v>
      </c>
      <c r="BK290" s="198">
        <f>ROUND(I290*H290,0)</f>
        <v>0</v>
      </c>
      <c r="BL290" s="18" t="s">
        <v>165</v>
      </c>
      <c r="BM290" s="197" t="s">
        <v>325</v>
      </c>
    </row>
    <row r="291" spans="1:65" s="2" customFormat="1" ht="45">
      <c r="A291" s="35"/>
      <c r="B291" s="36"/>
      <c r="C291" s="37"/>
      <c r="D291" s="199" t="s">
        <v>167</v>
      </c>
      <c r="E291" s="37"/>
      <c r="F291" s="200" t="s">
        <v>326</v>
      </c>
      <c r="G291" s="37"/>
      <c r="H291" s="37"/>
      <c r="I291" s="201"/>
      <c r="J291" s="37"/>
      <c r="K291" s="37"/>
      <c r="L291" s="40"/>
      <c r="M291" s="202"/>
      <c r="N291" s="203"/>
      <c r="O291" s="72"/>
      <c r="P291" s="72"/>
      <c r="Q291" s="72"/>
      <c r="R291" s="72"/>
      <c r="S291" s="72"/>
      <c r="T291" s="73"/>
      <c r="U291" s="35"/>
      <c r="V291" s="35"/>
      <c r="W291" s="35"/>
      <c r="X291" s="35"/>
      <c r="Y291" s="35"/>
      <c r="Z291" s="35"/>
      <c r="AA291" s="35"/>
      <c r="AB291" s="35"/>
      <c r="AC291" s="35"/>
      <c r="AD291" s="35"/>
      <c r="AE291" s="35"/>
      <c r="AT291" s="18" t="s">
        <v>167</v>
      </c>
      <c r="AU291" s="18" t="s">
        <v>85</v>
      </c>
    </row>
    <row r="292" spans="1:65" s="13" customFormat="1" ht="11.25">
      <c r="B292" s="204"/>
      <c r="C292" s="205"/>
      <c r="D292" s="199" t="s">
        <v>169</v>
      </c>
      <c r="E292" s="206" t="s">
        <v>1</v>
      </c>
      <c r="F292" s="207" t="s">
        <v>327</v>
      </c>
      <c r="G292" s="205"/>
      <c r="H292" s="208">
        <v>51.1</v>
      </c>
      <c r="I292" s="209"/>
      <c r="J292" s="205"/>
      <c r="K292" s="205"/>
      <c r="L292" s="210"/>
      <c r="M292" s="211"/>
      <c r="N292" s="212"/>
      <c r="O292" s="212"/>
      <c r="P292" s="212"/>
      <c r="Q292" s="212"/>
      <c r="R292" s="212"/>
      <c r="S292" s="212"/>
      <c r="T292" s="213"/>
      <c r="AT292" s="214" t="s">
        <v>169</v>
      </c>
      <c r="AU292" s="214" t="s">
        <v>85</v>
      </c>
      <c r="AV292" s="13" t="s">
        <v>85</v>
      </c>
      <c r="AW292" s="13" t="s">
        <v>32</v>
      </c>
      <c r="AX292" s="13" t="s">
        <v>8</v>
      </c>
      <c r="AY292" s="214" t="s">
        <v>158</v>
      </c>
    </row>
    <row r="293" spans="1:65" s="2" customFormat="1" ht="44.25" customHeight="1">
      <c r="A293" s="35"/>
      <c r="B293" s="36"/>
      <c r="C293" s="187" t="s">
        <v>328</v>
      </c>
      <c r="D293" s="187" t="s">
        <v>160</v>
      </c>
      <c r="E293" s="188" t="s">
        <v>329</v>
      </c>
      <c r="F293" s="189" t="s">
        <v>330</v>
      </c>
      <c r="G293" s="190" t="s">
        <v>163</v>
      </c>
      <c r="H293" s="191">
        <v>292.5</v>
      </c>
      <c r="I293" s="192"/>
      <c r="J293" s="191">
        <f>ROUND(I293*H293,0)</f>
        <v>0</v>
      </c>
      <c r="K293" s="189" t="s">
        <v>164</v>
      </c>
      <c r="L293" s="40"/>
      <c r="M293" s="193" t="s">
        <v>1</v>
      </c>
      <c r="N293" s="194" t="s">
        <v>41</v>
      </c>
      <c r="O293" s="72"/>
      <c r="P293" s="195">
        <f>O293*H293</f>
        <v>0</v>
      </c>
      <c r="Q293" s="195">
        <v>1.3999999999999999E-4</v>
      </c>
      <c r="R293" s="195">
        <f>Q293*H293</f>
        <v>4.0949999999999993E-2</v>
      </c>
      <c r="S293" s="195">
        <v>0</v>
      </c>
      <c r="T293" s="196">
        <f>S293*H293</f>
        <v>0</v>
      </c>
      <c r="U293" s="35"/>
      <c r="V293" s="35"/>
      <c r="W293" s="35"/>
      <c r="X293" s="35"/>
      <c r="Y293" s="35"/>
      <c r="Z293" s="35"/>
      <c r="AA293" s="35"/>
      <c r="AB293" s="35"/>
      <c r="AC293" s="35"/>
      <c r="AD293" s="35"/>
      <c r="AE293" s="35"/>
      <c r="AR293" s="197" t="s">
        <v>165</v>
      </c>
      <c r="AT293" s="197" t="s">
        <v>160</v>
      </c>
      <c r="AU293" s="197" t="s">
        <v>85</v>
      </c>
      <c r="AY293" s="18" t="s">
        <v>158</v>
      </c>
      <c r="BE293" s="198">
        <f>IF(N293="základní",J293,0)</f>
        <v>0</v>
      </c>
      <c r="BF293" s="198">
        <f>IF(N293="snížená",J293,0)</f>
        <v>0</v>
      </c>
      <c r="BG293" s="198">
        <f>IF(N293="zákl. přenesená",J293,0)</f>
        <v>0</v>
      </c>
      <c r="BH293" s="198">
        <f>IF(N293="sníž. přenesená",J293,0)</f>
        <v>0</v>
      </c>
      <c r="BI293" s="198">
        <f>IF(N293="nulová",J293,0)</f>
        <v>0</v>
      </c>
      <c r="BJ293" s="18" t="s">
        <v>8</v>
      </c>
      <c r="BK293" s="198">
        <f>ROUND(I293*H293,0)</f>
        <v>0</v>
      </c>
      <c r="BL293" s="18" t="s">
        <v>165</v>
      </c>
      <c r="BM293" s="197" t="s">
        <v>331</v>
      </c>
    </row>
    <row r="294" spans="1:65" s="2" customFormat="1" ht="63">
      <c r="A294" s="35"/>
      <c r="B294" s="36"/>
      <c r="C294" s="37"/>
      <c r="D294" s="199" t="s">
        <v>167</v>
      </c>
      <c r="E294" s="37"/>
      <c r="F294" s="200" t="s">
        <v>332</v>
      </c>
      <c r="G294" s="37"/>
      <c r="H294" s="37"/>
      <c r="I294" s="201"/>
      <c r="J294" s="37"/>
      <c r="K294" s="37"/>
      <c r="L294" s="40"/>
      <c r="M294" s="202"/>
      <c r="N294" s="203"/>
      <c r="O294" s="72"/>
      <c r="P294" s="72"/>
      <c r="Q294" s="72"/>
      <c r="R294" s="72"/>
      <c r="S294" s="72"/>
      <c r="T294" s="73"/>
      <c r="U294" s="35"/>
      <c r="V294" s="35"/>
      <c r="W294" s="35"/>
      <c r="X294" s="35"/>
      <c r="Y294" s="35"/>
      <c r="Z294" s="35"/>
      <c r="AA294" s="35"/>
      <c r="AB294" s="35"/>
      <c r="AC294" s="35"/>
      <c r="AD294" s="35"/>
      <c r="AE294" s="35"/>
      <c r="AT294" s="18" t="s">
        <v>167</v>
      </c>
      <c r="AU294" s="18" t="s">
        <v>85</v>
      </c>
    </row>
    <row r="295" spans="1:65" s="13" customFormat="1" ht="11.25">
      <c r="B295" s="204"/>
      <c r="C295" s="205"/>
      <c r="D295" s="199" t="s">
        <v>169</v>
      </c>
      <c r="E295" s="206" t="s">
        <v>1</v>
      </c>
      <c r="F295" s="207" t="s">
        <v>333</v>
      </c>
      <c r="G295" s="205"/>
      <c r="H295" s="208">
        <v>292.5</v>
      </c>
      <c r="I295" s="209"/>
      <c r="J295" s="205"/>
      <c r="K295" s="205"/>
      <c r="L295" s="210"/>
      <c r="M295" s="211"/>
      <c r="N295" s="212"/>
      <c r="O295" s="212"/>
      <c r="P295" s="212"/>
      <c r="Q295" s="212"/>
      <c r="R295" s="212"/>
      <c r="S295" s="212"/>
      <c r="T295" s="213"/>
      <c r="AT295" s="214" t="s">
        <v>169</v>
      </c>
      <c r="AU295" s="214" t="s">
        <v>85</v>
      </c>
      <c r="AV295" s="13" t="s">
        <v>85</v>
      </c>
      <c r="AW295" s="13" t="s">
        <v>32</v>
      </c>
      <c r="AX295" s="13" t="s">
        <v>8</v>
      </c>
      <c r="AY295" s="214" t="s">
        <v>158</v>
      </c>
    </row>
    <row r="296" spans="1:65" s="2" customFormat="1" ht="24">
      <c r="A296" s="35"/>
      <c r="B296" s="36"/>
      <c r="C296" s="247" t="s">
        <v>334</v>
      </c>
      <c r="D296" s="247" t="s">
        <v>250</v>
      </c>
      <c r="E296" s="248" t="s">
        <v>335</v>
      </c>
      <c r="F296" s="249" t="s">
        <v>336</v>
      </c>
      <c r="G296" s="250" t="s">
        <v>163</v>
      </c>
      <c r="H296" s="251">
        <v>336.38</v>
      </c>
      <c r="I296" s="252"/>
      <c r="J296" s="251">
        <f>ROUND(I296*H296,0)</f>
        <v>0</v>
      </c>
      <c r="K296" s="249" t="s">
        <v>164</v>
      </c>
      <c r="L296" s="253"/>
      <c r="M296" s="254" t="s">
        <v>1</v>
      </c>
      <c r="N296" s="255" t="s">
        <v>41</v>
      </c>
      <c r="O296" s="72"/>
      <c r="P296" s="195">
        <f>O296*H296</f>
        <v>0</v>
      </c>
      <c r="Q296" s="195">
        <v>1.2999999999999999E-4</v>
      </c>
      <c r="R296" s="195">
        <f>Q296*H296</f>
        <v>4.3729399999999995E-2</v>
      </c>
      <c r="S296" s="195">
        <v>0</v>
      </c>
      <c r="T296" s="196">
        <f>S296*H296</f>
        <v>0</v>
      </c>
      <c r="U296" s="35"/>
      <c r="V296" s="35"/>
      <c r="W296" s="35"/>
      <c r="X296" s="35"/>
      <c r="Y296" s="35"/>
      <c r="Z296" s="35"/>
      <c r="AA296" s="35"/>
      <c r="AB296" s="35"/>
      <c r="AC296" s="35"/>
      <c r="AD296" s="35"/>
      <c r="AE296" s="35"/>
      <c r="AR296" s="197" t="s">
        <v>224</v>
      </c>
      <c r="AT296" s="197" t="s">
        <v>250</v>
      </c>
      <c r="AU296" s="197" t="s">
        <v>85</v>
      </c>
      <c r="AY296" s="18" t="s">
        <v>158</v>
      </c>
      <c r="BE296" s="198">
        <f>IF(N296="základní",J296,0)</f>
        <v>0</v>
      </c>
      <c r="BF296" s="198">
        <f>IF(N296="snížená",J296,0)</f>
        <v>0</v>
      </c>
      <c r="BG296" s="198">
        <f>IF(N296="zákl. přenesená",J296,0)</f>
        <v>0</v>
      </c>
      <c r="BH296" s="198">
        <f>IF(N296="sníž. přenesená",J296,0)</f>
        <v>0</v>
      </c>
      <c r="BI296" s="198">
        <f>IF(N296="nulová",J296,0)</f>
        <v>0</v>
      </c>
      <c r="BJ296" s="18" t="s">
        <v>8</v>
      </c>
      <c r="BK296" s="198">
        <f>ROUND(I296*H296,0)</f>
        <v>0</v>
      </c>
      <c r="BL296" s="18" t="s">
        <v>165</v>
      </c>
      <c r="BM296" s="197" t="s">
        <v>337</v>
      </c>
    </row>
    <row r="297" spans="1:65" s="13" customFormat="1" ht="11.25">
      <c r="B297" s="204"/>
      <c r="C297" s="205"/>
      <c r="D297" s="199" t="s">
        <v>169</v>
      </c>
      <c r="E297" s="205"/>
      <c r="F297" s="207" t="s">
        <v>338</v>
      </c>
      <c r="G297" s="205"/>
      <c r="H297" s="208">
        <v>336.38</v>
      </c>
      <c r="I297" s="209"/>
      <c r="J297" s="205"/>
      <c r="K297" s="205"/>
      <c r="L297" s="210"/>
      <c r="M297" s="211"/>
      <c r="N297" s="212"/>
      <c r="O297" s="212"/>
      <c r="P297" s="212"/>
      <c r="Q297" s="212"/>
      <c r="R297" s="212"/>
      <c r="S297" s="212"/>
      <c r="T297" s="213"/>
      <c r="AT297" s="214" t="s">
        <v>169</v>
      </c>
      <c r="AU297" s="214" t="s">
        <v>85</v>
      </c>
      <c r="AV297" s="13" t="s">
        <v>85</v>
      </c>
      <c r="AW297" s="13" t="s">
        <v>4</v>
      </c>
      <c r="AX297" s="13" t="s">
        <v>8</v>
      </c>
      <c r="AY297" s="214" t="s">
        <v>158</v>
      </c>
    </row>
    <row r="298" spans="1:65" s="2" customFormat="1" ht="24">
      <c r="A298" s="35"/>
      <c r="B298" s="36"/>
      <c r="C298" s="187" t="s">
        <v>339</v>
      </c>
      <c r="D298" s="187" t="s">
        <v>160</v>
      </c>
      <c r="E298" s="188" t="s">
        <v>340</v>
      </c>
      <c r="F298" s="189" t="s">
        <v>341</v>
      </c>
      <c r="G298" s="190" t="s">
        <v>173</v>
      </c>
      <c r="H298" s="191">
        <v>44.34</v>
      </c>
      <c r="I298" s="192"/>
      <c r="J298" s="191">
        <f>ROUND(I298*H298,0)</f>
        <v>0</v>
      </c>
      <c r="K298" s="189" t="s">
        <v>164</v>
      </c>
      <c r="L298" s="40"/>
      <c r="M298" s="193" t="s">
        <v>1</v>
      </c>
      <c r="N298" s="194" t="s">
        <v>41</v>
      </c>
      <c r="O298" s="72"/>
      <c r="P298" s="195">
        <f>O298*H298</f>
        <v>0</v>
      </c>
      <c r="Q298" s="195">
        <v>2.16</v>
      </c>
      <c r="R298" s="195">
        <f>Q298*H298</f>
        <v>95.774400000000014</v>
      </c>
      <c r="S298" s="195">
        <v>0</v>
      </c>
      <c r="T298" s="196">
        <f>S298*H298</f>
        <v>0</v>
      </c>
      <c r="U298" s="35"/>
      <c r="V298" s="35"/>
      <c r="W298" s="35"/>
      <c r="X298" s="35"/>
      <c r="Y298" s="35"/>
      <c r="Z298" s="35"/>
      <c r="AA298" s="35"/>
      <c r="AB298" s="35"/>
      <c r="AC298" s="35"/>
      <c r="AD298" s="35"/>
      <c r="AE298" s="35"/>
      <c r="AR298" s="197" t="s">
        <v>165</v>
      </c>
      <c r="AT298" s="197" t="s">
        <v>160</v>
      </c>
      <c r="AU298" s="197" t="s">
        <v>85</v>
      </c>
      <c r="AY298" s="18" t="s">
        <v>158</v>
      </c>
      <c r="BE298" s="198">
        <f>IF(N298="základní",J298,0)</f>
        <v>0</v>
      </c>
      <c r="BF298" s="198">
        <f>IF(N298="snížená",J298,0)</f>
        <v>0</v>
      </c>
      <c r="BG298" s="198">
        <f>IF(N298="zákl. přenesená",J298,0)</f>
        <v>0</v>
      </c>
      <c r="BH298" s="198">
        <f>IF(N298="sníž. přenesená",J298,0)</f>
        <v>0</v>
      </c>
      <c r="BI298" s="198">
        <f>IF(N298="nulová",J298,0)</f>
        <v>0</v>
      </c>
      <c r="BJ298" s="18" t="s">
        <v>8</v>
      </c>
      <c r="BK298" s="198">
        <f>ROUND(I298*H298,0)</f>
        <v>0</v>
      </c>
      <c r="BL298" s="18" t="s">
        <v>165</v>
      </c>
      <c r="BM298" s="197" t="s">
        <v>342</v>
      </c>
    </row>
    <row r="299" spans="1:65" s="2" customFormat="1" ht="27">
      <c r="A299" s="35"/>
      <c r="B299" s="36"/>
      <c r="C299" s="37"/>
      <c r="D299" s="199" t="s">
        <v>167</v>
      </c>
      <c r="E299" s="37"/>
      <c r="F299" s="200" t="s">
        <v>343</v>
      </c>
      <c r="G299" s="37"/>
      <c r="H299" s="37"/>
      <c r="I299" s="201"/>
      <c r="J299" s="37"/>
      <c r="K299" s="37"/>
      <c r="L299" s="40"/>
      <c r="M299" s="202"/>
      <c r="N299" s="203"/>
      <c r="O299" s="72"/>
      <c r="P299" s="72"/>
      <c r="Q299" s="72"/>
      <c r="R299" s="72"/>
      <c r="S299" s="72"/>
      <c r="T299" s="73"/>
      <c r="U299" s="35"/>
      <c r="V299" s="35"/>
      <c r="W299" s="35"/>
      <c r="X299" s="35"/>
      <c r="Y299" s="35"/>
      <c r="Z299" s="35"/>
      <c r="AA299" s="35"/>
      <c r="AB299" s="35"/>
      <c r="AC299" s="35"/>
      <c r="AD299" s="35"/>
      <c r="AE299" s="35"/>
      <c r="AT299" s="18" t="s">
        <v>167</v>
      </c>
      <c r="AU299" s="18" t="s">
        <v>85</v>
      </c>
    </row>
    <row r="300" spans="1:65" s="14" customFormat="1" ht="11.25">
      <c r="B300" s="215"/>
      <c r="C300" s="216"/>
      <c r="D300" s="199" t="s">
        <v>169</v>
      </c>
      <c r="E300" s="217" t="s">
        <v>1</v>
      </c>
      <c r="F300" s="218" t="s">
        <v>344</v>
      </c>
      <c r="G300" s="216"/>
      <c r="H300" s="217" t="s">
        <v>1</v>
      </c>
      <c r="I300" s="219"/>
      <c r="J300" s="216"/>
      <c r="K300" s="216"/>
      <c r="L300" s="220"/>
      <c r="M300" s="221"/>
      <c r="N300" s="222"/>
      <c r="O300" s="222"/>
      <c r="P300" s="222"/>
      <c r="Q300" s="222"/>
      <c r="R300" s="222"/>
      <c r="S300" s="222"/>
      <c r="T300" s="223"/>
      <c r="AT300" s="224" t="s">
        <v>169</v>
      </c>
      <c r="AU300" s="224" t="s">
        <v>85</v>
      </c>
      <c r="AV300" s="14" t="s">
        <v>8</v>
      </c>
      <c r="AW300" s="14" t="s">
        <v>32</v>
      </c>
      <c r="AX300" s="14" t="s">
        <v>76</v>
      </c>
      <c r="AY300" s="224" t="s">
        <v>158</v>
      </c>
    </row>
    <row r="301" spans="1:65" s="13" customFormat="1" ht="11.25">
      <c r="B301" s="204"/>
      <c r="C301" s="205"/>
      <c r="D301" s="199" t="s">
        <v>169</v>
      </c>
      <c r="E301" s="206" t="s">
        <v>1</v>
      </c>
      <c r="F301" s="207" t="s">
        <v>345</v>
      </c>
      <c r="G301" s="205"/>
      <c r="H301" s="208">
        <v>27.95</v>
      </c>
      <c r="I301" s="209"/>
      <c r="J301" s="205"/>
      <c r="K301" s="205"/>
      <c r="L301" s="210"/>
      <c r="M301" s="211"/>
      <c r="N301" s="212"/>
      <c r="O301" s="212"/>
      <c r="P301" s="212"/>
      <c r="Q301" s="212"/>
      <c r="R301" s="212"/>
      <c r="S301" s="212"/>
      <c r="T301" s="213"/>
      <c r="AT301" s="214" t="s">
        <v>169</v>
      </c>
      <c r="AU301" s="214" t="s">
        <v>85</v>
      </c>
      <c r="AV301" s="13" t="s">
        <v>85</v>
      </c>
      <c r="AW301" s="13" t="s">
        <v>32</v>
      </c>
      <c r="AX301" s="13" t="s">
        <v>76</v>
      </c>
      <c r="AY301" s="214" t="s">
        <v>158</v>
      </c>
    </row>
    <row r="302" spans="1:65" s="14" customFormat="1" ht="11.25">
      <c r="B302" s="215"/>
      <c r="C302" s="216"/>
      <c r="D302" s="199" t="s">
        <v>169</v>
      </c>
      <c r="E302" s="217" t="s">
        <v>1</v>
      </c>
      <c r="F302" s="218" t="s">
        <v>346</v>
      </c>
      <c r="G302" s="216"/>
      <c r="H302" s="217" t="s">
        <v>1</v>
      </c>
      <c r="I302" s="219"/>
      <c r="J302" s="216"/>
      <c r="K302" s="216"/>
      <c r="L302" s="220"/>
      <c r="M302" s="221"/>
      <c r="N302" s="222"/>
      <c r="O302" s="222"/>
      <c r="P302" s="222"/>
      <c r="Q302" s="222"/>
      <c r="R302" s="222"/>
      <c r="S302" s="222"/>
      <c r="T302" s="223"/>
      <c r="AT302" s="224" t="s">
        <v>169</v>
      </c>
      <c r="AU302" s="224" t="s">
        <v>85</v>
      </c>
      <c r="AV302" s="14" t="s">
        <v>8</v>
      </c>
      <c r="AW302" s="14" t="s">
        <v>32</v>
      </c>
      <c r="AX302" s="14" t="s">
        <v>76</v>
      </c>
      <c r="AY302" s="224" t="s">
        <v>158</v>
      </c>
    </row>
    <row r="303" spans="1:65" s="13" customFormat="1" ht="22.5">
      <c r="B303" s="204"/>
      <c r="C303" s="205"/>
      <c r="D303" s="199" t="s">
        <v>169</v>
      </c>
      <c r="E303" s="206" t="s">
        <v>1</v>
      </c>
      <c r="F303" s="207" t="s">
        <v>347</v>
      </c>
      <c r="G303" s="205"/>
      <c r="H303" s="208">
        <v>16.39</v>
      </c>
      <c r="I303" s="209"/>
      <c r="J303" s="205"/>
      <c r="K303" s="205"/>
      <c r="L303" s="210"/>
      <c r="M303" s="211"/>
      <c r="N303" s="212"/>
      <c r="O303" s="212"/>
      <c r="P303" s="212"/>
      <c r="Q303" s="212"/>
      <c r="R303" s="212"/>
      <c r="S303" s="212"/>
      <c r="T303" s="213"/>
      <c r="AT303" s="214" t="s">
        <v>169</v>
      </c>
      <c r="AU303" s="214" t="s">
        <v>85</v>
      </c>
      <c r="AV303" s="13" t="s">
        <v>85</v>
      </c>
      <c r="AW303" s="13" t="s">
        <v>32</v>
      </c>
      <c r="AX303" s="13" t="s">
        <v>76</v>
      </c>
      <c r="AY303" s="214" t="s">
        <v>158</v>
      </c>
    </row>
    <row r="304" spans="1:65" s="16" customFormat="1" ht="11.25">
      <c r="B304" s="236"/>
      <c r="C304" s="237"/>
      <c r="D304" s="199" t="s">
        <v>169</v>
      </c>
      <c r="E304" s="238" t="s">
        <v>1</v>
      </c>
      <c r="F304" s="239" t="s">
        <v>189</v>
      </c>
      <c r="G304" s="237"/>
      <c r="H304" s="240">
        <v>44.34</v>
      </c>
      <c r="I304" s="241"/>
      <c r="J304" s="237"/>
      <c r="K304" s="237"/>
      <c r="L304" s="242"/>
      <c r="M304" s="243"/>
      <c r="N304" s="244"/>
      <c r="O304" s="244"/>
      <c r="P304" s="244"/>
      <c r="Q304" s="244"/>
      <c r="R304" s="244"/>
      <c r="S304" s="244"/>
      <c r="T304" s="245"/>
      <c r="AT304" s="246" t="s">
        <v>169</v>
      </c>
      <c r="AU304" s="246" t="s">
        <v>85</v>
      </c>
      <c r="AV304" s="16" t="s">
        <v>165</v>
      </c>
      <c r="AW304" s="16" t="s">
        <v>32</v>
      </c>
      <c r="AX304" s="16" t="s">
        <v>8</v>
      </c>
      <c r="AY304" s="246" t="s">
        <v>158</v>
      </c>
    </row>
    <row r="305" spans="1:65" s="2" customFormat="1" ht="24">
      <c r="A305" s="35"/>
      <c r="B305" s="36"/>
      <c r="C305" s="187" t="s">
        <v>348</v>
      </c>
      <c r="D305" s="187" t="s">
        <v>160</v>
      </c>
      <c r="E305" s="188" t="s">
        <v>349</v>
      </c>
      <c r="F305" s="189" t="s">
        <v>350</v>
      </c>
      <c r="G305" s="190" t="s">
        <v>173</v>
      </c>
      <c r="H305" s="191">
        <v>1.3</v>
      </c>
      <c r="I305" s="192"/>
      <c r="J305" s="191">
        <f>ROUND(I305*H305,0)</f>
        <v>0</v>
      </c>
      <c r="K305" s="189" t="s">
        <v>164</v>
      </c>
      <c r="L305" s="40"/>
      <c r="M305" s="193" t="s">
        <v>1</v>
      </c>
      <c r="N305" s="194" t="s">
        <v>41</v>
      </c>
      <c r="O305" s="72"/>
      <c r="P305" s="195">
        <f>O305*H305</f>
        <v>0</v>
      </c>
      <c r="Q305" s="195">
        <v>2.45329</v>
      </c>
      <c r="R305" s="195">
        <f>Q305*H305</f>
        <v>3.1892770000000001</v>
      </c>
      <c r="S305" s="195">
        <v>0</v>
      </c>
      <c r="T305" s="196">
        <f>S305*H305</f>
        <v>0</v>
      </c>
      <c r="U305" s="35"/>
      <c r="V305" s="35"/>
      <c r="W305" s="35"/>
      <c r="X305" s="35"/>
      <c r="Y305" s="35"/>
      <c r="Z305" s="35"/>
      <c r="AA305" s="35"/>
      <c r="AB305" s="35"/>
      <c r="AC305" s="35"/>
      <c r="AD305" s="35"/>
      <c r="AE305" s="35"/>
      <c r="AR305" s="197" t="s">
        <v>165</v>
      </c>
      <c r="AT305" s="197" t="s">
        <v>160</v>
      </c>
      <c r="AU305" s="197" t="s">
        <v>85</v>
      </c>
      <c r="AY305" s="18" t="s">
        <v>158</v>
      </c>
      <c r="BE305" s="198">
        <f>IF(N305="základní",J305,0)</f>
        <v>0</v>
      </c>
      <c r="BF305" s="198">
        <f>IF(N305="snížená",J305,0)</f>
        <v>0</v>
      </c>
      <c r="BG305" s="198">
        <f>IF(N305="zákl. přenesená",J305,0)</f>
        <v>0</v>
      </c>
      <c r="BH305" s="198">
        <f>IF(N305="sníž. přenesená",J305,0)</f>
        <v>0</v>
      </c>
      <c r="BI305" s="198">
        <f>IF(N305="nulová",J305,0)</f>
        <v>0</v>
      </c>
      <c r="BJ305" s="18" t="s">
        <v>8</v>
      </c>
      <c r="BK305" s="198">
        <f>ROUND(I305*H305,0)</f>
        <v>0</v>
      </c>
      <c r="BL305" s="18" t="s">
        <v>165</v>
      </c>
      <c r="BM305" s="197" t="s">
        <v>351</v>
      </c>
    </row>
    <row r="306" spans="1:65" s="2" customFormat="1" ht="72">
      <c r="A306" s="35"/>
      <c r="B306" s="36"/>
      <c r="C306" s="37"/>
      <c r="D306" s="199" t="s">
        <v>167</v>
      </c>
      <c r="E306" s="37"/>
      <c r="F306" s="200" t="s">
        <v>352</v>
      </c>
      <c r="G306" s="37"/>
      <c r="H306" s="37"/>
      <c r="I306" s="201"/>
      <c r="J306" s="37"/>
      <c r="K306" s="37"/>
      <c r="L306" s="40"/>
      <c r="M306" s="202"/>
      <c r="N306" s="203"/>
      <c r="O306" s="72"/>
      <c r="P306" s="72"/>
      <c r="Q306" s="72"/>
      <c r="R306" s="72"/>
      <c r="S306" s="72"/>
      <c r="T306" s="73"/>
      <c r="U306" s="35"/>
      <c r="V306" s="35"/>
      <c r="W306" s="35"/>
      <c r="X306" s="35"/>
      <c r="Y306" s="35"/>
      <c r="Z306" s="35"/>
      <c r="AA306" s="35"/>
      <c r="AB306" s="35"/>
      <c r="AC306" s="35"/>
      <c r="AD306" s="35"/>
      <c r="AE306" s="35"/>
      <c r="AT306" s="18" t="s">
        <v>167</v>
      </c>
      <c r="AU306" s="18" t="s">
        <v>85</v>
      </c>
    </row>
    <row r="307" spans="1:65" s="14" customFormat="1" ht="11.25">
      <c r="B307" s="215"/>
      <c r="C307" s="216"/>
      <c r="D307" s="199" t="s">
        <v>169</v>
      </c>
      <c r="E307" s="217" t="s">
        <v>1</v>
      </c>
      <c r="F307" s="218" t="s">
        <v>353</v>
      </c>
      <c r="G307" s="216"/>
      <c r="H307" s="217" t="s">
        <v>1</v>
      </c>
      <c r="I307" s="219"/>
      <c r="J307" s="216"/>
      <c r="K307" s="216"/>
      <c r="L307" s="220"/>
      <c r="M307" s="221"/>
      <c r="N307" s="222"/>
      <c r="O307" s="222"/>
      <c r="P307" s="222"/>
      <c r="Q307" s="222"/>
      <c r="R307" s="222"/>
      <c r="S307" s="222"/>
      <c r="T307" s="223"/>
      <c r="AT307" s="224" t="s">
        <v>169</v>
      </c>
      <c r="AU307" s="224" t="s">
        <v>85</v>
      </c>
      <c r="AV307" s="14" t="s">
        <v>8</v>
      </c>
      <c r="AW307" s="14" t="s">
        <v>32</v>
      </c>
      <c r="AX307" s="14" t="s">
        <v>76</v>
      </c>
      <c r="AY307" s="224" t="s">
        <v>158</v>
      </c>
    </row>
    <row r="308" spans="1:65" s="13" customFormat="1" ht="11.25">
      <c r="B308" s="204"/>
      <c r="C308" s="205"/>
      <c r="D308" s="199" t="s">
        <v>169</v>
      </c>
      <c r="E308" s="206" t="s">
        <v>1</v>
      </c>
      <c r="F308" s="207" t="s">
        <v>354</v>
      </c>
      <c r="G308" s="205"/>
      <c r="H308" s="208">
        <v>1.3</v>
      </c>
      <c r="I308" s="209"/>
      <c r="J308" s="205"/>
      <c r="K308" s="205"/>
      <c r="L308" s="210"/>
      <c r="M308" s="211"/>
      <c r="N308" s="212"/>
      <c r="O308" s="212"/>
      <c r="P308" s="212"/>
      <c r="Q308" s="212"/>
      <c r="R308" s="212"/>
      <c r="S308" s="212"/>
      <c r="T308" s="213"/>
      <c r="AT308" s="214" t="s">
        <v>169</v>
      </c>
      <c r="AU308" s="214" t="s">
        <v>85</v>
      </c>
      <c r="AV308" s="13" t="s">
        <v>85</v>
      </c>
      <c r="AW308" s="13" t="s">
        <v>32</v>
      </c>
      <c r="AX308" s="13" t="s">
        <v>8</v>
      </c>
      <c r="AY308" s="214" t="s">
        <v>158</v>
      </c>
    </row>
    <row r="309" spans="1:65" s="2" customFormat="1" ht="33" customHeight="1">
      <c r="A309" s="35"/>
      <c r="B309" s="36"/>
      <c r="C309" s="187" t="s">
        <v>355</v>
      </c>
      <c r="D309" s="187" t="s">
        <v>160</v>
      </c>
      <c r="E309" s="188" t="s">
        <v>356</v>
      </c>
      <c r="F309" s="189" t="s">
        <v>357</v>
      </c>
      <c r="G309" s="190" t="s">
        <v>173</v>
      </c>
      <c r="H309" s="191">
        <v>5.4</v>
      </c>
      <c r="I309" s="192"/>
      <c r="J309" s="191">
        <f>ROUND(I309*H309,0)</f>
        <v>0</v>
      </c>
      <c r="K309" s="189" t="s">
        <v>164</v>
      </c>
      <c r="L309" s="40"/>
      <c r="M309" s="193" t="s">
        <v>1</v>
      </c>
      <c r="N309" s="194" t="s">
        <v>41</v>
      </c>
      <c r="O309" s="72"/>
      <c r="P309" s="195">
        <f>O309*H309</f>
        <v>0</v>
      </c>
      <c r="Q309" s="195">
        <v>2.45329</v>
      </c>
      <c r="R309" s="195">
        <f>Q309*H309</f>
        <v>13.247766</v>
      </c>
      <c r="S309" s="195">
        <v>0</v>
      </c>
      <c r="T309" s="196">
        <f>S309*H309</f>
        <v>0</v>
      </c>
      <c r="U309" s="35"/>
      <c r="V309" s="35"/>
      <c r="W309" s="35"/>
      <c r="X309" s="35"/>
      <c r="Y309" s="35"/>
      <c r="Z309" s="35"/>
      <c r="AA309" s="35"/>
      <c r="AB309" s="35"/>
      <c r="AC309" s="35"/>
      <c r="AD309" s="35"/>
      <c r="AE309" s="35"/>
      <c r="AR309" s="197" t="s">
        <v>165</v>
      </c>
      <c r="AT309" s="197" t="s">
        <v>160</v>
      </c>
      <c r="AU309" s="197" t="s">
        <v>85</v>
      </c>
      <c r="AY309" s="18" t="s">
        <v>158</v>
      </c>
      <c r="BE309" s="198">
        <f>IF(N309="základní",J309,0)</f>
        <v>0</v>
      </c>
      <c r="BF309" s="198">
        <f>IF(N309="snížená",J309,0)</f>
        <v>0</v>
      </c>
      <c r="BG309" s="198">
        <f>IF(N309="zákl. přenesená",J309,0)</f>
        <v>0</v>
      </c>
      <c r="BH309" s="198">
        <f>IF(N309="sníž. přenesená",J309,0)</f>
        <v>0</v>
      </c>
      <c r="BI309" s="198">
        <f>IF(N309="nulová",J309,0)</f>
        <v>0</v>
      </c>
      <c r="BJ309" s="18" t="s">
        <v>8</v>
      </c>
      <c r="BK309" s="198">
        <f>ROUND(I309*H309,0)</f>
        <v>0</v>
      </c>
      <c r="BL309" s="18" t="s">
        <v>165</v>
      </c>
      <c r="BM309" s="197" t="s">
        <v>358</v>
      </c>
    </row>
    <row r="310" spans="1:65" s="2" customFormat="1" ht="117">
      <c r="A310" s="35"/>
      <c r="B310" s="36"/>
      <c r="C310" s="37"/>
      <c r="D310" s="199" t="s">
        <v>167</v>
      </c>
      <c r="E310" s="37"/>
      <c r="F310" s="200" t="s">
        <v>359</v>
      </c>
      <c r="G310" s="37"/>
      <c r="H310" s="37"/>
      <c r="I310" s="201"/>
      <c r="J310" s="37"/>
      <c r="K310" s="37"/>
      <c r="L310" s="40"/>
      <c r="M310" s="202"/>
      <c r="N310" s="203"/>
      <c r="O310" s="72"/>
      <c r="P310" s="72"/>
      <c r="Q310" s="72"/>
      <c r="R310" s="72"/>
      <c r="S310" s="72"/>
      <c r="T310" s="73"/>
      <c r="U310" s="35"/>
      <c r="V310" s="35"/>
      <c r="W310" s="35"/>
      <c r="X310" s="35"/>
      <c r="Y310" s="35"/>
      <c r="Z310" s="35"/>
      <c r="AA310" s="35"/>
      <c r="AB310" s="35"/>
      <c r="AC310" s="35"/>
      <c r="AD310" s="35"/>
      <c r="AE310" s="35"/>
      <c r="AT310" s="18" t="s">
        <v>167</v>
      </c>
      <c r="AU310" s="18" t="s">
        <v>85</v>
      </c>
    </row>
    <row r="311" spans="1:65" s="14" customFormat="1" ht="11.25">
      <c r="B311" s="215"/>
      <c r="C311" s="216"/>
      <c r="D311" s="199" t="s">
        <v>169</v>
      </c>
      <c r="E311" s="217" t="s">
        <v>1</v>
      </c>
      <c r="F311" s="218" t="s">
        <v>360</v>
      </c>
      <c r="G311" s="216"/>
      <c r="H311" s="217" t="s">
        <v>1</v>
      </c>
      <c r="I311" s="219"/>
      <c r="J311" s="216"/>
      <c r="K311" s="216"/>
      <c r="L311" s="220"/>
      <c r="M311" s="221"/>
      <c r="N311" s="222"/>
      <c r="O311" s="222"/>
      <c r="P311" s="222"/>
      <c r="Q311" s="222"/>
      <c r="R311" s="222"/>
      <c r="S311" s="222"/>
      <c r="T311" s="223"/>
      <c r="AT311" s="224" t="s">
        <v>169</v>
      </c>
      <c r="AU311" s="224" t="s">
        <v>85</v>
      </c>
      <c r="AV311" s="14" t="s">
        <v>8</v>
      </c>
      <c r="AW311" s="14" t="s">
        <v>32</v>
      </c>
      <c r="AX311" s="14" t="s">
        <v>76</v>
      </c>
      <c r="AY311" s="224" t="s">
        <v>158</v>
      </c>
    </row>
    <row r="312" spans="1:65" s="13" customFormat="1" ht="22.5">
      <c r="B312" s="204"/>
      <c r="C312" s="205"/>
      <c r="D312" s="199" t="s">
        <v>169</v>
      </c>
      <c r="E312" s="206" t="s">
        <v>1</v>
      </c>
      <c r="F312" s="207" t="s">
        <v>361</v>
      </c>
      <c r="G312" s="205"/>
      <c r="H312" s="208">
        <v>5.4</v>
      </c>
      <c r="I312" s="209"/>
      <c r="J312" s="205"/>
      <c r="K312" s="205"/>
      <c r="L312" s="210"/>
      <c r="M312" s="211"/>
      <c r="N312" s="212"/>
      <c r="O312" s="212"/>
      <c r="P312" s="212"/>
      <c r="Q312" s="212"/>
      <c r="R312" s="212"/>
      <c r="S312" s="212"/>
      <c r="T312" s="213"/>
      <c r="AT312" s="214" t="s">
        <v>169</v>
      </c>
      <c r="AU312" s="214" t="s">
        <v>85</v>
      </c>
      <c r="AV312" s="13" t="s">
        <v>85</v>
      </c>
      <c r="AW312" s="13" t="s">
        <v>32</v>
      </c>
      <c r="AX312" s="13" t="s">
        <v>8</v>
      </c>
      <c r="AY312" s="214" t="s">
        <v>158</v>
      </c>
    </row>
    <row r="313" spans="1:65" s="2" customFormat="1" ht="16.5" customHeight="1">
      <c r="A313" s="35"/>
      <c r="B313" s="36"/>
      <c r="C313" s="187" t="s">
        <v>362</v>
      </c>
      <c r="D313" s="187" t="s">
        <v>160</v>
      </c>
      <c r="E313" s="188" t="s">
        <v>363</v>
      </c>
      <c r="F313" s="189" t="s">
        <v>364</v>
      </c>
      <c r="G313" s="190" t="s">
        <v>163</v>
      </c>
      <c r="H313" s="191">
        <v>26.16</v>
      </c>
      <c r="I313" s="192"/>
      <c r="J313" s="191">
        <f>ROUND(I313*H313,0)</f>
        <v>0</v>
      </c>
      <c r="K313" s="189" t="s">
        <v>164</v>
      </c>
      <c r="L313" s="40"/>
      <c r="M313" s="193" t="s">
        <v>1</v>
      </c>
      <c r="N313" s="194" t="s">
        <v>41</v>
      </c>
      <c r="O313" s="72"/>
      <c r="P313" s="195">
        <f>O313*H313</f>
        <v>0</v>
      </c>
      <c r="Q313" s="195">
        <v>2.6900000000000001E-3</v>
      </c>
      <c r="R313" s="195">
        <f>Q313*H313</f>
        <v>7.03704E-2</v>
      </c>
      <c r="S313" s="195">
        <v>0</v>
      </c>
      <c r="T313" s="196">
        <f>S313*H313</f>
        <v>0</v>
      </c>
      <c r="U313" s="35"/>
      <c r="V313" s="35"/>
      <c r="W313" s="35"/>
      <c r="X313" s="35"/>
      <c r="Y313" s="35"/>
      <c r="Z313" s="35"/>
      <c r="AA313" s="35"/>
      <c r="AB313" s="35"/>
      <c r="AC313" s="35"/>
      <c r="AD313" s="35"/>
      <c r="AE313" s="35"/>
      <c r="AR313" s="197" t="s">
        <v>165</v>
      </c>
      <c r="AT313" s="197" t="s">
        <v>160</v>
      </c>
      <c r="AU313" s="197" t="s">
        <v>85</v>
      </c>
      <c r="AY313" s="18" t="s">
        <v>158</v>
      </c>
      <c r="BE313" s="198">
        <f>IF(N313="základní",J313,0)</f>
        <v>0</v>
      </c>
      <c r="BF313" s="198">
        <f>IF(N313="snížená",J313,0)</f>
        <v>0</v>
      </c>
      <c r="BG313" s="198">
        <f>IF(N313="zákl. přenesená",J313,0)</f>
        <v>0</v>
      </c>
      <c r="BH313" s="198">
        <f>IF(N313="sníž. přenesená",J313,0)</f>
        <v>0</v>
      </c>
      <c r="BI313" s="198">
        <f>IF(N313="nulová",J313,0)</f>
        <v>0</v>
      </c>
      <c r="BJ313" s="18" t="s">
        <v>8</v>
      </c>
      <c r="BK313" s="198">
        <f>ROUND(I313*H313,0)</f>
        <v>0</v>
      </c>
      <c r="BL313" s="18" t="s">
        <v>165</v>
      </c>
      <c r="BM313" s="197" t="s">
        <v>365</v>
      </c>
    </row>
    <row r="314" spans="1:65" s="2" customFormat="1" ht="36">
      <c r="A314" s="35"/>
      <c r="B314" s="36"/>
      <c r="C314" s="37"/>
      <c r="D314" s="199" t="s">
        <v>167</v>
      </c>
      <c r="E314" s="37"/>
      <c r="F314" s="200" t="s">
        <v>366</v>
      </c>
      <c r="G314" s="37"/>
      <c r="H314" s="37"/>
      <c r="I314" s="201"/>
      <c r="J314" s="37"/>
      <c r="K314" s="37"/>
      <c r="L314" s="40"/>
      <c r="M314" s="202"/>
      <c r="N314" s="203"/>
      <c r="O314" s="72"/>
      <c r="P314" s="72"/>
      <c r="Q314" s="72"/>
      <c r="R314" s="72"/>
      <c r="S314" s="72"/>
      <c r="T314" s="73"/>
      <c r="U314" s="35"/>
      <c r="V314" s="35"/>
      <c r="W314" s="35"/>
      <c r="X314" s="35"/>
      <c r="Y314" s="35"/>
      <c r="Z314" s="35"/>
      <c r="AA314" s="35"/>
      <c r="AB314" s="35"/>
      <c r="AC314" s="35"/>
      <c r="AD314" s="35"/>
      <c r="AE314" s="35"/>
      <c r="AT314" s="18" t="s">
        <v>167</v>
      </c>
      <c r="AU314" s="18" t="s">
        <v>85</v>
      </c>
    </row>
    <row r="315" spans="1:65" s="14" customFormat="1" ht="11.25">
      <c r="B315" s="215"/>
      <c r="C315" s="216"/>
      <c r="D315" s="199" t="s">
        <v>169</v>
      </c>
      <c r="E315" s="217" t="s">
        <v>1</v>
      </c>
      <c r="F315" s="218" t="s">
        <v>353</v>
      </c>
      <c r="G315" s="216"/>
      <c r="H315" s="217" t="s">
        <v>1</v>
      </c>
      <c r="I315" s="219"/>
      <c r="J315" s="216"/>
      <c r="K315" s="216"/>
      <c r="L315" s="220"/>
      <c r="M315" s="221"/>
      <c r="N315" s="222"/>
      <c r="O315" s="222"/>
      <c r="P315" s="222"/>
      <c r="Q315" s="222"/>
      <c r="R315" s="222"/>
      <c r="S315" s="222"/>
      <c r="T315" s="223"/>
      <c r="AT315" s="224" t="s">
        <v>169</v>
      </c>
      <c r="AU315" s="224" t="s">
        <v>85</v>
      </c>
      <c r="AV315" s="14" t="s">
        <v>8</v>
      </c>
      <c r="AW315" s="14" t="s">
        <v>32</v>
      </c>
      <c r="AX315" s="14" t="s">
        <v>76</v>
      </c>
      <c r="AY315" s="224" t="s">
        <v>158</v>
      </c>
    </row>
    <row r="316" spans="1:65" s="13" customFormat="1" ht="11.25">
      <c r="B316" s="204"/>
      <c r="C316" s="205"/>
      <c r="D316" s="199" t="s">
        <v>169</v>
      </c>
      <c r="E316" s="206" t="s">
        <v>1</v>
      </c>
      <c r="F316" s="207" t="s">
        <v>367</v>
      </c>
      <c r="G316" s="205"/>
      <c r="H316" s="208">
        <v>4.5599999999999996</v>
      </c>
      <c r="I316" s="209"/>
      <c r="J316" s="205"/>
      <c r="K316" s="205"/>
      <c r="L316" s="210"/>
      <c r="M316" s="211"/>
      <c r="N316" s="212"/>
      <c r="O316" s="212"/>
      <c r="P316" s="212"/>
      <c r="Q316" s="212"/>
      <c r="R316" s="212"/>
      <c r="S316" s="212"/>
      <c r="T316" s="213"/>
      <c r="AT316" s="214" t="s">
        <v>169</v>
      </c>
      <c r="AU316" s="214" t="s">
        <v>85</v>
      </c>
      <c r="AV316" s="13" t="s">
        <v>85</v>
      </c>
      <c r="AW316" s="13" t="s">
        <v>32</v>
      </c>
      <c r="AX316" s="13" t="s">
        <v>76</v>
      </c>
      <c r="AY316" s="214" t="s">
        <v>158</v>
      </c>
    </row>
    <row r="317" spans="1:65" s="14" customFormat="1" ht="11.25">
      <c r="B317" s="215"/>
      <c r="C317" s="216"/>
      <c r="D317" s="199" t="s">
        <v>169</v>
      </c>
      <c r="E317" s="217" t="s">
        <v>1</v>
      </c>
      <c r="F317" s="218" t="s">
        <v>360</v>
      </c>
      <c r="G317" s="216"/>
      <c r="H317" s="217" t="s">
        <v>1</v>
      </c>
      <c r="I317" s="219"/>
      <c r="J317" s="216"/>
      <c r="K317" s="216"/>
      <c r="L317" s="220"/>
      <c r="M317" s="221"/>
      <c r="N317" s="222"/>
      <c r="O317" s="222"/>
      <c r="P317" s="222"/>
      <c r="Q317" s="222"/>
      <c r="R317" s="222"/>
      <c r="S317" s="222"/>
      <c r="T317" s="223"/>
      <c r="AT317" s="224" t="s">
        <v>169</v>
      </c>
      <c r="AU317" s="224" t="s">
        <v>85</v>
      </c>
      <c r="AV317" s="14" t="s">
        <v>8</v>
      </c>
      <c r="AW317" s="14" t="s">
        <v>32</v>
      </c>
      <c r="AX317" s="14" t="s">
        <v>76</v>
      </c>
      <c r="AY317" s="224" t="s">
        <v>158</v>
      </c>
    </row>
    <row r="318" spans="1:65" s="13" customFormat="1" ht="22.5">
      <c r="B318" s="204"/>
      <c r="C318" s="205"/>
      <c r="D318" s="199" t="s">
        <v>169</v>
      </c>
      <c r="E318" s="206" t="s">
        <v>1</v>
      </c>
      <c r="F318" s="207" t="s">
        <v>368</v>
      </c>
      <c r="G318" s="205"/>
      <c r="H318" s="208">
        <v>21.6</v>
      </c>
      <c r="I318" s="209"/>
      <c r="J318" s="205"/>
      <c r="K318" s="205"/>
      <c r="L318" s="210"/>
      <c r="M318" s="211"/>
      <c r="N318" s="212"/>
      <c r="O318" s="212"/>
      <c r="P318" s="212"/>
      <c r="Q318" s="212"/>
      <c r="R318" s="212"/>
      <c r="S318" s="212"/>
      <c r="T318" s="213"/>
      <c r="AT318" s="214" t="s">
        <v>169</v>
      </c>
      <c r="AU318" s="214" t="s">
        <v>85</v>
      </c>
      <c r="AV318" s="13" t="s">
        <v>85</v>
      </c>
      <c r="AW318" s="13" t="s">
        <v>32</v>
      </c>
      <c r="AX318" s="13" t="s">
        <v>76</v>
      </c>
      <c r="AY318" s="214" t="s">
        <v>158</v>
      </c>
    </row>
    <row r="319" spans="1:65" s="16" customFormat="1" ht="11.25">
      <c r="B319" s="236"/>
      <c r="C319" s="237"/>
      <c r="D319" s="199" t="s">
        <v>169</v>
      </c>
      <c r="E319" s="238" t="s">
        <v>1</v>
      </c>
      <c r="F319" s="239" t="s">
        <v>189</v>
      </c>
      <c r="G319" s="237"/>
      <c r="H319" s="240">
        <v>26.16</v>
      </c>
      <c r="I319" s="241"/>
      <c r="J319" s="237"/>
      <c r="K319" s="237"/>
      <c r="L319" s="242"/>
      <c r="M319" s="243"/>
      <c r="N319" s="244"/>
      <c r="O319" s="244"/>
      <c r="P319" s="244"/>
      <c r="Q319" s="244"/>
      <c r="R319" s="244"/>
      <c r="S319" s="244"/>
      <c r="T319" s="245"/>
      <c r="AT319" s="246" t="s">
        <v>169</v>
      </c>
      <c r="AU319" s="246" t="s">
        <v>85</v>
      </c>
      <c r="AV319" s="16" t="s">
        <v>165</v>
      </c>
      <c r="AW319" s="16" t="s">
        <v>32</v>
      </c>
      <c r="AX319" s="16" t="s">
        <v>8</v>
      </c>
      <c r="AY319" s="246" t="s">
        <v>158</v>
      </c>
    </row>
    <row r="320" spans="1:65" s="2" customFormat="1" ht="16.5" customHeight="1">
      <c r="A320" s="35"/>
      <c r="B320" s="36"/>
      <c r="C320" s="187" t="s">
        <v>369</v>
      </c>
      <c r="D320" s="187" t="s">
        <v>160</v>
      </c>
      <c r="E320" s="188" t="s">
        <v>370</v>
      </c>
      <c r="F320" s="189" t="s">
        <v>371</v>
      </c>
      <c r="G320" s="190" t="s">
        <v>163</v>
      </c>
      <c r="H320" s="191">
        <v>26.16</v>
      </c>
      <c r="I320" s="192"/>
      <c r="J320" s="191">
        <f>ROUND(I320*H320,0)</f>
        <v>0</v>
      </c>
      <c r="K320" s="189" t="s">
        <v>164</v>
      </c>
      <c r="L320" s="40"/>
      <c r="M320" s="193" t="s">
        <v>1</v>
      </c>
      <c r="N320" s="194" t="s">
        <v>41</v>
      </c>
      <c r="O320" s="72"/>
      <c r="P320" s="195">
        <f>O320*H320</f>
        <v>0</v>
      </c>
      <c r="Q320" s="195">
        <v>0</v>
      </c>
      <c r="R320" s="195">
        <f>Q320*H320</f>
        <v>0</v>
      </c>
      <c r="S320" s="195">
        <v>0</v>
      </c>
      <c r="T320" s="196">
        <f>S320*H320</f>
        <v>0</v>
      </c>
      <c r="U320" s="35"/>
      <c r="V320" s="35"/>
      <c r="W320" s="35"/>
      <c r="X320" s="35"/>
      <c r="Y320" s="35"/>
      <c r="Z320" s="35"/>
      <c r="AA320" s="35"/>
      <c r="AB320" s="35"/>
      <c r="AC320" s="35"/>
      <c r="AD320" s="35"/>
      <c r="AE320" s="35"/>
      <c r="AR320" s="197" t="s">
        <v>165</v>
      </c>
      <c r="AT320" s="197" t="s">
        <v>160</v>
      </c>
      <c r="AU320" s="197" t="s">
        <v>85</v>
      </c>
      <c r="AY320" s="18" t="s">
        <v>158</v>
      </c>
      <c r="BE320" s="198">
        <f>IF(N320="základní",J320,0)</f>
        <v>0</v>
      </c>
      <c r="BF320" s="198">
        <f>IF(N320="snížená",J320,0)</f>
        <v>0</v>
      </c>
      <c r="BG320" s="198">
        <f>IF(N320="zákl. přenesená",J320,0)</f>
        <v>0</v>
      </c>
      <c r="BH320" s="198">
        <f>IF(N320="sníž. přenesená",J320,0)</f>
        <v>0</v>
      </c>
      <c r="BI320" s="198">
        <f>IF(N320="nulová",J320,0)</f>
        <v>0</v>
      </c>
      <c r="BJ320" s="18" t="s">
        <v>8</v>
      </c>
      <c r="BK320" s="198">
        <f>ROUND(I320*H320,0)</f>
        <v>0</v>
      </c>
      <c r="BL320" s="18" t="s">
        <v>165</v>
      </c>
      <c r="BM320" s="197" t="s">
        <v>372</v>
      </c>
    </row>
    <row r="321" spans="1:65" s="2" customFormat="1" ht="36">
      <c r="A321" s="35"/>
      <c r="B321" s="36"/>
      <c r="C321" s="37"/>
      <c r="D321" s="199" t="s">
        <v>167</v>
      </c>
      <c r="E321" s="37"/>
      <c r="F321" s="200" t="s">
        <v>366</v>
      </c>
      <c r="G321" s="37"/>
      <c r="H321" s="37"/>
      <c r="I321" s="201"/>
      <c r="J321" s="37"/>
      <c r="K321" s="37"/>
      <c r="L321" s="40"/>
      <c r="M321" s="202"/>
      <c r="N321" s="203"/>
      <c r="O321" s="72"/>
      <c r="P321" s="72"/>
      <c r="Q321" s="72"/>
      <c r="R321" s="72"/>
      <c r="S321" s="72"/>
      <c r="T321" s="73"/>
      <c r="U321" s="35"/>
      <c r="V321" s="35"/>
      <c r="W321" s="35"/>
      <c r="X321" s="35"/>
      <c r="Y321" s="35"/>
      <c r="Z321" s="35"/>
      <c r="AA321" s="35"/>
      <c r="AB321" s="35"/>
      <c r="AC321" s="35"/>
      <c r="AD321" s="35"/>
      <c r="AE321" s="35"/>
      <c r="AT321" s="18" t="s">
        <v>167</v>
      </c>
      <c r="AU321" s="18" t="s">
        <v>85</v>
      </c>
    </row>
    <row r="322" spans="1:65" s="14" customFormat="1" ht="11.25">
      <c r="B322" s="215"/>
      <c r="C322" s="216"/>
      <c r="D322" s="199" t="s">
        <v>169</v>
      </c>
      <c r="E322" s="217" t="s">
        <v>1</v>
      </c>
      <c r="F322" s="218" t="s">
        <v>353</v>
      </c>
      <c r="G322" s="216"/>
      <c r="H322" s="217" t="s">
        <v>1</v>
      </c>
      <c r="I322" s="219"/>
      <c r="J322" s="216"/>
      <c r="K322" s="216"/>
      <c r="L322" s="220"/>
      <c r="M322" s="221"/>
      <c r="N322" s="222"/>
      <c r="O322" s="222"/>
      <c r="P322" s="222"/>
      <c r="Q322" s="222"/>
      <c r="R322" s="222"/>
      <c r="S322" s="222"/>
      <c r="T322" s="223"/>
      <c r="AT322" s="224" t="s">
        <v>169</v>
      </c>
      <c r="AU322" s="224" t="s">
        <v>85</v>
      </c>
      <c r="AV322" s="14" t="s">
        <v>8</v>
      </c>
      <c r="AW322" s="14" t="s">
        <v>32</v>
      </c>
      <c r="AX322" s="14" t="s">
        <v>76</v>
      </c>
      <c r="AY322" s="224" t="s">
        <v>158</v>
      </c>
    </row>
    <row r="323" spans="1:65" s="13" customFormat="1" ht="11.25">
      <c r="B323" s="204"/>
      <c r="C323" s="205"/>
      <c r="D323" s="199" t="s">
        <v>169</v>
      </c>
      <c r="E323" s="206" t="s">
        <v>1</v>
      </c>
      <c r="F323" s="207" t="s">
        <v>367</v>
      </c>
      <c r="G323" s="205"/>
      <c r="H323" s="208">
        <v>4.5599999999999996</v>
      </c>
      <c r="I323" s="209"/>
      <c r="J323" s="205"/>
      <c r="K323" s="205"/>
      <c r="L323" s="210"/>
      <c r="M323" s="211"/>
      <c r="N323" s="212"/>
      <c r="O323" s="212"/>
      <c r="P323" s="212"/>
      <c r="Q323" s="212"/>
      <c r="R323" s="212"/>
      <c r="S323" s="212"/>
      <c r="T323" s="213"/>
      <c r="AT323" s="214" t="s">
        <v>169</v>
      </c>
      <c r="AU323" s="214" t="s">
        <v>85</v>
      </c>
      <c r="AV323" s="13" t="s">
        <v>85</v>
      </c>
      <c r="AW323" s="13" t="s">
        <v>32</v>
      </c>
      <c r="AX323" s="13" t="s">
        <v>76</v>
      </c>
      <c r="AY323" s="214" t="s">
        <v>158</v>
      </c>
    </row>
    <row r="324" spans="1:65" s="14" customFormat="1" ht="11.25">
      <c r="B324" s="215"/>
      <c r="C324" s="216"/>
      <c r="D324" s="199" t="s">
        <v>169</v>
      </c>
      <c r="E324" s="217" t="s">
        <v>1</v>
      </c>
      <c r="F324" s="218" t="s">
        <v>360</v>
      </c>
      <c r="G324" s="216"/>
      <c r="H324" s="217" t="s">
        <v>1</v>
      </c>
      <c r="I324" s="219"/>
      <c r="J324" s="216"/>
      <c r="K324" s="216"/>
      <c r="L324" s="220"/>
      <c r="M324" s="221"/>
      <c r="N324" s="222"/>
      <c r="O324" s="222"/>
      <c r="P324" s="222"/>
      <c r="Q324" s="222"/>
      <c r="R324" s="222"/>
      <c r="S324" s="222"/>
      <c r="T324" s="223"/>
      <c r="AT324" s="224" t="s">
        <v>169</v>
      </c>
      <c r="AU324" s="224" t="s">
        <v>85</v>
      </c>
      <c r="AV324" s="14" t="s">
        <v>8</v>
      </c>
      <c r="AW324" s="14" t="s">
        <v>32</v>
      </c>
      <c r="AX324" s="14" t="s">
        <v>76</v>
      </c>
      <c r="AY324" s="224" t="s">
        <v>158</v>
      </c>
    </row>
    <row r="325" spans="1:65" s="13" customFormat="1" ht="22.5">
      <c r="B325" s="204"/>
      <c r="C325" s="205"/>
      <c r="D325" s="199" t="s">
        <v>169</v>
      </c>
      <c r="E325" s="206" t="s">
        <v>1</v>
      </c>
      <c r="F325" s="207" t="s">
        <v>368</v>
      </c>
      <c r="G325" s="205"/>
      <c r="H325" s="208">
        <v>21.6</v>
      </c>
      <c r="I325" s="209"/>
      <c r="J325" s="205"/>
      <c r="K325" s="205"/>
      <c r="L325" s="210"/>
      <c r="M325" s="211"/>
      <c r="N325" s="212"/>
      <c r="O325" s="212"/>
      <c r="P325" s="212"/>
      <c r="Q325" s="212"/>
      <c r="R325" s="212"/>
      <c r="S325" s="212"/>
      <c r="T325" s="213"/>
      <c r="AT325" s="214" t="s">
        <v>169</v>
      </c>
      <c r="AU325" s="214" t="s">
        <v>85</v>
      </c>
      <c r="AV325" s="13" t="s">
        <v>85</v>
      </c>
      <c r="AW325" s="13" t="s">
        <v>32</v>
      </c>
      <c r="AX325" s="13" t="s">
        <v>76</v>
      </c>
      <c r="AY325" s="214" t="s">
        <v>158</v>
      </c>
    </row>
    <row r="326" spans="1:65" s="16" customFormat="1" ht="11.25">
      <c r="B326" s="236"/>
      <c r="C326" s="237"/>
      <c r="D326" s="199" t="s">
        <v>169</v>
      </c>
      <c r="E326" s="238" t="s">
        <v>1</v>
      </c>
      <c r="F326" s="239" t="s">
        <v>189</v>
      </c>
      <c r="G326" s="237"/>
      <c r="H326" s="240">
        <v>26.16</v>
      </c>
      <c r="I326" s="241"/>
      <c r="J326" s="237"/>
      <c r="K326" s="237"/>
      <c r="L326" s="242"/>
      <c r="M326" s="243"/>
      <c r="N326" s="244"/>
      <c r="O326" s="244"/>
      <c r="P326" s="244"/>
      <c r="Q326" s="244"/>
      <c r="R326" s="244"/>
      <c r="S326" s="244"/>
      <c r="T326" s="245"/>
      <c r="AT326" s="246" t="s">
        <v>169</v>
      </c>
      <c r="AU326" s="246" t="s">
        <v>85</v>
      </c>
      <c r="AV326" s="16" t="s">
        <v>165</v>
      </c>
      <c r="AW326" s="16" t="s">
        <v>32</v>
      </c>
      <c r="AX326" s="16" t="s">
        <v>8</v>
      </c>
      <c r="AY326" s="246" t="s">
        <v>158</v>
      </c>
    </row>
    <row r="327" spans="1:65" s="2" customFormat="1" ht="24">
      <c r="A327" s="35"/>
      <c r="B327" s="36"/>
      <c r="C327" s="187" t="s">
        <v>373</v>
      </c>
      <c r="D327" s="187" t="s">
        <v>160</v>
      </c>
      <c r="E327" s="188" t="s">
        <v>374</v>
      </c>
      <c r="F327" s="189" t="s">
        <v>375</v>
      </c>
      <c r="G327" s="190" t="s">
        <v>227</v>
      </c>
      <c r="H327" s="191">
        <v>0.25</v>
      </c>
      <c r="I327" s="192"/>
      <c r="J327" s="191">
        <f>ROUND(I327*H327,0)</f>
        <v>0</v>
      </c>
      <c r="K327" s="189" t="s">
        <v>164</v>
      </c>
      <c r="L327" s="40"/>
      <c r="M327" s="193" t="s">
        <v>1</v>
      </c>
      <c r="N327" s="194" t="s">
        <v>41</v>
      </c>
      <c r="O327" s="72"/>
      <c r="P327" s="195">
        <f>O327*H327</f>
        <v>0</v>
      </c>
      <c r="Q327" s="195">
        <v>1.0601700000000001</v>
      </c>
      <c r="R327" s="195">
        <f>Q327*H327</f>
        <v>0.26504250000000001</v>
      </c>
      <c r="S327" s="195">
        <v>0</v>
      </c>
      <c r="T327" s="196">
        <f>S327*H327</f>
        <v>0</v>
      </c>
      <c r="U327" s="35"/>
      <c r="V327" s="35"/>
      <c r="W327" s="35"/>
      <c r="X327" s="35"/>
      <c r="Y327" s="35"/>
      <c r="Z327" s="35"/>
      <c r="AA327" s="35"/>
      <c r="AB327" s="35"/>
      <c r="AC327" s="35"/>
      <c r="AD327" s="35"/>
      <c r="AE327" s="35"/>
      <c r="AR327" s="197" t="s">
        <v>165</v>
      </c>
      <c r="AT327" s="197" t="s">
        <v>160</v>
      </c>
      <c r="AU327" s="197" t="s">
        <v>85</v>
      </c>
      <c r="AY327" s="18" t="s">
        <v>158</v>
      </c>
      <c r="BE327" s="198">
        <f>IF(N327="základní",J327,0)</f>
        <v>0</v>
      </c>
      <c r="BF327" s="198">
        <f>IF(N327="snížená",J327,0)</f>
        <v>0</v>
      </c>
      <c r="BG327" s="198">
        <f>IF(N327="zákl. přenesená",J327,0)</f>
        <v>0</v>
      </c>
      <c r="BH327" s="198">
        <f>IF(N327="sníž. přenesená",J327,0)</f>
        <v>0</v>
      </c>
      <c r="BI327" s="198">
        <f>IF(N327="nulová",J327,0)</f>
        <v>0</v>
      </c>
      <c r="BJ327" s="18" t="s">
        <v>8</v>
      </c>
      <c r="BK327" s="198">
        <f>ROUND(I327*H327,0)</f>
        <v>0</v>
      </c>
      <c r="BL327" s="18" t="s">
        <v>165</v>
      </c>
      <c r="BM327" s="197" t="s">
        <v>376</v>
      </c>
    </row>
    <row r="328" spans="1:65" s="2" customFormat="1" ht="27">
      <c r="A328" s="35"/>
      <c r="B328" s="36"/>
      <c r="C328" s="37"/>
      <c r="D328" s="199" t="s">
        <v>167</v>
      </c>
      <c r="E328" s="37"/>
      <c r="F328" s="200" t="s">
        <v>377</v>
      </c>
      <c r="G328" s="37"/>
      <c r="H328" s="37"/>
      <c r="I328" s="201"/>
      <c r="J328" s="37"/>
      <c r="K328" s="37"/>
      <c r="L328" s="40"/>
      <c r="M328" s="202"/>
      <c r="N328" s="203"/>
      <c r="O328" s="72"/>
      <c r="P328" s="72"/>
      <c r="Q328" s="72"/>
      <c r="R328" s="72"/>
      <c r="S328" s="72"/>
      <c r="T328" s="73"/>
      <c r="U328" s="35"/>
      <c r="V328" s="35"/>
      <c r="W328" s="35"/>
      <c r="X328" s="35"/>
      <c r="Y328" s="35"/>
      <c r="Z328" s="35"/>
      <c r="AA328" s="35"/>
      <c r="AB328" s="35"/>
      <c r="AC328" s="35"/>
      <c r="AD328" s="35"/>
      <c r="AE328" s="35"/>
      <c r="AT328" s="18" t="s">
        <v>167</v>
      </c>
      <c r="AU328" s="18" t="s">
        <v>85</v>
      </c>
    </row>
    <row r="329" spans="1:65" s="13" customFormat="1" ht="11.25">
      <c r="B329" s="204"/>
      <c r="C329" s="205"/>
      <c r="D329" s="199" t="s">
        <v>169</v>
      </c>
      <c r="E329" s="206" t="s">
        <v>1</v>
      </c>
      <c r="F329" s="207" t="s">
        <v>378</v>
      </c>
      <c r="G329" s="205"/>
      <c r="H329" s="208">
        <v>0.25</v>
      </c>
      <c r="I329" s="209"/>
      <c r="J329" s="205"/>
      <c r="K329" s="205"/>
      <c r="L329" s="210"/>
      <c r="M329" s="211"/>
      <c r="N329" s="212"/>
      <c r="O329" s="212"/>
      <c r="P329" s="212"/>
      <c r="Q329" s="212"/>
      <c r="R329" s="212"/>
      <c r="S329" s="212"/>
      <c r="T329" s="213"/>
      <c r="AT329" s="214" t="s">
        <v>169</v>
      </c>
      <c r="AU329" s="214" t="s">
        <v>85</v>
      </c>
      <c r="AV329" s="13" t="s">
        <v>85</v>
      </c>
      <c r="AW329" s="13" t="s">
        <v>32</v>
      </c>
      <c r="AX329" s="13" t="s">
        <v>8</v>
      </c>
      <c r="AY329" s="214" t="s">
        <v>158</v>
      </c>
    </row>
    <row r="330" spans="1:65" s="2" customFormat="1" ht="33" customHeight="1">
      <c r="A330" s="35"/>
      <c r="B330" s="36"/>
      <c r="C330" s="187" t="s">
        <v>379</v>
      </c>
      <c r="D330" s="187" t="s">
        <v>160</v>
      </c>
      <c r="E330" s="188" t="s">
        <v>380</v>
      </c>
      <c r="F330" s="189" t="s">
        <v>381</v>
      </c>
      <c r="G330" s="190" t="s">
        <v>173</v>
      </c>
      <c r="H330" s="191">
        <v>34.82</v>
      </c>
      <c r="I330" s="192"/>
      <c r="J330" s="191">
        <f>ROUND(I330*H330,0)</f>
        <v>0</v>
      </c>
      <c r="K330" s="189" t="s">
        <v>164</v>
      </c>
      <c r="L330" s="40"/>
      <c r="M330" s="193" t="s">
        <v>1</v>
      </c>
      <c r="N330" s="194" t="s">
        <v>41</v>
      </c>
      <c r="O330" s="72"/>
      <c r="P330" s="195">
        <f>O330*H330</f>
        <v>0</v>
      </c>
      <c r="Q330" s="195">
        <v>2.45329</v>
      </c>
      <c r="R330" s="195">
        <f>Q330*H330</f>
        <v>85.423557799999998</v>
      </c>
      <c r="S330" s="195">
        <v>0</v>
      </c>
      <c r="T330" s="196">
        <f>S330*H330</f>
        <v>0</v>
      </c>
      <c r="U330" s="35"/>
      <c r="V330" s="35"/>
      <c r="W330" s="35"/>
      <c r="X330" s="35"/>
      <c r="Y330" s="35"/>
      <c r="Z330" s="35"/>
      <c r="AA330" s="35"/>
      <c r="AB330" s="35"/>
      <c r="AC330" s="35"/>
      <c r="AD330" s="35"/>
      <c r="AE330" s="35"/>
      <c r="AR330" s="197" t="s">
        <v>165</v>
      </c>
      <c r="AT330" s="197" t="s">
        <v>160</v>
      </c>
      <c r="AU330" s="197" t="s">
        <v>85</v>
      </c>
      <c r="AY330" s="18" t="s">
        <v>158</v>
      </c>
      <c r="BE330" s="198">
        <f>IF(N330="základní",J330,0)</f>
        <v>0</v>
      </c>
      <c r="BF330" s="198">
        <f>IF(N330="snížená",J330,0)</f>
        <v>0</v>
      </c>
      <c r="BG330" s="198">
        <f>IF(N330="zákl. přenesená",J330,0)</f>
        <v>0</v>
      </c>
      <c r="BH330" s="198">
        <f>IF(N330="sníž. přenesená",J330,0)</f>
        <v>0</v>
      </c>
      <c r="BI330" s="198">
        <f>IF(N330="nulová",J330,0)</f>
        <v>0</v>
      </c>
      <c r="BJ330" s="18" t="s">
        <v>8</v>
      </c>
      <c r="BK330" s="198">
        <f>ROUND(I330*H330,0)</f>
        <v>0</v>
      </c>
      <c r="BL330" s="18" t="s">
        <v>165</v>
      </c>
      <c r="BM330" s="197" t="s">
        <v>382</v>
      </c>
    </row>
    <row r="331" spans="1:65" s="2" customFormat="1" ht="117">
      <c r="A331" s="35"/>
      <c r="B331" s="36"/>
      <c r="C331" s="37"/>
      <c r="D331" s="199" t="s">
        <v>167</v>
      </c>
      <c r="E331" s="37"/>
      <c r="F331" s="200" t="s">
        <v>359</v>
      </c>
      <c r="G331" s="37"/>
      <c r="H331" s="37"/>
      <c r="I331" s="201"/>
      <c r="J331" s="37"/>
      <c r="K331" s="37"/>
      <c r="L331" s="40"/>
      <c r="M331" s="202"/>
      <c r="N331" s="203"/>
      <c r="O331" s="72"/>
      <c r="P331" s="72"/>
      <c r="Q331" s="72"/>
      <c r="R331" s="72"/>
      <c r="S331" s="72"/>
      <c r="T331" s="73"/>
      <c r="U331" s="35"/>
      <c r="V331" s="35"/>
      <c r="W331" s="35"/>
      <c r="X331" s="35"/>
      <c r="Y331" s="35"/>
      <c r="Z331" s="35"/>
      <c r="AA331" s="35"/>
      <c r="AB331" s="35"/>
      <c r="AC331" s="35"/>
      <c r="AD331" s="35"/>
      <c r="AE331" s="35"/>
      <c r="AT331" s="18" t="s">
        <v>167</v>
      </c>
      <c r="AU331" s="18" t="s">
        <v>85</v>
      </c>
    </row>
    <row r="332" spans="1:65" s="13" customFormat="1" ht="33.75">
      <c r="B332" s="204"/>
      <c r="C332" s="205"/>
      <c r="D332" s="199" t="s">
        <v>169</v>
      </c>
      <c r="E332" s="206" t="s">
        <v>1</v>
      </c>
      <c r="F332" s="207" t="s">
        <v>383</v>
      </c>
      <c r="G332" s="205"/>
      <c r="H332" s="208">
        <v>34.82</v>
      </c>
      <c r="I332" s="209"/>
      <c r="J332" s="205"/>
      <c r="K332" s="205"/>
      <c r="L332" s="210"/>
      <c r="M332" s="211"/>
      <c r="N332" s="212"/>
      <c r="O332" s="212"/>
      <c r="P332" s="212"/>
      <c r="Q332" s="212"/>
      <c r="R332" s="212"/>
      <c r="S332" s="212"/>
      <c r="T332" s="213"/>
      <c r="AT332" s="214" t="s">
        <v>169</v>
      </c>
      <c r="AU332" s="214" t="s">
        <v>85</v>
      </c>
      <c r="AV332" s="13" t="s">
        <v>85</v>
      </c>
      <c r="AW332" s="13" t="s">
        <v>32</v>
      </c>
      <c r="AX332" s="13" t="s">
        <v>8</v>
      </c>
      <c r="AY332" s="214" t="s">
        <v>158</v>
      </c>
    </row>
    <row r="333" spans="1:65" s="2" customFormat="1" ht="16.5" customHeight="1">
      <c r="A333" s="35"/>
      <c r="B333" s="36"/>
      <c r="C333" s="187" t="s">
        <v>384</v>
      </c>
      <c r="D333" s="187" t="s">
        <v>160</v>
      </c>
      <c r="E333" s="188" t="s">
        <v>385</v>
      </c>
      <c r="F333" s="189" t="s">
        <v>386</v>
      </c>
      <c r="G333" s="190" t="s">
        <v>163</v>
      </c>
      <c r="H333" s="191">
        <v>85.7</v>
      </c>
      <c r="I333" s="192"/>
      <c r="J333" s="191">
        <f>ROUND(I333*H333,0)</f>
        <v>0</v>
      </c>
      <c r="K333" s="189" t="s">
        <v>164</v>
      </c>
      <c r="L333" s="40"/>
      <c r="M333" s="193" t="s">
        <v>1</v>
      </c>
      <c r="N333" s="194" t="s">
        <v>41</v>
      </c>
      <c r="O333" s="72"/>
      <c r="P333" s="195">
        <f>O333*H333</f>
        <v>0</v>
      </c>
      <c r="Q333" s="195">
        <v>2.64E-3</v>
      </c>
      <c r="R333" s="195">
        <f>Q333*H333</f>
        <v>0.226248</v>
      </c>
      <c r="S333" s="195">
        <v>0</v>
      </c>
      <c r="T333" s="196">
        <f>S333*H333</f>
        <v>0</v>
      </c>
      <c r="U333" s="35"/>
      <c r="V333" s="35"/>
      <c r="W333" s="35"/>
      <c r="X333" s="35"/>
      <c r="Y333" s="35"/>
      <c r="Z333" s="35"/>
      <c r="AA333" s="35"/>
      <c r="AB333" s="35"/>
      <c r="AC333" s="35"/>
      <c r="AD333" s="35"/>
      <c r="AE333" s="35"/>
      <c r="AR333" s="197" t="s">
        <v>165</v>
      </c>
      <c r="AT333" s="197" t="s">
        <v>160</v>
      </c>
      <c r="AU333" s="197" t="s">
        <v>85</v>
      </c>
      <c r="AY333" s="18" t="s">
        <v>158</v>
      </c>
      <c r="BE333" s="198">
        <f>IF(N333="základní",J333,0)</f>
        <v>0</v>
      </c>
      <c r="BF333" s="198">
        <f>IF(N333="snížená",J333,0)</f>
        <v>0</v>
      </c>
      <c r="BG333" s="198">
        <f>IF(N333="zákl. přenesená",J333,0)</f>
        <v>0</v>
      </c>
      <c r="BH333" s="198">
        <f>IF(N333="sníž. přenesená",J333,0)</f>
        <v>0</v>
      </c>
      <c r="BI333" s="198">
        <f>IF(N333="nulová",J333,0)</f>
        <v>0</v>
      </c>
      <c r="BJ333" s="18" t="s">
        <v>8</v>
      </c>
      <c r="BK333" s="198">
        <f>ROUND(I333*H333,0)</f>
        <v>0</v>
      </c>
      <c r="BL333" s="18" t="s">
        <v>165</v>
      </c>
      <c r="BM333" s="197" t="s">
        <v>387</v>
      </c>
    </row>
    <row r="334" spans="1:65" s="2" customFormat="1" ht="36">
      <c r="A334" s="35"/>
      <c r="B334" s="36"/>
      <c r="C334" s="37"/>
      <c r="D334" s="199" t="s">
        <v>167</v>
      </c>
      <c r="E334" s="37"/>
      <c r="F334" s="200" t="s">
        <v>366</v>
      </c>
      <c r="G334" s="37"/>
      <c r="H334" s="37"/>
      <c r="I334" s="201"/>
      <c r="J334" s="37"/>
      <c r="K334" s="37"/>
      <c r="L334" s="40"/>
      <c r="M334" s="202"/>
      <c r="N334" s="203"/>
      <c r="O334" s="72"/>
      <c r="P334" s="72"/>
      <c r="Q334" s="72"/>
      <c r="R334" s="72"/>
      <c r="S334" s="72"/>
      <c r="T334" s="73"/>
      <c r="U334" s="35"/>
      <c r="V334" s="35"/>
      <c r="W334" s="35"/>
      <c r="X334" s="35"/>
      <c r="Y334" s="35"/>
      <c r="Z334" s="35"/>
      <c r="AA334" s="35"/>
      <c r="AB334" s="35"/>
      <c r="AC334" s="35"/>
      <c r="AD334" s="35"/>
      <c r="AE334" s="35"/>
      <c r="AT334" s="18" t="s">
        <v>167</v>
      </c>
      <c r="AU334" s="18" t="s">
        <v>85</v>
      </c>
    </row>
    <row r="335" spans="1:65" s="13" customFormat="1" ht="22.5">
      <c r="B335" s="204"/>
      <c r="C335" s="205"/>
      <c r="D335" s="199" t="s">
        <v>169</v>
      </c>
      <c r="E335" s="206" t="s">
        <v>1</v>
      </c>
      <c r="F335" s="207" t="s">
        <v>388</v>
      </c>
      <c r="G335" s="205"/>
      <c r="H335" s="208">
        <v>57.76</v>
      </c>
      <c r="I335" s="209"/>
      <c r="J335" s="205"/>
      <c r="K335" s="205"/>
      <c r="L335" s="210"/>
      <c r="M335" s="211"/>
      <c r="N335" s="212"/>
      <c r="O335" s="212"/>
      <c r="P335" s="212"/>
      <c r="Q335" s="212"/>
      <c r="R335" s="212"/>
      <c r="S335" s="212"/>
      <c r="T335" s="213"/>
      <c r="AT335" s="214" t="s">
        <v>169</v>
      </c>
      <c r="AU335" s="214" t="s">
        <v>85</v>
      </c>
      <c r="AV335" s="13" t="s">
        <v>85</v>
      </c>
      <c r="AW335" s="13" t="s">
        <v>32</v>
      </c>
      <c r="AX335" s="13" t="s">
        <v>76</v>
      </c>
      <c r="AY335" s="214" t="s">
        <v>158</v>
      </c>
    </row>
    <row r="336" spans="1:65" s="13" customFormat="1" ht="22.5">
      <c r="B336" s="204"/>
      <c r="C336" s="205"/>
      <c r="D336" s="199" t="s">
        <v>169</v>
      </c>
      <c r="E336" s="206" t="s">
        <v>1</v>
      </c>
      <c r="F336" s="207" t="s">
        <v>389</v>
      </c>
      <c r="G336" s="205"/>
      <c r="H336" s="208">
        <v>27.94</v>
      </c>
      <c r="I336" s="209"/>
      <c r="J336" s="205"/>
      <c r="K336" s="205"/>
      <c r="L336" s="210"/>
      <c r="M336" s="211"/>
      <c r="N336" s="212"/>
      <c r="O336" s="212"/>
      <c r="P336" s="212"/>
      <c r="Q336" s="212"/>
      <c r="R336" s="212"/>
      <c r="S336" s="212"/>
      <c r="T336" s="213"/>
      <c r="AT336" s="214" t="s">
        <v>169</v>
      </c>
      <c r="AU336" s="214" t="s">
        <v>85</v>
      </c>
      <c r="AV336" s="13" t="s">
        <v>85</v>
      </c>
      <c r="AW336" s="13" t="s">
        <v>32</v>
      </c>
      <c r="AX336" s="13" t="s">
        <v>76</v>
      </c>
      <c r="AY336" s="214" t="s">
        <v>158</v>
      </c>
    </row>
    <row r="337" spans="1:65" s="16" customFormat="1" ht="11.25">
      <c r="B337" s="236"/>
      <c r="C337" s="237"/>
      <c r="D337" s="199" t="s">
        <v>169</v>
      </c>
      <c r="E337" s="238" t="s">
        <v>1</v>
      </c>
      <c r="F337" s="239" t="s">
        <v>189</v>
      </c>
      <c r="G337" s="237"/>
      <c r="H337" s="240">
        <v>85.7</v>
      </c>
      <c r="I337" s="241"/>
      <c r="J337" s="237"/>
      <c r="K337" s="237"/>
      <c r="L337" s="242"/>
      <c r="M337" s="243"/>
      <c r="N337" s="244"/>
      <c r="O337" s="244"/>
      <c r="P337" s="244"/>
      <c r="Q337" s="244"/>
      <c r="R337" s="244"/>
      <c r="S337" s="244"/>
      <c r="T337" s="245"/>
      <c r="AT337" s="246" t="s">
        <v>169</v>
      </c>
      <c r="AU337" s="246" t="s">
        <v>85</v>
      </c>
      <c r="AV337" s="16" t="s">
        <v>165</v>
      </c>
      <c r="AW337" s="16" t="s">
        <v>32</v>
      </c>
      <c r="AX337" s="16" t="s">
        <v>8</v>
      </c>
      <c r="AY337" s="246" t="s">
        <v>158</v>
      </c>
    </row>
    <row r="338" spans="1:65" s="2" customFormat="1" ht="16.5" customHeight="1">
      <c r="A338" s="35"/>
      <c r="B338" s="36"/>
      <c r="C338" s="187" t="s">
        <v>390</v>
      </c>
      <c r="D338" s="187" t="s">
        <v>160</v>
      </c>
      <c r="E338" s="188" t="s">
        <v>391</v>
      </c>
      <c r="F338" s="189" t="s">
        <v>392</v>
      </c>
      <c r="G338" s="190" t="s">
        <v>163</v>
      </c>
      <c r="H338" s="191">
        <v>85.7</v>
      </c>
      <c r="I338" s="192"/>
      <c r="J338" s="191">
        <f>ROUND(I338*H338,0)</f>
        <v>0</v>
      </c>
      <c r="K338" s="189" t="s">
        <v>164</v>
      </c>
      <c r="L338" s="40"/>
      <c r="M338" s="193" t="s">
        <v>1</v>
      </c>
      <c r="N338" s="194" t="s">
        <v>41</v>
      </c>
      <c r="O338" s="72"/>
      <c r="P338" s="195">
        <f>O338*H338</f>
        <v>0</v>
      </c>
      <c r="Q338" s="195">
        <v>0</v>
      </c>
      <c r="R338" s="195">
        <f>Q338*H338</f>
        <v>0</v>
      </c>
      <c r="S338" s="195">
        <v>0</v>
      </c>
      <c r="T338" s="196">
        <f>S338*H338</f>
        <v>0</v>
      </c>
      <c r="U338" s="35"/>
      <c r="V338" s="35"/>
      <c r="W338" s="35"/>
      <c r="X338" s="35"/>
      <c r="Y338" s="35"/>
      <c r="Z338" s="35"/>
      <c r="AA338" s="35"/>
      <c r="AB338" s="35"/>
      <c r="AC338" s="35"/>
      <c r="AD338" s="35"/>
      <c r="AE338" s="35"/>
      <c r="AR338" s="197" t="s">
        <v>165</v>
      </c>
      <c r="AT338" s="197" t="s">
        <v>160</v>
      </c>
      <c r="AU338" s="197" t="s">
        <v>85</v>
      </c>
      <c r="AY338" s="18" t="s">
        <v>158</v>
      </c>
      <c r="BE338" s="198">
        <f>IF(N338="základní",J338,0)</f>
        <v>0</v>
      </c>
      <c r="BF338" s="198">
        <f>IF(N338="snížená",J338,0)</f>
        <v>0</v>
      </c>
      <c r="BG338" s="198">
        <f>IF(N338="zákl. přenesená",J338,0)</f>
        <v>0</v>
      </c>
      <c r="BH338" s="198">
        <f>IF(N338="sníž. přenesená",J338,0)</f>
        <v>0</v>
      </c>
      <c r="BI338" s="198">
        <f>IF(N338="nulová",J338,0)</f>
        <v>0</v>
      </c>
      <c r="BJ338" s="18" t="s">
        <v>8</v>
      </c>
      <c r="BK338" s="198">
        <f>ROUND(I338*H338,0)</f>
        <v>0</v>
      </c>
      <c r="BL338" s="18" t="s">
        <v>165</v>
      </c>
      <c r="BM338" s="197" t="s">
        <v>393</v>
      </c>
    </row>
    <row r="339" spans="1:65" s="2" customFormat="1" ht="36">
      <c r="A339" s="35"/>
      <c r="B339" s="36"/>
      <c r="C339" s="37"/>
      <c r="D339" s="199" t="s">
        <v>167</v>
      </c>
      <c r="E339" s="37"/>
      <c r="F339" s="200" t="s">
        <v>366</v>
      </c>
      <c r="G339" s="37"/>
      <c r="H339" s="37"/>
      <c r="I339" s="201"/>
      <c r="J339" s="37"/>
      <c r="K339" s="37"/>
      <c r="L339" s="40"/>
      <c r="M339" s="202"/>
      <c r="N339" s="203"/>
      <c r="O339" s="72"/>
      <c r="P339" s="72"/>
      <c r="Q339" s="72"/>
      <c r="R339" s="72"/>
      <c r="S339" s="72"/>
      <c r="T339" s="73"/>
      <c r="U339" s="35"/>
      <c r="V339" s="35"/>
      <c r="W339" s="35"/>
      <c r="X339" s="35"/>
      <c r="Y339" s="35"/>
      <c r="Z339" s="35"/>
      <c r="AA339" s="35"/>
      <c r="AB339" s="35"/>
      <c r="AC339" s="35"/>
      <c r="AD339" s="35"/>
      <c r="AE339" s="35"/>
      <c r="AT339" s="18" t="s">
        <v>167</v>
      </c>
      <c r="AU339" s="18" t="s">
        <v>85</v>
      </c>
    </row>
    <row r="340" spans="1:65" s="13" customFormat="1" ht="11.25">
      <c r="B340" s="204"/>
      <c r="C340" s="205"/>
      <c r="D340" s="199" t="s">
        <v>169</v>
      </c>
      <c r="E340" s="206" t="s">
        <v>1</v>
      </c>
      <c r="F340" s="207" t="s">
        <v>394</v>
      </c>
      <c r="G340" s="205"/>
      <c r="H340" s="208">
        <v>85.7</v>
      </c>
      <c r="I340" s="209"/>
      <c r="J340" s="205"/>
      <c r="K340" s="205"/>
      <c r="L340" s="210"/>
      <c r="M340" s="211"/>
      <c r="N340" s="212"/>
      <c r="O340" s="212"/>
      <c r="P340" s="212"/>
      <c r="Q340" s="212"/>
      <c r="R340" s="212"/>
      <c r="S340" s="212"/>
      <c r="T340" s="213"/>
      <c r="AT340" s="214" t="s">
        <v>169</v>
      </c>
      <c r="AU340" s="214" t="s">
        <v>85</v>
      </c>
      <c r="AV340" s="13" t="s">
        <v>85</v>
      </c>
      <c r="AW340" s="13" t="s">
        <v>32</v>
      </c>
      <c r="AX340" s="13" t="s">
        <v>8</v>
      </c>
      <c r="AY340" s="214" t="s">
        <v>158</v>
      </c>
    </row>
    <row r="341" spans="1:65" s="2" customFormat="1" ht="21.75" customHeight="1">
      <c r="A341" s="35"/>
      <c r="B341" s="36"/>
      <c r="C341" s="187" t="s">
        <v>395</v>
      </c>
      <c r="D341" s="187" t="s">
        <v>160</v>
      </c>
      <c r="E341" s="188" t="s">
        <v>396</v>
      </c>
      <c r="F341" s="189" t="s">
        <v>397</v>
      </c>
      <c r="G341" s="190" t="s">
        <v>227</v>
      </c>
      <c r="H341" s="191">
        <v>6.74</v>
      </c>
      <c r="I341" s="192"/>
      <c r="J341" s="191">
        <f>ROUND(I341*H341,0)</f>
        <v>0</v>
      </c>
      <c r="K341" s="189" t="s">
        <v>164</v>
      </c>
      <c r="L341" s="40"/>
      <c r="M341" s="193" t="s">
        <v>1</v>
      </c>
      <c r="N341" s="194" t="s">
        <v>41</v>
      </c>
      <c r="O341" s="72"/>
      <c r="P341" s="195">
        <f>O341*H341</f>
        <v>0</v>
      </c>
      <c r="Q341" s="195">
        <v>1.0601700000000001</v>
      </c>
      <c r="R341" s="195">
        <f>Q341*H341</f>
        <v>7.1455458000000007</v>
      </c>
      <c r="S341" s="195">
        <v>0</v>
      </c>
      <c r="T341" s="196">
        <f>S341*H341</f>
        <v>0</v>
      </c>
      <c r="U341" s="35"/>
      <c r="V341" s="35"/>
      <c r="W341" s="35"/>
      <c r="X341" s="35"/>
      <c r="Y341" s="35"/>
      <c r="Z341" s="35"/>
      <c r="AA341" s="35"/>
      <c r="AB341" s="35"/>
      <c r="AC341" s="35"/>
      <c r="AD341" s="35"/>
      <c r="AE341" s="35"/>
      <c r="AR341" s="197" t="s">
        <v>165</v>
      </c>
      <c r="AT341" s="197" t="s">
        <v>160</v>
      </c>
      <c r="AU341" s="197" t="s">
        <v>85</v>
      </c>
      <c r="AY341" s="18" t="s">
        <v>158</v>
      </c>
      <c r="BE341" s="198">
        <f>IF(N341="základní",J341,0)</f>
        <v>0</v>
      </c>
      <c r="BF341" s="198">
        <f>IF(N341="snížená",J341,0)</f>
        <v>0</v>
      </c>
      <c r="BG341" s="198">
        <f>IF(N341="zákl. přenesená",J341,0)</f>
        <v>0</v>
      </c>
      <c r="BH341" s="198">
        <f>IF(N341="sníž. přenesená",J341,0)</f>
        <v>0</v>
      </c>
      <c r="BI341" s="198">
        <f>IF(N341="nulová",J341,0)</f>
        <v>0</v>
      </c>
      <c r="BJ341" s="18" t="s">
        <v>8</v>
      </c>
      <c r="BK341" s="198">
        <f>ROUND(I341*H341,0)</f>
        <v>0</v>
      </c>
      <c r="BL341" s="18" t="s">
        <v>165</v>
      </c>
      <c r="BM341" s="197" t="s">
        <v>398</v>
      </c>
    </row>
    <row r="342" spans="1:65" s="2" customFormat="1" ht="27">
      <c r="A342" s="35"/>
      <c r="B342" s="36"/>
      <c r="C342" s="37"/>
      <c r="D342" s="199" t="s">
        <v>167</v>
      </c>
      <c r="E342" s="37"/>
      <c r="F342" s="200" t="s">
        <v>377</v>
      </c>
      <c r="G342" s="37"/>
      <c r="H342" s="37"/>
      <c r="I342" s="201"/>
      <c r="J342" s="37"/>
      <c r="K342" s="37"/>
      <c r="L342" s="40"/>
      <c r="M342" s="202"/>
      <c r="N342" s="203"/>
      <c r="O342" s="72"/>
      <c r="P342" s="72"/>
      <c r="Q342" s="72"/>
      <c r="R342" s="72"/>
      <c r="S342" s="72"/>
      <c r="T342" s="73"/>
      <c r="U342" s="35"/>
      <c r="V342" s="35"/>
      <c r="W342" s="35"/>
      <c r="X342" s="35"/>
      <c r="Y342" s="35"/>
      <c r="Z342" s="35"/>
      <c r="AA342" s="35"/>
      <c r="AB342" s="35"/>
      <c r="AC342" s="35"/>
      <c r="AD342" s="35"/>
      <c r="AE342" s="35"/>
      <c r="AT342" s="18" t="s">
        <v>167</v>
      </c>
      <c r="AU342" s="18" t="s">
        <v>85</v>
      </c>
    </row>
    <row r="343" spans="1:65" s="13" customFormat="1" ht="11.25">
      <c r="B343" s="204"/>
      <c r="C343" s="205"/>
      <c r="D343" s="199" t="s">
        <v>169</v>
      </c>
      <c r="E343" s="206" t="s">
        <v>1</v>
      </c>
      <c r="F343" s="207" t="s">
        <v>399</v>
      </c>
      <c r="G343" s="205"/>
      <c r="H343" s="208">
        <v>6.74</v>
      </c>
      <c r="I343" s="209"/>
      <c r="J343" s="205"/>
      <c r="K343" s="205"/>
      <c r="L343" s="210"/>
      <c r="M343" s="211"/>
      <c r="N343" s="212"/>
      <c r="O343" s="212"/>
      <c r="P343" s="212"/>
      <c r="Q343" s="212"/>
      <c r="R343" s="212"/>
      <c r="S343" s="212"/>
      <c r="T343" s="213"/>
      <c r="AT343" s="214" t="s">
        <v>169</v>
      </c>
      <c r="AU343" s="214" t="s">
        <v>85</v>
      </c>
      <c r="AV343" s="13" t="s">
        <v>85</v>
      </c>
      <c r="AW343" s="13" t="s">
        <v>32</v>
      </c>
      <c r="AX343" s="13" t="s">
        <v>8</v>
      </c>
      <c r="AY343" s="214" t="s">
        <v>158</v>
      </c>
    </row>
    <row r="344" spans="1:65" s="12" customFormat="1" ht="22.9" customHeight="1">
      <c r="B344" s="171"/>
      <c r="C344" s="172"/>
      <c r="D344" s="173" t="s">
        <v>75</v>
      </c>
      <c r="E344" s="185" t="s">
        <v>177</v>
      </c>
      <c r="F344" s="185" t="s">
        <v>400</v>
      </c>
      <c r="G344" s="172"/>
      <c r="H344" s="172"/>
      <c r="I344" s="175"/>
      <c r="J344" s="186">
        <f>BK344</f>
        <v>0</v>
      </c>
      <c r="K344" s="172"/>
      <c r="L344" s="177"/>
      <c r="M344" s="178"/>
      <c r="N344" s="179"/>
      <c r="O344" s="179"/>
      <c r="P344" s="180">
        <f>SUM(P345:P411)</f>
        <v>0</v>
      </c>
      <c r="Q344" s="179"/>
      <c r="R344" s="180">
        <f>SUM(R345:R411)</f>
        <v>248.25688959999994</v>
      </c>
      <c r="S344" s="179"/>
      <c r="T344" s="181">
        <f>SUM(T345:T411)</f>
        <v>0</v>
      </c>
      <c r="AR344" s="182" t="s">
        <v>8</v>
      </c>
      <c r="AT344" s="183" t="s">
        <v>75</v>
      </c>
      <c r="AU344" s="183" t="s">
        <v>8</v>
      </c>
      <c r="AY344" s="182" t="s">
        <v>158</v>
      </c>
      <c r="BK344" s="184">
        <f>SUM(BK345:BK411)</f>
        <v>0</v>
      </c>
    </row>
    <row r="345" spans="1:65" s="2" customFormat="1" ht="36">
      <c r="A345" s="35"/>
      <c r="B345" s="36"/>
      <c r="C345" s="187" t="s">
        <v>401</v>
      </c>
      <c r="D345" s="187" t="s">
        <v>160</v>
      </c>
      <c r="E345" s="188" t="s">
        <v>402</v>
      </c>
      <c r="F345" s="189" t="s">
        <v>403</v>
      </c>
      <c r="G345" s="190" t="s">
        <v>163</v>
      </c>
      <c r="H345" s="191">
        <v>426.77</v>
      </c>
      <c r="I345" s="192"/>
      <c r="J345" s="191">
        <f>ROUND(I345*H345,0)</f>
        <v>0</v>
      </c>
      <c r="K345" s="189" t="s">
        <v>164</v>
      </c>
      <c r="L345" s="40"/>
      <c r="M345" s="193" t="s">
        <v>1</v>
      </c>
      <c r="N345" s="194" t="s">
        <v>41</v>
      </c>
      <c r="O345" s="72"/>
      <c r="P345" s="195">
        <f>O345*H345</f>
        <v>0</v>
      </c>
      <c r="Q345" s="195">
        <v>0.17763999999999999</v>
      </c>
      <c r="R345" s="195">
        <f>Q345*H345</f>
        <v>75.811422799999988</v>
      </c>
      <c r="S345" s="195">
        <v>0</v>
      </c>
      <c r="T345" s="196">
        <f>S345*H345</f>
        <v>0</v>
      </c>
      <c r="U345" s="35"/>
      <c r="V345" s="35"/>
      <c r="W345" s="35"/>
      <c r="X345" s="35"/>
      <c r="Y345" s="35"/>
      <c r="Z345" s="35"/>
      <c r="AA345" s="35"/>
      <c r="AB345" s="35"/>
      <c r="AC345" s="35"/>
      <c r="AD345" s="35"/>
      <c r="AE345" s="35"/>
      <c r="AR345" s="197" t="s">
        <v>165</v>
      </c>
      <c r="AT345" s="197" t="s">
        <v>160</v>
      </c>
      <c r="AU345" s="197" t="s">
        <v>85</v>
      </c>
      <c r="AY345" s="18" t="s">
        <v>158</v>
      </c>
      <c r="BE345" s="198">
        <f>IF(N345="základní",J345,0)</f>
        <v>0</v>
      </c>
      <c r="BF345" s="198">
        <f>IF(N345="snížená",J345,0)</f>
        <v>0</v>
      </c>
      <c r="BG345" s="198">
        <f>IF(N345="zákl. přenesená",J345,0)</f>
        <v>0</v>
      </c>
      <c r="BH345" s="198">
        <f>IF(N345="sníž. přenesená",J345,0)</f>
        <v>0</v>
      </c>
      <c r="BI345" s="198">
        <f>IF(N345="nulová",J345,0)</f>
        <v>0</v>
      </c>
      <c r="BJ345" s="18" t="s">
        <v>8</v>
      </c>
      <c r="BK345" s="198">
        <f>ROUND(I345*H345,0)</f>
        <v>0</v>
      </c>
      <c r="BL345" s="18" t="s">
        <v>165</v>
      </c>
      <c r="BM345" s="197" t="s">
        <v>404</v>
      </c>
    </row>
    <row r="346" spans="1:65" s="14" customFormat="1" ht="11.25">
      <c r="B346" s="215"/>
      <c r="C346" s="216"/>
      <c r="D346" s="199" t="s">
        <v>169</v>
      </c>
      <c r="E346" s="217" t="s">
        <v>1</v>
      </c>
      <c r="F346" s="218" t="s">
        <v>360</v>
      </c>
      <c r="G346" s="216"/>
      <c r="H346" s="217" t="s">
        <v>1</v>
      </c>
      <c r="I346" s="219"/>
      <c r="J346" s="216"/>
      <c r="K346" s="216"/>
      <c r="L346" s="220"/>
      <c r="M346" s="221"/>
      <c r="N346" s="222"/>
      <c r="O346" s="222"/>
      <c r="P346" s="222"/>
      <c r="Q346" s="222"/>
      <c r="R346" s="222"/>
      <c r="S346" s="222"/>
      <c r="T346" s="223"/>
      <c r="AT346" s="224" t="s">
        <v>169</v>
      </c>
      <c r="AU346" s="224" t="s">
        <v>85</v>
      </c>
      <c r="AV346" s="14" t="s">
        <v>8</v>
      </c>
      <c r="AW346" s="14" t="s">
        <v>32</v>
      </c>
      <c r="AX346" s="14" t="s">
        <v>76</v>
      </c>
      <c r="AY346" s="224" t="s">
        <v>158</v>
      </c>
    </row>
    <row r="347" spans="1:65" s="13" customFormat="1" ht="22.5">
      <c r="B347" s="204"/>
      <c r="C347" s="205"/>
      <c r="D347" s="199" t="s">
        <v>169</v>
      </c>
      <c r="E347" s="206" t="s">
        <v>1</v>
      </c>
      <c r="F347" s="207" t="s">
        <v>405</v>
      </c>
      <c r="G347" s="205"/>
      <c r="H347" s="208">
        <v>291.38</v>
      </c>
      <c r="I347" s="209"/>
      <c r="J347" s="205"/>
      <c r="K347" s="205"/>
      <c r="L347" s="210"/>
      <c r="M347" s="211"/>
      <c r="N347" s="212"/>
      <c r="O347" s="212"/>
      <c r="P347" s="212"/>
      <c r="Q347" s="212"/>
      <c r="R347" s="212"/>
      <c r="S347" s="212"/>
      <c r="T347" s="213"/>
      <c r="AT347" s="214" t="s">
        <v>169</v>
      </c>
      <c r="AU347" s="214" t="s">
        <v>85</v>
      </c>
      <c r="AV347" s="13" t="s">
        <v>85</v>
      </c>
      <c r="AW347" s="13" t="s">
        <v>32</v>
      </c>
      <c r="AX347" s="13" t="s">
        <v>76</v>
      </c>
      <c r="AY347" s="214" t="s">
        <v>158</v>
      </c>
    </row>
    <row r="348" spans="1:65" s="14" customFormat="1" ht="11.25">
      <c r="B348" s="215"/>
      <c r="C348" s="216"/>
      <c r="D348" s="199" t="s">
        <v>169</v>
      </c>
      <c r="E348" s="217" t="s">
        <v>1</v>
      </c>
      <c r="F348" s="218" t="s">
        <v>406</v>
      </c>
      <c r="G348" s="216"/>
      <c r="H348" s="217" t="s">
        <v>1</v>
      </c>
      <c r="I348" s="219"/>
      <c r="J348" s="216"/>
      <c r="K348" s="216"/>
      <c r="L348" s="220"/>
      <c r="M348" s="221"/>
      <c r="N348" s="222"/>
      <c r="O348" s="222"/>
      <c r="P348" s="222"/>
      <c r="Q348" s="222"/>
      <c r="R348" s="222"/>
      <c r="S348" s="222"/>
      <c r="T348" s="223"/>
      <c r="AT348" s="224" t="s">
        <v>169</v>
      </c>
      <c r="AU348" s="224" t="s">
        <v>85</v>
      </c>
      <c r="AV348" s="14" t="s">
        <v>8</v>
      </c>
      <c r="AW348" s="14" t="s">
        <v>32</v>
      </c>
      <c r="AX348" s="14" t="s">
        <v>76</v>
      </c>
      <c r="AY348" s="224" t="s">
        <v>158</v>
      </c>
    </row>
    <row r="349" spans="1:65" s="13" customFormat="1" ht="22.5">
      <c r="B349" s="204"/>
      <c r="C349" s="205"/>
      <c r="D349" s="199" t="s">
        <v>169</v>
      </c>
      <c r="E349" s="206" t="s">
        <v>1</v>
      </c>
      <c r="F349" s="207" t="s">
        <v>407</v>
      </c>
      <c r="G349" s="205"/>
      <c r="H349" s="208">
        <v>135.38999999999999</v>
      </c>
      <c r="I349" s="209"/>
      <c r="J349" s="205"/>
      <c r="K349" s="205"/>
      <c r="L349" s="210"/>
      <c r="M349" s="211"/>
      <c r="N349" s="212"/>
      <c r="O349" s="212"/>
      <c r="P349" s="212"/>
      <c r="Q349" s="212"/>
      <c r="R349" s="212"/>
      <c r="S349" s="212"/>
      <c r="T349" s="213"/>
      <c r="AT349" s="214" t="s">
        <v>169</v>
      </c>
      <c r="AU349" s="214" t="s">
        <v>85</v>
      </c>
      <c r="AV349" s="13" t="s">
        <v>85</v>
      </c>
      <c r="AW349" s="13" t="s">
        <v>32</v>
      </c>
      <c r="AX349" s="13" t="s">
        <v>76</v>
      </c>
      <c r="AY349" s="214" t="s">
        <v>158</v>
      </c>
    </row>
    <row r="350" spans="1:65" s="16" customFormat="1" ht="11.25">
      <c r="B350" s="236"/>
      <c r="C350" s="237"/>
      <c r="D350" s="199" t="s">
        <v>169</v>
      </c>
      <c r="E350" s="238" t="s">
        <v>1</v>
      </c>
      <c r="F350" s="239" t="s">
        <v>189</v>
      </c>
      <c r="G350" s="237"/>
      <c r="H350" s="240">
        <v>426.77</v>
      </c>
      <c r="I350" s="241"/>
      <c r="J350" s="237"/>
      <c r="K350" s="237"/>
      <c r="L350" s="242"/>
      <c r="M350" s="243"/>
      <c r="N350" s="244"/>
      <c r="O350" s="244"/>
      <c r="P350" s="244"/>
      <c r="Q350" s="244"/>
      <c r="R350" s="244"/>
      <c r="S350" s="244"/>
      <c r="T350" s="245"/>
      <c r="AT350" s="246" t="s">
        <v>169</v>
      </c>
      <c r="AU350" s="246" t="s">
        <v>85</v>
      </c>
      <c r="AV350" s="16" t="s">
        <v>165</v>
      </c>
      <c r="AW350" s="16" t="s">
        <v>32</v>
      </c>
      <c r="AX350" s="16" t="s">
        <v>8</v>
      </c>
      <c r="AY350" s="246" t="s">
        <v>158</v>
      </c>
    </row>
    <row r="351" spans="1:65" s="2" customFormat="1" ht="36">
      <c r="A351" s="35"/>
      <c r="B351" s="36"/>
      <c r="C351" s="187" t="s">
        <v>408</v>
      </c>
      <c r="D351" s="187" t="s">
        <v>160</v>
      </c>
      <c r="E351" s="188" t="s">
        <v>409</v>
      </c>
      <c r="F351" s="189" t="s">
        <v>410</v>
      </c>
      <c r="G351" s="190" t="s">
        <v>163</v>
      </c>
      <c r="H351" s="191">
        <v>8</v>
      </c>
      <c r="I351" s="192"/>
      <c r="J351" s="191">
        <f>ROUND(I351*H351,0)</f>
        <v>0</v>
      </c>
      <c r="K351" s="189" t="s">
        <v>164</v>
      </c>
      <c r="L351" s="40"/>
      <c r="M351" s="193" t="s">
        <v>1</v>
      </c>
      <c r="N351" s="194" t="s">
        <v>41</v>
      </c>
      <c r="O351" s="72"/>
      <c r="P351" s="195">
        <f>O351*H351</f>
        <v>0</v>
      </c>
      <c r="Q351" s="195">
        <v>0.18104999999999999</v>
      </c>
      <c r="R351" s="195">
        <f>Q351*H351</f>
        <v>1.4483999999999999</v>
      </c>
      <c r="S351" s="195">
        <v>0</v>
      </c>
      <c r="T351" s="196">
        <f>S351*H351</f>
        <v>0</v>
      </c>
      <c r="U351" s="35"/>
      <c r="V351" s="35"/>
      <c r="W351" s="35"/>
      <c r="X351" s="35"/>
      <c r="Y351" s="35"/>
      <c r="Z351" s="35"/>
      <c r="AA351" s="35"/>
      <c r="AB351" s="35"/>
      <c r="AC351" s="35"/>
      <c r="AD351" s="35"/>
      <c r="AE351" s="35"/>
      <c r="AR351" s="197" t="s">
        <v>165</v>
      </c>
      <c r="AT351" s="197" t="s">
        <v>160</v>
      </c>
      <c r="AU351" s="197" t="s">
        <v>85</v>
      </c>
      <c r="AY351" s="18" t="s">
        <v>158</v>
      </c>
      <c r="BE351" s="198">
        <f>IF(N351="základní",J351,0)</f>
        <v>0</v>
      </c>
      <c r="BF351" s="198">
        <f>IF(N351="snížená",J351,0)</f>
        <v>0</v>
      </c>
      <c r="BG351" s="198">
        <f>IF(N351="zákl. přenesená",J351,0)</f>
        <v>0</v>
      </c>
      <c r="BH351" s="198">
        <f>IF(N351="sníž. přenesená",J351,0)</f>
        <v>0</v>
      </c>
      <c r="BI351" s="198">
        <f>IF(N351="nulová",J351,0)</f>
        <v>0</v>
      </c>
      <c r="BJ351" s="18" t="s">
        <v>8</v>
      </c>
      <c r="BK351" s="198">
        <f>ROUND(I351*H351,0)</f>
        <v>0</v>
      </c>
      <c r="BL351" s="18" t="s">
        <v>165</v>
      </c>
      <c r="BM351" s="197" t="s">
        <v>411</v>
      </c>
    </row>
    <row r="352" spans="1:65" s="14" customFormat="1" ht="11.25">
      <c r="B352" s="215"/>
      <c r="C352" s="216"/>
      <c r="D352" s="199" t="s">
        <v>169</v>
      </c>
      <c r="E352" s="217" t="s">
        <v>1</v>
      </c>
      <c r="F352" s="218" t="s">
        <v>360</v>
      </c>
      <c r="G352" s="216"/>
      <c r="H352" s="217" t="s">
        <v>1</v>
      </c>
      <c r="I352" s="219"/>
      <c r="J352" s="216"/>
      <c r="K352" s="216"/>
      <c r="L352" s="220"/>
      <c r="M352" s="221"/>
      <c r="N352" s="222"/>
      <c r="O352" s="222"/>
      <c r="P352" s="222"/>
      <c r="Q352" s="222"/>
      <c r="R352" s="222"/>
      <c r="S352" s="222"/>
      <c r="T352" s="223"/>
      <c r="AT352" s="224" t="s">
        <v>169</v>
      </c>
      <c r="AU352" s="224" t="s">
        <v>85</v>
      </c>
      <c r="AV352" s="14" t="s">
        <v>8</v>
      </c>
      <c r="AW352" s="14" t="s">
        <v>32</v>
      </c>
      <c r="AX352" s="14" t="s">
        <v>76</v>
      </c>
      <c r="AY352" s="224" t="s">
        <v>158</v>
      </c>
    </row>
    <row r="353" spans="1:65" s="13" customFormat="1" ht="11.25">
      <c r="B353" s="204"/>
      <c r="C353" s="205"/>
      <c r="D353" s="199" t="s">
        <v>169</v>
      </c>
      <c r="E353" s="206" t="s">
        <v>1</v>
      </c>
      <c r="F353" s="207" t="s">
        <v>412</v>
      </c>
      <c r="G353" s="205"/>
      <c r="H353" s="208">
        <v>8</v>
      </c>
      <c r="I353" s="209"/>
      <c r="J353" s="205"/>
      <c r="K353" s="205"/>
      <c r="L353" s="210"/>
      <c r="M353" s="211"/>
      <c r="N353" s="212"/>
      <c r="O353" s="212"/>
      <c r="P353" s="212"/>
      <c r="Q353" s="212"/>
      <c r="R353" s="212"/>
      <c r="S353" s="212"/>
      <c r="T353" s="213"/>
      <c r="AT353" s="214" t="s">
        <v>169</v>
      </c>
      <c r="AU353" s="214" t="s">
        <v>85</v>
      </c>
      <c r="AV353" s="13" t="s">
        <v>85</v>
      </c>
      <c r="AW353" s="13" t="s">
        <v>32</v>
      </c>
      <c r="AX353" s="13" t="s">
        <v>8</v>
      </c>
      <c r="AY353" s="214" t="s">
        <v>158</v>
      </c>
    </row>
    <row r="354" spans="1:65" s="2" customFormat="1" ht="33" customHeight="1">
      <c r="A354" s="35"/>
      <c r="B354" s="36"/>
      <c r="C354" s="187" t="s">
        <v>413</v>
      </c>
      <c r="D354" s="187" t="s">
        <v>160</v>
      </c>
      <c r="E354" s="188" t="s">
        <v>414</v>
      </c>
      <c r="F354" s="189" t="s">
        <v>415</v>
      </c>
      <c r="G354" s="190" t="s">
        <v>173</v>
      </c>
      <c r="H354" s="191">
        <v>39.49</v>
      </c>
      <c r="I354" s="192"/>
      <c r="J354" s="191">
        <f>ROUND(I354*H354,0)</f>
        <v>0</v>
      </c>
      <c r="K354" s="189" t="s">
        <v>164</v>
      </c>
      <c r="L354" s="40"/>
      <c r="M354" s="193" t="s">
        <v>1</v>
      </c>
      <c r="N354" s="194" t="s">
        <v>41</v>
      </c>
      <c r="O354" s="72"/>
      <c r="P354" s="195">
        <f>O354*H354</f>
        <v>0</v>
      </c>
      <c r="Q354" s="195">
        <v>2.45329</v>
      </c>
      <c r="R354" s="195">
        <f>Q354*H354</f>
        <v>96.880422100000004</v>
      </c>
      <c r="S354" s="195">
        <v>0</v>
      </c>
      <c r="T354" s="196">
        <f>S354*H354</f>
        <v>0</v>
      </c>
      <c r="U354" s="35"/>
      <c r="V354" s="35"/>
      <c r="W354" s="35"/>
      <c r="X354" s="35"/>
      <c r="Y354" s="35"/>
      <c r="Z354" s="35"/>
      <c r="AA354" s="35"/>
      <c r="AB354" s="35"/>
      <c r="AC354" s="35"/>
      <c r="AD354" s="35"/>
      <c r="AE354" s="35"/>
      <c r="AR354" s="197" t="s">
        <v>165</v>
      </c>
      <c r="AT354" s="197" t="s">
        <v>160</v>
      </c>
      <c r="AU354" s="197" t="s">
        <v>85</v>
      </c>
      <c r="AY354" s="18" t="s">
        <v>158</v>
      </c>
      <c r="BE354" s="198">
        <f>IF(N354="základní",J354,0)</f>
        <v>0</v>
      </c>
      <c r="BF354" s="198">
        <f>IF(N354="snížená",J354,0)</f>
        <v>0</v>
      </c>
      <c r="BG354" s="198">
        <f>IF(N354="zákl. přenesená",J354,0)</f>
        <v>0</v>
      </c>
      <c r="BH354" s="198">
        <f>IF(N354="sníž. přenesená",J354,0)</f>
        <v>0</v>
      </c>
      <c r="BI354" s="198">
        <f>IF(N354="nulová",J354,0)</f>
        <v>0</v>
      </c>
      <c r="BJ354" s="18" t="s">
        <v>8</v>
      </c>
      <c r="BK354" s="198">
        <f>ROUND(I354*H354,0)</f>
        <v>0</v>
      </c>
      <c r="BL354" s="18" t="s">
        <v>165</v>
      </c>
      <c r="BM354" s="197" t="s">
        <v>416</v>
      </c>
    </row>
    <row r="355" spans="1:65" s="2" customFormat="1" ht="117">
      <c r="A355" s="35"/>
      <c r="B355" s="36"/>
      <c r="C355" s="37"/>
      <c r="D355" s="199" t="s">
        <v>167</v>
      </c>
      <c r="E355" s="37"/>
      <c r="F355" s="200" t="s">
        <v>417</v>
      </c>
      <c r="G355" s="37"/>
      <c r="H355" s="37"/>
      <c r="I355" s="201"/>
      <c r="J355" s="37"/>
      <c r="K355" s="37"/>
      <c r="L355" s="40"/>
      <c r="M355" s="202"/>
      <c r="N355" s="203"/>
      <c r="O355" s="72"/>
      <c r="P355" s="72"/>
      <c r="Q355" s="72"/>
      <c r="R355" s="72"/>
      <c r="S355" s="72"/>
      <c r="T355" s="73"/>
      <c r="U355" s="35"/>
      <c r="V355" s="35"/>
      <c r="W355" s="35"/>
      <c r="X355" s="35"/>
      <c r="Y355" s="35"/>
      <c r="Z355" s="35"/>
      <c r="AA355" s="35"/>
      <c r="AB355" s="35"/>
      <c r="AC355" s="35"/>
      <c r="AD355" s="35"/>
      <c r="AE355" s="35"/>
      <c r="AT355" s="18" t="s">
        <v>167</v>
      </c>
      <c r="AU355" s="18" t="s">
        <v>85</v>
      </c>
    </row>
    <row r="356" spans="1:65" s="14" customFormat="1" ht="11.25">
      <c r="B356" s="215"/>
      <c r="C356" s="216"/>
      <c r="D356" s="199" t="s">
        <v>169</v>
      </c>
      <c r="E356" s="217" t="s">
        <v>1</v>
      </c>
      <c r="F356" s="218" t="s">
        <v>418</v>
      </c>
      <c r="G356" s="216"/>
      <c r="H356" s="217" t="s">
        <v>1</v>
      </c>
      <c r="I356" s="219"/>
      <c r="J356" s="216"/>
      <c r="K356" s="216"/>
      <c r="L356" s="220"/>
      <c r="M356" s="221"/>
      <c r="N356" s="222"/>
      <c r="O356" s="222"/>
      <c r="P356" s="222"/>
      <c r="Q356" s="222"/>
      <c r="R356" s="222"/>
      <c r="S356" s="222"/>
      <c r="T356" s="223"/>
      <c r="AT356" s="224" t="s">
        <v>169</v>
      </c>
      <c r="AU356" s="224" t="s">
        <v>85</v>
      </c>
      <c r="AV356" s="14" t="s">
        <v>8</v>
      </c>
      <c r="AW356" s="14" t="s">
        <v>32</v>
      </c>
      <c r="AX356" s="14" t="s">
        <v>76</v>
      </c>
      <c r="AY356" s="224" t="s">
        <v>158</v>
      </c>
    </row>
    <row r="357" spans="1:65" s="13" customFormat="1" ht="11.25">
      <c r="B357" s="204"/>
      <c r="C357" s="205"/>
      <c r="D357" s="199" t="s">
        <v>169</v>
      </c>
      <c r="E357" s="206" t="s">
        <v>1</v>
      </c>
      <c r="F357" s="207" t="s">
        <v>419</v>
      </c>
      <c r="G357" s="205"/>
      <c r="H357" s="208">
        <v>26.93</v>
      </c>
      <c r="I357" s="209"/>
      <c r="J357" s="205"/>
      <c r="K357" s="205"/>
      <c r="L357" s="210"/>
      <c r="M357" s="211"/>
      <c r="N357" s="212"/>
      <c r="O357" s="212"/>
      <c r="P357" s="212"/>
      <c r="Q357" s="212"/>
      <c r="R357" s="212"/>
      <c r="S357" s="212"/>
      <c r="T357" s="213"/>
      <c r="AT357" s="214" t="s">
        <v>169</v>
      </c>
      <c r="AU357" s="214" t="s">
        <v>85</v>
      </c>
      <c r="AV357" s="13" t="s">
        <v>85</v>
      </c>
      <c r="AW357" s="13" t="s">
        <v>32</v>
      </c>
      <c r="AX357" s="13" t="s">
        <v>76</v>
      </c>
      <c r="AY357" s="214" t="s">
        <v>158</v>
      </c>
    </row>
    <row r="358" spans="1:65" s="14" customFormat="1" ht="11.25">
      <c r="B358" s="215"/>
      <c r="C358" s="216"/>
      <c r="D358" s="199" t="s">
        <v>169</v>
      </c>
      <c r="E358" s="217" t="s">
        <v>1</v>
      </c>
      <c r="F358" s="218" t="s">
        <v>420</v>
      </c>
      <c r="G358" s="216"/>
      <c r="H358" s="217" t="s">
        <v>1</v>
      </c>
      <c r="I358" s="219"/>
      <c r="J358" s="216"/>
      <c r="K358" s="216"/>
      <c r="L358" s="220"/>
      <c r="M358" s="221"/>
      <c r="N358" s="222"/>
      <c r="O358" s="222"/>
      <c r="P358" s="222"/>
      <c r="Q358" s="222"/>
      <c r="R358" s="222"/>
      <c r="S358" s="222"/>
      <c r="T358" s="223"/>
      <c r="AT358" s="224" t="s">
        <v>169</v>
      </c>
      <c r="AU358" s="224" t="s">
        <v>85</v>
      </c>
      <c r="AV358" s="14" t="s">
        <v>8</v>
      </c>
      <c r="AW358" s="14" t="s">
        <v>32</v>
      </c>
      <c r="AX358" s="14" t="s">
        <v>76</v>
      </c>
      <c r="AY358" s="224" t="s">
        <v>158</v>
      </c>
    </row>
    <row r="359" spans="1:65" s="13" customFormat="1" ht="11.25">
      <c r="B359" s="204"/>
      <c r="C359" s="205"/>
      <c r="D359" s="199" t="s">
        <v>169</v>
      </c>
      <c r="E359" s="206" t="s">
        <v>1</v>
      </c>
      <c r="F359" s="207" t="s">
        <v>421</v>
      </c>
      <c r="G359" s="205"/>
      <c r="H359" s="208">
        <v>12.56</v>
      </c>
      <c r="I359" s="209"/>
      <c r="J359" s="205"/>
      <c r="K359" s="205"/>
      <c r="L359" s="210"/>
      <c r="M359" s="211"/>
      <c r="N359" s="212"/>
      <c r="O359" s="212"/>
      <c r="P359" s="212"/>
      <c r="Q359" s="212"/>
      <c r="R359" s="212"/>
      <c r="S359" s="212"/>
      <c r="T359" s="213"/>
      <c r="AT359" s="214" t="s">
        <v>169</v>
      </c>
      <c r="AU359" s="214" t="s">
        <v>85</v>
      </c>
      <c r="AV359" s="13" t="s">
        <v>85</v>
      </c>
      <c r="AW359" s="13" t="s">
        <v>32</v>
      </c>
      <c r="AX359" s="13" t="s">
        <v>76</v>
      </c>
      <c r="AY359" s="214" t="s">
        <v>158</v>
      </c>
    </row>
    <row r="360" spans="1:65" s="16" customFormat="1" ht="11.25">
      <c r="B360" s="236"/>
      <c r="C360" s="237"/>
      <c r="D360" s="199" t="s">
        <v>169</v>
      </c>
      <c r="E360" s="238" t="s">
        <v>1</v>
      </c>
      <c r="F360" s="239" t="s">
        <v>189</v>
      </c>
      <c r="G360" s="237"/>
      <c r="H360" s="240">
        <v>39.49</v>
      </c>
      <c r="I360" s="241"/>
      <c r="J360" s="237"/>
      <c r="K360" s="237"/>
      <c r="L360" s="242"/>
      <c r="M360" s="243"/>
      <c r="N360" s="244"/>
      <c r="O360" s="244"/>
      <c r="P360" s="244"/>
      <c r="Q360" s="244"/>
      <c r="R360" s="244"/>
      <c r="S360" s="244"/>
      <c r="T360" s="245"/>
      <c r="AT360" s="246" t="s">
        <v>169</v>
      </c>
      <c r="AU360" s="246" t="s">
        <v>85</v>
      </c>
      <c r="AV360" s="16" t="s">
        <v>165</v>
      </c>
      <c r="AW360" s="16" t="s">
        <v>32</v>
      </c>
      <c r="AX360" s="16" t="s">
        <v>8</v>
      </c>
      <c r="AY360" s="246" t="s">
        <v>158</v>
      </c>
    </row>
    <row r="361" spans="1:65" s="2" customFormat="1" ht="24">
      <c r="A361" s="35"/>
      <c r="B361" s="36"/>
      <c r="C361" s="187" t="s">
        <v>422</v>
      </c>
      <c r="D361" s="187" t="s">
        <v>160</v>
      </c>
      <c r="E361" s="188" t="s">
        <v>423</v>
      </c>
      <c r="F361" s="189" t="s">
        <v>424</v>
      </c>
      <c r="G361" s="190" t="s">
        <v>163</v>
      </c>
      <c r="H361" s="191">
        <v>315.92</v>
      </c>
      <c r="I361" s="192"/>
      <c r="J361" s="191">
        <f>ROUND(I361*H361,0)</f>
        <v>0</v>
      </c>
      <c r="K361" s="189" t="s">
        <v>164</v>
      </c>
      <c r="L361" s="40"/>
      <c r="M361" s="193" t="s">
        <v>1</v>
      </c>
      <c r="N361" s="194" t="s">
        <v>41</v>
      </c>
      <c r="O361" s="72"/>
      <c r="P361" s="195">
        <f>O361*H361</f>
        <v>0</v>
      </c>
      <c r="Q361" s="195">
        <v>2.7499999999999998E-3</v>
      </c>
      <c r="R361" s="195">
        <f>Q361*H361</f>
        <v>0.86878</v>
      </c>
      <c r="S361" s="195">
        <v>0</v>
      </c>
      <c r="T361" s="196">
        <f>S361*H361</f>
        <v>0</v>
      </c>
      <c r="U361" s="35"/>
      <c r="V361" s="35"/>
      <c r="W361" s="35"/>
      <c r="X361" s="35"/>
      <c r="Y361" s="35"/>
      <c r="Z361" s="35"/>
      <c r="AA361" s="35"/>
      <c r="AB361" s="35"/>
      <c r="AC361" s="35"/>
      <c r="AD361" s="35"/>
      <c r="AE361" s="35"/>
      <c r="AR361" s="197" t="s">
        <v>165</v>
      </c>
      <c r="AT361" s="197" t="s">
        <v>160</v>
      </c>
      <c r="AU361" s="197" t="s">
        <v>85</v>
      </c>
      <c r="AY361" s="18" t="s">
        <v>158</v>
      </c>
      <c r="BE361" s="198">
        <f>IF(N361="základní",J361,0)</f>
        <v>0</v>
      </c>
      <c r="BF361" s="198">
        <f>IF(N361="snížená",J361,0)</f>
        <v>0</v>
      </c>
      <c r="BG361" s="198">
        <f>IF(N361="zákl. přenesená",J361,0)</f>
        <v>0</v>
      </c>
      <c r="BH361" s="198">
        <f>IF(N361="sníž. přenesená",J361,0)</f>
        <v>0</v>
      </c>
      <c r="BI361" s="198">
        <f>IF(N361="nulová",J361,0)</f>
        <v>0</v>
      </c>
      <c r="BJ361" s="18" t="s">
        <v>8</v>
      </c>
      <c r="BK361" s="198">
        <f>ROUND(I361*H361,0)</f>
        <v>0</v>
      </c>
      <c r="BL361" s="18" t="s">
        <v>165</v>
      </c>
      <c r="BM361" s="197" t="s">
        <v>425</v>
      </c>
    </row>
    <row r="362" spans="1:65" s="2" customFormat="1" ht="99">
      <c r="A362" s="35"/>
      <c r="B362" s="36"/>
      <c r="C362" s="37"/>
      <c r="D362" s="199" t="s">
        <v>167</v>
      </c>
      <c r="E362" s="37"/>
      <c r="F362" s="200" t="s">
        <v>426</v>
      </c>
      <c r="G362" s="37"/>
      <c r="H362" s="37"/>
      <c r="I362" s="201"/>
      <c r="J362" s="37"/>
      <c r="K362" s="37"/>
      <c r="L362" s="40"/>
      <c r="M362" s="202"/>
      <c r="N362" s="203"/>
      <c r="O362" s="72"/>
      <c r="P362" s="72"/>
      <c r="Q362" s="72"/>
      <c r="R362" s="72"/>
      <c r="S362" s="72"/>
      <c r="T362" s="73"/>
      <c r="U362" s="35"/>
      <c r="V362" s="35"/>
      <c r="W362" s="35"/>
      <c r="X362" s="35"/>
      <c r="Y362" s="35"/>
      <c r="Z362" s="35"/>
      <c r="AA362" s="35"/>
      <c r="AB362" s="35"/>
      <c r="AC362" s="35"/>
      <c r="AD362" s="35"/>
      <c r="AE362" s="35"/>
      <c r="AT362" s="18" t="s">
        <v>167</v>
      </c>
      <c r="AU362" s="18" t="s">
        <v>85</v>
      </c>
    </row>
    <row r="363" spans="1:65" s="14" customFormat="1" ht="11.25">
      <c r="B363" s="215"/>
      <c r="C363" s="216"/>
      <c r="D363" s="199" t="s">
        <v>169</v>
      </c>
      <c r="E363" s="217" t="s">
        <v>1</v>
      </c>
      <c r="F363" s="218" t="s">
        <v>418</v>
      </c>
      <c r="G363" s="216"/>
      <c r="H363" s="217" t="s">
        <v>1</v>
      </c>
      <c r="I363" s="219"/>
      <c r="J363" s="216"/>
      <c r="K363" s="216"/>
      <c r="L363" s="220"/>
      <c r="M363" s="221"/>
      <c r="N363" s="222"/>
      <c r="O363" s="222"/>
      <c r="P363" s="222"/>
      <c r="Q363" s="222"/>
      <c r="R363" s="222"/>
      <c r="S363" s="222"/>
      <c r="T363" s="223"/>
      <c r="AT363" s="224" t="s">
        <v>169</v>
      </c>
      <c r="AU363" s="224" t="s">
        <v>85</v>
      </c>
      <c r="AV363" s="14" t="s">
        <v>8</v>
      </c>
      <c r="AW363" s="14" t="s">
        <v>32</v>
      </c>
      <c r="AX363" s="14" t="s">
        <v>76</v>
      </c>
      <c r="AY363" s="224" t="s">
        <v>158</v>
      </c>
    </row>
    <row r="364" spans="1:65" s="13" customFormat="1" ht="11.25">
      <c r="B364" s="204"/>
      <c r="C364" s="205"/>
      <c r="D364" s="199" t="s">
        <v>169</v>
      </c>
      <c r="E364" s="206" t="s">
        <v>1</v>
      </c>
      <c r="F364" s="207" t="s">
        <v>427</v>
      </c>
      <c r="G364" s="205"/>
      <c r="H364" s="208">
        <v>215.48</v>
      </c>
      <c r="I364" s="209"/>
      <c r="J364" s="205"/>
      <c r="K364" s="205"/>
      <c r="L364" s="210"/>
      <c r="M364" s="211"/>
      <c r="N364" s="212"/>
      <c r="O364" s="212"/>
      <c r="P364" s="212"/>
      <c r="Q364" s="212"/>
      <c r="R364" s="212"/>
      <c r="S364" s="212"/>
      <c r="T364" s="213"/>
      <c r="AT364" s="214" t="s">
        <v>169</v>
      </c>
      <c r="AU364" s="214" t="s">
        <v>85</v>
      </c>
      <c r="AV364" s="13" t="s">
        <v>85</v>
      </c>
      <c r="AW364" s="13" t="s">
        <v>32</v>
      </c>
      <c r="AX364" s="13" t="s">
        <v>76</v>
      </c>
      <c r="AY364" s="214" t="s">
        <v>158</v>
      </c>
    </row>
    <row r="365" spans="1:65" s="14" customFormat="1" ht="11.25">
      <c r="B365" s="215"/>
      <c r="C365" s="216"/>
      <c r="D365" s="199" t="s">
        <v>169</v>
      </c>
      <c r="E365" s="217" t="s">
        <v>1</v>
      </c>
      <c r="F365" s="218" t="s">
        <v>420</v>
      </c>
      <c r="G365" s="216"/>
      <c r="H365" s="217" t="s">
        <v>1</v>
      </c>
      <c r="I365" s="219"/>
      <c r="J365" s="216"/>
      <c r="K365" s="216"/>
      <c r="L365" s="220"/>
      <c r="M365" s="221"/>
      <c r="N365" s="222"/>
      <c r="O365" s="222"/>
      <c r="P365" s="222"/>
      <c r="Q365" s="222"/>
      <c r="R365" s="222"/>
      <c r="S365" s="222"/>
      <c r="T365" s="223"/>
      <c r="AT365" s="224" t="s">
        <v>169</v>
      </c>
      <c r="AU365" s="224" t="s">
        <v>85</v>
      </c>
      <c r="AV365" s="14" t="s">
        <v>8</v>
      </c>
      <c r="AW365" s="14" t="s">
        <v>32</v>
      </c>
      <c r="AX365" s="14" t="s">
        <v>76</v>
      </c>
      <c r="AY365" s="224" t="s">
        <v>158</v>
      </c>
    </row>
    <row r="366" spans="1:65" s="13" customFormat="1" ht="11.25">
      <c r="B366" s="204"/>
      <c r="C366" s="205"/>
      <c r="D366" s="199" t="s">
        <v>169</v>
      </c>
      <c r="E366" s="206" t="s">
        <v>1</v>
      </c>
      <c r="F366" s="207" t="s">
        <v>428</v>
      </c>
      <c r="G366" s="205"/>
      <c r="H366" s="208">
        <v>100.44</v>
      </c>
      <c r="I366" s="209"/>
      <c r="J366" s="205"/>
      <c r="K366" s="205"/>
      <c r="L366" s="210"/>
      <c r="M366" s="211"/>
      <c r="N366" s="212"/>
      <c r="O366" s="212"/>
      <c r="P366" s="212"/>
      <c r="Q366" s="212"/>
      <c r="R366" s="212"/>
      <c r="S366" s="212"/>
      <c r="T366" s="213"/>
      <c r="AT366" s="214" t="s">
        <v>169</v>
      </c>
      <c r="AU366" s="214" t="s">
        <v>85</v>
      </c>
      <c r="AV366" s="13" t="s">
        <v>85</v>
      </c>
      <c r="AW366" s="13" t="s">
        <v>32</v>
      </c>
      <c r="AX366" s="13" t="s">
        <v>76</v>
      </c>
      <c r="AY366" s="214" t="s">
        <v>158</v>
      </c>
    </row>
    <row r="367" spans="1:65" s="16" customFormat="1" ht="11.25">
      <c r="B367" s="236"/>
      <c r="C367" s="237"/>
      <c r="D367" s="199" t="s">
        <v>169</v>
      </c>
      <c r="E367" s="238" t="s">
        <v>1</v>
      </c>
      <c r="F367" s="239" t="s">
        <v>189</v>
      </c>
      <c r="G367" s="237"/>
      <c r="H367" s="240">
        <v>315.92</v>
      </c>
      <c r="I367" s="241"/>
      <c r="J367" s="237"/>
      <c r="K367" s="237"/>
      <c r="L367" s="242"/>
      <c r="M367" s="243"/>
      <c r="N367" s="244"/>
      <c r="O367" s="244"/>
      <c r="P367" s="244"/>
      <c r="Q367" s="244"/>
      <c r="R367" s="244"/>
      <c r="S367" s="244"/>
      <c r="T367" s="245"/>
      <c r="AT367" s="246" t="s">
        <v>169</v>
      </c>
      <c r="AU367" s="246" t="s">
        <v>85</v>
      </c>
      <c r="AV367" s="16" t="s">
        <v>165</v>
      </c>
      <c r="AW367" s="16" t="s">
        <v>32</v>
      </c>
      <c r="AX367" s="16" t="s">
        <v>8</v>
      </c>
      <c r="AY367" s="246" t="s">
        <v>158</v>
      </c>
    </row>
    <row r="368" spans="1:65" s="2" customFormat="1" ht="24">
      <c r="A368" s="35"/>
      <c r="B368" s="36"/>
      <c r="C368" s="187" t="s">
        <v>429</v>
      </c>
      <c r="D368" s="187" t="s">
        <v>160</v>
      </c>
      <c r="E368" s="188" t="s">
        <v>430</v>
      </c>
      <c r="F368" s="189" t="s">
        <v>431</v>
      </c>
      <c r="G368" s="190" t="s">
        <v>163</v>
      </c>
      <c r="H368" s="191">
        <v>315.92</v>
      </c>
      <c r="I368" s="192"/>
      <c r="J368" s="191">
        <f>ROUND(I368*H368,0)</f>
        <v>0</v>
      </c>
      <c r="K368" s="189" t="s">
        <v>164</v>
      </c>
      <c r="L368" s="40"/>
      <c r="M368" s="193" t="s">
        <v>1</v>
      </c>
      <c r="N368" s="194" t="s">
        <v>41</v>
      </c>
      <c r="O368" s="72"/>
      <c r="P368" s="195">
        <f>O368*H368</f>
        <v>0</v>
      </c>
      <c r="Q368" s="195">
        <v>0</v>
      </c>
      <c r="R368" s="195">
        <f>Q368*H368</f>
        <v>0</v>
      </c>
      <c r="S368" s="195">
        <v>0</v>
      </c>
      <c r="T368" s="196">
        <f>S368*H368</f>
        <v>0</v>
      </c>
      <c r="U368" s="35"/>
      <c r="V368" s="35"/>
      <c r="W368" s="35"/>
      <c r="X368" s="35"/>
      <c r="Y368" s="35"/>
      <c r="Z368" s="35"/>
      <c r="AA368" s="35"/>
      <c r="AB368" s="35"/>
      <c r="AC368" s="35"/>
      <c r="AD368" s="35"/>
      <c r="AE368" s="35"/>
      <c r="AR368" s="197" t="s">
        <v>165</v>
      </c>
      <c r="AT368" s="197" t="s">
        <v>160</v>
      </c>
      <c r="AU368" s="197" t="s">
        <v>85</v>
      </c>
      <c r="AY368" s="18" t="s">
        <v>158</v>
      </c>
      <c r="BE368" s="198">
        <f>IF(N368="základní",J368,0)</f>
        <v>0</v>
      </c>
      <c r="BF368" s="198">
        <f>IF(N368="snížená",J368,0)</f>
        <v>0</v>
      </c>
      <c r="BG368" s="198">
        <f>IF(N368="zákl. přenesená",J368,0)</f>
        <v>0</v>
      </c>
      <c r="BH368" s="198">
        <f>IF(N368="sníž. přenesená",J368,0)</f>
        <v>0</v>
      </c>
      <c r="BI368" s="198">
        <f>IF(N368="nulová",J368,0)</f>
        <v>0</v>
      </c>
      <c r="BJ368" s="18" t="s">
        <v>8</v>
      </c>
      <c r="BK368" s="198">
        <f>ROUND(I368*H368,0)</f>
        <v>0</v>
      </c>
      <c r="BL368" s="18" t="s">
        <v>165</v>
      </c>
      <c r="BM368" s="197" t="s">
        <v>432</v>
      </c>
    </row>
    <row r="369" spans="1:65" s="2" customFormat="1" ht="99">
      <c r="A369" s="35"/>
      <c r="B369" s="36"/>
      <c r="C369" s="37"/>
      <c r="D369" s="199" t="s">
        <v>167</v>
      </c>
      <c r="E369" s="37"/>
      <c r="F369" s="200" t="s">
        <v>426</v>
      </c>
      <c r="G369" s="37"/>
      <c r="H369" s="37"/>
      <c r="I369" s="201"/>
      <c r="J369" s="37"/>
      <c r="K369" s="37"/>
      <c r="L369" s="40"/>
      <c r="M369" s="202"/>
      <c r="N369" s="203"/>
      <c r="O369" s="72"/>
      <c r="P369" s="72"/>
      <c r="Q369" s="72"/>
      <c r="R369" s="72"/>
      <c r="S369" s="72"/>
      <c r="T369" s="73"/>
      <c r="U369" s="35"/>
      <c r="V369" s="35"/>
      <c r="W369" s="35"/>
      <c r="X369" s="35"/>
      <c r="Y369" s="35"/>
      <c r="Z369" s="35"/>
      <c r="AA369" s="35"/>
      <c r="AB369" s="35"/>
      <c r="AC369" s="35"/>
      <c r="AD369" s="35"/>
      <c r="AE369" s="35"/>
      <c r="AT369" s="18" t="s">
        <v>167</v>
      </c>
      <c r="AU369" s="18" t="s">
        <v>85</v>
      </c>
    </row>
    <row r="370" spans="1:65" s="13" customFormat="1" ht="11.25">
      <c r="B370" s="204"/>
      <c r="C370" s="205"/>
      <c r="D370" s="199" t="s">
        <v>169</v>
      </c>
      <c r="E370" s="206" t="s">
        <v>1</v>
      </c>
      <c r="F370" s="207" t="s">
        <v>433</v>
      </c>
      <c r="G370" s="205"/>
      <c r="H370" s="208">
        <v>315.92</v>
      </c>
      <c r="I370" s="209"/>
      <c r="J370" s="205"/>
      <c r="K370" s="205"/>
      <c r="L370" s="210"/>
      <c r="M370" s="211"/>
      <c r="N370" s="212"/>
      <c r="O370" s="212"/>
      <c r="P370" s="212"/>
      <c r="Q370" s="212"/>
      <c r="R370" s="212"/>
      <c r="S370" s="212"/>
      <c r="T370" s="213"/>
      <c r="AT370" s="214" t="s">
        <v>169</v>
      </c>
      <c r="AU370" s="214" t="s">
        <v>85</v>
      </c>
      <c r="AV370" s="13" t="s">
        <v>85</v>
      </c>
      <c r="AW370" s="13" t="s">
        <v>32</v>
      </c>
      <c r="AX370" s="13" t="s">
        <v>8</v>
      </c>
      <c r="AY370" s="214" t="s">
        <v>158</v>
      </c>
    </row>
    <row r="371" spans="1:65" s="2" customFormat="1" ht="36">
      <c r="A371" s="35"/>
      <c r="B371" s="36"/>
      <c r="C371" s="187" t="s">
        <v>434</v>
      </c>
      <c r="D371" s="187" t="s">
        <v>160</v>
      </c>
      <c r="E371" s="188" t="s">
        <v>435</v>
      </c>
      <c r="F371" s="189" t="s">
        <v>436</v>
      </c>
      <c r="G371" s="190" t="s">
        <v>227</v>
      </c>
      <c r="H371" s="191">
        <v>7.45</v>
      </c>
      <c r="I371" s="192"/>
      <c r="J371" s="191">
        <f>ROUND(I371*H371,0)</f>
        <v>0</v>
      </c>
      <c r="K371" s="189" t="s">
        <v>164</v>
      </c>
      <c r="L371" s="40"/>
      <c r="M371" s="193" t="s">
        <v>1</v>
      </c>
      <c r="N371" s="194" t="s">
        <v>41</v>
      </c>
      <c r="O371" s="72"/>
      <c r="P371" s="195">
        <f>O371*H371</f>
        <v>0</v>
      </c>
      <c r="Q371" s="195">
        <v>1.04881</v>
      </c>
      <c r="R371" s="195">
        <f>Q371*H371</f>
        <v>7.8136345</v>
      </c>
      <c r="S371" s="195">
        <v>0</v>
      </c>
      <c r="T371" s="196">
        <f>S371*H371</f>
        <v>0</v>
      </c>
      <c r="U371" s="35"/>
      <c r="V371" s="35"/>
      <c r="W371" s="35"/>
      <c r="X371" s="35"/>
      <c r="Y371" s="35"/>
      <c r="Z371" s="35"/>
      <c r="AA371" s="35"/>
      <c r="AB371" s="35"/>
      <c r="AC371" s="35"/>
      <c r="AD371" s="35"/>
      <c r="AE371" s="35"/>
      <c r="AR371" s="197" t="s">
        <v>165</v>
      </c>
      <c r="AT371" s="197" t="s">
        <v>160</v>
      </c>
      <c r="AU371" s="197" t="s">
        <v>85</v>
      </c>
      <c r="AY371" s="18" t="s">
        <v>158</v>
      </c>
      <c r="BE371" s="198">
        <f>IF(N371="základní",J371,0)</f>
        <v>0</v>
      </c>
      <c r="BF371" s="198">
        <f>IF(N371="snížená",J371,0)</f>
        <v>0</v>
      </c>
      <c r="BG371" s="198">
        <f>IF(N371="zákl. přenesená",J371,0)</f>
        <v>0</v>
      </c>
      <c r="BH371" s="198">
        <f>IF(N371="sníž. přenesená",J371,0)</f>
        <v>0</v>
      </c>
      <c r="BI371" s="198">
        <f>IF(N371="nulová",J371,0)</f>
        <v>0</v>
      </c>
      <c r="BJ371" s="18" t="s">
        <v>8</v>
      </c>
      <c r="BK371" s="198">
        <f>ROUND(I371*H371,0)</f>
        <v>0</v>
      </c>
      <c r="BL371" s="18" t="s">
        <v>165</v>
      </c>
      <c r="BM371" s="197" t="s">
        <v>437</v>
      </c>
    </row>
    <row r="372" spans="1:65" s="13" customFormat="1" ht="11.25">
      <c r="B372" s="204"/>
      <c r="C372" s="205"/>
      <c r="D372" s="199" t="s">
        <v>169</v>
      </c>
      <c r="E372" s="206" t="s">
        <v>1</v>
      </c>
      <c r="F372" s="207" t="s">
        <v>438</v>
      </c>
      <c r="G372" s="205"/>
      <c r="H372" s="208">
        <v>7.45</v>
      </c>
      <c r="I372" s="209"/>
      <c r="J372" s="205"/>
      <c r="K372" s="205"/>
      <c r="L372" s="210"/>
      <c r="M372" s="211"/>
      <c r="N372" s="212"/>
      <c r="O372" s="212"/>
      <c r="P372" s="212"/>
      <c r="Q372" s="212"/>
      <c r="R372" s="212"/>
      <c r="S372" s="212"/>
      <c r="T372" s="213"/>
      <c r="AT372" s="214" t="s">
        <v>169</v>
      </c>
      <c r="AU372" s="214" t="s">
        <v>85</v>
      </c>
      <c r="AV372" s="13" t="s">
        <v>85</v>
      </c>
      <c r="AW372" s="13" t="s">
        <v>32</v>
      </c>
      <c r="AX372" s="13" t="s">
        <v>8</v>
      </c>
      <c r="AY372" s="214" t="s">
        <v>158</v>
      </c>
    </row>
    <row r="373" spans="1:65" s="2" customFormat="1" ht="36">
      <c r="A373" s="35"/>
      <c r="B373" s="36"/>
      <c r="C373" s="187" t="s">
        <v>439</v>
      </c>
      <c r="D373" s="187" t="s">
        <v>160</v>
      </c>
      <c r="E373" s="188" t="s">
        <v>440</v>
      </c>
      <c r="F373" s="189" t="s">
        <v>441</v>
      </c>
      <c r="G373" s="190" t="s">
        <v>442</v>
      </c>
      <c r="H373" s="191">
        <v>2</v>
      </c>
      <c r="I373" s="192"/>
      <c r="J373" s="191">
        <f>ROUND(I373*H373,0)</f>
        <v>0</v>
      </c>
      <c r="K373" s="189" t="s">
        <v>164</v>
      </c>
      <c r="L373" s="40"/>
      <c r="M373" s="193" t="s">
        <v>1</v>
      </c>
      <c r="N373" s="194" t="s">
        <v>41</v>
      </c>
      <c r="O373" s="72"/>
      <c r="P373" s="195">
        <f>O373*H373</f>
        <v>0</v>
      </c>
      <c r="Q373" s="195">
        <v>5.4210000000000001E-2</v>
      </c>
      <c r="R373" s="195">
        <f>Q373*H373</f>
        <v>0.10842</v>
      </c>
      <c r="S373" s="195">
        <v>0</v>
      </c>
      <c r="T373" s="196">
        <f>S373*H373</f>
        <v>0</v>
      </c>
      <c r="U373" s="35"/>
      <c r="V373" s="35"/>
      <c r="W373" s="35"/>
      <c r="X373" s="35"/>
      <c r="Y373" s="35"/>
      <c r="Z373" s="35"/>
      <c r="AA373" s="35"/>
      <c r="AB373" s="35"/>
      <c r="AC373" s="35"/>
      <c r="AD373" s="35"/>
      <c r="AE373" s="35"/>
      <c r="AR373" s="197" t="s">
        <v>165</v>
      </c>
      <c r="AT373" s="197" t="s">
        <v>160</v>
      </c>
      <c r="AU373" s="197" t="s">
        <v>85</v>
      </c>
      <c r="AY373" s="18" t="s">
        <v>158</v>
      </c>
      <c r="BE373" s="198">
        <f>IF(N373="základní",J373,0)</f>
        <v>0</v>
      </c>
      <c r="BF373" s="198">
        <f>IF(N373="snížená",J373,0)</f>
        <v>0</v>
      </c>
      <c r="BG373" s="198">
        <f>IF(N373="zákl. přenesená",J373,0)</f>
        <v>0</v>
      </c>
      <c r="BH373" s="198">
        <f>IF(N373="sníž. přenesená",J373,0)</f>
        <v>0</v>
      </c>
      <c r="BI373" s="198">
        <f>IF(N373="nulová",J373,0)</f>
        <v>0</v>
      </c>
      <c r="BJ373" s="18" t="s">
        <v>8</v>
      </c>
      <c r="BK373" s="198">
        <f>ROUND(I373*H373,0)</f>
        <v>0</v>
      </c>
      <c r="BL373" s="18" t="s">
        <v>165</v>
      </c>
      <c r="BM373" s="197" t="s">
        <v>443</v>
      </c>
    </row>
    <row r="374" spans="1:65" s="2" customFormat="1" ht="36">
      <c r="A374" s="35"/>
      <c r="B374" s="36"/>
      <c r="C374" s="37"/>
      <c r="D374" s="199" t="s">
        <v>167</v>
      </c>
      <c r="E374" s="37"/>
      <c r="F374" s="200" t="s">
        <v>444</v>
      </c>
      <c r="G374" s="37"/>
      <c r="H374" s="37"/>
      <c r="I374" s="201"/>
      <c r="J374" s="37"/>
      <c r="K374" s="37"/>
      <c r="L374" s="40"/>
      <c r="M374" s="202"/>
      <c r="N374" s="203"/>
      <c r="O374" s="72"/>
      <c r="P374" s="72"/>
      <c r="Q374" s="72"/>
      <c r="R374" s="72"/>
      <c r="S374" s="72"/>
      <c r="T374" s="73"/>
      <c r="U374" s="35"/>
      <c r="V374" s="35"/>
      <c r="W374" s="35"/>
      <c r="X374" s="35"/>
      <c r="Y374" s="35"/>
      <c r="Z374" s="35"/>
      <c r="AA374" s="35"/>
      <c r="AB374" s="35"/>
      <c r="AC374" s="35"/>
      <c r="AD374" s="35"/>
      <c r="AE374" s="35"/>
      <c r="AT374" s="18" t="s">
        <v>167</v>
      </c>
      <c r="AU374" s="18" t="s">
        <v>85</v>
      </c>
    </row>
    <row r="375" spans="1:65" s="14" customFormat="1" ht="11.25">
      <c r="B375" s="215"/>
      <c r="C375" s="216"/>
      <c r="D375" s="199" t="s">
        <v>169</v>
      </c>
      <c r="E375" s="217" t="s">
        <v>1</v>
      </c>
      <c r="F375" s="218" t="s">
        <v>406</v>
      </c>
      <c r="G375" s="216"/>
      <c r="H375" s="217" t="s">
        <v>1</v>
      </c>
      <c r="I375" s="219"/>
      <c r="J375" s="216"/>
      <c r="K375" s="216"/>
      <c r="L375" s="220"/>
      <c r="M375" s="221"/>
      <c r="N375" s="222"/>
      <c r="O375" s="222"/>
      <c r="P375" s="222"/>
      <c r="Q375" s="222"/>
      <c r="R375" s="222"/>
      <c r="S375" s="222"/>
      <c r="T375" s="223"/>
      <c r="AT375" s="224" t="s">
        <v>169</v>
      </c>
      <c r="AU375" s="224" t="s">
        <v>85</v>
      </c>
      <c r="AV375" s="14" t="s">
        <v>8</v>
      </c>
      <c r="AW375" s="14" t="s">
        <v>32</v>
      </c>
      <c r="AX375" s="14" t="s">
        <v>76</v>
      </c>
      <c r="AY375" s="224" t="s">
        <v>158</v>
      </c>
    </row>
    <row r="376" spans="1:65" s="13" customFormat="1" ht="11.25">
      <c r="B376" s="204"/>
      <c r="C376" s="205"/>
      <c r="D376" s="199" t="s">
        <v>169</v>
      </c>
      <c r="E376" s="206" t="s">
        <v>1</v>
      </c>
      <c r="F376" s="207" t="s">
        <v>85</v>
      </c>
      <c r="G376" s="205"/>
      <c r="H376" s="208">
        <v>2</v>
      </c>
      <c r="I376" s="209"/>
      <c r="J376" s="205"/>
      <c r="K376" s="205"/>
      <c r="L376" s="210"/>
      <c r="M376" s="211"/>
      <c r="N376" s="212"/>
      <c r="O376" s="212"/>
      <c r="P376" s="212"/>
      <c r="Q376" s="212"/>
      <c r="R376" s="212"/>
      <c r="S376" s="212"/>
      <c r="T376" s="213"/>
      <c r="AT376" s="214" t="s">
        <v>169</v>
      </c>
      <c r="AU376" s="214" t="s">
        <v>85</v>
      </c>
      <c r="AV376" s="13" t="s">
        <v>85</v>
      </c>
      <c r="AW376" s="13" t="s">
        <v>32</v>
      </c>
      <c r="AX376" s="13" t="s">
        <v>8</v>
      </c>
      <c r="AY376" s="214" t="s">
        <v>158</v>
      </c>
    </row>
    <row r="377" spans="1:65" s="2" customFormat="1" ht="36">
      <c r="A377" s="35"/>
      <c r="B377" s="36"/>
      <c r="C377" s="187" t="s">
        <v>445</v>
      </c>
      <c r="D377" s="187" t="s">
        <v>160</v>
      </c>
      <c r="E377" s="188" t="s">
        <v>446</v>
      </c>
      <c r="F377" s="189" t="s">
        <v>447</v>
      </c>
      <c r="G377" s="190" t="s">
        <v>173</v>
      </c>
      <c r="H377" s="191">
        <v>20.190000000000001</v>
      </c>
      <c r="I377" s="192"/>
      <c r="J377" s="191">
        <f>ROUND(I377*H377,0)</f>
        <v>0</v>
      </c>
      <c r="K377" s="189" t="s">
        <v>164</v>
      </c>
      <c r="L377" s="40"/>
      <c r="M377" s="193" t="s">
        <v>1</v>
      </c>
      <c r="N377" s="194" t="s">
        <v>41</v>
      </c>
      <c r="O377" s="72"/>
      <c r="P377" s="195">
        <f>O377*H377</f>
        <v>0</v>
      </c>
      <c r="Q377" s="195">
        <v>2.45329</v>
      </c>
      <c r="R377" s="195">
        <f>Q377*H377</f>
        <v>49.531925100000002</v>
      </c>
      <c r="S377" s="195">
        <v>0</v>
      </c>
      <c r="T377" s="196">
        <f>S377*H377</f>
        <v>0</v>
      </c>
      <c r="U377" s="35"/>
      <c r="V377" s="35"/>
      <c r="W377" s="35"/>
      <c r="X377" s="35"/>
      <c r="Y377" s="35"/>
      <c r="Z377" s="35"/>
      <c r="AA377" s="35"/>
      <c r="AB377" s="35"/>
      <c r="AC377" s="35"/>
      <c r="AD377" s="35"/>
      <c r="AE377" s="35"/>
      <c r="AR377" s="197" t="s">
        <v>165</v>
      </c>
      <c r="AT377" s="197" t="s">
        <v>160</v>
      </c>
      <c r="AU377" s="197" t="s">
        <v>85</v>
      </c>
      <c r="AY377" s="18" t="s">
        <v>158</v>
      </c>
      <c r="BE377" s="198">
        <f>IF(N377="základní",J377,0)</f>
        <v>0</v>
      </c>
      <c r="BF377" s="198">
        <f>IF(N377="snížená",J377,0)</f>
        <v>0</v>
      </c>
      <c r="BG377" s="198">
        <f>IF(N377="zákl. přenesená",J377,0)</f>
        <v>0</v>
      </c>
      <c r="BH377" s="198">
        <f>IF(N377="sníž. přenesená",J377,0)</f>
        <v>0</v>
      </c>
      <c r="BI377" s="198">
        <f>IF(N377="nulová",J377,0)</f>
        <v>0</v>
      </c>
      <c r="BJ377" s="18" t="s">
        <v>8</v>
      </c>
      <c r="BK377" s="198">
        <f>ROUND(I377*H377,0)</f>
        <v>0</v>
      </c>
      <c r="BL377" s="18" t="s">
        <v>165</v>
      </c>
      <c r="BM377" s="197" t="s">
        <v>448</v>
      </c>
    </row>
    <row r="378" spans="1:65" s="2" customFormat="1" ht="36">
      <c r="A378" s="35"/>
      <c r="B378" s="36"/>
      <c r="C378" s="37"/>
      <c r="D378" s="199" t="s">
        <v>167</v>
      </c>
      <c r="E378" s="37"/>
      <c r="F378" s="200" t="s">
        <v>449</v>
      </c>
      <c r="G378" s="37"/>
      <c r="H378" s="37"/>
      <c r="I378" s="201"/>
      <c r="J378" s="37"/>
      <c r="K378" s="37"/>
      <c r="L378" s="40"/>
      <c r="M378" s="202"/>
      <c r="N378" s="203"/>
      <c r="O378" s="72"/>
      <c r="P378" s="72"/>
      <c r="Q378" s="72"/>
      <c r="R378" s="72"/>
      <c r="S378" s="72"/>
      <c r="T378" s="73"/>
      <c r="U378" s="35"/>
      <c r="V378" s="35"/>
      <c r="W378" s="35"/>
      <c r="X378" s="35"/>
      <c r="Y378" s="35"/>
      <c r="Z378" s="35"/>
      <c r="AA378" s="35"/>
      <c r="AB378" s="35"/>
      <c r="AC378" s="35"/>
      <c r="AD378" s="35"/>
      <c r="AE378" s="35"/>
      <c r="AT378" s="18" t="s">
        <v>167</v>
      </c>
      <c r="AU378" s="18" t="s">
        <v>85</v>
      </c>
    </row>
    <row r="379" spans="1:65" s="14" customFormat="1" ht="11.25">
      <c r="B379" s="215"/>
      <c r="C379" s="216"/>
      <c r="D379" s="199" t="s">
        <v>169</v>
      </c>
      <c r="E379" s="217" t="s">
        <v>1</v>
      </c>
      <c r="F379" s="218" t="s">
        <v>360</v>
      </c>
      <c r="G379" s="216"/>
      <c r="H379" s="217" t="s">
        <v>1</v>
      </c>
      <c r="I379" s="219"/>
      <c r="J379" s="216"/>
      <c r="K379" s="216"/>
      <c r="L379" s="220"/>
      <c r="M379" s="221"/>
      <c r="N379" s="222"/>
      <c r="O379" s="222"/>
      <c r="P379" s="222"/>
      <c r="Q379" s="222"/>
      <c r="R379" s="222"/>
      <c r="S379" s="222"/>
      <c r="T379" s="223"/>
      <c r="AT379" s="224" t="s">
        <v>169</v>
      </c>
      <c r="AU379" s="224" t="s">
        <v>85</v>
      </c>
      <c r="AV379" s="14" t="s">
        <v>8</v>
      </c>
      <c r="AW379" s="14" t="s">
        <v>32</v>
      </c>
      <c r="AX379" s="14" t="s">
        <v>76</v>
      </c>
      <c r="AY379" s="224" t="s">
        <v>158</v>
      </c>
    </row>
    <row r="380" spans="1:65" s="13" customFormat="1" ht="11.25">
      <c r="B380" s="204"/>
      <c r="C380" s="205"/>
      <c r="D380" s="199" t="s">
        <v>169</v>
      </c>
      <c r="E380" s="206" t="s">
        <v>1</v>
      </c>
      <c r="F380" s="207" t="s">
        <v>450</v>
      </c>
      <c r="G380" s="205"/>
      <c r="H380" s="208">
        <v>11.89</v>
      </c>
      <c r="I380" s="209"/>
      <c r="J380" s="205"/>
      <c r="K380" s="205"/>
      <c r="L380" s="210"/>
      <c r="M380" s="211"/>
      <c r="N380" s="212"/>
      <c r="O380" s="212"/>
      <c r="P380" s="212"/>
      <c r="Q380" s="212"/>
      <c r="R380" s="212"/>
      <c r="S380" s="212"/>
      <c r="T380" s="213"/>
      <c r="AT380" s="214" t="s">
        <v>169</v>
      </c>
      <c r="AU380" s="214" t="s">
        <v>85</v>
      </c>
      <c r="AV380" s="13" t="s">
        <v>85</v>
      </c>
      <c r="AW380" s="13" t="s">
        <v>32</v>
      </c>
      <c r="AX380" s="13" t="s">
        <v>76</v>
      </c>
      <c r="AY380" s="214" t="s">
        <v>158</v>
      </c>
    </row>
    <row r="381" spans="1:65" s="14" customFormat="1" ht="11.25">
      <c r="B381" s="215"/>
      <c r="C381" s="216"/>
      <c r="D381" s="199" t="s">
        <v>169</v>
      </c>
      <c r="E381" s="217" t="s">
        <v>1</v>
      </c>
      <c r="F381" s="218" t="s">
        <v>406</v>
      </c>
      <c r="G381" s="216"/>
      <c r="H381" s="217" t="s">
        <v>1</v>
      </c>
      <c r="I381" s="219"/>
      <c r="J381" s="216"/>
      <c r="K381" s="216"/>
      <c r="L381" s="220"/>
      <c r="M381" s="221"/>
      <c r="N381" s="222"/>
      <c r="O381" s="222"/>
      <c r="P381" s="222"/>
      <c r="Q381" s="222"/>
      <c r="R381" s="222"/>
      <c r="S381" s="222"/>
      <c r="T381" s="223"/>
      <c r="AT381" s="224" t="s">
        <v>169</v>
      </c>
      <c r="AU381" s="224" t="s">
        <v>85</v>
      </c>
      <c r="AV381" s="14" t="s">
        <v>8</v>
      </c>
      <c r="AW381" s="14" t="s">
        <v>32</v>
      </c>
      <c r="AX381" s="14" t="s">
        <v>76</v>
      </c>
      <c r="AY381" s="224" t="s">
        <v>158</v>
      </c>
    </row>
    <row r="382" spans="1:65" s="13" customFormat="1" ht="11.25">
      <c r="B382" s="204"/>
      <c r="C382" s="205"/>
      <c r="D382" s="199" t="s">
        <v>169</v>
      </c>
      <c r="E382" s="206" t="s">
        <v>1</v>
      </c>
      <c r="F382" s="207" t="s">
        <v>451</v>
      </c>
      <c r="G382" s="205"/>
      <c r="H382" s="208">
        <v>8.3000000000000007</v>
      </c>
      <c r="I382" s="209"/>
      <c r="J382" s="205"/>
      <c r="K382" s="205"/>
      <c r="L382" s="210"/>
      <c r="M382" s="211"/>
      <c r="N382" s="212"/>
      <c r="O382" s="212"/>
      <c r="P382" s="212"/>
      <c r="Q382" s="212"/>
      <c r="R382" s="212"/>
      <c r="S382" s="212"/>
      <c r="T382" s="213"/>
      <c r="AT382" s="214" t="s">
        <v>169</v>
      </c>
      <c r="AU382" s="214" t="s">
        <v>85</v>
      </c>
      <c r="AV382" s="13" t="s">
        <v>85</v>
      </c>
      <c r="AW382" s="13" t="s">
        <v>32</v>
      </c>
      <c r="AX382" s="13" t="s">
        <v>76</v>
      </c>
      <c r="AY382" s="214" t="s">
        <v>158</v>
      </c>
    </row>
    <row r="383" spans="1:65" s="16" customFormat="1" ht="11.25">
      <c r="B383" s="236"/>
      <c r="C383" s="237"/>
      <c r="D383" s="199" t="s">
        <v>169</v>
      </c>
      <c r="E383" s="238" t="s">
        <v>1</v>
      </c>
      <c r="F383" s="239" t="s">
        <v>189</v>
      </c>
      <c r="G383" s="237"/>
      <c r="H383" s="240">
        <v>20.190000000000001</v>
      </c>
      <c r="I383" s="241"/>
      <c r="J383" s="237"/>
      <c r="K383" s="237"/>
      <c r="L383" s="242"/>
      <c r="M383" s="243"/>
      <c r="N383" s="244"/>
      <c r="O383" s="244"/>
      <c r="P383" s="244"/>
      <c r="Q383" s="244"/>
      <c r="R383" s="244"/>
      <c r="S383" s="244"/>
      <c r="T383" s="245"/>
      <c r="AT383" s="246" t="s">
        <v>169</v>
      </c>
      <c r="AU383" s="246" t="s">
        <v>85</v>
      </c>
      <c r="AV383" s="16" t="s">
        <v>165</v>
      </c>
      <c r="AW383" s="16" t="s">
        <v>32</v>
      </c>
      <c r="AX383" s="16" t="s">
        <v>8</v>
      </c>
      <c r="AY383" s="246" t="s">
        <v>158</v>
      </c>
    </row>
    <row r="384" spans="1:65" s="2" customFormat="1" ht="36">
      <c r="A384" s="35"/>
      <c r="B384" s="36"/>
      <c r="C384" s="187" t="s">
        <v>452</v>
      </c>
      <c r="D384" s="187" t="s">
        <v>160</v>
      </c>
      <c r="E384" s="188" t="s">
        <v>453</v>
      </c>
      <c r="F384" s="189" t="s">
        <v>454</v>
      </c>
      <c r="G384" s="190" t="s">
        <v>163</v>
      </c>
      <c r="H384" s="191">
        <v>82.96</v>
      </c>
      <c r="I384" s="192"/>
      <c r="J384" s="191">
        <f>ROUND(I384*H384,0)</f>
        <v>0</v>
      </c>
      <c r="K384" s="189" t="s">
        <v>164</v>
      </c>
      <c r="L384" s="40"/>
      <c r="M384" s="193" t="s">
        <v>1</v>
      </c>
      <c r="N384" s="194" t="s">
        <v>41</v>
      </c>
      <c r="O384" s="72"/>
      <c r="P384" s="195">
        <f>O384*H384</f>
        <v>0</v>
      </c>
      <c r="Q384" s="195">
        <v>2.4399999999999999E-3</v>
      </c>
      <c r="R384" s="195">
        <f>Q384*H384</f>
        <v>0.20242239999999997</v>
      </c>
      <c r="S384" s="195">
        <v>0</v>
      </c>
      <c r="T384" s="196">
        <f>S384*H384</f>
        <v>0</v>
      </c>
      <c r="U384" s="35"/>
      <c r="V384" s="35"/>
      <c r="W384" s="35"/>
      <c r="X384" s="35"/>
      <c r="Y384" s="35"/>
      <c r="Z384" s="35"/>
      <c r="AA384" s="35"/>
      <c r="AB384" s="35"/>
      <c r="AC384" s="35"/>
      <c r="AD384" s="35"/>
      <c r="AE384" s="35"/>
      <c r="AR384" s="197" t="s">
        <v>165</v>
      </c>
      <c r="AT384" s="197" t="s">
        <v>160</v>
      </c>
      <c r="AU384" s="197" t="s">
        <v>85</v>
      </c>
      <c r="AY384" s="18" t="s">
        <v>158</v>
      </c>
      <c r="BE384" s="198">
        <f>IF(N384="základní",J384,0)</f>
        <v>0</v>
      </c>
      <c r="BF384" s="198">
        <f>IF(N384="snížená",J384,0)</f>
        <v>0</v>
      </c>
      <c r="BG384" s="198">
        <f>IF(N384="zákl. přenesená",J384,0)</f>
        <v>0</v>
      </c>
      <c r="BH384" s="198">
        <f>IF(N384="sníž. přenesená",J384,0)</f>
        <v>0</v>
      </c>
      <c r="BI384" s="198">
        <f>IF(N384="nulová",J384,0)</f>
        <v>0</v>
      </c>
      <c r="BJ384" s="18" t="s">
        <v>8</v>
      </c>
      <c r="BK384" s="198">
        <f>ROUND(I384*H384,0)</f>
        <v>0</v>
      </c>
      <c r="BL384" s="18" t="s">
        <v>165</v>
      </c>
      <c r="BM384" s="197" t="s">
        <v>455</v>
      </c>
    </row>
    <row r="385" spans="1:65" s="2" customFormat="1" ht="63">
      <c r="A385" s="35"/>
      <c r="B385" s="36"/>
      <c r="C385" s="37"/>
      <c r="D385" s="199" t="s">
        <v>167</v>
      </c>
      <c r="E385" s="37"/>
      <c r="F385" s="200" t="s">
        <v>456</v>
      </c>
      <c r="G385" s="37"/>
      <c r="H385" s="37"/>
      <c r="I385" s="201"/>
      <c r="J385" s="37"/>
      <c r="K385" s="37"/>
      <c r="L385" s="40"/>
      <c r="M385" s="202"/>
      <c r="N385" s="203"/>
      <c r="O385" s="72"/>
      <c r="P385" s="72"/>
      <c r="Q385" s="72"/>
      <c r="R385" s="72"/>
      <c r="S385" s="72"/>
      <c r="T385" s="73"/>
      <c r="U385" s="35"/>
      <c r="V385" s="35"/>
      <c r="W385" s="35"/>
      <c r="X385" s="35"/>
      <c r="Y385" s="35"/>
      <c r="Z385" s="35"/>
      <c r="AA385" s="35"/>
      <c r="AB385" s="35"/>
      <c r="AC385" s="35"/>
      <c r="AD385" s="35"/>
      <c r="AE385" s="35"/>
      <c r="AT385" s="18" t="s">
        <v>167</v>
      </c>
      <c r="AU385" s="18" t="s">
        <v>85</v>
      </c>
    </row>
    <row r="386" spans="1:65" s="14" customFormat="1" ht="11.25">
      <c r="B386" s="215"/>
      <c r="C386" s="216"/>
      <c r="D386" s="199" t="s">
        <v>169</v>
      </c>
      <c r="E386" s="217" t="s">
        <v>1</v>
      </c>
      <c r="F386" s="218" t="s">
        <v>406</v>
      </c>
      <c r="G386" s="216"/>
      <c r="H386" s="217" t="s">
        <v>1</v>
      </c>
      <c r="I386" s="219"/>
      <c r="J386" s="216"/>
      <c r="K386" s="216"/>
      <c r="L386" s="220"/>
      <c r="M386" s="221"/>
      <c r="N386" s="222"/>
      <c r="O386" s="222"/>
      <c r="P386" s="222"/>
      <c r="Q386" s="222"/>
      <c r="R386" s="222"/>
      <c r="S386" s="222"/>
      <c r="T386" s="223"/>
      <c r="AT386" s="224" t="s">
        <v>169</v>
      </c>
      <c r="AU386" s="224" t="s">
        <v>85</v>
      </c>
      <c r="AV386" s="14" t="s">
        <v>8</v>
      </c>
      <c r="AW386" s="14" t="s">
        <v>32</v>
      </c>
      <c r="AX386" s="14" t="s">
        <v>76</v>
      </c>
      <c r="AY386" s="224" t="s">
        <v>158</v>
      </c>
    </row>
    <row r="387" spans="1:65" s="13" customFormat="1" ht="11.25">
      <c r="B387" s="204"/>
      <c r="C387" s="205"/>
      <c r="D387" s="199" t="s">
        <v>169</v>
      </c>
      <c r="E387" s="206" t="s">
        <v>1</v>
      </c>
      <c r="F387" s="207" t="s">
        <v>457</v>
      </c>
      <c r="G387" s="205"/>
      <c r="H387" s="208">
        <v>82.96</v>
      </c>
      <c r="I387" s="209"/>
      <c r="J387" s="205"/>
      <c r="K387" s="205"/>
      <c r="L387" s="210"/>
      <c r="M387" s="211"/>
      <c r="N387" s="212"/>
      <c r="O387" s="212"/>
      <c r="P387" s="212"/>
      <c r="Q387" s="212"/>
      <c r="R387" s="212"/>
      <c r="S387" s="212"/>
      <c r="T387" s="213"/>
      <c r="AT387" s="214" t="s">
        <v>169</v>
      </c>
      <c r="AU387" s="214" t="s">
        <v>85</v>
      </c>
      <c r="AV387" s="13" t="s">
        <v>85</v>
      </c>
      <c r="AW387" s="13" t="s">
        <v>32</v>
      </c>
      <c r="AX387" s="13" t="s">
        <v>8</v>
      </c>
      <c r="AY387" s="214" t="s">
        <v>158</v>
      </c>
    </row>
    <row r="388" spans="1:65" s="2" customFormat="1" ht="44.25" customHeight="1">
      <c r="A388" s="35"/>
      <c r="B388" s="36"/>
      <c r="C388" s="187" t="s">
        <v>458</v>
      </c>
      <c r="D388" s="187" t="s">
        <v>160</v>
      </c>
      <c r="E388" s="188" t="s">
        <v>459</v>
      </c>
      <c r="F388" s="189" t="s">
        <v>460</v>
      </c>
      <c r="G388" s="190" t="s">
        <v>163</v>
      </c>
      <c r="H388" s="191">
        <v>82.96</v>
      </c>
      <c r="I388" s="192"/>
      <c r="J388" s="191">
        <f>ROUND(I388*H388,0)</f>
        <v>0</v>
      </c>
      <c r="K388" s="189" t="s">
        <v>164</v>
      </c>
      <c r="L388" s="40"/>
      <c r="M388" s="193" t="s">
        <v>1</v>
      </c>
      <c r="N388" s="194" t="s">
        <v>41</v>
      </c>
      <c r="O388" s="72"/>
      <c r="P388" s="195">
        <f>O388*H388</f>
        <v>0</v>
      </c>
      <c r="Q388" s="195">
        <v>0</v>
      </c>
      <c r="R388" s="195">
        <f>Q388*H388</f>
        <v>0</v>
      </c>
      <c r="S388" s="195">
        <v>0</v>
      </c>
      <c r="T388" s="196">
        <f>S388*H388</f>
        <v>0</v>
      </c>
      <c r="U388" s="35"/>
      <c r="V388" s="35"/>
      <c r="W388" s="35"/>
      <c r="X388" s="35"/>
      <c r="Y388" s="35"/>
      <c r="Z388" s="35"/>
      <c r="AA388" s="35"/>
      <c r="AB388" s="35"/>
      <c r="AC388" s="35"/>
      <c r="AD388" s="35"/>
      <c r="AE388" s="35"/>
      <c r="AR388" s="197" t="s">
        <v>165</v>
      </c>
      <c r="AT388" s="197" t="s">
        <v>160</v>
      </c>
      <c r="AU388" s="197" t="s">
        <v>85</v>
      </c>
      <c r="AY388" s="18" t="s">
        <v>158</v>
      </c>
      <c r="BE388" s="198">
        <f>IF(N388="základní",J388,0)</f>
        <v>0</v>
      </c>
      <c r="BF388" s="198">
        <f>IF(N388="snížená",J388,0)</f>
        <v>0</v>
      </c>
      <c r="BG388" s="198">
        <f>IF(N388="zákl. přenesená",J388,0)</f>
        <v>0</v>
      </c>
      <c r="BH388" s="198">
        <f>IF(N388="sníž. přenesená",J388,0)</f>
        <v>0</v>
      </c>
      <c r="BI388" s="198">
        <f>IF(N388="nulová",J388,0)</f>
        <v>0</v>
      </c>
      <c r="BJ388" s="18" t="s">
        <v>8</v>
      </c>
      <c r="BK388" s="198">
        <f>ROUND(I388*H388,0)</f>
        <v>0</v>
      </c>
      <c r="BL388" s="18" t="s">
        <v>165</v>
      </c>
      <c r="BM388" s="197" t="s">
        <v>461</v>
      </c>
    </row>
    <row r="389" spans="1:65" s="2" customFormat="1" ht="63">
      <c r="A389" s="35"/>
      <c r="B389" s="36"/>
      <c r="C389" s="37"/>
      <c r="D389" s="199" t="s">
        <v>167</v>
      </c>
      <c r="E389" s="37"/>
      <c r="F389" s="200" t="s">
        <v>456</v>
      </c>
      <c r="G389" s="37"/>
      <c r="H389" s="37"/>
      <c r="I389" s="201"/>
      <c r="J389" s="37"/>
      <c r="K389" s="37"/>
      <c r="L389" s="40"/>
      <c r="M389" s="202"/>
      <c r="N389" s="203"/>
      <c r="O389" s="72"/>
      <c r="P389" s="72"/>
      <c r="Q389" s="72"/>
      <c r="R389" s="72"/>
      <c r="S389" s="72"/>
      <c r="T389" s="73"/>
      <c r="U389" s="35"/>
      <c r="V389" s="35"/>
      <c r="W389" s="35"/>
      <c r="X389" s="35"/>
      <c r="Y389" s="35"/>
      <c r="Z389" s="35"/>
      <c r="AA389" s="35"/>
      <c r="AB389" s="35"/>
      <c r="AC389" s="35"/>
      <c r="AD389" s="35"/>
      <c r="AE389" s="35"/>
      <c r="AT389" s="18" t="s">
        <v>167</v>
      </c>
      <c r="AU389" s="18" t="s">
        <v>85</v>
      </c>
    </row>
    <row r="390" spans="1:65" s="13" customFormat="1" ht="11.25">
      <c r="B390" s="204"/>
      <c r="C390" s="205"/>
      <c r="D390" s="199" t="s">
        <v>169</v>
      </c>
      <c r="E390" s="206" t="s">
        <v>1</v>
      </c>
      <c r="F390" s="207" t="s">
        <v>462</v>
      </c>
      <c r="G390" s="205"/>
      <c r="H390" s="208">
        <v>82.96</v>
      </c>
      <c r="I390" s="209"/>
      <c r="J390" s="205"/>
      <c r="K390" s="205"/>
      <c r="L390" s="210"/>
      <c r="M390" s="211"/>
      <c r="N390" s="212"/>
      <c r="O390" s="212"/>
      <c r="P390" s="212"/>
      <c r="Q390" s="212"/>
      <c r="R390" s="212"/>
      <c r="S390" s="212"/>
      <c r="T390" s="213"/>
      <c r="AT390" s="214" t="s">
        <v>169</v>
      </c>
      <c r="AU390" s="214" t="s">
        <v>85</v>
      </c>
      <c r="AV390" s="13" t="s">
        <v>85</v>
      </c>
      <c r="AW390" s="13" t="s">
        <v>32</v>
      </c>
      <c r="AX390" s="13" t="s">
        <v>8</v>
      </c>
      <c r="AY390" s="214" t="s">
        <v>158</v>
      </c>
    </row>
    <row r="391" spans="1:65" s="2" customFormat="1" ht="44.25" customHeight="1">
      <c r="A391" s="35"/>
      <c r="B391" s="36"/>
      <c r="C391" s="187" t="s">
        <v>463</v>
      </c>
      <c r="D391" s="187" t="s">
        <v>160</v>
      </c>
      <c r="E391" s="188" t="s">
        <v>464</v>
      </c>
      <c r="F391" s="189" t="s">
        <v>465</v>
      </c>
      <c r="G391" s="190" t="s">
        <v>163</v>
      </c>
      <c r="H391" s="191">
        <v>118.86</v>
      </c>
      <c r="I391" s="192"/>
      <c r="J391" s="191">
        <f>ROUND(I391*H391,0)</f>
        <v>0</v>
      </c>
      <c r="K391" s="189" t="s">
        <v>164</v>
      </c>
      <c r="L391" s="40"/>
      <c r="M391" s="193" t="s">
        <v>1</v>
      </c>
      <c r="N391" s="194" t="s">
        <v>41</v>
      </c>
      <c r="O391" s="72"/>
      <c r="P391" s="195">
        <f>O391*H391</f>
        <v>0</v>
      </c>
      <c r="Q391" s="195">
        <v>2.2799999999999999E-3</v>
      </c>
      <c r="R391" s="195">
        <f>Q391*H391</f>
        <v>0.27100079999999999</v>
      </c>
      <c r="S391" s="195">
        <v>0</v>
      </c>
      <c r="T391" s="196">
        <f>S391*H391</f>
        <v>0</v>
      </c>
      <c r="U391" s="35"/>
      <c r="V391" s="35"/>
      <c r="W391" s="35"/>
      <c r="X391" s="35"/>
      <c r="Y391" s="35"/>
      <c r="Z391" s="35"/>
      <c r="AA391" s="35"/>
      <c r="AB391" s="35"/>
      <c r="AC391" s="35"/>
      <c r="AD391" s="35"/>
      <c r="AE391" s="35"/>
      <c r="AR391" s="197" t="s">
        <v>165</v>
      </c>
      <c r="AT391" s="197" t="s">
        <v>160</v>
      </c>
      <c r="AU391" s="197" t="s">
        <v>85</v>
      </c>
      <c r="AY391" s="18" t="s">
        <v>158</v>
      </c>
      <c r="BE391" s="198">
        <f>IF(N391="základní",J391,0)</f>
        <v>0</v>
      </c>
      <c r="BF391" s="198">
        <f>IF(N391="snížená",J391,0)</f>
        <v>0</v>
      </c>
      <c r="BG391" s="198">
        <f>IF(N391="zákl. přenesená",J391,0)</f>
        <v>0</v>
      </c>
      <c r="BH391" s="198">
        <f>IF(N391="sníž. přenesená",J391,0)</f>
        <v>0</v>
      </c>
      <c r="BI391" s="198">
        <f>IF(N391="nulová",J391,0)</f>
        <v>0</v>
      </c>
      <c r="BJ391" s="18" t="s">
        <v>8</v>
      </c>
      <c r="BK391" s="198">
        <f>ROUND(I391*H391,0)</f>
        <v>0</v>
      </c>
      <c r="BL391" s="18" t="s">
        <v>165</v>
      </c>
      <c r="BM391" s="197" t="s">
        <v>466</v>
      </c>
    </row>
    <row r="392" spans="1:65" s="2" customFormat="1" ht="63">
      <c r="A392" s="35"/>
      <c r="B392" s="36"/>
      <c r="C392" s="37"/>
      <c r="D392" s="199" t="s">
        <v>167</v>
      </c>
      <c r="E392" s="37"/>
      <c r="F392" s="200" t="s">
        <v>456</v>
      </c>
      <c r="G392" s="37"/>
      <c r="H392" s="37"/>
      <c r="I392" s="201"/>
      <c r="J392" s="37"/>
      <c r="K392" s="37"/>
      <c r="L392" s="40"/>
      <c r="M392" s="202"/>
      <c r="N392" s="203"/>
      <c r="O392" s="72"/>
      <c r="P392" s="72"/>
      <c r="Q392" s="72"/>
      <c r="R392" s="72"/>
      <c r="S392" s="72"/>
      <c r="T392" s="73"/>
      <c r="U392" s="35"/>
      <c r="V392" s="35"/>
      <c r="W392" s="35"/>
      <c r="X392" s="35"/>
      <c r="Y392" s="35"/>
      <c r="Z392" s="35"/>
      <c r="AA392" s="35"/>
      <c r="AB392" s="35"/>
      <c r="AC392" s="35"/>
      <c r="AD392" s="35"/>
      <c r="AE392" s="35"/>
      <c r="AT392" s="18" t="s">
        <v>167</v>
      </c>
      <c r="AU392" s="18" t="s">
        <v>85</v>
      </c>
    </row>
    <row r="393" spans="1:65" s="14" customFormat="1" ht="11.25">
      <c r="B393" s="215"/>
      <c r="C393" s="216"/>
      <c r="D393" s="199" t="s">
        <v>169</v>
      </c>
      <c r="E393" s="217" t="s">
        <v>1</v>
      </c>
      <c r="F393" s="218" t="s">
        <v>360</v>
      </c>
      <c r="G393" s="216"/>
      <c r="H393" s="217" t="s">
        <v>1</v>
      </c>
      <c r="I393" s="219"/>
      <c r="J393" s="216"/>
      <c r="K393" s="216"/>
      <c r="L393" s="220"/>
      <c r="M393" s="221"/>
      <c r="N393" s="222"/>
      <c r="O393" s="222"/>
      <c r="P393" s="222"/>
      <c r="Q393" s="222"/>
      <c r="R393" s="222"/>
      <c r="S393" s="222"/>
      <c r="T393" s="223"/>
      <c r="AT393" s="224" t="s">
        <v>169</v>
      </c>
      <c r="AU393" s="224" t="s">
        <v>85</v>
      </c>
      <c r="AV393" s="14" t="s">
        <v>8</v>
      </c>
      <c r="AW393" s="14" t="s">
        <v>32</v>
      </c>
      <c r="AX393" s="14" t="s">
        <v>76</v>
      </c>
      <c r="AY393" s="224" t="s">
        <v>158</v>
      </c>
    </row>
    <row r="394" spans="1:65" s="13" customFormat="1" ht="11.25">
      <c r="B394" s="204"/>
      <c r="C394" s="205"/>
      <c r="D394" s="199" t="s">
        <v>169</v>
      </c>
      <c r="E394" s="206" t="s">
        <v>1</v>
      </c>
      <c r="F394" s="207" t="s">
        <v>467</v>
      </c>
      <c r="G394" s="205"/>
      <c r="H394" s="208">
        <v>118.86</v>
      </c>
      <c r="I394" s="209"/>
      <c r="J394" s="205"/>
      <c r="K394" s="205"/>
      <c r="L394" s="210"/>
      <c r="M394" s="211"/>
      <c r="N394" s="212"/>
      <c r="O394" s="212"/>
      <c r="P394" s="212"/>
      <c r="Q394" s="212"/>
      <c r="R394" s="212"/>
      <c r="S394" s="212"/>
      <c r="T394" s="213"/>
      <c r="AT394" s="214" t="s">
        <v>169</v>
      </c>
      <c r="AU394" s="214" t="s">
        <v>85</v>
      </c>
      <c r="AV394" s="13" t="s">
        <v>85</v>
      </c>
      <c r="AW394" s="13" t="s">
        <v>32</v>
      </c>
      <c r="AX394" s="13" t="s">
        <v>8</v>
      </c>
      <c r="AY394" s="214" t="s">
        <v>158</v>
      </c>
    </row>
    <row r="395" spans="1:65" s="2" customFormat="1" ht="44.25" customHeight="1">
      <c r="A395" s="35"/>
      <c r="B395" s="36"/>
      <c r="C395" s="187" t="s">
        <v>468</v>
      </c>
      <c r="D395" s="187" t="s">
        <v>160</v>
      </c>
      <c r="E395" s="188" t="s">
        <v>469</v>
      </c>
      <c r="F395" s="189" t="s">
        <v>470</v>
      </c>
      <c r="G395" s="190" t="s">
        <v>163</v>
      </c>
      <c r="H395" s="191">
        <v>118.86</v>
      </c>
      <c r="I395" s="192"/>
      <c r="J395" s="191">
        <f>ROUND(I395*H395,0)</f>
        <v>0</v>
      </c>
      <c r="K395" s="189" t="s">
        <v>164</v>
      </c>
      <c r="L395" s="40"/>
      <c r="M395" s="193" t="s">
        <v>1</v>
      </c>
      <c r="N395" s="194" t="s">
        <v>41</v>
      </c>
      <c r="O395" s="72"/>
      <c r="P395" s="195">
        <f>O395*H395</f>
        <v>0</v>
      </c>
      <c r="Q395" s="195">
        <v>0</v>
      </c>
      <c r="R395" s="195">
        <f>Q395*H395</f>
        <v>0</v>
      </c>
      <c r="S395" s="195">
        <v>0</v>
      </c>
      <c r="T395" s="196">
        <f>S395*H395</f>
        <v>0</v>
      </c>
      <c r="U395" s="35"/>
      <c r="V395" s="35"/>
      <c r="W395" s="35"/>
      <c r="X395" s="35"/>
      <c r="Y395" s="35"/>
      <c r="Z395" s="35"/>
      <c r="AA395" s="35"/>
      <c r="AB395" s="35"/>
      <c r="AC395" s="35"/>
      <c r="AD395" s="35"/>
      <c r="AE395" s="35"/>
      <c r="AR395" s="197" t="s">
        <v>165</v>
      </c>
      <c r="AT395" s="197" t="s">
        <v>160</v>
      </c>
      <c r="AU395" s="197" t="s">
        <v>85</v>
      </c>
      <c r="AY395" s="18" t="s">
        <v>158</v>
      </c>
      <c r="BE395" s="198">
        <f>IF(N395="základní",J395,0)</f>
        <v>0</v>
      </c>
      <c r="BF395" s="198">
        <f>IF(N395="snížená",J395,0)</f>
        <v>0</v>
      </c>
      <c r="BG395" s="198">
        <f>IF(N395="zákl. přenesená",J395,0)</f>
        <v>0</v>
      </c>
      <c r="BH395" s="198">
        <f>IF(N395="sníž. přenesená",J395,0)</f>
        <v>0</v>
      </c>
      <c r="BI395" s="198">
        <f>IF(N395="nulová",J395,0)</f>
        <v>0</v>
      </c>
      <c r="BJ395" s="18" t="s">
        <v>8</v>
      </c>
      <c r="BK395" s="198">
        <f>ROUND(I395*H395,0)</f>
        <v>0</v>
      </c>
      <c r="BL395" s="18" t="s">
        <v>165</v>
      </c>
      <c r="BM395" s="197" t="s">
        <v>471</v>
      </c>
    </row>
    <row r="396" spans="1:65" s="2" customFormat="1" ht="63">
      <c r="A396" s="35"/>
      <c r="B396" s="36"/>
      <c r="C396" s="37"/>
      <c r="D396" s="199" t="s">
        <v>167</v>
      </c>
      <c r="E396" s="37"/>
      <c r="F396" s="200" t="s">
        <v>456</v>
      </c>
      <c r="G396" s="37"/>
      <c r="H396" s="37"/>
      <c r="I396" s="201"/>
      <c r="J396" s="37"/>
      <c r="K396" s="37"/>
      <c r="L396" s="40"/>
      <c r="M396" s="202"/>
      <c r="N396" s="203"/>
      <c r="O396" s="72"/>
      <c r="P396" s="72"/>
      <c r="Q396" s="72"/>
      <c r="R396" s="72"/>
      <c r="S396" s="72"/>
      <c r="T396" s="73"/>
      <c r="U396" s="35"/>
      <c r="V396" s="35"/>
      <c r="W396" s="35"/>
      <c r="X396" s="35"/>
      <c r="Y396" s="35"/>
      <c r="Z396" s="35"/>
      <c r="AA396" s="35"/>
      <c r="AB396" s="35"/>
      <c r="AC396" s="35"/>
      <c r="AD396" s="35"/>
      <c r="AE396" s="35"/>
      <c r="AT396" s="18" t="s">
        <v>167</v>
      </c>
      <c r="AU396" s="18" t="s">
        <v>85</v>
      </c>
    </row>
    <row r="397" spans="1:65" s="13" customFormat="1" ht="11.25">
      <c r="B397" s="204"/>
      <c r="C397" s="205"/>
      <c r="D397" s="199" t="s">
        <v>169</v>
      </c>
      <c r="E397" s="206" t="s">
        <v>1</v>
      </c>
      <c r="F397" s="207" t="s">
        <v>472</v>
      </c>
      <c r="G397" s="205"/>
      <c r="H397" s="208">
        <v>118.86</v>
      </c>
      <c r="I397" s="209"/>
      <c r="J397" s="205"/>
      <c r="K397" s="205"/>
      <c r="L397" s="210"/>
      <c r="M397" s="211"/>
      <c r="N397" s="212"/>
      <c r="O397" s="212"/>
      <c r="P397" s="212"/>
      <c r="Q397" s="212"/>
      <c r="R397" s="212"/>
      <c r="S397" s="212"/>
      <c r="T397" s="213"/>
      <c r="AT397" s="214" t="s">
        <v>169</v>
      </c>
      <c r="AU397" s="214" t="s">
        <v>85</v>
      </c>
      <c r="AV397" s="13" t="s">
        <v>85</v>
      </c>
      <c r="AW397" s="13" t="s">
        <v>32</v>
      </c>
      <c r="AX397" s="13" t="s">
        <v>8</v>
      </c>
      <c r="AY397" s="214" t="s">
        <v>158</v>
      </c>
    </row>
    <row r="398" spans="1:65" s="2" customFormat="1" ht="44.25" customHeight="1">
      <c r="A398" s="35"/>
      <c r="B398" s="36"/>
      <c r="C398" s="187" t="s">
        <v>473</v>
      </c>
      <c r="D398" s="187" t="s">
        <v>160</v>
      </c>
      <c r="E398" s="188" t="s">
        <v>474</v>
      </c>
      <c r="F398" s="189" t="s">
        <v>475</v>
      </c>
      <c r="G398" s="190" t="s">
        <v>227</v>
      </c>
      <c r="H398" s="191">
        <v>3.91</v>
      </c>
      <c r="I398" s="192"/>
      <c r="J398" s="191">
        <f>ROUND(I398*H398,0)</f>
        <v>0</v>
      </c>
      <c r="K398" s="189" t="s">
        <v>164</v>
      </c>
      <c r="L398" s="40"/>
      <c r="M398" s="193" t="s">
        <v>1</v>
      </c>
      <c r="N398" s="194" t="s">
        <v>41</v>
      </c>
      <c r="O398" s="72"/>
      <c r="P398" s="195">
        <f>O398*H398</f>
        <v>0</v>
      </c>
      <c r="Q398" s="195">
        <v>1.0519700000000001</v>
      </c>
      <c r="R398" s="195">
        <f>Q398*H398</f>
        <v>4.1132027000000004</v>
      </c>
      <c r="S398" s="195">
        <v>0</v>
      </c>
      <c r="T398" s="196">
        <f>S398*H398</f>
        <v>0</v>
      </c>
      <c r="U398" s="35"/>
      <c r="V398" s="35"/>
      <c r="W398" s="35"/>
      <c r="X398" s="35"/>
      <c r="Y398" s="35"/>
      <c r="Z398" s="35"/>
      <c r="AA398" s="35"/>
      <c r="AB398" s="35"/>
      <c r="AC398" s="35"/>
      <c r="AD398" s="35"/>
      <c r="AE398" s="35"/>
      <c r="AR398" s="197" t="s">
        <v>165</v>
      </c>
      <c r="AT398" s="197" t="s">
        <v>160</v>
      </c>
      <c r="AU398" s="197" t="s">
        <v>85</v>
      </c>
      <c r="AY398" s="18" t="s">
        <v>158</v>
      </c>
      <c r="BE398" s="198">
        <f>IF(N398="základní",J398,0)</f>
        <v>0</v>
      </c>
      <c r="BF398" s="198">
        <f>IF(N398="snížená",J398,0)</f>
        <v>0</v>
      </c>
      <c r="BG398" s="198">
        <f>IF(N398="zákl. přenesená",J398,0)</f>
        <v>0</v>
      </c>
      <c r="BH398" s="198">
        <f>IF(N398="sníž. přenesená",J398,0)</f>
        <v>0</v>
      </c>
      <c r="BI398" s="198">
        <f>IF(N398="nulová",J398,0)</f>
        <v>0</v>
      </c>
      <c r="BJ398" s="18" t="s">
        <v>8</v>
      </c>
      <c r="BK398" s="198">
        <f>ROUND(I398*H398,0)</f>
        <v>0</v>
      </c>
      <c r="BL398" s="18" t="s">
        <v>165</v>
      </c>
      <c r="BM398" s="197" t="s">
        <v>476</v>
      </c>
    </row>
    <row r="399" spans="1:65" s="13" customFormat="1" ht="11.25">
      <c r="B399" s="204"/>
      <c r="C399" s="205"/>
      <c r="D399" s="199" t="s">
        <v>169</v>
      </c>
      <c r="E399" s="206" t="s">
        <v>1</v>
      </c>
      <c r="F399" s="207" t="s">
        <v>477</v>
      </c>
      <c r="G399" s="205"/>
      <c r="H399" s="208">
        <v>3.91</v>
      </c>
      <c r="I399" s="209"/>
      <c r="J399" s="205"/>
      <c r="K399" s="205"/>
      <c r="L399" s="210"/>
      <c r="M399" s="211"/>
      <c r="N399" s="212"/>
      <c r="O399" s="212"/>
      <c r="P399" s="212"/>
      <c r="Q399" s="212"/>
      <c r="R399" s="212"/>
      <c r="S399" s="212"/>
      <c r="T399" s="213"/>
      <c r="AT399" s="214" t="s">
        <v>169</v>
      </c>
      <c r="AU399" s="214" t="s">
        <v>85</v>
      </c>
      <c r="AV399" s="13" t="s">
        <v>85</v>
      </c>
      <c r="AW399" s="13" t="s">
        <v>32</v>
      </c>
      <c r="AX399" s="13" t="s">
        <v>8</v>
      </c>
      <c r="AY399" s="214" t="s">
        <v>158</v>
      </c>
    </row>
    <row r="400" spans="1:65" s="2" customFormat="1" ht="36">
      <c r="A400" s="35"/>
      <c r="B400" s="36"/>
      <c r="C400" s="187" t="s">
        <v>478</v>
      </c>
      <c r="D400" s="187" t="s">
        <v>160</v>
      </c>
      <c r="E400" s="188" t="s">
        <v>479</v>
      </c>
      <c r="F400" s="189" t="s">
        <v>480</v>
      </c>
      <c r="G400" s="190" t="s">
        <v>163</v>
      </c>
      <c r="H400" s="191">
        <v>131.30000000000001</v>
      </c>
      <c r="I400" s="192"/>
      <c r="J400" s="191">
        <f>ROUND(I400*H400,0)</f>
        <v>0</v>
      </c>
      <c r="K400" s="189" t="s">
        <v>164</v>
      </c>
      <c r="L400" s="40"/>
      <c r="M400" s="193" t="s">
        <v>1</v>
      </c>
      <c r="N400" s="194" t="s">
        <v>41</v>
      </c>
      <c r="O400" s="72"/>
      <c r="P400" s="195">
        <f>O400*H400</f>
        <v>0</v>
      </c>
      <c r="Q400" s="195">
        <v>7.571E-2</v>
      </c>
      <c r="R400" s="195">
        <f>Q400*H400</f>
        <v>9.9407230000000002</v>
      </c>
      <c r="S400" s="195">
        <v>0</v>
      </c>
      <c r="T400" s="196">
        <f>S400*H400</f>
        <v>0</v>
      </c>
      <c r="U400" s="35"/>
      <c r="V400" s="35"/>
      <c r="W400" s="35"/>
      <c r="X400" s="35"/>
      <c r="Y400" s="35"/>
      <c r="Z400" s="35"/>
      <c r="AA400" s="35"/>
      <c r="AB400" s="35"/>
      <c r="AC400" s="35"/>
      <c r="AD400" s="35"/>
      <c r="AE400" s="35"/>
      <c r="AR400" s="197" t="s">
        <v>165</v>
      </c>
      <c r="AT400" s="197" t="s">
        <v>160</v>
      </c>
      <c r="AU400" s="197" t="s">
        <v>85</v>
      </c>
      <c r="AY400" s="18" t="s">
        <v>158</v>
      </c>
      <c r="BE400" s="198">
        <f>IF(N400="základní",J400,0)</f>
        <v>0</v>
      </c>
      <c r="BF400" s="198">
        <f>IF(N400="snížená",J400,0)</f>
        <v>0</v>
      </c>
      <c r="BG400" s="198">
        <f>IF(N400="zákl. přenesená",J400,0)</f>
        <v>0</v>
      </c>
      <c r="BH400" s="198">
        <f>IF(N400="sníž. přenesená",J400,0)</f>
        <v>0</v>
      </c>
      <c r="BI400" s="198">
        <f>IF(N400="nulová",J400,0)</f>
        <v>0</v>
      </c>
      <c r="BJ400" s="18" t="s">
        <v>8</v>
      </c>
      <c r="BK400" s="198">
        <f>ROUND(I400*H400,0)</f>
        <v>0</v>
      </c>
      <c r="BL400" s="18" t="s">
        <v>165</v>
      </c>
      <c r="BM400" s="197" t="s">
        <v>481</v>
      </c>
    </row>
    <row r="401" spans="1:65" s="14" customFormat="1" ht="11.25">
      <c r="B401" s="215"/>
      <c r="C401" s="216"/>
      <c r="D401" s="199" t="s">
        <v>169</v>
      </c>
      <c r="E401" s="217" t="s">
        <v>1</v>
      </c>
      <c r="F401" s="218" t="s">
        <v>360</v>
      </c>
      <c r="G401" s="216"/>
      <c r="H401" s="217" t="s">
        <v>1</v>
      </c>
      <c r="I401" s="219"/>
      <c r="J401" s="216"/>
      <c r="K401" s="216"/>
      <c r="L401" s="220"/>
      <c r="M401" s="221"/>
      <c r="N401" s="222"/>
      <c r="O401" s="222"/>
      <c r="P401" s="222"/>
      <c r="Q401" s="222"/>
      <c r="R401" s="222"/>
      <c r="S401" s="222"/>
      <c r="T401" s="223"/>
      <c r="AT401" s="224" t="s">
        <v>169</v>
      </c>
      <c r="AU401" s="224" t="s">
        <v>85</v>
      </c>
      <c r="AV401" s="14" t="s">
        <v>8</v>
      </c>
      <c r="AW401" s="14" t="s">
        <v>32</v>
      </c>
      <c r="AX401" s="14" t="s">
        <v>76</v>
      </c>
      <c r="AY401" s="224" t="s">
        <v>158</v>
      </c>
    </row>
    <row r="402" spans="1:65" s="13" customFormat="1" ht="11.25">
      <c r="B402" s="204"/>
      <c r="C402" s="205"/>
      <c r="D402" s="199" t="s">
        <v>169</v>
      </c>
      <c r="E402" s="206" t="s">
        <v>1</v>
      </c>
      <c r="F402" s="207" t="s">
        <v>482</v>
      </c>
      <c r="G402" s="205"/>
      <c r="H402" s="208">
        <v>131.30000000000001</v>
      </c>
      <c r="I402" s="209"/>
      <c r="J402" s="205"/>
      <c r="K402" s="205"/>
      <c r="L402" s="210"/>
      <c r="M402" s="211"/>
      <c r="N402" s="212"/>
      <c r="O402" s="212"/>
      <c r="P402" s="212"/>
      <c r="Q402" s="212"/>
      <c r="R402" s="212"/>
      <c r="S402" s="212"/>
      <c r="T402" s="213"/>
      <c r="AT402" s="214" t="s">
        <v>169</v>
      </c>
      <c r="AU402" s="214" t="s">
        <v>85</v>
      </c>
      <c r="AV402" s="13" t="s">
        <v>85</v>
      </c>
      <c r="AW402" s="13" t="s">
        <v>32</v>
      </c>
      <c r="AX402" s="13" t="s">
        <v>8</v>
      </c>
      <c r="AY402" s="214" t="s">
        <v>158</v>
      </c>
    </row>
    <row r="403" spans="1:65" s="2" customFormat="1" ht="24">
      <c r="A403" s="35"/>
      <c r="B403" s="36"/>
      <c r="C403" s="187" t="s">
        <v>483</v>
      </c>
      <c r="D403" s="187" t="s">
        <v>160</v>
      </c>
      <c r="E403" s="188" t="s">
        <v>484</v>
      </c>
      <c r="F403" s="189" t="s">
        <v>485</v>
      </c>
      <c r="G403" s="190" t="s">
        <v>309</v>
      </c>
      <c r="H403" s="191">
        <v>8.74</v>
      </c>
      <c r="I403" s="192"/>
      <c r="J403" s="191">
        <f>ROUND(I403*H403,0)</f>
        <v>0</v>
      </c>
      <c r="K403" s="189" t="s">
        <v>164</v>
      </c>
      <c r="L403" s="40"/>
      <c r="M403" s="193" t="s">
        <v>1</v>
      </c>
      <c r="N403" s="194" t="s">
        <v>41</v>
      </c>
      <c r="O403" s="72"/>
      <c r="P403" s="195">
        <f>O403*H403</f>
        <v>0</v>
      </c>
      <c r="Q403" s="195">
        <v>1.2999999999999999E-4</v>
      </c>
      <c r="R403" s="195">
        <f>Q403*H403</f>
        <v>1.1362E-3</v>
      </c>
      <c r="S403" s="195">
        <v>0</v>
      </c>
      <c r="T403" s="196">
        <f>S403*H403</f>
        <v>0</v>
      </c>
      <c r="U403" s="35"/>
      <c r="V403" s="35"/>
      <c r="W403" s="35"/>
      <c r="X403" s="35"/>
      <c r="Y403" s="35"/>
      <c r="Z403" s="35"/>
      <c r="AA403" s="35"/>
      <c r="AB403" s="35"/>
      <c r="AC403" s="35"/>
      <c r="AD403" s="35"/>
      <c r="AE403" s="35"/>
      <c r="AR403" s="197" t="s">
        <v>165</v>
      </c>
      <c r="AT403" s="197" t="s">
        <v>160</v>
      </c>
      <c r="AU403" s="197" t="s">
        <v>85</v>
      </c>
      <c r="AY403" s="18" t="s">
        <v>158</v>
      </c>
      <c r="BE403" s="198">
        <f>IF(N403="základní",J403,0)</f>
        <v>0</v>
      </c>
      <c r="BF403" s="198">
        <f>IF(N403="snížená",J403,0)</f>
        <v>0</v>
      </c>
      <c r="BG403" s="198">
        <f>IF(N403="zákl. přenesená",J403,0)</f>
        <v>0</v>
      </c>
      <c r="BH403" s="198">
        <f>IF(N403="sníž. přenesená",J403,0)</f>
        <v>0</v>
      </c>
      <c r="BI403" s="198">
        <f>IF(N403="nulová",J403,0)</f>
        <v>0</v>
      </c>
      <c r="BJ403" s="18" t="s">
        <v>8</v>
      </c>
      <c r="BK403" s="198">
        <f>ROUND(I403*H403,0)</f>
        <v>0</v>
      </c>
      <c r="BL403" s="18" t="s">
        <v>165</v>
      </c>
      <c r="BM403" s="197" t="s">
        <v>486</v>
      </c>
    </row>
    <row r="404" spans="1:65" s="2" customFormat="1" ht="54">
      <c r="A404" s="35"/>
      <c r="B404" s="36"/>
      <c r="C404" s="37"/>
      <c r="D404" s="199" t="s">
        <v>167</v>
      </c>
      <c r="E404" s="37"/>
      <c r="F404" s="200" t="s">
        <v>487</v>
      </c>
      <c r="G404" s="37"/>
      <c r="H404" s="37"/>
      <c r="I404" s="201"/>
      <c r="J404" s="37"/>
      <c r="K404" s="37"/>
      <c r="L404" s="40"/>
      <c r="M404" s="202"/>
      <c r="N404" s="203"/>
      <c r="O404" s="72"/>
      <c r="P404" s="72"/>
      <c r="Q404" s="72"/>
      <c r="R404" s="72"/>
      <c r="S404" s="72"/>
      <c r="T404" s="73"/>
      <c r="U404" s="35"/>
      <c r="V404" s="35"/>
      <c r="W404" s="35"/>
      <c r="X404" s="35"/>
      <c r="Y404" s="35"/>
      <c r="Z404" s="35"/>
      <c r="AA404" s="35"/>
      <c r="AB404" s="35"/>
      <c r="AC404" s="35"/>
      <c r="AD404" s="35"/>
      <c r="AE404" s="35"/>
      <c r="AT404" s="18" t="s">
        <v>167</v>
      </c>
      <c r="AU404" s="18" t="s">
        <v>85</v>
      </c>
    </row>
    <row r="405" spans="1:65" s="14" customFormat="1" ht="11.25">
      <c r="B405" s="215"/>
      <c r="C405" s="216"/>
      <c r="D405" s="199" t="s">
        <v>169</v>
      </c>
      <c r="E405" s="217" t="s">
        <v>1</v>
      </c>
      <c r="F405" s="218" t="s">
        <v>360</v>
      </c>
      <c r="G405" s="216"/>
      <c r="H405" s="217" t="s">
        <v>1</v>
      </c>
      <c r="I405" s="219"/>
      <c r="J405" s="216"/>
      <c r="K405" s="216"/>
      <c r="L405" s="220"/>
      <c r="M405" s="221"/>
      <c r="N405" s="222"/>
      <c r="O405" s="222"/>
      <c r="P405" s="222"/>
      <c r="Q405" s="222"/>
      <c r="R405" s="222"/>
      <c r="S405" s="222"/>
      <c r="T405" s="223"/>
      <c r="AT405" s="224" t="s">
        <v>169</v>
      </c>
      <c r="AU405" s="224" t="s">
        <v>85</v>
      </c>
      <c r="AV405" s="14" t="s">
        <v>8</v>
      </c>
      <c r="AW405" s="14" t="s">
        <v>32</v>
      </c>
      <c r="AX405" s="14" t="s">
        <v>76</v>
      </c>
      <c r="AY405" s="224" t="s">
        <v>158</v>
      </c>
    </row>
    <row r="406" spans="1:65" s="13" customFormat="1" ht="11.25">
      <c r="B406" s="204"/>
      <c r="C406" s="205"/>
      <c r="D406" s="199" t="s">
        <v>169</v>
      </c>
      <c r="E406" s="206" t="s">
        <v>1</v>
      </c>
      <c r="F406" s="207" t="s">
        <v>488</v>
      </c>
      <c r="G406" s="205"/>
      <c r="H406" s="208">
        <v>8.74</v>
      </c>
      <c r="I406" s="209"/>
      <c r="J406" s="205"/>
      <c r="K406" s="205"/>
      <c r="L406" s="210"/>
      <c r="M406" s="211"/>
      <c r="N406" s="212"/>
      <c r="O406" s="212"/>
      <c r="P406" s="212"/>
      <c r="Q406" s="212"/>
      <c r="R406" s="212"/>
      <c r="S406" s="212"/>
      <c r="T406" s="213"/>
      <c r="AT406" s="214" t="s">
        <v>169</v>
      </c>
      <c r="AU406" s="214" t="s">
        <v>85</v>
      </c>
      <c r="AV406" s="13" t="s">
        <v>85</v>
      </c>
      <c r="AW406" s="13" t="s">
        <v>32</v>
      </c>
      <c r="AX406" s="13" t="s">
        <v>8</v>
      </c>
      <c r="AY406" s="214" t="s">
        <v>158</v>
      </c>
    </row>
    <row r="407" spans="1:65" s="2" customFormat="1" ht="44.25" customHeight="1">
      <c r="A407" s="35"/>
      <c r="B407" s="36"/>
      <c r="C407" s="187" t="s">
        <v>489</v>
      </c>
      <c r="D407" s="187" t="s">
        <v>160</v>
      </c>
      <c r="E407" s="188" t="s">
        <v>490</v>
      </c>
      <c r="F407" s="189" t="s">
        <v>491</v>
      </c>
      <c r="G407" s="190" t="s">
        <v>442</v>
      </c>
      <c r="H407" s="191">
        <v>20</v>
      </c>
      <c r="I407" s="192"/>
      <c r="J407" s="191">
        <f>ROUND(I407*H407,0)</f>
        <v>0</v>
      </c>
      <c r="K407" s="189" t="s">
        <v>164</v>
      </c>
      <c r="L407" s="40"/>
      <c r="M407" s="193" t="s">
        <v>1</v>
      </c>
      <c r="N407" s="194" t="s">
        <v>41</v>
      </c>
      <c r="O407" s="72"/>
      <c r="P407" s="195">
        <f>O407*H407</f>
        <v>0</v>
      </c>
      <c r="Q407" s="195">
        <v>6.3270000000000007E-2</v>
      </c>
      <c r="R407" s="195">
        <f>Q407*H407</f>
        <v>1.2654000000000001</v>
      </c>
      <c r="S407" s="195">
        <v>0</v>
      </c>
      <c r="T407" s="196">
        <f>S407*H407</f>
        <v>0</v>
      </c>
      <c r="U407" s="35"/>
      <c r="V407" s="35"/>
      <c r="W407" s="35"/>
      <c r="X407" s="35"/>
      <c r="Y407" s="35"/>
      <c r="Z407" s="35"/>
      <c r="AA407" s="35"/>
      <c r="AB407" s="35"/>
      <c r="AC407" s="35"/>
      <c r="AD407" s="35"/>
      <c r="AE407" s="35"/>
      <c r="AR407" s="197" t="s">
        <v>165</v>
      </c>
      <c r="AT407" s="197" t="s">
        <v>160</v>
      </c>
      <c r="AU407" s="197" t="s">
        <v>85</v>
      </c>
      <c r="AY407" s="18" t="s">
        <v>158</v>
      </c>
      <c r="BE407" s="198">
        <f>IF(N407="základní",J407,0)</f>
        <v>0</v>
      </c>
      <c r="BF407" s="198">
        <f>IF(N407="snížená",J407,0)</f>
        <v>0</v>
      </c>
      <c r="BG407" s="198">
        <f>IF(N407="zákl. přenesená",J407,0)</f>
        <v>0</v>
      </c>
      <c r="BH407" s="198">
        <f>IF(N407="sníž. přenesená",J407,0)</f>
        <v>0</v>
      </c>
      <c r="BI407" s="198">
        <f>IF(N407="nulová",J407,0)</f>
        <v>0</v>
      </c>
      <c r="BJ407" s="18" t="s">
        <v>8</v>
      </c>
      <c r="BK407" s="198">
        <f>ROUND(I407*H407,0)</f>
        <v>0</v>
      </c>
      <c r="BL407" s="18" t="s">
        <v>165</v>
      </c>
      <c r="BM407" s="197" t="s">
        <v>492</v>
      </c>
    </row>
    <row r="408" spans="1:65" s="2" customFormat="1" ht="27">
      <c r="A408" s="35"/>
      <c r="B408" s="36"/>
      <c r="C408" s="37"/>
      <c r="D408" s="199" t="s">
        <v>167</v>
      </c>
      <c r="E408" s="37"/>
      <c r="F408" s="200" t="s">
        <v>493</v>
      </c>
      <c r="G408" s="37"/>
      <c r="H408" s="37"/>
      <c r="I408" s="201"/>
      <c r="J408" s="37"/>
      <c r="K408" s="37"/>
      <c r="L408" s="40"/>
      <c r="M408" s="202"/>
      <c r="N408" s="203"/>
      <c r="O408" s="72"/>
      <c r="P408" s="72"/>
      <c r="Q408" s="72"/>
      <c r="R408" s="72"/>
      <c r="S408" s="72"/>
      <c r="T408" s="73"/>
      <c r="U408" s="35"/>
      <c r="V408" s="35"/>
      <c r="W408" s="35"/>
      <c r="X408" s="35"/>
      <c r="Y408" s="35"/>
      <c r="Z408" s="35"/>
      <c r="AA408" s="35"/>
      <c r="AB408" s="35"/>
      <c r="AC408" s="35"/>
      <c r="AD408" s="35"/>
      <c r="AE408" s="35"/>
      <c r="AT408" s="18" t="s">
        <v>167</v>
      </c>
      <c r="AU408" s="18" t="s">
        <v>85</v>
      </c>
    </row>
    <row r="409" spans="1:65" s="14" customFormat="1" ht="11.25">
      <c r="B409" s="215"/>
      <c r="C409" s="216"/>
      <c r="D409" s="199" t="s">
        <v>169</v>
      </c>
      <c r="E409" s="217" t="s">
        <v>1</v>
      </c>
      <c r="F409" s="218" t="s">
        <v>494</v>
      </c>
      <c r="G409" s="216"/>
      <c r="H409" s="217" t="s">
        <v>1</v>
      </c>
      <c r="I409" s="219"/>
      <c r="J409" s="216"/>
      <c r="K409" s="216"/>
      <c r="L409" s="220"/>
      <c r="M409" s="221"/>
      <c r="N409" s="222"/>
      <c r="O409" s="222"/>
      <c r="P409" s="222"/>
      <c r="Q409" s="222"/>
      <c r="R409" s="222"/>
      <c r="S409" s="222"/>
      <c r="T409" s="223"/>
      <c r="AT409" s="224" t="s">
        <v>169</v>
      </c>
      <c r="AU409" s="224" t="s">
        <v>85</v>
      </c>
      <c r="AV409" s="14" t="s">
        <v>8</v>
      </c>
      <c r="AW409" s="14" t="s">
        <v>32</v>
      </c>
      <c r="AX409" s="14" t="s">
        <v>76</v>
      </c>
      <c r="AY409" s="224" t="s">
        <v>158</v>
      </c>
    </row>
    <row r="410" spans="1:65" s="13" customFormat="1" ht="11.25">
      <c r="B410" s="204"/>
      <c r="C410" s="205"/>
      <c r="D410" s="199" t="s">
        <v>169</v>
      </c>
      <c r="E410" s="206" t="s">
        <v>1</v>
      </c>
      <c r="F410" s="207" t="s">
        <v>305</v>
      </c>
      <c r="G410" s="205"/>
      <c r="H410" s="208">
        <v>20</v>
      </c>
      <c r="I410" s="209"/>
      <c r="J410" s="205"/>
      <c r="K410" s="205"/>
      <c r="L410" s="210"/>
      <c r="M410" s="211"/>
      <c r="N410" s="212"/>
      <c r="O410" s="212"/>
      <c r="P410" s="212"/>
      <c r="Q410" s="212"/>
      <c r="R410" s="212"/>
      <c r="S410" s="212"/>
      <c r="T410" s="213"/>
      <c r="AT410" s="214" t="s">
        <v>169</v>
      </c>
      <c r="AU410" s="214" t="s">
        <v>85</v>
      </c>
      <c r="AV410" s="13" t="s">
        <v>85</v>
      </c>
      <c r="AW410" s="13" t="s">
        <v>32</v>
      </c>
      <c r="AX410" s="13" t="s">
        <v>8</v>
      </c>
      <c r="AY410" s="214" t="s">
        <v>158</v>
      </c>
    </row>
    <row r="411" spans="1:65" s="2" customFormat="1" ht="16.5" customHeight="1">
      <c r="A411" s="35"/>
      <c r="B411" s="36"/>
      <c r="C411" s="187" t="s">
        <v>495</v>
      </c>
      <c r="D411" s="187" t="s">
        <v>160</v>
      </c>
      <c r="E411" s="188" t="s">
        <v>496</v>
      </c>
      <c r="F411" s="189" t="s">
        <v>497</v>
      </c>
      <c r="G411" s="190" t="s">
        <v>498</v>
      </c>
      <c r="H411" s="191">
        <v>22</v>
      </c>
      <c r="I411" s="192"/>
      <c r="J411" s="191">
        <f>ROUND(I411*H411,0)</f>
        <v>0</v>
      </c>
      <c r="K411" s="189" t="s">
        <v>1</v>
      </c>
      <c r="L411" s="40"/>
      <c r="M411" s="193" t="s">
        <v>1</v>
      </c>
      <c r="N411" s="194" t="s">
        <v>41</v>
      </c>
      <c r="O411" s="72"/>
      <c r="P411" s="195">
        <f>O411*H411</f>
        <v>0</v>
      </c>
      <c r="Q411" s="195">
        <v>0</v>
      </c>
      <c r="R411" s="195">
        <f>Q411*H411</f>
        <v>0</v>
      </c>
      <c r="S411" s="195">
        <v>0</v>
      </c>
      <c r="T411" s="196">
        <f>S411*H411</f>
        <v>0</v>
      </c>
      <c r="U411" s="35"/>
      <c r="V411" s="35"/>
      <c r="W411" s="35"/>
      <c r="X411" s="35"/>
      <c r="Y411" s="35"/>
      <c r="Z411" s="35"/>
      <c r="AA411" s="35"/>
      <c r="AB411" s="35"/>
      <c r="AC411" s="35"/>
      <c r="AD411" s="35"/>
      <c r="AE411" s="35"/>
      <c r="AR411" s="197" t="s">
        <v>165</v>
      </c>
      <c r="AT411" s="197" t="s">
        <v>160</v>
      </c>
      <c r="AU411" s="197" t="s">
        <v>85</v>
      </c>
      <c r="AY411" s="18" t="s">
        <v>158</v>
      </c>
      <c r="BE411" s="198">
        <f>IF(N411="základní",J411,0)</f>
        <v>0</v>
      </c>
      <c r="BF411" s="198">
        <f>IF(N411="snížená",J411,0)</f>
        <v>0</v>
      </c>
      <c r="BG411" s="198">
        <f>IF(N411="zákl. přenesená",J411,0)</f>
        <v>0</v>
      </c>
      <c r="BH411" s="198">
        <f>IF(N411="sníž. přenesená",J411,0)</f>
        <v>0</v>
      </c>
      <c r="BI411" s="198">
        <f>IF(N411="nulová",J411,0)</f>
        <v>0</v>
      </c>
      <c r="BJ411" s="18" t="s">
        <v>8</v>
      </c>
      <c r="BK411" s="198">
        <f>ROUND(I411*H411,0)</f>
        <v>0</v>
      </c>
      <c r="BL411" s="18" t="s">
        <v>165</v>
      </c>
      <c r="BM411" s="197" t="s">
        <v>499</v>
      </c>
    </row>
    <row r="412" spans="1:65" s="12" customFormat="1" ht="22.9" customHeight="1">
      <c r="B412" s="171"/>
      <c r="C412" s="172"/>
      <c r="D412" s="173" t="s">
        <v>75</v>
      </c>
      <c r="E412" s="185" t="s">
        <v>165</v>
      </c>
      <c r="F412" s="185" t="s">
        <v>500</v>
      </c>
      <c r="G412" s="172"/>
      <c r="H412" s="172"/>
      <c r="I412" s="175"/>
      <c r="J412" s="186">
        <f>BK412</f>
        <v>0</v>
      </c>
      <c r="K412" s="172"/>
      <c r="L412" s="177"/>
      <c r="M412" s="178"/>
      <c r="N412" s="179"/>
      <c r="O412" s="179"/>
      <c r="P412" s="180">
        <f>SUM(P413:P491)</f>
        <v>0</v>
      </c>
      <c r="Q412" s="179"/>
      <c r="R412" s="180">
        <f>SUM(R413:R491)</f>
        <v>412.67725980000006</v>
      </c>
      <c r="S412" s="179"/>
      <c r="T412" s="181">
        <f>SUM(T413:T491)</f>
        <v>0</v>
      </c>
      <c r="AR412" s="182" t="s">
        <v>8</v>
      </c>
      <c r="AT412" s="183" t="s">
        <v>75</v>
      </c>
      <c r="AU412" s="183" t="s">
        <v>8</v>
      </c>
      <c r="AY412" s="182" t="s">
        <v>158</v>
      </c>
      <c r="BK412" s="184">
        <f>SUM(BK413:BK491)</f>
        <v>0</v>
      </c>
    </row>
    <row r="413" spans="1:65" s="2" customFormat="1" ht="48">
      <c r="A413" s="35"/>
      <c r="B413" s="36"/>
      <c r="C413" s="187" t="s">
        <v>501</v>
      </c>
      <c r="D413" s="187" t="s">
        <v>160</v>
      </c>
      <c r="E413" s="188" t="s">
        <v>502</v>
      </c>
      <c r="F413" s="189" t="s">
        <v>503</v>
      </c>
      <c r="G413" s="190" t="s">
        <v>173</v>
      </c>
      <c r="H413" s="191">
        <v>133.66999999999999</v>
      </c>
      <c r="I413" s="192"/>
      <c r="J413" s="191">
        <f>ROUND(I413*H413,0)</f>
        <v>0</v>
      </c>
      <c r="K413" s="189" t="s">
        <v>164</v>
      </c>
      <c r="L413" s="40"/>
      <c r="M413" s="193" t="s">
        <v>1</v>
      </c>
      <c r="N413" s="194" t="s">
        <v>41</v>
      </c>
      <c r="O413" s="72"/>
      <c r="P413" s="195">
        <f>O413*H413</f>
        <v>0</v>
      </c>
      <c r="Q413" s="195">
        <v>2.45343</v>
      </c>
      <c r="R413" s="195">
        <f>Q413*H413</f>
        <v>327.94998809999998</v>
      </c>
      <c r="S413" s="195">
        <v>0</v>
      </c>
      <c r="T413" s="196">
        <f>S413*H413</f>
        <v>0</v>
      </c>
      <c r="U413" s="35"/>
      <c r="V413" s="35"/>
      <c r="W413" s="35"/>
      <c r="X413" s="35"/>
      <c r="Y413" s="35"/>
      <c r="Z413" s="35"/>
      <c r="AA413" s="35"/>
      <c r="AB413" s="35"/>
      <c r="AC413" s="35"/>
      <c r="AD413" s="35"/>
      <c r="AE413" s="35"/>
      <c r="AR413" s="197" t="s">
        <v>165</v>
      </c>
      <c r="AT413" s="197" t="s">
        <v>160</v>
      </c>
      <c r="AU413" s="197" t="s">
        <v>85</v>
      </c>
      <c r="AY413" s="18" t="s">
        <v>158</v>
      </c>
      <c r="BE413" s="198">
        <f>IF(N413="základní",J413,0)</f>
        <v>0</v>
      </c>
      <c r="BF413" s="198">
        <f>IF(N413="snížená",J413,0)</f>
        <v>0</v>
      </c>
      <c r="BG413" s="198">
        <f>IF(N413="zákl. přenesená",J413,0)</f>
        <v>0</v>
      </c>
      <c r="BH413" s="198">
        <f>IF(N413="sníž. přenesená",J413,0)</f>
        <v>0</v>
      </c>
      <c r="BI413" s="198">
        <f>IF(N413="nulová",J413,0)</f>
        <v>0</v>
      </c>
      <c r="BJ413" s="18" t="s">
        <v>8</v>
      </c>
      <c r="BK413" s="198">
        <f>ROUND(I413*H413,0)</f>
        <v>0</v>
      </c>
      <c r="BL413" s="18" t="s">
        <v>165</v>
      </c>
      <c r="BM413" s="197" t="s">
        <v>504</v>
      </c>
    </row>
    <row r="414" spans="1:65" s="2" customFormat="1" ht="36">
      <c r="A414" s="35"/>
      <c r="B414" s="36"/>
      <c r="C414" s="37"/>
      <c r="D414" s="199" t="s">
        <v>167</v>
      </c>
      <c r="E414" s="37"/>
      <c r="F414" s="200" t="s">
        <v>505</v>
      </c>
      <c r="G414" s="37"/>
      <c r="H414" s="37"/>
      <c r="I414" s="201"/>
      <c r="J414" s="37"/>
      <c r="K414" s="37"/>
      <c r="L414" s="40"/>
      <c r="M414" s="202"/>
      <c r="N414" s="203"/>
      <c r="O414" s="72"/>
      <c r="P414" s="72"/>
      <c r="Q414" s="72"/>
      <c r="R414" s="72"/>
      <c r="S414" s="72"/>
      <c r="T414" s="73"/>
      <c r="U414" s="35"/>
      <c r="V414" s="35"/>
      <c r="W414" s="35"/>
      <c r="X414" s="35"/>
      <c r="Y414" s="35"/>
      <c r="Z414" s="35"/>
      <c r="AA414" s="35"/>
      <c r="AB414" s="35"/>
      <c r="AC414" s="35"/>
      <c r="AD414" s="35"/>
      <c r="AE414" s="35"/>
      <c r="AT414" s="18" t="s">
        <v>167</v>
      </c>
      <c r="AU414" s="18" t="s">
        <v>85</v>
      </c>
    </row>
    <row r="415" spans="1:65" s="14" customFormat="1" ht="11.25">
      <c r="B415" s="215"/>
      <c r="C415" s="216"/>
      <c r="D415" s="199" t="s">
        <v>169</v>
      </c>
      <c r="E415" s="217" t="s">
        <v>1</v>
      </c>
      <c r="F415" s="218" t="s">
        <v>506</v>
      </c>
      <c r="G415" s="216"/>
      <c r="H415" s="217" t="s">
        <v>1</v>
      </c>
      <c r="I415" s="219"/>
      <c r="J415" s="216"/>
      <c r="K415" s="216"/>
      <c r="L415" s="220"/>
      <c r="M415" s="221"/>
      <c r="N415" s="222"/>
      <c r="O415" s="222"/>
      <c r="P415" s="222"/>
      <c r="Q415" s="222"/>
      <c r="R415" s="222"/>
      <c r="S415" s="222"/>
      <c r="T415" s="223"/>
      <c r="AT415" s="224" t="s">
        <v>169</v>
      </c>
      <c r="AU415" s="224" t="s">
        <v>85</v>
      </c>
      <c r="AV415" s="14" t="s">
        <v>8</v>
      </c>
      <c r="AW415" s="14" t="s">
        <v>32</v>
      </c>
      <c r="AX415" s="14" t="s">
        <v>76</v>
      </c>
      <c r="AY415" s="224" t="s">
        <v>158</v>
      </c>
    </row>
    <row r="416" spans="1:65" s="13" customFormat="1" ht="11.25">
      <c r="B416" s="204"/>
      <c r="C416" s="205"/>
      <c r="D416" s="199" t="s">
        <v>169</v>
      </c>
      <c r="E416" s="206" t="s">
        <v>1</v>
      </c>
      <c r="F416" s="207" t="s">
        <v>507</v>
      </c>
      <c r="G416" s="205"/>
      <c r="H416" s="208">
        <v>67.430000000000007</v>
      </c>
      <c r="I416" s="209"/>
      <c r="J416" s="205"/>
      <c r="K416" s="205"/>
      <c r="L416" s="210"/>
      <c r="M416" s="211"/>
      <c r="N416" s="212"/>
      <c r="O416" s="212"/>
      <c r="P416" s="212"/>
      <c r="Q416" s="212"/>
      <c r="R416" s="212"/>
      <c r="S416" s="212"/>
      <c r="T416" s="213"/>
      <c r="AT416" s="214" t="s">
        <v>169</v>
      </c>
      <c r="AU416" s="214" t="s">
        <v>85</v>
      </c>
      <c r="AV416" s="13" t="s">
        <v>85</v>
      </c>
      <c r="AW416" s="13" t="s">
        <v>32</v>
      </c>
      <c r="AX416" s="13" t="s">
        <v>76</v>
      </c>
      <c r="AY416" s="214" t="s">
        <v>158</v>
      </c>
    </row>
    <row r="417" spans="1:65" s="14" customFormat="1" ht="11.25">
      <c r="B417" s="215"/>
      <c r="C417" s="216"/>
      <c r="D417" s="199" t="s">
        <v>169</v>
      </c>
      <c r="E417" s="217" t="s">
        <v>1</v>
      </c>
      <c r="F417" s="218" t="s">
        <v>508</v>
      </c>
      <c r="G417" s="216"/>
      <c r="H417" s="217" t="s">
        <v>1</v>
      </c>
      <c r="I417" s="219"/>
      <c r="J417" s="216"/>
      <c r="K417" s="216"/>
      <c r="L417" s="220"/>
      <c r="M417" s="221"/>
      <c r="N417" s="222"/>
      <c r="O417" s="222"/>
      <c r="P417" s="222"/>
      <c r="Q417" s="222"/>
      <c r="R417" s="222"/>
      <c r="S417" s="222"/>
      <c r="T417" s="223"/>
      <c r="AT417" s="224" t="s">
        <v>169</v>
      </c>
      <c r="AU417" s="224" t="s">
        <v>85</v>
      </c>
      <c r="AV417" s="14" t="s">
        <v>8</v>
      </c>
      <c r="AW417" s="14" t="s">
        <v>32</v>
      </c>
      <c r="AX417" s="14" t="s">
        <v>76</v>
      </c>
      <c r="AY417" s="224" t="s">
        <v>158</v>
      </c>
    </row>
    <row r="418" spans="1:65" s="13" customFormat="1" ht="11.25">
      <c r="B418" s="204"/>
      <c r="C418" s="205"/>
      <c r="D418" s="199" t="s">
        <v>169</v>
      </c>
      <c r="E418" s="206" t="s">
        <v>1</v>
      </c>
      <c r="F418" s="207" t="s">
        <v>509</v>
      </c>
      <c r="G418" s="205"/>
      <c r="H418" s="208">
        <v>66.239999999999995</v>
      </c>
      <c r="I418" s="209"/>
      <c r="J418" s="205"/>
      <c r="K418" s="205"/>
      <c r="L418" s="210"/>
      <c r="M418" s="211"/>
      <c r="N418" s="212"/>
      <c r="O418" s="212"/>
      <c r="P418" s="212"/>
      <c r="Q418" s="212"/>
      <c r="R418" s="212"/>
      <c r="S418" s="212"/>
      <c r="T418" s="213"/>
      <c r="AT418" s="214" t="s">
        <v>169</v>
      </c>
      <c r="AU418" s="214" t="s">
        <v>85</v>
      </c>
      <c r="AV418" s="13" t="s">
        <v>85</v>
      </c>
      <c r="AW418" s="13" t="s">
        <v>32</v>
      </c>
      <c r="AX418" s="13" t="s">
        <v>76</v>
      </c>
      <c r="AY418" s="214" t="s">
        <v>158</v>
      </c>
    </row>
    <row r="419" spans="1:65" s="16" customFormat="1" ht="11.25">
      <c r="B419" s="236"/>
      <c r="C419" s="237"/>
      <c r="D419" s="199" t="s">
        <v>169</v>
      </c>
      <c r="E419" s="238" t="s">
        <v>1</v>
      </c>
      <c r="F419" s="239" t="s">
        <v>189</v>
      </c>
      <c r="G419" s="237"/>
      <c r="H419" s="240">
        <v>133.66999999999999</v>
      </c>
      <c r="I419" s="241"/>
      <c r="J419" s="237"/>
      <c r="K419" s="237"/>
      <c r="L419" s="242"/>
      <c r="M419" s="243"/>
      <c r="N419" s="244"/>
      <c r="O419" s="244"/>
      <c r="P419" s="244"/>
      <c r="Q419" s="244"/>
      <c r="R419" s="244"/>
      <c r="S419" s="244"/>
      <c r="T419" s="245"/>
      <c r="AT419" s="246" t="s">
        <v>169</v>
      </c>
      <c r="AU419" s="246" t="s">
        <v>85</v>
      </c>
      <c r="AV419" s="16" t="s">
        <v>165</v>
      </c>
      <c r="AW419" s="16" t="s">
        <v>32</v>
      </c>
      <c r="AX419" s="16" t="s">
        <v>8</v>
      </c>
      <c r="AY419" s="246" t="s">
        <v>158</v>
      </c>
    </row>
    <row r="420" spans="1:65" s="2" customFormat="1" ht="36">
      <c r="A420" s="35"/>
      <c r="B420" s="36"/>
      <c r="C420" s="187" t="s">
        <v>510</v>
      </c>
      <c r="D420" s="187" t="s">
        <v>160</v>
      </c>
      <c r="E420" s="188" t="s">
        <v>511</v>
      </c>
      <c r="F420" s="189" t="s">
        <v>512</v>
      </c>
      <c r="G420" s="190" t="s">
        <v>163</v>
      </c>
      <c r="H420" s="191">
        <v>571.21</v>
      </c>
      <c r="I420" s="192"/>
      <c r="J420" s="191">
        <f>ROUND(I420*H420,0)</f>
        <v>0</v>
      </c>
      <c r="K420" s="189" t="s">
        <v>164</v>
      </c>
      <c r="L420" s="40"/>
      <c r="M420" s="193" t="s">
        <v>1</v>
      </c>
      <c r="N420" s="194" t="s">
        <v>41</v>
      </c>
      <c r="O420" s="72"/>
      <c r="P420" s="195">
        <f>O420*H420</f>
        <v>0</v>
      </c>
      <c r="Q420" s="195">
        <v>5.3299999999999997E-3</v>
      </c>
      <c r="R420" s="195">
        <f>Q420*H420</f>
        <v>3.0445492999999999</v>
      </c>
      <c r="S420" s="195">
        <v>0</v>
      </c>
      <c r="T420" s="196">
        <f>S420*H420</f>
        <v>0</v>
      </c>
      <c r="U420" s="35"/>
      <c r="V420" s="35"/>
      <c r="W420" s="35"/>
      <c r="X420" s="35"/>
      <c r="Y420" s="35"/>
      <c r="Z420" s="35"/>
      <c r="AA420" s="35"/>
      <c r="AB420" s="35"/>
      <c r="AC420" s="35"/>
      <c r="AD420" s="35"/>
      <c r="AE420" s="35"/>
      <c r="AR420" s="197" t="s">
        <v>165</v>
      </c>
      <c r="AT420" s="197" t="s">
        <v>160</v>
      </c>
      <c r="AU420" s="197" t="s">
        <v>85</v>
      </c>
      <c r="AY420" s="18" t="s">
        <v>158</v>
      </c>
      <c r="BE420" s="198">
        <f>IF(N420="základní",J420,0)</f>
        <v>0</v>
      </c>
      <c r="BF420" s="198">
        <f>IF(N420="snížená",J420,0)</f>
        <v>0</v>
      </c>
      <c r="BG420" s="198">
        <f>IF(N420="zákl. přenesená",J420,0)</f>
        <v>0</v>
      </c>
      <c r="BH420" s="198">
        <f>IF(N420="sníž. přenesená",J420,0)</f>
        <v>0</v>
      </c>
      <c r="BI420" s="198">
        <f>IF(N420="nulová",J420,0)</f>
        <v>0</v>
      </c>
      <c r="BJ420" s="18" t="s">
        <v>8</v>
      </c>
      <c r="BK420" s="198">
        <f>ROUND(I420*H420,0)</f>
        <v>0</v>
      </c>
      <c r="BL420" s="18" t="s">
        <v>165</v>
      </c>
      <c r="BM420" s="197" t="s">
        <v>513</v>
      </c>
    </row>
    <row r="421" spans="1:65" s="2" customFormat="1" ht="189">
      <c r="A421" s="35"/>
      <c r="B421" s="36"/>
      <c r="C421" s="37"/>
      <c r="D421" s="199" t="s">
        <v>167</v>
      </c>
      <c r="E421" s="37"/>
      <c r="F421" s="200" t="s">
        <v>514</v>
      </c>
      <c r="G421" s="37"/>
      <c r="H421" s="37"/>
      <c r="I421" s="201"/>
      <c r="J421" s="37"/>
      <c r="K421" s="37"/>
      <c r="L421" s="40"/>
      <c r="M421" s="202"/>
      <c r="N421" s="203"/>
      <c r="O421" s="72"/>
      <c r="P421" s="72"/>
      <c r="Q421" s="72"/>
      <c r="R421" s="72"/>
      <c r="S421" s="72"/>
      <c r="T421" s="73"/>
      <c r="U421" s="35"/>
      <c r="V421" s="35"/>
      <c r="W421" s="35"/>
      <c r="X421" s="35"/>
      <c r="Y421" s="35"/>
      <c r="Z421" s="35"/>
      <c r="AA421" s="35"/>
      <c r="AB421" s="35"/>
      <c r="AC421" s="35"/>
      <c r="AD421" s="35"/>
      <c r="AE421" s="35"/>
      <c r="AT421" s="18" t="s">
        <v>167</v>
      </c>
      <c r="AU421" s="18" t="s">
        <v>85</v>
      </c>
    </row>
    <row r="422" spans="1:65" s="14" customFormat="1" ht="11.25">
      <c r="B422" s="215"/>
      <c r="C422" s="216"/>
      <c r="D422" s="199" t="s">
        <v>169</v>
      </c>
      <c r="E422" s="217" t="s">
        <v>1</v>
      </c>
      <c r="F422" s="218" t="s">
        <v>506</v>
      </c>
      <c r="G422" s="216"/>
      <c r="H422" s="217" t="s">
        <v>1</v>
      </c>
      <c r="I422" s="219"/>
      <c r="J422" s="216"/>
      <c r="K422" s="216"/>
      <c r="L422" s="220"/>
      <c r="M422" s="221"/>
      <c r="N422" s="222"/>
      <c r="O422" s="222"/>
      <c r="P422" s="222"/>
      <c r="Q422" s="222"/>
      <c r="R422" s="222"/>
      <c r="S422" s="222"/>
      <c r="T422" s="223"/>
      <c r="AT422" s="224" t="s">
        <v>169</v>
      </c>
      <c r="AU422" s="224" t="s">
        <v>85</v>
      </c>
      <c r="AV422" s="14" t="s">
        <v>8</v>
      </c>
      <c r="AW422" s="14" t="s">
        <v>32</v>
      </c>
      <c r="AX422" s="14" t="s">
        <v>76</v>
      </c>
      <c r="AY422" s="224" t="s">
        <v>158</v>
      </c>
    </row>
    <row r="423" spans="1:65" s="13" customFormat="1" ht="11.25">
      <c r="B423" s="204"/>
      <c r="C423" s="205"/>
      <c r="D423" s="199" t="s">
        <v>169</v>
      </c>
      <c r="E423" s="206" t="s">
        <v>1</v>
      </c>
      <c r="F423" s="207" t="s">
        <v>515</v>
      </c>
      <c r="G423" s="205"/>
      <c r="H423" s="208">
        <v>286.97000000000003</v>
      </c>
      <c r="I423" s="209"/>
      <c r="J423" s="205"/>
      <c r="K423" s="205"/>
      <c r="L423" s="210"/>
      <c r="M423" s="211"/>
      <c r="N423" s="212"/>
      <c r="O423" s="212"/>
      <c r="P423" s="212"/>
      <c r="Q423" s="212"/>
      <c r="R423" s="212"/>
      <c r="S423" s="212"/>
      <c r="T423" s="213"/>
      <c r="AT423" s="214" t="s">
        <v>169</v>
      </c>
      <c r="AU423" s="214" t="s">
        <v>85</v>
      </c>
      <c r="AV423" s="13" t="s">
        <v>85</v>
      </c>
      <c r="AW423" s="13" t="s">
        <v>32</v>
      </c>
      <c r="AX423" s="13" t="s">
        <v>76</v>
      </c>
      <c r="AY423" s="214" t="s">
        <v>158</v>
      </c>
    </row>
    <row r="424" spans="1:65" s="14" customFormat="1" ht="11.25">
      <c r="B424" s="215"/>
      <c r="C424" s="216"/>
      <c r="D424" s="199" t="s">
        <v>169</v>
      </c>
      <c r="E424" s="217" t="s">
        <v>1</v>
      </c>
      <c r="F424" s="218" t="s">
        <v>508</v>
      </c>
      <c r="G424" s="216"/>
      <c r="H424" s="217" t="s">
        <v>1</v>
      </c>
      <c r="I424" s="219"/>
      <c r="J424" s="216"/>
      <c r="K424" s="216"/>
      <c r="L424" s="220"/>
      <c r="M424" s="221"/>
      <c r="N424" s="222"/>
      <c r="O424" s="222"/>
      <c r="P424" s="222"/>
      <c r="Q424" s="222"/>
      <c r="R424" s="222"/>
      <c r="S424" s="222"/>
      <c r="T424" s="223"/>
      <c r="AT424" s="224" t="s">
        <v>169</v>
      </c>
      <c r="AU424" s="224" t="s">
        <v>85</v>
      </c>
      <c r="AV424" s="14" t="s">
        <v>8</v>
      </c>
      <c r="AW424" s="14" t="s">
        <v>32</v>
      </c>
      <c r="AX424" s="14" t="s">
        <v>76</v>
      </c>
      <c r="AY424" s="224" t="s">
        <v>158</v>
      </c>
    </row>
    <row r="425" spans="1:65" s="13" customFormat="1" ht="11.25">
      <c r="B425" s="204"/>
      <c r="C425" s="205"/>
      <c r="D425" s="199" t="s">
        <v>169</v>
      </c>
      <c r="E425" s="206" t="s">
        <v>1</v>
      </c>
      <c r="F425" s="207" t="s">
        <v>516</v>
      </c>
      <c r="G425" s="205"/>
      <c r="H425" s="208">
        <v>284.24</v>
      </c>
      <c r="I425" s="209"/>
      <c r="J425" s="205"/>
      <c r="K425" s="205"/>
      <c r="L425" s="210"/>
      <c r="M425" s="211"/>
      <c r="N425" s="212"/>
      <c r="O425" s="212"/>
      <c r="P425" s="212"/>
      <c r="Q425" s="212"/>
      <c r="R425" s="212"/>
      <c r="S425" s="212"/>
      <c r="T425" s="213"/>
      <c r="AT425" s="214" t="s">
        <v>169</v>
      </c>
      <c r="AU425" s="214" t="s">
        <v>85</v>
      </c>
      <c r="AV425" s="13" t="s">
        <v>85</v>
      </c>
      <c r="AW425" s="13" t="s">
        <v>32</v>
      </c>
      <c r="AX425" s="13" t="s">
        <v>76</v>
      </c>
      <c r="AY425" s="214" t="s">
        <v>158</v>
      </c>
    </row>
    <row r="426" spans="1:65" s="16" customFormat="1" ht="11.25">
      <c r="B426" s="236"/>
      <c r="C426" s="237"/>
      <c r="D426" s="199" t="s">
        <v>169</v>
      </c>
      <c r="E426" s="238" t="s">
        <v>1</v>
      </c>
      <c r="F426" s="239" t="s">
        <v>189</v>
      </c>
      <c r="G426" s="237"/>
      <c r="H426" s="240">
        <v>571.21</v>
      </c>
      <c r="I426" s="241"/>
      <c r="J426" s="237"/>
      <c r="K426" s="237"/>
      <c r="L426" s="242"/>
      <c r="M426" s="243"/>
      <c r="N426" s="244"/>
      <c r="O426" s="244"/>
      <c r="P426" s="244"/>
      <c r="Q426" s="244"/>
      <c r="R426" s="244"/>
      <c r="S426" s="244"/>
      <c r="T426" s="245"/>
      <c r="AT426" s="246" t="s">
        <v>169</v>
      </c>
      <c r="AU426" s="246" t="s">
        <v>85</v>
      </c>
      <c r="AV426" s="16" t="s">
        <v>165</v>
      </c>
      <c r="AW426" s="16" t="s">
        <v>32</v>
      </c>
      <c r="AX426" s="16" t="s">
        <v>8</v>
      </c>
      <c r="AY426" s="246" t="s">
        <v>158</v>
      </c>
    </row>
    <row r="427" spans="1:65" s="2" customFormat="1" ht="36">
      <c r="A427" s="35"/>
      <c r="B427" s="36"/>
      <c r="C427" s="187" t="s">
        <v>517</v>
      </c>
      <c r="D427" s="187" t="s">
        <v>160</v>
      </c>
      <c r="E427" s="188" t="s">
        <v>518</v>
      </c>
      <c r="F427" s="189" t="s">
        <v>519</v>
      </c>
      <c r="G427" s="190" t="s">
        <v>163</v>
      </c>
      <c r="H427" s="191">
        <v>571.21</v>
      </c>
      <c r="I427" s="192"/>
      <c r="J427" s="191">
        <f>ROUND(I427*H427,0)</f>
        <v>0</v>
      </c>
      <c r="K427" s="189" t="s">
        <v>164</v>
      </c>
      <c r="L427" s="40"/>
      <c r="M427" s="193" t="s">
        <v>1</v>
      </c>
      <c r="N427" s="194" t="s">
        <v>41</v>
      </c>
      <c r="O427" s="72"/>
      <c r="P427" s="195">
        <f>O427*H427</f>
        <v>0</v>
      </c>
      <c r="Q427" s="195">
        <v>0</v>
      </c>
      <c r="R427" s="195">
        <f>Q427*H427</f>
        <v>0</v>
      </c>
      <c r="S427" s="195">
        <v>0</v>
      </c>
      <c r="T427" s="196">
        <f>S427*H427</f>
        <v>0</v>
      </c>
      <c r="U427" s="35"/>
      <c r="V427" s="35"/>
      <c r="W427" s="35"/>
      <c r="X427" s="35"/>
      <c r="Y427" s="35"/>
      <c r="Z427" s="35"/>
      <c r="AA427" s="35"/>
      <c r="AB427" s="35"/>
      <c r="AC427" s="35"/>
      <c r="AD427" s="35"/>
      <c r="AE427" s="35"/>
      <c r="AR427" s="197" t="s">
        <v>165</v>
      </c>
      <c r="AT427" s="197" t="s">
        <v>160</v>
      </c>
      <c r="AU427" s="197" t="s">
        <v>85</v>
      </c>
      <c r="AY427" s="18" t="s">
        <v>158</v>
      </c>
      <c r="BE427" s="198">
        <f>IF(N427="základní",J427,0)</f>
        <v>0</v>
      </c>
      <c r="BF427" s="198">
        <f>IF(N427="snížená",J427,0)</f>
        <v>0</v>
      </c>
      <c r="BG427" s="198">
        <f>IF(N427="zákl. přenesená",J427,0)</f>
        <v>0</v>
      </c>
      <c r="BH427" s="198">
        <f>IF(N427="sníž. přenesená",J427,0)</f>
        <v>0</v>
      </c>
      <c r="BI427" s="198">
        <f>IF(N427="nulová",J427,0)</f>
        <v>0</v>
      </c>
      <c r="BJ427" s="18" t="s">
        <v>8</v>
      </c>
      <c r="BK427" s="198">
        <f>ROUND(I427*H427,0)</f>
        <v>0</v>
      </c>
      <c r="BL427" s="18" t="s">
        <v>165</v>
      </c>
      <c r="BM427" s="197" t="s">
        <v>520</v>
      </c>
    </row>
    <row r="428" spans="1:65" s="2" customFormat="1" ht="189">
      <c r="A428" s="35"/>
      <c r="B428" s="36"/>
      <c r="C428" s="37"/>
      <c r="D428" s="199" t="s">
        <v>167</v>
      </c>
      <c r="E428" s="37"/>
      <c r="F428" s="200" t="s">
        <v>514</v>
      </c>
      <c r="G428" s="37"/>
      <c r="H428" s="37"/>
      <c r="I428" s="201"/>
      <c r="J428" s="37"/>
      <c r="K428" s="37"/>
      <c r="L428" s="40"/>
      <c r="M428" s="202"/>
      <c r="N428" s="203"/>
      <c r="O428" s="72"/>
      <c r="P428" s="72"/>
      <c r="Q428" s="72"/>
      <c r="R428" s="72"/>
      <c r="S428" s="72"/>
      <c r="T428" s="73"/>
      <c r="U428" s="35"/>
      <c r="V428" s="35"/>
      <c r="W428" s="35"/>
      <c r="X428" s="35"/>
      <c r="Y428" s="35"/>
      <c r="Z428" s="35"/>
      <c r="AA428" s="35"/>
      <c r="AB428" s="35"/>
      <c r="AC428" s="35"/>
      <c r="AD428" s="35"/>
      <c r="AE428" s="35"/>
      <c r="AT428" s="18" t="s">
        <v>167</v>
      </c>
      <c r="AU428" s="18" t="s">
        <v>85</v>
      </c>
    </row>
    <row r="429" spans="1:65" s="13" customFormat="1" ht="11.25">
      <c r="B429" s="204"/>
      <c r="C429" s="205"/>
      <c r="D429" s="199" t="s">
        <v>169</v>
      </c>
      <c r="E429" s="206" t="s">
        <v>1</v>
      </c>
      <c r="F429" s="207" t="s">
        <v>521</v>
      </c>
      <c r="G429" s="205"/>
      <c r="H429" s="208">
        <v>571.21</v>
      </c>
      <c r="I429" s="209"/>
      <c r="J429" s="205"/>
      <c r="K429" s="205"/>
      <c r="L429" s="210"/>
      <c r="M429" s="211"/>
      <c r="N429" s="212"/>
      <c r="O429" s="212"/>
      <c r="P429" s="212"/>
      <c r="Q429" s="212"/>
      <c r="R429" s="212"/>
      <c r="S429" s="212"/>
      <c r="T429" s="213"/>
      <c r="AT429" s="214" t="s">
        <v>169</v>
      </c>
      <c r="AU429" s="214" t="s">
        <v>85</v>
      </c>
      <c r="AV429" s="13" t="s">
        <v>85</v>
      </c>
      <c r="AW429" s="13" t="s">
        <v>32</v>
      </c>
      <c r="AX429" s="13" t="s">
        <v>8</v>
      </c>
      <c r="AY429" s="214" t="s">
        <v>158</v>
      </c>
    </row>
    <row r="430" spans="1:65" s="2" customFormat="1" ht="36">
      <c r="A430" s="35"/>
      <c r="B430" s="36"/>
      <c r="C430" s="187" t="s">
        <v>522</v>
      </c>
      <c r="D430" s="187" t="s">
        <v>160</v>
      </c>
      <c r="E430" s="188" t="s">
        <v>523</v>
      </c>
      <c r="F430" s="189" t="s">
        <v>524</v>
      </c>
      <c r="G430" s="190" t="s">
        <v>163</v>
      </c>
      <c r="H430" s="191">
        <v>571.21</v>
      </c>
      <c r="I430" s="192"/>
      <c r="J430" s="191">
        <f>ROUND(I430*H430,0)</f>
        <v>0</v>
      </c>
      <c r="K430" s="189" t="s">
        <v>164</v>
      </c>
      <c r="L430" s="40"/>
      <c r="M430" s="193" t="s">
        <v>1</v>
      </c>
      <c r="N430" s="194" t="s">
        <v>41</v>
      </c>
      <c r="O430" s="72"/>
      <c r="P430" s="195">
        <f>O430*H430</f>
        <v>0</v>
      </c>
      <c r="Q430" s="195">
        <v>8.8000000000000003E-4</v>
      </c>
      <c r="R430" s="195">
        <f>Q430*H430</f>
        <v>0.50266480000000002</v>
      </c>
      <c r="S430" s="195">
        <v>0</v>
      </c>
      <c r="T430" s="196">
        <f>S430*H430</f>
        <v>0</v>
      </c>
      <c r="U430" s="35"/>
      <c r="V430" s="35"/>
      <c r="W430" s="35"/>
      <c r="X430" s="35"/>
      <c r="Y430" s="35"/>
      <c r="Z430" s="35"/>
      <c r="AA430" s="35"/>
      <c r="AB430" s="35"/>
      <c r="AC430" s="35"/>
      <c r="AD430" s="35"/>
      <c r="AE430" s="35"/>
      <c r="AR430" s="197" t="s">
        <v>165</v>
      </c>
      <c r="AT430" s="197" t="s">
        <v>160</v>
      </c>
      <c r="AU430" s="197" t="s">
        <v>85</v>
      </c>
      <c r="AY430" s="18" t="s">
        <v>158</v>
      </c>
      <c r="BE430" s="198">
        <f>IF(N430="základní",J430,0)</f>
        <v>0</v>
      </c>
      <c r="BF430" s="198">
        <f>IF(N430="snížená",J430,0)</f>
        <v>0</v>
      </c>
      <c r="BG430" s="198">
        <f>IF(N430="zákl. přenesená",J430,0)</f>
        <v>0</v>
      </c>
      <c r="BH430" s="198">
        <f>IF(N430="sníž. přenesená",J430,0)</f>
        <v>0</v>
      </c>
      <c r="BI430" s="198">
        <f>IF(N430="nulová",J430,0)</f>
        <v>0</v>
      </c>
      <c r="BJ430" s="18" t="s">
        <v>8</v>
      </c>
      <c r="BK430" s="198">
        <f>ROUND(I430*H430,0)</f>
        <v>0</v>
      </c>
      <c r="BL430" s="18" t="s">
        <v>165</v>
      </c>
      <c r="BM430" s="197" t="s">
        <v>525</v>
      </c>
    </row>
    <row r="431" spans="1:65" s="2" customFormat="1" ht="18">
      <c r="A431" s="35"/>
      <c r="B431" s="36"/>
      <c r="C431" s="37"/>
      <c r="D431" s="199" t="s">
        <v>167</v>
      </c>
      <c r="E431" s="37"/>
      <c r="F431" s="200" t="s">
        <v>526</v>
      </c>
      <c r="G431" s="37"/>
      <c r="H431" s="37"/>
      <c r="I431" s="201"/>
      <c r="J431" s="37"/>
      <c r="K431" s="37"/>
      <c r="L431" s="40"/>
      <c r="M431" s="202"/>
      <c r="N431" s="203"/>
      <c r="O431" s="72"/>
      <c r="P431" s="72"/>
      <c r="Q431" s="72"/>
      <c r="R431" s="72"/>
      <c r="S431" s="72"/>
      <c r="T431" s="73"/>
      <c r="U431" s="35"/>
      <c r="V431" s="35"/>
      <c r="W431" s="35"/>
      <c r="X431" s="35"/>
      <c r="Y431" s="35"/>
      <c r="Z431" s="35"/>
      <c r="AA431" s="35"/>
      <c r="AB431" s="35"/>
      <c r="AC431" s="35"/>
      <c r="AD431" s="35"/>
      <c r="AE431" s="35"/>
      <c r="AT431" s="18" t="s">
        <v>167</v>
      </c>
      <c r="AU431" s="18" t="s">
        <v>85</v>
      </c>
    </row>
    <row r="432" spans="1:65" s="13" customFormat="1" ht="11.25">
      <c r="B432" s="204"/>
      <c r="C432" s="205"/>
      <c r="D432" s="199" t="s">
        <v>169</v>
      </c>
      <c r="E432" s="206" t="s">
        <v>1</v>
      </c>
      <c r="F432" s="207" t="s">
        <v>521</v>
      </c>
      <c r="G432" s="205"/>
      <c r="H432" s="208">
        <v>571.21</v>
      </c>
      <c r="I432" s="209"/>
      <c r="J432" s="205"/>
      <c r="K432" s="205"/>
      <c r="L432" s="210"/>
      <c r="M432" s="211"/>
      <c r="N432" s="212"/>
      <c r="O432" s="212"/>
      <c r="P432" s="212"/>
      <c r="Q432" s="212"/>
      <c r="R432" s="212"/>
      <c r="S432" s="212"/>
      <c r="T432" s="213"/>
      <c r="AT432" s="214" t="s">
        <v>169</v>
      </c>
      <c r="AU432" s="214" t="s">
        <v>85</v>
      </c>
      <c r="AV432" s="13" t="s">
        <v>85</v>
      </c>
      <c r="AW432" s="13" t="s">
        <v>32</v>
      </c>
      <c r="AX432" s="13" t="s">
        <v>8</v>
      </c>
      <c r="AY432" s="214" t="s">
        <v>158</v>
      </c>
    </row>
    <row r="433" spans="1:65" s="2" customFormat="1" ht="36">
      <c r="A433" s="35"/>
      <c r="B433" s="36"/>
      <c r="C433" s="187" t="s">
        <v>527</v>
      </c>
      <c r="D433" s="187" t="s">
        <v>160</v>
      </c>
      <c r="E433" s="188" t="s">
        <v>528</v>
      </c>
      <c r="F433" s="189" t="s">
        <v>529</v>
      </c>
      <c r="G433" s="190" t="s">
        <v>163</v>
      </c>
      <c r="H433" s="191">
        <v>571.21</v>
      </c>
      <c r="I433" s="192"/>
      <c r="J433" s="191">
        <f>ROUND(I433*H433,0)</f>
        <v>0</v>
      </c>
      <c r="K433" s="189" t="s">
        <v>164</v>
      </c>
      <c r="L433" s="40"/>
      <c r="M433" s="193" t="s">
        <v>1</v>
      </c>
      <c r="N433" s="194" t="s">
        <v>41</v>
      </c>
      <c r="O433" s="72"/>
      <c r="P433" s="195">
        <f>O433*H433</f>
        <v>0</v>
      </c>
      <c r="Q433" s="195">
        <v>0</v>
      </c>
      <c r="R433" s="195">
        <f>Q433*H433</f>
        <v>0</v>
      </c>
      <c r="S433" s="195">
        <v>0</v>
      </c>
      <c r="T433" s="196">
        <f>S433*H433</f>
        <v>0</v>
      </c>
      <c r="U433" s="35"/>
      <c r="V433" s="35"/>
      <c r="W433" s="35"/>
      <c r="X433" s="35"/>
      <c r="Y433" s="35"/>
      <c r="Z433" s="35"/>
      <c r="AA433" s="35"/>
      <c r="AB433" s="35"/>
      <c r="AC433" s="35"/>
      <c r="AD433" s="35"/>
      <c r="AE433" s="35"/>
      <c r="AR433" s="197" t="s">
        <v>165</v>
      </c>
      <c r="AT433" s="197" t="s">
        <v>160</v>
      </c>
      <c r="AU433" s="197" t="s">
        <v>85</v>
      </c>
      <c r="AY433" s="18" t="s">
        <v>158</v>
      </c>
      <c r="BE433" s="198">
        <f>IF(N433="základní",J433,0)</f>
        <v>0</v>
      </c>
      <c r="BF433" s="198">
        <f>IF(N433="snížená",J433,0)</f>
        <v>0</v>
      </c>
      <c r="BG433" s="198">
        <f>IF(N433="zákl. přenesená",J433,0)</f>
        <v>0</v>
      </c>
      <c r="BH433" s="198">
        <f>IF(N433="sníž. přenesená",J433,0)</f>
        <v>0</v>
      </c>
      <c r="BI433" s="198">
        <f>IF(N433="nulová",J433,0)</f>
        <v>0</v>
      </c>
      <c r="BJ433" s="18" t="s">
        <v>8</v>
      </c>
      <c r="BK433" s="198">
        <f>ROUND(I433*H433,0)</f>
        <v>0</v>
      </c>
      <c r="BL433" s="18" t="s">
        <v>165</v>
      </c>
      <c r="BM433" s="197" t="s">
        <v>530</v>
      </c>
    </row>
    <row r="434" spans="1:65" s="2" customFormat="1" ht="18">
      <c r="A434" s="35"/>
      <c r="B434" s="36"/>
      <c r="C434" s="37"/>
      <c r="D434" s="199" t="s">
        <v>167</v>
      </c>
      <c r="E434" s="37"/>
      <c r="F434" s="200" t="s">
        <v>526</v>
      </c>
      <c r="G434" s="37"/>
      <c r="H434" s="37"/>
      <c r="I434" s="201"/>
      <c r="J434" s="37"/>
      <c r="K434" s="37"/>
      <c r="L434" s="40"/>
      <c r="M434" s="202"/>
      <c r="N434" s="203"/>
      <c r="O434" s="72"/>
      <c r="P434" s="72"/>
      <c r="Q434" s="72"/>
      <c r="R434" s="72"/>
      <c r="S434" s="72"/>
      <c r="T434" s="73"/>
      <c r="U434" s="35"/>
      <c r="V434" s="35"/>
      <c r="W434" s="35"/>
      <c r="X434" s="35"/>
      <c r="Y434" s="35"/>
      <c r="Z434" s="35"/>
      <c r="AA434" s="35"/>
      <c r="AB434" s="35"/>
      <c r="AC434" s="35"/>
      <c r="AD434" s="35"/>
      <c r="AE434" s="35"/>
      <c r="AT434" s="18" t="s">
        <v>167</v>
      </c>
      <c r="AU434" s="18" t="s">
        <v>85</v>
      </c>
    </row>
    <row r="435" spans="1:65" s="13" customFormat="1" ht="11.25">
      <c r="B435" s="204"/>
      <c r="C435" s="205"/>
      <c r="D435" s="199" t="s">
        <v>169</v>
      </c>
      <c r="E435" s="206" t="s">
        <v>1</v>
      </c>
      <c r="F435" s="207" t="s">
        <v>521</v>
      </c>
      <c r="G435" s="205"/>
      <c r="H435" s="208">
        <v>571.21</v>
      </c>
      <c r="I435" s="209"/>
      <c r="J435" s="205"/>
      <c r="K435" s="205"/>
      <c r="L435" s="210"/>
      <c r="M435" s="211"/>
      <c r="N435" s="212"/>
      <c r="O435" s="212"/>
      <c r="P435" s="212"/>
      <c r="Q435" s="212"/>
      <c r="R435" s="212"/>
      <c r="S435" s="212"/>
      <c r="T435" s="213"/>
      <c r="AT435" s="214" t="s">
        <v>169</v>
      </c>
      <c r="AU435" s="214" t="s">
        <v>85</v>
      </c>
      <c r="AV435" s="13" t="s">
        <v>85</v>
      </c>
      <c r="AW435" s="13" t="s">
        <v>32</v>
      </c>
      <c r="AX435" s="13" t="s">
        <v>8</v>
      </c>
      <c r="AY435" s="214" t="s">
        <v>158</v>
      </c>
    </row>
    <row r="436" spans="1:65" s="2" customFormat="1" ht="78" customHeight="1">
      <c r="A436" s="35"/>
      <c r="B436" s="36"/>
      <c r="C436" s="187" t="s">
        <v>531</v>
      </c>
      <c r="D436" s="187" t="s">
        <v>160</v>
      </c>
      <c r="E436" s="188" t="s">
        <v>532</v>
      </c>
      <c r="F436" s="189" t="s">
        <v>533</v>
      </c>
      <c r="G436" s="190" t="s">
        <v>227</v>
      </c>
      <c r="H436" s="191">
        <v>25.89</v>
      </c>
      <c r="I436" s="192"/>
      <c r="J436" s="191">
        <f>ROUND(I436*H436,0)</f>
        <v>0</v>
      </c>
      <c r="K436" s="189" t="s">
        <v>164</v>
      </c>
      <c r="L436" s="40"/>
      <c r="M436" s="193" t="s">
        <v>1</v>
      </c>
      <c r="N436" s="194" t="s">
        <v>41</v>
      </c>
      <c r="O436" s="72"/>
      <c r="P436" s="195">
        <f>O436*H436</f>
        <v>0</v>
      </c>
      <c r="Q436" s="195">
        <v>1.0551600000000001</v>
      </c>
      <c r="R436" s="195">
        <f>Q436*H436</f>
        <v>27.318092400000005</v>
      </c>
      <c r="S436" s="195">
        <v>0</v>
      </c>
      <c r="T436" s="196">
        <f>S436*H436</f>
        <v>0</v>
      </c>
      <c r="U436" s="35"/>
      <c r="V436" s="35"/>
      <c r="W436" s="35"/>
      <c r="X436" s="35"/>
      <c r="Y436" s="35"/>
      <c r="Z436" s="35"/>
      <c r="AA436" s="35"/>
      <c r="AB436" s="35"/>
      <c r="AC436" s="35"/>
      <c r="AD436" s="35"/>
      <c r="AE436" s="35"/>
      <c r="AR436" s="197" t="s">
        <v>165</v>
      </c>
      <c r="AT436" s="197" t="s">
        <v>160</v>
      </c>
      <c r="AU436" s="197" t="s">
        <v>85</v>
      </c>
      <c r="AY436" s="18" t="s">
        <v>158</v>
      </c>
      <c r="BE436" s="198">
        <f>IF(N436="základní",J436,0)</f>
        <v>0</v>
      </c>
      <c r="BF436" s="198">
        <f>IF(N436="snížená",J436,0)</f>
        <v>0</v>
      </c>
      <c r="BG436" s="198">
        <f>IF(N436="zákl. přenesená",J436,0)</f>
        <v>0</v>
      </c>
      <c r="BH436" s="198">
        <f>IF(N436="sníž. přenesená",J436,0)</f>
        <v>0</v>
      </c>
      <c r="BI436" s="198">
        <f>IF(N436="nulová",J436,0)</f>
        <v>0</v>
      </c>
      <c r="BJ436" s="18" t="s">
        <v>8</v>
      </c>
      <c r="BK436" s="198">
        <f>ROUND(I436*H436,0)</f>
        <v>0</v>
      </c>
      <c r="BL436" s="18" t="s">
        <v>165</v>
      </c>
      <c r="BM436" s="197" t="s">
        <v>534</v>
      </c>
    </row>
    <row r="437" spans="1:65" s="13" customFormat="1" ht="11.25">
      <c r="B437" s="204"/>
      <c r="C437" s="205"/>
      <c r="D437" s="199" t="s">
        <v>169</v>
      </c>
      <c r="E437" s="206" t="s">
        <v>1</v>
      </c>
      <c r="F437" s="207" t="s">
        <v>535</v>
      </c>
      <c r="G437" s="205"/>
      <c r="H437" s="208">
        <v>25.89</v>
      </c>
      <c r="I437" s="209"/>
      <c r="J437" s="205"/>
      <c r="K437" s="205"/>
      <c r="L437" s="210"/>
      <c r="M437" s="211"/>
      <c r="N437" s="212"/>
      <c r="O437" s="212"/>
      <c r="P437" s="212"/>
      <c r="Q437" s="212"/>
      <c r="R437" s="212"/>
      <c r="S437" s="212"/>
      <c r="T437" s="213"/>
      <c r="AT437" s="214" t="s">
        <v>169</v>
      </c>
      <c r="AU437" s="214" t="s">
        <v>85</v>
      </c>
      <c r="AV437" s="13" t="s">
        <v>85</v>
      </c>
      <c r="AW437" s="13" t="s">
        <v>32</v>
      </c>
      <c r="AX437" s="13" t="s">
        <v>8</v>
      </c>
      <c r="AY437" s="214" t="s">
        <v>158</v>
      </c>
    </row>
    <row r="438" spans="1:65" s="2" customFormat="1" ht="55.5" customHeight="1">
      <c r="A438" s="35"/>
      <c r="B438" s="36"/>
      <c r="C438" s="187" t="s">
        <v>536</v>
      </c>
      <c r="D438" s="187" t="s">
        <v>160</v>
      </c>
      <c r="E438" s="188" t="s">
        <v>537</v>
      </c>
      <c r="F438" s="189" t="s">
        <v>538</v>
      </c>
      <c r="G438" s="190" t="s">
        <v>173</v>
      </c>
      <c r="H438" s="191">
        <v>17.760000000000002</v>
      </c>
      <c r="I438" s="192"/>
      <c r="J438" s="191">
        <f>ROUND(I438*H438,0)</f>
        <v>0</v>
      </c>
      <c r="K438" s="189" t="s">
        <v>164</v>
      </c>
      <c r="L438" s="40"/>
      <c r="M438" s="193" t="s">
        <v>1</v>
      </c>
      <c r="N438" s="194" t="s">
        <v>41</v>
      </c>
      <c r="O438" s="72"/>
      <c r="P438" s="195">
        <f>O438*H438</f>
        <v>0</v>
      </c>
      <c r="Q438" s="195">
        <v>2.45336</v>
      </c>
      <c r="R438" s="195">
        <f>Q438*H438</f>
        <v>43.571673600000004</v>
      </c>
      <c r="S438" s="195">
        <v>0</v>
      </c>
      <c r="T438" s="196">
        <f>S438*H438</f>
        <v>0</v>
      </c>
      <c r="U438" s="35"/>
      <c r="V438" s="35"/>
      <c r="W438" s="35"/>
      <c r="X438" s="35"/>
      <c r="Y438" s="35"/>
      <c r="Z438" s="35"/>
      <c r="AA438" s="35"/>
      <c r="AB438" s="35"/>
      <c r="AC438" s="35"/>
      <c r="AD438" s="35"/>
      <c r="AE438" s="35"/>
      <c r="AR438" s="197" t="s">
        <v>165</v>
      </c>
      <c r="AT438" s="197" t="s">
        <v>160</v>
      </c>
      <c r="AU438" s="197" t="s">
        <v>85</v>
      </c>
      <c r="AY438" s="18" t="s">
        <v>158</v>
      </c>
      <c r="BE438" s="198">
        <f>IF(N438="základní",J438,0)</f>
        <v>0</v>
      </c>
      <c r="BF438" s="198">
        <f>IF(N438="snížená",J438,0)</f>
        <v>0</v>
      </c>
      <c r="BG438" s="198">
        <f>IF(N438="zákl. přenesená",J438,0)</f>
        <v>0</v>
      </c>
      <c r="BH438" s="198">
        <f>IF(N438="sníž. přenesená",J438,0)</f>
        <v>0</v>
      </c>
      <c r="BI438" s="198">
        <f>IF(N438="nulová",J438,0)</f>
        <v>0</v>
      </c>
      <c r="BJ438" s="18" t="s">
        <v>8</v>
      </c>
      <c r="BK438" s="198">
        <f>ROUND(I438*H438,0)</f>
        <v>0</v>
      </c>
      <c r="BL438" s="18" t="s">
        <v>165</v>
      </c>
      <c r="BM438" s="197" t="s">
        <v>539</v>
      </c>
    </row>
    <row r="439" spans="1:65" s="2" customFormat="1" ht="36">
      <c r="A439" s="35"/>
      <c r="B439" s="36"/>
      <c r="C439" s="37"/>
      <c r="D439" s="199" t="s">
        <v>167</v>
      </c>
      <c r="E439" s="37"/>
      <c r="F439" s="200" t="s">
        <v>540</v>
      </c>
      <c r="G439" s="37"/>
      <c r="H439" s="37"/>
      <c r="I439" s="201"/>
      <c r="J439" s="37"/>
      <c r="K439" s="37"/>
      <c r="L439" s="40"/>
      <c r="M439" s="202"/>
      <c r="N439" s="203"/>
      <c r="O439" s="72"/>
      <c r="P439" s="72"/>
      <c r="Q439" s="72"/>
      <c r="R439" s="72"/>
      <c r="S439" s="72"/>
      <c r="T439" s="73"/>
      <c r="U439" s="35"/>
      <c r="V439" s="35"/>
      <c r="W439" s="35"/>
      <c r="X439" s="35"/>
      <c r="Y439" s="35"/>
      <c r="Z439" s="35"/>
      <c r="AA439" s="35"/>
      <c r="AB439" s="35"/>
      <c r="AC439" s="35"/>
      <c r="AD439" s="35"/>
      <c r="AE439" s="35"/>
      <c r="AT439" s="18" t="s">
        <v>167</v>
      </c>
      <c r="AU439" s="18" t="s">
        <v>85</v>
      </c>
    </row>
    <row r="440" spans="1:65" s="14" customFormat="1" ht="11.25">
      <c r="B440" s="215"/>
      <c r="C440" s="216"/>
      <c r="D440" s="199" t="s">
        <v>169</v>
      </c>
      <c r="E440" s="217" t="s">
        <v>1</v>
      </c>
      <c r="F440" s="218" t="s">
        <v>541</v>
      </c>
      <c r="G440" s="216"/>
      <c r="H440" s="217" t="s">
        <v>1</v>
      </c>
      <c r="I440" s="219"/>
      <c r="J440" s="216"/>
      <c r="K440" s="216"/>
      <c r="L440" s="220"/>
      <c r="M440" s="221"/>
      <c r="N440" s="222"/>
      <c r="O440" s="222"/>
      <c r="P440" s="222"/>
      <c r="Q440" s="222"/>
      <c r="R440" s="222"/>
      <c r="S440" s="222"/>
      <c r="T440" s="223"/>
      <c r="AT440" s="224" t="s">
        <v>169</v>
      </c>
      <c r="AU440" s="224" t="s">
        <v>85</v>
      </c>
      <c r="AV440" s="14" t="s">
        <v>8</v>
      </c>
      <c r="AW440" s="14" t="s">
        <v>32</v>
      </c>
      <c r="AX440" s="14" t="s">
        <v>76</v>
      </c>
      <c r="AY440" s="224" t="s">
        <v>158</v>
      </c>
    </row>
    <row r="441" spans="1:65" s="13" customFormat="1" ht="22.5">
      <c r="B441" s="204"/>
      <c r="C441" s="205"/>
      <c r="D441" s="199" t="s">
        <v>169</v>
      </c>
      <c r="E441" s="206" t="s">
        <v>1</v>
      </c>
      <c r="F441" s="207" t="s">
        <v>542</v>
      </c>
      <c r="G441" s="205"/>
      <c r="H441" s="208">
        <v>8.44</v>
      </c>
      <c r="I441" s="209"/>
      <c r="J441" s="205"/>
      <c r="K441" s="205"/>
      <c r="L441" s="210"/>
      <c r="M441" s="211"/>
      <c r="N441" s="212"/>
      <c r="O441" s="212"/>
      <c r="P441" s="212"/>
      <c r="Q441" s="212"/>
      <c r="R441" s="212"/>
      <c r="S441" s="212"/>
      <c r="T441" s="213"/>
      <c r="AT441" s="214" t="s">
        <v>169</v>
      </c>
      <c r="AU441" s="214" t="s">
        <v>85</v>
      </c>
      <c r="AV441" s="13" t="s">
        <v>85</v>
      </c>
      <c r="AW441" s="13" t="s">
        <v>32</v>
      </c>
      <c r="AX441" s="13" t="s">
        <v>76</v>
      </c>
      <c r="AY441" s="214" t="s">
        <v>158</v>
      </c>
    </row>
    <row r="442" spans="1:65" s="14" customFormat="1" ht="11.25">
      <c r="B442" s="215"/>
      <c r="C442" s="216"/>
      <c r="D442" s="199" t="s">
        <v>169</v>
      </c>
      <c r="E442" s="217" t="s">
        <v>1</v>
      </c>
      <c r="F442" s="218" t="s">
        <v>543</v>
      </c>
      <c r="G442" s="216"/>
      <c r="H442" s="217" t="s">
        <v>1</v>
      </c>
      <c r="I442" s="219"/>
      <c r="J442" s="216"/>
      <c r="K442" s="216"/>
      <c r="L442" s="220"/>
      <c r="M442" s="221"/>
      <c r="N442" s="222"/>
      <c r="O442" s="222"/>
      <c r="P442" s="222"/>
      <c r="Q442" s="222"/>
      <c r="R442" s="222"/>
      <c r="S442" s="222"/>
      <c r="T442" s="223"/>
      <c r="AT442" s="224" t="s">
        <v>169</v>
      </c>
      <c r="AU442" s="224" t="s">
        <v>85</v>
      </c>
      <c r="AV442" s="14" t="s">
        <v>8</v>
      </c>
      <c r="AW442" s="14" t="s">
        <v>32</v>
      </c>
      <c r="AX442" s="14" t="s">
        <v>76</v>
      </c>
      <c r="AY442" s="224" t="s">
        <v>158</v>
      </c>
    </row>
    <row r="443" spans="1:65" s="13" customFormat="1" ht="22.5">
      <c r="B443" s="204"/>
      <c r="C443" s="205"/>
      <c r="D443" s="199" t="s">
        <v>169</v>
      </c>
      <c r="E443" s="206" t="s">
        <v>1</v>
      </c>
      <c r="F443" s="207" t="s">
        <v>544</v>
      </c>
      <c r="G443" s="205"/>
      <c r="H443" s="208">
        <v>9.32</v>
      </c>
      <c r="I443" s="209"/>
      <c r="J443" s="205"/>
      <c r="K443" s="205"/>
      <c r="L443" s="210"/>
      <c r="M443" s="211"/>
      <c r="N443" s="212"/>
      <c r="O443" s="212"/>
      <c r="P443" s="212"/>
      <c r="Q443" s="212"/>
      <c r="R443" s="212"/>
      <c r="S443" s="212"/>
      <c r="T443" s="213"/>
      <c r="AT443" s="214" t="s">
        <v>169</v>
      </c>
      <c r="AU443" s="214" t="s">
        <v>85</v>
      </c>
      <c r="AV443" s="13" t="s">
        <v>85</v>
      </c>
      <c r="AW443" s="13" t="s">
        <v>32</v>
      </c>
      <c r="AX443" s="13" t="s">
        <v>76</v>
      </c>
      <c r="AY443" s="214" t="s">
        <v>158</v>
      </c>
    </row>
    <row r="444" spans="1:65" s="16" customFormat="1" ht="11.25">
      <c r="B444" s="236"/>
      <c r="C444" s="237"/>
      <c r="D444" s="199" t="s">
        <v>169</v>
      </c>
      <c r="E444" s="238" t="s">
        <v>1</v>
      </c>
      <c r="F444" s="239" t="s">
        <v>189</v>
      </c>
      <c r="G444" s="237"/>
      <c r="H444" s="240">
        <v>17.760000000000002</v>
      </c>
      <c r="I444" s="241"/>
      <c r="J444" s="237"/>
      <c r="K444" s="237"/>
      <c r="L444" s="242"/>
      <c r="M444" s="243"/>
      <c r="N444" s="244"/>
      <c r="O444" s="244"/>
      <c r="P444" s="244"/>
      <c r="Q444" s="244"/>
      <c r="R444" s="244"/>
      <c r="S444" s="244"/>
      <c r="T444" s="245"/>
      <c r="AT444" s="246" t="s">
        <v>169</v>
      </c>
      <c r="AU444" s="246" t="s">
        <v>85</v>
      </c>
      <c r="AV444" s="16" t="s">
        <v>165</v>
      </c>
      <c r="AW444" s="16" t="s">
        <v>32</v>
      </c>
      <c r="AX444" s="16" t="s">
        <v>8</v>
      </c>
      <c r="AY444" s="246" t="s">
        <v>158</v>
      </c>
    </row>
    <row r="445" spans="1:65" s="2" customFormat="1" ht="36">
      <c r="A445" s="35"/>
      <c r="B445" s="36"/>
      <c r="C445" s="187" t="s">
        <v>545</v>
      </c>
      <c r="D445" s="187" t="s">
        <v>160</v>
      </c>
      <c r="E445" s="188" t="s">
        <v>546</v>
      </c>
      <c r="F445" s="189" t="s">
        <v>547</v>
      </c>
      <c r="G445" s="190" t="s">
        <v>163</v>
      </c>
      <c r="H445" s="191">
        <v>172.36</v>
      </c>
      <c r="I445" s="192"/>
      <c r="J445" s="191">
        <f>ROUND(I445*H445,0)</f>
        <v>0</v>
      </c>
      <c r="K445" s="189" t="s">
        <v>164</v>
      </c>
      <c r="L445" s="40"/>
      <c r="M445" s="193" t="s">
        <v>1</v>
      </c>
      <c r="N445" s="194" t="s">
        <v>41</v>
      </c>
      <c r="O445" s="72"/>
      <c r="P445" s="195">
        <f>O445*H445</f>
        <v>0</v>
      </c>
      <c r="Q445" s="195">
        <v>6.6299999999999996E-3</v>
      </c>
      <c r="R445" s="195">
        <f>Q445*H445</f>
        <v>1.1427468000000001</v>
      </c>
      <c r="S445" s="195">
        <v>0</v>
      </c>
      <c r="T445" s="196">
        <f>S445*H445</f>
        <v>0</v>
      </c>
      <c r="U445" s="35"/>
      <c r="V445" s="35"/>
      <c r="W445" s="35"/>
      <c r="X445" s="35"/>
      <c r="Y445" s="35"/>
      <c r="Z445" s="35"/>
      <c r="AA445" s="35"/>
      <c r="AB445" s="35"/>
      <c r="AC445" s="35"/>
      <c r="AD445" s="35"/>
      <c r="AE445" s="35"/>
      <c r="AR445" s="197" t="s">
        <v>165</v>
      </c>
      <c r="AT445" s="197" t="s">
        <v>160</v>
      </c>
      <c r="AU445" s="197" t="s">
        <v>85</v>
      </c>
      <c r="AY445" s="18" t="s">
        <v>158</v>
      </c>
      <c r="BE445" s="198">
        <f>IF(N445="základní",J445,0)</f>
        <v>0</v>
      </c>
      <c r="BF445" s="198">
        <f>IF(N445="snížená",J445,0)</f>
        <v>0</v>
      </c>
      <c r="BG445" s="198">
        <f>IF(N445="zákl. přenesená",J445,0)</f>
        <v>0</v>
      </c>
      <c r="BH445" s="198">
        <f>IF(N445="sníž. přenesená",J445,0)</f>
        <v>0</v>
      </c>
      <c r="BI445" s="198">
        <f>IF(N445="nulová",J445,0)</f>
        <v>0</v>
      </c>
      <c r="BJ445" s="18" t="s">
        <v>8</v>
      </c>
      <c r="BK445" s="198">
        <f>ROUND(I445*H445,0)</f>
        <v>0</v>
      </c>
      <c r="BL445" s="18" t="s">
        <v>165</v>
      </c>
      <c r="BM445" s="197" t="s">
        <v>548</v>
      </c>
    </row>
    <row r="446" spans="1:65" s="2" customFormat="1" ht="108">
      <c r="A446" s="35"/>
      <c r="B446" s="36"/>
      <c r="C446" s="37"/>
      <c r="D446" s="199" t="s">
        <v>167</v>
      </c>
      <c r="E446" s="37"/>
      <c r="F446" s="200" t="s">
        <v>549</v>
      </c>
      <c r="G446" s="37"/>
      <c r="H446" s="37"/>
      <c r="I446" s="201"/>
      <c r="J446" s="37"/>
      <c r="K446" s="37"/>
      <c r="L446" s="40"/>
      <c r="M446" s="202"/>
      <c r="N446" s="203"/>
      <c r="O446" s="72"/>
      <c r="P446" s="72"/>
      <c r="Q446" s="72"/>
      <c r="R446" s="72"/>
      <c r="S446" s="72"/>
      <c r="T446" s="73"/>
      <c r="U446" s="35"/>
      <c r="V446" s="35"/>
      <c r="W446" s="35"/>
      <c r="X446" s="35"/>
      <c r="Y446" s="35"/>
      <c r="Z446" s="35"/>
      <c r="AA446" s="35"/>
      <c r="AB446" s="35"/>
      <c r="AC446" s="35"/>
      <c r="AD446" s="35"/>
      <c r="AE446" s="35"/>
      <c r="AT446" s="18" t="s">
        <v>167</v>
      </c>
      <c r="AU446" s="18" t="s">
        <v>85</v>
      </c>
    </row>
    <row r="447" spans="1:65" s="14" customFormat="1" ht="11.25">
      <c r="B447" s="215"/>
      <c r="C447" s="216"/>
      <c r="D447" s="199" t="s">
        <v>169</v>
      </c>
      <c r="E447" s="217" t="s">
        <v>1</v>
      </c>
      <c r="F447" s="218" t="s">
        <v>541</v>
      </c>
      <c r="G447" s="216"/>
      <c r="H447" s="217" t="s">
        <v>1</v>
      </c>
      <c r="I447" s="219"/>
      <c r="J447" s="216"/>
      <c r="K447" s="216"/>
      <c r="L447" s="220"/>
      <c r="M447" s="221"/>
      <c r="N447" s="222"/>
      <c r="O447" s="222"/>
      <c r="P447" s="222"/>
      <c r="Q447" s="222"/>
      <c r="R447" s="222"/>
      <c r="S447" s="222"/>
      <c r="T447" s="223"/>
      <c r="AT447" s="224" t="s">
        <v>169</v>
      </c>
      <c r="AU447" s="224" t="s">
        <v>85</v>
      </c>
      <c r="AV447" s="14" t="s">
        <v>8</v>
      </c>
      <c r="AW447" s="14" t="s">
        <v>32</v>
      </c>
      <c r="AX447" s="14" t="s">
        <v>76</v>
      </c>
      <c r="AY447" s="224" t="s">
        <v>158</v>
      </c>
    </row>
    <row r="448" spans="1:65" s="13" customFormat="1" ht="22.5">
      <c r="B448" s="204"/>
      <c r="C448" s="205"/>
      <c r="D448" s="199" t="s">
        <v>169</v>
      </c>
      <c r="E448" s="206" t="s">
        <v>1</v>
      </c>
      <c r="F448" s="207" t="s">
        <v>550</v>
      </c>
      <c r="G448" s="205"/>
      <c r="H448" s="208">
        <v>86.54</v>
      </c>
      <c r="I448" s="209"/>
      <c r="J448" s="205"/>
      <c r="K448" s="205"/>
      <c r="L448" s="210"/>
      <c r="M448" s="211"/>
      <c r="N448" s="212"/>
      <c r="O448" s="212"/>
      <c r="P448" s="212"/>
      <c r="Q448" s="212"/>
      <c r="R448" s="212"/>
      <c r="S448" s="212"/>
      <c r="T448" s="213"/>
      <c r="AT448" s="214" t="s">
        <v>169</v>
      </c>
      <c r="AU448" s="214" t="s">
        <v>85</v>
      </c>
      <c r="AV448" s="13" t="s">
        <v>85</v>
      </c>
      <c r="AW448" s="13" t="s">
        <v>32</v>
      </c>
      <c r="AX448" s="13" t="s">
        <v>76</v>
      </c>
      <c r="AY448" s="214" t="s">
        <v>158</v>
      </c>
    </row>
    <row r="449" spans="1:65" s="14" customFormat="1" ht="11.25">
      <c r="B449" s="215"/>
      <c r="C449" s="216"/>
      <c r="D449" s="199" t="s">
        <v>169</v>
      </c>
      <c r="E449" s="217" t="s">
        <v>1</v>
      </c>
      <c r="F449" s="218" t="s">
        <v>543</v>
      </c>
      <c r="G449" s="216"/>
      <c r="H449" s="217" t="s">
        <v>1</v>
      </c>
      <c r="I449" s="219"/>
      <c r="J449" s="216"/>
      <c r="K449" s="216"/>
      <c r="L449" s="220"/>
      <c r="M449" s="221"/>
      <c r="N449" s="222"/>
      <c r="O449" s="222"/>
      <c r="P449" s="222"/>
      <c r="Q449" s="222"/>
      <c r="R449" s="222"/>
      <c r="S449" s="222"/>
      <c r="T449" s="223"/>
      <c r="AT449" s="224" t="s">
        <v>169</v>
      </c>
      <c r="AU449" s="224" t="s">
        <v>85</v>
      </c>
      <c r="AV449" s="14" t="s">
        <v>8</v>
      </c>
      <c r="AW449" s="14" t="s">
        <v>32</v>
      </c>
      <c r="AX449" s="14" t="s">
        <v>76</v>
      </c>
      <c r="AY449" s="224" t="s">
        <v>158</v>
      </c>
    </row>
    <row r="450" spans="1:65" s="13" customFormat="1" ht="22.5">
      <c r="B450" s="204"/>
      <c r="C450" s="205"/>
      <c r="D450" s="199" t="s">
        <v>169</v>
      </c>
      <c r="E450" s="206" t="s">
        <v>1</v>
      </c>
      <c r="F450" s="207" t="s">
        <v>551</v>
      </c>
      <c r="G450" s="205"/>
      <c r="H450" s="208">
        <v>85.82</v>
      </c>
      <c r="I450" s="209"/>
      <c r="J450" s="205"/>
      <c r="K450" s="205"/>
      <c r="L450" s="210"/>
      <c r="M450" s="211"/>
      <c r="N450" s="212"/>
      <c r="O450" s="212"/>
      <c r="P450" s="212"/>
      <c r="Q450" s="212"/>
      <c r="R450" s="212"/>
      <c r="S450" s="212"/>
      <c r="T450" s="213"/>
      <c r="AT450" s="214" t="s">
        <v>169</v>
      </c>
      <c r="AU450" s="214" t="s">
        <v>85</v>
      </c>
      <c r="AV450" s="13" t="s">
        <v>85</v>
      </c>
      <c r="AW450" s="13" t="s">
        <v>32</v>
      </c>
      <c r="AX450" s="13" t="s">
        <v>76</v>
      </c>
      <c r="AY450" s="214" t="s">
        <v>158</v>
      </c>
    </row>
    <row r="451" spans="1:65" s="16" customFormat="1" ht="11.25">
      <c r="B451" s="236"/>
      <c r="C451" s="237"/>
      <c r="D451" s="199" t="s">
        <v>169</v>
      </c>
      <c r="E451" s="238" t="s">
        <v>1</v>
      </c>
      <c r="F451" s="239" t="s">
        <v>189</v>
      </c>
      <c r="G451" s="237"/>
      <c r="H451" s="240">
        <v>172.36</v>
      </c>
      <c r="I451" s="241"/>
      <c r="J451" s="237"/>
      <c r="K451" s="237"/>
      <c r="L451" s="242"/>
      <c r="M451" s="243"/>
      <c r="N451" s="244"/>
      <c r="O451" s="244"/>
      <c r="P451" s="244"/>
      <c r="Q451" s="244"/>
      <c r="R451" s="244"/>
      <c r="S451" s="244"/>
      <c r="T451" s="245"/>
      <c r="AT451" s="246" t="s">
        <v>169</v>
      </c>
      <c r="AU451" s="246" t="s">
        <v>85</v>
      </c>
      <c r="AV451" s="16" t="s">
        <v>165</v>
      </c>
      <c r="AW451" s="16" t="s">
        <v>32</v>
      </c>
      <c r="AX451" s="16" t="s">
        <v>8</v>
      </c>
      <c r="AY451" s="246" t="s">
        <v>158</v>
      </c>
    </row>
    <row r="452" spans="1:65" s="2" customFormat="1" ht="36">
      <c r="A452" s="35"/>
      <c r="B452" s="36"/>
      <c r="C452" s="187" t="s">
        <v>552</v>
      </c>
      <c r="D452" s="187" t="s">
        <v>160</v>
      </c>
      <c r="E452" s="188" t="s">
        <v>553</v>
      </c>
      <c r="F452" s="189" t="s">
        <v>554</v>
      </c>
      <c r="G452" s="190" t="s">
        <v>163</v>
      </c>
      <c r="H452" s="191">
        <v>172.36</v>
      </c>
      <c r="I452" s="192"/>
      <c r="J452" s="191">
        <f>ROUND(I452*H452,0)</f>
        <v>0</v>
      </c>
      <c r="K452" s="189" t="s">
        <v>164</v>
      </c>
      <c r="L452" s="40"/>
      <c r="M452" s="193" t="s">
        <v>1</v>
      </c>
      <c r="N452" s="194" t="s">
        <v>41</v>
      </c>
      <c r="O452" s="72"/>
      <c r="P452" s="195">
        <f>O452*H452</f>
        <v>0</v>
      </c>
      <c r="Q452" s="195">
        <v>0</v>
      </c>
      <c r="R452" s="195">
        <f>Q452*H452</f>
        <v>0</v>
      </c>
      <c r="S452" s="195">
        <v>0</v>
      </c>
      <c r="T452" s="196">
        <f>S452*H452</f>
        <v>0</v>
      </c>
      <c r="U452" s="35"/>
      <c r="V452" s="35"/>
      <c r="W452" s="35"/>
      <c r="X452" s="35"/>
      <c r="Y452" s="35"/>
      <c r="Z452" s="35"/>
      <c r="AA452" s="35"/>
      <c r="AB452" s="35"/>
      <c r="AC452" s="35"/>
      <c r="AD452" s="35"/>
      <c r="AE452" s="35"/>
      <c r="AR452" s="197" t="s">
        <v>165</v>
      </c>
      <c r="AT452" s="197" t="s">
        <v>160</v>
      </c>
      <c r="AU452" s="197" t="s">
        <v>85</v>
      </c>
      <c r="AY452" s="18" t="s">
        <v>158</v>
      </c>
      <c r="BE452" s="198">
        <f>IF(N452="základní",J452,0)</f>
        <v>0</v>
      </c>
      <c r="BF452" s="198">
        <f>IF(N452="snížená",J452,0)</f>
        <v>0</v>
      </c>
      <c r="BG452" s="198">
        <f>IF(N452="zákl. přenesená",J452,0)</f>
        <v>0</v>
      </c>
      <c r="BH452" s="198">
        <f>IF(N452="sníž. přenesená",J452,0)</f>
        <v>0</v>
      </c>
      <c r="BI452" s="198">
        <f>IF(N452="nulová",J452,0)</f>
        <v>0</v>
      </c>
      <c r="BJ452" s="18" t="s">
        <v>8</v>
      </c>
      <c r="BK452" s="198">
        <f>ROUND(I452*H452,0)</f>
        <v>0</v>
      </c>
      <c r="BL452" s="18" t="s">
        <v>165</v>
      </c>
      <c r="BM452" s="197" t="s">
        <v>555</v>
      </c>
    </row>
    <row r="453" spans="1:65" s="2" customFormat="1" ht="108">
      <c r="A453" s="35"/>
      <c r="B453" s="36"/>
      <c r="C453" s="37"/>
      <c r="D453" s="199" t="s">
        <v>167</v>
      </c>
      <c r="E453" s="37"/>
      <c r="F453" s="200" t="s">
        <v>549</v>
      </c>
      <c r="G453" s="37"/>
      <c r="H453" s="37"/>
      <c r="I453" s="201"/>
      <c r="J453" s="37"/>
      <c r="K453" s="37"/>
      <c r="L453" s="40"/>
      <c r="M453" s="202"/>
      <c r="N453" s="203"/>
      <c r="O453" s="72"/>
      <c r="P453" s="72"/>
      <c r="Q453" s="72"/>
      <c r="R453" s="72"/>
      <c r="S453" s="72"/>
      <c r="T453" s="73"/>
      <c r="U453" s="35"/>
      <c r="V453" s="35"/>
      <c r="W453" s="35"/>
      <c r="X453" s="35"/>
      <c r="Y453" s="35"/>
      <c r="Z453" s="35"/>
      <c r="AA453" s="35"/>
      <c r="AB453" s="35"/>
      <c r="AC453" s="35"/>
      <c r="AD453" s="35"/>
      <c r="AE453" s="35"/>
      <c r="AT453" s="18" t="s">
        <v>167</v>
      </c>
      <c r="AU453" s="18" t="s">
        <v>85</v>
      </c>
    </row>
    <row r="454" spans="1:65" s="13" customFormat="1" ht="11.25">
      <c r="B454" s="204"/>
      <c r="C454" s="205"/>
      <c r="D454" s="199" t="s">
        <v>169</v>
      </c>
      <c r="E454" s="206" t="s">
        <v>1</v>
      </c>
      <c r="F454" s="207" t="s">
        <v>556</v>
      </c>
      <c r="G454" s="205"/>
      <c r="H454" s="208">
        <v>172.36</v>
      </c>
      <c r="I454" s="209"/>
      <c r="J454" s="205"/>
      <c r="K454" s="205"/>
      <c r="L454" s="210"/>
      <c r="M454" s="211"/>
      <c r="N454" s="212"/>
      <c r="O454" s="212"/>
      <c r="P454" s="212"/>
      <c r="Q454" s="212"/>
      <c r="R454" s="212"/>
      <c r="S454" s="212"/>
      <c r="T454" s="213"/>
      <c r="AT454" s="214" t="s">
        <v>169</v>
      </c>
      <c r="AU454" s="214" t="s">
        <v>85</v>
      </c>
      <c r="AV454" s="13" t="s">
        <v>85</v>
      </c>
      <c r="AW454" s="13" t="s">
        <v>32</v>
      </c>
      <c r="AX454" s="13" t="s">
        <v>8</v>
      </c>
      <c r="AY454" s="214" t="s">
        <v>158</v>
      </c>
    </row>
    <row r="455" spans="1:65" s="2" customFormat="1" ht="36">
      <c r="A455" s="35"/>
      <c r="B455" s="36"/>
      <c r="C455" s="187" t="s">
        <v>557</v>
      </c>
      <c r="D455" s="187" t="s">
        <v>160</v>
      </c>
      <c r="E455" s="188" t="s">
        <v>558</v>
      </c>
      <c r="F455" s="189" t="s">
        <v>559</v>
      </c>
      <c r="G455" s="190" t="s">
        <v>163</v>
      </c>
      <c r="H455" s="191">
        <v>85.82</v>
      </c>
      <c r="I455" s="192"/>
      <c r="J455" s="191">
        <f>ROUND(I455*H455,0)</f>
        <v>0</v>
      </c>
      <c r="K455" s="189" t="s">
        <v>164</v>
      </c>
      <c r="L455" s="40"/>
      <c r="M455" s="193" t="s">
        <v>1</v>
      </c>
      <c r="N455" s="194" t="s">
        <v>41</v>
      </c>
      <c r="O455" s="72"/>
      <c r="P455" s="195">
        <f>O455*H455</f>
        <v>0</v>
      </c>
      <c r="Q455" s="195">
        <v>1.34E-3</v>
      </c>
      <c r="R455" s="195">
        <f>Q455*H455</f>
        <v>0.1149988</v>
      </c>
      <c r="S455" s="195">
        <v>0</v>
      </c>
      <c r="T455" s="196">
        <f>S455*H455</f>
        <v>0</v>
      </c>
      <c r="U455" s="35"/>
      <c r="V455" s="35"/>
      <c r="W455" s="35"/>
      <c r="X455" s="35"/>
      <c r="Y455" s="35"/>
      <c r="Z455" s="35"/>
      <c r="AA455" s="35"/>
      <c r="AB455" s="35"/>
      <c r="AC455" s="35"/>
      <c r="AD455" s="35"/>
      <c r="AE455" s="35"/>
      <c r="AR455" s="197" t="s">
        <v>165</v>
      </c>
      <c r="AT455" s="197" t="s">
        <v>160</v>
      </c>
      <c r="AU455" s="197" t="s">
        <v>85</v>
      </c>
      <c r="AY455" s="18" t="s">
        <v>158</v>
      </c>
      <c r="BE455" s="198">
        <f>IF(N455="základní",J455,0)</f>
        <v>0</v>
      </c>
      <c r="BF455" s="198">
        <f>IF(N455="snížená",J455,0)</f>
        <v>0</v>
      </c>
      <c r="BG455" s="198">
        <f>IF(N455="zákl. přenesená",J455,0)</f>
        <v>0</v>
      </c>
      <c r="BH455" s="198">
        <f>IF(N455="sníž. přenesená",J455,0)</f>
        <v>0</v>
      </c>
      <c r="BI455" s="198">
        <f>IF(N455="nulová",J455,0)</f>
        <v>0</v>
      </c>
      <c r="BJ455" s="18" t="s">
        <v>8</v>
      </c>
      <c r="BK455" s="198">
        <f>ROUND(I455*H455,0)</f>
        <v>0</v>
      </c>
      <c r="BL455" s="18" t="s">
        <v>165</v>
      </c>
      <c r="BM455" s="197" t="s">
        <v>560</v>
      </c>
    </row>
    <row r="456" spans="1:65" s="2" customFormat="1" ht="36">
      <c r="A456" s="35"/>
      <c r="B456" s="36"/>
      <c r="C456" s="37"/>
      <c r="D456" s="199" t="s">
        <v>167</v>
      </c>
      <c r="E456" s="37"/>
      <c r="F456" s="200" t="s">
        <v>561</v>
      </c>
      <c r="G456" s="37"/>
      <c r="H456" s="37"/>
      <c r="I456" s="201"/>
      <c r="J456" s="37"/>
      <c r="K456" s="37"/>
      <c r="L456" s="40"/>
      <c r="M456" s="202"/>
      <c r="N456" s="203"/>
      <c r="O456" s="72"/>
      <c r="P456" s="72"/>
      <c r="Q456" s="72"/>
      <c r="R456" s="72"/>
      <c r="S456" s="72"/>
      <c r="T456" s="73"/>
      <c r="U456" s="35"/>
      <c r="V456" s="35"/>
      <c r="W456" s="35"/>
      <c r="X456" s="35"/>
      <c r="Y456" s="35"/>
      <c r="Z456" s="35"/>
      <c r="AA456" s="35"/>
      <c r="AB456" s="35"/>
      <c r="AC456" s="35"/>
      <c r="AD456" s="35"/>
      <c r="AE456" s="35"/>
      <c r="AT456" s="18" t="s">
        <v>167</v>
      </c>
      <c r="AU456" s="18" t="s">
        <v>85</v>
      </c>
    </row>
    <row r="457" spans="1:65" s="14" customFormat="1" ht="11.25">
      <c r="B457" s="215"/>
      <c r="C457" s="216"/>
      <c r="D457" s="199" t="s">
        <v>169</v>
      </c>
      <c r="E457" s="217" t="s">
        <v>1</v>
      </c>
      <c r="F457" s="218" t="s">
        <v>543</v>
      </c>
      <c r="G457" s="216"/>
      <c r="H457" s="217" t="s">
        <v>1</v>
      </c>
      <c r="I457" s="219"/>
      <c r="J457" s="216"/>
      <c r="K457" s="216"/>
      <c r="L457" s="220"/>
      <c r="M457" s="221"/>
      <c r="N457" s="222"/>
      <c r="O457" s="222"/>
      <c r="P457" s="222"/>
      <c r="Q457" s="222"/>
      <c r="R457" s="222"/>
      <c r="S457" s="222"/>
      <c r="T457" s="223"/>
      <c r="AT457" s="224" t="s">
        <v>169</v>
      </c>
      <c r="AU457" s="224" t="s">
        <v>85</v>
      </c>
      <c r="AV457" s="14" t="s">
        <v>8</v>
      </c>
      <c r="AW457" s="14" t="s">
        <v>32</v>
      </c>
      <c r="AX457" s="14" t="s">
        <v>76</v>
      </c>
      <c r="AY457" s="224" t="s">
        <v>158</v>
      </c>
    </row>
    <row r="458" spans="1:65" s="13" customFormat="1" ht="22.5">
      <c r="B458" s="204"/>
      <c r="C458" s="205"/>
      <c r="D458" s="199" t="s">
        <v>169</v>
      </c>
      <c r="E458" s="206" t="s">
        <v>1</v>
      </c>
      <c r="F458" s="207" t="s">
        <v>551</v>
      </c>
      <c r="G458" s="205"/>
      <c r="H458" s="208">
        <v>85.82</v>
      </c>
      <c r="I458" s="209"/>
      <c r="J458" s="205"/>
      <c r="K458" s="205"/>
      <c r="L458" s="210"/>
      <c r="M458" s="211"/>
      <c r="N458" s="212"/>
      <c r="O458" s="212"/>
      <c r="P458" s="212"/>
      <c r="Q458" s="212"/>
      <c r="R458" s="212"/>
      <c r="S458" s="212"/>
      <c r="T458" s="213"/>
      <c r="AT458" s="214" t="s">
        <v>169</v>
      </c>
      <c r="AU458" s="214" t="s">
        <v>85</v>
      </c>
      <c r="AV458" s="13" t="s">
        <v>85</v>
      </c>
      <c r="AW458" s="13" t="s">
        <v>32</v>
      </c>
      <c r="AX458" s="13" t="s">
        <v>8</v>
      </c>
      <c r="AY458" s="214" t="s">
        <v>158</v>
      </c>
    </row>
    <row r="459" spans="1:65" s="2" customFormat="1" ht="36">
      <c r="A459" s="35"/>
      <c r="B459" s="36"/>
      <c r="C459" s="187" t="s">
        <v>562</v>
      </c>
      <c r="D459" s="187" t="s">
        <v>160</v>
      </c>
      <c r="E459" s="188" t="s">
        <v>563</v>
      </c>
      <c r="F459" s="189" t="s">
        <v>564</v>
      </c>
      <c r="G459" s="190" t="s">
        <v>163</v>
      </c>
      <c r="H459" s="191">
        <v>85.82</v>
      </c>
      <c r="I459" s="192"/>
      <c r="J459" s="191">
        <f>ROUND(I459*H459,0)</f>
        <v>0</v>
      </c>
      <c r="K459" s="189" t="s">
        <v>164</v>
      </c>
      <c r="L459" s="40"/>
      <c r="M459" s="193" t="s">
        <v>1</v>
      </c>
      <c r="N459" s="194" t="s">
        <v>41</v>
      </c>
      <c r="O459" s="72"/>
      <c r="P459" s="195">
        <f>O459*H459</f>
        <v>0</v>
      </c>
      <c r="Q459" s="195">
        <v>0</v>
      </c>
      <c r="R459" s="195">
        <f>Q459*H459</f>
        <v>0</v>
      </c>
      <c r="S459" s="195">
        <v>0</v>
      </c>
      <c r="T459" s="196">
        <f>S459*H459</f>
        <v>0</v>
      </c>
      <c r="U459" s="35"/>
      <c r="V459" s="35"/>
      <c r="W459" s="35"/>
      <c r="X459" s="35"/>
      <c r="Y459" s="35"/>
      <c r="Z459" s="35"/>
      <c r="AA459" s="35"/>
      <c r="AB459" s="35"/>
      <c r="AC459" s="35"/>
      <c r="AD459" s="35"/>
      <c r="AE459" s="35"/>
      <c r="AR459" s="197" t="s">
        <v>165</v>
      </c>
      <c r="AT459" s="197" t="s">
        <v>160</v>
      </c>
      <c r="AU459" s="197" t="s">
        <v>85</v>
      </c>
      <c r="AY459" s="18" t="s">
        <v>158</v>
      </c>
      <c r="BE459" s="198">
        <f>IF(N459="základní",J459,0)</f>
        <v>0</v>
      </c>
      <c r="BF459" s="198">
        <f>IF(N459="snížená",J459,0)</f>
        <v>0</v>
      </c>
      <c r="BG459" s="198">
        <f>IF(N459="zákl. přenesená",J459,0)</f>
        <v>0</v>
      </c>
      <c r="BH459" s="198">
        <f>IF(N459="sníž. přenesená",J459,0)</f>
        <v>0</v>
      </c>
      <c r="BI459" s="198">
        <f>IF(N459="nulová",J459,0)</f>
        <v>0</v>
      </c>
      <c r="BJ459" s="18" t="s">
        <v>8</v>
      </c>
      <c r="BK459" s="198">
        <f>ROUND(I459*H459,0)</f>
        <v>0</v>
      </c>
      <c r="BL459" s="18" t="s">
        <v>165</v>
      </c>
      <c r="BM459" s="197" t="s">
        <v>565</v>
      </c>
    </row>
    <row r="460" spans="1:65" s="2" customFormat="1" ht="36">
      <c r="A460" s="35"/>
      <c r="B460" s="36"/>
      <c r="C460" s="37"/>
      <c r="D460" s="199" t="s">
        <v>167</v>
      </c>
      <c r="E460" s="37"/>
      <c r="F460" s="200" t="s">
        <v>561</v>
      </c>
      <c r="G460" s="37"/>
      <c r="H460" s="37"/>
      <c r="I460" s="201"/>
      <c r="J460" s="37"/>
      <c r="K460" s="37"/>
      <c r="L460" s="40"/>
      <c r="M460" s="202"/>
      <c r="N460" s="203"/>
      <c r="O460" s="72"/>
      <c r="P460" s="72"/>
      <c r="Q460" s="72"/>
      <c r="R460" s="72"/>
      <c r="S460" s="72"/>
      <c r="T460" s="73"/>
      <c r="U460" s="35"/>
      <c r="V460" s="35"/>
      <c r="W460" s="35"/>
      <c r="X460" s="35"/>
      <c r="Y460" s="35"/>
      <c r="Z460" s="35"/>
      <c r="AA460" s="35"/>
      <c r="AB460" s="35"/>
      <c r="AC460" s="35"/>
      <c r="AD460" s="35"/>
      <c r="AE460" s="35"/>
      <c r="AT460" s="18" t="s">
        <v>167</v>
      </c>
      <c r="AU460" s="18" t="s">
        <v>85</v>
      </c>
    </row>
    <row r="461" spans="1:65" s="13" customFormat="1" ht="11.25">
      <c r="B461" s="204"/>
      <c r="C461" s="205"/>
      <c r="D461" s="199" t="s">
        <v>169</v>
      </c>
      <c r="E461" s="206" t="s">
        <v>1</v>
      </c>
      <c r="F461" s="207" t="s">
        <v>566</v>
      </c>
      <c r="G461" s="205"/>
      <c r="H461" s="208">
        <v>85.82</v>
      </c>
      <c r="I461" s="209"/>
      <c r="J461" s="205"/>
      <c r="K461" s="205"/>
      <c r="L461" s="210"/>
      <c r="M461" s="211"/>
      <c r="N461" s="212"/>
      <c r="O461" s="212"/>
      <c r="P461" s="212"/>
      <c r="Q461" s="212"/>
      <c r="R461" s="212"/>
      <c r="S461" s="212"/>
      <c r="T461" s="213"/>
      <c r="AT461" s="214" t="s">
        <v>169</v>
      </c>
      <c r="AU461" s="214" t="s">
        <v>85</v>
      </c>
      <c r="AV461" s="13" t="s">
        <v>85</v>
      </c>
      <c r="AW461" s="13" t="s">
        <v>32</v>
      </c>
      <c r="AX461" s="13" t="s">
        <v>8</v>
      </c>
      <c r="AY461" s="214" t="s">
        <v>158</v>
      </c>
    </row>
    <row r="462" spans="1:65" s="2" customFormat="1" ht="36">
      <c r="A462" s="35"/>
      <c r="B462" s="36"/>
      <c r="C462" s="187" t="s">
        <v>567</v>
      </c>
      <c r="D462" s="187" t="s">
        <v>160</v>
      </c>
      <c r="E462" s="188" t="s">
        <v>568</v>
      </c>
      <c r="F462" s="189" t="s">
        <v>569</v>
      </c>
      <c r="G462" s="190" t="s">
        <v>163</v>
      </c>
      <c r="H462" s="191">
        <v>86.54</v>
      </c>
      <c r="I462" s="192"/>
      <c r="J462" s="191">
        <f>ROUND(I462*H462,0)</f>
        <v>0</v>
      </c>
      <c r="K462" s="189" t="s">
        <v>164</v>
      </c>
      <c r="L462" s="40"/>
      <c r="M462" s="193" t="s">
        <v>1</v>
      </c>
      <c r="N462" s="194" t="s">
        <v>41</v>
      </c>
      <c r="O462" s="72"/>
      <c r="P462" s="195">
        <f>O462*H462</f>
        <v>0</v>
      </c>
      <c r="Q462" s="195">
        <v>1.5E-3</v>
      </c>
      <c r="R462" s="195">
        <f>Q462*H462</f>
        <v>0.12981000000000001</v>
      </c>
      <c r="S462" s="195">
        <v>0</v>
      </c>
      <c r="T462" s="196">
        <f>S462*H462</f>
        <v>0</v>
      </c>
      <c r="U462" s="35"/>
      <c r="V462" s="35"/>
      <c r="W462" s="35"/>
      <c r="X462" s="35"/>
      <c r="Y462" s="35"/>
      <c r="Z462" s="35"/>
      <c r="AA462" s="35"/>
      <c r="AB462" s="35"/>
      <c r="AC462" s="35"/>
      <c r="AD462" s="35"/>
      <c r="AE462" s="35"/>
      <c r="AR462" s="197" t="s">
        <v>165</v>
      </c>
      <c r="AT462" s="197" t="s">
        <v>160</v>
      </c>
      <c r="AU462" s="197" t="s">
        <v>85</v>
      </c>
      <c r="AY462" s="18" t="s">
        <v>158</v>
      </c>
      <c r="BE462" s="198">
        <f>IF(N462="základní",J462,0)</f>
        <v>0</v>
      </c>
      <c r="BF462" s="198">
        <f>IF(N462="snížená",J462,0)</f>
        <v>0</v>
      </c>
      <c r="BG462" s="198">
        <f>IF(N462="zákl. přenesená",J462,0)</f>
        <v>0</v>
      </c>
      <c r="BH462" s="198">
        <f>IF(N462="sníž. přenesená",J462,0)</f>
        <v>0</v>
      </c>
      <c r="BI462" s="198">
        <f>IF(N462="nulová",J462,0)</f>
        <v>0</v>
      </c>
      <c r="BJ462" s="18" t="s">
        <v>8</v>
      </c>
      <c r="BK462" s="198">
        <f>ROUND(I462*H462,0)</f>
        <v>0</v>
      </c>
      <c r="BL462" s="18" t="s">
        <v>165</v>
      </c>
      <c r="BM462" s="197" t="s">
        <v>570</v>
      </c>
    </row>
    <row r="463" spans="1:65" s="2" customFormat="1" ht="36">
      <c r="A463" s="35"/>
      <c r="B463" s="36"/>
      <c r="C463" s="37"/>
      <c r="D463" s="199" t="s">
        <v>167</v>
      </c>
      <c r="E463" s="37"/>
      <c r="F463" s="200" t="s">
        <v>561</v>
      </c>
      <c r="G463" s="37"/>
      <c r="H463" s="37"/>
      <c r="I463" s="201"/>
      <c r="J463" s="37"/>
      <c r="K463" s="37"/>
      <c r="L463" s="40"/>
      <c r="M463" s="202"/>
      <c r="N463" s="203"/>
      <c r="O463" s="72"/>
      <c r="P463" s="72"/>
      <c r="Q463" s="72"/>
      <c r="R463" s="72"/>
      <c r="S463" s="72"/>
      <c r="T463" s="73"/>
      <c r="U463" s="35"/>
      <c r="V463" s="35"/>
      <c r="W463" s="35"/>
      <c r="X463" s="35"/>
      <c r="Y463" s="35"/>
      <c r="Z463" s="35"/>
      <c r="AA463" s="35"/>
      <c r="AB463" s="35"/>
      <c r="AC463" s="35"/>
      <c r="AD463" s="35"/>
      <c r="AE463" s="35"/>
      <c r="AT463" s="18" t="s">
        <v>167</v>
      </c>
      <c r="AU463" s="18" t="s">
        <v>85</v>
      </c>
    </row>
    <row r="464" spans="1:65" s="14" customFormat="1" ht="11.25">
      <c r="B464" s="215"/>
      <c r="C464" s="216"/>
      <c r="D464" s="199" t="s">
        <v>169</v>
      </c>
      <c r="E464" s="217" t="s">
        <v>1</v>
      </c>
      <c r="F464" s="218" t="s">
        <v>541</v>
      </c>
      <c r="G464" s="216"/>
      <c r="H464" s="217" t="s">
        <v>1</v>
      </c>
      <c r="I464" s="219"/>
      <c r="J464" s="216"/>
      <c r="K464" s="216"/>
      <c r="L464" s="220"/>
      <c r="M464" s="221"/>
      <c r="N464" s="222"/>
      <c r="O464" s="222"/>
      <c r="P464" s="222"/>
      <c r="Q464" s="222"/>
      <c r="R464" s="222"/>
      <c r="S464" s="222"/>
      <c r="T464" s="223"/>
      <c r="AT464" s="224" t="s">
        <v>169</v>
      </c>
      <c r="AU464" s="224" t="s">
        <v>85</v>
      </c>
      <c r="AV464" s="14" t="s">
        <v>8</v>
      </c>
      <c r="AW464" s="14" t="s">
        <v>32</v>
      </c>
      <c r="AX464" s="14" t="s">
        <v>76</v>
      </c>
      <c r="AY464" s="224" t="s">
        <v>158</v>
      </c>
    </row>
    <row r="465" spans="1:65" s="13" customFormat="1" ht="22.5">
      <c r="B465" s="204"/>
      <c r="C465" s="205"/>
      <c r="D465" s="199" t="s">
        <v>169</v>
      </c>
      <c r="E465" s="206" t="s">
        <v>1</v>
      </c>
      <c r="F465" s="207" t="s">
        <v>550</v>
      </c>
      <c r="G465" s="205"/>
      <c r="H465" s="208">
        <v>86.54</v>
      </c>
      <c r="I465" s="209"/>
      <c r="J465" s="205"/>
      <c r="K465" s="205"/>
      <c r="L465" s="210"/>
      <c r="M465" s="211"/>
      <c r="N465" s="212"/>
      <c r="O465" s="212"/>
      <c r="P465" s="212"/>
      <c r="Q465" s="212"/>
      <c r="R465" s="212"/>
      <c r="S465" s="212"/>
      <c r="T465" s="213"/>
      <c r="AT465" s="214" t="s">
        <v>169</v>
      </c>
      <c r="AU465" s="214" t="s">
        <v>85</v>
      </c>
      <c r="AV465" s="13" t="s">
        <v>85</v>
      </c>
      <c r="AW465" s="13" t="s">
        <v>32</v>
      </c>
      <c r="AX465" s="13" t="s">
        <v>8</v>
      </c>
      <c r="AY465" s="214" t="s">
        <v>158</v>
      </c>
    </row>
    <row r="466" spans="1:65" s="2" customFormat="1" ht="44.25" customHeight="1">
      <c r="A466" s="35"/>
      <c r="B466" s="36"/>
      <c r="C466" s="187" t="s">
        <v>571</v>
      </c>
      <c r="D466" s="187" t="s">
        <v>160</v>
      </c>
      <c r="E466" s="188" t="s">
        <v>572</v>
      </c>
      <c r="F466" s="189" t="s">
        <v>573</v>
      </c>
      <c r="G466" s="190" t="s">
        <v>163</v>
      </c>
      <c r="H466" s="191">
        <v>86.54</v>
      </c>
      <c r="I466" s="192"/>
      <c r="J466" s="191">
        <f>ROUND(I466*H466,0)</f>
        <v>0</v>
      </c>
      <c r="K466" s="189" t="s">
        <v>164</v>
      </c>
      <c r="L466" s="40"/>
      <c r="M466" s="193" t="s">
        <v>1</v>
      </c>
      <c r="N466" s="194" t="s">
        <v>41</v>
      </c>
      <c r="O466" s="72"/>
      <c r="P466" s="195">
        <f>O466*H466</f>
        <v>0</v>
      </c>
      <c r="Q466" s="195">
        <v>0</v>
      </c>
      <c r="R466" s="195">
        <f>Q466*H466</f>
        <v>0</v>
      </c>
      <c r="S466" s="195">
        <v>0</v>
      </c>
      <c r="T466" s="196">
        <f>S466*H466</f>
        <v>0</v>
      </c>
      <c r="U466" s="35"/>
      <c r="V466" s="35"/>
      <c r="W466" s="35"/>
      <c r="X466" s="35"/>
      <c r="Y466" s="35"/>
      <c r="Z466" s="35"/>
      <c r="AA466" s="35"/>
      <c r="AB466" s="35"/>
      <c r="AC466" s="35"/>
      <c r="AD466" s="35"/>
      <c r="AE466" s="35"/>
      <c r="AR466" s="197" t="s">
        <v>165</v>
      </c>
      <c r="AT466" s="197" t="s">
        <v>160</v>
      </c>
      <c r="AU466" s="197" t="s">
        <v>85</v>
      </c>
      <c r="AY466" s="18" t="s">
        <v>158</v>
      </c>
      <c r="BE466" s="198">
        <f>IF(N466="základní",J466,0)</f>
        <v>0</v>
      </c>
      <c r="BF466" s="198">
        <f>IF(N466="snížená",J466,0)</f>
        <v>0</v>
      </c>
      <c r="BG466" s="198">
        <f>IF(N466="zákl. přenesená",J466,0)</f>
        <v>0</v>
      </c>
      <c r="BH466" s="198">
        <f>IF(N466="sníž. přenesená",J466,0)</f>
        <v>0</v>
      </c>
      <c r="BI466" s="198">
        <f>IF(N466="nulová",J466,0)</f>
        <v>0</v>
      </c>
      <c r="BJ466" s="18" t="s">
        <v>8</v>
      </c>
      <c r="BK466" s="198">
        <f>ROUND(I466*H466,0)</f>
        <v>0</v>
      </c>
      <c r="BL466" s="18" t="s">
        <v>165</v>
      </c>
      <c r="BM466" s="197" t="s">
        <v>574</v>
      </c>
    </row>
    <row r="467" spans="1:65" s="2" customFormat="1" ht="36">
      <c r="A467" s="35"/>
      <c r="B467" s="36"/>
      <c r="C467" s="37"/>
      <c r="D467" s="199" t="s">
        <v>167</v>
      </c>
      <c r="E467" s="37"/>
      <c r="F467" s="200" t="s">
        <v>561</v>
      </c>
      <c r="G467" s="37"/>
      <c r="H467" s="37"/>
      <c r="I467" s="201"/>
      <c r="J467" s="37"/>
      <c r="K467" s="37"/>
      <c r="L467" s="40"/>
      <c r="M467" s="202"/>
      <c r="N467" s="203"/>
      <c r="O467" s="72"/>
      <c r="P467" s="72"/>
      <c r="Q467" s="72"/>
      <c r="R467" s="72"/>
      <c r="S467" s="72"/>
      <c r="T467" s="73"/>
      <c r="U467" s="35"/>
      <c r="V467" s="35"/>
      <c r="W467" s="35"/>
      <c r="X467" s="35"/>
      <c r="Y467" s="35"/>
      <c r="Z467" s="35"/>
      <c r="AA467" s="35"/>
      <c r="AB467" s="35"/>
      <c r="AC467" s="35"/>
      <c r="AD467" s="35"/>
      <c r="AE467" s="35"/>
      <c r="AT467" s="18" t="s">
        <v>167</v>
      </c>
      <c r="AU467" s="18" t="s">
        <v>85</v>
      </c>
    </row>
    <row r="468" spans="1:65" s="13" customFormat="1" ht="11.25">
      <c r="B468" s="204"/>
      <c r="C468" s="205"/>
      <c r="D468" s="199" t="s">
        <v>169</v>
      </c>
      <c r="E468" s="206" t="s">
        <v>1</v>
      </c>
      <c r="F468" s="207" t="s">
        <v>575</v>
      </c>
      <c r="G468" s="205"/>
      <c r="H468" s="208">
        <v>86.54</v>
      </c>
      <c r="I468" s="209"/>
      <c r="J468" s="205"/>
      <c r="K468" s="205"/>
      <c r="L468" s="210"/>
      <c r="M468" s="211"/>
      <c r="N468" s="212"/>
      <c r="O468" s="212"/>
      <c r="P468" s="212"/>
      <c r="Q468" s="212"/>
      <c r="R468" s="212"/>
      <c r="S468" s="212"/>
      <c r="T468" s="213"/>
      <c r="AT468" s="214" t="s">
        <v>169</v>
      </c>
      <c r="AU468" s="214" t="s">
        <v>85</v>
      </c>
      <c r="AV468" s="13" t="s">
        <v>85</v>
      </c>
      <c r="AW468" s="13" t="s">
        <v>32</v>
      </c>
      <c r="AX468" s="13" t="s">
        <v>8</v>
      </c>
      <c r="AY468" s="214" t="s">
        <v>158</v>
      </c>
    </row>
    <row r="469" spans="1:65" s="2" customFormat="1" ht="66.75" customHeight="1">
      <c r="A469" s="35"/>
      <c r="B469" s="36"/>
      <c r="C469" s="187" t="s">
        <v>576</v>
      </c>
      <c r="D469" s="187" t="s">
        <v>160</v>
      </c>
      <c r="E469" s="188" t="s">
        <v>577</v>
      </c>
      <c r="F469" s="189" t="s">
        <v>578</v>
      </c>
      <c r="G469" s="190" t="s">
        <v>227</v>
      </c>
      <c r="H469" s="191">
        <v>3.44</v>
      </c>
      <c r="I469" s="192"/>
      <c r="J469" s="191">
        <f>ROUND(I469*H469,0)</f>
        <v>0</v>
      </c>
      <c r="K469" s="189" t="s">
        <v>164</v>
      </c>
      <c r="L469" s="40"/>
      <c r="M469" s="193" t="s">
        <v>1</v>
      </c>
      <c r="N469" s="194" t="s">
        <v>41</v>
      </c>
      <c r="O469" s="72"/>
      <c r="P469" s="195">
        <f>O469*H469</f>
        <v>0</v>
      </c>
      <c r="Q469" s="195">
        <v>1.05464</v>
      </c>
      <c r="R469" s="195">
        <f>Q469*H469</f>
        <v>3.6279615999999999</v>
      </c>
      <c r="S469" s="195">
        <v>0</v>
      </c>
      <c r="T469" s="196">
        <f>S469*H469</f>
        <v>0</v>
      </c>
      <c r="U469" s="35"/>
      <c r="V469" s="35"/>
      <c r="W469" s="35"/>
      <c r="X469" s="35"/>
      <c r="Y469" s="35"/>
      <c r="Z469" s="35"/>
      <c r="AA469" s="35"/>
      <c r="AB469" s="35"/>
      <c r="AC469" s="35"/>
      <c r="AD469" s="35"/>
      <c r="AE469" s="35"/>
      <c r="AR469" s="197" t="s">
        <v>165</v>
      </c>
      <c r="AT469" s="197" t="s">
        <v>160</v>
      </c>
      <c r="AU469" s="197" t="s">
        <v>85</v>
      </c>
      <c r="AY469" s="18" t="s">
        <v>158</v>
      </c>
      <c r="BE469" s="198">
        <f>IF(N469="základní",J469,0)</f>
        <v>0</v>
      </c>
      <c r="BF469" s="198">
        <f>IF(N469="snížená",J469,0)</f>
        <v>0</v>
      </c>
      <c r="BG469" s="198">
        <f>IF(N469="zákl. přenesená",J469,0)</f>
        <v>0</v>
      </c>
      <c r="BH469" s="198">
        <f>IF(N469="sníž. přenesená",J469,0)</f>
        <v>0</v>
      </c>
      <c r="BI469" s="198">
        <f>IF(N469="nulová",J469,0)</f>
        <v>0</v>
      </c>
      <c r="BJ469" s="18" t="s">
        <v>8</v>
      </c>
      <c r="BK469" s="198">
        <f>ROUND(I469*H469,0)</f>
        <v>0</v>
      </c>
      <c r="BL469" s="18" t="s">
        <v>165</v>
      </c>
      <c r="BM469" s="197" t="s">
        <v>579</v>
      </c>
    </row>
    <row r="470" spans="1:65" s="13" customFormat="1" ht="11.25">
      <c r="B470" s="204"/>
      <c r="C470" s="205"/>
      <c r="D470" s="199" t="s">
        <v>169</v>
      </c>
      <c r="E470" s="206" t="s">
        <v>1</v>
      </c>
      <c r="F470" s="207" t="s">
        <v>580</v>
      </c>
      <c r="G470" s="205"/>
      <c r="H470" s="208">
        <v>3.44</v>
      </c>
      <c r="I470" s="209"/>
      <c r="J470" s="205"/>
      <c r="K470" s="205"/>
      <c r="L470" s="210"/>
      <c r="M470" s="211"/>
      <c r="N470" s="212"/>
      <c r="O470" s="212"/>
      <c r="P470" s="212"/>
      <c r="Q470" s="212"/>
      <c r="R470" s="212"/>
      <c r="S470" s="212"/>
      <c r="T470" s="213"/>
      <c r="AT470" s="214" t="s">
        <v>169</v>
      </c>
      <c r="AU470" s="214" t="s">
        <v>85</v>
      </c>
      <c r="AV470" s="13" t="s">
        <v>85</v>
      </c>
      <c r="AW470" s="13" t="s">
        <v>32</v>
      </c>
      <c r="AX470" s="13" t="s">
        <v>8</v>
      </c>
      <c r="AY470" s="214" t="s">
        <v>158</v>
      </c>
    </row>
    <row r="471" spans="1:65" s="2" customFormat="1" ht="44.25" customHeight="1">
      <c r="A471" s="35"/>
      <c r="B471" s="36"/>
      <c r="C471" s="187" t="s">
        <v>581</v>
      </c>
      <c r="D471" s="187" t="s">
        <v>160</v>
      </c>
      <c r="E471" s="188" t="s">
        <v>582</v>
      </c>
      <c r="F471" s="189" t="s">
        <v>583</v>
      </c>
      <c r="G471" s="190" t="s">
        <v>309</v>
      </c>
      <c r="H471" s="191">
        <v>47.2</v>
      </c>
      <c r="I471" s="192"/>
      <c r="J471" s="191">
        <f>ROUND(I471*H471,0)</f>
        <v>0</v>
      </c>
      <c r="K471" s="189" t="s">
        <v>164</v>
      </c>
      <c r="L471" s="40"/>
      <c r="M471" s="193" t="s">
        <v>1</v>
      </c>
      <c r="N471" s="194" t="s">
        <v>41</v>
      </c>
      <c r="O471" s="72"/>
      <c r="P471" s="195">
        <f>O471*H471</f>
        <v>0</v>
      </c>
      <c r="Q471" s="195">
        <v>0.11046</v>
      </c>
      <c r="R471" s="195">
        <f>Q471*H471</f>
        <v>5.2137120000000001</v>
      </c>
      <c r="S471" s="195">
        <v>0</v>
      </c>
      <c r="T471" s="196">
        <f>S471*H471</f>
        <v>0</v>
      </c>
      <c r="U471" s="35"/>
      <c r="V471" s="35"/>
      <c r="W471" s="35"/>
      <c r="X471" s="35"/>
      <c r="Y471" s="35"/>
      <c r="Z471" s="35"/>
      <c r="AA471" s="35"/>
      <c r="AB471" s="35"/>
      <c r="AC471" s="35"/>
      <c r="AD471" s="35"/>
      <c r="AE471" s="35"/>
      <c r="AR471" s="197" t="s">
        <v>165</v>
      </c>
      <c r="AT471" s="197" t="s">
        <v>160</v>
      </c>
      <c r="AU471" s="197" t="s">
        <v>85</v>
      </c>
      <c r="AY471" s="18" t="s">
        <v>158</v>
      </c>
      <c r="BE471" s="198">
        <f>IF(N471="základní",J471,0)</f>
        <v>0</v>
      </c>
      <c r="BF471" s="198">
        <f>IF(N471="snížená",J471,0)</f>
        <v>0</v>
      </c>
      <c r="BG471" s="198">
        <f>IF(N471="zákl. přenesená",J471,0)</f>
        <v>0</v>
      </c>
      <c r="BH471" s="198">
        <f>IF(N471="sníž. přenesená",J471,0)</f>
        <v>0</v>
      </c>
      <c r="BI471" s="198">
        <f>IF(N471="nulová",J471,0)</f>
        <v>0</v>
      </c>
      <c r="BJ471" s="18" t="s">
        <v>8</v>
      </c>
      <c r="BK471" s="198">
        <f>ROUND(I471*H471,0)</f>
        <v>0</v>
      </c>
      <c r="BL471" s="18" t="s">
        <v>165</v>
      </c>
      <c r="BM471" s="197" t="s">
        <v>584</v>
      </c>
    </row>
    <row r="472" spans="1:65" s="14" customFormat="1" ht="11.25">
      <c r="B472" s="215"/>
      <c r="C472" s="216"/>
      <c r="D472" s="199" t="s">
        <v>169</v>
      </c>
      <c r="E472" s="217" t="s">
        <v>1</v>
      </c>
      <c r="F472" s="218" t="s">
        <v>585</v>
      </c>
      <c r="G472" s="216"/>
      <c r="H472" s="217" t="s">
        <v>1</v>
      </c>
      <c r="I472" s="219"/>
      <c r="J472" s="216"/>
      <c r="K472" s="216"/>
      <c r="L472" s="220"/>
      <c r="M472" s="221"/>
      <c r="N472" s="222"/>
      <c r="O472" s="222"/>
      <c r="P472" s="222"/>
      <c r="Q472" s="222"/>
      <c r="R472" s="222"/>
      <c r="S472" s="222"/>
      <c r="T472" s="223"/>
      <c r="AT472" s="224" t="s">
        <v>169</v>
      </c>
      <c r="AU472" s="224" t="s">
        <v>85</v>
      </c>
      <c r="AV472" s="14" t="s">
        <v>8</v>
      </c>
      <c r="AW472" s="14" t="s">
        <v>32</v>
      </c>
      <c r="AX472" s="14" t="s">
        <v>76</v>
      </c>
      <c r="AY472" s="224" t="s">
        <v>158</v>
      </c>
    </row>
    <row r="473" spans="1:65" s="13" customFormat="1" ht="11.25">
      <c r="B473" s="204"/>
      <c r="C473" s="205"/>
      <c r="D473" s="199" t="s">
        <v>169</v>
      </c>
      <c r="E473" s="206" t="s">
        <v>1</v>
      </c>
      <c r="F473" s="207" t="s">
        <v>586</v>
      </c>
      <c r="G473" s="205"/>
      <c r="H473" s="208">
        <v>43.2</v>
      </c>
      <c r="I473" s="209"/>
      <c r="J473" s="205"/>
      <c r="K473" s="205"/>
      <c r="L473" s="210"/>
      <c r="M473" s="211"/>
      <c r="N473" s="212"/>
      <c r="O473" s="212"/>
      <c r="P473" s="212"/>
      <c r="Q473" s="212"/>
      <c r="R473" s="212"/>
      <c r="S473" s="212"/>
      <c r="T473" s="213"/>
      <c r="AT473" s="214" t="s">
        <v>169</v>
      </c>
      <c r="AU473" s="214" t="s">
        <v>85</v>
      </c>
      <c r="AV473" s="13" t="s">
        <v>85</v>
      </c>
      <c r="AW473" s="13" t="s">
        <v>32</v>
      </c>
      <c r="AX473" s="13" t="s">
        <v>76</v>
      </c>
      <c r="AY473" s="214" t="s">
        <v>158</v>
      </c>
    </row>
    <row r="474" spans="1:65" s="14" customFormat="1" ht="11.25">
      <c r="B474" s="215"/>
      <c r="C474" s="216"/>
      <c r="D474" s="199" t="s">
        <v>169</v>
      </c>
      <c r="E474" s="217" t="s">
        <v>1</v>
      </c>
      <c r="F474" s="218" t="s">
        <v>587</v>
      </c>
      <c r="G474" s="216"/>
      <c r="H474" s="217" t="s">
        <v>1</v>
      </c>
      <c r="I474" s="219"/>
      <c r="J474" s="216"/>
      <c r="K474" s="216"/>
      <c r="L474" s="220"/>
      <c r="M474" s="221"/>
      <c r="N474" s="222"/>
      <c r="O474" s="222"/>
      <c r="P474" s="222"/>
      <c r="Q474" s="222"/>
      <c r="R474" s="222"/>
      <c r="S474" s="222"/>
      <c r="T474" s="223"/>
      <c r="AT474" s="224" t="s">
        <v>169</v>
      </c>
      <c r="AU474" s="224" t="s">
        <v>85</v>
      </c>
      <c r="AV474" s="14" t="s">
        <v>8</v>
      </c>
      <c r="AW474" s="14" t="s">
        <v>32</v>
      </c>
      <c r="AX474" s="14" t="s">
        <v>76</v>
      </c>
      <c r="AY474" s="224" t="s">
        <v>158</v>
      </c>
    </row>
    <row r="475" spans="1:65" s="13" customFormat="1" ht="11.25">
      <c r="B475" s="204"/>
      <c r="C475" s="205"/>
      <c r="D475" s="199" t="s">
        <v>169</v>
      </c>
      <c r="E475" s="206" t="s">
        <v>1</v>
      </c>
      <c r="F475" s="207" t="s">
        <v>588</v>
      </c>
      <c r="G475" s="205"/>
      <c r="H475" s="208">
        <v>4</v>
      </c>
      <c r="I475" s="209"/>
      <c r="J475" s="205"/>
      <c r="K475" s="205"/>
      <c r="L475" s="210"/>
      <c r="M475" s="211"/>
      <c r="N475" s="212"/>
      <c r="O475" s="212"/>
      <c r="P475" s="212"/>
      <c r="Q475" s="212"/>
      <c r="R475" s="212"/>
      <c r="S475" s="212"/>
      <c r="T475" s="213"/>
      <c r="AT475" s="214" t="s">
        <v>169</v>
      </c>
      <c r="AU475" s="214" t="s">
        <v>85</v>
      </c>
      <c r="AV475" s="13" t="s">
        <v>85</v>
      </c>
      <c r="AW475" s="13" t="s">
        <v>32</v>
      </c>
      <c r="AX475" s="13" t="s">
        <v>76</v>
      </c>
      <c r="AY475" s="214" t="s">
        <v>158</v>
      </c>
    </row>
    <row r="476" spans="1:65" s="16" customFormat="1" ht="11.25">
      <c r="B476" s="236"/>
      <c r="C476" s="237"/>
      <c r="D476" s="199" t="s">
        <v>169</v>
      </c>
      <c r="E476" s="238" t="s">
        <v>1</v>
      </c>
      <c r="F476" s="239" t="s">
        <v>189</v>
      </c>
      <c r="G476" s="237"/>
      <c r="H476" s="240">
        <v>47.2</v>
      </c>
      <c r="I476" s="241"/>
      <c r="J476" s="237"/>
      <c r="K476" s="237"/>
      <c r="L476" s="242"/>
      <c r="M476" s="243"/>
      <c r="N476" s="244"/>
      <c r="O476" s="244"/>
      <c r="P476" s="244"/>
      <c r="Q476" s="244"/>
      <c r="R476" s="244"/>
      <c r="S476" s="244"/>
      <c r="T476" s="245"/>
      <c r="AT476" s="246" t="s">
        <v>169</v>
      </c>
      <c r="AU476" s="246" t="s">
        <v>85</v>
      </c>
      <c r="AV476" s="16" t="s">
        <v>165</v>
      </c>
      <c r="AW476" s="16" t="s">
        <v>32</v>
      </c>
      <c r="AX476" s="16" t="s">
        <v>8</v>
      </c>
      <c r="AY476" s="246" t="s">
        <v>158</v>
      </c>
    </row>
    <row r="477" spans="1:65" s="2" customFormat="1" ht="33" customHeight="1">
      <c r="A477" s="35"/>
      <c r="B477" s="36"/>
      <c r="C477" s="187" t="s">
        <v>589</v>
      </c>
      <c r="D477" s="187" t="s">
        <v>160</v>
      </c>
      <c r="E477" s="188" t="s">
        <v>590</v>
      </c>
      <c r="F477" s="189" t="s">
        <v>591</v>
      </c>
      <c r="G477" s="190" t="s">
        <v>163</v>
      </c>
      <c r="H477" s="191">
        <v>9.2799999999999994</v>
      </c>
      <c r="I477" s="192"/>
      <c r="J477" s="191">
        <f>ROUND(I477*H477,0)</f>
        <v>0</v>
      </c>
      <c r="K477" s="189" t="s">
        <v>164</v>
      </c>
      <c r="L477" s="40"/>
      <c r="M477" s="193" t="s">
        <v>1</v>
      </c>
      <c r="N477" s="194" t="s">
        <v>41</v>
      </c>
      <c r="O477" s="72"/>
      <c r="P477" s="195">
        <f>O477*H477</f>
        <v>0</v>
      </c>
      <c r="Q477" s="195">
        <v>6.5799999999999999E-3</v>
      </c>
      <c r="R477" s="195">
        <f>Q477*H477</f>
        <v>6.1062399999999996E-2</v>
      </c>
      <c r="S477" s="195">
        <v>0</v>
      </c>
      <c r="T477" s="196">
        <f>S477*H477</f>
        <v>0</v>
      </c>
      <c r="U477" s="35"/>
      <c r="V477" s="35"/>
      <c r="W477" s="35"/>
      <c r="X477" s="35"/>
      <c r="Y477" s="35"/>
      <c r="Z477" s="35"/>
      <c r="AA477" s="35"/>
      <c r="AB477" s="35"/>
      <c r="AC477" s="35"/>
      <c r="AD477" s="35"/>
      <c r="AE477" s="35"/>
      <c r="AR477" s="197" t="s">
        <v>165</v>
      </c>
      <c r="AT477" s="197" t="s">
        <v>160</v>
      </c>
      <c r="AU477" s="197" t="s">
        <v>85</v>
      </c>
      <c r="AY477" s="18" t="s">
        <v>158</v>
      </c>
      <c r="BE477" s="198">
        <f>IF(N477="základní",J477,0)</f>
        <v>0</v>
      </c>
      <c r="BF477" s="198">
        <f>IF(N477="snížená",J477,0)</f>
        <v>0</v>
      </c>
      <c r="BG477" s="198">
        <f>IF(N477="zákl. přenesená",J477,0)</f>
        <v>0</v>
      </c>
      <c r="BH477" s="198">
        <f>IF(N477="sníž. přenesená",J477,0)</f>
        <v>0</v>
      </c>
      <c r="BI477" s="198">
        <f>IF(N477="nulová",J477,0)</f>
        <v>0</v>
      </c>
      <c r="BJ477" s="18" t="s">
        <v>8</v>
      </c>
      <c r="BK477" s="198">
        <f>ROUND(I477*H477,0)</f>
        <v>0</v>
      </c>
      <c r="BL477" s="18" t="s">
        <v>165</v>
      </c>
      <c r="BM477" s="197" t="s">
        <v>592</v>
      </c>
    </row>
    <row r="478" spans="1:65" s="2" customFormat="1" ht="27">
      <c r="A478" s="35"/>
      <c r="B478" s="36"/>
      <c r="C478" s="37"/>
      <c r="D478" s="199" t="s">
        <v>167</v>
      </c>
      <c r="E478" s="37"/>
      <c r="F478" s="200" t="s">
        <v>593</v>
      </c>
      <c r="G478" s="37"/>
      <c r="H478" s="37"/>
      <c r="I478" s="201"/>
      <c r="J478" s="37"/>
      <c r="K478" s="37"/>
      <c r="L478" s="40"/>
      <c r="M478" s="202"/>
      <c r="N478" s="203"/>
      <c r="O478" s="72"/>
      <c r="P478" s="72"/>
      <c r="Q478" s="72"/>
      <c r="R478" s="72"/>
      <c r="S478" s="72"/>
      <c r="T478" s="73"/>
      <c r="U478" s="35"/>
      <c r="V478" s="35"/>
      <c r="W478" s="35"/>
      <c r="X478" s="35"/>
      <c r="Y478" s="35"/>
      <c r="Z478" s="35"/>
      <c r="AA478" s="35"/>
      <c r="AB478" s="35"/>
      <c r="AC478" s="35"/>
      <c r="AD478" s="35"/>
      <c r="AE478" s="35"/>
      <c r="AT478" s="18" t="s">
        <v>167</v>
      </c>
      <c r="AU478" s="18" t="s">
        <v>85</v>
      </c>
    </row>
    <row r="479" spans="1:65" s="14" customFormat="1" ht="11.25">
      <c r="B479" s="215"/>
      <c r="C479" s="216"/>
      <c r="D479" s="199" t="s">
        <v>169</v>
      </c>
      <c r="E479" s="217" t="s">
        <v>1</v>
      </c>
      <c r="F479" s="218" t="s">
        <v>585</v>
      </c>
      <c r="G479" s="216"/>
      <c r="H479" s="217" t="s">
        <v>1</v>
      </c>
      <c r="I479" s="219"/>
      <c r="J479" s="216"/>
      <c r="K479" s="216"/>
      <c r="L479" s="220"/>
      <c r="M479" s="221"/>
      <c r="N479" s="222"/>
      <c r="O479" s="222"/>
      <c r="P479" s="222"/>
      <c r="Q479" s="222"/>
      <c r="R479" s="222"/>
      <c r="S479" s="222"/>
      <c r="T479" s="223"/>
      <c r="AT479" s="224" t="s">
        <v>169</v>
      </c>
      <c r="AU479" s="224" t="s">
        <v>85</v>
      </c>
      <c r="AV479" s="14" t="s">
        <v>8</v>
      </c>
      <c r="AW479" s="14" t="s">
        <v>32</v>
      </c>
      <c r="AX479" s="14" t="s">
        <v>76</v>
      </c>
      <c r="AY479" s="224" t="s">
        <v>158</v>
      </c>
    </row>
    <row r="480" spans="1:65" s="13" customFormat="1" ht="11.25">
      <c r="B480" s="204"/>
      <c r="C480" s="205"/>
      <c r="D480" s="199" t="s">
        <v>169</v>
      </c>
      <c r="E480" s="206" t="s">
        <v>1</v>
      </c>
      <c r="F480" s="207" t="s">
        <v>594</v>
      </c>
      <c r="G480" s="205"/>
      <c r="H480" s="208">
        <v>8.64</v>
      </c>
      <c r="I480" s="209"/>
      <c r="J480" s="205"/>
      <c r="K480" s="205"/>
      <c r="L480" s="210"/>
      <c r="M480" s="211"/>
      <c r="N480" s="212"/>
      <c r="O480" s="212"/>
      <c r="P480" s="212"/>
      <c r="Q480" s="212"/>
      <c r="R480" s="212"/>
      <c r="S480" s="212"/>
      <c r="T480" s="213"/>
      <c r="AT480" s="214" t="s">
        <v>169</v>
      </c>
      <c r="AU480" s="214" t="s">
        <v>85</v>
      </c>
      <c r="AV480" s="13" t="s">
        <v>85</v>
      </c>
      <c r="AW480" s="13" t="s">
        <v>32</v>
      </c>
      <c r="AX480" s="13" t="s">
        <v>76</v>
      </c>
      <c r="AY480" s="214" t="s">
        <v>158</v>
      </c>
    </row>
    <row r="481" spans="1:65" s="14" customFormat="1" ht="11.25">
      <c r="B481" s="215"/>
      <c r="C481" s="216"/>
      <c r="D481" s="199" t="s">
        <v>169</v>
      </c>
      <c r="E481" s="217" t="s">
        <v>1</v>
      </c>
      <c r="F481" s="218" t="s">
        <v>587</v>
      </c>
      <c r="G481" s="216"/>
      <c r="H481" s="217" t="s">
        <v>1</v>
      </c>
      <c r="I481" s="219"/>
      <c r="J481" s="216"/>
      <c r="K481" s="216"/>
      <c r="L481" s="220"/>
      <c r="M481" s="221"/>
      <c r="N481" s="222"/>
      <c r="O481" s="222"/>
      <c r="P481" s="222"/>
      <c r="Q481" s="222"/>
      <c r="R481" s="222"/>
      <c r="S481" s="222"/>
      <c r="T481" s="223"/>
      <c r="AT481" s="224" t="s">
        <v>169</v>
      </c>
      <c r="AU481" s="224" t="s">
        <v>85</v>
      </c>
      <c r="AV481" s="14" t="s">
        <v>8</v>
      </c>
      <c r="AW481" s="14" t="s">
        <v>32</v>
      </c>
      <c r="AX481" s="14" t="s">
        <v>76</v>
      </c>
      <c r="AY481" s="224" t="s">
        <v>158</v>
      </c>
    </row>
    <row r="482" spans="1:65" s="13" customFormat="1" ht="11.25">
      <c r="B482" s="204"/>
      <c r="C482" s="205"/>
      <c r="D482" s="199" t="s">
        <v>169</v>
      </c>
      <c r="E482" s="206" t="s">
        <v>1</v>
      </c>
      <c r="F482" s="207" t="s">
        <v>595</v>
      </c>
      <c r="G482" s="205"/>
      <c r="H482" s="208">
        <v>0.64</v>
      </c>
      <c r="I482" s="209"/>
      <c r="J482" s="205"/>
      <c r="K482" s="205"/>
      <c r="L482" s="210"/>
      <c r="M482" s="211"/>
      <c r="N482" s="212"/>
      <c r="O482" s="212"/>
      <c r="P482" s="212"/>
      <c r="Q482" s="212"/>
      <c r="R482" s="212"/>
      <c r="S482" s="212"/>
      <c r="T482" s="213"/>
      <c r="AT482" s="214" t="s">
        <v>169</v>
      </c>
      <c r="AU482" s="214" t="s">
        <v>85</v>
      </c>
      <c r="AV482" s="13" t="s">
        <v>85</v>
      </c>
      <c r="AW482" s="13" t="s">
        <v>32</v>
      </c>
      <c r="AX482" s="13" t="s">
        <v>76</v>
      </c>
      <c r="AY482" s="214" t="s">
        <v>158</v>
      </c>
    </row>
    <row r="483" spans="1:65" s="16" customFormat="1" ht="11.25">
      <c r="B483" s="236"/>
      <c r="C483" s="237"/>
      <c r="D483" s="199" t="s">
        <v>169</v>
      </c>
      <c r="E483" s="238" t="s">
        <v>1</v>
      </c>
      <c r="F483" s="239" t="s">
        <v>189</v>
      </c>
      <c r="G483" s="237"/>
      <c r="H483" s="240">
        <v>9.2799999999999994</v>
      </c>
      <c r="I483" s="241"/>
      <c r="J483" s="237"/>
      <c r="K483" s="237"/>
      <c r="L483" s="242"/>
      <c r="M483" s="243"/>
      <c r="N483" s="244"/>
      <c r="O483" s="244"/>
      <c r="P483" s="244"/>
      <c r="Q483" s="244"/>
      <c r="R483" s="244"/>
      <c r="S483" s="244"/>
      <c r="T483" s="245"/>
      <c r="AT483" s="246" t="s">
        <v>169</v>
      </c>
      <c r="AU483" s="246" t="s">
        <v>85</v>
      </c>
      <c r="AV483" s="16" t="s">
        <v>165</v>
      </c>
      <c r="AW483" s="16" t="s">
        <v>32</v>
      </c>
      <c r="AX483" s="16" t="s">
        <v>8</v>
      </c>
      <c r="AY483" s="246" t="s">
        <v>158</v>
      </c>
    </row>
    <row r="484" spans="1:65" s="2" customFormat="1" ht="33" customHeight="1">
      <c r="A484" s="35"/>
      <c r="B484" s="36"/>
      <c r="C484" s="187" t="s">
        <v>596</v>
      </c>
      <c r="D484" s="187" t="s">
        <v>160</v>
      </c>
      <c r="E484" s="188" t="s">
        <v>597</v>
      </c>
      <c r="F484" s="189" t="s">
        <v>598</v>
      </c>
      <c r="G484" s="190" t="s">
        <v>163</v>
      </c>
      <c r="H484" s="191">
        <v>9.2799999999999994</v>
      </c>
      <c r="I484" s="192"/>
      <c r="J484" s="191">
        <f>ROUND(I484*H484,0)</f>
        <v>0</v>
      </c>
      <c r="K484" s="189" t="s">
        <v>164</v>
      </c>
      <c r="L484" s="40"/>
      <c r="M484" s="193" t="s">
        <v>1</v>
      </c>
      <c r="N484" s="194" t="s">
        <v>41</v>
      </c>
      <c r="O484" s="72"/>
      <c r="P484" s="195">
        <f>O484*H484</f>
        <v>0</v>
      </c>
      <c r="Q484" s="195">
        <v>0</v>
      </c>
      <c r="R484" s="195">
        <f>Q484*H484</f>
        <v>0</v>
      </c>
      <c r="S484" s="195">
        <v>0</v>
      </c>
      <c r="T484" s="196">
        <f>S484*H484</f>
        <v>0</v>
      </c>
      <c r="U484" s="35"/>
      <c r="V484" s="35"/>
      <c r="W484" s="35"/>
      <c r="X484" s="35"/>
      <c r="Y484" s="35"/>
      <c r="Z484" s="35"/>
      <c r="AA484" s="35"/>
      <c r="AB484" s="35"/>
      <c r="AC484" s="35"/>
      <c r="AD484" s="35"/>
      <c r="AE484" s="35"/>
      <c r="AR484" s="197" t="s">
        <v>165</v>
      </c>
      <c r="AT484" s="197" t="s">
        <v>160</v>
      </c>
      <c r="AU484" s="197" t="s">
        <v>85</v>
      </c>
      <c r="AY484" s="18" t="s">
        <v>158</v>
      </c>
      <c r="BE484" s="198">
        <f>IF(N484="základní",J484,0)</f>
        <v>0</v>
      </c>
      <c r="BF484" s="198">
        <f>IF(N484="snížená",J484,0)</f>
        <v>0</v>
      </c>
      <c r="BG484" s="198">
        <f>IF(N484="zákl. přenesená",J484,0)</f>
        <v>0</v>
      </c>
      <c r="BH484" s="198">
        <f>IF(N484="sníž. přenesená",J484,0)</f>
        <v>0</v>
      </c>
      <c r="BI484" s="198">
        <f>IF(N484="nulová",J484,0)</f>
        <v>0</v>
      </c>
      <c r="BJ484" s="18" t="s">
        <v>8</v>
      </c>
      <c r="BK484" s="198">
        <f>ROUND(I484*H484,0)</f>
        <v>0</v>
      </c>
      <c r="BL484" s="18" t="s">
        <v>165</v>
      </c>
      <c r="BM484" s="197" t="s">
        <v>599</v>
      </c>
    </row>
    <row r="485" spans="1:65" s="2" customFormat="1" ht="27">
      <c r="A485" s="35"/>
      <c r="B485" s="36"/>
      <c r="C485" s="37"/>
      <c r="D485" s="199" t="s">
        <v>167</v>
      </c>
      <c r="E485" s="37"/>
      <c r="F485" s="200" t="s">
        <v>593</v>
      </c>
      <c r="G485" s="37"/>
      <c r="H485" s="37"/>
      <c r="I485" s="201"/>
      <c r="J485" s="37"/>
      <c r="K485" s="37"/>
      <c r="L485" s="40"/>
      <c r="M485" s="202"/>
      <c r="N485" s="203"/>
      <c r="O485" s="72"/>
      <c r="P485" s="72"/>
      <c r="Q485" s="72"/>
      <c r="R485" s="72"/>
      <c r="S485" s="72"/>
      <c r="T485" s="73"/>
      <c r="U485" s="35"/>
      <c r="V485" s="35"/>
      <c r="W485" s="35"/>
      <c r="X485" s="35"/>
      <c r="Y485" s="35"/>
      <c r="Z485" s="35"/>
      <c r="AA485" s="35"/>
      <c r="AB485" s="35"/>
      <c r="AC485" s="35"/>
      <c r="AD485" s="35"/>
      <c r="AE485" s="35"/>
      <c r="AT485" s="18" t="s">
        <v>167</v>
      </c>
      <c r="AU485" s="18" t="s">
        <v>85</v>
      </c>
    </row>
    <row r="486" spans="1:65" s="13" customFormat="1" ht="11.25">
      <c r="B486" s="204"/>
      <c r="C486" s="205"/>
      <c r="D486" s="199" t="s">
        <v>169</v>
      </c>
      <c r="E486" s="206" t="s">
        <v>1</v>
      </c>
      <c r="F486" s="207" t="s">
        <v>600</v>
      </c>
      <c r="G486" s="205"/>
      <c r="H486" s="208">
        <v>9.2799999999999994</v>
      </c>
      <c r="I486" s="209"/>
      <c r="J486" s="205"/>
      <c r="K486" s="205"/>
      <c r="L486" s="210"/>
      <c r="M486" s="211"/>
      <c r="N486" s="212"/>
      <c r="O486" s="212"/>
      <c r="P486" s="212"/>
      <c r="Q486" s="212"/>
      <c r="R486" s="212"/>
      <c r="S486" s="212"/>
      <c r="T486" s="213"/>
      <c r="AT486" s="214" t="s">
        <v>169</v>
      </c>
      <c r="AU486" s="214" t="s">
        <v>85</v>
      </c>
      <c r="AV486" s="13" t="s">
        <v>85</v>
      </c>
      <c r="AW486" s="13" t="s">
        <v>32</v>
      </c>
      <c r="AX486" s="13" t="s">
        <v>8</v>
      </c>
      <c r="AY486" s="214" t="s">
        <v>158</v>
      </c>
    </row>
    <row r="487" spans="1:65" s="2" customFormat="1" ht="33" customHeight="1">
      <c r="A487" s="35"/>
      <c r="B487" s="36"/>
      <c r="C487" s="187" t="s">
        <v>601</v>
      </c>
      <c r="D487" s="187" t="s">
        <v>160</v>
      </c>
      <c r="E487" s="188" t="s">
        <v>602</v>
      </c>
      <c r="F487" s="189" t="s">
        <v>603</v>
      </c>
      <c r="G487" s="190" t="s">
        <v>173</v>
      </c>
      <c r="H487" s="191">
        <v>20.77</v>
      </c>
      <c r="I487" s="192"/>
      <c r="J487" s="191">
        <f>ROUND(I487*H487,0)</f>
        <v>0</v>
      </c>
      <c r="K487" s="189" t="s">
        <v>164</v>
      </c>
      <c r="L487" s="40"/>
      <c r="M487" s="193" t="s">
        <v>1</v>
      </c>
      <c r="N487" s="194" t="s">
        <v>41</v>
      </c>
      <c r="O487" s="72"/>
      <c r="P487" s="195">
        <f>O487*H487</f>
        <v>0</v>
      </c>
      <c r="Q487" s="195">
        <v>0</v>
      </c>
      <c r="R487" s="195">
        <f>Q487*H487</f>
        <v>0</v>
      </c>
      <c r="S487" s="195">
        <v>0</v>
      </c>
      <c r="T487" s="196">
        <f>S487*H487</f>
        <v>0</v>
      </c>
      <c r="U487" s="35"/>
      <c r="V487" s="35"/>
      <c r="W487" s="35"/>
      <c r="X487" s="35"/>
      <c r="Y487" s="35"/>
      <c r="Z487" s="35"/>
      <c r="AA487" s="35"/>
      <c r="AB487" s="35"/>
      <c r="AC487" s="35"/>
      <c r="AD487" s="35"/>
      <c r="AE487" s="35"/>
      <c r="AR487" s="197" t="s">
        <v>165</v>
      </c>
      <c r="AT487" s="197" t="s">
        <v>160</v>
      </c>
      <c r="AU487" s="197" t="s">
        <v>85</v>
      </c>
      <c r="AY487" s="18" t="s">
        <v>158</v>
      </c>
      <c r="BE487" s="198">
        <f>IF(N487="základní",J487,0)</f>
        <v>0</v>
      </c>
      <c r="BF487" s="198">
        <f>IF(N487="snížená",J487,0)</f>
        <v>0</v>
      </c>
      <c r="BG487" s="198">
        <f>IF(N487="zákl. přenesená",J487,0)</f>
        <v>0</v>
      </c>
      <c r="BH487" s="198">
        <f>IF(N487="sníž. přenesená",J487,0)</f>
        <v>0</v>
      </c>
      <c r="BI487" s="198">
        <f>IF(N487="nulová",J487,0)</f>
        <v>0</v>
      </c>
      <c r="BJ487" s="18" t="s">
        <v>8</v>
      </c>
      <c r="BK487" s="198">
        <f>ROUND(I487*H487,0)</f>
        <v>0</v>
      </c>
      <c r="BL487" s="18" t="s">
        <v>165</v>
      </c>
      <c r="BM487" s="197" t="s">
        <v>604</v>
      </c>
    </row>
    <row r="488" spans="1:65" s="2" customFormat="1" ht="36">
      <c r="A488" s="35"/>
      <c r="B488" s="36"/>
      <c r="C488" s="37"/>
      <c r="D488" s="199" t="s">
        <v>167</v>
      </c>
      <c r="E488" s="37"/>
      <c r="F488" s="200" t="s">
        <v>605</v>
      </c>
      <c r="G488" s="37"/>
      <c r="H488" s="37"/>
      <c r="I488" s="201"/>
      <c r="J488" s="37"/>
      <c r="K488" s="37"/>
      <c r="L488" s="40"/>
      <c r="M488" s="202"/>
      <c r="N488" s="203"/>
      <c r="O488" s="72"/>
      <c r="P488" s="72"/>
      <c r="Q488" s="72"/>
      <c r="R488" s="72"/>
      <c r="S488" s="72"/>
      <c r="T488" s="73"/>
      <c r="U488" s="35"/>
      <c r="V488" s="35"/>
      <c r="W488" s="35"/>
      <c r="X488" s="35"/>
      <c r="Y488" s="35"/>
      <c r="Z488" s="35"/>
      <c r="AA488" s="35"/>
      <c r="AB488" s="35"/>
      <c r="AC488" s="35"/>
      <c r="AD488" s="35"/>
      <c r="AE488" s="35"/>
      <c r="AT488" s="18" t="s">
        <v>167</v>
      </c>
      <c r="AU488" s="18" t="s">
        <v>85</v>
      </c>
    </row>
    <row r="489" spans="1:65" s="13" customFormat="1" ht="11.25">
      <c r="B489" s="204"/>
      <c r="C489" s="205"/>
      <c r="D489" s="199" t="s">
        <v>169</v>
      </c>
      <c r="E489" s="206" t="s">
        <v>1</v>
      </c>
      <c r="F489" s="207" t="s">
        <v>606</v>
      </c>
      <c r="G489" s="205"/>
      <c r="H489" s="208">
        <v>14.5</v>
      </c>
      <c r="I489" s="209"/>
      <c r="J489" s="205"/>
      <c r="K489" s="205"/>
      <c r="L489" s="210"/>
      <c r="M489" s="211"/>
      <c r="N489" s="212"/>
      <c r="O489" s="212"/>
      <c r="P489" s="212"/>
      <c r="Q489" s="212"/>
      <c r="R489" s="212"/>
      <c r="S489" s="212"/>
      <c r="T489" s="213"/>
      <c r="AT489" s="214" t="s">
        <v>169</v>
      </c>
      <c r="AU489" s="214" t="s">
        <v>85</v>
      </c>
      <c r="AV489" s="13" t="s">
        <v>85</v>
      </c>
      <c r="AW489" s="13" t="s">
        <v>32</v>
      </c>
      <c r="AX489" s="13" t="s">
        <v>76</v>
      </c>
      <c r="AY489" s="214" t="s">
        <v>158</v>
      </c>
    </row>
    <row r="490" spans="1:65" s="13" customFormat="1" ht="11.25">
      <c r="B490" s="204"/>
      <c r="C490" s="205"/>
      <c r="D490" s="199" t="s">
        <v>169</v>
      </c>
      <c r="E490" s="206" t="s">
        <v>1</v>
      </c>
      <c r="F490" s="207" t="s">
        <v>607</v>
      </c>
      <c r="G490" s="205"/>
      <c r="H490" s="208">
        <v>6.27</v>
      </c>
      <c r="I490" s="209"/>
      <c r="J490" s="205"/>
      <c r="K490" s="205"/>
      <c r="L490" s="210"/>
      <c r="M490" s="211"/>
      <c r="N490" s="212"/>
      <c r="O490" s="212"/>
      <c r="P490" s="212"/>
      <c r="Q490" s="212"/>
      <c r="R490" s="212"/>
      <c r="S490" s="212"/>
      <c r="T490" s="213"/>
      <c r="AT490" s="214" t="s">
        <v>169</v>
      </c>
      <c r="AU490" s="214" t="s">
        <v>85</v>
      </c>
      <c r="AV490" s="13" t="s">
        <v>85</v>
      </c>
      <c r="AW490" s="13" t="s">
        <v>32</v>
      </c>
      <c r="AX490" s="13" t="s">
        <v>76</v>
      </c>
      <c r="AY490" s="214" t="s">
        <v>158</v>
      </c>
    </row>
    <row r="491" spans="1:65" s="16" customFormat="1" ht="11.25">
      <c r="B491" s="236"/>
      <c r="C491" s="237"/>
      <c r="D491" s="199" t="s">
        <v>169</v>
      </c>
      <c r="E491" s="238" t="s">
        <v>1</v>
      </c>
      <c r="F491" s="239" t="s">
        <v>189</v>
      </c>
      <c r="G491" s="237"/>
      <c r="H491" s="240">
        <v>20.77</v>
      </c>
      <c r="I491" s="241"/>
      <c r="J491" s="237"/>
      <c r="K491" s="237"/>
      <c r="L491" s="242"/>
      <c r="M491" s="243"/>
      <c r="N491" s="244"/>
      <c r="O491" s="244"/>
      <c r="P491" s="244"/>
      <c r="Q491" s="244"/>
      <c r="R491" s="244"/>
      <c r="S491" s="244"/>
      <c r="T491" s="245"/>
      <c r="AT491" s="246" t="s">
        <v>169</v>
      </c>
      <c r="AU491" s="246" t="s">
        <v>85</v>
      </c>
      <c r="AV491" s="16" t="s">
        <v>165</v>
      </c>
      <c r="AW491" s="16" t="s">
        <v>32</v>
      </c>
      <c r="AX491" s="16" t="s">
        <v>8</v>
      </c>
      <c r="AY491" s="246" t="s">
        <v>158</v>
      </c>
    </row>
    <row r="492" spans="1:65" s="12" customFormat="1" ht="22.9" customHeight="1">
      <c r="B492" s="171"/>
      <c r="C492" s="172"/>
      <c r="D492" s="173" t="s">
        <v>75</v>
      </c>
      <c r="E492" s="185" t="s">
        <v>199</v>
      </c>
      <c r="F492" s="185" t="s">
        <v>608</v>
      </c>
      <c r="G492" s="172"/>
      <c r="H492" s="172"/>
      <c r="I492" s="175"/>
      <c r="J492" s="186">
        <f>BK492</f>
        <v>0</v>
      </c>
      <c r="K492" s="172"/>
      <c r="L492" s="177"/>
      <c r="M492" s="178"/>
      <c r="N492" s="179"/>
      <c r="O492" s="179"/>
      <c r="P492" s="180">
        <f>SUM(P493:P506)</f>
        <v>0</v>
      </c>
      <c r="Q492" s="179"/>
      <c r="R492" s="180">
        <f>SUM(R493:R506)</f>
        <v>74.720377499999998</v>
      </c>
      <c r="S492" s="179"/>
      <c r="T492" s="181">
        <f>SUM(T493:T506)</f>
        <v>0</v>
      </c>
      <c r="AR492" s="182" t="s">
        <v>8</v>
      </c>
      <c r="AT492" s="183" t="s">
        <v>75</v>
      </c>
      <c r="AU492" s="183" t="s">
        <v>8</v>
      </c>
      <c r="AY492" s="182" t="s">
        <v>158</v>
      </c>
      <c r="BK492" s="184">
        <f>SUM(BK493:BK506)</f>
        <v>0</v>
      </c>
    </row>
    <row r="493" spans="1:65" s="2" customFormat="1" ht="24">
      <c r="A493" s="35"/>
      <c r="B493" s="36"/>
      <c r="C493" s="187" t="s">
        <v>609</v>
      </c>
      <c r="D493" s="187" t="s">
        <v>160</v>
      </c>
      <c r="E493" s="188" t="s">
        <v>610</v>
      </c>
      <c r="F493" s="189" t="s">
        <v>611</v>
      </c>
      <c r="G493" s="190" t="s">
        <v>163</v>
      </c>
      <c r="H493" s="191">
        <v>22.83</v>
      </c>
      <c r="I493" s="192"/>
      <c r="J493" s="191">
        <f>ROUND(I493*H493,0)</f>
        <v>0</v>
      </c>
      <c r="K493" s="189" t="s">
        <v>164</v>
      </c>
      <c r="L493" s="40"/>
      <c r="M493" s="193" t="s">
        <v>1</v>
      </c>
      <c r="N493" s="194" t="s">
        <v>41</v>
      </c>
      <c r="O493" s="72"/>
      <c r="P493" s="195">
        <f>O493*H493</f>
        <v>0</v>
      </c>
      <c r="Q493" s="195">
        <v>0</v>
      </c>
      <c r="R493" s="195">
        <f>Q493*H493</f>
        <v>0</v>
      </c>
      <c r="S493" s="195">
        <v>0</v>
      </c>
      <c r="T493" s="196">
        <f>S493*H493</f>
        <v>0</v>
      </c>
      <c r="U493" s="35"/>
      <c r="V493" s="35"/>
      <c r="W493" s="35"/>
      <c r="X493" s="35"/>
      <c r="Y493" s="35"/>
      <c r="Z493" s="35"/>
      <c r="AA493" s="35"/>
      <c r="AB493" s="35"/>
      <c r="AC493" s="35"/>
      <c r="AD493" s="35"/>
      <c r="AE493" s="35"/>
      <c r="AR493" s="197" t="s">
        <v>165</v>
      </c>
      <c r="AT493" s="197" t="s">
        <v>160</v>
      </c>
      <c r="AU493" s="197" t="s">
        <v>85</v>
      </c>
      <c r="AY493" s="18" t="s">
        <v>158</v>
      </c>
      <c r="BE493" s="198">
        <f>IF(N493="základní",J493,0)</f>
        <v>0</v>
      </c>
      <c r="BF493" s="198">
        <f>IF(N493="snížená",J493,0)</f>
        <v>0</v>
      </c>
      <c r="BG493" s="198">
        <f>IF(N493="zákl. přenesená",J493,0)</f>
        <v>0</v>
      </c>
      <c r="BH493" s="198">
        <f>IF(N493="sníž. přenesená",J493,0)</f>
        <v>0</v>
      </c>
      <c r="BI493" s="198">
        <f>IF(N493="nulová",J493,0)</f>
        <v>0</v>
      </c>
      <c r="BJ493" s="18" t="s">
        <v>8</v>
      </c>
      <c r="BK493" s="198">
        <f>ROUND(I493*H493,0)</f>
        <v>0</v>
      </c>
      <c r="BL493" s="18" t="s">
        <v>165</v>
      </c>
      <c r="BM493" s="197" t="s">
        <v>612</v>
      </c>
    </row>
    <row r="494" spans="1:65" s="14" customFormat="1" ht="11.25">
      <c r="B494" s="215"/>
      <c r="C494" s="216"/>
      <c r="D494" s="199" t="s">
        <v>169</v>
      </c>
      <c r="E494" s="217" t="s">
        <v>1</v>
      </c>
      <c r="F494" s="218" t="s">
        <v>263</v>
      </c>
      <c r="G494" s="216"/>
      <c r="H494" s="217" t="s">
        <v>1</v>
      </c>
      <c r="I494" s="219"/>
      <c r="J494" s="216"/>
      <c r="K494" s="216"/>
      <c r="L494" s="220"/>
      <c r="M494" s="221"/>
      <c r="N494" s="222"/>
      <c r="O494" s="222"/>
      <c r="P494" s="222"/>
      <c r="Q494" s="222"/>
      <c r="R494" s="222"/>
      <c r="S494" s="222"/>
      <c r="T494" s="223"/>
      <c r="AT494" s="224" t="s">
        <v>169</v>
      </c>
      <c r="AU494" s="224" t="s">
        <v>85</v>
      </c>
      <c r="AV494" s="14" t="s">
        <v>8</v>
      </c>
      <c r="AW494" s="14" t="s">
        <v>32</v>
      </c>
      <c r="AX494" s="14" t="s">
        <v>76</v>
      </c>
      <c r="AY494" s="224" t="s">
        <v>158</v>
      </c>
    </row>
    <row r="495" spans="1:65" s="13" customFormat="1" ht="11.25">
      <c r="B495" s="204"/>
      <c r="C495" s="205"/>
      <c r="D495" s="199" t="s">
        <v>169</v>
      </c>
      <c r="E495" s="206" t="s">
        <v>1</v>
      </c>
      <c r="F495" s="207" t="s">
        <v>264</v>
      </c>
      <c r="G495" s="205"/>
      <c r="H495" s="208">
        <v>22.83</v>
      </c>
      <c r="I495" s="209"/>
      <c r="J495" s="205"/>
      <c r="K495" s="205"/>
      <c r="L495" s="210"/>
      <c r="M495" s="211"/>
      <c r="N495" s="212"/>
      <c r="O495" s="212"/>
      <c r="P495" s="212"/>
      <c r="Q495" s="212"/>
      <c r="R495" s="212"/>
      <c r="S495" s="212"/>
      <c r="T495" s="213"/>
      <c r="AT495" s="214" t="s">
        <v>169</v>
      </c>
      <c r="AU495" s="214" t="s">
        <v>85</v>
      </c>
      <c r="AV495" s="13" t="s">
        <v>85</v>
      </c>
      <c r="AW495" s="13" t="s">
        <v>32</v>
      </c>
      <c r="AX495" s="13" t="s">
        <v>8</v>
      </c>
      <c r="AY495" s="214" t="s">
        <v>158</v>
      </c>
    </row>
    <row r="496" spans="1:65" s="2" customFormat="1" ht="24">
      <c r="A496" s="35"/>
      <c r="B496" s="36"/>
      <c r="C496" s="187" t="s">
        <v>613</v>
      </c>
      <c r="D496" s="187" t="s">
        <v>160</v>
      </c>
      <c r="E496" s="188" t="s">
        <v>614</v>
      </c>
      <c r="F496" s="189" t="s">
        <v>615</v>
      </c>
      <c r="G496" s="190" t="s">
        <v>163</v>
      </c>
      <c r="H496" s="191">
        <v>264.27999999999997</v>
      </c>
      <c r="I496" s="192"/>
      <c r="J496" s="191">
        <f>ROUND(I496*H496,0)</f>
        <v>0</v>
      </c>
      <c r="K496" s="189" t="s">
        <v>164</v>
      </c>
      <c r="L496" s="40"/>
      <c r="M496" s="193" t="s">
        <v>1</v>
      </c>
      <c r="N496" s="194" t="s">
        <v>41</v>
      </c>
      <c r="O496" s="72"/>
      <c r="P496" s="195">
        <f>O496*H496</f>
        <v>0</v>
      </c>
      <c r="Q496" s="195">
        <v>0</v>
      </c>
      <c r="R496" s="195">
        <f>Q496*H496</f>
        <v>0</v>
      </c>
      <c r="S496" s="195">
        <v>0</v>
      </c>
      <c r="T496" s="196">
        <f>S496*H496</f>
        <v>0</v>
      </c>
      <c r="U496" s="35"/>
      <c r="V496" s="35"/>
      <c r="W496" s="35"/>
      <c r="X496" s="35"/>
      <c r="Y496" s="35"/>
      <c r="Z496" s="35"/>
      <c r="AA496" s="35"/>
      <c r="AB496" s="35"/>
      <c r="AC496" s="35"/>
      <c r="AD496" s="35"/>
      <c r="AE496" s="35"/>
      <c r="AR496" s="197" t="s">
        <v>165</v>
      </c>
      <c r="AT496" s="197" t="s">
        <v>160</v>
      </c>
      <c r="AU496" s="197" t="s">
        <v>85</v>
      </c>
      <c r="AY496" s="18" t="s">
        <v>158</v>
      </c>
      <c r="BE496" s="198">
        <f>IF(N496="základní",J496,0)</f>
        <v>0</v>
      </c>
      <c r="BF496" s="198">
        <f>IF(N496="snížená",J496,0)</f>
        <v>0</v>
      </c>
      <c r="BG496" s="198">
        <f>IF(N496="zákl. přenesená",J496,0)</f>
        <v>0</v>
      </c>
      <c r="BH496" s="198">
        <f>IF(N496="sníž. přenesená",J496,0)</f>
        <v>0</v>
      </c>
      <c r="BI496" s="198">
        <f>IF(N496="nulová",J496,0)</f>
        <v>0</v>
      </c>
      <c r="BJ496" s="18" t="s">
        <v>8</v>
      </c>
      <c r="BK496" s="198">
        <f>ROUND(I496*H496,0)</f>
        <v>0</v>
      </c>
      <c r="BL496" s="18" t="s">
        <v>165</v>
      </c>
      <c r="BM496" s="197" t="s">
        <v>616</v>
      </c>
    </row>
    <row r="497" spans="1:65" s="14" customFormat="1" ht="11.25">
      <c r="B497" s="215"/>
      <c r="C497" s="216"/>
      <c r="D497" s="199" t="s">
        <v>169</v>
      </c>
      <c r="E497" s="217" t="s">
        <v>1</v>
      </c>
      <c r="F497" s="218" t="s">
        <v>265</v>
      </c>
      <c r="G497" s="216"/>
      <c r="H497" s="217" t="s">
        <v>1</v>
      </c>
      <c r="I497" s="219"/>
      <c r="J497" s="216"/>
      <c r="K497" s="216"/>
      <c r="L497" s="220"/>
      <c r="M497" s="221"/>
      <c r="N497" s="222"/>
      <c r="O497" s="222"/>
      <c r="P497" s="222"/>
      <c r="Q497" s="222"/>
      <c r="R497" s="222"/>
      <c r="S497" s="222"/>
      <c r="T497" s="223"/>
      <c r="AT497" s="224" t="s">
        <v>169</v>
      </c>
      <c r="AU497" s="224" t="s">
        <v>85</v>
      </c>
      <c r="AV497" s="14" t="s">
        <v>8</v>
      </c>
      <c r="AW497" s="14" t="s">
        <v>32</v>
      </c>
      <c r="AX497" s="14" t="s">
        <v>76</v>
      </c>
      <c r="AY497" s="224" t="s">
        <v>158</v>
      </c>
    </row>
    <row r="498" spans="1:65" s="13" customFormat="1" ht="11.25">
      <c r="B498" s="204"/>
      <c r="C498" s="205"/>
      <c r="D498" s="199" t="s">
        <v>169</v>
      </c>
      <c r="E498" s="206" t="s">
        <v>1</v>
      </c>
      <c r="F498" s="207" t="s">
        <v>266</v>
      </c>
      <c r="G498" s="205"/>
      <c r="H498" s="208">
        <v>264.27999999999997</v>
      </c>
      <c r="I498" s="209"/>
      <c r="J498" s="205"/>
      <c r="K498" s="205"/>
      <c r="L498" s="210"/>
      <c r="M498" s="211"/>
      <c r="N498" s="212"/>
      <c r="O498" s="212"/>
      <c r="P498" s="212"/>
      <c r="Q498" s="212"/>
      <c r="R498" s="212"/>
      <c r="S498" s="212"/>
      <c r="T498" s="213"/>
      <c r="AT498" s="214" t="s">
        <v>169</v>
      </c>
      <c r="AU498" s="214" t="s">
        <v>85</v>
      </c>
      <c r="AV498" s="13" t="s">
        <v>85</v>
      </c>
      <c r="AW498" s="13" t="s">
        <v>32</v>
      </c>
      <c r="AX498" s="13" t="s">
        <v>8</v>
      </c>
      <c r="AY498" s="214" t="s">
        <v>158</v>
      </c>
    </row>
    <row r="499" spans="1:65" s="2" customFormat="1" ht="78" customHeight="1">
      <c r="A499" s="35"/>
      <c r="B499" s="36"/>
      <c r="C499" s="187" t="s">
        <v>617</v>
      </c>
      <c r="D499" s="187" t="s">
        <v>160</v>
      </c>
      <c r="E499" s="188" t="s">
        <v>618</v>
      </c>
      <c r="F499" s="189" t="s">
        <v>619</v>
      </c>
      <c r="G499" s="190" t="s">
        <v>163</v>
      </c>
      <c r="H499" s="191">
        <v>287.11</v>
      </c>
      <c r="I499" s="192"/>
      <c r="J499" s="191">
        <f>ROUND(I499*H499,0)</f>
        <v>0</v>
      </c>
      <c r="K499" s="189" t="s">
        <v>164</v>
      </c>
      <c r="L499" s="40"/>
      <c r="M499" s="193" t="s">
        <v>1</v>
      </c>
      <c r="N499" s="194" t="s">
        <v>41</v>
      </c>
      <c r="O499" s="72"/>
      <c r="P499" s="195">
        <f>O499*H499</f>
        <v>0</v>
      </c>
      <c r="Q499" s="195">
        <v>8.4250000000000005E-2</v>
      </c>
      <c r="R499" s="195">
        <f>Q499*H499</f>
        <v>24.189017500000002</v>
      </c>
      <c r="S499" s="195">
        <v>0</v>
      </c>
      <c r="T499" s="196">
        <f>S499*H499</f>
        <v>0</v>
      </c>
      <c r="U499" s="35"/>
      <c r="V499" s="35"/>
      <c r="W499" s="35"/>
      <c r="X499" s="35"/>
      <c r="Y499" s="35"/>
      <c r="Z499" s="35"/>
      <c r="AA499" s="35"/>
      <c r="AB499" s="35"/>
      <c r="AC499" s="35"/>
      <c r="AD499" s="35"/>
      <c r="AE499" s="35"/>
      <c r="AR499" s="197" t="s">
        <v>165</v>
      </c>
      <c r="AT499" s="197" t="s">
        <v>160</v>
      </c>
      <c r="AU499" s="197" t="s">
        <v>85</v>
      </c>
      <c r="AY499" s="18" t="s">
        <v>158</v>
      </c>
      <c r="BE499" s="198">
        <f>IF(N499="základní",J499,0)</f>
        <v>0</v>
      </c>
      <c r="BF499" s="198">
        <f>IF(N499="snížená",J499,0)</f>
        <v>0</v>
      </c>
      <c r="BG499" s="198">
        <f>IF(N499="zákl. přenesená",J499,0)</f>
        <v>0</v>
      </c>
      <c r="BH499" s="198">
        <f>IF(N499="sníž. přenesená",J499,0)</f>
        <v>0</v>
      </c>
      <c r="BI499" s="198">
        <f>IF(N499="nulová",J499,0)</f>
        <v>0</v>
      </c>
      <c r="BJ499" s="18" t="s">
        <v>8</v>
      </c>
      <c r="BK499" s="198">
        <f>ROUND(I499*H499,0)</f>
        <v>0</v>
      </c>
      <c r="BL499" s="18" t="s">
        <v>165</v>
      </c>
      <c r="BM499" s="197" t="s">
        <v>620</v>
      </c>
    </row>
    <row r="500" spans="1:65" s="2" customFormat="1" ht="108">
      <c r="A500" s="35"/>
      <c r="B500" s="36"/>
      <c r="C500" s="37"/>
      <c r="D500" s="199" t="s">
        <v>167</v>
      </c>
      <c r="E500" s="37"/>
      <c r="F500" s="200" t="s">
        <v>621</v>
      </c>
      <c r="G500" s="37"/>
      <c r="H500" s="37"/>
      <c r="I500" s="201"/>
      <c r="J500" s="37"/>
      <c r="K500" s="37"/>
      <c r="L500" s="40"/>
      <c r="M500" s="202"/>
      <c r="N500" s="203"/>
      <c r="O500" s="72"/>
      <c r="P500" s="72"/>
      <c r="Q500" s="72"/>
      <c r="R500" s="72"/>
      <c r="S500" s="72"/>
      <c r="T500" s="73"/>
      <c r="U500" s="35"/>
      <c r="V500" s="35"/>
      <c r="W500" s="35"/>
      <c r="X500" s="35"/>
      <c r="Y500" s="35"/>
      <c r="Z500" s="35"/>
      <c r="AA500" s="35"/>
      <c r="AB500" s="35"/>
      <c r="AC500" s="35"/>
      <c r="AD500" s="35"/>
      <c r="AE500" s="35"/>
      <c r="AT500" s="18" t="s">
        <v>167</v>
      </c>
      <c r="AU500" s="18" t="s">
        <v>85</v>
      </c>
    </row>
    <row r="501" spans="1:65" s="14" customFormat="1" ht="11.25">
      <c r="B501" s="215"/>
      <c r="C501" s="216"/>
      <c r="D501" s="199" t="s">
        <v>169</v>
      </c>
      <c r="E501" s="217" t="s">
        <v>1</v>
      </c>
      <c r="F501" s="218" t="s">
        <v>263</v>
      </c>
      <c r="G501" s="216"/>
      <c r="H501" s="217" t="s">
        <v>1</v>
      </c>
      <c r="I501" s="219"/>
      <c r="J501" s="216"/>
      <c r="K501" s="216"/>
      <c r="L501" s="220"/>
      <c r="M501" s="221"/>
      <c r="N501" s="222"/>
      <c r="O501" s="222"/>
      <c r="P501" s="222"/>
      <c r="Q501" s="222"/>
      <c r="R501" s="222"/>
      <c r="S501" s="222"/>
      <c r="T501" s="223"/>
      <c r="AT501" s="224" t="s">
        <v>169</v>
      </c>
      <c r="AU501" s="224" t="s">
        <v>85</v>
      </c>
      <c r="AV501" s="14" t="s">
        <v>8</v>
      </c>
      <c r="AW501" s="14" t="s">
        <v>32</v>
      </c>
      <c r="AX501" s="14" t="s">
        <v>76</v>
      </c>
      <c r="AY501" s="224" t="s">
        <v>158</v>
      </c>
    </row>
    <row r="502" spans="1:65" s="13" customFormat="1" ht="11.25">
      <c r="B502" s="204"/>
      <c r="C502" s="205"/>
      <c r="D502" s="199" t="s">
        <v>169</v>
      </c>
      <c r="E502" s="206" t="s">
        <v>1</v>
      </c>
      <c r="F502" s="207" t="s">
        <v>264</v>
      </c>
      <c r="G502" s="205"/>
      <c r="H502" s="208">
        <v>22.83</v>
      </c>
      <c r="I502" s="209"/>
      <c r="J502" s="205"/>
      <c r="K502" s="205"/>
      <c r="L502" s="210"/>
      <c r="M502" s="211"/>
      <c r="N502" s="212"/>
      <c r="O502" s="212"/>
      <c r="P502" s="212"/>
      <c r="Q502" s="212"/>
      <c r="R502" s="212"/>
      <c r="S502" s="212"/>
      <c r="T502" s="213"/>
      <c r="AT502" s="214" t="s">
        <v>169</v>
      </c>
      <c r="AU502" s="214" t="s">
        <v>85</v>
      </c>
      <c r="AV502" s="13" t="s">
        <v>85</v>
      </c>
      <c r="AW502" s="13" t="s">
        <v>32</v>
      </c>
      <c r="AX502" s="13" t="s">
        <v>76</v>
      </c>
      <c r="AY502" s="214" t="s">
        <v>158</v>
      </c>
    </row>
    <row r="503" spans="1:65" s="14" customFormat="1" ht="11.25">
      <c r="B503" s="215"/>
      <c r="C503" s="216"/>
      <c r="D503" s="199" t="s">
        <v>169</v>
      </c>
      <c r="E503" s="217" t="s">
        <v>1</v>
      </c>
      <c r="F503" s="218" t="s">
        <v>265</v>
      </c>
      <c r="G503" s="216"/>
      <c r="H503" s="217" t="s">
        <v>1</v>
      </c>
      <c r="I503" s="219"/>
      <c r="J503" s="216"/>
      <c r="K503" s="216"/>
      <c r="L503" s="220"/>
      <c r="M503" s="221"/>
      <c r="N503" s="222"/>
      <c r="O503" s="222"/>
      <c r="P503" s="222"/>
      <c r="Q503" s="222"/>
      <c r="R503" s="222"/>
      <c r="S503" s="222"/>
      <c r="T503" s="223"/>
      <c r="AT503" s="224" t="s">
        <v>169</v>
      </c>
      <c r="AU503" s="224" t="s">
        <v>85</v>
      </c>
      <c r="AV503" s="14" t="s">
        <v>8</v>
      </c>
      <c r="AW503" s="14" t="s">
        <v>32</v>
      </c>
      <c r="AX503" s="14" t="s">
        <v>76</v>
      </c>
      <c r="AY503" s="224" t="s">
        <v>158</v>
      </c>
    </row>
    <row r="504" spans="1:65" s="13" customFormat="1" ht="11.25">
      <c r="B504" s="204"/>
      <c r="C504" s="205"/>
      <c r="D504" s="199" t="s">
        <v>169</v>
      </c>
      <c r="E504" s="206" t="s">
        <v>1</v>
      </c>
      <c r="F504" s="207" t="s">
        <v>266</v>
      </c>
      <c r="G504" s="205"/>
      <c r="H504" s="208">
        <v>264.27999999999997</v>
      </c>
      <c r="I504" s="209"/>
      <c r="J504" s="205"/>
      <c r="K504" s="205"/>
      <c r="L504" s="210"/>
      <c r="M504" s="211"/>
      <c r="N504" s="212"/>
      <c r="O504" s="212"/>
      <c r="P504" s="212"/>
      <c r="Q504" s="212"/>
      <c r="R504" s="212"/>
      <c r="S504" s="212"/>
      <c r="T504" s="213"/>
      <c r="AT504" s="214" t="s">
        <v>169</v>
      </c>
      <c r="AU504" s="214" t="s">
        <v>85</v>
      </c>
      <c r="AV504" s="13" t="s">
        <v>85</v>
      </c>
      <c r="AW504" s="13" t="s">
        <v>32</v>
      </c>
      <c r="AX504" s="13" t="s">
        <v>76</v>
      </c>
      <c r="AY504" s="214" t="s">
        <v>158</v>
      </c>
    </row>
    <row r="505" spans="1:65" s="16" customFormat="1" ht="11.25">
      <c r="B505" s="236"/>
      <c r="C505" s="237"/>
      <c r="D505" s="199" t="s">
        <v>169</v>
      </c>
      <c r="E505" s="238" t="s">
        <v>1</v>
      </c>
      <c r="F505" s="239" t="s">
        <v>189</v>
      </c>
      <c r="G505" s="237"/>
      <c r="H505" s="240">
        <v>287.11</v>
      </c>
      <c r="I505" s="241"/>
      <c r="J505" s="237"/>
      <c r="K505" s="237"/>
      <c r="L505" s="242"/>
      <c r="M505" s="243"/>
      <c r="N505" s="244"/>
      <c r="O505" s="244"/>
      <c r="P505" s="244"/>
      <c r="Q505" s="244"/>
      <c r="R505" s="244"/>
      <c r="S505" s="244"/>
      <c r="T505" s="245"/>
      <c r="AT505" s="246" t="s">
        <v>169</v>
      </c>
      <c r="AU505" s="246" t="s">
        <v>85</v>
      </c>
      <c r="AV505" s="16" t="s">
        <v>165</v>
      </c>
      <c r="AW505" s="16" t="s">
        <v>32</v>
      </c>
      <c r="AX505" s="16" t="s">
        <v>8</v>
      </c>
      <c r="AY505" s="246" t="s">
        <v>158</v>
      </c>
    </row>
    <row r="506" spans="1:65" s="2" customFormat="1" ht="16.5" customHeight="1">
      <c r="A506" s="35"/>
      <c r="B506" s="36"/>
      <c r="C506" s="247" t="s">
        <v>622</v>
      </c>
      <c r="D506" s="247" t="s">
        <v>250</v>
      </c>
      <c r="E506" s="248" t="s">
        <v>623</v>
      </c>
      <c r="F506" s="249" t="s">
        <v>624</v>
      </c>
      <c r="G506" s="250" t="s">
        <v>163</v>
      </c>
      <c r="H506" s="251">
        <v>287.11</v>
      </c>
      <c r="I506" s="252"/>
      <c r="J506" s="251">
        <f>ROUND(I506*H506,0)</f>
        <v>0</v>
      </c>
      <c r="K506" s="249" t="s">
        <v>164</v>
      </c>
      <c r="L506" s="253"/>
      <c r="M506" s="254" t="s">
        <v>1</v>
      </c>
      <c r="N506" s="255" t="s">
        <v>41</v>
      </c>
      <c r="O506" s="72"/>
      <c r="P506" s="195">
        <f>O506*H506</f>
        <v>0</v>
      </c>
      <c r="Q506" s="195">
        <v>0.17599999999999999</v>
      </c>
      <c r="R506" s="195">
        <f>Q506*H506</f>
        <v>50.531359999999999</v>
      </c>
      <c r="S506" s="195">
        <v>0</v>
      </c>
      <c r="T506" s="196">
        <f>S506*H506</f>
        <v>0</v>
      </c>
      <c r="U506" s="35"/>
      <c r="V506" s="35"/>
      <c r="W506" s="35"/>
      <c r="X506" s="35"/>
      <c r="Y506" s="35"/>
      <c r="Z506" s="35"/>
      <c r="AA506" s="35"/>
      <c r="AB506" s="35"/>
      <c r="AC506" s="35"/>
      <c r="AD506" s="35"/>
      <c r="AE506" s="35"/>
      <c r="AR506" s="197" t="s">
        <v>224</v>
      </c>
      <c r="AT506" s="197" t="s">
        <v>250</v>
      </c>
      <c r="AU506" s="197" t="s">
        <v>85</v>
      </c>
      <c r="AY506" s="18" t="s">
        <v>158</v>
      </c>
      <c r="BE506" s="198">
        <f>IF(N506="základní",J506,0)</f>
        <v>0</v>
      </c>
      <c r="BF506" s="198">
        <f>IF(N506="snížená",J506,0)</f>
        <v>0</v>
      </c>
      <c r="BG506" s="198">
        <f>IF(N506="zákl. přenesená",J506,0)</f>
        <v>0</v>
      </c>
      <c r="BH506" s="198">
        <f>IF(N506="sníž. přenesená",J506,0)</f>
        <v>0</v>
      </c>
      <c r="BI506" s="198">
        <f>IF(N506="nulová",J506,0)</f>
        <v>0</v>
      </c>
      <c r="BJ506" s="18" t="s">
        <v>8</v>
      </c>
      <c r="BK506" s="198">
        <f>ROUND(I506*H506,0)</f>
        <v>0</v>
      </c>
      <c r="BL506" s="18" t="s">
        <v>165</v>
      </c>
      <c r="BM506" s="197" t="s">
        <v>625</v>
      </c>
    </row>
    <row r="507" spans="1:65" s="12" customFormat="1" ht="22.9" customHeight="1">
      <c r="B507" s="171"/>
      <c r="C507" s="172"/>
      <c r="D507" s="173" t="s">
        <v>75</v>
      </c>
      <c r="E507" s="185" t="s">
        <v>209</v>
      </c>
      <c r="F507" s="185" t="s">
        <v>626</v>
      </c>
      <c r="G507" s="172"/>
      <c r="H507" s="172"/>
      <c r="I507" s="175"/>
      <c r="J507" s="186">
        <f>BK507</f>
        <v>0</v>
      </c>
      <c r="K507" s="172"/>
      <c r="L507" s="177"/>
      <c r="M507" s="178"/>
      <c r="N507" s="179"/>
      <c r="O507" s="179"/>
      <c r="P507" s="180">
        <f>SUM(P508:P659)</f>
        <v>0</v>
      </c>
      <c r="Q507" s="179"/>
      <c r="R507" s="180">
        <f>SUM(R508:R659)</f>
        <v>492.41125500000004</v>
      </c>
      <c r="S507" s="179"/>
      <c r="T507" s="181">
        <f>SUM(T508:T659)</f>
        <v>0</v>
      </c>
      <c r="AR507" s="182" t="s">
        <v>8</v>
      </c>
      <c r="AT507" s="183" t="s">
        <v>75</v>
      </c>
      <c r="AU507" s="183" t="s">
        <v>8</v>
      </c>
      <c r="AY507" s="182" t="s">
        <v>158</v>
      </c>
      <c r="BK507" s="184">
        <f>SUM(BK508:BK659)</f>
        <v>0</v>
      </c>
    </row>
    <row r="508" spans="1:65" s="2" customFormat="1" ht="44.25" customHeight="1">
      <c r="A508" s="35"/>
      <c r="B508" s="36"/>
      <c r="C508" s="187" t="s">
        <v>627</v>
      </c>
      <c r="D508" s="187" t="s">
        <v>160</v>
      </c>
      <c r="E508" s="188" t="s">
        <v>628</v>
      </c>
      <c r="F508" s="189" t="s">
        <v>629</v>
      </c>
      <c r="G508" s="190" t="s">
        <v>163</v>
      </c>
      <c r="H508" s="191">
        <v>221.2</v>
      </c>
      <c r="I508" s="192"/>
      <c r="J508" s="191">
        <f>ROUND(I508*H508,0)</f>
        <v>0</v>
      </c>
      <c r="K508" s="189" t="s">
        <v>164</v>
      </c>
      <c r="L508" s="40"/>
      <c r="M508" s="193" t="s">
        <v>1</v>
      </c>
      <c r="N508" s="194" t="s">
        <v>41</v>
      </c>
      <c r="O508" s="72"/>
      <c r="P508" s="195">
        <f>O508*H508</f>
        <v>0</v>
      </c>
      <c r="Q508" s="195">
        <v>3.48E-3</v>
      </c>
      <c r="R508" s="195">
        <f>Q508*H508</f>
        <v>0.76977600000000002</v>
      </c>
      <c r="S508" s="195">
        <v>0</v>
      </c>
      <c r="T508" s="196">
        <f>S508*H508</f>
        <v>0</v>
      </c>
      <c r="U508" s="35"/>
      <c r="V508" s="35"/>
      <c r="W508" s="35"/>
      <c r="X508" s="35"/>
      <c r="Y508" s="35"/>
      <c r="Z508" s="35"/>
      <c r="AA508" s="35"/>
      <c r="AB508" s="35"/>
      <c r="AC508" s="35"/>
      <c r="AD508" s="35"/>
      <c r="AE508" s="35"/>
      <c r="AR508" s="197" t="s">
        <v>165</v>
      </c>
      <c r="AT508" s="197" t="s">
        <v>160</v>
      </c>
      <c r="AU508" s="197" t="s">
        <v>85</v>
      </c>
      <c r="AY508" s="18" t="s">
        <v>158</v>
      </c>
      <c r="BE508" s="198">
        <f>IF(N508="základní",J508,0)</f>
        <v>0</v>
      </c>
      <c r="BF508" s="198">
        <f>IF(N508="snížená",J508,0)</f>
        <v>0</v>
      </c>
      <c r="BG508" s="198">
        <f>IF(N508="zákl. přenesená",J508,0)</f>
        <v>0</v>
      </c>
      <c r="BH508" s="198">
        <f>IF(N508="sníž. přenesená",J508,0)</f>
        <v>0</v>
      </c>
      <c r="BI508" s="198">
        <f>IF(N508="nulová",J508,0)</f>
        <v>0</v>
      </c>
      <c r="BJ508" s="18" t="s">
        <v>8</v>
      </c>
      <c r="BK508" s="198">
        <f>ROUND(I508*H508,0)</f>
        <v>0</v>
      </c>
      <c r="BL508" s="18" t="s">
        <v>165</v>
      </c>
      <c r="BM508" s="197" t="s">
        <v>630</v>
      </c>
    </row>
    <row r="509" spans="1:65" s="13" customFormat="1" ht="11.25">
      <c r="B509" s="204"/>
      <c r="C509" s="205"/>
      <c r="D509" s="199" t="s">
        <v>169</v>
      </c>
      <c r="E509" s="206" t="s">
        <v>1</v>
      </c>
      <c r="F509" s="207" t="s">
        <v>631</v>
      </c>
      <c r="G509" s="205"/>
      <c r="H509" s="208">
        <v>47.78</v>
      </c>
      <c r="I509" s="209"/>
      <c r="J509" s="205"/>
      <c r="K509" s="205"/>
      <c r="L509" s="210"/>
      <c r="M509" s="211"/>
      <c r="N509" s="212"/>
      <c r="O509" s="212"/>
      <c r="P509" s="212"/>
      <c r="Q509" s="212"/>
      <c r="R509" s="212"/>
      <c r="S509" s="212"/>
      <c r="T509" s="213"/>
      <c r="AT509" s="214" t="s">
        <v>169</v>
      </c>
      <c r="AU509" s="214" t="s">
        <v>85</v>
      </c>
      <c r="AV509" s="13" t="s">
        <v>85</v>
      </c>
      <c r="AW509" s="13" t="s">
        <v>32</v>
      </c>
      <c r="AX509" s="13" t="s">
        <v>76</v>
      </c>
      <c r="AY509" s="214" t="s">
        <v>158</v>
      </c>
    </row>
    <row r="510" spans="1:65" s="13" customFormat="1" ht="11.25">
      <c r="B510" s="204"/>
      <c r="C510" s="205"/>
      <c r="D510" s="199" t="s">
        <v>169</v>
      </c>
      <c r="E510" s="206" t="s">
        <v>1</v>
      </c>
      <c r="F510" s="207" t="s">
        <v>632</v>
      </c>
      <c r="G510" s="205"/>
      <c r="H510" s="208">
        <v>173.42</v>
      </c>
      <c r="I510" s="209"/>
      <c r="J510" s="205"/>
      <c r="K510" s="205"/>
      <c r="L510" s="210"/>
      <c r="M510" s="211"/>
      <c r="N510" s="212"/>
      <c r="O510" s="212"/>
      <c r="P510" s="212"/>
      <c r="Q510" s="212"/>
      <c r="R510" s="212"/>
      <c r="S510" s="212"/>
      <c r="T510" s="213"/>
      <c r="AT510" s="214" t="s">
        <v>169</v>
      </c>
      <c r="AU510" s="214" t="s">
        <v>85</v>
      </c>
      <c r="AV510" s="13" t="s">
        <v>85</v>
      </c>
      <c r="AW510" s="13" t="s">
        <v>32</v>
      </c>
      <c r="AX510" s="13" t="s">
        <v>76</v>
      </c>
      <c r="AY510" s="214" t="s">
        <v>158</v>
      </c>
    </row>
    <row r="511" spans="1:65" s="16" customFormat="1" ht="11.25">
      <c r="B511" s="236"/>
      <c r="C511" s="237"/>
      <c r="D511" s="199" t="s">
        <v>169</v>
      </c>
      <c r="E511" s="238" t="s">
        <v>1</v>
      </c>
      <c r="F511" s="239" t="s">
        <v>189</v>
      </c>
      <c r="G511" s="237"/>
      <c r="H511" s="240">
        <v>221.2</v>
      </c>
      <c r="I511" s="241"/>
      <c r="J511" s="237"/>
      <c r="K511" s="237"/>
      <c r="L511" s="242"/>
      <c r="M511" s="243"/>
      <c r="N511" s="244"/>
      <c r="O511" s="244"/>
      <c r="P511" s="244"/>
      <c r="Q511" s="244"/>
      <c r="R511" s="244"/>
      <c r="S511" s="244"/>
      <c r="T511" s="245"/>
      <c r="AT511" s="246" t="s">
        <v>169</v>
      </c>
      <c r="AU511" s="246" t="s">
        <v>85</v>
      </c>
      <c r="AV511" s="16" t="s">
        <v>165</v>
      </c>
      <c r="AW511" s="16" t="s">
        <v>32</v>
      </c>
      <c r="AX511" s="16" t="s">
        <v>8</v>
      </c>
      <c r="AY511" s="246" t="s">
        <v>158</v>
      </c>
    </row>
    <row r="512" spans="1:65" s="2" customFormat="1" ht="36">
      <c r="A512" s="35"/>
      <c r="B512" s="36"/>
      <c r="C512" s="187" t="s">
        <v>633</v>
      </c>
      <c r="D512" s="187" t="s">
        <v>160</v>
      </c>
      <c r="E512" s="188" t="s">
        <v>634</v>
      </c>
      <c r="F512" s="189" t="s">
        <v>635</v>
      </c>
      <c r="G512" s="190" t="s">
        <v>163</v>
      </c>
      <c r="H512" s="191">
        <v>16.88</v>
      </c>
      <c r="I512" s="192"/>
      <c r="J512" s="191">
        <f>ROUND(I512*H512,0)</f>
        <v>0</v>
      </c>
      <c r="K512" s="189" t="s">
        <v>164</v>
      </c>
      <c r="L512" s="40"/>
      <c r="M512" s="193" t="s">
        <v>1</v>
      </c>
      <c r="N512" s="194" t="s">
        <v>41</v>
      </c>
      <c r="O512" s="72"/>
      <c r="P512" s="195">
        <f>O512*H512</f>
        <v>0</v>
      </c>
      <c r="Q512" s="195">
        <v>4.3800000000000002E-3</v>
      </c>
      <c r="R512" s="195">
        <f>Q512*H512</f>
        <v>7.3934399999999997E-2</v>
      </c>
      <c r="S512" s="195">
        <v>0</v>
      </c>
      <c r="T512" s="196">
        <f>S512*H512</f>
        <v>0</v>
      </c>
      <c r="U512" s="35"/>
      <c r="V512" s="35"/>
      <c r="W512" s="35"/>
      <c r="X512" s="35"/>
      <c r="Y512" s="35"/>
      <c r="Z512" s="35"/>
      <c r="AA512" s="35"/>
      <c r="AB512" s="35"/>
      <c r="AC512" s="35"/>
      <c r="AD512" s="35"/>
      <c r="AE512" s="35"/>
      <c r="AR512" s="197" t="s">
        <v>165</v>
      </c>
      <c r="AT512" s="197" t="s">
        <v>160</v>
      </c>
      <c r="AU512" s="197" t="s">
        <v>85</v>
      </c>
      <c r="AY512" s="18" t="s">
        <v>158</v>
      </c>
      <c r="BE512" s="198">
        <f>IF(N512="základní",J512,0)</f>
        <v>0</v>
      </c>
      <c r="BF512" s="198">
        <f>IF(N512="snížená",J512,0)</f>
        <v>0</v>
      </c>
      <c r="BG512" s="198">
        <f>IF(N512="zákl. přenesená",J512,0)</f>
        <v>0</v>
      </c>
      <c r="BH512" s="198">
        <f>IF(N512="sníž. přenesená",J512,0)</f>
        <v>0</v>
      </c>
      <c r="BI512" s="198">
        <f>IF(N512="nulová",J512,0)</f>
        <v>0</v>
      </c>
      <c r="BJ512" s="18" t="s">
        <v>8</v>
      </c>
      <c r="BK512" s="198">
        <f>ROUND(I512*H512,0)</f>
        <v>0</v>
      </c>
      <c r="BL512" s="18" t="s">
        <v>165</v>
      </c>
      <c r="BM512" s="197" t="s">
        <v>636</v>
      </c>
    </row>
    <row r="513" spans="1:65" s="2" customFormat="1" ht="18">
      <c r="A513" s="35"/>
      <c r="B513" s="36"/>
      <c r="C513" s="37"/>
      <c r="D513" s="199" t="s">
        <v>167</v>
      </c>
      <c r="E513" s="37"/>
      <c r="F513" s="200" t="s">
        <v>637</v>
      </c>
      <c r="G513" s="37"/>
      <c r="H513" s="37"/>
      <c r="I513" s="201"/>
      <c r="J513" s="37"/>
      <c r="K513" s="37"/>
      <c r="L513" s="40"/>
      <c r="M513" s="202"/>
      <c r="N513" s="203"/>
      <c r="O513" s="72"/>
      <c r="P513" s="72"/>
      <c r="Q513" s="72"/>
      <c r="R513" s="72"/>
      <c r="S513" s="72"/>
      <c r="T513" s="73"/>
      <c r="U513" s="35"/>
      <c r="V513" s="35"/>
      <c r="W513" s="35"/>
      <c r="X513" s="35"/>
      <c r="Y513" s="35"/>
      <c r="Z513" s="35"/>
      <c r="AA513" s="35"/>
      <c r="AB513" s="35"/>
      <c r="AC513" s="35"/>
      <c r="AD513" s="35"/>
      <c r="AE513" s="35"/>
      <c r="AT513" s="18" t="s">
        <v>167</v>
      </c>
      <c r="AU513" s="18" t="s">
        <v>85</v>
      </c>
    </row>
    <row r="514" spans="1:65" s="13" customFormat="1" ht="22.5">
      <c r="B514" s="204"/>
      <c r="C514" s="205"/>
      <c r="D514" s="199" t="s">
        <v>169</v>
      </c>
      <c r="E514" s="206" t="s">
        <v>1</v>
      </c>
      <c r="F514" s="207" t="s">
        <v>638</v>
      </c>
      <c r="G514" s="205"/>
      <c r="H514" s="208">
        <v>16.88</v>
      </c>
      <c r="I514" s="209"/>
      <c r="J514" s="205"/>
      <c r="K514" s="205"/>
      <c r="L514" s="210"/>
      <c r="M514" s="211"/>
      <c r="N514" s="212"/>
      <c r="O514" s="212"/>
      <c r="P514" s="212"/>
      <c r="Q514" s="212"/>
      <c r="R514" s="212"/>
      <c r="S514" s="212"/>
      <c r="T514" s="213"/>
      <c r="AT514" s="214" t="s">
        <v>169</v>
      </c>
      <c r="AU514" s="214" t="s">
        <v>85</v>
      </c>
      <c r="AV514" s="13" t="s">
        <v>85</v>
      </c>
      <c r="AW514" s="13" t="s">
        <v>32</v>
      </c>
      <c r="AX514" s="13" t="s">
        <v>8</v>
      </c>
      <c r="AY514" s="214" t="s">
        <v>158</v>
      </c>
    </row>
    <row r="515" spans="1:65" s="2" customFormat="1" ht="44.25" customHeight="1">
      <c r="A515" s="35"/>
      <c r="B515" s="36"/>
      <c r="C515" s="187" t="s">
        <v>639</v>
      </c>
      <c r="D515" s="187" t="s">
        <v>160</v>
      </c>
      <c r="E515" s="188" t="s">
        <v>640</v>
      </c>
      <c r="F515" s="189" t="s">
        <v>641</v>
      </c>
      <c r="G515" s="190" t="s">
        <v>163</v>
      </c>
      <c r="H515" s="191">
        <v>1019.61</v>
      </c>
      <c r="I515" s="192"/>
      <c r="J515" s="191">
        <f>ROUND(I515*H515,0)</f>
        <v>0</v>
      </c>
      <c r="K515" s="189" t="s">
        <v>164</v>
      </c>
      <c r="L515" s="40"/>
      <c r="M515" s="193" t="s">
        <v>1</v>
      </c>
      <c r="N515" s="194" t="s">
        <v>41</v>
      </c>
      <c r="O515" s="72"/>
      <c r="P515" s="195">
        <f>O515*H515</f>
        <v>0</v>
      </c>
      <c r="Q515" s="195">
        <v>1.8380000000000001E-2</v>
      </c>
      <c r="R515" s="195">
        <f>Q515*H515</f>
        <v>18.7404318</v>
      </c>
      <c r="S515" s="195">
        <v>0</v>
      </c>
      <c r="T515" s="196">
        <f>S515*H515</f>
        <v>0</v>
      </c>
      <c r="U515" s="35"/>
      <c r="V515" s="35"/>
      <c r="W515" s="35"/>
      <c r="X515" s="35"/>
      <c r="Y515" s="35"/>
      <c r="Z515" s="35"/>
      <c r="AA515" s="35"/>
      <c r="AB515" s="35"/>
      <c r="AC515" s="35"/>
      <c r="AD515" s="35"/>
      <c r="AE515" s="35"/>
      <c r="AR515" s="197" t="s">
        <v>165</v>
      </c>
      <c r="AT515" s="197" t="s">
        <v>160</v>
      </c>
      <c r="AU515" s="197" t="s">
        <v>85</v>
      </c>
      <c r="AY515" s="18" t="s">
        <v>158</v>
      </c>
      <c r="BE515" s="198">
        <f>IF(N515="základní",J515,0)</f>
        <v>0</v>
      </c>
      <c r="BF515" s="198">
        <f>IF(N515="snížená",J515,0)</f>
        <v>0</v>
      </c>
      <c r="BG515" s="198">
        <f>IF(N515="zákl. přenesená",J515,0)</f>
        <v>0</v>
      </c>
      <c r="BH515" s="198">
        <f>IF(N515="sníž. přenesená",J515,0)</f>
        <v>0</v>
      </c>
      <c r="BI515" s="198">
        <f>IF(N515="nulová",J515,0)</f>
        <v>0</v>
      </c>
      <c r="BJ515" s="18" t="s">
        <v>8</v>
      </c>
      <c r="BK515" s="198">
        <f>ROUND(I515*H515,0)</f>
        <v>0</v>
      </c>
      <c r="BL515" s="18" t="s">
        <v>165</v>
      </c>
      <c r="BM515" s="197" t="s">
        <v>642</v>
      </c>
    </row>
    <row r="516" spans="1:65" s="2" customFormat="1" ht="63">
      <c r="A516" s="35"/>
      <c r="B516" s="36"/>
      <c r="C516" s="37"/>
      <c r="D516" s="199" t="s">
        <v>167</v>
      </c>
      <c r="E516" s="37"/>
      <c r="F516" s="200" t="s">
        <v>643</v>
      </c>
      <c r="G516" s="37"/>
      <c r="H516" s="37"/>
      <c r="I516" s="201"/>
      <c r="J516" s="37"/>
      <c r="K516" s="37"/>
      <c r="L516" s="40"/>
      <c r="M516" s="202"/>
      <c r="N516" s="203"/>
      <c r="O516" s="72"/>
      <c r="P516" s="72"/>
      <c r="Q516" s="72"/>
      <c r="R516" s="72"/>
      <c r="S516" s="72"/>
      <c r="T516" s="73"/>
      <c r="U516" s="35"/>
      <c r="V516" s="35"/>
      <c r="W516" s="35"/>
      <c r="X516" s="35"/>
      <c r="Y516" s="35"/>
      <c r="Z516" s="35"/>
      <c r="AA516" s="35"/>
      <c r="AB516" s="35"/>
      <c r="AC516" s="35"/>
      <c r="AD516" s="35"/>
      <c r="AE516" s="35"/>
      <c r="AT516" s="18" t="s">
        <v>167</v>
      </c>
      <c r="AU516" s="18" t="s">
        <v>85</v>
      </c>
    </row>
    <row r="517" spans="1:65" s="14" customFormat="1" ht="11.25">
      <c r="B517" s="215"/>
      <c r="C517" s="216"/>
      <c r="D517" s="199" t="s">
        <v>169</v>
      </c>
      <c r="E517" s="217" t="s">
        <v>1</v>
      </c>
      <c r="F517" s="218" t="s">
        <v>360</v>
      </c>
      <c r="G517" s="216"/>
      <c r="H517" s="217" t="s">
        <v>1</v>
      </c>
      <c r="I517" s="219"/>
      <c r="J517" s="216"/>
      <c r="K517" s="216"/>
      <c r="L517" s="220"/>
      <c r="M517" s="221"/>
      <c r="N517" s="222"/>
      <c r="O517" s="222"/>
      <c r="P517" s="222"/>
      <c r="Q517" s="222"/>
      <c r="R517" s="222"/>
      <c r="S517" s="222"/>
      <c r="T517" s="223"/>
      <c r="AT517" s="224" t="s">
        <v>169</v>
      </c>
      <c r="AU517" s="224" t="s">
        <v>85</v>
      </c>
      <c r="AV517" s="14" t="s">
        <v>8</v>
      </c>
      <c r="AW517" s="14" t="s">
        <v>32</v>
      </c>
      <c r="AX517" s="14" t="s">
        <v>76</v>
      </c>
      <c r="AY517" s="224" t="s">
        <v>158</v>
      </c>
    </row>
    <row r="518" spans="1:65" s="13" customFormat="1" ht="11.25">
      <c r="B518" s="204"/>
      <c r="C518" s="205"/>
      <c r="D518" s="199" t="s">
        <v>169</v>
      </c>
      <c r="E518" s="206" t="s">
        <v>1</v>
      </c>
      <c r="F518" s="207" t="s">
        <v>644</v>
      </c>
      <c r="G518" s="205"/>
      <c r="H518" s="208">
        <v>20.25</v>
      </c>
      <c r="I518" s="209"/>
      <c r="J518" s="205"/>
      <c r="K518" s="205"/>
      <c r="L518" s="210"/>
      <c r="M518" s="211"/>
      <c r="N518" s="212"/>
      <c r="O518" s="212"/>
      <c r="P518" s="212"/>
      <c r="Q518" s="212"/>
      <c r="R518" s="212"/>
      <c r="S518" s="212"/>
      <c r="T518" s="213"/>
      <c r="AT518" s="214" t="s">
        <v>169</v>
      </c>
      <c r="AU518" s="214" t="s">
        <v>85</v>
      </c>
      <c r="AV518" s="13" t="s">
        <v>85</v>
      </c>
      <c r="AW518" s="13" t="s">
        <v>32</v>
      </c>
      <c r="AX518" s="13" t="s">
        <v>76</v>
      </c>
      <c r="AY518" s="214" t="s">
        <v>158</v>
      </c>
    </row>
    <row r="519" spans="1:65" s="13" customFormat="1" ht="11.25">
      <c r="B519" s="204"/>
      <c r="C519" s="205"/>
      <c r="D519" s="199" t="s">
        <v>169</v>
      </c>
      <c r="E519" s="206" t="s">
        <v>1</v>
      </c>
      <c r="F519" s="207" t="s">
        <v>645</v>
      </c>
      <c r="G519" s="205"/>
      <c r="H519" s="208">
        <v>118.92</v>
      </c>
      <c r="I519" s="209"/>
      <c r="J519" s="205"/>
      <c r="K519" s="205"/>
      <c r="L519" s="210"/>
      <c r="M519" s="211"/>
      <c r="N519" s="212"/>
      <c r="O519" s="212"/>
      <c r="P519" s="212"/>
      <c r="Q519" s="212"/>
      <c r="R519" s="212"/>
      <c r="S519" s="212"/>
      <c r="T519" s="213"/>
      <c r="AT519" s="214" t="s">
        <v>169</v>
      </c>
      <c r="AU519" s="214" t="s">
        <v>85</v>
      </c>
      <c r="AV519" s="13" t="s">
        <v>85</v>
      </c>
      <c r="AW519" s="13" t="s">
        <v>32</v>
      </c>
      <c r="AX519" s="13" t="s">
        <v>76</v>
      </c>
      <c r="AY519" s="214" t="s">
        <v>158</v>
      </c>
    </row>
    <row r="520" spans="1:65" s="13" customFormat="1" ht="11.25">
      <c r="B520" s="204"/>
      <c r="C520" s="205"/>
      <c r="D520" s="199" t="s">
        <v>169</v>
      </c>
      <c r="E520" s="206" t="s">
        <v>1</v>
      </c>
      <c r="F520" s="207" t="s">
        <v>646</v>
      </c>
      <c r="G520" s="205"/>
      <c r="H520" s="208">
        <v>217.67</v>
      </c>
      <c r="I520" s="209"/>
      <c r="J520" s="205"/>
      <c r="K520" s="205"/>
      <c r="L520" s="210"/>
      <c r="M520" s="211"/>
      <c r="N520" s="212"/>
      <c r="O520" s="212"/>
      <c r="P520" s="212"/>
      <c r="Q520" s="212"/>
      <c r="R520" s="212"/>
      <c r="S520" s="212"/>
      <c r="T520" s="213"/>
      <c r="AT520" s="214" t="s">
        <v>169</v>
      </c>
      <c r="AU520" s="214" t="s">
        <v>85</v>
      </c>
      <c r="AV520" s="13" t="s">
        <v>85</v>
      </c>
      <c r="AW520" s="13" t="s">
        <v>32</v>
      </c>
      <c r="AX520" s="13" t="s">
        <v>76</v>
      </c>
      <c r="AY520" s="214" t="s">
        <v>158</v>
      </c>
    </row>
    <row r="521" spans="1:65" s="13" customFormat="1" ht="11.25">
      <c r="B521" s="204"/>
      <c r="C521" s="205"/>
      <c r="D521" s="199" t="s">
        <v>169</v>
      </c>
      <c r="E521" s="206" t="s">
        <v>1</v>
      </c>
      <c r="F521" s="207" t="s">
        <v>647</v>
      </c>
      <c r="G521" s="205"/>
      <c r="H521" s="208">
        <v>22.51</v>
      </c>
      <c r="I521" s="209"/>
      <c r="J521" s="205"/>
      <c r="K521" s="205"/>
      <c r="L521" s="210"/>
      <c r="M521" s="211"/>
      <c r="N521" s="212"/>
      <c r="O521" s="212"/>
      <c r="P521" s="212"/>
      <c r="Q521" s="212"/>
      <c r="R521" s="212"/>
      <c r="S521" s="212"/>
      <c r="T521" s="213"/>
      <c r="AT521" s="214" t="s">
        <v>169</v>
      </c>
      <c r="AU521" s="214" t="s">
        <v>85</v>
      </c>
      <c r="AV521" s="13" t="s">
        <v>85</v>
      </c>
      <c r="AW521" s="13" t="s">
        <v>32</v>
      </c>
      <c r="AX521" s="13" t="s">
        <v>76</v>
      </c>
      <c r="AY521" s="214" t="s">
        <v>158</v>
      </c>
    </row>
    <row r="522" spans="1:65" s="15" customFormat="1" ht="11.25">
      <c r="B522" s="225"/>
      <c r="C522" s="226"/>
      <c r="D522" s="199" t="s">
        <v>169</v>
      </c>
      <c r="E522" s="227" t="s">
        <v>1</v>
      </c>
      <c r="F522" s="228" t="s">
        <v>186</v>
      </c>
      <c r="G522" s="226"/>
      <c r="H522" s="229">
        <v>379.35</v>
      </c>
      <c r="I522" s="230"/>
      <c r="J522" s="226"/>
      <c r="K522" s="226"/>
      <c r="L522" s="231"/>
      <c r="M522" s="232"/>
      <c r="N522" s="233"/>
      <c r="O522" s="233"/>
      <c r="P522" s="233"/>
      <c r="Q522" s="233"/>
      <c r="R522" s="233"/>
      <c r="S522" s="233"/>
      <c r="T522" s="234"/>
      <c r="AT522" s="235" t="s">
        <v>169</v>
      </c>
      <c r="AU522" s="235" t="s">
        <v>85</v>
      </c>
      <c r="AV522" s="15" t="s">
        <v>177</v>
      </c>
      <c r="AW522" s="15" t="s">
        <v>32</v>
      </c>
      <c r="AX522" s="15" t="s">
        <v>76</v>
      </c>
      <c r="AY522" s="235" t="s">
        <v>158</v>
      </c>
    </row>
    <row r="523" spans="1:65" s="14" customFormat="1" ht="11.25">
      <c r="B523" s="215"/>
      <c r="C523" s="216"/>
      <c r="D523" s="199" t="s">
        <v>169</v>
      </c>
      <c r="E523" s="217" t="s">
        <v>1</v>
      </c>
      <c r="F523" s="218" t="s">
        <v>406</v>
      </c>
      <c r="G523" s="216"/>
      <c r="H523" s="217" t="s">
        <v>1</v>
      </c>
      <c r="I523" s="219"/>
      <c r="J523" s="216"/>
      <c r="K523" s="216"/>
      <c r="L523" s="220"/>
      <c r="M523" s="221"/>
      <c r="N523" s="222"/>
      <c r="O523" s="222"/>
      <c r="P523" s="222"/>
      <c r="Q523" s="222"/>
      <c r="R523" s="222"/>
      <c r="S523" s="222"/>
      <c r="T523" s="223"/>
      <c r="AT523" s="224" t="s">
        <v>169</v>
      </c>
      <c r="AU523" s="224" t="s">
        <v>85</v>
      </c>
      <c r="AV523" s="14" t="s">
        <v>8</v>
      </c>
      <c r="AW523" s="14" t="s">
        <v>32</v>
      </c>
      <c r="AX523" s="14" t="s">
        <v>76</v>
      </c>
      <c r="AY523" s="224" t="s">
        <v>158</v>
      </c>
    </row>
    <row r="524" spans="1:65" s="13" customFormat="1" ht="11.25">
      <c r="B524" s="204"/>
      <c r="C524" s="205"/>
      <c r="D524" s="199" t="s">
        <v>169</v>
      </c>
      <c r="E524" s="206" t="s">
        <v>1</v>
      </c>
      <c r="F524" s="207" t="s">
        <v>648</v>
      </c>
      <c r="G524" s="205"/>
      <c r="H524" s="208">
        <v>71.099999999999994</v>
      </c>
      <c r="I524" s="209"/>
      <c r="J524" s="205"/>
      <c r="K524" s="205"/>
      <c r="L524" s="210"/>
      <c r="M524" s="211"/>
      <c r="N524" s="212"/>
      <c r="O524" s="212"/>
      <c r="P524" s="212"/>
      <c r="Q524" s="212"/>
      <c r="R524" s="212"/>
      <c r="S524" s="212"/>
      <c r="T524" s="213"/>
      <c r="AT524" s="214" t="s">
        <v>169</v>
      </c>
      <c r="AU524" s="214" t="s">
        <v>85</v>
      </c>
      <c r="AV524" s="13" t="s">
        <v>85</v>
      </c>
      <c r="AW524" s="13" t="s">
        <v>32</v>
      </c>
      <c r="AX524" s="13" t="s">
        <v>76</v>
      </c>
      <c r="AY524" s="214" t="s">
        <v>158</v>
      </c>
    </row>
    <row r="525" spans="1:65" s="13" customFormat="1" ht="11.25">
      <c r="B525" s="204"/>
      <c r="C525" s="205"/>
      <c r="D525" s="199" t="s">
        <v>169</v>
      </c>
      <c r="E525" s="206" t="s">
        <v>1</v>
      </c>
      <c r="F525" s="207" t="s">
        <v>649</v>
      </c>
      <c r="G525" s="205"/>
      <c r="H525" s="208">
        <v>33.42</v>
      </c>
      <c r="I525" s="209"/>
      <c r="J525" s="205"/>
      <c r="K525" s="205"/>
      <c r="L525" s="210"/>
      <c r="M525" s="211"/>
      <c r="N525" s="212"/>
      <c r="O525" s="212"/>
      <c r="P525" s="212"/>
      <c r="Q525" s="212"/>
      <c r="R525" s="212"/>
      <c r="S525" s="212"/>
      <c r="T525" s="213"/>
      <c r="AT525" s="214" t="s">
        <v>169</v>
      </c>
      <c r="AU525" s="214" t="s">
        <v>85</v>
      </c>
      <c r="AV525" s="13" t="s">
        <v>85</v>
      </c>
      <c r="AW525" s="13" t="s">
        <v>32</v>
      </c>
      <c r="AX525" s="13" t="s">
        <v>76</v>
      </c>
      <c r="AY525" s="214" t="s">
        <v>158</v>
      </c>
    </row>
    <row r="526" spans="1:65" s="13" customFormat="1" ht="11.25">
      <c r="B526" s="204"/>
      <c r="C526" s="205"/>
      <c r="D526" s="199" t="s">
        <v>169</v>
      </c>
      <c r="E526" s="206" t="s">
        <v>1</v>
      </c>
      <c r="F526" s="207" t="s">
        <v>650</v>
      </c>
      <c r="G526" s="205"/>
      <c r="H526" s="208">
        <v>194.62</v>
      </c>
      <c r="I526" s="209"/>
      <c r="J526" s="205"/>
      <c r="K526" s="205"/>
      <c r="L526" s="210"/>
      <c r="M526" s="211"/>
      <c r="N526" s="212"/>
      <c r="O526" s="212"/>
      <c r="P526" s="212"/>
      <c r="Q526" s="212"/>
      <c r="R526" s="212"/>
      <c r="S526" s="212"/>
      <c r="T526" s="213"/>
      <c r="AT526" s="214" t="s">
        <v>169</v>
      </c>
      <c r="AU526" s="214" t="s">
        <v>85</v>
      </c>
      <c r="AV526" s="13" t="s">
        <v>85</v>
      </c>
      <c r="AW526" s="13" t="s">
        <v>32</v>
      </c>
      <c r="AX526" s="13" t="s">
        <v>76</v>
      </c>
      <c r="AY526" s="214" t="s">
        <v>158</v>
      </c>
    </row>
    <row r="527" spans="1:65" s="13" customFormat="1" ht="11.25">
      <c r="B527" s="204"/>
      <c r="C527" s="205"/>
      <c r="D527" s="199" t="s">
        <v>169</v>
      </c>
      <c r="E527" s="206" t="s">
        <v>1</v>
      </c>
      <c r="F527" s="207" t="s">
        <v>651</v>
      </c>
      <c r="G527" s="205"/>
      <c r="H527" s="208">
        <v>33.450000000000003</v>
      </c>
      <c r="I527" s="209"/>
      <c r="J527" s="205"/>
      <c r="K527" s="205"/>
      <c r="L527" s="210"/>
      <c r="M527" s="211"/>
      <c r="N527" s="212"/>
      <c r="O527" s="212"/>
      <c r="P527" s="212"/>
      <c r="Q527" s="212"/>
      <c r="R527" s="212"/>
      <c r="S527" s="212"/>
      <c r="T527" s="213"/>
      <c r="AT527" s="214" t="s">
        <v>169</v>
      </c>
      <c r="AU527" s="214" t="s">
        <v>85</v>
      </c>
      <c r="AV527" s="13" t="s">
        <v>85</v>
      </c>
      <c r="AW527" s="13" t="s">
        <v>32</v>
      </c>
      <c r="AX527" s="13" t="s">
        <v>76</v>
      </c>
      <c r="AY527" s="214" t="s">
        <v>158</v>
      </c>
    </row>
    <row r="528" spans="1:65" s="13" customFormat="1" ht="11.25">
      <c r="B528" s="204"/>
      <c r="C528" s="205"/>
      <c r="D528" s="199" t="s">
        <v>169</v>
      </c>
      <c r="E528" s="206" t="s">
        <v>1</v>
      </c>
      <c r="F528" s="207" t="s">
        <v>652</v>
      </c>
      <c r="G528" s="205"/>
      <c r="H528" s="208">
        <v>28.85</v>
      </c>
      <c r="I528" s="209"/>
      <c r="J528" s="205"/>
      <c r="K528" s="205"/>
      <c r="L528" s="210"/>
      <c r="M528" s="211"/>
      <c r="N528" s="212"/>
      <c r="O528" s="212"/>
      <c r="P528" s="212"/>
      <c r="Q528" s="212"/>
      <c r="R528" s="212"/>
      <c r="S528" s="212"/>
      <c r="T528" s="213"/>
      <c r="AT528" s="214" t="s">
        <v>169</v>
      </c>
      <c r="AU528" s="214" t="s">
        <v>85</v>
      </c>
      <c r="AV528" s="13" t="s">
        <v>85</v>
      </c>
      <c r="AW528" s="13" t="s">
        <v>32</v>
      </c>
      <c r="AX528" s="13" t="s">
        <v>76</v>
      </c>
      <c r="AY528" s="214" t="s">
        <v>158</v>
      </c>
    </row>
    <row r="529" spans="1:65" s="13" customFormat="1" ht="11.25">
      <c r="B529" s="204"/>
      <c r="C529" s="205"/>
      <c r="D529" s="199" t="s">
        <v>169</v>
      </c>
      <c r="E529" s="206" t="s">
        <v>1</v>
      </c>
      <c r="F529" s="207" t="s">
        <v>653</v>
      </c>
      <c r="G529" s="205"/>
      <c r="H529" s="208">
        <v>66.98</v>
      </c>
      <c r="I529" s="209"/>
      <c r="J529" s="205"/>
      <c r="K529" s="205"/>
      <c r="L529" s="210"/>
      <c r="M529" s="211"/>
      <c r="N529" s="212"/>
      <c r="O529" s="212"/>
      <c r="P529" s="212"/>
      <c r="Q529" s="212"/>
      <c r="R529" s="212"/>
      <c r="S529" s="212"/>
      <c r="T529" s="213"/>
      <c r="AT529" s="214" t="s">
        <v>169</v>
      </c>
      <c r="AU529" s="214" t="s">
        <v>85</v>
      </c>
      <c r="AV529" s="13" t="s">
        <v>85</v>
      </c>
      <c r="AW529" s="13" t="s">
        <v>32</v>
      </c>
      <c r="AX529" s="13" t="s">
        <v>76</v>
      </c>
      <c r="AY529" s="214" t="s">
        <v>158</v>
      </c>
    </row>
    <row r="530" spans="1:65" s="13" customFormat="1" ht="11.25">
      <c r="B530" s="204"/>
      <c r="C530" s="205"/>
      <c r="D530" s="199" t="s">
        <v>169</v>
      </c>
      <c r="E530" s="206" t="s">
        <v>1</v>
      </c>
      <c r="F530" s="207" t="s">
        <v>654</v>
      </c>
      <c r="G530" s="205"/>
      <c r="H530" s="208">
        <v>27.04</v>
      </c>
      <c r="I530" s="209"/>
      <c r="J530" s="205"/>
      <c r="K530" s="205"/>
      <c r="L530" s="210"/>
      <c r="M530" s="211"/>
      <c r="N530" s="212"/>
      <c r="O530" s="212"/>
      <c r="P530" s="212"/>
      <c r="Q530" s="212"/>
      <c r="R530" s="212"/>
      <c r="S530" s="212"/>
      <c r="T530" s="213"/>
      <c r="AT530" s="214" t="s">
        <v>169</v>
      </c>
      <c r="AU530" s="214" t="s">
        <v>85</v>
      </c>
      <c r="AV530" s="13" t="s">
        <v>85</v>
      </c>
      <c r="AW530" s="13" t="s">
        <v>32</v>
      </c>
      <c r="AX530" s="13" t="s">
        <v>76</v>
      </c>
      <c r="AY530" s="214" t="s">
        <v>158</v>
      </c>
    </row>
    <row r="531" spans="1:65" s="13" customFormat="1" ht="11.25">
      <c r="B531" s="204"/>
      <c r="C531" s="205"/>
      <c r="D531" s="199" t="s">
        <v>169</v>
      </c>
      <c r="E531" s="206" t="s">
        <v>1</v>
      </c>
      <c r="F531" s="207" t="s">
        <v>655</v>
      </c>
      <c r="G531" s="205"/>
      <c r="H531" s="208">
        <v>46.58</v>
      </c>
      <c r="I531" s="209"/>
      <c r="J531" s="205"/>
      <c r="K531" s="205"/>
      <c r="L531" s="210"/>
      <c r="M531" s="211"/>
      <c r="N531" s="212"/>
      <c r="O531" s="212"/>
      <c r="P531" s="212"/>
      <c r="Q531" s="212"/>
      <c r="R531" s="212"/>
      <c r="S531" s="212"/>
      <c r="T531" s="213"/>
      <c r="AT531" s="214" t="s">
        <v>169</v>
      </c>
      <c r="AU531" s="214" t="s">
        <v>85</v>
      </c>
      <c r="AV531" s="13" t="s">
        <v>85</v>
      </c>
      <c r="AW531" s="13" t="s">
        <v>32</v>
      </c>
      <c r="AX531" s="13" t="s">
        <v>76</v>
      </c>
      <c r="AY531" s="214" t="s">
        <v>158</v>
      </c>
    </row>
    <row r="532" spans="1:65" s="13" customFormat="1" ht="11.25">
      <c r="B532" s="204"/>
      <c r="C532" s="205"/>
      <c r="D532" s="199" t="s">
        <v>169</v>
      </c>
      <c r="E532" s="206" t="s">
        <v>1</v>
      </c>
      <c r="F532" s="207" t="s">
        <v>656</v>
      </c>
      <c r="G532" s="205"/>
      <c r="H532" s="208">
        <v>46.58</v>
      </c>
      <c r="I532" s="209"/>
      <c r="J532" s="205"/>
      <c r="K532" s="205"/>
      <c r="L532" s="210"/>
      <c r="M532" s="211"/>
      <c r="N532" s="212"/>
      <c r="O532" s="212"/>
      <c r="P532" s="212"/>
      <c r="Q532" s="212"/>
      <c r="R532" s="212"/>
      <c r="S532" s="212"/>
      <c r="T532" s="213"/>
      <c r="AT532" s="214" t="s">
        <v>169</v>
      </c>
      <c r="AU532" s="214" t="s">
        <v>85</v>
      </c>
      <c r="AV532" s="13" t="s">
        <v>85</v>
      </c>
      <c r="AW532" s="13" t="s">
        <v>32</v>
      </c>
      <c r="AX532" s="13" t="s">
        <v>76</v>
      </c>
      <c r="AY532" s="214" t="s">
        <v>158</v>
      </c>
    </row>
    <row r="533" spans="1:65" s="13" customFormat="1" ht="11.25">
      <c r="B533" s="204"/>
      <c r="C533" s="205"/>
      <c r="D533" s="199" t="s">
        <v>169</v>
      </c>
      <c r="E533" s="206" t="s">
        <v>1</v>
      </c>
      <c r="F533" s="207" t="s">
        <v>657</v>
      </c>
      <c r="G533" s="205"/>
      <c r="H533" s="208">
        <v>27.04</v>
      </c>
      <c r="I533" s="209"/>
      <c r="J533" s="205"/>
      <c r="K533" s="205"/>
      <c r="L533" s="210"/>
      <c r="M533" s="211"/>
      <c r="N533" s="212"/>
      <c r="O533" s="212"/>
      <c r="P533" s="212"/>
      <c r="Q533" s="212"/>
      <c r="R533" s="212"/>
      <c r="S533" s="212"/>
      <c r="T533" s="213"/>
      <c r="AT533" s="214" t="s">
        <v>169</v>
      </c>
      <c r="AU533" s="214" t="s">
        <v>85</v>
      </c>
      <c r="AV533" s="13" t="s">
        <v>85</v>
      </c>
      <c r="AW533" s="13" t="s">
        <v>32</v>
      </c>
      <c r="AX533" s="13" t="s">
        <v>76</v>
      </c>
      <c r="AY533" s="214" t="s">
        <v>158</v>
      </c>
    </row>
    <row r="534" spans="1:65" s="13" customFormat="1" ht="11.25">
      <c r="B534" s="204"/>
      <c r="C534" s="205"/>
      <c r="D534" s="199" t="s">
        <v>169</v>
      </c>
      <c r="E534" s="206" t="s">
        <v>1</v>
      </c>
      <c r="F534" s="207" t="s">
        <v>658</v>
      </c>
      <c r="G534" s="205"/>
      <c r="H534" s="208">
        <v>64.599999999999994</v>
      </c>
      <c r="I534" s="209"/>
      <c r="J534" s="205"/>
      <c r="K534" s="205"/>
      <c r="L534" s="210"/>
      <c r="M534" s="211"/>
      <c r="N534" s="212"/>
      <c r="O534" s="212"/>
      <c r="P534" s="212"/>
      <c r="Q534" s="212"/>
      <c r="R534" s="212"/>
      <c r="S534" s="212"/>
      <c r="T534" s="213"/>
      <c r="AT534" s="214" t="s">
        <v>169</v>
      </c>
      <c r="AU534" s="214" t="s">
        <v>85</v>
      </c>
      <c r="AV534" s="13" t="s">
        <v>85</v>
      </c>
      <c r="AW534" s="13" t="s">
        <v>32</v>
      </c>
      <c r="AX534" s="13" t="s">
        <v>76</v>
      </c>
      <c r="AY534" s="214" t="s">
        <v>158</v>
      </c>
    </row>
    <row r="535" spans="1:65" s="15" customFormat="1" ht="11.25">
      <c r="B535" s="225"/>
      <c r="C535" s="226"/>
      <c r="D535" s="199" t="s">
        <v>169</v>
      </c>
      <c r="E535" s="227" t="s">
        <v>1</v>
      </c>
      <c r="F535" s="228" t="s">
        <v>186</v>
      </c>
      <c r="G535" s="226"/>
      <c r="H535" s="229">
        <v>640.26</v>
      </c>
      <c r="I535" s="230"/>
      <c r="J535" s="226"/>
      <c r="K535" s="226"/>
      <c r="L535" s="231"/>
      <c r="M535" s="232"/>
      <c r="N535" s="233"/>
      <c r="O535" s="233"/>
      <c r="P535" s="233"/>
      <c r="Q535" s="233"/>
      <c r="R535" s="233"/>
      <c r="S535" s="233"/>
      <c r="T535" s="234"/>
      <c r="AT535" s="235" t="s">
        <v>169</v>
      </c>
      <c r="AU535" s="235" t="s">
        <v>85</v>
      </c>
      <c r="AV535" s="15" t="s">
        <v>177</v>
      </c>
      <c r="AW535" s="15" t="s">
        <v>32</v>
      </c>
      <c r="AX535" s="15" t="s">
        <v>76</v>
      </c>
      <c r="AY535" s="235" t="s">
        <v>158</v>
      </c>
    </row>
    <row r="536" spans="1:65" s="16" customFormat="1" ht="11.25">
      <c r="B536" s="236"/>
      <c r="C536" s="237"/>
      <c r="D536" s="199" t="s">
        <v>169</v>
      </c>
      <c r="E536" s="238" t="s">
        <v>1</v>
      </c>
      <c r="F536" s="239" t="s">
        <v>189</v>
      </c>
      <c r="G536" s="237"/>
      <c r="H536" s="240">
        <v>1019.61</v>
      </c>
      <c r="I536" s="241"/>
      <c r="J536" s="237"/>
      <c r="K536" s="237"/>
      <c r="L536" s="242"/>
      <c r="M536" s="243"/>
      <c r="N536" s="244"/>
      <c r="O536" s="244"/>
      <c r="P536" s="244"/>
      <c r="Q536" s="244"/>
      <c r="R536" s="244"/>
      <c r="S536" s="244"/>
      <c r="T536" s="245"/>
      <c r="AT536" s="246" t="s">
        <v>169</v>
      </c>
      <c r="AU536" s="246" t="s">
        <v>85</v>
      </c>
      <c r="AV536" s="16" t="s">
        <v>165</v>
      </c>
      <c r="AW536" s="16" t="s">
        <v>32</v>
      </c>
      <c r="AX536" s="16" t="s">
        <v>8</v>
      </c>
      <c r="AY536" s="246" t="s">
        <v>158</v>
      </c>
    </row>
    <row r="537" spans="1:65" s="2" customFormat="1" ht="48">
      <c r="A537" s="35"/>
      <c r="B537" s="36"/>
      <c r="C537" s="187" t="s">
        <v>659</v>
      </c>
      <c r="D537" s="187" t="s">
        <v>160</v>
      </c>
      <c r="E537" s="188" t="s">
        <v>660</v>
      </c>
      <c r="F537" s="189" t="s">
        <v>661</v>
      </c>
      <c r="G537" s="190" t="s">
        <v>163</v>
      </c>
      <c r="H537" s="191">
        <v>9.2100000000000009</v>
      </c>
      <c r="I537" s="192"/>
      <c r="J537" s="191">
        <f>ROUND(I537*H537,0)</f>
        <v>0</v>
      </c>
      <c r="K537" s="189" t="s">
        <v>164</v>
      </c>
      <c r="L537" s="40"/>
      <c r="M537" s="193" t="s">
        <v>1</v>
      </c>
      <c r="N537" s="194" t="s">
        <v>41</v>
      </c>
      <c r="O537" s="72"/>
      <c r="P537" s="195">
        <f>O537*H537</f>
        <v>0</v>
      </c>
      <c r="Q537" s="195">
        <v>1.8380000000000001E-2</v>
      </c>
      <c r="R537" s="195">
        <f>Q537*H537</f>
        <v>0.16927980000000001</v>
      </c>
      <c r="S537" s="195">
        <v>0</v>
      </c>
      <c r="T537" s="196">
        <f>S537*H537</f>
        <v>0</v>
      </c>
      <c r="U537" s="35"/>
      <c r="V537" s="35"/>
      <c r="W537" s="35"/>
      <c r="X537" s="35"/>
      <c r="Y537" s="35"/>
      <c r="Z537" s="35"/>
      <c r="AA537" s="35"/>
      <c r="AB537" s="35"/>
      <c r="AC537" s="35"/>
      <c r="AD537" s="35"/>
      <c r="AE537" s="35"/>
      <c r="AR537" s="197" t="s">
        <v>165</v>
      </c>
      <c r="AT537" s="197" t="s">
        <v>160</v>
      </c>
      <c r="AU537" s="197" t="s">
        <v>85</v>
      </c>
      <c r="AY537" s="18" t="s">
        <v>158</v>
      </c>
      <c r="BE537" s="198">
        <f>IF(N537="základní",J537,0)</f>
        <v>0</v>
      </c>
      <c r="BF537" s="198">
        <f>IF(N537="snížená",J537,0)</f>
        <v>0</v>
      </c>
      <c r="BG537" s="198">
        <f>IF(N537="zákl. přenesená",J537,0)</f>
        <v>0</v>
      </c>
      <c r="BH537" s="198">
        <f>IF(N537="sníž. přenesená",J537,0)</f>
        <v>0</v>
      </c>
      <c r="BI537" s="198">
        <f>IF(N537="nulová",J537,0)</f>
        <v>0</v>
      </c>
      <c r="BJ537" s="18" t="s">
        <v>8</v>
      </c>
      <c r="BK537" s="198">
        <f>ROUND(I537*H537,0)</f>
        <v>0</v>
      </c>
      <c r="BL537" s="18" t="s">
        <v>165</v>
      </c>
      <c r="BM537" s="197" t="s">
        <v>662</v>
      </c>
    </row>
    <row r="538" spans="1:65" s="2" customFormat="1" ht="63">
      <c r="A538" s="35"/>
      <c r="B538" s="36"/>
      <c r="C538" s="37"/>
      <c r="D538" s="199" t="s">
        <v>167</v>
      </c>
      <c r="E538" s="37"/>
      <c r="F538" s="200" t="s">
        <v>643</v>
      </c>
      <c r="G538" s="37"/>
      <c r="H538" s="37"/>
      <c r="I538" s="201"/>
      <c r="J538" s="37"/>
      <c r="K538" s="37"/>
      <c r="L538" s="40"/>
      <c r="M538" s="202"/>
      <c r="N538" s="203"/>
      <c r="O538" s="72"/>
      <c r="P538" s="72"/>
      <c r="Q538" s="72"/>
      <c r="R538" s="72"/>
      <c r="S538" s="72"/>
      <c r="T538" s="73"/>
      <c r="U538" s="35"/>
      <c r="V538" s="35"/>
      <c r="W538" s="35"/>
      <c r="X538" s="35"/>
      <c r="Y538" s="35"/>
      <c r="Z538" s="35"/>
      <c r="AA538" s="35"/>
      <c r="AB538" s="35"/>
      <c r="AC538" s="35"/>
      <c r="AD538" s="35"/>
      <c r="AE538" s="35"/>
      <c r="AT538" s="18" t="s">
        <v>167</v>
      </c>
      <c r="AU538" s="18" t="s">
        <v>85</v>
      </c>
    </row>
    <row r="539" spans="1:65" s="14" customFormat="1" ht="11.25">
      <c r="B539" s="215"/>
      <c r="C539" s="216"/>
      <c r="D539" s="199" t="s">
        <v>169</v>
      </c>
      <c r="E539" s="217" t="s">
        <v>1</v>
      </c>
      <c r="F539" s="218" t="s">
        <v>406</v>
      </c>
      <c r="G539" s="216"/>
      <c r="H539" s="217" t="s">
        <v>1</v>
      </c>
      <c r="I539" s="219"/>
      <c r="J539" s="216"/>
      <c r="K539" s="216"/>
      <c r="L539" s="220"/>
      <c r="M539" s="221"/>
      <c r="N539" s="222"/>
      <c r="O539" s="222"/>
      <c r="P539" s="222"/>
      <c r="Q539" s="222"/>
      <c r="R539" s="222"/>
      <c r="S539" s="222"/>
      <c r="T539" s="223"/>
      <c r="AT539" s="224" t="s">
        <v>169</v>
      </c>
      <c r="AU539" s="224" t="s">
        <v>85</v>
      </c>
      <c r="AV539" s="14" t="s">
        <v>8</v>
      </c>
      <c r="AW539" s="14" t="s">
        <v>32</v>
      </c>
      <c r="AX539" s="14" t="s">
        <v>76</v>
      </c>
      <c r="AY539" s="224" t="s">
        <v>158</v>
      </c>
    </row>
    <row r="540" spans="1:65" s="13" customFormat="1" ht="11.25">
      <c r="B540" s="204"/>
      <c r="C540" s="205"/>
      <c r="D540" s="199" t="s">
        <v>169</v>
      </c>
      <c r="E540" s="206" t="s">
        <v>1</v>
      </c>
      <c r="F540" s="207" t="s">
        <v>663</v>
      </c>
      <c r="G540" s="205"/>
      <c r="H540" s="208">
        <v>9.2100000000000009</v>
      </c>
      <c r="I540" s="209"/>
      <c r="J540" s="205"/>
      <c r="K540" s="205"/>
      <c r="L540" s="210"/>
      <c r="M540" s="211"/>
      <c r="N540" s="212"/>
      <c r="O540" s="212"/>
      <c r="P540" s="212"/>
      <c r="Q540" s="212"/>
      <c r="R540" s="212"/>
      <c r="S540" s="212"/>
      <c r="T540" s="213"/>
      <c r="AT540" s="214" t="s">
        <v>169</v>
      </c>
      <c r="AU540" s="214" t="s">
        <v>85</v>
      </c>
      <c r="AV540" s="13" t="s">
        <v>85</v>
      </c>
      <c r="AW540" s="13" t="s">
        <v>32</v>
      </c>
      <c r="AX540" s="13" t="s">
        <v>8</v>
      </c>
      <c r="AY540" s="214" t="s">
        <v>158</v>
      </c>
    </row>
    <row r="541" spans="1:65" s="2" customFormat="1" ht="55.5" customHeight="1">
      <c r="A541" s="35"/>
      <c r="B541" s="36"/>
      <c r="C541" s="187" t="s">
        <v>664</v>
      </c>
      <c r="D541" s="187" t="s">
        <v>160</v>
      </c>
      <c r="E541" s="188" t="s">
        <v>665</v>
      </c>
      <c r="F541" s="189" t="s">
        <v>666</v>
      </c>
      <c r="G541" s="190" t="s">
        <v>163</v>
      </c>
      <c r="H541" s="191">
        <v>104.54</v>
      </c>
      <c r="I541" s="192"/>
      <c r="J541" s="191">
        <f>ROUND(I541*H541,0)</f>
        <v>0</v>
      </c>
      <c r="K541" s="189" t="s">
        <v>164</v>
      </c>
      <c r="L541" s="40"/>
      <c r="M541" s="193" t="s">
        <v>1</v>
      </c>
      <c r="N541" s="194" t="s">
        <v>41</v>
      </c>
      <c r="O541" s="72"/>
      <c r="P541" s="195">
        <f>O541*H541</f>
        <v>0</v>
      </c>
      <c r="Q541" s="195">
        <v>1.8380000000000001E-2</v>
      </c>
      <c r="R541" s="195">
        <f>Q541*H541</f>
        <v>1.9214452000000002</v>
      </c>
      <c r="S541" s="195">
        <v>0</v>
      </c>
      <c r="T541" s="196">
        <f>S541*H541</f>
        <v>0</v>
      </c>
      <c r="U541" s="35"/>
      <c r="V541" s="35"/>
      <c r="W541" s="35"/>
      <c r="X541" s="35"/>
      <c r="Y541" s="35"/>
      <c r="Z541" s="35"/>
      <c r="AA541" s="35"/>
      <c r="AB541" s="35"/>
      <c r="AC541" s="35"/>
      <c r="AD541" s="35"/>
      <c r="AE541" s="35"/>
      <c r="AR541" s="197" t="s">
        <v>165</v>
      </c>
      <c r="AT541" s="197" t="s">
        <v>160</v>
      </c>
      <c r="AU541" s="197" t="s">
        <v>85</v>
      </c>
      <c r="AY541" s="18" t="s">
        <v>158</v>
      </c>
      <c r="BE541" s="198">
        <f>IF(N541="základní",J541,0)</f>
        <v>0</v>
      </c>
      <c r="BF541" s="198">
        <f>IF(N541="snížená",J541,0)</f>
        <v>0</v>
      </c>
      <c r="BG541" s="198">
        <f>IF(N541="zákl. přenesená",J541,0)</f>
        <v>0</v>
      </c>
      <c r="BH541" s="198">
        <f>IF(N541="sníž. přenesená",J541,0)</f>
        <v>0</v>
      </c>
      <c r="BI541" s="198">
        <f>IF(N541="nulová",J541,0)</f>
        <v>0</v>
      </c>
      <c r="BJ541" s="18" t="s">
        <v>8</v>
      </c>
      <c r="BK541" s="198">
        <f>ROUND(I541*H541,0)</f>
        <v>0</v>
      </c>
      <c r="BL541" s="18" t="s">
        <v>165</v>
      </c>
      <c r="BM541" s="197" t="s">
        <v>667</v>
      </c>
    </row>
    <row r="542" spans="1:65" s="2" customFormat="1" ht="63">
      <c r="A542" s="35"/>
      <c r="B542" s="36"/>
      <c r="C542" s="37"/>
      <c r="D542" s="199" t="s">
        <v>167</v>
      </c>
      <c r="E542" s="37"/>
      <c r="F542" s="200" t="s">
        <v>643</v>
      </c>
      <c r="G542" s="37"/>
      <c r="H542" s="37"/>
      <c r="I542" s="201"/>
      <c r="J542" s="37"/>
      <c r="K542" s="37"/>
      <c r="L542" s="40"/>
      <c r="M542" s="202"/>
      <c r="N542" s="203"/>
      <c r="O542" s="72"/>
      <c r="P542" s="72"/>
      <c r="Q542" s="72"/>
      <c r="R542" s="72"/>
      <c r="S542" s="72"/>
      <c r="T542" s="73"/>
      <c r="U542" s="35"/>
      <c r="V542" s="35"/>
      <c r="W542" s="35"/>
      <c r="X542" s="35"/>
      <c r="Y542" s="35"/>
      <c r="Z542" s="35"/>
      <c r="AA542" s="35"/>
      <c r="AB542" s="35"/>
      <c r="AC542" s="35"/>
      <c r="AD542" s="35"/>
      <c r="AE542" s="35"/>
      <c r="AT542" s="18" t="s">
        <v>167</v>
      </c>
      <c r="AU542" s="18" t="s">
        <v>85</v>
      </c>
    </row>
    <row r="543" spans="1:65" s="13" customFormat="1" ht="11.25">
      <c r="B543" s="204"/>
      <c r="C543" s="205"/>
      <c r="D543" s="199" t="s">
        <v>169</v>
      </c>
      <c r="E543" s="206" t="s">
        <v>1</v>
      </c>
      <c r="F543" s="207" t="s">
        <v>668</v>
      </c>
      <c r="G543" s="205"/>
      <c r="H543" s="208">
        <v>104.54</v>
      </c>
      <c r="I543" s="209"/>
      <c r="J543" s="205"/>
      <c r="K543" s="205"/>
      <c r="L543" s="210"/>
      <c r="M543" s="211"/>
      <c r="N543" s="212"/>
      <c r="O543" s="212"/>
      <c r="P543" s="212"/>
      <c r="Q543" s="212"/>
      <c r="R543" s="212"/>
      <c r="S543" s="212"/>
      <c r="T543" s="213"/>
      <c r="AT543" s="214" t="s">
        <v>169</v>
      </c>
      <c r="AU543" s="214" t="s">
        <v>85</v>
      </c>
      <c r="AV543" s="13" t="s">
        <v>85</v>
      </c>
      <c r="AW543" s="13" t="s">
        <v>32</v>
      </c>
      <c r="AX543" s="13" t="s">
        <v>8</v>
      </c>
      <c r="AY543" s="214" t="s">
        <v>158</v>
      </c>
    </row>
    <row r="544" spans="1:65" s="2" customFormat="1" ht="33" customHeight="1">
      <c r="A544" s="35"/>
      <c r="B544" s="36"/>
      <c r="C544" s="187" t="s">
        <v>669</v>
      </c>
      <c r="D544" s="187" t="s">
        <v>160</v>
      </c>
      <c r="E544" s="188" t="s">
        <v>670</v>
      </c>
      <c r="F544" s="189" t="s">
        <v>671</v>
      </c>
      <c r="G544" s="190" t="s">
        <v>163</v>
      </c>
      <c r="H544" s="191">
        <v>100</v>
      </c>
      <c r="I544" s="192"/>
      <c r="J544" s="191">
        <f>ROUND(I544*H544,0)</f>
        <v>0</v>
      </c>
      <c r="K544" s="189" t="s">
        <v>164</v>
      </c>
      <c r="L544" s="40"/>
      <c r="M544" s="193" t="s">
        <v>1</v>
      </c>
      <c r="N544" s="194" t="s">
        <v>41</v>
      </c>
      <c r="O544" s="72"/>
      <c r="P544" s="195">
        <f>O544*H544</f>
        <v>0</v>
      </c>
      <c r="Q544" s="195">
        <v>0</v>
      </c>
      <c r="R544" s="195">
        <f>Q544*H544</f>
        <v>0</v>
      </c>
      <c r="S544" s="195">
        <v>0</v>
      </c>
      <c r="T544" s="196">
        <f>S544*H544</f>
        <v>0</v>
      </c>
      <c r="U544" s="35"/>
      <c r="V544" s="35"/>
      <c r="W544" s="35"/>
      <c r="X544" s="35"/>
      <c r="Y544" s="35"/>
      <c r="Z544" s="35"/>
      <c r="AA544" s="35"/>
      <c r="AB544" s="35"/>
      <c r="AC544" s="35"/>
      <c r="AD544" s="35"/>
      <c r="AE544" s="35"/>
      <c r="AR544" s="197" t="s">
        <v>165</v>
      </c>
      <c r="AT544" s="197" t="s">
        <v>160</v>
      </c>
      <c r="AU544" s="197" t="s">
        <v>85</v>
      </c>
      <c r="AY544" s="18" t="s">
        <v>158</v>
      </c>
      <c r="BE544" s="198">
        <f>IF(N544="základní",J544,0)</f>
        <v>0</v>
      </c>
      <c r="BF544" s="198">
        <f>IF(N544="snížená",J544,0)</f>
        <v>0</v>
      </c>
      <c r="BG544" s="198">
        <f>IF(N544="zákl. přenesená",J544,0)</f>
        <v>0</v>
      </c>
      <c r="BH544" s="198">
        <f>IF(N544="sníž. přenesená",J544,0)</f>
        <v>0</v>
      </c>
      <c r="BI544" s="198">
        <f>IF(N544="nulová",J544,0)</f>
        <v>0</v>
      </c>
      <c r="BJ544" s="18" t="s">
        <v>8</v>
      </c>
      <c r="BK544" s="198">
        <f>ROUND(I544*H544,0)</f>
        <v>0</v>
      </c>
      <c r="BL544" s="18" t="s">
        <v>165</v>
      </c>
      <c r="BM544" s="197" t="s">
        <v>672</v>
      </c>
    </row>
    <row r="545" spans="1:65" s="2" customFormat="1" ht="45">
      <c r="A545" s="35"/>
      <c r="B545" s="36"/>
      <c r="C545" s="37"/>
      <c r="D545" s="199" t="s">
        <v>167</v>
      </c>
      <c r="E545" s="37"/>
      <c r="F545" s="200" t="s">
        <v>673</v>
      </c>
      <c r="G545" s="37"/>
      <c r="H545" s="37"/>
      <c r="I545" s="201"/>
      <c r="J545" s="37"/>
      <c r="K545" s="37"/>
      <c r="L545" s="40"/>
      <c r="M545" s="202"/>
      <c r="N545" s="203"/>
      <c r="O545" s="72"/>
      <c r="P545" s="72"/>
      <c r="Q545" s="72"/>
      <c r="R545" s="72"/>
      <c r="S545" s="72"/>
      <c r="T545" s="73"/>
      <c r="U545" s="35"/>
      <c r="V545" s="35"/>
      <c r="W545" s="35"/>
      <c r="X545" s="35"/>
      <c r="Y545" s="35"/>
      <c r="Z545" s="35"/>
      <c r="AA545" s="35"/>
      <c r="AB545" s="35"/>
      <c r="AC545" s="35"/>
      <c r="AD545" s="35"/>
      <c r="AE545" s="35"/>
      <c r="AT545" s="18" t="s">
        <v>167</v>
      </c>
      <c r="AU545" s="18" t="s">
        <v>85</v>
      </c>
    </row>
    <row r="546" spans="1:65" s="2" customFormat="1" ht="36">
      <c r="A546" s="35"/>
      <c r="B546" s="36"/>
      <c r="C546" s="187" t="s">
        <v>674</v>
      </c>
      <c r="D546" s="187" t="s">
        <v>160</v>
      </c>
      <c r="E546" s="188" t="s">
        <v>675</v>
      </c>
      <c r="F546" s="189" t="s">
        <v>676</v>
      </c>
      <c r="G546" s="190" t="s">
        <v>163</v>
      </c>
      <c r="H546" s="191">
        <v>36.25</v>
      </c>
      <c r="I546" s="192"/>
      <c r="J546" s="191">
        <f>ROUND(I546*H546,0)</f>
        <v>0</v>
      </c>
      <c r="K546" s="189" t="s">
        <v>164</v>
      </c>
      <c r="L546" s="40"/>
      <c r="M546" s="193" t="s">
        <v>1</v>
      </c>
      <c r="N546" s="194" t="s">
        <v>41</v>
      </c>
      <c r="O546" s="72"/>
      <c r="P546" s="195">
        <f>O546*H546</f>
        <v>0</v>
      </c>
      <c r="Q546" s="195">
        <v>0</v>
      </c>
      <c r="R546" s="195">
        <f>Q546*H546</f>
        <v>0</v>
      </c>
      <c r="S546" s="195">
        <v>0</v>
      </c>
      <c r="T546" s="196">
        <f>S546*H546</f>
        <v>0</v>
      </c>
      <c r="U546" s="35"/>
      <c r="V546" s="35"/>
      <c r="W546" s="35"/>
      <c r="X546" s="35"/>
      <c r="Y546" s="35"/>
      <c r="Z546" s="35"/>
      <c r="AA546" s="35"/>
      <c r="AB546" s="35"/>
      <c r="AC546" s="35"/>
      <c r="AD546" s="35"/>
      <c r="AE546" s="35"/>
      <c r="AR546" s="197" t="s">
        <v>165</v>
      </c>
      <c r="AT546" s="197" t="s">
        <v>160</v>
      </c>
      <c r="AU546" s="197" t="s">
        <v>85</v>
      </c>
      <c r="AY546" s="18" t="s">
        <v>158</v>
      </c>
      <c r="BE546" s="198">
        <f>IF(N546="základní",J546,0)</f>
        <v>0</v>
      </c>
      <c r="BF546" s="198">
        <f>IF(N546="snížená",J546,0)</f>
        <v>0</v>
      </c>
      <c r="BG546" s="198">
        <f>IF(N546="zákl. přenesená",J546,0)</f>
        <v>0</v>
      </c>
      <c r="BH546" s="198">
        <f>IF(N546="sníž. přenesená",J546,0)</f>
        <v>0</v>
      </c>
      <c r="BI546" s="198">
        <f>IF(N546="nulová",J546,0)</f>
        <v>0</v>
      </c>
      <c r="BJ546" s="18" t="s">
        <v>8</v>
      </c>
      <c r="BK546" s="198">
        <f>ROUND(I546*H546,0)</f>
        <v>0</v>
      </c>
      <c r="BL546" s="18" t="s">
        <v>165</v>
      </c>
      <c r="BM546" s="197" t="s">
        <v>677</v>
      </c>
    </row>
    <row r="547" spans="1:65" s="2" customFormat="1" ht="45">
      <c r="A547" s="35"/>
      <c r="B547" s="36"/>
      <c r="C547" s="37"/>
      <c r="D547" s="199" t="s">
        <v>167</v>
      </c>
      <c r="E547" s="37"/>
      <c r="F547" s="200" t="s">
        <v>673</v>
      </c>
      <c r="G547" s="37"/>
      <c r="H547" s="37"/>
      <c r="I547" s="201"/>
      <c r="J547" s="37"/>
      <c r="K547" s="37"/>
      <c r="L547" s="40"/>
      <c r="M547" s="202"/>
      <c r="N547" s="203"/>
      <c r="O547" s="72"/>
      <c r="P547" s="72"/>
      <c r="Q547" s="72"/>
      <c r="R547" s="72"/>
      <c r="S547" s="72"/>
      <c r="T547" s="73"/>
      <c r="U547" s="35"/>
      <c r="V547" s="35"/>
      <c r="W547" s="35"/>
      <c r="X547" s="35"/>
      <c r="Y547" s="35"/>
      <c r="Z547" s="35"/>
      <c r="AA547" s="35"/>
      <c r="AB547" s="35"/>
      <c r="AC547" s="35"/>
      <c r="AD547" s="35"/>
      <c r="AE547" s="35"/>
      <c r="AT547" s="18" t="s">
        <v>167</v>
      </c>
      <c r="AU547" s="18" t="s">
        <v>85</v>
      </c>
    </row>
    <row r="548" spans="1:65" s="13" customFormat="1" ht="22.5">
      <c r="B548" s="204"/>
      <c r="C548" s="205"/>
      <c r="D548" s="199" t="s">
        <v>169</v>
      </c>
      <c r="E548" s="206" t="s">
        <v>1</v>
      </c>
      <c r="F548" s="207" t="s">
        <v>678</v>
      </c>
      <c r="G548" s="205"/>
      <c r="H548" s="208">
        <v>36.25</v>
      </c>
      <c r="I548" s="209"/>
      <c r="J548" s="205"/>
      <c r="K548" s="205"/>
      <c r="L548" s="210"/>
      <c r="M548" s="211"/>
      <c r="N548" s="212"/>
      <c r="O548" s="212"/>
      <c r="P548" s="212"/>
      <c r="Q548" s="212"/>
      <c r="R548" s="212"/>
      <c r="S548" s="212"/>
      <c r="T548" s="213"/>
      <c r="AT548" s="214" t="s">
        <v>169</v>
      </c>
      <c r="AU548" s="214" t="s">
        <v>85</v>
      </c>
      <c r="AV548" s="13" t="s">
        <v>85</v>
      </c>
      <c r="AW548" s="13" t="s">
        <v>32</v>
      </c>
      <c r="AX548" s="13" t="s">
        <v>8</v>
      </c>
      <c r="AY548" s="214" t="s">
        <v>158</v>
      </c>
    </row>
    <row r="549" spans="1:65" s="2" customFormat="1" ht="24">
      <c r="A549" s="35"/>
      <c r="B549" s="36"/>
      <c r="C549" s="247" t="s">
        <v>679</v>
      </c>
      <c r="D549" s="247" t="s">
        <v>250</v>
      </c>
      <c r="E549" s="248" t="s">
        <v>680</v>
      </c>
      <c r="F549" s="249" t="s">
        <v>681</v>
      </c>
      <c r="G549" s="250" t="s">
        <v>163</v>
      </c>
      <c r="H549" s="251">
        <v>333.84</v>
      </c>
      <c r="I549" s="252"/>
      <c r="J549" s="251">
        <f>ROUND(I549*H549,0)</f>
        <v>0</v>
      </c>
      <c r="K549" s="249" t="s">
        <v>164</v>
      </c>
      <c r="L549" s="253"/>
      <c r="M549" s="254" t="s">
        <v>1</v>
      </c>
      <c r="N549" s="255" t="s">
        <v>41</v>
      </c>
      <c r="O549" s="72"/>
      <c r="P549" s="195">
        <f>O549*H549</f>
        <v>0</v>
      </c>
      <c r="Q549" s="195">
        <v>1.4999999999999999E-2</v>
      </c>
      <c r="R549" s="195">
        <f>Q549*H549</f>
        <v>5.0075999999999992</v>
      </c>
      <c r="S549" s="195">
        <v>0</v>
      </c>
      <c r="T549" s="196">
        <f>S549*H549</f>
        <v>0</v>
      </c>
      <c r="U549" s="35"/>
      <c r="V549" s="35"/>
      <c r="W549" s="35"/>
      <c r="X549" s="35"/>
      <c r="Y549" s="35"/>
      <c r="Z549" s="35"/>
      <c r="AA549" s="35"/>
      <c r="AB549" s="35"/>
      <c r="AC549" s="35"/>
      <c r="AD549" s="35"/>
      <c r="AE549" s="35"/>
      <c r="AR549" s="197" t="s">
        <v>224</v>
      </c>
      <c r="AT549" s="197" t="s">
        <v>250</v>
      </c>
      <c r="AU549" s="197" t="s">
        <v>85</v>
      </c>
      <c r="AY549" s="18" t="s">
        <v>158</v>
      </c>
      <c r="BE549" s="198">
        <f>IF(N549="základní",J549,0)</f>
        <v>0</v>
      </c>
      <c r="BF549" s="198">
        <f>IF(N549="snížená",J549,0)</f>
        <v>0</v>
      </c>
      <c r="BG549" s="198">
        <f>IF(N549="zákl. přenesená",J549,0)</f>
        <v>0</v>
      </c>
      <c r="BH549" s="198">
        <f>IF(N549="sníž. přenesená",J549,0)</f>
        <v>0</v>
      </c>
      <c r="BI549" s="198">
        <f>IF(N549="nulová",J549,0)</f>
        <v>0</v>
      </c>
      <c r="BJ549" s="18" t="s">
        <v>8</v>
      </c>
      <c r="BK549" s="198">
        <f>ROUND(I549*H549,0)</f>
        <v>0</v>
      </c>
      <c r="BL549" s="18" t="s">
        <v>165</v>
      </c>
      <c r="BM549" s="197" t="s">
        <v>682</v>
      </c>
    </row>
    <row r="550" spans="1:65" s="13" customFormat="1" ht="11.25">
      <c r="B550" s="204"/>
      <c r="C550" s="205"/>
      <c r="D550" s="199" t="s">
        <v>169</v>
      </c>
      <c r="E550" s="206" t="s">
        <v>1</v>
      </c>
      <c r="F550" s="207" t="s">
        <v>683</v>
      </c>
      <c r="G550" s="205"/>
      <c r="H550" s="208">
        <v>327.29000000000002</v>
      </c>
      <c r="I550" s="209"/>
      <c r="J550" s="205"/>
      <c r="K550" s="205"/>
      <c r="L550" s="210"/>
      <c r="M550" s="211"/>
      <c r="N550" s="212"/>
      <c r="O550" s="212"/>
      <c r="P550" s="212"/>
      <c r="Q550" s="212"/>
      <c r="R550" s="212"/>
      <c r="S550" s="212"/>
      <c r="T550" s="213"/>
      <c r="AT550" s="214" t="s">
        <v>169</v>
      </c>
      <c r="AU550" s="214" t="s">
        <v>85</v>
      </c>
      <c r="AV550" s="13" t="s">
        <v>85</v>
      </c>
      <c r="AW550" s="13" t="s">
        <v>32</v>
      </c>
      <c r="AX550" s="13" t="s">
        <v>8</v>
      </c>
      <c r="AY550" s="214" t="s">
        <v>158</v>
      </c>
    </row>
    <row r="551" spans="1:65" s="13" customFormat="1" ht="11.25">
      <c r="B551" s="204"/>
      <c r="C551" s="205"/>
      <c r="D551" s="199" t="s">
        <v>169</v>
      </c>
      <c r="E551" s="205"/>
      <c r="F551" s="207" t="s">
        <v>684</v>
      </c>
      <c r="G551" s="205"/>
      <c r="H551" s="208">
        <v>333.84</v>
      </c>
      <c r="I551" s="209"/>
      <c r="J551" s="205"/>
      <c r="K551" s="205"/>
      <c r="L551" s="210"/>
      <c r="M551" s="211"/>
      <c r="N551" s="212"/>
      <c r="O551" s="212"/>
      <c r="P551" s="212"/>
      <c r="Q551" s="212"/>
      <c r="R551" s="212"/>
      <c r="S551" s="212"/>
      <c r="T551" s="213"/>
      <c r="AT551" s="214" t="s">
        <v>169</v>
      </c>
      <c r="AU551" s="214" t="s">
        <v>85</v>
      </c>
      <c r="AV551" s="13" t="s">
        <v>85</v>
      </c>
      <c r="AW551" s="13" t="s">
        <v>4</v>
      </c>
      <c r="AX551" s="13" t="s">
        <v>8</v>
      </c>
      <c r="AY551" s="214" t="s">
        <v>158</v>
      </c>
    </row>
    <row r="552" spans="1:65" s="2" customFormat="1" ht="24">
      <c r="A552" s="35"/>
      <c r="B552" s="36"/>
      <c r="C552" s="247" t="s">
        <v>685</v>
      </c>
      <c r="D552" s="247" t="s">
        <v>250</v>
      </c>
      <c r="E552" s="248" t="s">
        <v>686</v>
      </c>
      <c r="F552" s="249" t="s">
        <v>687</v>
      </c>
      <c r="G552" s="250" t="s">
        <v>163</v>
      </c>
      <c r="H552" s="251">
        <v>106.09</v>
      </c>
      <c r="I552" s="252"/>
      <c r="J552" s="251">
        <f>ROUND(I552*H552,0)</f>
        <v>0</v>
      </c>
      <c r="K552" s="249" t="s">
        <v>164</v>
      </c>
      <c r="L552" s="253"/>
      <c r="M552" s="254" t="s">
        <v>1</v>
      </c>
      <c r="N552" s="255" t="s">
        <v>41</v>
      </c>
      <c r="O552" s="72"/>
      <c r="P552" s="195">
        <f>O552*H552</f>
        <v>0</v>
      </c>
      <c r="Q552" s="195">
        <v>1.35E-2</v>
      </c>
      <c r="R552" s="195">
        <f>Q552*H552</f>
        <v>1.432215</v>
      </c>
      <c r="S552" s="195">
        <v>0</v>
      </c>
      <c r="T552" s="196">
        <f>S552*H552</f>
        <v>0</v>
      </c>
      <c r="U552" s="35"/>
      <c r="V552" s="35"/>
      <c r="W552" s="35"/>
      <c r="X552" s="35"/>
      <c r="Y552" s="35"/>
      <c r="Z552" s="35"/>
      <c r="AA552" s="35"/>
      <c r="AB552" s="35"/>
      <c r="AC552" s="35"/>
      <c r="AD552" s="35"/>
      <c r="AE552" s="35"/>
      <c r="AR552" s="197" t="s">
        <v>224</v>
      </c>
      <c r="AT552" s="197" t="s">
        <v>250</v>
      </c>
      <c r="AU552" s="197" t="s">
        <v>85</v>
      </c>
      <c r="AY552" s="18" t="s">
        <v>158</v>
      </c>
      <c r="BE552" s="198">
        <f>IF(N552="základní",J552,0)</f>
        <v>0</v>
      </c>
      <c r="BF552" s="198">
        <f>IF(N552="snížená",J552,0)</f>
        <v>0</v>
      </c>
      <c r="BG552" s="198">
        <f>IF(N552="zákl. přenesená",J552,0)</f>
        <v>0</v>
      </c>
      <c r="BH552" s="198">
        <f>IF(N552="sníž. přenesená",J552,0)</f>
        <v>0</v>
      </c>
      <c r="BI552" s="198">
        <f>IF(N552="nulová",J552,0)</f>
        <v>0</v>
      </c>
      <c r="BJ552" s="18" t="s">
        <v>8</v>
      </c>
      <c r="BK552" s="198">
        <f>ROUND(I552*H552,0)</f>
        <v>0</v>
      </c>
      <c r="BL552" s="18" t="s">
        <v>165</v>
      </c>
      <c r="BM552" s="197" t="s">
        <v>688</v>
      </c>
    </row>
    <row r="553" spans="1:65" s="14" customFormat="1" ht="11.25">
      <c r="B553" s="215"/>
      <c r="C553" s="216"/>
      <c r="D553" s="199" t="s">
        <v>169</v>
      </c>
      <c r="E553" s="217" t="s">
        <v>1</v>
      </c>
      <c r="F553" s="218" t="s">
        <v>689</v>
      </c>
      <c r="G553" s="216"/>
      <c r="H553" s="217" t="s">
        <v>1</v>
      </c>
      <c r="I553" s="219"/>
      <c r="J553" s="216"/>
      <c r="K553" s="216"/>
      <c r="L553" s="220"/>
      <c r="M553" s="221"/>
      <c r="N553" s="222"/>
      <c r="O553" s="222"/>
      <c r="P553" s="222"/>
      <c r="Q553" s="222"/>
      <c r="R553" s="222"/>
      <c r="S553" s="222"/>
      <c r="T553" s="223"/>
      <c r="AT553" s="224" t="s">
        <v>169</v>
      </c>
      <c r="AU553" s="224" t="s">
        <v>85</v>
      </c>
      <c r="AV553" s="14" t="s">
        <v>8</v>
      </c>
      <c r="AW553" s="14" t="s">
        <v>32</v>
      </c>
      <c r="AX553" s="14" t="s">
        <v>76</v>
      </c>
      <c r="AY553" s="224" t="s">
        <v>158</v>
      </c>
    </row>
    <row r="554" spans="1:65" s="13" customFormat="1" ht="22.5">
      <c r="B554" s="204"/>
      <c r="C554" s="205"/>
      <c r="D554" s="199" t="s">
        <v>169</v>
      </c>
      <c r="E554" s="206" t="s">
        <v>1</v>
      </c>
      <c r="F554" s="207" t="s">
        <v>690</v>
      </c>
      <c r="G554" s="205"/>
      <c r="H554" s="208">
        <v>70.540000000000006</v>
      </c>
      <c r="I554" s="209"/>
      <c r="J554" s="205"/>
      <c r="K554" s="205"/>
      <c r="L554" s="210"/>
      <c r="M554" s="211"/>
      <c r="N554" s="212"/>
      <c r="O554" s="212"/>
      <c r="P554" s="212"/>
      <c r="Q554" s="212"/>
      <c r="R554" s="212"/>
      <c r="S554" s="212"/>
      <c r="T554" s="213"/>
      <c r="AT554" s="214" t="s">
        <v>169</v>
      </c>
      <c r="AU554" s="214" t="s">
        <v>85</v>
      </c>
      <c r="AV554" s="13" t="s">
        <v>85</v>
      </c>
      <c r="AW554" s="13" t="s">
        <v>32</v>
      </c>
      <c r="AX554" s="13" t="s">
        <v>76</v>
      </c>
      <c r="AY554" s="214" t="s">
        <v>158</v>
      </c>
    </row>
    <row r="555" spans="1:65" s="14" customFormat="1" ht="11.25">
      <c r="B555" s="215"/>
      <c r="C555" s="216"/>
      <c r="D555" s="199" t="s">
        <v>169</v>
      </c>
      <c r="E555" s="217" t="s">
        <v>1</v>
      </c>
      <c r="F555" s="218" t="s">
        <v>691</v>
      </c>
      <c r="G555" s="216"/>
      <c r="H555" s="217" t="s">
        <v>1</v>
      </c>
      <c r="I555" s="219"/>
      <c r="J555" s="216"/>
      <c r="K555" s="216"/>
      <c r="L555" s="220"/>
      <c r="M555" s="221"/>
      <c r="N555" s="222"/>
      <c r="O555" s="222"/>
      <c r="P555" s="222"/>
      <c r="Q555" s="222"/>
      <c r="R555" s="222"/>
      <c r="S555" s="222"/>
      <c r="T555" s="223"/>
      <c r="AT555" s="224" t="s">
        <v>169</v>
      </c>
      <c r="AU555" s="224" t="s">
        <v>85</v>
      </c>
      <c r="AV555" s="14" t="s">
        <v>8</v>
      </c>
      <c r="AW555" s="14" t="s">
        <v>32</v>
      </c>
      <c r="AX555" s="14" t="s">
        <v>76</v>
      </c>
      <c r="AY555" s="224" t="s">
        <v>158</v>
      </c>
    </row>
    <row r="556" spans="1:65" s="13" customFormat="1" ht="11.25">
      <c r="B556" s="204"/>
      <c r="C556" s="205"/>
      <c r="D556" s="199" t="s">
        <v>169</v>
      </c>
      <c r="E556" s="206" t="s">
        <v>1</v>
      </c>
      <c r="F556" s="207" t="s">
        <v>692</v>
      </c>
      <c r="G556" s="205"/>
      <c r="H556" s="208">
        <v>35.549999999999997</v>
      </c>
      <c r="I556" s="209"/>
      <c r="J556" s="205"/>
      <c r="K556" s="205"/>
      <c r="L556" s="210"/>
      <c r="M556" s="211"/>
      <c r="N556" s="212"/>
      <c r="O556" s="212"/>
      <c r="P556" s="212"/>
      <c r="Q556" s="212"/>
      <c r="R556" s="212"/>
      <c r="S556" s="212"/>
      <c r="T556" s="213"/>
      <c r="AT556" s="214" t="s">
        <v>169</v>
      </c>
      <c r="AU556" s="214" t="s">
        <v>85</v>
      </c>
      <c r="AV556" s="13" t="s">
        <v>85</v>
      </c>
      <c r="AW556" s="13" t="s">
        <v>32</v>
      </c>
      <c r="AX556" s="13" t="s">
        <v>76</v>
      </c>
      <c r="AY556" s="214" t="s">
        <v>158</v>
      </c>
    </row>
    <row r="557" spans="1:65" s="16" customFormat="1" ht="11.25">
      <c r="B557" s="236"/>
      <c r="C557" s="237"/>
      <c r="D557" s="199" t="s">
        <v>169</v>
      </c>
      <c r="E557" s="238" t="s">
        <v>1</v>
      </c>
      <c r="F557" s="239" t="s">
        <v>189</v>
      </c>
      <c r="G557" s="237"/>
      <c r="H557" s="240">
        <v>106.09</v>
      </c>
      <c r="I557" s="241"/>
      <c r="J557" s="237"/>
      <c r="K557" s="237"/>
      <c r="L557" s="242"/>
      <c r="M557" s="243"/>
      <c r="N557" s="244"/>
      <c r="O557" s="244"/>
      <c r="P557" s="244"/>
      <c r="Q557" s="244"/>
      <c r="R557" s="244"/>
      <c r="S557" s="244"/>
      <c r="T557" s="245"/>
      <c r="AT557" s="246" t="s">
        <v>169</v>
      </c>
      <c r="AU557" s="246" t="s">
        <v>85</v>
      </c>
      <c r="AV557" s="16" t="s">
        <v>165</v>
      </c>
      <c r="AW557" s="16" t="s">
        <v>32</v>
      </c>
      <c r="AX557" s="16" t="s">
        <v>8</v>
      </c>
      <c r="AY557" s="246" t="s">
        <v>158</v>
      </c>
    </row>
    <row r="558" spans="1:65" s="2" customFormat="1" ht="36">
      <c r="A558" s="35"/>
      <c r="B558" s="36"/>
      <c r="C558" s="187" t="s">
        <v>693</v>
      </c>
      <c r="D558" s="187" t="s">
        <v>160</v>
      </c>
      <c r="E558" s="188" t="s">
        <v>694</v>
      </c>
      <c r="F558" s="189" t="s">
        <v>695</v>
      </c>
      <c r="G558" s="190" t="s">
        <v>163</v>
      </c>
      <c r="H558" s="191">
        <v>318.66000000000003</v>
      </c>
      <c r="I558" s="192"/>
      <c r="J558" s="191">
        <f>ROUND(I558*H558,0)</f>
        <v>0</v>
      </c>
      <c r="K558" s="189" t="s">
        <v>164</v>
      </c>
      <c r="L558" s="40"/>
      <c r="M558" s="193" t="s">
        <v>1</v>
      </c>
      <c r="N558" s="194" t="s">
        <v>41</v>
      </c>
      <c r="O558" s="72"/>
      <c r="P558" s="195">
        <f>O558*H558</f>
        <v>0</v>
      </c>
      <c r="Q558" s="195">
        <v>2.6800000000000001E-3</v>
      </c>
      <c r="R558" s="195">
        <f>Q558*H558</f>
        <v>0.85400880000000012</v>
      </c>
      <c r="S558" s="195">
        <v>0</v>
      </c>
      <c r="T558" s="196">
        <f>S558*H558</f>
        <v>0</v>
      </c>
      <c r="U558" s="35"/>
      <c r="V558" s="35"/>
      <c r="W558" s="35"/>
      <c r="X558" s="35"/>
      <c r="Y558" s="35"/>
      <c r="Z558" s="35"/>
      <c r="AA558" s="35"/>
      <c r="AB558" s="35"/>
      <c r="AC558" s="35"/>
      <c r="AD558" s="35"/>
      <c r="AE558" s="35"/>
      <c r="AR558" s="197" t="s">
        <v>165</v>
      </c>
      <c r="AT558" s="197" t="s">
        <v>160</v>
      </c>
      <c r="AU558" s="197" t="s">
        <v>85</v>
      </c>
      <c r="AY558" s="18" t="s">
        <v>158</v>
      </c>
      <c r="BE558" s="198">
        <f>IF(N558="základní",J558,0)</f>
        <v>0</v>
      </c>
      <c r="BF558" s="198">
        <f>IF(N558="snížená",J558,0)</f>
        <v>0</v>
      </c>
      <c r="BG558" s="198">
        <f>IF(N558="zákl. přenesená",J558,0)</f>
        <v>0</v>
      </c>
      <c r="BH558" s="198">
        <f>IF(N558="sníž. přenesená",J558,0)</f>
        <v>0</v>
      </c>
      <c r="BI558" s="198">
        <f>IF(N558="nulová",J558,0)</f>
        <v>0</v>
      </c>
      <c r="BJ558" s="18" t="s">
        <v>8</v>
      </c>
      <c r="BK558" s="198">
        <f>ROUND(I558*H558,0)</f>
        <v>0</v>
      </c>
      <c r="BL558" s="18" t="s">
        <v>165</v>
      </c>
      <c r="BM558" s="197" t="s">
        <v>696</v>
      </c>
    </row>
    <row r="559" spans="1:65" s="13" customFormat="1" ht="11.25">
      <c r="B559" s="204"/>
      <c r="C559" s="205"/>
      <c r="D559" s="199" t="s">
        <v>169</v>
      </c>
      <c r="E559" s="206" t="s">
        <v>1</v>
      </c>
      <c r="F559" s="207" t="s">
        <v>697</v>
      </c>
      <c r="G559" s="205"/>
      <c r="H559" s="208">
        <v>318.66000000000003</v>
      </c>
      <c r="I559" s="209"/>
      <c r="J559" s="205"/>
      <c r="K559" s="205"/>
      <c r="L559" s="210"/>
      <c r="M559" s="211"/>
      <c r="N559" s="212"/>
      <c r="O559" s="212"/>
      <c r="P559" s="212"/>
      <c r="Q559" s="212"/>
      <c r="R559" s="212"/>
      <c r="S559" s="212"/>
      <c r="T559" s="213"/>
      <c r="AT559" s="214" t="s">
        <v>169</v>
      </c>
      <c r="AU559" s="214" t="s">
        <v>85</v>
      </c>
      <c r="AV559" s="13" t="s">
        <v>85</v>
      </c>
      <c r="AW559" s="13" t="s">
        <v>32</v>
      </c>
      <c r="AX559" s="13" t="s">
        <v>8</v>
      </c>
      <c r="AY559" s="214" t="s">
        <v>158</v>
      </c>
    </row>
    <row r="560" spans="1:65" s="2" customFormat="1" ht="48">
      <c r="A560" s="35"/>
      <c r="B560" s="36"/>
      <c r="C560" s="187" t="s">
        <v>698</v>
      </c>
      <c r="D560" s="187" t="s">
        <v>160</v>
      </c>
      <c r="E560" s="188" t="s">
        <v>699</v>
      </c>
      <c r="F560" s="189" t="s">
        <v>700</v>
      </c>
      <c r="G560" s="190" t="s">
        <v>163</v>
      </c>
      <c r="H560" s="191">
        <v>327.29000000000002</v>
      </c>
      <c r="I560" s="192"/>
      <c r="J560" s="191">
        <f>ROUND(I560*H560,0)</f>
        <v>0</v>
      </c>
      <c r="K560" s="189" t="s">
        <v>164</v>
      </c>
      <c r="L560" s="40"/>
      <c r="M560" s="193" t="s">
        <v>1</v>
      </c>
      <c r="N560" s="194" t="s">
        <v>41</v>
      </c>
      <c r="O560" s="72"/>
      <c r="P560" s="195">
        <f>O560*H560</f>
        <v>0</v>
      </c>
      <c r="Q560" s="195">
        <v>9.5200000000000007E-3</v>
      </c>
      <c r="R560" s="195">
        <f>Q560*H560</f>
        <v>3.1158008000000006</v>
      </c>
      <c r="S560" s="195">
        <v>0</v>
      </c>
      <c r="T560" s="196">
        <f>S560*H560</f>
        <v>0</v>
      </c>
      <c r="U560" s="35"/>
      <c r="V560" s="35"/>
      <c r="W560" s="35"/>
      <c r="X560" s="35"/>
      <c r="Y560" s="35"/>
      <c r="Z560" s="35"/>
      <c r="AA560" s="35"/>
      <c r="AB560" s="35"/>
      <c r="AC560" s="35"/>
      <c r="AD560" s="35"/>
      <c r="AE560" s="35"/>
      <c r="AR560" s="197" t="s">
        <v>165</v>
      </c>
      <c r="AT560" s="197" t="s">
        <v>160</v>
      </c>
      <c r="AU560" s="197" t="s">
        <v>85</v>
      </c>
      <c r="AY560" s="18" t="s">
        <v>158</v>
      </c>
      <c r="BE560" s="198">
        <f>IF(N560="základní",J560,0)</f>
        <v>0</v>
      </c>
      <c r="BF560" s="198">
        <f>IF(N560="snížená",J560,0)</f>
        <v>0</v>
      </c>
      <c r="BG560" s="198">
        <f>IF(N560="zákl. přenesená",J560,0)</f>
        <v>0</v>
      </c>
      <c r="BH560" s="198">
        <f>IF(N560="sníž. přenesená",J560,0)</f>
        <v>0</v>
      </c>
      <c r="BI560" s="198">
        <f>IF(N560="nulová",J560,0)</f>
        <v>0</v>
      </c>
      <c r="BJ560" s="18" t="s">
        <v>8</v>
      </c>
      <c r="BK560" s="198">
        <f>ROUND(I560*H560,0)</f>
        <v>0</v>
      </c>
      <c r="BL560" s="18" t="s">
        <v>165</v>
      </c>
      <c r="BM560" s="197" t="s">
        <v>701</v>
      </c>
    </row>
    <row r="561" spans="1:65" s="2" customFormat="1" ht="171">
      <c r="A561" s="35"/>
      <c r="B561" s="36"/>
      <c r="C561" s="37"/>
      <c r="D561" s="199" t="s">
        <v>167</v>
      </c>
      <c r="E561" s="37"/>
      <c r="F561" s="200" t="s">
        <v>702</v>
      </c>
      <c r="G561" s="37"/>
      <c r="H561" s="37"/>
      <c r="I561" s="201"/>
      <c r="J561" s="37"/>
      <c r="K561" s="37"/>
      <c r="L561" s="40"/>
      <c r="M561" s="202"/>
      <c r="N561" s="203"/>
      <c r="O561" s="72"/>
      <c r="P561" s="72"/>
      <c r="Q561" s="72"/>
      <c r="R561" s="72"/>
      <c r="S561" s="72"/>
      <c r="T561" s="73"/>
      <c r="U561" s="35"/>
      <c r="V561" s="35"/>
      <c r="W561" s="35"/>
      <c r="X561" s="35"/>
      <c r="Y561" s="35"/>
      <c r="Z561" s="35"/>
      <c r="AA561" s="35"/>
      <c r="AB561" s="35"/>
      <c r="AC561" s="35"/>
      <c r="AD561" s="35"/>
      <c r="AE561" s="35"/>
      <c r="AT561" s="18" t="s">
        <v>167</v>
      </c>
      <c r="AU561" s="18" t="s">
        <v>85</v>
      </c>
    </row>
    <row r="562" spans="1:65" s="13" customFormat="1" ht="11.25">
      <c r="B562" s="204"/>
      <c r="C562" s="205"/>
      <c r="D562" s="199" t="s">
        <v>169</v>
      </c>
      <c r="E562" s="206" t="s">
        <v>1</v>
      </c>
      <c r="F562" s="207" t="s">
        <v>631</v>
      </c>
      <c r="G562" s="205"/>
      <c r="H562" s="208">
        <v>47.78</v>
      </c>
      <c r="I562" s="209"/>
      <c r="J562" s="205"/>
      <c r="K562" s="205"/>
      <c r="L562" s="210"/>
      <c r="M562" s="211"/>
      <c r="N562" s="212"/>
      <c r="O562" s="212"/>
      <c r="P562" s="212"/>
      <c r="Q562" s="212"/>
      <c r="R562" s="212"/>
      <c r="S562" s="212"/>
      <c r="T562" s="213"/>
      <c r="AT562" s="214" t="s">
        <v>169</v>
      </c>
      <c r="AU562" s="214" t="s">
        <v>85</v>
      </c>
      <c r="AV562" s="13" t="s">
        <v>85</v>
      </c>
      <c r="AW562" s="13" t="s">
        <v>32</v>
      </c>
      <c r="AX562" s="13" t="s">
        <v>76</v>
      </c>
      <c r="AY562" s="214" t="s">
        <v>158</v>
      </c>
    </row>
    <row r="563" spans="1:65" s="13" customFormat="1" ht="11.25">
      <c r="B563" s="204"/>
      <c r="C563" s="205"/>
      <c r="D563" s="199" t="s">
        <v>169</v>
      </c>
      <c r="E563" s="206" t="s">
        <v>1</v>
      </c>
      <c r="F563" s="207" t="s">
        <v>632</v>
      </c>
      <c r="G563" s="205"/>
      <c r="H563" s="208">
        <v>173.42</v>
      </c>
      <c r="I563" s="209"/>
      <c r="J563" s="205"/>
      <c r="K563" s="205"/>
      <c r="L563" s="210"/>
      <c r="M563" s="211"/>
      <c r="N563" s="212"/>
      <c r="O563" s="212"/>
      <c r="P563" s="212"/>
      <c r="Q563" s="212"/>
      <c r="R563" s="212"/>
      <c r="S563" s="212"/>
      <c r="T563" s="213"/>
      <c r="AT563" s="214" t="s">
        <v>169</v>
      </c>
      <c r="AU563" s="214" t="s">
        <v>85</v>
      </c>
      <c r="AV563" s="13" t="s">
        <v>85</v>
      </c>
      <c r="AW563" s="13" t="s">
        <v>32</v>
      </c>
      <c r="AX563" s="13" t="s">
        <v>76</v>
      </c>
      <c r="AY563" s="214" t="s">
        <v>158</v>
      </c>
    </row>
    <row r="564" spans="1:65" s="15" customFormat="1" ht="11.25">
      <c r="B564" s="225"/>
      <c r="C564" s="226"/>
      <c r="D564" s="199" t="s">
        <v>169</v>
      </c>
      <c r="E564" s="227" t="s">
        <v>1</v>
      </c>
      <c r="F564" s="228" t="s">
        <v>186</v>
      </c>
      <c r="G564" s="226"/>
      <c r="H564" s="229">
        <v>221.2</v>
      </c>
      <c r="I564" s="230"/>
      <c r="J564" s="226"/>
      <c r="K564" s="226"/>
      <c r="L564" s="231"/>
      <c r="M564" s="232"/>
      <c r="N564" s="233"/>
      <c r="O564" s="233"/>
      <c r="P564" s="233"/>
      <c r="Q564" s="233"/>
      <c r="R564" s="233"/>
      <c r="S564" s="233"/>
      <c r="T564" s="234"/>
      <c r="AT564" s="235" t="s">
        <v>169</v>
      </c>
      <c r="AU564" s="235" t="s">
        <v>85</v>
      </c>
      <c r="AV564" s="15" t="s">
        <v>177</v>
      </c>
      <c r="AW564" s="15" t="s">
        <v>32</v>
      </c>
      <c r="AX564" s="15" t="s">
        <v>76</v>
      </c>
      <c r="AY564" s="235" t="s">
        <v>158</v>
      </c>
    </row>
    <row r="565" spans="1:65" s="14" customFormat="1" ht="11.25">
      <c r="B565" s="215"/>
      <c r="C565" s="216"/>
      <c r="D565" s="199" t="s">
        <v>169</v>
      </c>
      <c r="E565" s="217" t="s">
        <v>1</v>
      </c>
      <c r="F565" s="218" t="s">
        <v>689</v>
      </c>
      <c r="G565" s="216"/>
      <c r="H565" s="217" t="s">
        <v>1</v>
      </c>
      <c r="I565" s="219"/>
      <c r="J565" s="216"/>
      <c r="K565" s="216"/>
      <c r="L565" s="220"/>
      <c r="M565" s="221"/>
      <c r="N565" s="222"/>
      <c r="O565" s="222"/>
      <c r="P565" s="222"/>
      <c r="Q565" s="222"/>
      <c r="R565" s="222"/>
      <c r="S565" s="222"/>
      <c r="T565" s="223"/>
      <c r="AT565" s="224" t="s">
        <v>169</v>
      </c>
      <c r="AU565" s="224" t="s">
        <v>85</v>
      </c>
      <c r="AV565" s="14" t="s">
        <v>8</v>
      </c>
      <c r="AW565" s="14" t="s">
        <v>32</v>
      </c>
      <c r="AX565" s="14" t="s">
        <v>76</v>
      </c>
      <c r="AY565" s="224" t="s">
        <v>158</v>
      </c>
    </row>
    <row r="566" spans="1:65" s="13" customFormat="1" ht="22.5">
      <c r="B566" s="204"/>
      <c r="C566" s="205"/>
      <c r="D566" s="199" t="s">
        <v>169</v>
      </c>
      <c r="E566" s="206" t="s">
        <v>1</v>
      </c>
      <c r="F566" s="207" t="s">
        <v>690</v>
      </c>
      <c r="G566" s="205"/>
      <c r="H566" s="208">
        <v>70.540000000000006</v>
      </c>
      <c r="I566" s="209"/>
      <c r="J566" s="205"/>
      <c r="K566" s="205"/>
      <c r="L566" s="210"/>
      <c r="M566" s="211"/>
      <c r="N566" s="212"/>
      <c r="O566" s="212"/>
      <c r="P566" s="212"/>
      <c r="Q566" s="212"/>
      <c r="R566" s="212"/>
      <c r="S566" s="212"/>
      <c r="T566" s="213"/>
      <c r="AT566" s="214" t="s">
        <v>169</v>
      </c>
      <c r="AU566" s="214" t="s">
        <v>85</v>
      </c>
      <c r="AV566" s="13" t="s">
        <v>85</v>
      </c>
      <c r="AW566" s="13" t="s">
        <v>32</v>
      </c>
      <c r="AX566" s="13" t="s">
        <v>76</v>
      </c>
      <c r="AY566" s="214" t="s">
        <v>158</v>
      </c>
    </row>
    <row r="567" spans="1:65" s="14" customFormat="1" ht="11.25">
      <c r="B567" s="215"/>
      <c r="C567" s="216"/>
      <c r="D567" s="199" t="s">
        <v>169</v>
      </c>
      <c r="E567" s="217" t="s">
        <v>1</v>
      </c>
      <c r="F567" s="218" t="s">
        <v>691</v>
      </c>
      <c r="G567" s="216"/>
      <c r="H567" s="217" t="s">
        <v>1</v>
      </c>
      <c r="I567" s="219"/>
      <c r="J567" s="216"/>
      <c r="K567" s="216"/>
      <c r="L567" s="220"/>
      <c r="M567" s="221"/>
      <c r="N567" s="222"/>
      <c r="O567" s="222"/>
      <c r="P567" s="222"/>
      <c r="Q567" s="222"/>
      <c r="R567" s="222"/>
      <c r="S567" s="222"/>
      <c r="T567" s="223"/>
      <c r="AT567" s="224" t="s">
        <v>169</v>
      </c>
      <c r="AU567" s="224" t="s">
        <v>85</v>
      </c>
      <c r="AV567" s="14" t="s">
        <v>8</v>
      </c>
      <c r="AW567" s="14" t="s">
        <v>32</v>
      </c>
      <c r="AX567" s="14" t="s">
        <v>76</v>
      </c>
      <c r="AY567" s="224" t="s">
        <v>158</v>
      </c>
    </row>
    <row r="568" spans="1:65" s="13" customFormat="1" ht="11.25">
      <c r="B568" s="204"/>
      <c r="C568" s="205"/>
      <c r="D568" s="199" t="s">
        <v>169</v>
      </c>
      <c r="E568" s="206" t="s">
        <v>1</v>
      </c>
      <c r="F568" s="207" t="s">
        <v>692</v>
      </c>
      <c r="G568" s="205"/>
      <c r="H568" s="208">
        <v>35.549999999999997</v>
      </c>
      <c r="I568" s="209"/>
      <c r="J568" s="205"/>
      <c r="K568" s="205"/>
      <c r="L568" s="210"/>
      <c r="M568" s="211"/>
      <c r="N568" s="212"/>
      <c r="O568" s="212"/>
      <c r="P568" s="212"/>
      <c r="Q568" s="212"/>
      <c r="R568" s="212"/>
      <c r="S568" s="212"/>
      <c r="T568" s="213"/>
      <c r="AT568" s="214" t="s">
        <v>169</v>
      </c>
      <c r="AU568" s="214" t="s">
        <v>85</v>
      </c>
      <c r="AV568" s="13" t="s">
        <v>85</v>
      </c>
      <c r="AW568" s="13" t="s">
        <v>32</v>
      </c>
      <c r="AX568" s="13" t="s">
        <v>76</v>
      </c>
      <c r="AY568" s="214" t="s">
        <v>158</v>
      </c>
    </row>
    <row r="569" spans="1:65" s="16" customFormat="1" ht="11.25">
      <c r="B569" s="236"/>
      <c r="C569" s="237"/>
      <c r="D569" s="199" t="s">
        <v>169</v>
      </c>
      <c r="E569" s="238" t="s">
        <v>1</v>
      </c>
      <c r="F569" s="239" t="s">
        <v>189</v>
      </c>
      <c r="G569" s="237"/>
      <c r="H569" s="240">
        <v>327.29000000000002</v>
      </c>
      <c r="I569" s="241"/>
      <c r="J569" s="237"/>
      <c r="K569" s="237"/>
      <c r="L569" s="242"/>
      <c r="M569" s="243"/>
      <c r="N569" s="244"/>
      <c r="O569" s="244"/>
      <c r="P569" s="244"/>
      <c r="Q569" s="244"/>
      <c r="R569" s="244"/>
      <c r="S569" s="244"/>
      <c r="T569" s="245"/>
      <c r="AT569" s="246" t="s">
        <v>169</v>
      </c>
      <c r="AU569" s="246" t="s">
        <v>85</v>
      </c>
      <c r="AV569" s="16" t="s">
        <v>165</v>
      </c>
      <c r="AW569" s="16" t="s">
        <v>32</v>
      </c>
      <c r="AX569" s="16" t="s">
        <v>8</v>
      </c>
      <c r="AY569" s="246" t="s">
        <v>158</v>
      </c>
    </row>
    <row r="570" spans="1:65" s="2" customFormat="1" ht="44.25" customHeight="1">
      <c r="A570" s="35"/>
      <c r="B570" s="36"/>
      <c r="C570" s="187" t="s">
        <v>703</v>
      </c>
      <c r="D570" s="187" t="s">
        <v>160</v>
      </c>
      <c r="E570" s="188" t="s">
        <v>704</v>
      </c>
      <c r="F570" s="189" t="s">
        <v>705</v>
      </c>
      <c r="G570" s="190" t="s">
        <v>163</v>
      </c>
      <c r="H570" s="191">
        <v>669.2</v>
      </c>
      <c r="I570" s="192"/>
      <c r="J570" s="191">
        <f>ROUND(I570*H570,0)</f>
        <v>0</v>
      </c>
      <c r="K570" s="189" t="s">
        <v>164</v>
      </c>
      <c r="L570" s="40"/>
      <c r="M570" s="193" t="s">
        <v>1</v>
      </c>
      <c r="N570" s="194" t="s">
        <v>41</v>
      </c>
      <c r="O570" s="72"/>
      <c r="P570" s="195">
        <f>O570*H570</f>
        <v>0</v>
      </c>
      <c r="Q570" s="195">
        <v>9.4999999999999998E-3</v>
      </c>
      <c r="R570" s="195">
        <f>Q570*H570</f>
        <v>6.3574000000000002</v>
      </c>
      <c r="S570" s="195">
        <v>0</v>
      </c>
      <c r="T570" s="196">
        <f>S570*H570</f>
        <v>0</v>
      </c>
      <c r="U570" s="35"/>
      <c r="V570" s="35"/>
      <c r="W570" s="35"/>
      <c r="X570" s="35"/>
      <c r="Y570" s="35"/>
      <c r="Z570" s="35"/>
      <c r="AA570" s="35"/>
      <c r="AB570" s="35"/>
      <c r="AC570" s="35"/>
      <c r="AD570" s="35"/>
      <c r="AE570" s="35"/>
      <c r="AR570" s="197" t="s">
        <v>165</v>
      </c>
      <c r="AT570" s="197" t="s">
        <v>160</v>
      </c>
      <c r="AU570" s="197" t="s">
        <v>85</v>
      </c>
      <c r="AY570" s="18" t="s">
        <v>158</v>
      </c>
      <c r="BE570" s="198">
        <f>IF(N570="základní",J570,0)</f>
        <v>0</v>
      </c>
      <c r="BF570" s="198">
        <f>IF(N570="snížená",J570,0)</f>
        <v>0</v>
      </c>
      <c r="BG570" s="198">
        <f>IF(N570="zákl. přenesená",J570,0)</f>
        <v>0</v>
      </c>
      <c r="BH570" s="198">
        <f>IF(N570="sníž. přenesená",J570,0)</f>
        <v>0</v>
      </c>
      <c r="BI570" s="198">
        <f>IF(N570="nulová",J570,0)</f>
        <v>0</v>
      </c>
      <c r="BJ570" s="18" t="s">
        <v>8</v>
      </c>
      <c r="BK570" s="198">
        <f>ROUND(I570*H570,0)</f>
        <v>0</v>
      </c>
      <c r="BL570" s="18" t="s">
        <v>165</v>
      </c>
      <c r="BM570" s="197" t="s">
        <v>706</v>
      </c>
    </row>
    <row r="571" spans="1:65" s="2" customFormat="1" ht="171">
      <c r="A571" s="35"/>
      <c r="B571" s="36"/>
      <c r="C571" s="37"/>
      <c r="D571" s="199" t="s">
        <v>167</v>
      </c>
      <c r="E571" s="37"/>
      <c r="F571" s="200" t="s">
        <v>702</v>
      </c>
      <c r="G571" s="37"/>
      <c r="H571" s="37"/>
      <c r="I571" s="201"/>
      <c r="J571" s="37"/>
      <c r="K571" s="37"/>
      <c r="L571" s="40"/>
      <c r="M571" s="202"/>
      <c r="N571" s="203"/>
      <c r="O571" s="72"/>
      <c r="P571" s="72"/>
      <c r="Q571" s="72"/>
      <c r="R571" s="72"/>
      <c r="S571" s="72"/>
      <c r="T571" s="73"/>
      <c r="U571" s="35"/>
      <c r="V571" s="35"/>
      <c r="W571" s="35"/>
      <c r="X571" s="35"/>
      <c r="Y571" s="35"/>
      <c r="Z571" s="35"/>
      <c r="AA571" s="35"/>
      <c r="AB571" s="35"/>
      <c r="AC571" s="35"/>
      <c r="AD571" s="35"/>
      <c r="AE571" s="35"/>
      <c r="AT571" s="18" t="s">
        <v>167</v>
      </c>
      <c r="AU571" s="18" t="s">
        <v>85</v>
      </c>
    </row>
    <row r="572" spans="1:65" s="14" customFormat="1" ht="11.25">
      <c r="B572" s="215"/>
      <c r="C572" s="216"/>
      <c r="D572" s="199" t="s">
        <v>169</v>
      </c>
      <c r="E572" s="217" t="s">
        <v>1</v>
      </c>
      <c r="F572" s="218" t="s">
        <v>707</v>
      </c>
      <c r="G572" s="216"/>
      <c r="H572" s="217" t="s">
        <v>1</v>
      </c>
      <c r="I572" s="219"/>
      <c r="J572" s="216"/>
      <c r="K572" s="216"/>
      <c r="L572" s="220"/>
      <c r="M572" s="221"/>
      <c r="N572" s="222"/>
      <c r="O572" s="222"/>
      <c r="P572" s="222"/>
      <c r="Q572" s="222"/>
      <c r="R572" s="222"/>
      <c r="S572" s="222"/>
      <c r="T572" s="223"/>
      <c r="AT572" s="224" t="s">
        <v>169</v>
      </c>
      <c r="AU572" s="224" t="s">
        <v>85</v>
      </c>
      <c r="AV572" s="14" t="s">
        <v>8</v>
      </c>
      <c r="AW572" s="14" t="s">
        <v>32</v>
      </c>
      <c r="AX572" s="14" t="s">
        <v>76</v>
      </c>
      <c r="AY572" s="224" t="s">
        <v>158</v>
      </c>
    </row>
    <row r="573" spans="1:65" s="13" customFormat="1" ht="22.5">
      <c r="B573" s="204"/>
      <c r="C573" s="205"/>
      <c r="D573" s="199" t="s">
        <v>169</v>
      </c>
      <c r="E573" s="206" t="s">
        <v>1</v>
      </c>
      <c r="F573" s="207" t="s">
        <v>708</v>
      </c>
      <c r="G573" s="205"/>
      <c r="H573" s="208">
        <v>265.27999999999997</v>
      </c>
      <c r="I573" s="209"/>
      <c r="J573" s="205"/>
      <c r="K573" s="205"/>
      <c r="L573" s="210"/>
      <c r="M573" s="211"/>
      <c r="N573" s="212"/>
      <c r="O573" s="212"/>
      <c r="P573" s="212"/>
      <c r="Q573" s="212"/>
      <c r="R573" s="212"/>
      <c r="S573" s="212"/>
      <c r="T573" s="213"/>
      <c r="AT573" s="214" t="s">
        <v>169</v>
      </c>
      <c r="AU573" s="214" t="s">
        <v>85</v>
      </c>
      <c r="AV573" s="13" t="s">
        <v>85</v>
      </c>
      <c r="AW573" s="13" t="s">
        <v>32</v>
      </c>
      <c r="AX573" s="13" t="s">
        <v>76</v>
      </c>
      <c r="AY573" s="214" t="s">
        <v>158</v>
      </c>
    </row>
    <row r="574" spans="1:65" s="14" customFormat="1" ht="11.25">
      <c r="B574" s="215"/>
      <c r="C574" s="216"/>
      <c r="D574" s="199" t="s">
        <v>169</v>
      </c>
      <c r="E574" s="217" t="s">
        <v>1</v>
      </c>
      <c r="F574" s="218" t="s">
        <v>709</v>
      </c>
      <c r="G574" s="216"/>
      <c r="H574" s="217" t="s">
        <v>1</v>
      </c>
      <c r="I574" s="219"/>
      <c r="J574" s="216"/>
      <c r="K574" s="216"/>
      <c r="L574" s="220"/>
      <c r="M574" s="221"/>
      <c r="N574" s="222"/>
      <c r="O574" s="222"/>
      <c r="P574" s="222"/>
      <c r="Q574" s="222"/>
      <c r="R574" s="222"/>
      <c r="S574" s="222"/>
      <c r="T574" s="223"/>
      <c r="AT574" s="224" t="s">
        <v>169</v>
      </c>
      <c r="AU574" s="224" t="s">
        <v>85</v>
      </c>
      <c r="AV574" s="14" t="s">
        <v>8</v>
      </c>
      <c r="AW574" s="14" t="s">
        <v>32</v>
      </c>
      <c r="AX574" s="14" t="s">
        <v>76</v>
      </c>
      <c r="AY574" s="224" t="s">
        <v>158</v>
      </c>
    </row>
    <row r="575" spans="1:65" s="13" customFormat="1" ht="22.5">
      <c r="B575" s="204"/>
      <c r="C575" s="205"/>
      <c r="D575" s="199" t="s">
        <v>169</v>
      </c>
      <c r="E575" s="206" t="s">
        <v>1</v>
      </c>
      <c r="F575" s="207" t="s">
        <v>710</v>
      </c>
      <c r="G575" s="205"/>
      <c r="H575" s="208">
        <v>293.33</v>
      </c>
      <c r="I575" s="209"/>
      <c r="J575" s="205"/>
      <c r="K575" s="205"/>
      <c r="L575" s="210"/>
      <c r="M575" s="211"/>
      <c r="N575" s="212"/>
      <c r="O575" s="212"/>
      <c r="P575" s="212"/>
      <c r="Q575" s="212"/>
      <c r="R575" s="212"/>
      <c r="S575" s="212"/>
      <c r="T575" s="213"/>
      <c r="AT575" s="214" t="s">
        <v>169</v>
      </c>
      <c r="AU575" s="214" t="s">
        <v>85</v>
      </c>
      <c r="AV575" s="13" t="s">
        <v>85</v>
      </c>
      <c r="AW575" s="13" t="s">
        <v>32</v>
      </c>
      <c r="AX575" s="13" t="s">
        <v>76</v>
      </c>
      <c r="AY575" s="214" t="s">
        <v>158</v>
      </c>
    </row>
    <row r="576" spans="1:65" s="14" customFormat="1" ht="11.25">
      <c r="B576" s="215"/>
      <c r="C576" s="216"/>
      <c r="D576" s="199" t="s">
        <v>169</v>
      </c>
      <c r="E576" s="217" t="s">
        <v>1</v>
      </c>
      <c r="F576" s="218" t="s">
        <v>711</v>
      </c>
      <c r="G576" s="216"/>
      <c r="H576" s="217" t="s">
        <v>1</v>
      </c>
      <c r="I576" s="219"/>
      <c r="J576" s="216"/>
      <c r="K576" s="216"/>
      <c r="L576" s="220"/>
      <c r="M576" s="221"/>
      <c r="N576" s="222"/>
      <c r="O576" s="222"/>
      <c r="P576" s="222"/>
      <c r="Q576" s="222"/>
      <c r="R576" s="222"/>
      <c r="S576" s="222"/>
      <c r="T576" s="223"/>
      <c r="AT576" s="224" t="s">
        <v>169</v>
      </c>
      <c r="AU576" s="224" t="s">
        <v>85</v>
      </c>
      <c r="AV576" s="14" t="s">
        <v>8</v>
      </c>
      <c r="AW576" s="14" t="s">
        <v>32</v>
      </c>
      <c r="AX576" s="14" t="s">
        <v>76</v>
      </c>
      <c r="AY576" s="224" t="s">
        <v>158</v>
      </c>
    </row>
    <row r="577" spans="1:65" s="13" customFormat="1" ht="11.25">
      <c r="B577" s="204"/>
      <c r="C577" s="205"/>
      <c r="D577" s="199" t="s">
        <v>169</v>
      </c>
      <c r="E577" s="206" t="s">
        <v>1</v>
      </c>
      <c r="F577" s="207" t="s">
        <v>712</v>
      </c>
      <c r="G577" s="205"/>
      <c r="H577" s="208">
        <v>110.59</v>
      </c>
      <c r="I577" s="209"/>
      <c r="J577" s="205"/>
      <c r="K577" s="205"/>
      <c r="L577" s="210"/>
      <c r="M577" s="211"/>
      <c r="N577" s="212"/>
      <c r="O577" s="212"/>
      <c r="P577" s="212"/>
      <c r="Q577" s="212"/>
      <c r="R577" s="212"/>
      <c r="S577" s="212"/>
      <c r="T577" s="213"/>
      <c r="AT577" s="214" t="s">
        <v>169</v>
      </c>
      <c r="AU577" s="214" t="s">
        <v>85</v>
      </c>
      <c r="AV577" s="13" t="s">
        <v>85</v>
      </c>
      <c r="AW577" s="13" t="s">
        <v>32</v>
      </c>
      <c r="AX577" s="13" t="s">
        <v>76</v>
      </c>
      <c r="AY577" s="214" t="s">
        <v>158</v>
      </c>
    </row>
    <row r="578" spans="1:65" s="16" customFormat="1" ht="11.25">
      <c r="B578" s="236"/>
      <c r="C578" s="237"/>
      <c r="D578" s="199" t="s">
        <v>169</v>
      </c>
      <c r="E578" s="238" t="s">
        <v>1</v>
      </c>
      <c r="F578" s="239" t="s">
        <v>189</v>
      </c>
      <c r="G578" s="237"/>
      <c r="H578" s="240">
        <v>669.19999999999993</v>
      </c>
      <c r="I578" s="241"/>
      <c r="J578" s="237"/>
      <c r="K578" s="237"/>
      <c r="L578" s="242"/>
      <c r="M578" s="243"/>
      <c r="N578" s="244"/>
      <c r="O578" s="244"/>
      <c r="P578" s="244"/>
      <c r="Q578" s="244"/>
      <c r="R578" s="244"/>
      <c r="S578" s="244"/>
      <c r="T578" s="245"/>
      <c r="AT578" s="246" t="s">
        <v>169</v>
      </c>
      <c r="AU578" s="246" t="s">
        <v>85</v>
      </c>
      <c r="AV578" s="16" t="s">
        <v>165</v>
      </c>
      <c r="AW578" s="16" t="s">
        <v>32</v>
      </c>
      <c r="AX578" s="16" t="s">
        <v>8</v>
      </c>
      <c r="AY578" s="246" t="s">
        <v>158</v>
      </c>
    </row>
    <row r="579" spans="1:65" s="2" customFormat="1" ht="24">
      <c r="A579" s="35"/>
      <c r="B579" s="36"/>
      <c r="C579" s="247" t="s">
        <v>713</v>
      </c>
      <c r="D579" s="247" t="s">
        <v>250</v>
      </c>
      <c r="E579" s="248" t="s">
        <v>714</v>
      </c>
      <c r="F579" s="249" t="s">
        <v>715</v>
      </c>
      <c r="G579" s="250" t="s">
        <v>163</v>
      </c>
      <c r="H579" s="251">
        <v>682.58</v>
      </c>
      <c r="I579" s="252"/>
      <c r="J579" s="251">
        <f>ROUND(I579*H579,0)</f>
        <v>0</v>
      </c>
      <c r="K579" s="249" t="s">
        <v>164</v>
      </c>
      <c r="L579" s="253"/>
      <c r="M579" s="254" t="s">
        <v>1</v>
      </c>
      <c r="N579" s="255" t="s">
        <v>41</v>
      </c>
      <c r="O579" s="72"/>
      <c r="P579" s="195">
        <f>O579*H579</f>
        <v>0</v>
      </c>
      <c r="Q579" s="195">
        <v>2.1000000000000001E-2</v>
      </c>
      <c r="R579" s="195">
        <f>Q579*H579</f>
        <v>14.334180000000002</v>
      </c>
      <c r="S579" s="195">
        <v>0</v>
      </c>
      <c r="T579" s="196">
        <f>S579*H579</f>
        <v>0</v>
      </c>
      <c r="U579" s="35"/>
      <c r="V579" s="35"/>
      <c r="W579" s="35"/>
      <c r="X579" s="35"/>
      <c r="Y579" s="35"/>
      <c r="Z579" s="35"/>
      <c r="AA579" s="35"/>
      <c r="AB579" s="35"/>
      <c r="AC579" s="35"/>
      <c r="AD579" s="35"/>
      <c r="AE579" s="35"/>
      <c r="AR579" s="197" t="s">
        <v>224</v>
      </c>
      <c r="AT579" s="197" t="s">
        <v>250</v>
      </c>
      <c r="AU579" s="197" t="s">
        <v>85</v>
      </c>
      <c r="AY579" s="18" t="s">
        <v>158</v>
      </c>
      <c r="BE579" s="198">
        <f>IF(N579="základní",J579,0)</f>
        <v>0</v>
      </c>
      <c r="BF579" s="198">
        <f>IF(N579="snížená",J579,0)</f>
        <v>0</v>
      </c>
      <c r="BG579" s="198">
        <f>IF(N579="zákl. přenesená",J579,0)</f>
        <v>0</v>
      </c>
      <c r="BH579" s="198">
        <f>IF(N579="sníž. přenesená",J579,0)</f>
        <v>0</v>
      </c>
      <c r="BI579" s="198">
        <f>IF(N579="nulová",J579,0)</f>
        <v>0</v>
      </c>
      <c r="BJ579" s="18" t="s">
        <v>8</v>
      </c>
      <c r="BK579" s="198">
        <f>ROUND(I579*H579,0)</f>
        <v>0</v>
      </c>
      <c r="BL579" s="18" t="s">
        <v>165</v>
      </c>
      <c r="BM579" s="197" t="s">
        <v>716</v>
      </c>
    </row>
    <row r="580" spans="1:65" s="13" customFormat="1" ht="11.25">
      <c r="B580" s="204"/>
      <c r="C580" s="205"/>
      <c r="D580" s="199" t="s">
        <v>169</v>
      </c>
      <c r="E580" s="205"/>
      <c r="F580" s="207" t="s">
        <v>717</v>
      </c>
      <c r="G580" s="205"/>
      <c r="H580" s="208">
        <v>682.58</v>
      </c>
      <c r="I580" s="209"/>
      <c r="J580" s="205"/>
      <c r="K580" s="205"/>
      <c r="L580" s="210"/>
      <c r="M580" s="211"/>
      <c r="N580" s="212"/>
      <c r="O580" s="212"/>
      <c r="P580" s="212"/>
      <c r="Q580" s="212"/>
      <c r="R580" s="212"/>
      <c r="S580" s="212"/>
      <c r="T580" s="213"/>
      <c r="AT580" s="214" t="s">
        <v>169</v>
      </c>
      <c r="AU580" s="214" t="s">
        <v>85</v>
      </c>
      <c r="AV580" s="13" t="s">
        <v>85</v>
      </c>
      <c r="AW580" s="13" t="s">
        <v>4</v>
      </c>
      <c r="AX580" s="13" t="s">
        <v>8</v>
      </c>
      <c r="AY580" s="214" t="s">
        <v>158</v>
      </c>
    </row>
    <row r="581" spans="1:65" s="2" customFormat="1" ht="24">
      <c r="A581" s="35"/>
      <c r="B581" s="36"/>
      <c r="C581" s="187" t="s">
        <v>718</v>
      </c>
      <c r="D581" s="187" t="s">
        <v>160</v>
      </c>
      <c r="E581" s="188" t="s">
        <v>719</v>
      </c>
      <c r="F581" s="189" t="s">
        <v>720</v>
      </c>
      <c r="G581" s="190" t="s">
        <v>309</v>
      </c>
      <c r="H581" s="191">
        <v>79.28</v>
      </c>
      <c r="I581" s="192"/>
      <c r="J581" s="191">
        <f>ROUND(I581*H581,0)</f>
        <v>0</v>
      </c>
      <c r="K581" s="189" t="s">
        <v>164</v>
      </c>
      <c r="L581" s="40"/>
      <c r="M581" s="193" t="s">
        <v>1</v>
      </c>
      <c r="N581" s="194" t="s">
        <v>41</v>
      </c>
      <c r="O581" s="72"/>
      <c r="P581" s="195">
        <f>O581*H581</f>
        <v>0</v>
      </c>
      <c r="Q581" s="195">
        <v>3.0000000000000001E-5</v>
      </c>
      <c r="R581" s="195">
        <f>Q581*H581</f>
        <v>2.3784000000000001E-3</v>
      </c>
      <c r="S581" s="195">
        <v>0</v>
      </c>
      <c r="T581" s="196">
        <f>S581*H581</f>
        <v>0</v>
      </c>
      <c r="U581" s="35"/>
      <c r="V581" s="35"/>
      <c r="W581" s="35"/>
      <c r="X581" s="35"/>
      <c r="Y581" s="35"/>
      <c r="Z581" s="35"/>
      <c r="AA581" s="35"/>
      <c r="AB581" s="35"/>
      <c r="AC581" s="35"/>
      <c r="AD581" s="35"/>
      <c r="AE581" s="35"/>
      <c r="AR581" s="197" t="s">
        <v>165</v>
      </c>
      <c r="AT581" s="197" t="s">
        <v>160</v>
      </c>
      <c r="AU581" s="197" t="s">
        <v>85</v>
      </c>
      <c r="AY581" s="18" t="s">
        <v>158</v>
      </c>
      <c r="BE581" s="198">
        <f>IF(N581="základní",J581,0)</f>
        <v>0</v>
      </c>
      <c r="BF581" s="198">
        <f>IF(N581="snížená",J581,0)</f>
        <v>0</v>
      </c>
      <c r="BG581" s="198">
        <f>IF(N581="zákl. přenesená",J581,0)</f>
        <v>0</v>
      </c>
      <c r="BH581" s="198">
        <f>IF(N581="sníž. přenesená",J581,0)</f>
        <v>0</v>
      </c>
      <c r="BI581" s="198">
        <f>IF(N581="nulová",J581,0)</f>
        <v>0</v>
      </c>
      <c r="BJ581" s="18" t="s">
        <v>8</v>
      </c>
      <c r="BK581" s="198">
        <f>ROUND(I581*H581,0)</f>
        <v>0</v>
      </c>
      <c r="BL581" s="18" t="s">
        <v>165</v>
      </c>
      <c r="BM581" s="197" t="s">
        <v>721</v>
      </c>
    </row>
    <row r="582" spans="1:65" s="2" customFormat="1" ht="54">
      <c r="A582" s="35"/>
      <c r="B582" s="36"/>
      <c r="C582" s="37"/>
      <c r="D582" s="199" t="s">
        <v>167</v>
      </c>
      <c r="E582" s="37"/>
      <c r="F582" s="200" t="s">
        <v>722</v>
      </c>
      <c r="G582" s="37"/>
      <c r="H582" s="37"/>
      <c r="I582" s="201"/>
      <c r="J582" s="37"/>
      <c r="K582" s="37"/>
      <c r="L582" s="40"/>
      <c r="M582" s="202"/>
      <c r="N582" s="203"/>
      <c r="O582" s="72"/>
      <c r="P582" s="72"/>
      <c r="Q582" s="72"/>
      <c r="R582" s="72"/>
      <c r="S582" s="72"/>
      <c r="T582" s="73"/>
      <c r="U582" s="35"/>
      <c r="V582" s="35"/>
      <c r="W582" s="35"/>
      <c r="X582" s="35"/>
      <c r="Y582" s="35"/>
      <c r="Z582" s="35"/>
      <c r="AA582" s="35"/>
      <c r="AB582" s="35"/>
      <c r="AC582" s="35"/>
      <c r="AD582" s="35"/>
      <c r="AE582" s="35"/>
      <c r="AT582" s="18" t="s">
        <v>167</v>
      </c>
      <c r="AU582" s="18" t="s">
        <v>85</v>
      </c>
    </row>
    <row r="583" spans="1:65" s="13" customFormat="1" ht="11.25">
      <c r="B583" s="204"/>
      <c r="C583" s="205"/>
      <c r="D583" s="199" t="s">
        <v>169</v>
      </c>
      <c r="E583" s="206" t="s">
        <v>1</v>
      </c>
      <c r="F583" s="207" t="s">
        <v>723</v>
      </c>
      <c r="G583" s="205"/>
      <c r="H583" s="208">
        <v>79.28</v>
      </c>
      <c r="I583" s="209"/>
      <c r="J583" s="205"/>
      <c r="K583" s="205"/>
      <c r="L583" s="210"/>
      <c r="M583" s="211"/>
      <c r="N583" s="212"/>
      <c r="O583" s="212"/>
      <c r="P583" s="212"/>
      <c r="Q583" s="212"/>
      <c r="R583" s="212"/>
      <c r="S583" s="212"/>
      <c r="T583" s="213"/>
      <c r="AT583" s="214" t="s">
        <v>169</v>
      </c>
      <c r="AU583" s="214" t="s">
        <v>85</v>
      </c>
      <c r="AV583" s="13" t="s">
        <v>85</v>
      </c>
      <c r="AW583" s="13" t="s">
        <v>32</v>
      </c>
      <c r="AX583" s="13" t="s">
        <v>8</v>
      </c>
      <c r="AY583" s="214" t="s">
        <v>158</v>
      </c>
    </row>
    <row r="584" spans="1:65" s="2" customFormat="1" ht="24">
      <c r="A584" s="35"/>
      <c r="B584" s="36"/>
      <c r="C584" s="247" t="s">
        <v>724</v>
      </c>
      <c r="D584" s="247" t="s">
        <v>250</v>
      </c>
      <c r="E584" s="248" t="s">
        <v>725</v>
      </c>
      <c r="F584" s="249" t="s">
        <v>726</v>
      </c>
      <c r="G584" s="250" t="s">
        <v>309</v>
      </c>
      <c r="H584" s="251">
        <v>83.24</v>
      </c>
      <c r="I584" s="252"/>
      <c r="J584" s="251">
        <f>ROUND(I584*H584,0)</f>
        <v>0</v>
      </c>
      <c r="K584" s="249" t="s">
        <v>164</v>
      </c>
      <c r="L584" s="253"/>
      <c r="M584" s="254" t="s">
        <v>1</v>
      </c>
      <c r="N584" s="255" t="s">
        <v>41</v>
      </c>
      <c r="O584" s="72"/>
      <c r="P584" s="195">
        <f>O584*H584</f>
        <v>0</v>
      </c>
      <c r="Q584" s="195">
        <v>7.2000000000000005E-4</v>
      </c>
      <c r="R584" s="195">
        <f>Q584*H584</f>
        <v>5.9932800000000001E-2</v>
      </c>
      <c r="S584" s="195">
        <v>0</v>
      </c>
      <c r="T584" s="196">
        <f>S584*H584</f>
        <v>0</v>
      </c>
      <c r="U584" s="35"/>
      <c r="V584" s="35"/>
      <c r="W584" s="35"/>
      <c r="X584" s="35"/>
      <c r="Y584" s="35"/>
      <c r="Z584" s="35"/>
      <c r="AA584" s="35"/>
      <c r="AB584" s="35"/>
      <c r="AC584" s="35"/>
      <c r="AD584" s="35"/>
      <c r="AE584" s="35"/>
      <c r="AR584" s="197" t="s">
        <v>224</v>
      </c>
      <c r="AT584" s="197" t="s">
        <v>250</v>
      </c>
      <c r="AU584" s="197" t="s">
        <v>85</v>
      </c>
      <c r="AY584" s="18" t="s">
        <v>158</v>
      </c>
      <c r="BE584" s="198">
        <f>IF(N584="základní",J584,0)</f>
        <v>0</v>
      </c>
      <c r="BF584" s="198">
        <f>IF(N584="snížená",J584,0)</f>
        <v>0</v>
      </c>
      <c r="BG584" s="198">
        <f>IF(N584="zákl. přenesená",J584,0)</f>
        <v>0</v>
      </c>
      <c r="BH584" s="198">
        <f>IF(N584="sníž. přenesená",J584,0)</f>
        <v>0</v>
      </c>
      <c r="BI584" s="198">
        <f>IF(N584="nulová",J584,0)</f>
        <v>0</v>
      </c>
      <c r="BJ584" s="18" t="s">
        <v>8</v>
      </c>
      <c r="BK584" s="198">
        <f>ROUND(I584*H584,0)</f>
        <v>0</v>
      </c>
      <c r="BL584" s="18" t="s">
        <v>165</v>
      </c>
      <c r="BM584" s="197" t="s">
        <v>727</v>
      </c>
    </row>
    <row r="585" spans="1:65" s="13" customFormat="1" ht="11.25">
      <c r="B585" s="204"/>
      <c r="C585" s="205"/>
      <c r="D585" s="199" t="s">
        <v>169</v>
      </c>
      <c r="E585" s="205"/>
      <c r="F585" s="207" t="s">
        <v>728</v>
      </c>
      <c r="G585" s="205"/>
      <c r="H585" s="208">
        <v>83.24</v>
      </c>
      <c r="I585" s="209"/>
      <c r="J585" s="205"/>
      <c r="K585" s="205"/>
      <c r="L585" s="210"/>
      <c r="M585" s="211"/>
      <c r="N585" s="212"/>
      <c r="O585" s="212"/>
      <c r="P585" s="212"/>
      <c r="Q585" s="212"/>
      <c r="R585" s="212"/>
      <c r="S585" s="212"/>
      <c r="T585" s="213"/>
      <c r="AT585" s="214" t="s">
        <v>169</v>
      </c>
      <c r="AU585" s="214" t="s">
        <v>85</v>
      </c>
      <c r="AV585" s="13" t="s">
        <v>85</v>
      </c>
      <c r="AW585" s="13" t="s">
        <v>4</v>
      </c>
      <c r="AX585" s="13" t="s">
        <v>8</v>
      </c>
      <c r="AY585" s="214" t="s">
        <v>158</v>
      </c>
    </row>
    <row r="586" spans="1:65" s="2" customFormat="1" ht="24">
      <c r="A586" s="35"/>
      <c r="B586" s="36"/>
      <c r="C586" s="187" t="s">
        <v>729</v>
      </c>
      <c r="D586" s="187" t="s">
        <v>160</v>
      </c>
      <c r="E586" s="188" t="s">
        <v>730</v>
      </c>
      <c r="F586" s="189" t="s">
        <v>731</v>
      </c>
      <c r="G586" s="190" t="s">
        <v>309</v>
      </c>
      <c r="H586" s="191">
        <v>398.83</v>
      </c>
      <c r="I586" s="192"/>
      <c r="J586" s="191">
        <f>ROUND(I586*H586,0)</f>
        <v>0</v>
      </c>
      <c r="K586" s="189" t="s">
        <v>1</v>
      </c>
      <c r="L586" s="40"/>
      <c r="M586" s="193" t="s">
        <v>1</v>
      </c>
      <c r="N586" s="194" t="s">
        <v>41</v>
      </c>
      <c r="O586" s="72"/>
      <c r="P586" s="195">
        <f>O586*H586</f>
        <v>0</v>
      </c>
      <c r="Q586" s="195">
        <v>0</v>
      </c>
      <c r="R586" s="195">
        <f>Q586*H586</f>
        <v>0</v>
      </c>
      <c r="S586" s="195">
        <v>0</v>
      </c>
      <c r="T586" s="196">
        <f>S586*H586</f>
        <v>0</v>
      </c>
      <c r="U586" s="35"/>
      <c r="V586" s="35"/>
      <c r="W586" s="35"/>
      <c r="X586" s="35"/>
      <c r="Y586" s="35"/>
      <c r="Z586" s="35"/>
      <c r="AA586" s="35"/>
      <c r="AB586" s="35"/>
      <c r="AC586" s="35"/>
      <c r="AD586" s="35"/>
      <c r="AE586" s="35"/>
      <c r="AR586" s="197" t="s">
        <v>165</v>
      </c>
      <c r="AT586" s="197" t="s">
        <v>160</v>
      </c>
      <c r="AU586" s="197" t="s">
        <v>85</v>
      </c>
      <c r="AY586" s="18" t="s">
        <v>158</v>
      </c>
      <c r="BE586" s="198">
        <f>IF(N586="základní",J586,0)</f>
        <v>0</v>
      </c>
      <c r="BF586" s="198">
        <f>IF(N586="snížená",J586,0)</f>
        <v>0</v>
      </c>
      <c r="BG586" s="198">
        <f>IF(N586="zákl. přenesená",J586,0)</f>
        <v>0</v>
      </c>
      <c r="BH586" s="198">
        <f>IF(N586="sníž. přenesená",J586,0)</f>
        <v>0</v>
      </c>
      <c r="BI586" s="198">
        <f>IF(N586="nulová",J586,0)</f>
        <v>0</v>
      </c>
      <c r="BJ586" s="18" t="s">
        <v>8</v>
      </c>
      <c r="BK586" s="198">
        <f>ROUND(I586*H586,0)</f>
        <v>0</v>
      </c>
      <c r="BL586" s="18" t="s">
        <v>165</v>
      </c>
      <c r="BM586" s="197" t="s">
        <v>732</v>
      </c>
    </row>
    <row r="587" spans="1:65" s="2" customFormat="1" ht="54">
      <c r="A587" s="35"/>
      <c r="B587" s="36"/>
      <c r="C587" s="37"/>
      <c r="D587" s="199" t="s">
        <v>167</v>
      </c>
      <c r="E587" s="37"/>
      <c r="F587" s="200" t="s">
        <v>722</v>
      </c>
      <c r="G587" s="37"/>
      <c r="H587" s="37"/>
      <c r="I587" s="201"/>
      <c r="J587" s="37"/>
      <c r="K587" s="37"/>
      <c r="L587" s="40"/>
      <c r="M587" s="202"/>
      <c r="N587" s="203"/>
      <c r="O587" s="72"/>
      <c r="P587" s="72"/>
      <c r="Q587" s="72"/>
      <c r="R587" s="72"/>
      <c r="S587" s="72"/>
      <c r="T587" s="73"/>
      <c r="U587" s="35"/>
      <c r="V587" s="35"/>
      <c r="W587" s="35"/>
      <c r="X587" s="35"/>
      <c r="Y587" s="35"/>
      <c r="Z587" s="35"/>
      <c r="AA587" s="35"/>
      <c r="AB587" s="35"/>
      <c r="AC587" s="35"/>
      <c r="AD587" s="35"/>
      <c r="AE587" s="35"/>
      <c r="AT587" s="18" t="s">
        <v>167</v>
      </c>
      <c r="AU587" s="18" t="s">
        <v>85</v>
      </c>
    </row>
    <row r="588" spans="1:65" s="13" customFormat="1" ht="11.25">
      <c r="B588" s="204"/>
      <c r="C588" s="205"/>
      <c r="D588" s="199" t="s">
        <v>169</v>
      </c>
      <c r="E588" s="206" t="s">
        <v>1</v>
      </c>
      <c r="F588" s="207" t="s">
        <v>733</v>
      </c>
      <c r="G588" s="205"/>
      <c r="H588" s="208">
        <v>10.6</v>
      </c>
      <c r="I588" s="209"/>
      <c r="J588" s="205"/>
      <c r="K588" s="205"/>
      <c r="L588" s="210"/>
      <c r="M588" s="211"/>
      <c r="N588" s="212"/>
      <c r="O588" s="212"/>
      <c r="P588" s="212"/>
      <c r="Q588" s="212"/>
      <c r="R588" s="212"/>
      <c r="S588" s="212"/>
      <c r="T588" s="213"/>
      <c r="AT588" s="214" t="s">
        <v>169</v>
      </c>
      <c r="AU588" s="214" t="s">
        <v>85</v>
      </c>
      <c r="AV588" s="13" t="s">
        <v>85</v>
      </c>
      <c r="AW588" s="13" t="s">
        <v>32</v>
      </c>
      <c r="AX588" s="13" t="s">
        <v>76</v>
      </c>
      <c r="AY588" s="214" t="s">
        <v>158</v>
      </c>
    </row>
    <row r="589" spans="1:65" s="13" customFormat="1" ht="11.25">
      <c r="B589" s="204"/>
      <c r="C589" s="205"/>
      <c r="D589" s="199" t="s">
        <v>169</v>
      </c>
      <c r="E589" s="206" t="s">
        <v>1</v>
      </c>
      <c r="F589" s="207" t="s">
        <v>734</v>
      </c>
      <c r="G589" s="205"/>
      <c r="H589" s="208">
        <v>4.3</v>
      </c>
      <c r="I589" s="209"/>
      <c r="J589" s="205"/>
      <c r="K589" s="205"/>
      <c r="L589" s="210"/>
      <c r="M589" s="211"/>
      <c r="N589" s="212"/>
      <c r="O589" s="212"/>
      <c r="P589" s="212"/>
      <c r="Q589" s="212"/>
      <c r="R589" s="212"/>
      <c r="S589" s="212"/>
      <c r="T589" s="213"/>
      <c r="AT589" s="214" t="s">
        <v>169</v>
      </c>
      <c r="AU589" s="214" t="s">
        <v>85</v>
      </c>
      <c r="AV589" s="13" t="s">
        <v>85</v>
      </c>
      <c r="AW589" s="13" t="s">
        <v>32</v>
      </c>
      <c r="AX589" s="13" t="s">
        <v>76</v>
      </c>
      <c r="AY589" s="214" t="s">
        <v>158</v>
      </c>
    </row>
    <row r="590" spans="1:65" s="13" customFormat="1" ht="11.25">
      <c r="B590" s="204"/>
      <c r="C590" s="205"/>
      <c r="D590" s="199" t="s">
        <v>169</v>
      </c>
      <c r="E590" s="206" t="s">
        <v>1</v>
      </c>
      <c r="F590" s="207" t="s">
        <v>735</v>
      </c>
      <c r="G590" s="205"/>
      <c r="H590" s="208">
        <v>3</v>
      </c>
      <c r="I590" s="209"/>
      <c r="J590" s="205"/>
      <c r="K590" s="205"/>
      <c r="L590" s="210"/>
      <c r="M590" s="211"/>
      <c r="N590" s="212"/>
      <c r="O590" s="212"/>
      <c r="P590" s="212"/>
      <c r="Q590" s="212"/>
      <c r="R590" s="212"/>
      <c r="S590" s="212"/>
      <c r="T590" s="213"/>
      <c r="AT590" s="214" t="s">
        <v>169</v>
      </c>
      <c r="AU590" s="214" t="s">
        <v>85</v>
      </c>
      <c r="AV590" s="13" t="s">
        <v>85</v>
      </c>
      <c r="AW590" s="13" t="s">
        <v>32</v>
      </c>
      <c r="AX590" s="13" t="s">
        <v>76</v>
      </c>
      <c r="AY590" s="214" t="s">
        <v>158</v>
      </c>
    </row>
    <row r="591" spans="1:65" s="13" customFormat="1" ht="11.25">
      <c r="B591" s="204"/>
      <c r="C591" s="205"/>
      <c r="D591" s="199" t="s">
        <v>169</v>
      </c>
      <c r="E591" s="206" t="s">
        <v>1</v>
      </c>
      <c r="F591" s="207" t="s">
        <v>736</v>
      </c>
      <c r="G591" s="205"/>
      <c r="H591" s="208">
        <v>14.8</v>
      </c>
      <c r="I591" s="209"/>
      <c r="J591" s="205"/>
      <c r="K591" s="205"/>
      <c r="L591" s="210"/>
      <c r="M591" s="211"/>
      <c r="N591" s="212"/>
      <c r="O591" s="212"/>
      <c r="P591" s="212"/>
      <c r="Q591" s="212"/>
      <c r="R591" s="212"/>
      <c r="S591" s="212"/>
      <c r="T591" s="213"/>
      <c r="AT591" s="214" t="s">
        <v>169</v>
      </c>
      <c r="AU591" s="214" t="s">
        <v>85</v>
      </c>
      <c r="AV591" s="13" t="s">
        <v>85</v>
      </c>
      <c r="AW591" s="13" t="s">
        <v>32</v>
      </c>
      <c r="AX591" s="13" t="s">
        <v>76</v>
      </c>
      <c r="AY591" s="214" t="s">
        <v>158</v>
      </c>
    </row>
    <row r="592" spans="1:65" s="13" customFormat="1" ht="11.25">
      <c r="B592" s="204"/>
      <c r="C592" s="205"/>
      <c r="D592" s="199" t="s">
        <v>169</v>
      </c>
      <c r="E592" s="206" t="s">
        <v>1</v>
      </c>
      <c r="F592" s="207" t="s">
        <v>737</v>
      </c>
      <c r="G592" s="205"/>
      <c r="H592" s="208">
        <v>5.6</v>
      </c>
      <c r="I592" s="209"/>
      <c r="J592" s="205"/>
      <c r="K592" s="205"/>
      <c r="L592" s="210"/>
      <c r="M592" s="211"/>
      <c r="N592" s="212"/>
      <c r="O592" s="212"/>
      <c r="P592" s="212"/>
      <c r="Q592" s="212"/>
      <c r="R592" s="212"/>
      <c r="S592" s="212"/>
      <c r="T592" s="213"/>
      <c r="AT592" s="214" t="s">
        <v>169</v>
      </c>
      <c r="AU592" s="214" t="s">
        <v>85</v>
      </c>
      <c r="AV592" s="13" t="s">
        <v>85</v>
      </c>
      <c r="AW592" s="13" t="s">
        <v>32</v>
      </c>
      <c r="AX592" s="13" t="s">
        <v>76</v>
      </c>
      <c r="AY592" s="214" t="s">
        <v>158</v>
      </c>
    </row>
    <row r="593" spans="2:51" s="13" customFormat="1" ht="11.25">
      <c r="B593" s="204"/>
      <c r="C593" s="205"/>
      <c r="D593" s="199" t="s">
        <v>169</v>
      </c>
      <c r="E593" s="206" t="s">
        <v>1</v>
      </c>
      <c r="F593" s="207" t="s">
        <v>738</v>
      </c>
      <c r="G593" s="205"/>
      <c r="H593" s="208">
        <v>7.8</v>
      </c>
      <c r="I593" s="209"/>
      <c r="J593" s="205"/>
      <c r="K593" s="205"/>
      <c r="L593" s="210"/>
      <c r="M593" s="211"/>
      <c r="N593" s="212"/>
      <c r="O593" s="212"/>
      <c r="P593" s="212"/>
      <c r="Q593" s="212"/>
      <c r="R593" s="212"/>
      <c r="S593" s="212"/>
      <c r="T593" s="213"/>
      <c r="AT593" s="214" t="s">
        <v>169</v>
      </c>
      <c r="AU593" s="214" t="s">
        <v>85</v>
      </c>
      <c r="AV593" s="13" t="s">
        <v>85</v>
      </c>
      <c r="AW593" s="13" t="s">
        <v>32</v>
      </c>
      <c r="AX593" s="13" t="s">
        <v>76</v>
      </c>
      <c r="AY593" s="214" t="s">
        <v>158</v>
      </c>
    </row>
    <row r="594" spans="2:51" s="15" customFormat="1" ht="11.25">
      <c r="B594" s="225"/>
      <c r="C594" s="226"/>
      <c r="D594" s="199" t="s">
        <v>169</v>
      </c>
      <c r="E594" s="227" t="s">
        <v>1</v>
      </c>
      <c r="F594" s="228" t="s">
        <v>186</v>
      </c>
      <c r="G594" s="226"/>
      <c r="H594" s="229">
        <v>46.1</v>
      </c>
      <c r="I594" s="230"/>
      <c r="J594" s="226"/>
      <c r="K594" s="226"/>
      <c r="L594" s="231"/>
      <c r="M594" s="232"/>
      <c r="N594" s="233"/>
      <c r="O594" s="233"/>
      <c r="P594" s="233"/>
      <c r="Q594" s="233"/>
      <c r="R594" s="233"/>
      <c r="S594" s="233"/>
      <c r="T594" s="234"/>
      <c r="AT594" s="235" t="s">
        <v>169</v>
      </c>
      <c r="AU594" s="235" t="s">
        <v>85</v>
      </c>
      <c r="AV594" s="15" t="s">
        <v>177</v>
      </c>
      <c r="AW594" s="15" t="s">
        <v>32</v>
      </c>
      <c r="AX594" s="15" t="s">
        <v>76</v>
      </c>
      <c r="AY594" s="235" t="s">
        <v>158</v>
      </c>
    </row>
    <row r="595" spans="2:51" s="13" customFormat="1" ht="11.25">
      <c r="B595" s="204"/>
      <c r="C595" s="205"/>
      <c r="D595" s="199" t="s">
        <v>169</v>
      </c>
      <c r="E595" s="206" t="s">
        <v>1</v>
      </c>
      <c r="F595" s="207" t="s">
        <v>739</v>
      </c>
      <c r="G595" s="205"/>
      <c r="H595" s="208">
        <v>46.1</v>
      </c>
      <c r="I595" s="209"/>
      <c r="J595" s="205"/>
      <c r="K595" s="205"/>
      <c r="L595" s="210"/>
      <c r="M595" s="211"/>
      <c r="N595" s="212"/>
      <c r="O595" s="212"/>
      <c r="P595" s="212"/>
      <c r="Q595" s="212"/>
      <c r="R595" s="212"/>
      <c r="S595" s="212"/>
      <c r="T595" s="213"/>
      <c r="AT595" s="214" t="s">
        <v>169</v>
      </c>
      <c r="AU595" s="214" t="s">
        <v>85</v>
      </c>
      <c r="AV595" s="13" t="s">
        <v>85</v>
      </c>
      <c r="AW595" s="13" t="s">
        <v>32</v>
      </c>
      <c r="AX595" s="13" t="s">
        <v>76</v>
      </c>
      <c r="AY595" s="214" t="s">
        <v>158</v>
      </c>
    </row>
    <row r="596" spans="2:51" s="15" customFormat="1" ht="11.25">
      <c r="B596" s="225"/>
      <c r="C596" s="226"/>
      <c r="D596" s="199" t="s">
        <v>169</v>
      </c>
      <c r="E596" s="227" t="s">
        <v>1</v>
      </c>
      <c r="F596" s="228" t="s">
        <v>740</v>
      </c>
      <c r="G596" s="226"/>
      <c r="H596" s="229">
        <v>46.1</v>
      </c>
      <c r="I596" s="230"/>
      <c r="J596" s="226"/>
      <c r="K596" s="226"/>
      <c r="L596" s="231"/>
      <c r="M596" s="232"/>
      <c r="N596" s="233"/>
      <c r="O596" s="233"/>
      <c r="P596" s="233"/>
      <c r="Q596" s="233"/>
      <c r="R596" s="233"/>
      <c r="S596" s="233"/>
      <c r="T596" s="234"/>
      <c r="AT596" s="235" t="s">
        <v>169</v>
      </c>
      <c r="AU596" s="235" t="s">
        <v>85</v>
      </c>
      <c r="AV596" s="15" t="s">
        <v>177</v>
      </c>
      <c r="AW596" s="15" t="s">
        <v>32</v>
      </c>
      <c r="AX596" s="15" t="s">
        <v>76</v>
      </c>
      <c r="AY596" s="235" t="s">
        <v>158</v>
      </c>
    </row>
    <row r="597" spans="2:51" s="13" customFormat="1" ht="11.25">
      <c r="B597" s="204"/>
      <c r="C597" s="205"/>
      <c r="D597" s="199" t="s">
        <v>169</v>
      </c>
      <c r="E597" s="206" t="s">
        <v>1</v>
      </c>
      <c r="F597" s="207" t="s">
        <v>741</v>
      </c>
      <c r="G597" s="205"/>
      <c r="H597" s="208">
        <v>12.2</v>
      </c>
      <c r="I597" s="209"/>
      <c r="J597" s="205"/>
      <c r="K597" s="205"/>
      <c r="L597" s="210"/>
      <c r="M597" s="211"/>
      <c r="N597" s="212"/>
      <c r="O597" s="212"/>
      <c r="P597" s="212"/>
      <c r="Q597" s="212"/>
      <c r="R597" s="212"/>
      <c r="S597" s="212"/>
      <c r="T597" s="213"/>
      <c r="AT597" s="214" t="s">
        <v>169</v>
      </c>
      <c r="AU597" s="214" t="s">
        <v>85</v>
      </c>
      <c r="AV597" s="13" t="s">
        <v>85</v>
      </c>
      <c r="AW597" s="13" t="s">
        <v>32</v>
      </c>
      <c r="AX597" s="13" t="s">
        <v>76</v>
      </c>
      <c r="AY597" s="214" t="s">
        <v>158</v>
      </c>
    </row>
    <row r="598" spans="2:51" s="13" customFormat="1" ht="11.25">
      <c r="B598" s="204"/>
      <c r="C598" s="205"/>
      <c r="D598" s="199" t="s">
        <v>169</v>
      </c>
      <c r="E598" s="206" t="s">
        <v>1</v>
      </c>
      <c r="F598" s="207" t="s">
        <v>742</v>
      </c>
      <c r="G598" s="205"/>
      <c r="H598" s="208">
        <v>20</v>
      </c>
      <c r="I598" s="209"/>
      <c r="J598" s="205"/>
      <c r="K598" s="205"/>
      <c r="L598" s="210"/>
      <c r="M598" s="211"/>
      <c r="N598" s="212"/>
      <c r="O598" s="212"/>
      <c r="P598" s="212"/>
      <c r="Q598" s="212"/>
      <c r="R598" s="212"/>
      <c r="S598" s="212"/>
      <c r="T598" s="213"/>
      <c r="AT598" s="214" t="s">
        <v>169</v>
      </c>
      <c r="AU598" s="214" t="s">
        <v>85</v>
      </c>
      <c r="AV598" s="13" t="s">
        <v>85</v>
      </c>
      <c r="AW598" s="13" t="s">
        <v>32</v>
      </c>
      <c r="AX598" s="13" t="s">
        <v>76</v>
      </c>
      <c r="AY598" s="214" t="s">
        <v>158</v>
      </c>
    </row>
    <row r="599" spans="2:51" s="15" customFormat="1" ht="11.25">
      <c r="B599" s="225"/>
      <c r="C599" s="226"/>
      <c r="D599" s="199" t="s">
        <v>169</v>
      </c>
      <c r="E599" s="227" t="s">
        <v>1</v>
      </c>
      <c r="F599" s="228" t="s">
        <v>743</v>
      </c>
      <c r="G599" s="226"/>
      <c r="H599" s="229">
        <v>32.200000000000003</v>
      </c>
      <c r="I599" s="230"/>
      <c r="J599" s="226"/>
      <c r="K599" s="226"/>
      <c r="L599" s="231"/>
      <c r="M599" s="232"/>
      <c r="N599" s="233"/>
      <c r="O599" s="233"/>
      <c r="P599" s="233"/>
      <c r="Q599" s="233"/>
      <c r="R599" s="233"/>
      <c r="S599" s="233"/>
      <c r="T599" s="234"/>
      <c r="AT599" s="235" t="s">
        <v>169</v>
      </c>
      <c r="AU599" s="235" t="s">
        <v>85</v>
      </c>
      <c r="AV599" s="15" t="s">
        <v>177</v>
      </c>
      <c r="AW599" s="15" t="s">
        <v>32</v>
      </c>
      <c r="AX599" s="15" t="s">
        <v>76</v>
      </c>
      <c r="AY599" s="235" t="s">
        <v>158</v>
      </c>
    </row>
    <row r="600" spans="2:51" s="13" customFormat="1" ht="11.25">
      <c r="B600" s="204"/>
      <c r="C600" s="205"/>
      <c r="D600" s="199" t="s">
        <v>169</v>
      </c>
      <c r="E600" s="206" t="s">
        <v>1</v>
      </c>
      <c r="F600" s="207" t="s">
        <v>744</v>
      </c>
      <c r="G600" s="205"/>
      <c r="H600" s="208">
        <v>5.7</v>
      </c>
      <c r="I600" s="209"/>
      <c r="J600" s="205"/>
      <c r="K600" s="205"/>
      <c r="L600" s="210"/>
      <c r="M600" s="211"/>
      <c r="N600" s="212"/>
      <c r="O600" s="212"/>
      <c r="P600" s="212"/>
      <c r="Q600" s="212"/>
      <c r="R600" s="212"/>
      <c r="S600" s="212"/>
      <c r="T600" s="213"/>
      <c r="AT600" s="214" t="s">
        <v>169</v>
      </c>
      <c r="AU600" s="214" t="s">
        <v>85</v>
      </c>
      <c r="AV600" s="13" t="s">
        <v>85</v>
      </c>
      <c r="AW600" s="13" t="s">
        <v>32</v>
      </c>
      <c r="AX600" s="13" t="s">
        <v>76</v>
      </c>
      <c r="AY600" s="214" t="s">
        <v>158</v>
      </c>
    </row>
    <row r="601" spans="2:51" s="15" customFormat="1" ht="11.25">
      <c r="B601" s="225"/>
      <c r="C601" s="226"/>
      <c r="D601" s="199" t="s">
        <v>169</v>
      </c>
      <c r="E601" s="227" t="s">
        <v>1</v>
      </c>
      <c r="F601" s="228" t="s">
        <v>745</v>
      </c>
      <c r="G601" s="226"/>
      <c r="H601" s="229">
        <v>5.7</v>
      </c>
      <c r="I601" s="230"/>
      <c r="J601" s="226"/>
      <c r="K601" s="226"/>
      <c r="L601" s="231"/>
      <c r="M601" s="232"/>
      <c r="N601" s="233"/>
      <c r="O601" s="233"/>
      <c r="P601" s="233"/>
      <c r="Q601" s="233"/>
      <c r="R601" s="233"/>
      <c r="S601" s="233"/>
      <c r="T601" s="234"/>
      <c r="AT601" s="235" t="s">
        <v>169</v>
      </c>
      <c r="AU601" s="235" t="s">
        <v>85</v>
      </c>
      <c r="AV601" s="15" t="s">
        <v>177</v>
      </c>
      <c r="AW601" s="15" t="s">
        <v>32</v>
      </c>
      <c r="AX601" s="15" t="s">
        <v>76</v>
      </c>
      <c r="AY601" s="235" t="s">
        <v>158</v>
      </c>
    </row>
    <row r="602" spans="2:51" s="13" customFormat="1" ht="11.25">
      <c r="B602" s="204"/>
      <c r="C602" s="205"/>
      <c r="D602" s="199" t="s">
        <v>169</v>
      </c>
      <c r="E602" s="206" t="s">
        <v>1</v>
      </c>
      <c r="F602" s="207" t="s">
        <v>744</v>
      </c>
      <c r="G602" s="205"/>
      <c r="H602" s="208">
        <v>5.7</v>
      </c>
      <c r="I602" s="209"/>
      <c r="J602" s="205"/>
      <c r="K602" s="205"/>
      <c r="L602" s="210"/>
      <c r="M602" s="211"/>
      <c r="N602" s="212"/>
      <c r="O602" s="212"/>
      <c r="P602" s="212"/>
      <c r="Q602" s="212"/>
      <c r="R602" s="212"/>
      <c r="S602" s="212"/>
      <c r="T602" s="213"/>
      <c r="AT602" s="214" t="s">
        <v>169</v>
      </c>
      <c r="AU602" s="214" t="s">
        <v>85</v>
      </c>
      <c r="AV602" s="13" t="s">
        <v>85</v>
      </c>
      <c r="AW602" s="13" t="s">
        <v>32</v>
      </c>
      <c r="AX602" s="13" t="s">
        <v>76</v>
      </c>
      <c r="AY602" s="214" t="s">
        <v>158</v>
      </c>
    </row>
    <row r="603" spans="2:51" s="13" customFormat="1" ht="11.25">
      <c r="B603" s="204"/>
      <c r="C603" s="205"/>
      <c r="D603" s="199" t="s">
        <v>169</v>
      </c>
      <c r="E603" s="206" t="s">
        <v>1</v>
      </c>
      <c r="F603" s="207" t="s">
        <v>746</v>
      </c>
      <c r="G603" s="205"/>
      <c r="H603" s="208">
        <v>8.1999999999999993</v>
      </c>
      <c r="I603" s="209"/>
      <c r="J603" s="205"/>
      <c r="K603" s="205"/>
      <c r="L603" s="210"/>
      <c r="M603" s="211"/>
      <c r="N603" s="212"/>
      <c r="O603" s="212"/>
      <c r="P603" s="212"/>
      <c r="Q603" s="212"/>
      <c r="R603" s="212"/>
      <c r="S603" s="212"/>
      <c r="T603" s="213"/>
      <c r="AT603" s="214" t="s">
        <v>169</v>
      </c>
      <c r="AU603" s="214" t="s">
        <v>85</v>
      </c>
      <c r="AV603" s="13" t="s">
        <v>85</v>
      </c>
      <c r="AW603" s="13" t="s">
        <v>32</v>
      </c>
      <c r="AX603" s="13" t="s">
        <v>76</v>
      </c>
      <c r="AY603" s="214" t="s">
        <v>158</v>
      </c>
    </row>
    <row r="604" spans="2:51" s="15" customFormat="1" ht="11.25">
      <c r="B604" s="225"/>
      <c r="C604" s="226"/>
      <c r="D604" s="199" t="s">
        <v>169</v>
      </c>
      <c r="E604" s="227" t="s">
        <v>1</v>
      </c>
      <c r="F604" s="228" t="s">
        <v>747</v>
      </c>
      <c r="G604" s="226"/>
      <c r="H604" s="229">
        <v>13.899999999999999</v>
      </c>
      <c r="I604" s="230"/>
      <c r="J604" s="226"/>
      <c r="K604" s="226"/>
      <c r="L604" s="231"/>
      <c r="M604" s="232"/>
      <c r="N604" s="233"/>
      <c r="O604" s="233"/>
      <c r="P604" s="233"/>
      <c r="Q604" s="233"/>
      <c r="R604" s="233"/>
      <c r="S604" s="233"/>
      <c r="T604" s="234"/>
      <c r="AT604" s="235" t="s">
        <v>169</v>
      </c>
      <c r="AU604" s="235" t="s">
        <v>85</v>
      </c>
      <c r="AV604" s="15" t="s">
        <v>177</v>
      </c>
      <c r="AW604" s="15" t="s">
        <v>32</v>
      </c>
      <c r="AX604" s="15" t="s">
        <v>76</v>
      </c>
      <c r="AY604" s="235" t="s">
        <v>158</v>
      </c>
    </row>
    <row r="605" spans="2:51" s="14" customFormat="1" ht="11.25">
      <c r="B605" s="215"/>
      <c r="C605" s="216"/>
      <c r="D605" s="199" t="s">
        <v>169</v>
      </c>
      <c r="E605" s="217" t="s">
        <v>1</v>
      </c>
      <c r="F605" s="218" t="s">
        <v>748</v>
      </c>
      <c r="G605" s="216"/>
      <c r="H605" s="217" t="s">
        <v>1</v>
      </c>
      <c r="I605" s="219"/>
      <c r="J605" s="216"/>
      <c r="K605" s="216"/>
      <c r="L605" s="220"/>
      <c r="M605" s="221"/>
      <c r="N605" s="222"/>
      <c r="O605" s="222"/>
      <c r="P605" s="222"/>
      <c r="Q605" s="222"/>
      <c r="R605" s="222"/>
      <c r="S605" s="222"/>
      <c r="T605" s="223"/>
      <c r="AT605" s="224" t="s">
        <v>169</v>
      </c>
      <c r="AU605" s="224" t="s">
        <v>85</v>
      </c>
      <c r="AV605" s="14" t="s">
        <v>8</v>
      </c>
      <c r="AW605" s="14" t="s">
        <v>32</v>
      </c>
      <c r="AX605" s="14" t="s">
        <v>76</v>
      </c>
      <c r="AY605" s="224" t="s">
        <v>158</v>
      </c>
    </row>
    <row r="606" spans="2:51" s="14" customFormat="1" ht="11.25">
      <c r="B606" s="215"/>
      <c r="C606" s="216"/>
      <c r="D606" s="199" t="s">
        <v>169</v>
      </c>
      <c r="E606" s="217" t="s">
        <v>1</v>
      </c>
      <c r="F606" s="218" t="s">
        <v>360</v>
      </c>
      <c r="G606" s="216"/>
      <c r="H606" s="217" t="s">
        <v>1</v>
      </c>
      <c r="I606" s="219"/>
      <c r="J606" s="216"/>
      <c r="K606" s="216"/>
      <c r="L606" s="220"/>
      <c r="M606" s="221"/>
      <c r="N606" s="222"/>
      <c r="O606" s="222"/>
      <c r="P606" s="222"/>
      <c r="Q606" s="222"/>
      <c r="R606" s="222"/>
      <c r="S606" s="222"/>
      <c r="T606" s="223"/>
      <c r="AT606" s="224" t="s">
        <v>169</v>
      </c>
      <c r="AU606" s="224" t="s">
        <v>85</v>
      </c>
      <c r="AV606" s="14" t="s">
        <v>8</v>
      </c>
      <c r="AW606" s="14" t="s">
        <v>32</v>
      </c>
      <c r="AX606" s="14" t="s">
        <v>76</v>
      </c>
      <c r="AY606" s="224" t="s">
        <v>158</v>
      </c>
    </row>
    <row r="607" spans="2:51" s="13" customFormat="1" ht="11.25">
      <c r="B607" s="204"/>
      <c r="C607" s="205"/>
      <c r="D607" s="199" t="s">
        <v>169</v>
      </c>
      <c r="E607" s="206" t="s">
        <v>1</v>
      </c>
      <c r="F607" s="207" t="s">
        <v>749</v>
      </c>
      <c r="G607" s="205"/>
      <c r="H607" s="208">
        <v>187.91</v>
      </c>
      <c r="I607" s="209"/>
      <c r="J607" s="205"/>
      <c r="K607" s="205"/>
      <c r="L607" s="210"/>
      <c r="M607" s="211"/>
      <c r="N607" s="212"/>
      <c r="O607" s="212"/>
      <c r="P607" s="212"/>
      <c r="Q607" s="212"/>
      <c r="R607" s="212"/>
      <c r="S607" s="212"/>
      <c r="T607" s="213"/>
      <c r="AT607" s="214" t="s">
        <v>169</v>
      </c>
      <c r="AU607" s="214" t="s">
        <v>85</v>
      </c>
      <c r="AV607" s="13" t="s">
        <v>85</v>
      </c>
      <c r="AW607" s="13" t="s">
        <v>32</v>
      </c>
      <c r="AX607" s="13" t="s">
        <v>76</v>
      </c>
      <c r="AY607" s="214" t="s">
        <v>158</v>
      </c>
    </row>
    <row r="608" spans="2:51" s="14" customFormat="1" ht="11.25">
      <c r="B608" s="215"/>
      <c r="C608" s="216"/>
      <c r="D608" s="199" t="s">
        <v>169</v>
      </c>
      <c r="E608" s="217" t="s">
        <v>1</v>
      </c>
      <c r="F608" s="218" t="s">
        <v>406</v>
      </c>
      <c r="G608" s="216"/>
      <c r="H608" s="217" t="s">
        <v>1</v>
      </c>
      <c r="I608" s="219"/>
      <c r="J608" s="216"/>
      <c r="K608" s="216"/>
      <c r="L608" s="220"/>
      <c r="M608" s="221"/>
      <c r="N608" s="222"/>
      <c r="O608" s="222"/>
      <c r="P608" s="222"/>
      <c r="Q608" s="222"/>
      <c r="R608" s="222"/>
      <c r="S608" s="222"/>
      <c r="T608" s="223"/>
      <c r="AT608" s="224" t="s">
        <v>169</v>
      </c>
      <c r="AU608" s="224" t="s">
        <v>85</v>
      </c>
      <c r="AV608" s="14" t="s">
        <v>8</v>
      </c>
      <c r="AW608" s="14" t="s">
        <v>32</v>
      </c>
      <c r="AX608" s="14" t="s">
        <v>76</v>
      </c>
      <c r="AY608" s="224" t="s">
        <v>158</v>
      </c>
    </row>
    <row r="609" spans="1:65" s="13" customFormat="1" ht="11.25">
      <c r="B609" s="204"/>
      <c r="C609" s="205"/>
      <c r="D609" s="199" t="s">
        <v>169</v>
      </c>
      <c r="E609" s="206" t="s">
        <v>1</v>
      </c>
      <c r="F609" s="207" t="s">
        <v>750</v>
      </c>
      <c r="G609" s="205"/>
      <c r="H609" s="208">
        <v>40.92</v>
      </c>
      <c r="I609" s="209"/>
      <c r="J609" s="205"/>
      <c r="K609" s="205"/>
      <c r="L609" s="210"/>
      <c r="M609" s="211"/>
      <c r="N609" s="212"/>
      <c r="O609" s="212"/>
      <c r="P609" s="212"/>
      <c r="Q609" s="212"/>
      <c r="R609" s="212"/>
      <c r="S609" s="212"/>
      <c r="T609" s="213"/>
      <c r="AT609" s="214" t="s">
        <v>169</v>
      </c>
      <c r="AU609" s="214" t="s">
        <v>85</v>
      </c>
      <c r="AV609" s="13" t="s">
        <v>85</v>
      </c>
      <c r="AW609" s="13" t="s">
        <v>32</v>
      </c>
      <c r="AX609" s="13" t="s">
        <v>76</v>
      </c>
      <c r="AY609" s="214" t="s">
        <v>158</v>
      </c>
    </row>
    <row r="610" spans="1:65" s="15" customFormat="1" ht="11.25">
      <c r="B610" s="225"/>
      <c r="C610" s="226"/>
      <c r="D610" s="199" t="s">
        <v>169</v>
      </c>
      <c r="E610" s="227" t="s">
        <v>1</v>
      </c>
      <c r="F610" s="228" t="s">
        <v>186</v>
      </c>
      <c r="G610" s="226"/>
      <c r="H610" s="229">
        <v>228.82999999999998</v>
      </c>
      <c r="I610" s="230"/>
      <c r="J610" s="226"/>
      <c r="K610" s="226"/>
      <c r="L610" s="231"/>
      <c r="M610" s="232"/>
      <c r="N610" s="233"/>
      <c r="O610" s="233"/>
      <c r="P610" s="233"/>
      <c r="Q610" s="233"/>
      <c r="R610" s="233"/>
      <c r="S610" s="233"/>
      <c r="T610" s="234"/>
      <c r="AT610" s="235" t="s">
        <v>169</v>
      </c>
      <c r="AU610" s="235" t="s">
        <v>85</v>
      </c>
      <c r="AV610" s="15" t="s">
        <v>177</v>
      </c>
      <c r="AW610" s="15" t="s">
        <v>32</v>
      </c>
      <c r="AX610" s="15" t="s">
        <v>76</v>
      </c>
      <c r="AY610" s="235" t="s">
        <v>158</v>
      </c>
    </row>
    <row r="611" spans="1:65" s="14" customFormat="1" ht="11.25">
      <c r="B611" s="215"/>
      <c r="C611" s="216"/>
      <c r="D611" s="199" t="s">
        <v>169</v>
      </c>
      <c r="E611" s="217" t="s">
        <v>1</v>
      </c>
      <c r="F611" s="218" t="s">
        <v>751</v>
      </c>
      <c r="G611" s="216"/>
      <c r="H611" s="217" t="s">
        <v>1</v>
      </c>
      <c r="I611" s="219"/>
      <c r="J611" s="216"/>
      <c r="K611" s="216"/>
      <c r="L611" s="220"/>
      <c r="M611" s="221"/>
      <c r="N611" s="222"/>
      <c r="O611" s="222"/>
      <c r="P611" s="222"/>
      <c r="Q611" s="222"/>
      <c r="R611" s="222"/>
      <c r="S611" s="222"/>
      <c r="T611" s="223"/>
      <c r="AT611" s="224" t="s">
        <v>169</v>
      </c>
      <c r="AU611" s="224" t="s">
        <v>85</v>
      </c>
      <c r="AV611" s="14" t="s">
        <v>8</v>
      </c>
      <c r="AW611" s="14" t="s">
        <v>32</v>
      </c>
      <c r="AX611" s="14" t="s">
        <v>76</v>
      </c>
      <c r="AY611" s="224" t="s">
        <v>158</v>
      </c>
    </row>
    <row r="612" spans="1:65" s="13" customFormat="1" ht="11.25">
      <c r="B612" s="204"/>
      <c r="C612" s="205"/>
      <c r="D612" s="199" t="s">
        <v>169</v>
      </c>
      <c r="E612" s="206" t="s">
        <v>1</v>
      </c>
      <c r="F612" s="207" t="s">
        <v>752</v>
      </c>
      <c r="G612" s="205"/>
      <c r="H612" s="208">
        <v>26</v>
      </c>
      <c r="I612" s="209"/>
      <c r="J612" s="205"/>
      <c r="K612" s="205"/>
      <c r="L612" s="210"/>
      <c r="M612" s="211"/>
      <c r="N612" s="212"/>
      <c r="O612" s="212"/>
      <c r="P612" s="212"/>
      <c r="Q612" s="212"/>
      <c r="R612" s="212"/>
      <c r="S612" s="212"/>
      <c r="T612" s="213"/>
      <c r="AT612" s="214" t="s">
        <v>169</v>
      </c>
      <c r="AU612" s="214" t="s">
        <v>85</v>
      </c>
      <c r="AV612" s="13" t="s">
        <v>85</v>
      </c>
      <c r="AW612" s="13" t="s">
        <v>32</v>
      </c>
      <c r="AX612" s="13" t="s">
        <v>76</v>
      </c>
      <c r="AY612" s="214" t="s">
        <v>158</v>
      </c>
    </row>
    <row r="613" spans="1:65" s="16" customFormat="1" ht="11.25">
      <c r="B613" s="236"/>
      <c r="C613" s="237"/>
      <c r="D613" s="199" t="s">
        <v>169</v>
      </c>
      <c r="E613" s="238" t="s">
        <v>1</v>
      </c>
      <c r="F613" s="239" t="s">
        <v>189</v>
      </c>
      <c r="G613" s="237"/>
      <c r="H613" s="240">
        <v>398.83</v>
      </c>
      <c r="I613" s="241"/>
      <c r="J613" s="237"/>
      <c r="K613" s="237"/>
      <c r="L613" s="242"/>
      <c r="M613" s="243"/>
      <c r="N613" s="244"/>
      <c r="O613" s="244"/>
      <c r="P613" s="244"/>
      <c r="Q613" s="244"/>
      <c r="R613" s="244"/>
      <c r="S613" s="244"/>
      <c r="T613" s="245"/>
      <c r="AT613" s="246" t="s">
        <v>169</v>
      </c>
      <c r="AU613" s="246" t="s">
        <v>85</v>
      </c>
      <c r="AV613" s="16" t="s">
        <v>165</v>
      </c>
      <c r="AW613" s="16" t="s">
        <v>32</v>
      </c>
      <c r="AX613" s="16" t="s">
        <v>8</v>
      </c>
      <c r="AY613" s="246" t="s">
        <v>158</v>
      </c>
    </row>
    <row r="614" spans="1:65" s="2" customFormat="1" ht="24">
      <c r="A614" s="35"/>
      <c r="B614" s="36"/>
      <c r="C614" s="247" t="s">
        <v>753</v>
      </c>
      <c r="D614" s="247" t="s">
        <v>250</v>
      </c>
      <c r="E614" s="248" t="s">
        <v>754</v>
      </c>
      <c r="F614" s="249" t="s">
        <v>755</v>
      </c>
      <c r="G614" s="250" t="s">
        <v>309</v>
      </c>
      <c r="H614" s="251">
        <v>97</v>
      </c>
      <c r="I614" s="252"/>
      <c r="J614" s="251">
        <f>ROUND(I614*H614,0)</f>
        <v>0</v>
      </c>
      <c r="K614" s="249" t="s">
        <v>1</v>
      </c>
      <c r="L614" s="253"/>
      <c r="M614" s="254" t="s">
        <v>1</v>
      </c>
      <c r="N614" s="255" t="s">
        <v>41</v>
      </c>
      <c r="O614" s="72"/>
      <c r="P614" s="195">
        <f>O614*H614</f>
        <v>0</v>
      </c>
      <c r="Q614" s="195">
        <v>4.0000000000000003E-5</v>
      </c>
      <c r="R614" s="195">
        <f>Q614*H614</f>
        <v>3.8800000000000002E-3</v>
      </c>
      <c r="S614" s="195">
        <v>0</v>
      </c>
      <c r="T614" s="196">
        <f>S614*H614</f>
        <v>0</v>
      </c>
      <c r="U614" s="35"/>
      <c r="V614" s="35"/>
      <c r="W614" s="35"/>
      <c r="X614" s="35"/>
      <c r="Y614" s="35"/>
      <c r="Z614" s="35"/>
      <c r="AA614" s="35"/>
      <c r="AB614" s="35"/>
      <c r="AC614" s="35"/>
      <c r="AD614" s="35"/>
      <c r="AE614" s="35"/>
      <c r="AR614" s="197" t="s">
        <v>224</v>
      </c>
      <c r="AT614" s="197" t="s">
        <v>250</v>
      </c>
      <c r="AU614" s="197" t="s">
        <v>85</v>
      </c>
      <c r="AY614" s="18" t="s">
        <v>158</v>
      </c>
      <c r="BE614" s="198">
        <f>IF(N614="základní",J614,0)</f>
        <v>0</v>
      </c>
      <c r="BF614" s="198">
        <f>IF(N614="snížená",J614,0)</f>
        <v>0</v>
      </c>
      <c r="BG614" s="198">
        <f>IF(N614="zákl. přenesená",J614,0)</f>
        <v>0</v>
      </c>
      <c r="BH614" s="198">
        <f>IF(N614="sníž. přenesená",J614,0)</f>
        <v>0</v>
      </c>
      <c r="BI614" s="198">
        <f>IF(N614="nulová",J614,0)</f>
        <v>0</v>
      </c>
      <c r="BJ614" s="18" t="s">
        <v>8</v>
      </c>
      <c r="BK614" s="198">
        <f>ROUND(I614*H614,0)</f>
        <v>0</v>
      </c>
      <c r="BL614" s="18" t="s">
        <v>165</v>
      </c>
      <c r="BM614" s="197" t="s">
        <v>756</v>
      </c>
    </row>
    <row r="615" spans="1:65" s="13" customFormat="1" ht="11.25">
      <c r="B615" s="204"/>
      <c r="C615" s="205"/>
      <c r="D615" s="199" t="s">
        <v>169</v>
      </c>
      <c r="E615" s="206" t="s">
        <v>1</v>
      </c>
      <c r="F615" s="207" t="s">
        <v>757</v>
      </c>
      <c r="G615" s="205"/>
      <c r="H615" s="208">
        <v>96.81</v>
      </c>
      <c r="I615" s="209"/>
      <c r="J615" s="205"/>
      <c r="K615" s="205"/>
      <c r="L615" s="210"/>
      <c r="M615" s="211"/>
      <c r="N615" s="212"/>
      <c r="O615" s="212"/>
      <c r="P615" s="212"/>
      <c r="Q615" s="212"/>
      <c r="R615" s="212"/>
      <c r="S615" s="212"/>
      <c r="T615" s="213"/>
      <c r="AT615" s="214" t="s">
        <v>169</v>
      </c>
      <c r="AU615" s="214" t="s">
        <v>85</v>
      </c>
      <c r="AV615" s="13" t="s">
        <v>85</v>
      </c>
      <c r="AW615" s="13" t="s">
        <v>32</v>
      </c>
      <c r="AX615" s="13" t="s">
        <v>76</v>
      </c>
      <c r="AY615" s="214" t="s">
        <v>158</v>
      </c>
    </row>
    <row r="616" spans="1:65" s="16" customFormat="1" ht="11.25">
      <c r="B616" s="236"/>
      <c r="C616" s="237"/>
      <c r="D616" s="199" t="s">
        <v>169</v>
      </c>
      <c r="E616" s="238" t="s">
        <v>1</v>
      </c>
      <c r="F616" s="239" t="s">
        <v>189</v>
      </c>
      <c r="G616" s="237"/>
      <c r="H616" s="240">
        <v>96.81</v>
      </c>
      <c r="I616" s="241"/>
      <c r="J616" s="237"/>
      <c r="K616" s="237"/>
      <c r="L616" s="242"/>
      <c r="M616" s="243"/>
      <c r="N616" s="244"/>
      <c r="O616" s="244"/>
      <c r="P616" s="244"/>
      <c r="Q616" s="244"/>
      <c r="R616" s="244"/>
      <c r="S616" s="244"/>
      <c r="T616" s="245"/>
      <c r="AT616" s="246" t="s">
        <v>169</v>
      </c>
      <c r="AU616" s="246" t="s">
        <v>85</v>
      </c>
      <c r="AV616" s="16" t="s">
        <v>165</v>
      </c>
      <c r="AW616" s="16" t="s">
        <v>32</v>
      </c>
      <c r="AX616" s="16" t="s">
        <v>76</v>
      </c>
      <c r="AY616" s="246" t="s">
        <v>158</v>
      </c>
    </row>
    <row r="617" spans="1:65" s="13" customFormat="1" ht="11.25">
      <c r="B617" s="204"/>
      <c r="C617" s="205"/>
      <c r="D617" s="199" t="s">
        <v>169</v>
      </c>
      <c r="E617" s="206" t="s">
        <v>1</v>
      </c>
      <c r="F617" s="207" t="s">
        <v>758</v>
      </c>
      <c r="G617" s="205"/>
      <c r="H617" s="208">
        <v>97</v>
      </c>
      <c r="I617" s="209"/>
      <c r="J617" s="205"/>
      <c r="K617" s="205"/>
      <c r="L617" s="210"/>
      <c r="M617" s="211"/>
      <c r="N617" s="212"/>
      <c r="O617" s="212"/>
      <c r="P617" s="212"/>
      <c r="Q617" s="212"/>
      <c r="R617" s="212"/>
      <c r="S617" s="212"/>
      <c r="T617" s="213"/>
      <c r="AT617" s="214" t="s">
        <v>169</v>
      </c>
      <c r="AU617" s="214" t="s">
        <v>85</v>
      </c>
      <c r="AV617" s="13" t="s">
        <v>85</v>
      </c>
      <c r="AW617" s="13" t="s">
        <v>32</v>
      </c>
      <c r="AX617" s="13" t="s">
        <v>8</v>
      </c>
      <c r="AY617" s="214" t="s">
        <v>158</v>
      </c>
    </row>
    <row r="618" spans="1:65" s="2" customFormat="1" ht="24">
      <c r="A618" s="35"/>
      <c r="B618" s="36"/>
      <c r="C618" s="247" t="s">
        <v>759</v>
      </c>
      <c r="D618" s="247" t="s">
        <v>250</v>
      </c>
      <c r="E618" s="248" t="s">
        <v>760</v>
      </c>
      <c r="F618" s="249" t="s">
        <v>761</v>
      </c>
      <c r="G618" s="250" t="s">
        <v>309</v>
      </c>
      <c r="H618" s="251">
        <v>288.64</v>
      </c>
      <c r="I618" s="252"/>
      <c r="J618" s="251">
        <f>ROUND(I618*H618,0)</f>
        <v>0</v>
      </c>
      <c r="K618" s="249" t="s">
        <v>164</v>
      </c>
      <c r="L618" s="253"/>
      <c r="M618" s="254" t="s">
        <v>1</v>
      </c>
      <c r="N618" s="255" t="s">
        <v>41</v>
      </c>
      <c r="O618" s="72"/>
      <c r="P618" s="195">
        <f>O618*H618</f>
        <v>0</v>
      </c>
      <c r="Q618" s="195">
        <v>3.0000000000000001E-5</v>
      </c>
      <c r="R618" s="195">
        <f>Q618*H618</f>
        <v>8.6592000000000006E-3</v>
      </c>
      <c r="S618" s="195">
        <v>0</v>
      </c>
      <c r="T618" s="196">
        <f>S618*H618</f>
        <v>0</v>
      </c>
      <c r="U618" s="35"/>
      <c r="V618" s="35"/>
      <c r="W618" s="35"/>
      <c r="X618" s="35"/>
      <c r="Y618" s="35"/>
      <c r="Z618" s="35"/>
      <c r="AA618" s="35"/>
      <c r="AB618" s="35"/>
      <c r="AC618" s="35"/>
      <c r="AD618" s="35"/>
      <c r="AE618" s="35"/>
      <c r="AR618" s="197" t="s">
        <v>224</v>
      </c>
      <c r="AT618" s="197" t="s">
        <v>250</v>
      </c>
      <c r="AU618" s="197" t="s">
        <v>85</v>
      </c>
      <c r="AY618" s="18" t="s">
        <v>158</v>
      </c>
      <c r="BE618" s="198">
        <f>IF(N618="základní",J618,0)</f>
        <v>0</v>
      </c>
      <c r="BF618" s="198">
        <f>IF(N618="snížená",J618,0)</f>
        <v>0</v>
      </c>
      <c r="BG618" s="198">
        <f>IF(N618="zákl. přenesená",J618,0)</f>
        <v>0</v>
      </c>
      <c r="BH618" s="198">
        <f>IF(N618="sníž. přenesená",J618,0)</f>
        <v>0</v>
      </c>
      <c r="BI618" s="198">
        <f>IF(N618="nulová",J618,0)</f>
        <v>0</v>
      </c>
      <c r="BJ618" s="18" t="s">
        <v>8</v>
      </c>
      <c r="BK618" s="198">
        <f>ROUND(I618*H618,0)</f>
        <v>0</v>
      </c>
      <c r="BL618" s="18" t="s">
        <v>165</v>
      </c>
      <c r="BM618" s="197" t="s">
        <v>762</v>
      </c>
    </row>
    <row r="619" spans="1:65" s="13" customFormat="1" ht="11.25">
      <c r="B619" s="204"/>
      <c r="C619" s="205"/>
      <c r="D619" s="199" t="s">
        <v>169</v>
      </c>
      <c r="E619" s="206" t="s">
        <v>1</v>
      </c>
      <c r="F619" s="207" t="s">
        <v>763</v>
      </c>
      <c r="G619" s="205"/>
      <c r="H619" s="208">
        <v>33.81</v>
      </c>
      <c r="I619" s="209"/>
      <c r="J619" s="205"/>
      <c r="K619" s="205"/>
      <c r="L619" s="210"/>
      <c r="M619" s="211"/>
      <c r="N619" s="212"/>
      <c r="O619" s="212"/>
      <c r="P619" s="212"/>
      <c r="Q619" s="212"/>
      <c r="R619" s="212"/>
      <c r="S619" s="212"/>
      <c r="T619" s="213"/>
      <c r="AT619" s="214" t="s">
        <v>169</v>
      </c>
      <c r="AU619" s="214" t="s">
        <v>85</v>
      </c>
      <c r="AV619" s="13" t="s">
        <v>85</v>
      </c>
      <c r="AW619" s="13" t="s">
        <v>32</v>
      </c>
      <c r="AX619" s="13" t="s">
        <v>76</v>
      </c>
      <c r="AY619" s="214" t="s">
        <v>158</v>
      </c>
    </row>
    <row r="620" spans="1:65" s="14" customFormat="1" ht="11.25">
      <c r="B620" s="215"/>
      <c r="C620" s="216"/>
      <c r="D620" s="199" t="s">
        <v>169</v>
      </c>
      <c r="E620" s="217" t="s">
        <v>1</v>
      </c>
      <c r="F620" s="218" t="s">
        <v>764</v>
      </c>
      <c r="G620" s="216"/>
      <c r="H620" s="217" t="s">
        <v>1</v>
      </c>
      <c r="I620" s="219"/>
      <c r="J620" s="216"/>
      <c r="K620" s="216"/>
      <c r="L620" s="220"/>
      <c r="M620" s="221"/>
      <c r="N620" s="222"/>
      <c r="O620" s="222"/>
      <c r="P620" s="222"/>
      <c r="Q620" s="222"/>
      <c r="R620" s="222"/>
      <c r="S620" s="222"/>
      <c r="T620" s="223"/>
      <c r="AT620" s="224" t="s">
        <v>169</v>
      </c>
      <c r="AU620" s="224" t="s">
        <v>85</v>
      </c>
      <c r="AV620" s="14" t="s">
        <v>8</v>
      </c>
      <c r="AW620" s="14" t="s">
        <v>32</v>
      </c>
      <c r="AX620" s="14" t="s">
        <v>76</v>
      </c>
      <c r="AY620" s="224" t="s">
        <v>158</v>
      </c>
    </row>
    <row r="621" spans="1:65" s="13" customFormat="1" ht="11.25">
      <c r="B621" s="204"/>
      <c r="C621" s="205"/>
      <c r="D621" s="199" t="s">
        <v>169</v>
      </c>
      <c r="E621" s="206" t="s">
        <v>1</v>
      </c>
      <c r="F621" s="207" t="s">
        <v>765</v>
      </c>
      <c r="G621" s="205"/>
      <c r="H621" s="208">
        <v>254.83</v>
      </c>
      <c r="I621" s="209"/>
      <c r="J621" s="205"/>
      <c r="K621" s="205"/>
      <c r="L621" s="210"/>
      <c r="M621" s="211"/>
      <c r="N621" s="212"/>
      <c r="O621" s="212"/>
      <c r="P621" s="212"/>
      <c r="Q621" s="212"/>
      <c r="R621" s="212"/>
      <c r="S621" s="212"/>
      <c r="T621" s="213"/>
      <c r="AT621" s="214" t="s">
        <v>169</v>
      </c>
      <c r="AU621" s="214" t="s">
        <v>85</v>
      </c>
      <c r="AV621" s="13" t="s">
        <v>85</v>
      </c>
      <c r="AW621" s="13" t="s">
        <v>32</v>
      </c>
      <c r="AX621" s="13" t="s">
        <v>76</v>
      </c>
      <c r="AY621" s="214" t="s">
        <v>158</v>
      </c>
    </row>
    <row r="622" spans="1:65" s="16" customFormat="1" ht="11.25">
      <c r="B622" s="236"/>
      <c r="C622" s="237"/>
      <c r="D622" s="199" t="s">
        <v>169</v>
      </c>
      <c r="E622" s="238" t="s">
        <v>1</v>
      </c>
      <c r="F622" s="239" t="s">
        <v>189</v>
      </c>
      <c r="G622" s="237"/>
      <c r="H622" s="240">
        <v>288.64</v>
      </c>
      <c r="I622" s="241"/>
      <c r="J622" s="237"/>
      <c r="K622" s="237"/>
      <c r="L622" s="242"/>
      <c r="M622" s="243"/>
      <c r="N622" s="244"/>
      <c r="O622" s="244"/>
      <c r="P622" s="244"/>
      <c r="Q622" s="244"/>
      <c r="R622" s="244"/>
      <c r="S622" s="244"/>
      <c r="T622" s="245"/>
      <c r="AT622" s="246" t="s">
        <v>169</v>
      </c>
      <c r="AU622" s="246" t="s">
        <v>85</v>
      </c>
      <c r="AV622" s="16" t="s">
        <v>165</v>
      </c>
      <c r="AW622" s="16" t="s">
        <v>32</v>
      </c>
      <c r="AX622" s="16" t="s">
        <v>8</v>
      </c>
      <c r="AY622" s="246" t="s">
        <v>158</v>
      </c>
    </row>
    <row r="623" spans="1:65" s="2" customFormat="1" ht="24">
      <c r="A623" s="35"/>
      <c r="B623" s="36"/>
      <c r="C623" s="247" t="s">
        <v>766</v>
      </c>
      <c r="D623" s="247" t="s">
        <v>250</v>
      </c>
      <c r="E623" s="248" t="s">
        <v>767</v>
      </c>
      <c r="F623" s="249" t="s">
        <v>768</v>
      </c>
      <c r="G623" s="250" t="s">
        <v>309</v>
      </c>
      <c r="H623" s="251">
        <v>6</v>
      </c>
      <c r="I623" s="252"/>
      <c r="J623" s="251">
        <f>ROUND(I623*H623,0)</f>
        <v>0</v>
      </c>
      <c r="K623" s="249" t="s">
        <v>164</v>
      </c>
      <c r="L623" s="253"/>
      <c r="M623" s="254" t="s">
        <v>1</v>
      </c>
      <c r="N623" s="255" t="s">
        <v>41</v>
      </c>
      <c r="O623" s="72"/>
      <c r="P623" s="195">
        <f>O623*H623</f>
        <v>0</v>
      </c>
      <c r="Q623" s="195">
        <v>2.0000000000000001E-4</v>
      </c>
      <c r="R623" s="195">
        <f>Q623*H623</f>
        <v>1.2000000000000001E-3</v>
      </c>
      <c r="S623" s="195">
        <v>0</v>
      </c>
      <c r="T623" s="196">
        <f>S623*H623</f>
        <v>0</v>
      </c>
      <c r="U623" s="35"/>
      <c r="V623" s="35"/>
      <c r="W623" s="35"/>
      <c r="X623" s="35"/>
      <c r="Y623" s="35"/>
      <c r="Z623" s="35"/>
      <c r="AA623" s="35"/>
      <c r="AB623" s="35"/>
      <c r="AC623" s="35"/>
      <c r="AD623" s="35"/>
      <c r="AE623" s="35"/>
      <c r="AR623" s="197" t="s">
        <v>224</v>
      </c>
      <c r="AT623" s="197" t="s">
        <v>250</v>
      </c>
      <c r="AU623" s="197" t="s">
        <v>85</v>
      </c>
      <c r="AY623" s="18" t="s">
        <v>158</v>
      </c>
      <c r="BE623" s="198">
        <f>IF(N623="základní",J623,0)</f>
        <v>0</v>
      </c>
      <c r="BF623" s="198">
        <f>IF(N623="snížená",J623,0)</f>
        <v>0</v>
      </c>
      <c r="BG623" s="198">
        <f>IF(N623="zákl. přenesená",J623,0)</f>
        <v>0</v>
      </c>
      <c r="BH623" s="198">
        <f>IF(N623="sníž. přenesená",J623,0)</f>
        <v>0</v>
      </c>
      <c r="BI623" s="198">
        <f>IF(N623="nulová",J623,0)</f>
        <v>0</v>
      </c>
      <c r="BJ623" s="18" t="s">
        <v>8</v>
      </c>
      <c r="BK623" s="198">
        <f>ROUND(I623*H623,0)</f>
        <v>0</v>
      </c>
      <c r="BL623" s="18" t="s">
        <v>165</v>
      </c>
      <c r="BM623" s="197" t="s">
        <v>769</v>
      </c>
    </row>
    <row r="624" spans="1:65" s="13" customFormat="1" ht="11.25">
      <c r="B624" s="204"/>
      <c r="C624" s="205"/>
      <c r="D624" s="199" t="s">
        <v>169</v>
      </c>
      <c r="E624" s="206" t="s">
        <v>1</v>
      </c>
      <c r="F624" s="207" t="s">
        <v>770</v>
      </c>
      <c r="G624" s="205"/>
      <c r="H624" s="208">
        <v>5.9850000000000003</v>
      </c>
      <c r="I624" s="209"/>
      <c r="J624" s="205"/>
      <c r="K624" s="205"/>
      <c r="L624" s="210"/>
      <c r="M624" s="211"/>
      <c r="N624" s="212"/>
      <c r="O624" s="212"/>
      <c r="P624" s="212"/>
      <c r="Q624" s="212"/>
      <c r="R624" s="212"/>
      <c r="S624" s="212"/>
      <c r="T624" s="213"/>
      <c r="AT624" s="214" t="s">
        <v>169</v>
      </c>
      <c r="AU624" s="214" t="s">
        <v>85</v>
      </c>
      <c r="AV624" s="13" t="s">
        <v>85</v>
      </c>
      <c r="AW624" s="13" t="s">
        <v>32</v>
      </c>
      <c r="AX624" s="13" t="s">
        <v>76</v>
      </c>
      <c r="AY624" s="214" t="s">
        <v>158</v>
      </c>
    </row>
    <row r="625" spans="1:65" s="16" customFormat="1" ht="11.25">
      <c r="B625" s="236"/>
      <c r="C625" s="237"/>
      <c r="D625" s="199" t="s">
        <v>169</v>
      </c>
      <c r="E625" s="238" t="s">
        <v>1</v>
      </c>
      <c r="F625" s="239" t="s">
        <v>189</v>
      </c>
      <c r="G625" s="237"/>
      <c r="H625" s="240">
        <v>5.9850000000000003</v>
      </c>
      <c r="I625" s="241"/>
      <c r="J625" s="237"/>
      <c r="K625" s="237"/>
      <c r="L625" s="242"/>
      <c r="M625" s="243"/>
      <c r="N625" s="244"/>
      <c r="O625" s="244"/>
      <c r="P625" s="244"/>
      <c r="Q625" s="244"/>
      <c r="R625" s="244"/>
      <c r="S625" s="244"/>
      <c r="T625" s="245"/>
      <c r="AT625" s="246" t="s">
        <v>169</v>
      </c>
      <c r="AU625" s="246" t="s">
        <v>85</v>
      </c>
      <c r="AV625" s="16" t="s">
        <v>165</v>
      </c>
      <c r="AW625" s="16" t="s">
        <v>32</v>
      </c>
      <c r="AX625" s="16" t="s">
        <v>76</v>
      </c>
      <c r="AY625" s="246" t="s">
        <v>158</v>
      </c>
    </row>
    <row r="626" spans="1:65" s="13" customFormat="1" ht="11.25">
      <c r="B626" s="204"/>
      <c r="C626" s="205"/>
      <c r="D626" s="199" t="s">
        <v>169</v>
      </c>
      <c r="E626" s="206" t="s">
        <v>1</v>
      </c>
      <c r="F626" s="207" t="s">
        <v>771</v>
      </c>
      <c r="G626" s="205"/>
      <c r="H626" s="208">
        <v>6</v>
      </c>
      <c r="I626" s="209"/>
      <c r="J626" s="205"/>
      <c r="K626" s="205"/>
      <c r="L626" s="210"/>
      <c r="M626" s="211"/>
      <c r="N626" s="212"/>
      <c r="O626" s="212"/>
      <c r="P626" s="212"/>
      <c r="Q626" s="212"/>
      <c r="R626" s="212"/>
      <c r="S626" s="212"/>
      <c r="T626" s="213"/>
      <c r="AT626" s="214" t="s">
        <v>169</v>
      </c>
      <c r="AU626" s="214" t="s">
        <v>85</v>
      </c>
      <c r="AV626" s="13" t="s">
        <v>85</v>
      </c>
      <c r="AW626" s="13" t="s">
        <v>32</v>
      </c>
      <c r="AX626" s="13" t="s">
        <v>8</v>
      </c>
      <c r="AY626" s="214" t="s">
        <v>158</v>
      </c>
    </row>
    <row r="627" spans="1:65" s="2" customFormat="1" ht="24">
      <c r="A627" s="35"/>
      <c r="B627" s="36"/>
      <c r="C627" s="247" t="s">
        <v>772</v>
      </c>
      <c r="D627" s="247" t="s">
        <v>250</v>
      </c>
      <c r="E627" s="248" t="s">
        <v>773</v>
      </c>
      <c r="F627" s="249" t="s">
        <v>774</v>
      </c>
      <c r="G627" s="250" t="s">
        <v>309</v>
      </c>
      <c r="H627" s="251">
        <v>14.6</v>
      </c>
      <c r="I627" s="252"/>
      <c r="J627" s="251">
        <f>ROUND(I627*H627,0)</f>
        <v>0</v>
      </c>
      <c r="K627" s="249" t="s">
        <v>164</v>
      </c>
      <c r="L627" s="253"/>
      <c r="M627" s="254" t="s">
        <v>1</v>
      </c>
      <c r="N627" s="255" t="s">
        <v>41</v>
      </c>
      <c r="O627" s="72"/>
      <c r="P627" s="195">
        <f>O627*H627</f>
        <v>0</v>
      </c>
      <c r="Q627" s="195">
        <v>2.9999999999999997E-4</v>
      </c>
      <c r="R627" s="195">
        <f>Q627*H627</f>
        <v>4.3799999999999993E-3</v>
      </c>
      <c r="S627" s="195">
        <v>0</v>
      </c>
      <c r="T627" s="196">
        <f>S627*H627</f>
        <v>0</v>
      </c>
      <c r="U627" s="35"/>
      <c r="V627" s="35"/>
      <c r="W627" s="35"/>
      <c r="X627" s="35"/>
      <c r="Y627" s="35"/>
      <c r="Z627" s="35"/>
      <c r="AA627" s="35"/>
      <c r="AB627" s="35"/>
      <c r="AC627" s="35"/>
      <c r="AD627" s="35"/>
      <c r="AE627" s="35"/>
      <c r="AR627" s="197" t="s">
        <v>224</v>
      </c>
      <c r="AT627" s="197" t="s">
        <v>250</v>
      </c>
      <c r="AU627" s="197" t="s">
        <v>85</v>
      </c>
      <c r="AY627" s="18" t="s">
        <v>158</v>
      </c>
      <c r="BE627" s="198">
        <f>IF(N627="základní",J627,0)</f>
        <v>0</v>
      </c>
      <c r="BF627" s="198">
        <f>IF(N627="snížená",J627,0)</f>
        <v>0</v>
      </c>
      <c r="BG627" s="198">
        <f>IF(N627="zákl. přenesená",J627,0)</f>
        <v>0</v>
      </c>
      <c r="BH627" s="198">
        <f>IF(N627="sníž. přenesená",J627,0)</f>
        <v>0</v>
      </c>
      <c r="BI627" s="198">
        <f>IF(N627="nulová",J627,0)</f>
        <v>0</v>
      </c>
      <c r="BJ627" s="18" t="s">
        <v>8</v>
      </c>
      <c r="BK627" s="198">
        <f>ROUND(I627*H627,0)</f>
        <v>0</v>
      </c>
      <c r="BL627" s="18" t="s">
        <v>165</v>
      </c>
      <c r="BM627" s="197" t="s">
        <v>775</v>
      </c>
    </row>
    <row r="628" spans="1:65" s="13" customFormat="1" ht="11.25">
      <c r="B628" s="204"/>
      <c r="C628" s="205"/>
      <c r="D628" s="199" t="s">
        <v>169</v>
      </c>
      <c r="E628" s="206" t="s">
        <v>1</v>
      </c>
      <c r="F628" s="207" t="s">
        <v>776</v>
      </c>
      <c r="G628" s="205"/>
      <c r="H628" s="208">
        <v>14.595000000000001</v>
      </c>
      <c r="I628" s="209"/>
      <c r="J628" s="205"/>
      <c r="K628" s="205"/>
      <c r="L628" s="210"/>
      <c r="M628" s="211"/>
      <c r="N628" s="212"/>
      <c r="O628" s="212"/>
      <c r="P628" s="212"/>
      <c r="Q628" s="212"/>
      <c r="R628" s="212"/>
      <c r="S628" s="212"/>
      <c r="T628" s="213"/>
      <c r="AT628" s="214" t="s">
        <v>169</v>
      </c>
      <c r="AU628" s="214" t="s">
        <v>85</v>
      </c>
      <c r="AV628" s="13" t="s">
        <v>85</v>
      </c>
      <c r="AW628" s="13" t="s">
        <v>32</v>
      </c>
      <c r="AX628" s="13" t="s">
        <v>76</v>
      </c>
      <c r="AY628" s="214" t="s">
        <v>158</v>
      </c>
    </row>
    <row r="629" spans="1:65" s="16" customFormat="1" ht="11.25">
      <c r="B629" s="236"/>
      <c r="C629" s="237"/>
      <c r="D629" s="199" t="s">
        <v>169</v>
      </c>
      <c r="E629" s="238" t="s">
        <v>1</v>
      </c>
      <c r="F629" s="239" t="s">
        <v>189</v>
      </c>
      <c r="G629" s="237"/>
      <c r="H629" s="240">
        <v>14.595000000000001</v>
      </c>
      <c r="I629" s="241"/>
      <c r="J629" s="237"/>
      <c r="K629" s="237"/>
      <c r="L629" s="242"/>
      <c r="M629" s="243"/>
      <c r="N629" s="244"/>
      <c r="O629" s="244"/>
      <c r="P629" s="244"/>
      <c r="Q629" s="244"/>
      <c r="R629" s="244"/>
      <c r="S629" s="244"/>
      <c r="T629" s="245"/>
      <c r="AT629" s="246" t="s">
        <v>169</v>
      </c>
      <c r="AU629" s="246" t="s">
        <v>85</v>
      </c>
      <c r="AV629" s="16" t="s">
        <v>165</v>
      </c>
      <c r="AW629" s="16" t="s">
        <v>32</v>
      </c>
      <c r="AX629" s="16" t="s">
        <v>76</v>
      </c>
      <c r="AY629" s="246" t="s">
        <v>158</v>
      </c>
    </row>
    <row r="630" spans="1:65" s="13" customFormat="1" ht="11.25">
      <c r="B630" s="204"/>
      <c r="C630" s="205"/>
      <c r="D630" s="199" t="s">
        <v>169</v>
      </c>
      <c r="E630" s="206" t="s">
        <v>1</v>
      </c>
      <c r="F630" s="207" t="s">
        <v>777</v>
      </c>
      <c r="G630" s="205"/>
      <c r="H630" s="208">
        <v>14.6</v>
      </c>
      <c r="I630" s="209"/>
      <c r="J630" s="205"/>
      <c r="K630" s="205"/>
      <c r="L630" s="210"/>
      <c r="M630" s="211"/>
      <c r="N630" s="212"/>
      <c r="O630" s="212"/>
      <c r="P630" s="212"/>
      <c r="Q630" s="212"/>
      <c r="R630" s="212"/>
      <c r="S630" s="212"/>
      <c r="T630" s="213"/>
      <c r="AT630" s="214" t="s">
        <v>169</v>
      </c>
      <c r="AU630" s="214" t="s">
        <v>85</v>
      </c>
      <c r="AV630" s="13" t="s">
        <v>85</v>
      </c>
      <c r="AW630" s="13" t="s">
        <v>32</v>
      </c>
      <c r="AX630" s="13" t="s">
        <v>8</v>
      </c>
      <c r="AY630" s="214" t="s">
        <v>158</v>
      </c>
    </row>
    <row r="631" spans="1:65" s="2" customFormat="1" ht="36">
      <c r="A631" s="35"/>
      <c r="B631" s="36"/>
      <c r="C631" s="187" t="s">
        <v>778</v>
      </c>
      <c r="D631" s="187" t="s">
        <v>160</v>
      </c>
      <c r="E631" s="188" t="s">
        <v>779</v>
      </c>
      <c r="F631" s="189" t="s">
        <v>780</v>
      </c>
      <c r="G631" s="190" t="s">
        <v>163</v>
      </c>
      <c r="H631" s="191">
        <v>686.08</v>
      </c>
      <c r="I631" s="192"/>
      <c r="J631" s="191">
        <f>ROUND(I631*H631,0)</f>
        <v>0</v>
      </c>
      <c r="K631" s="189" t="s">
        <v>164</v>
      </c>
      <c r="L631" s="40"/>
      <c r="M631" s="193" t="s">
        <v>1</v>
      </c>
      <c r="N631" s="194" t="s">
        <v>41</v>
      </c>
      <c r="O631" s="72"/>
      <c r="P631" s="195">
        <f>O631*H631</f>
        <v>0</v>
      </c>
      <c r="Q631" s="195">
        <v>3.48E-3</v>
      </c>
      <c r="R631" s="195">
        <f>Q631*H631</f>
        <v>2.3875584000000001</v>
      </c>
      <c r="S631" s="195">
        <v>0</v>
      </c>
      <c r="T631" s="196">
        <f>S631*H631</f>
        <v>0</v>
      </c>
      <c r="U631" s="35"/>
      <c r="V631" s="35"/>
      <c r="W631" s="35"/>
      <c r="X631" s="35"/>
      <c r="Y631" s="35"/>
      <c r="Z631" s="35"/>
      <c r="AA631" s="35"/>
      <c r="AB631" s="35"/>
      <c r="AC631" s="35"/>
      <c r="AD631" s="35"/>
      <c r="AE631" s="35"/>
      <c r="AR631" s="197" t="s">
        <v>165</v>
      </c>
      <c r="AT631" s="197" t="s">
        <v>160</v>
      </c>
      <c r="AU631" s="197" t="s">
        <v>85</v>
      </c>
      <c r="AY631" s="18" t="s">
        <v>158</v>
      </c>
      <c r="BE631" s="198">
        <f>IF(N631="základní",J631,0)</f>
        <v>0</v>
      </c>
      <c r="BF631" s="198">
        <f>IF(N631="snížená",J631,0)</f>
        <v>0</v>
      </c>
      <c r="BG631" s="198">
        <f>IF(N631="zákl. přenesená",J631,0)</f>
        <v>0</v>
      </c>
      <c r="BH631" s="198">
        <f>IF(N631="sníž. přenesená",J631,0)</f>
        <v>0</v>
      </c>
      <c r="BI631" s="198">
        <f>IF(N631="nulová",J631,0)</f>
        <v>0</v>
      </c>
      <c r="BJ631" s="18" t="s">
        <v>8</v>
      </c>
      <c r="BK631" s="198">
        <f>ROUND(I631*H631,0)</f>
        <v>0</v>
      </c>
      <c r="BL631" s="18" t="s">
        <v>165</v>
      </c>
      <c r="BM631" s="197" t="s">
        <v>781</v>
      </c>
    </row>
    <row r="632" spans="1:65" s="13" customFormat="1" ht="11.25">
      <c r="B632" s="204"/>
      <c r="C632" s="205"/>
      <c r="D632" s="199" t="s">
        <v>169</v>
      </c>
      <c r="E632" s="206" t="s">
        <v>1</v>
      </c>
      <c r="F632" s="207" t="s">
        <v>782</v>
      </c>
      <c r="G632" s="205"/>
      <c r="H632" s="208">
        <v>669.2</v>
      </c>
      <c r="I632" s="209"/>
      <c r="J632" s="205"/>
      <c r="K632" s="205"/>
      <c r="L632" s="210"/>
      <c r="M632" s="211"/>
      <c r="N632" s="212"/>
      <c r="O632" s="212"/>
      <c r="P632" s="212"/>
      <c r="Q632" s="212"/>
      <c r="R632" s="212"/>
      <c r="S632" s="212"/>
      <c r="T632" s="213"/>
      <c r="AT632" s="214" t="s">
        <v>169</v>
      </c>
      <c r="AU632" s="214" t="s">
        <v>85</v>
      </c>
      <c r="AV632" s="13" t="s">
        <v>85</v>
      </c>
      <c r="AW632" s="13" t="s">
        <v>32</v>
      </c>
      <c r="AX632" s="13" t="s">
        <v>76</v>
      </c>
      <c r="AY632" s="214" t="s">
        <v>158</v>
      </c>
    </row>
    <row r="633" spans="1:65" s="13" customFormat="1" ht="22.5">
      <c r="B633" s="204"/>
      <c r="C633" s="205"/>
      <c r="D633" s="199" t="s">
        <v>169</v>
      </c>
      <c r="E633" s="206" t="s">
        <v>1</v>
      </c>
      <c r="F633" s="207" t="s">
        <v>638</v>
      </c>
      <c r="G633" s="205"/>
      <c r="H633" s="208">
        <v>16.88</v>
      </c>
      <c r="I633" s="209"/>
      <c r="J633" s="205"/>
      <c r="K633" s="205"/>
      <c r="L633" s="210"/>
      <c r="M633" s="211"/>
      <c r="N633" s="212"/>
      <c r="O633" s="212"/>
      <c r="P633" s="212"/>
      <c r="Q633" s="212"/>
      <c r="R633" s="212"/>
      <c r="S633" s="212"/>
      <c r="T633" s="213"/>
      <c r="AT633" s="214" t="s">
        <v>169</v>
      </c>
      <c r="AU633" s="214" t="s">
        <v>85</v>
      </c>
      <c r="AV633" s="13" t="s">
        <v>85</v>
      </c>
      <c r="AW633" s="13" t="s">
        <v>32</v>
      </c>
      <c r="AX633" s="13" t="s">
        <v>76</v>
      </c>
      <c r="AY633" s="214" t="s">
        <v>158</v>
      </c>
    </row>
    <row r="634" spans="1:65" s="16" customFormat="1" ht="11.25">
      <c r="B634" s="236"/>
      <c r="C634" s="237"/>
      <c r="D634" s="199" t="s">
        <v>169</v>
      </c>
      <c r="E634" s="238" t="s">
        <v>1</v>
      </c>
      <c r="F634" s="239" t="s">
        <v>189</v>
      </c>
      <c r="G634" s="237"/>
      <c r="H634" s="240">
        <v>686.08</v>
      </c>
      <c r="I634" s="241"/>
      <c r="J634" s="237"/>
      <c r="K634" s="237"/>
      <c r="L634" s="242"/>
      <c r="M634" s="243"/>
      <c r="N634" s="244"/>
      <c r="O634" s="244"/>
      <c r="P634" s="244"/>
      <c r="Q634" s="244"/>
      <c r="R634" s="244"/>
      <c r="S634" s="244"/>
      <c r="T634" s="245"/>
      <c r="AT634" s="246" t="s">
        <v>169</v>
      </c>
      <c r="AU634" s="246" t="s">
        <v>85</v>
      </c>
      <c r="AV634" s="16" t="s">
        <v>165</v>
      </c>
      <c r="AW634" s="16" t="s">
        <v>32</v>
      </c>
      <c r="AX634" s="16" t="s">
        <v>8</v>
      </c>
      <c r="AY634" s="246" t="s">
        <v>158</v>
      </c>
    </row>
    <row r="635" spans="1:65" s="2" customFormat="1" ht="24">
      <c r="A635" s="35"/>
      <c r="B635" s="36"/>
      <c r="C635" s="187" t="s">
        <v>783</v>
      </c>
      <c r="D635" s="187" t="s">
        <v>160</v>
      </c>
      <c r="E635" s="188" t="s">
        <v>784</v>
      </c>
      <c r="F635" s="189" t="s">
        <v>785</v>
      </c>
      <c r="G635" s="190" t="s">
        <v>309</v>
      </c>
      <c r="H635" s="191">
        <v>5.6</v>
      </c>
      <c r="I635" s="192"/>
      <c r="J635" s="191">
        <f>ROUND(I635*H635,0)</f>
        <v>0</v>
      </c>
      <c r="K635" s="189" t="s">
        <v>1</v>
      </c>
      <c r="L635" s="40"/>
      <c r="M635" s="193" t="s">
        <v>1</v>
      </c>
      <c r="N635" s="194" t="s">
        <v>41</v>
      </c>
      <c r="O635" s="72"/>
      <c r="P635" s="195">
        <f>O635*H635</f>
        <v>0</v>
      </c>
      <c r="Q635" s="195">
        <v>2.0650000000000002E-2</v>
      </c>
      <c r="R635" s="195">
        <f>Q635*H635</f>
        <v>0.11564000000000001</v>
      </c>
      <c r="S635" s="195">
        <v>0</v>
      </c>
      <c r="T635" s="196">
        <f>S635*H635</f>
        <v>0</v>
      </c>
      <c r="U635" s="35"/>
      <c r="V635" s="35"/>
      <c r="W635" s="35"/>
      <c r="X635" s="35"/>
      <c r="Y635" s="35"/>
      <c r="Z635" s="35"/>
      <c r="AA635" s="35"/>
      <c r="AB635" s="35"/>
      <c r="AC635" s="35"/>
      <c r="AD635" s="35"/>
      <c r="AE635" s="35"/>
      <c r="AR635" s="197" t="s">
        <v>165</v>
      </c>
      <c r="AT635" s="197" t="s">
        <v>160</v>
      </c>
      <c r="AU635" s="197" t="s">
        <v>85</v>
      </c>
      <c r="AY635" s="18" t="s">
        <v>158</v>
      </c>
      <c r="BE635" s="198">
        <f>IF(N635="základní",J635,0)</f>
        <v>0</v>
      </c>
      <c r="BF635" s="198">
        <f>IF(N635="snížená",J635,0)</f>
        <v>0</v>
      </c>
      <c r="BG635" s="198">
        <f>IF(N635="zákl. přenesená",J635,0)</f>
        <v>0</v>
      </c>
      <c r="BH635" s="198">
        <f>IF(N635="sníž. přenesená",J635,0)</f>
        <v>0</v>
      </c>
      <c r="BI635" s="198">
        <f>IF(N635="nulová",J635,0)</f>
        <v>0</v>
      </c>
      <c r="BJ635" s="18" t="s">
        <v>8</v>
      </c>
      <c r="BK635" s="198">
        <f>ROUND(I635*H635,0)</f>
        <v>0</v>
      </c>
      <c r="BL635" s="18" t="s">
        <v>165</v>
      </c>
      <c r="BM635" s="197" t="s">
        <v>786</v>
      </c>
    </row>
    <row r="636" spans="1:65" s="13" customFormat="1" ht="11.25">
      <c r="B636" s="204"/>
      <c r="C636" s="205"/>
      <c r="D636" s="199" t="s">
        <v>169</v>
      </c>
      <c r="E636" s="206" t="s">
        <v>1</v>
      </c>
      <c r="F636" s="207" t="s">
        <v>787</v>
      </c>
      <c r="G636" s="205"/>
      <c r="H636" s="208">
        <v>5.6</v>
      </c>
      <c r="I636" s="209"/>
      <c r="J636" s="205"/>
      <c r="K636" s="205"/>
      <c r="L636" s="210"/>
      <c r="M636" s="211"/>
      <c r="N636" s="212"/>
      <c r="O636" s="212"/>
      <c r="P636" s="212"/>
      <c r="Q636" s="212"/>
      <c r="R636" s="212"/>
      <c r="S636" s="212"/>
      <c r="T636" s="213"/>
      <c r="AT636" s="214" t="s">
        <v>169</v>
      </c>
      <c r="AU636" s="214" t="s">
        <v>85</v>
      </c>
      <c r="AV636" s="13" t="s">
        <v>85</v>
      </c>
      <c r="AW636" s="13" t="s">
        <v>32</v>
      </c>
      <c r="AX636" s="13" t="s">
        <v>76</v>
      </c>
      <c r="AY636" s="214" t="s">
        <v>158</v>
      </c>
    </row>
    <row r="637" spans="1:65" s="16" customFormat="1" ht="11.25">
      <c r="B637" s="236"/>
      <c r="C637" s="237"/>
      <c r="D637" s="199" t="s">
        <v>169</v>
      </c>
      <c r="E637" s="238" t="s">
        <v>1</v>
      </c>
      <c r="F637" s="239" t="s">
        <v>189</v>
      </c>
      <c r="G637" s="237"/>
      <c r="H637" s="240">
        <v>5.6</v>
      </c>
      <c r="I637" s="241"/>
      <c r="J637" s="237"/>
      <c r="K637" s="237"/>
      <c r="L637" s="242"/>
      <c r="M637" s="243"/>
      <c r="N637" s="244"/>
      <c r="O637" s="244"/>
      <c r="P637" s="244"/>
      <c r="Q637" s="244"/>
      <c r="R637" s="244"/>
      <c r="S637" s="244"/>
      <c r="T637" s="245"/>
      <c r="AT637" s="246" t="s">
        <v>169</v>
      </c>
      <c r="AU637" s="246" t="s">
        <v>85</v>
      </c>
      <c r="AV637" s="16" t="s">
        <v>165</v>
      </c>
      <c r="AW637" s="16" t="s">
        <v>32</v>
      </c>
      <c r="AX637" s="16" t="s">
        <v>8</v>
      </c>
      <c r="AY637" s="246" t="s">
        <v>158</v>
      </c>
    </row>
    <row r="638" spans="1:65" s="2" customFormat="1" ht="36">
      <c r="A638" s="35"/>
      <c r="B638" s="36"/>
      <c r="C638" s="187" t="s">
        <v>758</v>
      </c>
      <c r="D638" s="187" t="s">
        <v>160</v>
      </c>
      <c r="E638" s="188" t="s">
        <v>788</v>
      </c>
      <c r="F638" s="189" t="s">
        <v>789</v>
      </c>
      <c r="G638" s="190" t="s">
        <v>163</v>
      </c>
      <c r="H638" s="191">
        <v>36.25</v>
      </c>
      <c r="I638" s="192"/>
      <c r="J638" s="191">
        <f>ROUND(I638*H638,0)</f>
        <v>0</v>
      </c>
      <c r="K638" s="189" t="s">
        <v>164</v>
      </c>
      <c r="L638" s="40"/>
      <c r="M638" s="193" t="s">
        <v>1</v>
      </c>
      <c r="N638" s="194" t="s">
        <v>41</v>
      </c>
      <c r="O638" s="72"/>
      <c r="P638" s="195">
        <f>O638*H638</f>
        <v>0</v>
      </c>
      <c r="Q638" s="195">
        <v>0</v>
      </c>
      <c r="R638" s="195">
        <f>Q638*H638</f>
        <v>0</v>
      </c>
      <c r="S638" s="195">
        <v>0</v>
      </c>
      <c r="T638" s="196">
        <f>S638*H638</f>
        <v>0</v>
      </c>
      <c r="U638" s="35"/>
      <c r="V638" s="35"/>
      <c r="W638" s="35"/>
      <c r="X638" s="35"/>
      <c r="Y638" s="35"/>
      <c r="Z638" s="35"/>
      <c r="AA638" s="35"/>
      <c r="AB638" s="35"/>
      <c r="AC638" s="35"/>
      <c r="AD638" s="35"/>
      <c r="AE638" s="35"/>
      <c r="AR638" s="197" t="s">
        <v>165</v>
      </c>
      <c r="AT638" s="197" t="s">
        <v>160</v>
      </c>
      <c r="AU638" s="197" t="s">
        <v>85</v>
      </c>
      <c r="AY638" s="18" t="s">
        <v>158</v>
      </c>
      <c r="BE638" s="198">
        <f>IF(N638="základní",J638,0)</f>
        <v>0</v>
      </c>
      <c r="BF638" s="198">
        <f>IF(N638="snížená",J638,0)</f>
        <v>0</v>
      </c>
      <c r="BG638" s="198">
        <f>IF(N638="zákl. přenesená",J638,0)</f>
        <v>0</v>
      </c>
      <c r="BH638" s="198">
        <f>IF(N638="sníž. přenesená",J638,0)</f>
        <v>0</v>
      </c>
      <c r="BI638" s="198">
        <f>IF(N638="nulová",J638,0)</f>
        <v>0</v>
      </c>
      <c r="BJ638" s="18" t="s">
        <v>8</v>
      </c>
      <c r="BK638" s="198">
        <f>ROUND(I638*H638,0)</f>
        <v>0</v>
      </c>
      <c r="BL638" s="18" t="s">
        <v>165</v>
      </c>
      <c r="BM638" s="197" t="s">
        <v>790</v>
      </c>
    </row>
    <row r="639" spans="1:65" s="2" customFormat="1" ht="36">
      <c r="A639" s="35"/>
      <c r="B639" s="36"/>
      <c r="C639" s="37"/>
      <c r="D639" s="199" t="s">
        <v>167</v>
      </c>
      <c r="E639" s="37"/>
      <c r="F639" s="200" t="s">
        <v>791</v>
      </c>
      <c r="G639" s="37"/>
      <c r="H639" s="37"/>
      <c r="I639" s="201"/>
      <c r="J639" s="37"/>
      <c r="K639" s="37"/>
      <c r="L639" s="40"/>
      <c r="M639" s="202"/>
      <c r="N639" s="203"/>
      <c r="O639" s="72"/>
      <c r="P639" s="72"/>
      <c r="Q639" s="72"/>
      <c r="R639" s="72"/>
      <c r="S639" s="72"/>
      <c r="T639" s="73"/>
      <c r="U639" s="35"/>
      <c r="V639" s="35"/>
      <c r="W639" s="35"/>
      <c r="X639" s="35"/>
      <c r="Y639" s="35"/>
      <c r="Z639" s="35"/>
      <c r="AA639" s="35"/>
      <c r="AB639" s="35"/>
      <c r="AC639" s="35"/>
      <c r="AD639" s="35"/>
      <c r="AE639" s="35"/>
      <c r="AT639" s="18" t="s">
        <v>167</v>
      </c>
      <c r="AU639" s="18" t="s">
        <v>85</v>
      </c>
    </row>
    <row r="640" spans="1:65" s="13" customFormat="1" ht="22.5">
      <c r="B640" s="204"/>
      <c r="C640" s="205"/>
      <c r="D640" s="199" t="s">
        <v>169</v>
      </c>
      <c r="E640" s="206" t="s">
        <v>1</v>
      </c>
      <c r="F640" s="207" t="s">
        <v>678</v>
      </c>
      <c r="G640" s="205"/>
      <c r="H640" s="208">
        <v>36.25</v>
      </c>
      <c r="I640" s="209"/>
      <c r="J640" s="205"/>
      <c r="K640" s="205"/>
      <c r="L640" s="210"/>
      <c r="M640" s="211"/>
      <c r="N640" s="212"/>
      <c r="O640" s="212"/>
      <c r="P640" s="212"/>
      <c r="Q640" s="212"/>
      <c r="R640" s="212"/>
      <c r="S640" s="212"/>
      <c r="T640" s="213"/>
      <c r="AT640" s="214" t="s">
        <v>169</v>
      </c>
      <c r="AU640" s="214" t="s">
        <v>85</v>
      </c>
      <c r="AV640" s="13" t="s">
        <v>85</v>
      </c>
      <c r="AW640" s="13" t="s">
        <v>32</v>
      </c>
      <c r="AX640" s="13" t="s">
        <v>8</v>
      </c>
      <c r="AY640" s="214" t="s">
        <v>158</v>
      </c>
    </row>
    <row r="641" spans="1:65" s="2" customFormat="1" ht="33" customHeight="1">
      <c r="A641" s="35"/>
      <c r="B641" s="36"/>
      <c r="C641" s="187" t="s">
        <v>792</v>
      </c>
      <c r="D641" s="187" t="s">
        <v>160</v>
      </c>
      <c r="E641" s="188" t="s">
        <v>793</v>
      </c>
      <c r="F641" s="189" t="s">
        <v>794</v>
      </c>
      <c r="G641" s="190" t="s">
        <v>173</v>
      </c>
      <c r="H641" s="191">
        <v>34.909999999999997</v>
      </c>
      <c r="I641" s="192"/>
      <c r="J641" s="191">
        <f>ROUND(I641*H641,0)</f>
        <v>0</v>
      </c>
      <c r="K641" s="189" t="s">
        <v>164</v>
      </c>
      <c r="L641" s="40"/>
      <c r="M641" s="193" t="s">
        <v>1</v>
      </c>
      <c r="N641" s="194" t="s">
        <v>41</v>
      </c>
      <c r="O641" s="72"/>
      <c r="P641" s="195">
        <f>O641*H641</f>
        <v>0</v>
      </c>
      <c r="Q641" s="195">
        <v>2.2563399999999998</v>
      </c>
      <c r="R641" s="195">
        <f>Q641*H641</f>
        <v>78.768829399999987</v>
      </c>
      <c r="S641" s="195">
        <v>0</v>
      </c>
      <c r="T641" s="196">
        <f>S641*H641</f>
        <v>0</v>
      </c>
      <c r="U641" s="35"/>
      <c r="V641" s="35"/>
      <c r="W641" s="35"/>
      <c r="X641" s="35"/>
      <c r="Y641" s="35"/>
      <c r="Z641" s="35"/>
      <c r="AA641" s="35"/>
      <c r="AB641" s="35"/>
      <c r="AC641" s="35"/>
      <c r="AD641" s="35"/>
      <c r="AE641" s="35"/>
      <c r="AR641" s="197" t="s">
        <v>165</v>
      </c>
      <c r="AT641" s="197" t="s">
        <v>160</v>
      </c>
      <c r="AU641" s="197" t="s">
        <v>85</v>
      </c>
      <c r="AY641" s="18" t="s">
        <v>158</v>
      </c>
      <c r="BE641" s="198">
        <f>IF(N641="základní",J641,0)</f>
        <v>0</v>
      </c>
      <c r="BF641" s="198">
        <f>IF(N641="snížená",J641,0)</f>
        <v>0</v>
      </c>
      <c r="BG641" s="198">
        <f>IF(N641="zákl. přenesená",J641,0)</f>
        <v>0</v>
      </c>
      <c r="BH641" s="198">
        <f>IF(N641="sníž. přenesená",J641,0)</f>
        <v>0</v>
      </c>
      <c r="BI641" s="198">
        <f>IF(N641="nulová",J641,0)</f>
        <v>0</v>
      </c>
      <c r="BJ641" s="18" t="s">
        <v>8</v>
      </c>
      <c r="BK641" s="198">
        <f>ROUND(I641*H641,0)</f>
        <v>0</v>
      </c>
      <c r="BL641" s="18" t="s">
        <v>165</v>
      </c>
      <c r="BM641" s="197" t="s">
        <v>795</v>
      </c>
    </row>
    <row r="642" spans="1:65" s="2" customFormat="1" ht="162">
      <c r="A642" s="35"/>
      <c r="B642" s="36"/>
      <c r="C642" s="37"/>
      <c r="D642" s="199" t="s">
        <v>167</v>
      </c>
      <c r="E642" s="37"/>
      <c r="F642" s="200" t="s">
        <v>796</v>
      </c>
      <c r="G642" s="37"/>
      <c r="H642" s="37"/>
      <c r="I642" s="201"/>
      <c r="J642" s="37"/>
      <c r="K642" s="37"/>
      <c r="L642" s="40"/>
      <c r="M642" s="202"/>
      <c r="N642" s="203"/>
      <c r="O642" s="72"/>
      <c r="P642" s="72"/>
      <c r="Q642" s="72"/>
      <c r="R642" s="72"/>
      <c r="S642" s="72"/>
      <c r="T642" s="73"/>
      <c r="U642" s="35"/>
      <c r="V642" s="35"/>
      <c r="W642" s="35"/>
      <c r="X642" s="35"/>
      <c r="Y642" s="35"/>
      <c r="Z642" s="35"/>
      <c r="AA642" s="35"/>
      <c r="AB642" s="35"/>
      <c r="AC642" s="35"/>
      <c r="AD642" s="35"/>
      <c r="AE642" s="35"/>
      <c r="AT642" s="18" t="s">
        <v>167</v>
      </c>
      <c r="AU642" s="18" t="s">
        <v>85</v>
      </c>
    </row>
    <row r="643" spans="1:65" s="14" customFormat="1" ht="11.25">
      <c r="B643" s="215"/>
      <c r="C643" s="216"/>
      <c r="D643" s="199" t="s">
        <v>169</v>
      </c>
      <c r="E643" s="217" t="s">
        <v>1</v>
      </c>
      <c r="F643" s="218" t="s">
        <v>261</v>
      </c>
      <c r="G643" s="216"/>
      <c r="H643" s="217" t="s">
        <v>1</v>
      </c>
      <c r="I643" s="219"/>
      <c r="J643" s="216"/>
      <c r="K643" s="216"/>
      <c r="L643" s="220"/>
      <c r="M643" s="221"/>
      <c r="N643" s="222"/>
      <c r="O643" s="222"/>
      <c r="P643" s="222"/>
      <c r="Q643" s="222"/>
      <c r="R643" s="222"/>
      <c r="S643" s="222"/>
      <c r="T643" s="223"/>
      <c r="AT643" s="224" t="s">
        <v>169</v>
      </c>
      <c r="AU643" s="224" t="s">
        <v>85</v>
      </c>
      <c r="AV643" s="14" t="s">
        <v>8</v>
      </c>
      <c r="AW643" s="14" t="s">
        <v>32</v>
      </c>
      <c r="AX643" s="14" t="s">
        <v>76</v>
      </c>
      <c r="AY643" s="224" t="s">
        <v>158</v>
      </c>
    </row>
    <row r="644" spans="1:65" s="13" customFormat="1" ht="11.25">
      <c r="B644" s="204"/>
      <c r="C644" s="205"/>
      <c r="D644" s="199" t="s">
        <v>169</v>
      </c>
      <c r="E644" s="206" t="s">
        <v>1</v>
      </c>
      <c r="F644" s="207" t="s">
        <v>797</v>
      </c>
      <c r="G644" s="205"/>
      <c r="H644" s="208">
        <v>31.8</v>
      </c>
      <c r="I644" s="209"/>
      <c r="J644" s="205"/>
      <c r="K644" s="205"/>
      <c r="L644" s="210"/>
      <c r="M644" s="211"/>
      <c r="N644" s="212"/>
      <c r="O644" s="212"/>
      <c r="P644" s="212"/>
      <c r="Q644" s="212"/>
      <c r="R644" s="212"/>
      <c r="S644" s="212"/>
      <c r="T644" s="213"/>
      <c r="AT644" s="214" t="s">
        <v>169</v>
      </c>
      <c r="AU644" s="214" t="s">
        <v>85</v>
      </c>
      <c r="AV644" s="13" t="s">
        <v>85</v>
      </c>
      <c r="AW644" s="13" t="s">
        <v>32</v>
      </c>
      <c r="AX644" s="13" t="s">
        <v>76</v>
      </c>
      <c r="AY644" s="214" t="s">
        <v>158</v>
      </c>
    </row>
    <row r="645" spans="1:65" s="13" customFormat="1" ht="11.25">
      <c r="B645" s="204"/>
      <c r="C645" s="205"/>
      <c r="D645" s="199" t="s">
        <v>169</v>
      </c>
      <c r="E645" s="206" t="s">
        <v>1</v>
      </c>
      <c r="F645" s="207" t="s">
        <v>798</v>
      </c>
      <c r="G645" s="205"/>
      <c r="H645" s="208">
        <v>3.11</v>
      </c>
      <c r="I645" s="209"/>
      <c r="J645" s="205"/>
      <c r="K645" s="205"/>
      <c r="L645" s="210"/>
      <c r="M645" s="211"/>
      <c r="N645" s="212"/>
      <c r="O645" s="212"/>
      <c r="P645" s="212"/>
      <c r="Q645" s="212"/>
      <c r="R645" s="212"/>
      <c r="S645" s="212"/>
      <c r="T645" s="213"/>
      <c r="AT645" s="214" t="s">
        <v>169</v>
      </c>
      <c r="AU645" s="214" t="s">
        <v>85</v>
      </c>
      <c r="AV645" s="13" t="s">
        <v>85</v>
      </c>
      <c r="AW645" s="13" t="s">
        <v>32</v>
      </c>
      <c r="AX645" s="13" t="s">
        <v>76</v>
      </c>
      <c r="AY645" s="214" t="s">
        <v>158</v>
      </c>
    </row>
    <row r="646" spans="1:65" s="16" customFormat="1" ht="11.25">
      <c r="B646" s="236"/>
      <c r="C646" s="237"/>
      <c r="D646" s="199" t="s">
        <v>169</v>
      </c>
      <c r="E646" s="238" t="s">
        <v>1</v>
      </c>
      <c r="F646" s="239" t="s">
        <v>189</v>
      </c>
      <c r="G646" s="237"/>
      <c r="H646" s="240">
        <v>34.909999999999997</v>
      </c>
      <c r="I646" s="241"/>
      <c r="J646" s="237"/>
      <c r="K646" s="237"/>
      <c r="L646" s="242"/>
      <c r="M646" s="243"/>
      <c r="N646" s="244"/>
      <c r="O646" s="244"/>
      <c r="P646" s="244"/>
      <c r="Q646" s="244"/>
      <c r="R646" s="244"/>
      <c r="S646" s="244"/>
      <c r="T646" s="245"/>
      <c r="AT646" s="246" t="s">
        <v>169</v>
      </c>
      <c r="AU646" s="246" t="s">
        <v>85</v>
      </c>
      <c r="AV646" s="16" t="s">
        <v>165</v>
      </c>
      <c r="AW646" s="16" t="s">
        <v>32</v>
      </c>
      <c r="AX646" s="16" t="s">
        <v>8</v>
      </c>
      <c r="AY646" s="246" t="s">
        <v>158</v>
      </c>
    </row>
    <row r="647" spans="1:65" s="2" customFormat="1" ht="24">
      <c r="A647" s="35"/>
      <c r="B647" s="36"/>
      <c r="C647" s="187" t="s">
        <v>799</v>
      </c>
      <c r="D647" s="187" t="s">
        <v>160</v>
      </c>
      <c r="E647" s="188" t="s">
        <v>800</v>
      </c>
      <c r="F647" s="189" t="s">
        <v>801</v>
      </c>
      <c r="G647" s="190" t="s">
        <v>163</v>
      </c>
      <c r="H647" s="191">
        <v>772.35</v>
      </c>
      <c r="I647" s="192"/>
      <c r="J647" s="191">
        <f>ROUND(I647*H647,0)</f>
        <v>0</v>
      </c>
      <c r="K647" s="189" t="s">
        <v>164</v>
      </c>
      <c r="L647" s="40"/>
      <c r="M647" s="193" t="s">
        <v>1</v>
      </c>
      <c r="N647" s="194" t="s">
        <v>41</v>
      </c>
      <c r="O647" s="72"/>
      <c r="P647" s="195">
        <f>O647*H647</f>
        <v>0</v>
      </c>
      <c r="Q647" s="195">
        <v>0.10199999999999999</v>
      </c>
      <c r="R647" s="195">
        <f>Q647*H647</f>
        <v>78.779699999999991</v>
      </c>
      <c r="S647" s="195">
        <v>0</v>
      </c>
      <c r="T647" s="196">
        <f>S647*H647</f>
        <v>0</v>
      </c>
      <c r="U647" s="35"/>
      <c r="V647" s="35"/>
      <c r="W647" s="35"/>
      <c r="X647" s="35"/>
      <c r="Y647" s="35"/>
      <c r="Z647" s="35"/>
      <c r="AA647" s="35"/>
      <c r="AB647" s="35"/>
      <c r="AC647" s="35"/>
      <c r="AD647" s="35"/>
      <c r="AE647" s="35"/>
      <c r="AR647" s="197" t="s">
        <v>165</v>
      </c>
      <c r="AT647" s="197" t="s">
        <v>160</v>
      </c>
      <c r="AU647" s="197" t="s">
        <v>85</v>
      </c>
      <c r="AY647" s="18" t="s">
        <v>158</v>
      </c>
      <c r="BE647" s="198">
        <f>IF(N647="základní",J647,0)</f>
        <v>0</v>
      </c>
      <c r="BF647" s="198">
        <f>IF(N647="snížená",J647,0)</f>
        <v>0</v>
      </c>
      <c r="BG647" s="198">
        <f>IF(N647="zákl. přenesená",J647,0)</f>
        <v>0</v>
      </c>
      <c r="BH647" s="198">
        <f>IF(N647="sníž. přenesená",J647,0)</f>
        <v>0</v>
      </c>
      <c r="BI647" s="198">
        <f>IF(N647="nulová",J647,0)</f>
        <v>0</v>
      </c>
      <c r="BJ647" s="18" t="s">
        <v>8</v>
      </c>
      <c r="BK647" s="198">
        <f>ROUND(I647*H647,0)</f>
        <v>0</v>
      </c>
      <c r="BL647" s="18" t="s">
        <v>165</v>
      </c>
      <c r="BM647" s="197" t="s">
        <v>802</v>
      </c>
    </row>
    <row r="648" spans="1:65" s="2" customFormat="1" ht="36">
      <c r="A648" s="35"/>
      <c r="B648" s="36"/>
      <c r="C648" s="37"/>
      <c r="D648" s="199" t="s">
        <v>167</v>
      </c>
      <c r="E648" s="37"/>
      <c r="F648" s="200" t="s">
        <v>803</v>
      </c>
      <c r="G648" s="37"/>
      <c r="H648" s="37"/>
      <c r="I648" s="201"/>
      <c r="J648" s="37"/>
      <c r="K648" s="37"/>
      <c r="L648" s="40"/>
      <c r="M648" s="202"/>
      <c r="N648" s="203"/>
      <c r="O648" s="72"/>
      <c r="P648" s="72"/>
      <c r="Q648" s="72"/>
      <c r="R648" s="72"/>
      <c r="S648" s="72"/>
      <c r="T648" s="73"/>
      <c r="U648" s="35"/>
      <c r="V648" s="35"/>
      <c r="W648" s="35"/>
      <c r="X648" s="35"/>
      <c r="Y648" s="35"/>
      <c r="Z648" s="35"/>
      <c r="AA648" s="35"/>
      <c r="AB648" s="35"/>
      <c r="AC648" s="35"/>
      <c r="AD648" s="35"/>
      <c r="AE648" s="35"/>
      <c r="AT648" s="18" t="s">
        <v>167</v>
      </c>
      <c r="AU648" s="18" t="s">
        <v>85</v>
      </c>
    </row>
    <row r="649" spans="1:65" s="13" customFormat="1" ht="11.25">
      <c r="B649" s="204"/>
      <c r="C649" s="205"/>
      <c r="D649" s="199" t="s">
        <v>169</v>
      </c>
      <c r="E649" s="206" t="s">
        <v>1</v>
      </c>
      <c r="F649" s="207" t="s">
        <v>804</v>
      </c>
      <c r="G649" s="205"/>
      <c r="H649" s="208">
        <v>598.92999999999995</v>
      </c>
      <c r="I649" s="209"/>
      <c r="J649" s="205"/>
      <c r="K649" s="205"/>
      <c r="L649" s="210"/>
      <c r="M649" s="211"/>
      <c r="N649" s="212"/>
      <c r="O649" s="212"/>
      <c r="P649" s="212"/>
      <c r="Q649" s="212"/>
      <c r="R649" s="212"/>
      <c r="S649" s="212"/>
      <c r="T649" s="213"/>
      <c r="AT649" s="214" t="s">
        <v>169</v>
      </c>
      <c r="AU649" s="214" t="s">
        <v>85</v>
      </c>
      <c r="AV649" s="13" t="s">
        <v>85</v>
      </c>
      <c r="AW649" s="13" t="s">
        <v>32</v>
      </c>
      <c r="AX649" s="13" t="s">
        <v>76</v>
      </c>
      <c r="AY649" s="214" t="s">
        <v>158</v>
      </c>
    </row>
    <row r="650" spans="1:65" s="13" customFormat="1" ht="11.25">
      <c r="B650" s="204"/>
      <c r="C650" s="205"/>
      <c r="D650" s="199" t="s">
        <v>169</v>
      </c>
      <c r="E650" s="206" t="s">
        <v>1</v>
      </c>
      <c r="F650" s="207" t="s">
        <v>632</v>
      </c>
      <c r="G650" s="205"/>
      <c r="H650" s="208">
        <v>173.42</v>
      </c>
      <c r="I650" s="209"/>
      <c r="J650" s="205"/>
      <c r="K650" s="205"/>
      <c r="L650" s="210"/>
      <c r="M650" s="211"/>
      <c r="N650" s="212"/>
      <c r="O650" s="212"/>
      <c r="P650" s="212"/>
      <c r="Q650" s="212"/>
      <c r="R650" s="212"/>
      <c r="S650" s="212"/>
      <c r="T650" s="213"/>
      <c r="AT650" s="214" t="s">
        <v>169</v>
      </c>
      <c r="AU650" s="214" t="s">
        <v>85</v>
      </c>
      <c r="AV650" s="13" t="s">
        <v>85</v>
      </c>
      <c r="AW650" s="13" t="s">
        <v>32</v>
      </c>
      <c r="AX650" s="13" t="s">
        <v>76</v>
      </c>
      <c r="AY650" s="214" t="s">
        <v>158</v>
      </c>
    </row>
    <row r="651" spans="1:65" s="16" customFormat="1" ht="11.25">
      <c r="B651" s="236"/>
      <c r="C651" s="237"/>
      <c r="D651" s="199" t="s">
        <v>169</v>
      </c>
      <c r="E651" s="238" t="s">
        <v>1</v>
      </c>
      <c r="F651" s="239" t="s">
        <v>189</v>
      </c>
      <c r="G651" s="237"/>
      <c r="H651" s="240">
        <v>772.35</v>
      </c>
      <c r="I651" s="241"/>
      <c r="J651" s="237"/>
      <c r="K651" s="237"/>
      <c r="L651" s="242"/>
      <c r="M651" s="243"/>
      <c r="N651" s="244"/>
      <c r="O651" s="244"/>
      <c r="P651" s="244"/>
      <c r="Q651" s="244"/>
      <c r="R651" s="244"/>
      <c r="S651" s="244"/>
      <c r="T651" s="245"/>
      <c r="AT651" s="246" t="s">
        <v>169</v>
      </c>
      <c r="AU651" s="246" t="s">
        <v>85</v>
      </c>
      <c r="AV651" s="16" t="s">
        <v>165</v>
      </c>
      <c r="AW651" s="16" t="s">
        <v>32</v>
      </c>
      <c r="AX651" s="16" t="s">
        <v>8</v>
      </c>
      <c r="AY651" s="246" t="s">
        <v>158</v>
      </c>
    </row>
    <row r="652" spans="1:65" s="2" customFormat="1" ht="33" customHeight="1">
      <c r="A652" s="35"/>
      <c r="B652" s="36"/>
      <c r="C652" s="187" t="s">
        <v>26</v>
      </c>
      <c r="D652" s="187" t="s">
        <v>160</v>
      </c>
      <c r="E652" s="188" t="s">
        <v>805</v>
      </c>
      <c r="F652" s="189" t="s">
        <v>806</v>
      </c>
      <c r="G652" s="190" t="s">
        <v>173</v>
      </c>
      <c r="H652" s="191">
        <v>127.22</v>
      </c>
      <c r="I652" s="192"/>
      <c r="J652" s="191">
        <f>ROUND(I652*H652,0)</f>
        <v>0</v>
      </c>
      <c r="K652" s="189" t="s">
        <v>164</v>
      </c>
      <c r="L652" s="40"/>
      <c r="M652" s="193" t="s">
        <v>1</v>
      </c>
      <c r="N652" s="194" t="s">
        <v>41</v>
      </c>
      <c r="O652" s="72"/>
      <c r="P652" s="195">
        <f>O652*H652</f>
        <v>0</v>
      </c>
      <c r="Q652" s="195">
        <v>2.16</v>
      </c>
      <c r="R652" s="195">
        <f>Q652*H652</f>
        <v>274.79520000000002</v>
      </c>
      <c r="S652" s="195">
        <v>0</v>
      </c>
      <c r="T652" s="196">
        <f>S652*H652</f>
        <v>0</v>
      </c>
      <c r="U652" s="35"/>
      <c r="V652" s="35"/>
      <c r="W652" s="35"/>
      <c r="X652" s="35"/>
      <c r="Y652" s="35"/>
      <c r="Z652" s="35"/>
      <c r="AA652" s="35"/>
      <c r="AB652" s="35"/>
      <c r="AC652" s="35"/>
      <c r="AD652" s="35"/>
      <c r="AE652" s="35"/>
      <c r="AR652" s="197" t="s">
        <v>165</v>
      </c>
      <c r="AT652" s="197" t="s">
        <v>160</v>
      </c>
      <c r="AU652" s="197" t="s">
        <v>85</v>
      </c>
      <c r="AY652" s="18" t="s">
        <v>158</v>
      </c>
      <c r="BE652" s="198">
        <f>IF(N652="základní",J652,0)</f>
        <v>0</v>
      </c>
      <c r="BF652" s="198">
        <f>IF(N652="snížená",J652,0)</f>
        <v>0</v>
      </c>
      <c r="BG652" s="198">
        <f>IF(N652="zákl. přenesená",J652,0)</f>
        <v>0</v>
      </c>
      <c r="BH652" s="198">
        <f>IF(N652="sníž. přenesená",J652,0)</f>
        <v>0</v>
      </c>
      <c r="BI652" s="198">
        <f>IF(N652="nulová",J652,0)</f>
        <v>0</v>
      </c>
      <c r="BJ652" s="18" t="s">
        <v>8</v>
      </c>
      <c r="BK652" s="198">
        <f>ROUND(I652*H652,0)</f>
        <v>0</v>
      </c>
      <c r="BL652" s="18" t="s">
        <v>165</v>
      </c>
      <c r="BM652" s="197" t="s">
        <v>807</v>
      </c>
    </row>
    <row r="653" spans="1:65" s="2" customFormat="1" ht="27">
      <c r="A653" s="35"/>
      <c r="B653" s="36"/>
      <c r="C653" s="37"/>
      <c r="D653" s="199" t="s">
        <v>167</v>
      </c>
      <c r="E653" s="37"/>
      <c r="F653" s="200" t="s">
        <v>808</v>
      </c>
      <c r="G653" s="37"/>
      <c r="H653" s="37"/>
      <c r="I653" s="201"/>
      <c r="J653" s="37"/>
      <c r="K653" s="37"/>
      <c r="L653" s="40"/>
      <c r="M653" s="202"/>
      <c r="N653" s="203"/>
      <c r="O653" s="72"/>
      <c r="P653" s="72"/>
      <c r="Q653" s="72"/>
      <c r="R653" s="72"/>
      <c r="S653" s="72"/>
      <c r="T653" s="73"/>
      <c r="U653" s="35"/>
      <c r="V653" s="35"/>
      <c r="W653" s="35"/>
      <c r="X653" s="35"/>
      <c r="Y653" s="35"/>
      <c r="Z653" s="35"/>
      <c r="AA653" s="35"/>
      <c r="AB653" s="35"/>
      <c r="AC653" s="35"/>
      <c r="AD653" s="35"/>
      <c r="AE653" s="35"/>
      <c r="AT653" s="18" t="s">
        <v>167</v>
      </c>
      <c r="AU653" s="18" t="s">
        <v>85</v>
      </c>
    </row>
    <row r="654" spans="1:65" s="14" customFormat="1" ht="11.25">
      <c r="B654" s="215"/>
      <c r="C654" s="216"/>
      <c r="D654" s="199" t="s">
        <v>169</v>
      </c>
      <c r="E654" s="217" t="s">
        <v>1</v>
      </c>
      <c r="F654" s="218" t="s">
        <v>261</v>
      </c>
      <c r="G654" s="216"/>
      <c r="H654" s="217" t="s">
        <v>1</v>
      </c>
      <c r="I654" s="219"/>
      <c r="J654" s="216"/>
      <c r="K654" s="216"/>
      <c r="L654" s="220"/>
      <c r="M654" s="221"/>
      <c r="N654" s="222"/>
      <c r="O654" s="222"/>
      <c r="P654" s="222"/>
      <c r="Q654" s="222"/>
      <c r="R654" s="222"/>
      <c r="S654" s="222"/>
      <c r="T654" s="223"/>
      <c r="AT654" s="224" t="s">
        <v>169</v>
      </c>
      <c r="AU654" s="224" t="s">
        <v>85</v>
      </c>
      <c r="AV654" s="14" t="s">
        <v>8</v>
      </c>
      <c r="AW654" s="14" t="s">
        <v>32</v>
      </c>
      <c r="AX654" s="14" t="s">
        <v>76</v>
      </c>
      <c r="AY654" s="224" t="s">
        <v>158</v>
      </c>
    </row>
    <row r="655" spans="1:65" s="13" customFormat="1" ht="11.25">
      <c r="B655" s="204"/>
      <c r="C655" s="205"/>
      <c r="D655" s="199" t="s">
        <v>169</v>
      </c>
      <c r="E655" s="206" t="s">
        <v>1</v>
      </c>
      <c r="F655" s="207" t="s">
        <v>809</v>
      </c>
      <c r="G655" s="205"/>
      <c r="H655" s="208">
        <v>127.22</v>
      </c>
      <c r="I655" s="209"/>
      <c r="J655" s="205"/>
      <c r="K655" s="205"/>
      <c r="L655" s="210"/>
      <c r="M655" s="211"/>
      <c r="N655" s="212"/>
      <c r="O655" s="212"/>
      <c r="P655" s="212"/>
      <c r="Q655" s="212"/>
      <c r="R655" s="212"/>
      <c r="S655" s="212"/>
      <c r="T655" s="213"/>
      <c r="AT655" s="214" t="s">
        <v>169</v>
      </c>
      <c r="AU655" s="214" t="s">
        <v>85</v>
      </c>
      <c r="AV655" s="13" t="s">
        <v>85</v>
      </c>
      <c r="AW655" s="13" t="s">
        <v>32</v>
      </c>
      <c r="AX655" s="13" t="s">
        <v>8</v>
      </c>
      <c r="AY655" s="214" t="s">
        <v>158</v>
      </c>
    </row>
    <row r="656" spans="1:65" s="2" customFormat="1" ht="24">
      <c r="A656" s="35"/>
      <c r="B656" s="36"/>
      <c r="C656" s="187" t="s">
        <v>810</v>
      </c>
      <c r="D656" s="187" t="s">
        <v>160</v>
      </c>
      <c r="E656" s="188" t="s">
        <v>811</v>
      </c>
      <c r="F656" s="189" t="s">
        <v>812</v>
      </c>
      <c r="G656" s="190" t="s">
        <v>163</v>
      </c>
      <c r="H656" s="191">
        <v>10.25</v>
      </c>
      <c r="I656" s="192"/>
      <c r="J656" s="191">
        <f>ROUND(I656*H656,0)</f>
        <v>0</v>
      </c>
      <c r="K656" s="189" t="s">
        <v>164</v>
      </c>
      <c r="L656" s="40"/>
      <c r="M656" s="193" t="s">
        <v>1</v>
      </c>
      <c r="N656" s="194" t="s">
        <v>41</v>
      </c>
      <c r="O656" s="72"/>
      <c r="P656" s="195">
        <f>O656*H656</f>
        <v>0</v>
      </c>
      <c r="Q656" s="195">
        <v>0.45929999999999999</v>
      </c>
      <c r="R656" s="195">
        <f>Q656*H656</f>
        <v>4.7078249999999997</v>
      </c>
      <c r="S656" s="195">
        <v>0</v>
      </c>
      <c r="T656" s="196">
        <f>S656*H656</f>
        <v>0</v>
      </c>
      <c r="U656" s="35"/>
      <c r="V656" s="35"/>
      <c r="W656" s="35"/>
      <c r="X656" s="35"/>
      <c r="Y656" s="35"/>
      <c r="Z656" s="35"/>
      <c r="AA656" s="35"/>
      <c r="AB656" s="35"/>
      <c r="AC656" s="35"/>
      <c r="AD656" s="35"/>
      <c r="AE656" s="35"/>
      <c r="AR656" s="197" t="s">
        <v>165</v>
      </c>
      <c r="AT656" s="197" t="s">
        <v>160</v>
      </c>
      <c r="AU656" s="197" t="s">
        <v>85</v>
      </c>
      <c r="AY656" s="18" t="s">
        <v>158</v>
      </c>
      <c r="BE656" s="198">
        <f>IF(N656="základní",J656,0)</f>
        <v>0</v>
      </c>
      <c r="BF656" s="198">
        <f>IF(N656="snížená",J656,0)</f>
        <v>0</v>
      </c>
      <c r="BG656" s="198">
        <f>IF(N656="zákl. přenesená",J656,0)</f>
        <v>0</v>
      </c>
      <c r="BH656" s="198">
        <f>IF(N656="sníž. přenesená",J656,0)</f>
        <v>0</v>
      </c>
      <c r="BI656" s="198">
        <f>IF(N656="nulová",J656,0)</f>
        <v>0</v>
      </c>
      <c r="BJ656" s="18" t="s">
        <v>8</v>
      </c>
      <c r="BK656" s="198">
        <f>ROUND(I656*H656,0)</f>
        <v>0</v>
      </c>
      <c r="BL656" s="18" t="s">
        <v>165</v>
      </c>
      <c r="BM656" s="197" t="s">
        <v>813</v>
      </c>
    </row>
    <row r="657" spans="1:65" s="14" customFormat="1" ht="11.25">
      <c r="B657" s="215"/>
      <c r="C657" s="216"/>
      <c r="D657" s="199" t="s">
        <v>169</v>
      </c>
      <c r="E657" s="217" t="s">
        <v>1</v>
      </c>
      <c r="F657" s="218" t="s">
        <v>406</v>
      </c>
      <c r="G657" s="216"/>
      <c r="H657" s="217" t="s">
        <v>1</v>
      </c>
      <c r="I657" s="219"/>
      <c r="J657" s="216"/>
      <c r="K657" s="216"/>
      <c r="L657" s="220"/>
      <c r="M657" s="221"/>
      <c r="N657" s="222"/>
      <c r="O657" s="222"/>
      <c r="P657" s="222"/>
      <c r="Q657" s="222"/>
      <c r="R657" s="222"/>
      <c r="S657" s="222"/>
      <c r="T657" s="223"/>
      <c r="AT657" s="224" t="s">
        <v>169</v>
      </c>
      <c r="AU657" s="224" t="s">
        <v>85</v>
      </c>
      <c r="AV657" s="14" t="s">
        <v>8</v>
      </c>
      <c r="AW657" s="14" t="s">
        <v>32</v>
      </c>
      <c r="AX657" s="14" t="s">
        <v>76</v>
      </c>
      <c r="AY657" s="224" t="s">
        <v>158</v>
      </c>
    </row>
    <row r="658" spans="1:65" s="13" customFormat="1" ht="11.25">
      <c r="B658" s="204"/>
      <c r="C658" s="205"/>
      <c r="D658" s="199" t="s">
        <v>169</v>
      </c>
      <c r="E658" s="206" t="s">
        <v>1</v>
      </c>
      <c r="F658" s="207" t="s">
        <v>814</v>
      </c>
      <c r="G658" s="205"/>
      <c r="H658" s="208">
        <v>10.25</v>
      </c>
      <c r="I658" s="209"/>
      <c r="J658" s="205"/>
      <c r="K658" s="205"/>
      <c r="L658" s="210"/>
      <c r="M658" s="211"/>
      <c r="N658" s="212"/>
      <c r="O658" s="212"/>
      <c r="P658" s="212"/>
      <c r="Q658" s="212"/>
      <c r="R658" s="212"/>
      <c r="S658" s="212"/>
      <c r="T658" s="213"/>
      <c r="AT658" s="214" t="s">
        <v>169</v>
      </c>
      <c r="AU658" s="214" t="s">
        <v>85</v>
      </c>
      <c r="AV658" s="13" t="s">
        <v>85</v>
      </c>
      <c r="AW658" s="13" t="s">
        <v>32</v>
      </c>
      <c r="AX658" s="13" t="s">
        <v>8</v>
      </c>
      <c r="AY658" s="214" t="s">
        <v>158</v>
      </c>
    </row>
    <row r="659" spans="1:65" s="2" customFormat="1" ht="24">
      <c r="A659" s="35"/>
      <c r="B659" s="36"/>
      <c r="C659" s="187" t="s">
        <v>815</v>
      </c>
      <c r="D659" s="187" t="s">
        <v>160</v>
      </c>
      <c r="E659" s="188" t="s">
        <v>816</v>
      </c>
      <c r="F659" s="189" t="s">
        <v>817</v>
      </c>
      <c r="G659" s="190" t="s">
        <v>498</v>
      </c>
      <c r="H659" s="191">
        <v>1</v>
      </c>
      <c r="I659" s="192"/>
      <c r="J659" s="191">
        <f>ROUND(I659*H659,0)</f>
        <v>0</v>
      </c>
      <c r="K659" s="189" t="s">
        <v>1</v>
      </c>
      <c r="L659" s="40"/>
      <c r="M659" s="193" t="s">
        <v>1</v>
      </c>
      <c r="N659" s="194" t="s">
        <v>41</v>
      </c>
      <c r="O659" s="72"/>
      <c r="P659" s="195">
        <f>O659*H659</f>
        <v>0</v>
      </c>
      <c r="Q659" s="195">
        <v>0</v>
      </c>
      <c r="R659" s="195">
        <f>Q659*H659</f>
        <v>0</v>
      </c>
      <c r="S659" s="195">
        <v>0</v>
      </c>
      <c r="T659" s="196">
        <f>S659*H659</f>
        <v>0</v>
      </c>
      <c r="U659" s="35"/>
      <c r="V659" s="35"/>
      <c r="W659" s="35"/>
      <c r="X659" s="35"/>
      <c r="Y659" s="35"/>
      <c r="Z659" s="35"/>
      <c r="AA659" s="35"/>
      <c r="AB659" s="35"/>
      <c r="AC659" s="35"/>
      <c r="AD659" s="35"/>
      <c r="AE659" s="35"/>
      <c r="AR659" s="197" t="s">
        <v>165</v>
      </c>
      <c r="AT659" s="197" t="s">
        <v>160</v>
      </c>
      <c r="AU659" s="197" t="s">
        <v>85</v>
      </c>
      <c r="AY659" s="18" t="s">
        <v>158</v>
      </c>
      <c r="BE659" s="198">
        <f>IF(N659="základní",J659,0)</f>
        <v>0</v>
      </c>
      <c r="BF659" s="198">
        <f>IF(N659="snížená",J659,0)</f>
        <v>0</v>
      </c>
      <c r="BG659" s="198">
        <f>IF(N659="zákl. přenesená",J659,0)</f>
        <v>0</v>
      </c>
      <c r="BH659" s="198">
        <f>IF(N659="sníž. přenesená",J659,0)</f>
        <v>0</v>
      </c>
      <c r="BI659" s="198">
        <f>IF(N659="nulová",J659,0)</f>
        <v>0</v>
      </c>
      <c r="BJ659" s="18" t="s">
        <v>8</v>
      </c>
      <c r="BK659" s="198">
        <f>ROUND(I659*H659,0)</f>
        <v>0</v>
      </c>
      <c r="BL659" s="18" t="s">
        <v>165</v>
      </c>
      <c r="BM659" s="197" t="s">
        <v>818</v>
      </c>
    </row>
    <row r="660" spans="1:65" s="12" customFormat="1" ht="22.9" customHeight="1">
      <c r="B660" s="171"/>
      <c r="C660" s="172"/>
      <c r="D660" s="173" t="s">
        <v>75</v>
      </c>
      <c r="E660" s="185" t="s">
        <v>224</v>
      </c>
      <c r="F660" s="185" t="s">
        <v>819</v>
      </c>
      <c r="G660" s="172"/>
      <c r="H660" s="172"/>
      <c r="I660" s="175"/>
      <c r="J660" s="186">
        <f>BK660</f>
        <v>0</v>
      </c>
      <c r="K660" s="172"/>
      <c r="L660" s="177"/>
      <c r="M660" s="178"/>
      <c r="N660" s="179"/>
      <c r="O660" s="179"/>
      <c r="P660" s="180">
        <f>SUM(P661:P679)</f>
        <v>0</v>
      </c>
      <c r="Q660" s="179"/>
      <c r="R660" s="180">
        <f>SUM(R661:R679)</f>
        <v>2.7519000000000005</v>
      </c>
      <c r="S660" s="179"/>
      <c r="T660" s="181">
        <f>SUM(T661:T679)</f>
        <v>0</v>
      </c>
      <c r="AR660" s="182" t="s">
        <v>8</v>
      </c>
      <c r="AT660" s="183" t="s">
        <v>75</v>
      </c>
      <c r="AU660" s="183" t="s">
        <v>8</v>
      </c>
      <c r="AY660" s="182" t="s">
        <v>158</v>
      </c>
      <c r="BK660" s="184">
        <f>SUM(BK661:BK679)</f>
        <v>0</v>
      </c>
    </row>
    <row r="661" spans="1:65" s="2" customFormat="1" ht="24">
      <c r="A661" s="35"/>
      <c r="B661" s="36"/>
      <c r="C661" s="187" t="s">
        <v>820</v>
      </c>
      <c r="D661" s="187" t="s">
        <v>160</v>
      </c>
      <c r="E661" s="188" t="s">
        <v>821</v>
      </c>
      <c r="F661" s="189" t="s">
        <v>822</v>
      </c>
      <c r="G661" s="190" t="s">
        <v>498</v>
      </c>
      <c r="H661" s="191">
        <v>15</v>
      </c>
      <c r="I661" s="192"/>
      <c r="J661" s="191">
        <f>ROUND(I661*H661,0)</f>
        <v>0</v>
      </c>
      <c r="K661" s="189" t="s">
        <v>1</v>
      </c>
      <c r="L661" s="40"/>
      <c r="M661" s="193" t="s">
        <v>1</v>
      </c>
      <c r="N661" s="194" t="s">
        <v>41</v>
      </c>
      <c r="O661" s="72"/>
      <c r="P661" s="195">
        <f>O661*H661</f>
        <v>0</v>
      </c>
      <c r="Q661" s="195">
        <v>0</v>
      </c>
      <c r="R661" s="195">
        <f>Q661*H661</f>
        <v>0</v>
      </c>
      <c r="S661" s="195">
        <v>0</v>
      </c>
      <c r="T661" s="196">
        <f>S661*H661</f>
        <v>0</v>
      </c>
      <c r="U661" s="35"/>
      <c r="V661" s="35"/>
      <c r="W661" s="35"/>
      <c r="X661" s="35"/>
      <c r="Y661" s="35"/>
      <c r="Z661" s="35"/>
      <c r="AA661" s="35"/>
      <c r="AB661" s="35"/>
      <c r="AC661" s="35"/>
      <c r="AD661" s="35"/>
      <c r="AE661" s="35"/>
      <c r="AR661" s="197" t="s">
        <v>165</v>
      </c>
      <c r="AT661" s="197" t="s">
        <v>160</v>
      </c>
      <c r="AU661" s="197" t="s">
        <v>85</v>
      </c>
      <c r="AY661" s="18" t="s">
        <v>158</v>
      </c>
      <c r="BE661" s="198">
        <f>IF(N661="základní",J661,0)</f>
        <v>0</v>
      </c>
      <c r="BF661" s="198">
        <f>IF(N661="snížená",J661,0)</f>
        <v>0</v>
      </c>
      <c r="BG661" s="198">
        <f>IF(N661="zákl. přenesená",J661,0)</f>
        <v>0</v>
      </c>
      <c r="BH661" s="198">
        <f>IF(N661="sníž. přenesená",J661,0)</f>
        <v>0</v>
      </c>
      <c r="BI661" s="198">
        <f>IF(N661="nulová",J661,0)</f>
        <v>0</v>
      </c>
      <c r="BJ661" s="18" t="s">
        <v>8</v>
      </c>
      <c r="BK661" s="198">
        <f>ROUND(I661*H661,0)</f>
        <v>0</v>
      </c>
      <c r="BL661" s="18" t="s">
        <v>165</v>
      </c>
      <c r="BM661" s="197" t="s">
        <v>823</v>
      </c>
    </row>
    <row r="662" spans="1:65" s="2" customFormat="1" ht="44.25" customHeight="1">
      <c r="A662" s="35"/>
      <c r="B662" s="36"/>
      <c r="C662" s="187" t="s">
        <v>824</v>
      </c>
      <c r="D662" s="187" t="s">
        <v>160</v>
      </c>
      <c r="E662" s="188" t="s">
        <v>825</v>
      </c>
      <c r="F662" s="189" t="s">
        <v>826</v>
      </c>
      <c r="G662" s="190" t="s">
        <v>309</v>
      </c>
      <c r="H662" s="191">
        <v>131.80000000000001</v>
      </c>
      <c r="I662" s="192"/>
      <c r="J662" s="191">
        <f>ROUND(I662*H662,0)</f>
        <v>0</v>
      </c>
      <c r="K662" s="189" t="s">
        <v>164</v>
      </c>
      <c r="L662" s="40"/>
      <c r="M662" s="193" t="s">
        <v>1</v>
      </c>
      <c r="N662" s="194" t="s">
        <v>41</v>
      </c>
      <c r="O662" s="72"/>
      <c r="P662" s="195">
        <f>O662*H662</f>
        <v>0</v>
      </c>
      <c r="Q662" s="195">
        <v>1.235E-2</v>
      </c>
      <c r="R662" s="195">
        <f>Q662*H662</f>
        <v>1.6277300000000001</v>
      </c>
      <c r="S662" s="195">
        <v>0</v>
      </c>
      <c r="T662" s="196">
        <f>S662*H662</f>
        <v>0</v>
      </c>
      <c r="U662" s="35"/>
      <c r="V662" s="35"/>
      <c r="W662" s="35"/>
      <c r="X662" s="35"/>
      <c r="Y662" s="35"/>
      <c r="Z662" s="35"/>
      <c r="AA662" s="35"/>
      <c r="AB662" s="35"/>
      <c r="AC662" s="35"/>
      <c r="AD662" s="35"/>
      <c r="AE662" s="35"/>
      <c r="AR662" s="197" t="s">
        <v>165</v>
      </c>
      <c r="AT662" s="197" t="s">
        <v>160</v>
      </c>
      <c r="AU662" s="197" t="s">
        <v>85</v>
      </c>
      <c r="AY662" s="18" t="s">
        <v>158</v>
      </c>
      <c r="BE662" s="198">
        <f>IF(N662="základní",J662,0)</f>
        <v>0</v>
      </c>
      <c r="BF662" s="198">
        <f>IF(N662="snížená",J662,0)</f>
        <v>0</v>
      </c>
      <c r="BG662" s="198">
        <f>IF(N662="zákl. přenesená",J662,0)</f>
        <v>0</v>
      </c>
      <c r="BH662" s="198">
        <f>IF(N662="sníž. přenesená",J662,0)</f>
        <v>0</v>
      </c>
      <c r="BI662" s="198">
        <f>IF(N662="nulová",J662,0)</f>
        <v>0</v>
      </c>
      <c r="BJ662" s="18" t="s">
        <v>8</v>
      </c>
      <c r="BK662" s="198">
        <f>ROUND(I662*H662,0)</f>
        <v>0</v>
      </c>
      <c r="BL662" s="18" t="s">
        <v>165</v>
      </c>
      <c r="BM662" s="197" t="s">
        <v>827</v>
      </c>
    </row>
    <row r="663" spans="1:65" s="2" customFormat="1" ht="99">
      <c r="A663" s="35"/>
      <c r="B663" s="36"/>
      <c r="C663" s="37"/>
      <c r="D663" s="199" t="s">
        <v>167</v>
      </c>
      <c r="E663" s="37"/>
      <c r="F663" s="200" t="s">
        <v>828</v>
      </c>
      <c r="G663" s="37"/>
      <c r="H663" s="37"/>
      <c r="I663" s="201"/>
      <c r="J663" s="37"/>
      <c r="K663" s="37"/>
      <c r="L663" s="40"/>
      <c r="M663" s="202"/>
      <c r="N663" s="203"/>
      <c r="O663" s="72"/>
      <c r="P663" s="72"/>
      <c r="Q663" s="72"/>
      <c r="R663" s="72"/>
      <c r="S663" s="72"/>
      <c r="T663" s="73"/>
      <c r="U663" s="35"/>
      <c r="V663" s="35"/>
      <c r="W663" s="35"/>
      <c r="X663" s="35"/>
      <c r="Y663" s="35"/>
      <c r="Z663" s="35"/>
      <c r="AA663" s="35"/>
      <c r="AB663" s="35"/>
      <c r="AC663" s="35"/>
      <c r="AD663" s="35"/>
      <c r="AE663" s="35"/>
      <c r="AT663" s="18" t="s">
        <v>167</v>
      </c>
      <c r="AU663" s="18" t="s">
        <v>85</v>
      </c>
    </row>
    <row r="664" spans="1:65" s="14" customFormat="1" ht="11.25">
      <c r="B664" s="215"/>
      <c r="C664" s="216"/>
      <c r="D664" s="199" t="s">
        <v>169</v>
      </c>
      <c r="E664" s="217" t="s">
        <v>1</v>
      </c>
      <c r="F664" s="218" t="s">
        <v>829</v>
      </c>
      <c r="G664" s="216"/>
      <c r="H664" s="217" t="s">
        <v>1</v>
      </c>
      <c r="I664" s="219"/>
      <c r="J664" s="216"/>
      <c r="K664" s="216"/>
      <c r="L664" s="220"/>
      <c r="M664" s="221"/>
      <c r="N664" s="222"/>
      <c r="O664" s="222"/>
      <c r="P664" s="222"/>
      <c r="Q664" s="222"/>
      <c r="R664" s="222"/>
      <c r="S664" s="222"/>
      <c r="T664" s="223"/>
      <c r="AT664" s="224" t="s">
        <v>169</v>
      </c>
      <c r="AU664" s="224" t="s">
        <v>85</v>
      </c>
      <c r="AV664" s="14" t="s">
        <v>8</v>
      </c>
      <c r="AW664" s="14" t="s">
        <v>32</v>
      </c>
      <c r="AX664" s="14" t="s">
        <v>76</v>
      </c>
      <c r="AY664" s="224" t="s">
        <v>158</v>
      </c>
    </row>
    <row r="665" spans="1:65" s="13" customFormat="1" ht="11.25">
      <c r="B665" s="204"/>
      <c r="C665" s="205"/>
      <c r="D665" s="199" t="s">
        <v>169</v>
      </c>
      <c r="E665" s="206" t="s">
        <v>1</v>
      </c>
      <c r="F665" s="207" t="s">
        <v>830</v>
      </c>
      <c r="G665" s="205"/>
      <c r="H665" s="208">
        <v>43.8</v>
      </c>
      <c r="I665" s="209"/>
      <c r="J665" s="205"/>
      <c r="K665" s="205"/>
      <c r="L665" s="210"/>
      <c r="M665" s="211"/>
      <c r="N665" s="212"/>
      <c r="O665" s="212"/>
      <c r="P665" s="212"/>
      <c r="Q665" s="212"/>
      <c r="R665" s="212"/>
      <c r="S665" s="212"/>
      <c r="T665" s="213"/>
      <c r="AT665" s="214" t="s">
        <v>169</v>
      </c>
      <c r="AU665" s="214" t="s">
        <v>85</v>
      </c>
      <c r="AV665" s="13" t="s">
        <v>85</v>
      </c>
      <c r="AW665" s="13" t="s">
        <v>32</v>
      </c>
      <c r="AX665" s="13" t="s">
        <v>76</v>
      </c>
      <c r="AY665" s="214" t="s">
        <v>158</v>
      </c>
    </row>
    <row r="666" spans="1:65" s="14" customFormat="1" ht="11.25">
      <c r="B666" s="215"/>
      <c r="C666" s="216"/>
      <c r="D666" s="199" t="s">
        <v>169</v>
      </c>
      <c r="E666" s="217" t="s">
        <v>1</v>
      </c>
      <c r="F666" s="218" t="s">
        <v>195</v>
      </c>
      <c r="G666" s="216"/>
      <c r="H666" s="217" t="s">
        <v>1</v>
      </c>
      <c r="I666" s="219"/>
      <c r="J666" s="216"/>
      <c r="K666" s="216"/>
      <c r="L666" s="220"/>
      <c r="M666" s="221"/>
      <c r="N666" s="222"/>
      <c r="O666" s="222"/>
      <c r="P666" s="222"/>
      <c r="Q666" s="222"/>
      <c r="R666" s="222"/>
      <c r="S666" s="222"/>
      <c r="T666" s="223"/>
      <c r="AT666" s="224" t="s">
        <v>169</v>
      </c>
      <c r="AU666" s="224" t="s">
        <v>85</v>
      </c>
      <c r="AV666" s="14" t="s">
        <v>8</v>
      </c>
      <c r="AW666" s="14" t="s">
        <v>32</v>
      </c>
      <c r="AX666" s="14" t="s">
        <v>76</v>
      </c>
      <c r="AY666" s="224" t="s">
        <v>158</v>
      </c>
    </row>
    <row r="667" spans="1:65" s="13" customFormat="1" ht="11.25">
      <c r="B667" s="204"/>
      <c r="C667" s="205"/>
      <c r="D667" s="199" t="s">
        <v>169</v>
      </c>
      <c r="E667" s="206" t="s">
        <v>1</v>
      </c>
      <c r="F667" s="207" t="s">
        <v>831</v>
      </c>
      <c r="G667" s="205"/>
      <c r="H667" s="208">
        <v>88</v>
      </c>
      <c r="I667" s="209"/>
      <c r="J667" s="205"/>
      <c r="K667" s="205"/>
      <c r="L667" s="210"/>
      <c r="M667" s="211"/>
      <c r="N667" s="212"/>
      <c r="O667" s="212"/>
      <c r="P667" s="212"/>
      <c r="Q667" s="212"/>
      <c r="R667" s="212"/>
      <c r="S667" s="212"/>
      <c r="T667" s="213"/>
      <c r="AT667" s="214" t="s">
        <v>169</v>
      </c>
      <c r="AU667" s="214" t="s">
        <v>85</v>
      </c>
      <c r="AV667" s="13" t="s">
        <v>85</v>
      </c>
      <c r="AW667" s="13" t="s">
        <v>32</v>
      </c>
      <c r="AX667" s="13" t="s">
        <v>76</v>
      </c>
      <c r="AY667" s="214" t="s">
        <v>158</v>
      </c>
    </row>
    <row r="668" spans="1:65" s="16" customFormat="1" ht="11.25">
      <c r="B668" s="236"/>
      <c r="C668" s="237"/>
      <c r="D668" s="199" t="s">
        <v>169</v>
      </c>
      <c r="E668" s="238" t="s">
        <v>1</v>
      </c>
      <c r="F668" s="239" t="s">
        <v>189</v>
      </c>
      <c r="G668" s="237"/>
      <c r="H668" s="240">
        <v>131.80000000000001</v>
      </c>
      <c r="I668" s="241"/>
      <c r="J668" s="237"/>
      <c r="K668" s="237"/>
      <c r="L668" s="242"/>
      <c r="M668" s="243"/>
      <c r="N668" s="244"/>
      <c r="O668" s="244"/>
      <c r="P668" s="244"/>
      <c r="Q668" s="244"/>
      <c r="R668" s="244"/>
      <c r="S668" s="244"/>
      <c r="T668" s="245"/>
      <c r="AT668" s="246" t="s">
        <v>169</v>
      </c>
      <c r="AU668" s="246" t="s">
        <v>85</v>
      </c>
      <c r="AV668" s="16" t="s">
        <v>165</v>
      </c>
      <c r="AW668" s="16" t="s">
        <v>32</v>
      </c>
      <c r="AX668" s="16" t="s">
        <v>8</v>
      </c>
      <c r="AY668" s="246" t="s">
        <v>158</v>
      </c>
    </row>
    <row r="669" spans="1:65" s="2" customFormat="1" ht="44.25" customHeight="1">
      <c r="A669" s="35"/>
      <c r="B669" s="36"/>
      <c r="C669" s="187" t="s">
        <v>832</v>
      </c>
      <c r="D669" s="187" t="s">
        <v>160</v>
      </c>
      <c r="E669" s="188" t="s">
        <v>833</v>
      </c>
      <c r="F669" s="189" t="s">
        <v>834</v>
      </c>
      <c r="G669" s="190" t="s">
        <v>309</v>
      </c>
      <c r="H669" s="191">
        <v>57</v>
      </c>
      <c r="I669" s="192"/>
      <c r="J669" s="191">
        <f>ROUND(I669*H669,0)</f>
        <v>0</v>
      </c>
      <c r="K669" s="189" t="s">
        <v>164</v>
      </c>
      <c r="L669" s="40"/>
      <c r="M669" s="193" t="s">
        <v>1</v>
      </c>
      <c r="N669" s="194" t="s">
        <v>41</v>
      </c>
      <c r="O669" s="72"/>
      <c r="P669" s="195">
        <f>O669*H669</f>
        <v>0</v>
      </c>
      <c r="Q669" s="195">
        <v>1.9689999999999999E-2</v>
      </c>
      <c r="R669" s="195">
        <f>Q669*H669</f>
        <v>1.12233</v>
      </c>
      <c r="S669" s="195">
        <v>0</v>
      </c>
      <c r="T669" s="196">
        <f>S669*H669</f>
        <v>0</v>
      </c>
      <c r="U669" s="35"/>
      <c r="V669" s="35"/>
      <c r="W669" s="35"/>
      <c r="X669" s="35"/>
      <c r="Y669" s="35"/>
      <c r="Z669" s="35"/>
      <c r="AA669" s="35"/>
      <c r="AB669" s="35"/>
      <c r="AC669" s="35"/>
      <c r="AD669" s="35"/>
      <c r="AE669" s="35"/>
      <c r="AR669" s="197" t="s">
        <v>165</v>
      </c>
      <c r="AT669" s="197" t="s">
        <v>160</v>
      </c>
      <c r="AU669" s="197" t="s">
        <v>85</v>
      </c>
      <c r="AY669" s="18" t="s">
        <v>158</v>
      </c>
      <c r="BE669" s="198">
        <f>IF(N669="základní",J669,0)</f>
        <v>0</v>
      </c>
      <c r="BF669" s="198">
        <f>IF(N669="snížená",J669,0)</f>
        <v>0</v>
      </c>
      <c r="BG669" s="198">
        <f>IF(N669="zákl. přenesená",J669,0)</f>
        <v>0</v>
      </c>
      <c r="BH669" s="198">
        <f>IF(N669="sníž. přenesená",J669,0)</f>
        <v>0</v>
      </c>
      <c r="BI669" s="198">
        <f>IF(N669="nulová",J669,0)</f>
        <v>0</v>
      </c>
      <c r="BJ669" s="18" t="s">
        <v>8</v>
      </c>
      <c r="BK669" s="198">
        <f>ROUND(I669*H669,0)</f>
        <v>0</v>
      </c>
      <c r="BL669" s="18" t="s">
        <v>165</v>
      </c>
      <c r="BM669" s="197" t="s">
        <v>835</v>
      </c>
    </row>
    <row r="670" spans="1:65" s="2" customFormat="1" ht="99">
      <c r="A670" s="35"/>
      <c r="B670" s="36"/>
      <c r="C670" s="37"/>
      <c r="D670" s="199" t="s">
        <v>167</v>
      </c>
      <c r="E670" s="37"/>
      <c r="F670" s="200" t="s">
        <v>828</v>
      </c>
      <c r="G670" s="37"/>
      <c r="H670" s="37"/>
      <c r="I670" s="201"/>
      <c r="J670" s="37"/>
      <c r="K670" s="37"/>
      <c r="L670" s="40"/>
      <c r="M670" s="202"/>
      <c r="N670" s="203"/>
      <c r="O670" s="72"/>
      <c r="P670" s="72"/>
      <c r="Q670" s="72"/>
      <c r="R670" s="72"/>
      <c r="S670" s="72"/>
      <c r="T670" s="73"/>
      <c r="U670" s="35"/>
      <c r="V670" s="35"/>
      <c r="W670" s="35"/>
      <c r="X670" s="35"/>
      <c r="Y670" s="35"/>
      <c r="Z670" s="35"/>
      <c r="AA670" s="35"/>
      <c r="AB670" s="35"/>
      <c r="AC670" s="35"/>
      <c r="AD670" s="35"/>
      <c r="AE670" s="35"/>
      <c r="AT670" s="18" t="s">
        <v>167</v>
      </c>
      <c r="AU670" s="18" t="s">
        <v>85</v>
      </c>
    </row>
    <row r="671" spans="1:65" s="14" customFormat="1" ht="11.25">
      <c r="B671" s="215"/>
      <c r="C671" s="216"/>
      <c r="D671" s="199" t="s">
        <v>169</v>
      </c>
      <c r="E671" s="217" t="s">
        <v>1</v>
      </c>
      <c r="F671" s="218" t="s">
        <v>836</v>
      </c>
      <c r="G671" s="216"/>
      <c r="H671" s="217" t="s">
        <v>1</v>
      </c>
      <c r="I671" s="219"/>
      <c r="J671" s="216"/>
      <c r="K671" s="216"/>
      <c r="L671" s="220"/>
      <c r="M671" s="221"/>
      <c r="N671" s="222"/>
      <c r="O671" s="222"/>
      <c r="P671" s="222"/>
      <c r="Q671" s="222"/>
      <c r="R671" s="222"/>
      <c r="S671" s="222"/>
      <c r="T671" s="223"/>
      <c r="AT671" s="224" t="s">
        <v>169</v>
      </c>
      <c r="AU671" s="224" t="s">
        <v>85</v>
      </c>
      <c r="AV671" s="14" t="s">
        <v>8</v>
      </c>
      <c r="AW671" s="14" t="s">
        <v>32</v>
      </c>
      <c r="AX671" s="14" t="s">
        <v>76</v>
      </c>
      <c r="AY671" s="224" t="s">
        <v>158</v>
      </c>
    </row>
    <row r="672" spans="1:65" s="13" customFormat="1" ht="11.25">
      <c r="B672" s="204"/>
      <c r="C672" s="205"/>
      <c r="D672" s="199" t="s">
        <v>169</v>
      </c>
      <c r="E672" s="206" t="s">
        <v>1</v>
      </c>
      <c r="F672" s="207" t="s">
        <v>311</v>
      </c>
      <c r="G672" s="205"/>
      <c r="H672" s="208">
        <v>22</v>
      </c>
      <c r="I672" s="209"/>
      <c r="J672" s="205"/>
      <c r="K672" s="205"/>
      <c r="L672" s="210"/>
      <c r="M672" s="211"/>
      <c r="N672" s="212"/>
      <c r="O672" s="212"/>
      <c r="P672" s="212"/>
      <c r="Q672" s="212"/>
      <c r="R672" s="212"/>
      <c r="S672" s="212"/>
      <c r="T672" s="213"/>
      <c r="AT672" s="214" t="s">
        <v>169</v>
      </c>
      <c r="AU672" s="214" t="s">
        <v>85</v>
      </c>
      <c r="AV672" s="13" t="s">
        <v>85</v>
      </c>
      <c r="AW672" s="13" t="s">
        <v>32</v>
      </c>
      <c r="AX672" s="13" t="s">
        <v>76</v>
      </c>
      <c r="AY672" s="214" t="s">
        <v>158</v>
      </c>
    </row>
    <row r="673" spans="1:65" s="14" customFormat="1" ht="11.25">
      <c r="B673" s="215"/>
      <c r="C673" s="216"/>
      <c r="D673" s="199" t="s">
        <v>169</v>
      </c>
      <c r="E673" s="217" t="s">
        <v>1</v>
      </c>
      <c r="F673" s="218" t="s">
        <v>195</v>
      </c>
      <c r="G673" s="216"/>
      <c r="H673" s="217" t="s">
        <v>1</v>
      </c>
      <c r="I673" s="219"/>
      <c r="J673" s="216"/>
      <c r="K673" s="216"/>
      <c r="L673" s="220"/>
      <c r="M673" s="221"/>
      <c r="N673" s="222"/>
      <c r="O673" s="222"/>
      <c r="P673" s="222"/>
      <c r="Q673" s="222"/>
      <c r="R673" s="222"/>
      <c r="S673" s="222"/>
      <c r="T673" s="223"/>
      <c r="AT673" s="224" t="s">
        <v>169</v>
      </c>
      <c r="AU673" s="224" t="s">
        <v>85</v>
      </c>
      <c r="AV673" s="14" t="s">
        <v>8</v>
      </c>
      <c r="AW673" s="14" t="s">
        <v>32</v>
      </c>
      <c r="AX673" s="14" t="s">
        <v>76</v>
      </c>
      <c r="AY673" s="224" t="s">
        <v>158</v>
      </c>
    </row>
    <row r="674" spans="1:65" s="13" customFormat="1" ht="11.25">
      <c r="B674" s="204"/>
      <c r="C674" s="205"/>
      <c r="D674" s="199" t="s">
        <v>169</v>
      </c>
      <c r="E674" s="206" t="s">
        <v>1</v>
      </c>
      <c r="F674" s="207" t="s">
        <v>837</v>
      </c>
      <c r="G674" s="205"/>
      <c r="H674" s="208">
        <v>35</v>
      </c>
      <c r="I674" s="209"/>
      <c r="J674" s="205"/>
      <c r="K674" s="205"/>
      <c r="L674" s="210"/>
      <c r="M674" s="211"/>
      <c r="N674" s="212"/>
      <c r="O674" s="212"/>
      <c r="P674" s="212"/>
      <c r="Q674" s="212"/>
      <c r="R674" s="212"/>
      <c r="S674" s="212"/>
      <c r="T674" s="213"/>
      <c r="AT674" s="214" t="s">
        <v>169</v>
      </c>
      <c r="AU674" s="214" t="s">
        <v>85</v>
      </c>
      <c r="AV674" s="13" t="s">
        <v>85</v>
      </c>
      <c r="AW674" s="13" t="s">
        <v>32</v>
      </c>
      <c r="AX674" s="13" t="s">
        <v>76</v>
      </c>
      <c r="AY674" s="214" t="s">
        <v>158</v>
      </c>
    </row>
    <row r="675" spans="1:65" s="16" customFormat="1" ht="11.25">
      <c r="B675" s="236"/>
      <c r="C675" s="237"/>
      <c r="D675" s="199" t="s">
        <v>169</v>
      </c>
      <c r="E675" s="238" t="s">
        <v>1</v>
      </c>
      <c r="F675" s="239" t="s">
        <v>189</v>
      </c>
      <c r="G675" s="237"/>
      <c r="H675" s="240">
        <v>57</v>
      </c>
      <c r="I675" s="241"/>
      <c r="J675" s="237"/>
      <c r="K675" s="237"/>
      <c r="L675" s="242"/>
      <c r="M675" s="243"/>
      <c r="N675" s="244"/>
      <c r="O675" s="244"/>
      <c r="P675" s="244"/>
      <c r="Q675" s="244"/>
      <c r="R675" s="244"/>
      <c r="S675" s="244"/>
      <c r="T675" s="245"/>
      <c r="AT675" s="246" t="s">
        <v>169</v>
      </c>
      <c r="AU675" s="246" t="s">
        <v>85</v>
      </c>
      <c r="AV675" s="16" t="s">
        <v>165</v>
      </c>
      <c r="AW675" s="16" t="s">
        <v>32</v>
      </c>
      <c r="AX675" s="16" t="s">
        <v>8</v>
      </c>
      <c r="AY675" s="246" t="s">
        <v>158</v>
      </c>
    </row>
    <row r="676" spans="1:65" s="2" customFormat="1" ht="24">
      <c r="A676" s="35"/>
      <c r="B676" s="36"/>
      <c r="C676" s="187" t="s">
        <v>838</v>
      </c>
      <c r="D676" s="187" t="s">
        <v>160</v>
      </c>
      <c r="E676" s="188" t="s">
        <v>839</v>
      </c>
      <c r="F676" s="189" t="s">
        <v>840</v>
      </c>
      <c r="G676" s="190" t="s">
        <v>841</v>
      </c>
      <c r="H676" s="191">
        <v>4</v>
      </c>
      <c r="I676" s="192"/>
      <c r="J676" s="191">
        <f>ROUND(I676*H676,0)</f>
        <v>0</v>
      </c>
      <c r="K676" s="189" t="s">
        <v>164</v>
      </c>
      <c r="L676" s="40"/>
      <c r="M676" s="193" t="s">
        <v>1</v>
      </c>
      <c r="N676" s="194" t="s">
        <v>41</v>
      </c>
      <c r="O676" s="72"/>
      <c r="P676" s="195">
        <f>O676*H676</f>
        <v>0</v>
      </c>
      <c r="Q676" s="195">
        <v>1E-4</v>
      </c>
      <c r="R676" s="195">
        <f>Q676*H676</f>
        <v>4.0000000000000002E-4</v>
      </c>
      <c r="S676" s="195">
        <v>0</v>
      </c>
      <c r="T676" s="196">
        <f>S676*H676</f>
        <v>0</v>
      </c>
      <c r="U676" s="35"/>
      <c r="V676" s="35"/>
      <c r="W676" s="35"/>
      <c r="X676" s="35"/>
      <c r="Y676" s="35"/>
      <c r="Z676" s="35"/>
      <c r="AA676" s="35"/>
      <c r="AB676" s="35"/>
      <c r="AC676" s="35"/>
      <c r="AD676" s="35"/>
      <c r="AE676" s="35"/>
      <c r="AR676" s="197" t="s">
        <v>165</v>
      </c>
      <c r="AT676" s="197" t="s">
        <v>160</v>
      </c>
      <c r="AU676" s="197" t="s">
        <v>85</v>
      </c>
      <c r="AY676" s="18" t="s">
        <v>158</v>
      </c>
      <c r="BE676" s="198">
        <f>IF(N676="základní",J676,0)</f>
        <v>0</v>
      </c>
      <c r="BF676" s="198">
        <f>IF(N676="snížená",J676,0)</f>
        <v>0</v>
      </c>
      <c r="BG676" s="198">
        <f>IF(N676="zákl. přenesená",J676,0)</f>
        <v>0</v>
      </c>
      <c r="BH676" s="198">
        <f>IF(N676="sníž. přenesená",J676,0)</f>
        <v>0</v>
      </c>
      <c r="BI676" s="198">
        <f>IF(N676="nulová",J676,0)</f>
        <v>0</v>
      </c>
      <c r="BJ676" s="18" t="s">
        <v>8</v>
      </c>
      <c r="BK676" s="198">
        <f>ROUND(I676*H676,0)</f>
        <v>0</v>
      </c>
      <c r="BL676" s="18" t="s">
        <v>165</v>
      </c>
      <c r="BM676" s="197" t="s">
        <v>842</v>
      </c>
    </row>
    <row r="677" spans="1:65" s="2" customFormat="1" ht="72">
      <c r="A677" s="35"/>
      <c r="B677" s="36"/>
      <c r="C677" s="37"/>
      <c r="D677" s="199" t="s">
        <v>167</v>
      </c>
      <c r="E677" s="37"/>
      <c r="F677" s="200" t="s">
        <v>843</v>
      </c>
      <c r="G677" s="37"/>
      <c r="H677" s="37"/>
      <c r="I677" s="201"/>
      <c r="J677" s="37"/>
      <c r="K677" s="37"/>
      <c r="L677" s="40"/>
      <c r="M677" s="202"/>
      <c r="N677" s="203"/>
      <c r="O677" s="72"/>
      <c r="P677" s="72"/>
      <c r="Q677" s="72"/>
      <c r="R677" s="72"/>
      <c r="S677" s="72"/>
      <c r="T677" s="73"/>
      <c r="U677" s="35"/>
      <c r="V677" s="35"/>
      <c r="W677" s="35"/>
      <c r="X677" s="35"/>
      <c r="Y677" s="35"/>
      <c r="Z677" s="35"/>
      <c r="AA677" s="35"/>
      <c r="AB677" s="35"/>
      <c r="AC677" s="35"/>
      <c r="AD677" s="35"/>
      <c r="AE677" s="35"/>
      <c r="AT677" s="18" t="s">
        <v>167</v>
      </c>
      <c r="AU677" s="18" t="s">
        <v>85</v>
      </c>
    </row>
    <row r="678" spans="1:65" s="2" customFormat="1" ht="24">
      <c r="A678" s="35"/>
      <c r="B678" s="36"/>
      <c r="C678" s="187" t="s">
        <v>844</v>
      </c>
      <c r="D678" s="187" t="s">
        <v>160</v>
      </c>
      <c r="E678" s="188" t="s">
        <v>845</v>
      </c>
      <c r="F678" s="189" t="s">
        <v>846</v>
      </c>
      <c r="G678" s="190" t="s">
        <v>841</v>
      </c>
      <c r="H678" s="191">
        <v>8</v>
      </c>
      <c r="I678" s="192"/>
      <c r="J678" s="191">
        <f>ROUND(I678*H678,0)</f>
        <v>0</v>
      </c>
      <c r="K678" s="189" t="s">
        <v>164</v>
      </c>
      <c r="L678" s="40"/>
      <c r="M678" s="193" t="s">
        <v>1</v>
      </c>
      <c r="N678" s="194" t="s">
        <v>41</v>
      </c>
      <c r="O678" s="72"/>
      <c r="P678" s="195">
        <f>O678*H678</f>
        <v>0</v>
      </c>
      <c r="Q678" s="195">
        <v>1.8000000000000001E-4</v>
      </c>
      <c r="R678" s="195">
        <f>Q678*H678</f>
        <v>1.4400000000000001E-3</v>
      </c>
      <c r="S678" s="195">
        <v>0</v>
      </c>
      <c r="T678" s="196">
        <f>S678*H678</f>
        <v>0</v>
      </c>
      <c r="U678" s="35"/>
      <c r="V678" s="35"/>
      <c r="W678" s="35"/>
      <c r="X678" s="35"/>
      <c r="Y678" s="35"/>
      <c r="Z678" s="35"/>
      <c r="AA678" s="35"/>
      <c r="AB678" s="35"/>
      <c r="AC678" s="35"/>
      <c r="AD678" s="35"/>
      <c r="AE678" s="35"/>
      <c r="AR678" s="197" t="s">
        <v>165</v>
      </c>
      <c r="AT678" s="197" t="s">
        <v>160</v>
      </c>
      <c r="AU678" s="197" t="s">
        <v>85</v>
      </c>
      <c r="AY678" s="18" t="s">
        <v>158</v>
      </c>
      <c r="BE678" s="198">
        <f>IF(N678="základní",J678,0)</f>
        <v>0</v>
      </c>
      <c r="BF678" s="198">
        <f>IF(N678="snížená",J678,0)</f>
        <v>0</v>
      </c>
      <c r="BG678" s="198">
        <f>IF(N678="zákl. přenesená",J678,0)</f>
        <v>0</v>
      </c>
      <c r="BH678" s="198">
        <f>IF(N678="sníž. přenesená",J678,0)</f>
        <v>0</v>
      </c>
      <c r="BI678" s="198">
        <f>IF(N678="nulová",J678,0)</f>
        <v>0</v>
      </c>
      <c r="BJ678" s="18" t="s">
        <v>8</v>
      </c>
      <c r="BK678" s="198">
        <f>ROUND(I678*H678,0)</f>
        <v>0</v>
      </c>
      <c r="BL678" s="18" t="s">
        <v>165</v>
      </c>
      <c r="BM678" s="197" t="s">
        <v>847</v>
      </c>
    </row>
    <row r="679" spans="1:65" s="2" customFormat="1" ht="72">
      <c r="A679" s="35"/>
      <c r="B679" s="36"/>
      <c r="C679" s="37"/>
      <c r="D679" s="199" t="s">
        <v>167</v>
      </c>
      <c r="E679" s="37"/>
      <c r="F679" s="200" t="s">
        <v>843</v>
      </c>
      <c r="G679" s="37"/>
      <c r="H679" s="37"/>
      <c r="I679" s="201"/>
      <c r="J679" s="37"/>
      <c r="K679" s="37"/>
      <c r="L679" s="40"/>
      <c r="M679" s="202"/>
      <c r="N679" s="203"/>
      <c r="O679" s="72"/>
      <c r="P679" s="72"/>
      <c r="Q679" s="72"/>
      <c r="R679" s="72"/>
      <c r="S679" s="72"/>
      <c r="T679" s="73"/>
      <c r="U679" s="35"/>
      <c r="V679" s="35"/>
      <c r="W679" s="35"/>
      <c r="X679" s="35"/>
      <c r="Y679" s="35"/>
      <c r="Z679" s="35"/>
      <c r="AA679" s="35"/>
      <c r="AB679" s="35"/>
      <c r="AC679" s="35"/>
      <c r="AD679" s="35"/>
      <c r="AE679" s="35"/>
      <c r="AT679" s="18" t="s">
        <v>167</v>
      </c>
      <c r="AU679" s="18" t="s">
        <v>85</v>
      </c>
    </row>
    <row r="680" spans="1:65" s="12" customFormat="1" ht="22.9" customHeight="1">
      <c r="B680" s="171"/>
      <c r="C680" s="172"/>
      <c r="D680" s="173" t="s">
        <v>75</v>
      </c>
      <c r="E680" s="185" t="s">
        <v>231</v>
      </c>
      <c r="F680" s="185" t="s">
        <v>848</v>
      </c>
      <c r="G680" s="172"/>
      <c r="H680" s="172"/>
      <c r="I680" s="175"/>
      <c r="J680" s="186">
        <f>BK680</f>
        <v>0</v>
      </c>
      <c r="K680" s="172"/>
      <c r="L680" s="177"/>
      <c r="M680" s="178"/>
      <c r="N680" s="179"/>
      <c r="O680" s="179"/>
      <c r="P680" s="180">
        <f>SUM(P681:P748)</f>
        <v>0</v>
      </c>
      <c r="Q680" s="179"/>
      <c r="R680" s="180">
        <f>SUM(R681:R748)</f>
        <v>16.5212039</v>
      </c>
      <c r="S680" s="179"/>
      <c r="T680" s="181">
        <f>SUM(T681:T748)</f>
        <v>1.2240000000000002</v>
      </c>
      <c r="AR680" s="182" t="s">
        <v>8</v>
      </c>
      <c r="AT680" s="183" t="s">
        <v>75</v>
      </c>
      <c r="AU680" s="183" t="s">
        <v>8</v>
      </c>
      <c r="AY680" s="182" t="s">
        <v>158</v>
      </c>
      <c r="BK680" s="184">
        <f>SUM(BK681:BK748)</f>
        <v>0</v>
      </c>
    </row>
    <row r="681" spans="1:65" s="2" customFormat="1" ht="48">
      <c r="A681" s="35"/>
      <c r="B681" s="36"/>
      <c r="C681" s="187" t="s">
        <v>849</v>
      </c>
      <c r="D681" s="187" t="s">
        <v>160</v>
      </c>
      <c r="E681" s="188" t="s">
        <v>850</v>
      </c>
      <c r="F681" s="189" t="s">
        <v>851</v>
      </c>
      <c r="G681" s="190" t="s">
        <v>309</v>
      </c>
      <c r="H681" s="191">
        <v>35.6</v>
      </c>
      <c r="I681" s="192"/>
      <c r="J681" s="191">
        <f>ROUND(I681*H681,0)</f>
        <v>0</v>
      </c>
      <c r="K681" s="189" t="s">
        <v>164</v>
      </c>
      <c r="L681" s="40"/>
      <c r="M681" s="193" t="s">
        <v>1</v>
      </c>
      <c r="N681" s="194" t="s">
        <v>41</v>
      </c>
      <c r="O681" s="72"/>
      <c r="P681" s="195">
        <f>O681*H681</f>
        <v>0</v>
      </c>
      <c r="Q681" s="195">
        <v>0.15540000000000001</v>
      </c>
      <c r="R681" s="195">
        <f>Q681*H681</f>
        <v>5.5322400000000007</v>
      </c>
      <c r="S681" s="195">
        <v>0</v>
      </c>
      <c r="T681" s="196">
        <f>S681*H681</f>
        <v>0</v>
      </c>
      <c r="U681" s="35"/>
      <c r="V681" s="35"/>
      <c r="W681" s="35"/>
      <c r="X681" s="35"/>
      <c r="Y681" s="35"/>
      <c r="Z681" s="35"/>
      <c r="AA681" s="35"/>
      <c r="AB681" s="35"/>
      <c r="AC681" s="35"/>
      <c r="AD681" s="35"/>
      <c r="AE681" s="35"/>
      <c r="AR681" s="197" t="s">
        <v>165</v>
      </c>
      <c r="AT681" s="197" t="s">
        <v>160</v>
      </c>
      <c r="AU681" s="197" t="s">
        <v>85</v>
      </c>
      <c r="AY681" s="18" t="s">
        <v>158</v>
      </c>
      <c r="BE681" s="198">
        <f>IF(N681="základní",J681,0)</f>
        <v>0</v>
      </c>
      <c r="BF681" s="198">
        <f>IF(N681="snížená",J681,0)</f>
        <v>0</v>
      </c>
      <c r="BG681" s="198">
        <f>IF(N681="zákl. přenesená",J681,0)</f>
        <v>0</v>
      </c>
      <c r="BH681" s="198">
        <f>IF(N681="sníž. přenesená",J681,0)</f>
        <v>0</v>
      </c>
      <c r="BI681" s="198">
        <f>IF(N681="nulová",J681,0)</f>
        <v>0</v>
      </c>
      <c r="BJ681" s="18" t="s">
        <v>8</v>
      </c>
      <c r="BK681" s="198">
        <f>ROUND(I681*H681,0)</f>
        <v>0</v>
      </c>
      <c r="BL681" s="18" t="s">
        <v>165</v>
      </c>
      <c r="BM681" s="197" t="s">
        <v>852</v>
      </c>
    </row>
    <row r="682" spans="1:65" s="2" customFormat="1" ht="90">
      <c r="A682" s="35"/>
      <c r="B682" s="36"/>
      <c r="C682" s="37"/>
      <c r="D682" s="199" t="s">
        <v>167</v>
      </c>
      <c r="E682" s="37"/>
      <c r="F682" s="200" t="s">
        <v>853</v>
      </c>
      <c r="G682" s="37"/>
      <c r="H682" s="37"/>
      <c r="I682" s="201"/>
      <c r="J682" s="37"/>
      <c r="K682" s="37"/>
      <c r="L682" s="40"/>
      <c r="M682" s="202"/>
      <c r="N682" s="203"/>
      <c r="O682" s="72"/>
      <c r="P682" s="72"/>
      <c r="Q682" s="72"/>
      <c r="R682" s="72"/>
      <c r="S682" s="72"/>
      <c r="T682" s="73"/>
      <c r="U682" s="35"/>
      <c r="V682" s="35"/>
      <c r="W682" s="35"/>
      <c r="X682" s="35"/>
      <c r="Y682" s="35"/>
      <c r="Z682" s="35"/>
      <c r="AA682" s="35"/>
      <c r="AB682" s="35"/>
      <c r="AC682" s="35"/>
      <c r="AD682" s="35"/>
      <c r="AE682" s="35"/>
      <c r="AT682" s="18" t="s">
        <v>167</v>
      </c>
      <c r="AU682" s="18" t="s">
        <v>85</v>
      </c>
    </row>
    <row r="683" spans="1:65" s="13" customFormat="1" ht="11.25">
      <c r="B683" s="204"/>
      <c r="C683" s="205"/>
      <c r="D683" s="199" t="s">
        <v>169</v>
      </c>
      <c r="E683" s="206" t="s">
        <v>1</v>
      </c>
      <c r="F683" s="207" t="s">
        <v>854</v>
      </c>
      <c r="G683" s="205"/>
      <c r="H683" s="208">
        <v>35.6</v>
      </c>
      <c r="I683" s="209"/>
      <c r="J683" s="205"/>
      <c r="K683" s="205"/>
      <c r="L683" s="210"/>
      <c r="M683" s="211"/>
      <c r="N683" s="212"/>
      <c r="O683" s="212"/>
      <c r="P683" s="212"/>
      <c r="Q683" s="212"/>
      <c r="R683" s="212"/>
      <c r="S683" s="212"/>
      <c r="T683" s="213"/>
      <c r="AT683" s="214" t="s">
        <v>169</v>
      </c>
      <c r="AU683" s="214" t="s">
        <v>85</v>
      </c>
      <c r="AV683" s="13" t="s">
        <v>85</v>
      </c>
      <c r="AW683" s="13" t="s">
        <v>32</v>
      </c>
      <c r="AX683" s="13" t="s">
        <v>8</v>
      </c>
      <c r="AY683" s="214" t="s">
        <v>158</v>
      </c>
    </row>
    <row r="684" spans="1:65" s="2" customFormat="1" ht="16.5" customHeight="1">
      <c r="A684" s="35"/>
      <c r="B684" s="36"/>
      <c r="C684" s="247" t="s">
        <v>855</v>
      </c>
      <c r="D684" s="247" t="s">
        <v>250</v>
      </c>
      <c r="E684" s="248" t="s">
        <v>856</v>
      </c>
      <c r="F684" s="249" t="s">
        <v>857</v>
      </c>
      <c r="G684" s="250" t="s">
        <v>309</v>
      </c>
      <c r="H684" s="251">
        <v>35.6</v>
      </c>
      <c r="I684" s="252"/>
      <c r="J684" s="251">
        <f>ROUND(I684*H684,0)</f>
        <v>0</v>
      </c>
      <c r="K684" s="249" t="s">
        <v>164</v>
      </c>
      <c r="L684" s="253"/>
      <c r="M684" s="254" t="s">
        <v>1</v>
      </c>
      <c r="N684" s="255" t="s">
        <v>41</v>
      </c>
      <c r="O684" s="72"/>
      <c r="P684" s="195">
        <f>O684*H684</f>
        <v>0</v>
      </c>
      <c r="Q684" s="195">
        <v>8.5000000000000006E-2</v>
      </c>
      <c r="R684" s="195">
        <f>Q684*H684</f>
        <v>3.0260000000000002</v>
      </c>
      <c r="S684" s="195">
        <v>0</v>
      </c>
      <c r="T684" s="196">
        <f>S684*H684</f>
        <v>0</v>
      </c>
      <c r="U684" s="35"/>
      <c r="V684" s="35"/>
      <c r="W684" s="35"/>
      <c r="X684" s="35"/>
      <c r="Y684" s="35"/>
      <c r="Z684" s="35"/>
      <c r="AA684" s="35"/>
      <c r="AB684" s="35"/>
      <c r="AC684" s="35"/>
      <c r="AD684" s="35"/>
      <c r="AE684" s="35"/>
      <c r="AR684" s="197" t="s">
        <v>224</v>
      </c>
      <c r="AT684" s="197" t="s">
        <v>250</v>
      </c>
      <c r="AU684" s="197" t="s">
        <v>85</v>
      </c>
      <c r="AY684" s="18" t="s">
        <v>158</v>
      </c>
      <c r="BE684" s="198">
        <f>IF(N684="základní",J684,0)</f>
        <v>0</v>
      </c>
      <c r="BF684" s="198">
        <f>IF(N684="snížená",J684,0)</f>
        <v>0</v>
      </c>
      <c r="BG684" s="198">
        <f>IF(N684="zákl. přenesená",J684,0)</f>
        <v>0</v>
      </c>
      <c r="BH684" s="198">
        <f>IF(N684="sníž. přenesená",J684,0)</f>
        <v>0</v>
      </c>
      <c r="BI684" s="198">
        <f>IF(N684="nulová",J684,0)</f>
        <v>0</v>
      </c>
      <c r="BJ684" s="18" t="s">
        <v>8</v>
      </c>
      <c r="BK684" s="198">
        <f>ROUND(I684*H684,0)</f>
        <v>0</v>
      </c>
      <c r="BL684" s="18" t="s">
        <v>165</v>
      </c>
      <c r="BM684" s="197" t="s">
        <v>858</v>
      </c>
    </row>
    <row r="685" spans="1:65" s="2" customFormat="1" ht="48">
      <c r="A685" s="35"/>
      <c r="B685" s="36"/>
      <c r="C685" s="187" t="s">
        <v>859</v>
      </c>
      <c r="D685" s="187" t="s">
        <v>160</v>
      </c>
      <c r="E685" s="188" t="s">
        <v>860</v>
      </c>
      <c r="F685" s="189" t="s">
        <v>861</v>
      </c>
      <c r="G685" s="190" t="s">
        <v>309</v>
      </c>
      <c r="H685" s="191">
        <v>51.3</v>
      </c>
      <c r="I685" s="192"/>
      <c r="J685" s="191">
        <f>ROUND(I685*H685,0)</f>
        <v>0</v>
      </c>
      <c r="K685" s="189" t="s">
        <v>164</v>
      </c>
      <c r="L685" s="40"/>
      <c r="M685" s="193" t="s">
        <v>1</v>
      </c>
      <c r="N685" s="194" t="s">
        <v>41</v>
      </c>
      <c r="O685" s="72"/>
      <c r="P685" s="195">
        <f>O685*H685</f>
        <v>0</v>
      </c>
      <c r="Q685" s="195">
        <v>0.1295</v>
      </c>
      <c r="R685" s="195">
        <f>Q685*H685</f>
        <v>6.6433499999999999</v>
      </c>
      <c r="S685" s="195">
        <v>0</v>
      </c>
      <c r="T685" s="196">
        <f>S685*H685</f>
        <v>0</v>
      </c>
      <c r="U685" s="35"/>
      <c r="V685" s="35"/>
      <c r="W685" s="35"/>
      <c r="X685" s="35"/>
      <c r="Y685" s="35"/>
      <c r="Z685" s="35"/>
      <c r="AA685" s="35"/>
      <c r="AB685" s="35"/>
      <c r="AC685" s="35"/>
      <c r="AD685" s="35"/>
      <c r="AE685" s="35"/>
      <c r="AR685" s="197" t="s">
        <v>165</v>
      </c>
      <c r="AT685" s="197" t="s">
        <v>160</v>
      </c>
      <c r="AU685" s="197" t="s">
        <v>85</v>
      </c>
      <c r="AY685" s="18" t="s">
        <v>158</v>
      </c>
      <c r="BE685" s="198">
        <f>IF(N685="základní",J685,0)</f>
        <v>0</v>
      </c>
      <c r="BF685" s="198">
        <f>IF(N685="snížená",J685,0)</f>
        <v>0</v>
      </c>
      <c r="BG685" s="198">
        <f>IF(N685="zákl. přenesená",J685,0)</f>
        <v>0</v>
      </c>
      <c r="BH685" s="198">
        <f>IF(N685="sníž. přenesená",J685,0)</f>
        <v>0</v>
      </c>
      <c r="BI685" s="198">
        <f>IF(N685="nulová",J685,0)</f>
        <v>0</v>
      </c>
      <c r="BJ685" s="18" t="s">
        <v>8</v>
      </c>
      <c r="BK685" s="198">
        <f>ROUND(I685*H685,0)</f>
        <v>0</v>
      </c>
      <c r="BL685" s="18" t="s">
        <v>165</v>
      </c>
      <c r="BM685" s="197" t="s">
        <v>862</v>
      </c>
    </row>
    <row r="686" spans="1:65" s="2" customFormat="1" ht="90">
      <c r="A686" s="35"/>
      <c r="B686" s="36"/>
      <c r="C686" s="37"/>
      <c r="D686" s="199" t="s">
        <v>167</v>
      </c>
      <c r="E686" s="37"/>
      <c r="F686" s="200" t="s">
        <v>863</v>
      </c>
      <c r="G686" s="37"/>
      <c r="H686" s="37"/>
      <c r="I686" s="201"/>
      <c r="J686" s="37"/>
      <c r="K686" s="37"/>
      <c r="L686" s="40"/>
      <c r="M686" s="202"/>
      <c r="N686" s="203"/>
      <c r="O686" s="72"/>
      <c r="P686" s="72"/>
      <c r="Q686" s="72"/>
      <c r="R686" s="72"/>
      <c r="S686" s="72"/>
      <c r="T686" s="73"/>
      <c r="U686" s="35"/>
      <c r="V686" s="35"/>
      <c r="W686" s="35"/>
      <c r="X686" s="35"/>
      <c r="Y686" s="35"/>
      <c r="Z686" s="35"/>
      <c r="AA686" s="35"/>
      <c r="AB686" s="35"/>
      <c r="AC686" s="35"/>
      <c r="AD686" s="35"/>
      <c r="AE686" s="35"/>
      <c r="AT686" s="18" t="s">
        <v>167</v>
      </c>
      <c r="AU686" s="18" t="s">
        <v>85</v>
      </c>
    </row>
    <row r="687" spans="1:65" s="14" customFormat="1" ht="11.25">
      <c r="B687" s="215"/>
      <c r="C687" s="216"/>
      <c r="D687" s="199" t="s">
        <v>169</v>
      </c>
      <c r="E687" s="217" t="s">
        <v>1</v>
      </c>
      <c r="F687" s="218" t="s">
        <v>406</v>
      </c>
      <c r="G687" s="216"/>
      <c r="H687" s="217" t="s">
        <v>1</v>
      </c>
      <c r="I687" s="219"/>
      <c r="J687" s="216"/>
      <c r="K687" s="216"/>
      <c r="L687" s="220"/>
      <c r="M687" s="221"/>
      <c r="N687" s="222"/>
      <c r="O687" s="222"/>
      <c r="P687" s="222"/>
      <c r="Q687" s="222"/>
      <c r="R687" s="222"/>
      <c r="S687" s="222"/>
      <c r="T687" s="223"/>
      <c r="AT687" s="224" t="s">
        <v>169</v>
      </c>
      <c r="AU687" s="224" t="s">
        <v>85</v>
      </c>
      <c r="AV687" s="14" t="s">
        <v>8</v>
      </c>
      <c r="AW687" s="14" t="s">
        <v>32</v>
      </c>
      <c r="AX687" s="14" t="s">
        <v>76</v>
      </c>
      <c r="AY687" s="224" t="s">
        <v>158</v>
      </c>
    </row>
    <row r="688" spans="1:65" s="13" customFormat="1" ht="11.25">
      <c r="B688" s="204"/>
      <c r="C688" s="205"/>
      <c r="D688" s="199" t="s">
        <v>169</v>
      </c>
      <c r="E688" s="206" t="s">
        <v>1</v>
      </c>
      <c r="F688" s="207" t="s">
        <v>864</v>
      </c>
      <c r="G688" s="205"/>
      <c r="H688" s="208">
        <v>51.3</v>
      </c>
      <c r="I688" s="209"/>
      <c r="J688" s="205"/>
      <c r="K688" s="205"/>
      <c r="L688" s="210"/>
      <c r="M688" s="211"/>
      <c r="N688" s="212"/>
      <c r="O688" s="212"/>
      <c r="P688" s="212"/>
      <c r="Q688" s="212"/>
      <c r="R688" s="212"/>
      <c r="S688" s="212"/>
      <c r="T688" s="213"/>
      <c r="AT688" s="214" t="s">
        <v>169</v>
      </c>
      <c r="AU688" s="214" t="s">
        <v>85</v>
      </c>
      <c r="AV688" s="13" t="s">
        <v>85</v>
      </c>
      <c r="AW688" s="13" t="s">
        <v>32</v>
      </c>
      <c r="AX688" s="13" t="s">
        <v>8</v>
      </c>
      <c r="AY688" s="214" t="s">
        <v>158</v>
      </c>
    </row>
    <row r="689" spans="1:65" s="2" customFormat="1" ht="21.75" customHeight="1">
      <c r="A689" s="35"/>
      <c r="B689" s="36"/>
      <c r="C689" s="247" t="s">
        <v>865</v>
      </c>
      <c r="D689" s="247" t="s">
        <v>250</v>
      </c>
      <c r="E689" s="248" t="s">
        <v>866</v>
      </c>
      <c r="F689" s="249" t="s">
        <v>867</v>
      </c>
      <c r="G689" s="250" t="s">
        <v>309</v>
      </c>
      <c r="H689" s="251">
        <v>51.3</v>
      </c>
      <c r="I689" s="252"/>
      <c r="J689" s="251">
        <f>ROUND(I689*H689,0)</f>
        <v>0</v>
      </c>
      <c r="K689" s="249" t="s">
        <v>164</v>
      </c>
      <c r="L689" s="253"/>
      <c r="M689" s="254" t="s">
        <v>1</v>
      </c>
      <c r="N689" s="255" t="s">
        <v>41</v>
      </c>
      <c r="O689" s="72"/>
      <c r="P689" s="195">
        <f>O689*H689</f>
        <v>0</v>
      </c>
      <c r="Q689" s="195">
        <v>2.1999999999999999E-2</v>
      </c>
      <c r="R689" s="195">
        <f>Q689*H689</f>
        <v>1.1285999999999998</v>
      </c>
      <c r="S689" s="195">
        <v>0</v>
      </c>
      <c r="T689" s="196">
        <f>S689*H689</f>
        <v>0</v>
      </c>
      <c r="U689" s="35"/>
      <c r="V689" s="35"/>
      <c r="W689" s="35"/>
      <c r="X689" s="35"/>
      <c r="Y689" s="35"/>
      <c r="Z689" s="35"/>
      <c r="AA689" s="35"/>
      <c r="AB689" s="35"/>
      <c r="AC689" s="35"/>
      <c r="AD689" s="35"/>
      <c r="AE689" s="35"/>
      <c r="AR689" s="197" t="s">
        <v>224</v>
      </c>
      <c r="AT689" s="197" t="s">
        <v>250</v>
      </c>
      <c r="AU689" s="197" t="s">
        <v>85</v>
      </c>
      <c r="AY689" s="18" t="s">
        <v>158</v>
      </c>
      <c r="BE689" s="198">
        <f>IF(N689="základní",J689,0)</f>
        <v>0</v>
      </c>
      <c r="BF689" s="198">
        <f>IF(N689="snížená",J689,0)</f>
        <v>0</v>
      </c>
      <c r="BG689" s="198">
        <f>IF(N689="zákl. přenesená",J689,0)</f>
        <v>0</v>
      </c>
      <c r="BH689" s="198">
        <f>IF(N689="sníž. přenesená",J689,0)</f>
        <v>0</v>
      </c>
      <c r="BI689" s="198">
        <f>IF(N689="nulová",J689,0)</f>
        <v>0</v>
      </c>
      <c r="BJ689" s="18" t="s">
        <v>8</v>
      </c>
      <c r="BK689" s="198">
        <f>ROUND(I689*H689,0)</f>
        <v>0</v>
      </c>
      <c r="BL689" s="18" t="s">
        <v>165</v>
      </c>
      <c r="BM689" s="197" t="s">
        <v>868</v>
      </c>
    </row>
    <row r="690" spans="1:65" s="13" customFormat="1" ht="11.25">
      <c r="B690" s="204"/>
      <c r="C690" s="205"/>
      <c r="D690" s="199" t="s">
        <v>169</v>
      </c>
      <c r="E690" s="206" t="s">
        <v>1</v>
      </c>
      <c r="F690" s="207" t="s">
        <v>869</v>
      </c>
      <c r="G690" s="205"/>
      <c r="H690" s="208">
        <v>51.3</v>
      </c>
      <c r="I690" s="209"/>
      <c r="J690" s="205"/>
      <c r="K690" s="205"/>
      <c r="L690" s="210"/>
      <c r="M690" s="211"/>
      <c r="N690" s="212"/>
      <c r="O690" s="212"/>
      <c r="P690" s="212"/>
      <c r="Q690" s="212"/>
      <c r="R690" s="212"/>
      <c r="S690" s="212"/>
      <c r="T690" s="213"/>
      <c r="AT690" s="214" t="s">
        <v>169</v>
      </c>
      <c r="AU690" s="214" t="s">
        <v>85</v>
      </c>
      <c r="AV690" s="13" t="s">
        <v>85</v>
      </c>
      <c r="AW690" s="13" t="s">
        <v>32</v>
      </c>
      <c r="AX690" s="13" t="s">
        <v>8</v>
      </c>
      <c r="AY690" s="214" t="s">
        <v>158</v>
      </c>
    </row>
    <row r="691" spans="1:65" s="2" customFormat="1" ht="48">
      <c r="A691" s="35"/>
      <c r="B691" s="36"/>
      <c r="C691" s="187" t="s">
        <v>870</v>
      </c>
      <c r="D691" s="187" t="s">
        <v>160</v>
      </c>
      <c r="E691" s="188" t="s">
        <v>871</v>
      </c>
      <c r="F691" s="189" t="s">
        <v>872</v>
      </c>
      <c r="G691" s="190" t="s">
        <v>163</v>
      </c>
      <c r="H691" s="191">
        <v>1148.6600000000001</v>
      </c>
      <c r="I691" s="192"/>
      <c r="J691" s="191">
        <f>ROUND(I691*H691,0)</f>
        <v>0</v>
      </c>
      <c r="K691" s="189" t="s">
        <v>164</v>
      </c>
      <c r="L691" s="40"/>
      <c r="M691" s="193" t="s">
        <v>1</v>
      </c>
      <c r="N691" s="194" t="s">
        <v>41</v>
      </c>
      <c r="O691" s="72"/>
      <c r="P691" s="195">
        <f>O691*H691</f>
        <v>0</v>
      </c>
      <c r="Q691" s="195">
        <v>0</v>
      </c>
      <c r="R691" s="195">
        <f>Q691*H691</f>
        <v>0</v>
      </c>
      <c r="S691" s="195">
        <v>0</v>
      </c>
      <c r="T691" s="196">
        <f>S691*H691</f>
        <v>0</v>
      </c>
      <c r="U691" s="35"/>
      <c r="V691" s="35"/>
      <c r="W691" s="35"/>
      <c r="X691" s="35"/>
      <c r="Y691" s="35"/>
      <c r="Z691" s="35"/>
      <c r="AA691" s="35"/>
      <c r="AB691" s="35"/>
      <c r="AC691" s="35"/>
      <c r="AD691" s="35"/>
      <c r="AE691" s="35"/>
      <c r="AR691" s="197" t="s">
        <v>165</v>
      </c>
      <c r="AT691" s="197" t="s">
        <v>160</v>
      </c>
      <c r="AU691" s="197" t="s">
        <v>85</v>
      </c>
      <c r="AY691" s="18" t="s">
        <v>158</v>
      </c>
      <c r="BE691" s="198">
        <f>IF(N691="základní",J691,0)</f>
        <v>0</v>
      </c>
      <c r="BF691" s="198">
        <f>IF(N691="snížená",J691,0)</f>
        <v>0</v>
      </c>
      <c r="BG691" s="198">
        <f>IF(N691="zákl. přenesená",J691,0)</f>
        <v>0</v>
      </c>
      <c r="BH691" s="198">
        <f>IF(N691="sníž. přenesená",J691,0)</f>
        <v>0</v>
      </c>
      <c r="BI691" s="198">
        <f>IF(N691="nulová",J691,0)</f>
        <v>0</v>
      </c>
      <c r="BJ691" s="18" t="s">
        <v>8</v>
      </c>
      <c r="BK691" s="198">
        <f>ROUND(I691*H691,0)</f>
        <v>0</v>
      </c>
      <c r="BL691" s="18" t="s">
        <v>165</v>
      </c>
      <c r="BM691" s="197" t="s">
        <v>873</v>
      </c>
    </row>
    <row r="692" spans="1:65" s="2" customFormat="1" ht="54">
      <c r="A692" s="35"/>
      <c r="B692" s="36"/>
      <c r="C692" s="37"/>
      <c r="D692" s="199" t="s">
        <v>167</v>
      </c>
      <c r="E692" s="37"/>
      <c r="F692" s="200" t="s">
        <v>874</v>
      </c>
      <c r="G692" s="37"/>
      <c r="H692" s="37"/>
      <c r="I692" s="201"/>
      <c r="J692" s="37"/>
      <c r="K692" s="37"/>
      <c r="L692" s="40"/>
      <c r="M692" s="202"/>
      <c r="N692" s="203"/>
      <c r="O692" s="72"/>
      <c r="P692" s="72"/>
      <c r="Q692" s="72"/>
      <c r="R692" s="72"/>
      <c r="S692" s="72"/>
      <c r="T692" s="73"/>
      <c r="U692" s="35"/>
      <c r="V692" s="35"/>
      <c r="W692" s="35"/>
      <c r="X692" s="35"/>
      <c r="Y692" s="35"/>
      <c r="Z692" s="35"/>
      <c r="AA692" s="35"/>
      <c r="AB692" s="35"/>
      <c r="AC692" s="35"/>
      <c r="AD692" s="35"/>
      <c r="AE692" s="35"/>
      <c r="AT692" s="18" t="s">
        <v>167</v>
      </c>
      <c r="AU692" s="18" t="s">
        <v>85</v>
      </c>
    </row>
    <row r="693" spans="1:65" s="14" customFormat="1" ht="11.25">
      <c r="B693" s="215"/>
      <c r="C693" s="216"/>
      <c r="D693" s="199" t="s">
        <v>169</v>
      </c>
      <c r="E693" s="217" t="s">
        <v>1</v>
      </c>
      <c r="F693" s="218" t="s">
        <v>707</v>
      </c>
      <c r="G693" s="216"/>
      <c r="H693" s="217" t="s">
        <v>1</v>
      </c>
      <c r="I693" s="219"/>
      <c r="J693" s="216"/>
      <c r="K693" s="216"/>
      <c r="L693" s="220"/>
      <c r="M693" s="221"/>
      <c r="N693" s="222"/>
      <c r="O693" s="222"/>
      <c r="P693" s="222"/>
      <c r="Q693" s="222"/>
      <c r="R693" s="222"/>
      <c r="S693" s="222"/>
      <c r="T693" s="223"/>
      <c r="AT693" s="224" t="s">
        <v>169</v>
      </c>
      <c r="AU693" s="224" t="s">
        <v>85</v>
      </c>
      <c r="AV693" s="14" t="s">
        <v>8</v>
      </c>
      <c r="AW693" s="14" t="s">
        <v>32</v>
      </c>
      <c r="AX693" s="14" t="s">
        <v>76</v>
      </c>
      <c r="AY693" s="224" t="s">
        <v>158</v>
      </c>
    </row>
    <row r="694" spans="1:65" s="13" customFormat="1" ht="11.25">
      <c r="B694" s="204"/>
      <c r="C694" s="205"/>
      <c r="D694" s="199" t="s">
        <v>169</v>
      </c>
      <c r="E694" s="206" t="s">
        <v>1</v>
      </c>
      <c r="F694" s="207" t="s">
        <v>875</v>
      </c>
      <c r="G694" s="205"/>
      <c r="H694" s="208">
        <v>200.9</v>
      </c>
      <c r="I694" s="209"/>
      <c r="J694" s="205"/>
      <c r="K694" s="205"/>
      <c r="L694" s="210"/>
      <c r="M694" s="211"/>
      <c r="N694" s="212"/>
      <c r="O694" s="212"/>
      <c r="P694" s="212"/>
      <c r="Q694" s="212"/>
      <c r="R694" s="212"/>
      <c r="S694" s="212"/>
      <c r="T694" s="213"/>
      <c r="AT694" s="214" t="s">
        <v>169</v>
      </c>
      <c r="AU694" s="214" t="s">
        <v>85</v>
      </c>
      <c r="AV694" s="13" t="s">
        <v>85</v>
      </c>
      <c r="AW694" s="13" t="s">
        <v>32</v>
      </c>
      <c r="AX694" s="13" t="s">
        <v>76</v>
      </c>
      <c r="AY694" s="214" t="s">
        <v>158</v>
      </c>
    </row>
    <row r="695" spans="1:65" s="14" customFormat="1" ht="11.25">
      <c r="B695" s="215"/>
      <c r="C695" s="216"/>
      <c r="D695" s="199" t="s">
        <v>169</v>
      </c>
      <c r="E695" s="217" t="s">
        <v>1</v>
      </c>
      <c r="F695" s="218" t="s">
        <v>709</v>
      </c>
      <c r="G695" s="216"/>
      <c r="H695" s="217" t="s">
        <v>1</v>
      </c>
      <c r="I695" s="219"/>
      <c r="J695" s="216"/>
      <c r="K695" s="216"/>
      <c r="L695" s="220"/>
      <c r="M695" s="221"/>
      <c r="N695" s="222"/>
      <c r="O695" s="222"/>
      <c r="P695" s="222"/>
      <c r="Q695" s="222"/>
      <c r="R695" s="222"/>
      <c r="S695" s="222"/>
      <c r="T695" s="223"/>
      <c r="AT695" s="224" t="s">
        <v>169</v>
      </c>
      <c r="AU695" s="224" t="s">
        <v>85</v>
      </c>
      <c r="AV695" s="14" t="s">
        <v>8</v>
      </c>
      <c r="AW695" s="14" t="s">
        <v>32</v>
      </c>
      <c r="AX695" s="14" t="s">
        <v>76</v>
      </c>
      <c r="AY695" s="224" t="s">
        <v>158</v>
      </c>
    </row>
    <row r="696" spans="1:65" s="13" customFormat="1" ht="11.25">
      <c r="B696" s="204"/>
      <c r="C696" s="205"/>
      <c r="D696" s="199" t="s">
        <v>169</v>
      </c>
      <c r="E696" s="206" t="s">
        <v>1</v>
      </c>
      <c r="F696" s="207" t="s">
        <v>876</v>
      </c>
      <c r="G696" s="205"/>
      <c r="H696" s="208">
        <v>488.8</v>
      </c>
      <c r="I696" s="209"/>
      <c r="J696" s="205"/>
      <c r="K696" s="205"/>
      <c r="L696" s="210"/>
      <c r="M696" s="211"/>
      <c r="N696" s="212"/>
      <c r="O696" s="212"/>
      <c r="P696" s="212"/>
      <c r="Q696" s="212"/>
      <c r="R696" s="212"/>
      <c r="S696" s="212"/>
      <c r="T696" s="213"/>
      <c r="AT696" s="214" t="s">
        <v>169</v>
      </c>
      <c r="AU696" s="214" t="s">
        <v>85</v>
      </c>
      <c r="AV696" s="13" t="s">
        <v>85</v>
      </c>
      <c r="AW696" s="13" t="s">
        <v>32</v>
      </c>
      <c r="AX696" s="13" t="s">
        <v>76</v>
      </c>
      <c r="AY696" s="214" t="s">
        <v>158</v>
      </c>
    </row>
    <row r="697" spans="1:65" s="14" customFormat="1" ht="11.25">
      <c r="B697" s="215"/>
      <c r="C697" s="216"/>
      <c r="D697" s="199" t="s">
        <v>169</v>
      </c>
      <c r="E697" s="217" t="s">
        <v>1</v>
      </c>
      <c r="F697" s="218" t="s">
        <v>711</v>
      </c>
      <c r="G697" s="216"/>
      <c r="H697" s="217" t="s">
        <v>1</v>
      </c>
      <c r="I697" s="219"/>
      <c r="J697" s="216"/>
      <c r="K697" s="216"/>
      <c r="L697" s="220"/>
      <c r="M697" s="221"/>
      <c r="N697" s="222"/>
      <c r="O697" s="222"/>
      <c r="P697" s="222"/>
      <c r="Q697" s="222"/>
      <c r="R697" s="222"/>
      <c r="S697" s="222"/>
      <c r="T697" s="223"/>
      <c r="AT697" s="224" t="s">
        <v>169</v>
      </c>
      <c r="AU697" s="224" t="s">
        <v>85</v>
      </c>
      <c r="AV697" s="14" t="s">
        <v>8</v>
      </c>
      <c r="AW697" s="14" t="s">
        <v>32</v>
      </c>
      <c r="AX697" s="14" t="s">
        <v>76</v>
      </c>
      <c r="AY697" s="224" t="s">
        <v>158</v>
      </c>
    </row>
    <row r="698" spans="1:65" s="13" customFormat="1" ht="11.25">
      <c r="B698" s="204"/>
      <c r="C698" s="205"/>
      <c r="D698" s="199" t="s">
        <v>169</v>
      </c>
      <c r="E698" s="206" t="s">
        <v>1</v>
      </c>
      <c r="F698" s="207" t="s">
        <v>877</v>
      </c>
      <c r="G698" s="205"/>
      <c r="H698" s="208">
        <v>458.96</v>
      </c>
      <c r="I698" s="209"/>
      <c r="J698" s="205"/>
      <c r="K698" s="205"/>
      <c r="L698" s="210"/>
      <c r="M698" s="211"/>
      <c r="N698" s="212"/>
      <c r="O698" s="212"/>
      <c r="P698" s="212"/>
      <c r="Q698" s="212"/>
      <c r="R698" s="212"/>
      <c r="S698" s="212"/>
      <c r="T698" s="213"/>
      <c r="AT698" s="214" t="s">
        <v>169</v>
      </c>
      <c r="AU698" s="214" t="s">
        <v>85</v>
      </c>
      <c r="AV698" s="13" t="s">
        <v>85</v>
      </c>
      <c r="AW698" s="13" t="s">
        <v>32</v>
      </c>
      <c r="AX698" s="13" t="s">
        <v>76</v>
      </c>
      <c r="AY698" s="214" t="s">
        <v>158</v>
      </c>
    </row>
    <row r="699" spans="1:65" s="16" customFormat="1" ht="11.25">
      <c r="B699" s="236"/>
      <c r="C699" s="237"/>
      <c r="D699" s="199" t="s">
        <v>169</v>
      </c>
      <c r="E699" s="238" t="s">
        <v>1</v>
      </c>
      <c r="F699" s="239" t="s">
        <v>189</v>
      </c>
      <c r="G699" s="237"/>
      <c r="H699" s="240">
        <v>1148.6600000000001</v>
      </c>
      <c r="I699" s="241"/>
      <c r="J699" s="237"/>
      <c r="K699" s="237"/>
      <c r="L699" s="242"/>
      <c r="M699" s="243"/>
      <c r="N699" s="244"/>
      <c r="O699" s="244"/>
      <c r="P699" s="244"/>
      <c r="Q699" s="244"/>
      <c r="R699" s="244"/>
      <c r="S699" s="244"/>
      <c r="T699" s="245"/>
      <c r="AT699" s="246" t="s">
        <v>169</v>
      </c>
      <c r="AU699" s="246" t="s">
        <v>85</v>
      </c>
      <c r="AV699" s="16" t="s">
        <v>165</v>
      </c>
      <c r="AW699" s="16" t="s">
        <v>32</v>
      </c>
      <c r="AX699" s="16" t="s">
        <v>8</v>
      </c>
      <c r="AY699" s="246" t="s">
        <v>158</v>
      </c>
    </row>
    <row r="700" spans="1:65" s="2" customFormat="1" ht="48">
      <c r="A700" s="35"/>
      <c r="B700" s="36"/>
      <c r="C700" s="187" t="s">
        <v>878</v>
      </c>
      <c r="D700" s="187" t="s">
        <v>160</v>
      </c>
      <c r="E700" s="188" t="s">
        <v>879</v>
      </c>
      <c r="F700" s="189" t="s">
        <v>880</v>
      </c>
      <c r="G700" s="190" t="s">
        <v>163</v>
      </c>
      <c r="H700" s="191">
        <v>68919.600000000006</v>
      </c>
      <c r="I700" s="192"/>
      <c r="J700" s="191">
        <f>ROUND(I700*H700,0)</f>
        <v>0</v>
      </c>
      <c r="K700" s="189" t="s">
        <v>164</v>
      </c>
      <c r="L700" s="40"/>
      <c r="M700" s="193" t="s">
        <v>1</v>
      </c>
      <c r="N700" s="194" t="s">
        <v>41</v>
      </c>
      <c r="O700" s="72"/>
      <c r="P700" s="195">
        <f>O700*H700</f>
        <v>0</v>
      </c>
      <c r="Q700" s="195">
        <v>0</v>
      </c>
      <c r="R700" s="195">
        <f>Q700*H700</f>
        <v>0</v>
      </c>
      <c r="S700" s="195">
        <v>0</v>
      </c>
      <c r="T700" s="196">
        <f>S700*H700</f>
        <v>0</v>
      </c>
      <c r="U700" s="35"/>
      <c r="V700" s="35"/>
      <c r="W700" s="35"/>
      <c r="X700" s="35"/>
      <c r="Y700" s="35"/>
      <c r="Z700" s="35"/>
      <c r="AA700" s="35"/>
      <c r="AB700" s="35"/>
      <c r="AC700" s="35"/>
      <c r="AD700" s="35"/>
      <c r="AE700" s="35"/>
      <c r="AR700" s="197" t="s">
        <v>165</v>
      </c>
      <c r="AT700" s="197" t="s">
        <v>160</v>
      </c>
      <c r="AU700" s="197" t="s">
        <v>85</v>
      </c>
      <c r="AY700" s="18" t="s">
        <v>158</v>
      </c>
      <c r="BE700" s="198">
        <f>IF(N700="základní",J700,0)</f>
        <v>0</v>
      </c>
      <c r="BF700" s="198">
        <f>IF(N700="snížená",J700,0)</f>
        <v>0</v>
      </c>
      <c r="BG700" s="198">
        <f>IF(N700="zákl. přenesená",J700,0)</f>
        <v>0</v>
      </c>
      <c r="BH700" s="198">
        <f>IF(N700="sníž. přenesená",J700,0)</f>
        <v>0</v>
      </c>
      <c r="BI700" s="198">
        <f>IF(N700="nulová",J700,0)</f>
        <v>0</v>
      </c>
      <c r="BJ700" s="18" t="s">
        <v>8</v>
      </c>
      <c r="BK700" s="198">
        <f>ROUND(I700*H700,0)</f>
        <v>0</v>
      </c>
      <c r="BL700" s="18" t="s">
        <v>165</v>
      </c>
      <c r="BM700" s="197" t="s">
        <v>881</v>
      </c>
    </row>
    <row r="701" spans="1:65" s="2" customFormat="1" ht="54">
      <c r="A701" s="35"/>
      <c r="B701" s="36"/>
      <c r="C701" s="37"/>
      <c r="D701" s="199" t="s">
        <v>167</v>
      </c>
      <c r="E701" s="37"/>
      <c r="F701" s="200" t="s">
        <v>874</v>
      </c>
      <c r="G701" s="37"/>
      <c r="H701" s="37"/>
      <c r="I701" s="201"/>
      <c r="J701" s="37"/>
      <c r="K701" s="37"/>
      <c r="L701" s="40"/>
      <c r="M701" s="202"/>
      <c r="N701" s="203"/>
      <c r="O701" s="72"/>
      <c r="P701" s="72"/>
      <c r="Q701" s="72"/>
      <c r="R701" s="72"/>
      <c r="S701" s="72"/>
      <c r="T701" s="73"/>
      <c r="U701" s="35"/>
      <c r="V701" s="35"/>
      <c r="W701" s="35"/>
      <c r="X701" s="35"/>
      <c r="Y701" s="35"/>
      <c r="Z701" s="35"/>
      <c r="AA701" s="35"/>
      <c r="AB701" s="35"/>
      <c r="AC701" s="35"/>
      <c r="AD701" s="35"/>
      <c r="AE701" s="35"/>
      <c r="AT701" s="18" t="s">
        <v>167</v>
      </c>
      <c r="AU701" s="18" t="s">
        <v>85</v>
      </c>
    </row>
    <row r="702" spans="1:65" s="13" customFormat="1" ht="11.25">
      <c r="B702" s="204"/>
      <c r="C702" s="205"/>
      <c r="D702" s="199" t="s">
        <v>169</v>
      </c>
      <c r="E702" s="206" t="s">
        <v>1</v>
      </c>
      <c r="F702" s="207" t="s">
        <v>882</v>
      </c>
      <c r="G702" s="205"/>
      <c r="H702" s="208">
        <v>68919.600000000006</v>
      </c>
      <c r="I702" s="209"/>
      <c r="J702" s="205"/>
      <c r="K702" s="205"/>
      <c r="L702" s="210"/>
      <c r="M702" s="211"/>
      <c r="N702" s="212"/>
      <c r="O702" s="212"/>
      <c r="P702" s="212"/>
      <c r="Q702" s="212"/>
      <c r="R702" s="212"/>
      <c r="S702" s="212"/>
      <c r="T702" s="213"/>
      <c r="AT702" s="214" t="s">
        <v>169</v>
      </c>
      <c r="AU702" s="214" t="s">
        <v>85</v>
      </c>
      <c r="AV702" s="13" t="s">
        <v>85</v>
      </c>
      <c r="AW702" s="13" t="s">
        <v>32</v>
      </c>
      <c r="AX702" s="13" t="s">
        <v>8</v>
      </c>
      <c r="AY702" s="214" t="s">
        <v>158</v>
      </c>
    </row>
    <row r="703" spans="1:65" s="2" customFormat="1" ht="48">
      <c r="A703" s="35"/>
      <c r="B703" s="36"/>
      <c r="C703" s="187" t="s">
        <v>883</v>
      </c>
      <c r="D703" s="187" t="s">
        <v>160</v>
      </c>
      <c r="E703" s="188" t="s">
        <v>884</v>
      </c>
      <c r="F703" s="189" t="s">
        <v>885</v>
      </c>
      <c r="G703" s="190" t="s">
        <v>163</v>
      </c>
      <c r="H703" s="191">
        <v>1148.6600000000001</v>
      </c>
      <c r="I703" s="192"/>
      <c r="J703" s="191">
        <f>ROUND(I703*H703,0)</f>
        <v>0</v>
      </c>
      <c r="K703" s="189" t="s">
        <v>164</v>
      </c>
      <c r="L703" s="40"/>
      <c r="M703" s="193" t="s">
        <v>1</v>
      </c>
      <c r="N703" s="194" t="s">
        <v>41</v>
      </c>
      <c r="O703" s="72"/>
      <c r="P703" s="195">
        <f>O703*H703</f>
        <v>0</v>
      </c>
      <c r="Q703" s="195">
        <v>0</v>
      </c>
      <c r="R703" s="195">
        <f>Q703*H703</f>
        <v>0</v>
      </c>
      <c r="S703" s="195">
        <v>0</v>
      </c>
      <c r="T703" s="196">
        <f>S703*H703</f>
        <v>0</v>
      </c>
      <c r="U703" s="35"/>
      <c r="V703" s="35"/>
      <c r="W703" s="35"/>
      <c r="X703" s="35"/>
      <c r="Y703" s="35"/>
      <c r="Z703" s="35"/>
      <c r="AA703" s="35"/>
      <c r="AB703" s="35"/>
      <c r="AC703" s="35"/>
      <c r="AD703" s="35"/>
      <c r="AE703" s="35"/>
      <c r="AR703" s="197" t="s">
        <v>165</v>
      </c>
      <c r="AT703" s="197" t="s">
        <v>160</v>
      </c>
      <c r="AU703" s="197" t="s">
        <v>85</v>
      </c>
      <c r="AY703" s="18" t="s">
        <v>158</v>
      </c>
      <c r="BE703" s="198">
        <f>IF(N703="základní",J703,0)</f>
        <v>0</v>
      </c>
      <c r="BF703" s="198">
        <f>IF(N703="snížená",J703,0)</f>
        <v>0</v>
      </c>
      <c r="BG703" s="198">
        <f>IF(N703="zákl. přenesená",J703,0)</f>
        <v>0</v>
      </c>
      <c r="BH703" s="198">
        <f>IF(N703="sníž. přenesená",J703,0)</f>
        <v>0</v>
      </c>
      <c r="BI703" s="198">
        <f>IF(N703="nulová",J703,0)</f>
        <v>0</v>
      </c>
      <c r="BJ703" s="18" t="s">
        <v>8</v>
      </c>
      <c r="BK703" s="198">
        <f>ROUND(I703*H703,0)</f>
        <v>0</v>
      </c>
      <c r="BL703" s="18" t="s">
        <v>165</v>
      </c>
      <c r="BM703" s="197" t="s">
        <v>886</v>
      </c>
    </row>
    <row r="704" spans="1:65" s="2" customFormat="1" ht="27">
      <c r="A704" s="35"/>
      <c r="B704" s="36"/>
      <c r="C704" s="37"/>
      <c r="D704" s="199" t="s">
        <v>167</v>
      </c>
      <c r="E704" s="37"/>
      <c r="F704" s="200" t="s">
        <v>887</v>
      </c>
      <c r="G704" s="37"/>
      <c r="H704" s="37"/>
      <c r="I704" s="201"/>
      <c r="J704" s="37"/>
      <c r="K704" s="37"/>
      <c r="L704" s="40"/>
      <c r="M704" s="202"/>
      <c r="N704" s="203"/>
      <c r="O704" s="72"/>
      <c r="P704" s="72"/>
      <c r="Q704" s="72"/>
      <c r="R704" s="72"/>
      <c r="S704" s="72"/>
      <c r="T704" s="73"/>
      <c r="U704" s="35"/>
      <c r="V704" s="35"/>
      <c r="W704" s="35"/>
      <c r="X704" s="35"/>
      <c r="Y704" s="35"/>
      <c r="Z704" s="35"/>
      <c r="AA704" s="35"/>
      <c r="AB704" s="35"/>
      <c r="AC704" s="35"/>
      <c r="AD704" s="35"/>
      <c r="AE704" s="35"/>
      <c r="AT704" s="18" t="s">
        <v>167</v>
      </c>
      <c r="AU704" s="18" t="s">
        <v>85</v>
      </c>
    </row>
    <row r="705" spans="1:65" s="14" customFormat="1" ht="11.25">
      <c r="B705" s="215"/>
      <c r="C705" s="216"/>
      <c r="D705" s="199" t="s">
        <v>169</v>
      </c>
      <c r="E705" s="217" t="s">
        <v>1</v>
      </c>
      <c r="F705" s="218" t="s">
        <v>707</v>
      </c>
      <c r="G705" s="216"/>
      <c r="H705" s="217" t="s">
        <v>1</v>
      </c>
      <c r="I705" s="219"/>
      <c r="J705" s="216"/>
      <c r="K705" s="216"/>
      <c r="L705" s="220"/>
      <c r="M705" s="221"/>
      <c r="N705" s="222"/>
      <c r="O705" s="222"/>
      <c r="P705" s="222"/>
      <c r="Q705" s="222"/>
      <c r="R705" s="222"/>
      <c r="S705" s="222"/>
      <c r="T705" s="223"/>
      <c r="AT705" s="224" t="s">
        <v>169</v>
      </c>
      <c r="AU705" s="224" t="s">
        <v>85</v>
      </c>
      <c r="AV705" s="14" t="s">
        <v>8</v>
      </c>
      <c r="AW705" s="14" t="s">
        <v>32</v>
      </c>
      <c r="AX705" s="14" t="s">
        <v>76</v>
      </c>
      <c r="AY705" s="224" t="s">
        <v>158</v>
      </c>
    </row>
    <row r="706" spans="1:65" s="13" customFormat="1" ht="11.25">
      <c r="B706" s="204"/>
      <c r="C706" s="205"/>
      <c r="D706" s="199" t="s">
        <v>169</v>
      </c>
      <c r="E706" s="206" t="s">
        <v>1</v>
      </c>
      <c r="F706" s="207" t="s">
        <v>875</v>
      </c>
      <c r="G706" s="205"/>
      <c r="H706" s="208">
        <v>200.9</v>
      </c>
      <c r="I706" s="209"/>
      <c r="J706" s="205"/>
      <c r="K706" s="205"/>
      <c r="L706" s="210"/>
      <c r="M706" s="211"/>
      <c r="N706" s="212"/>
      <c r="O706" s="212"/>
      <c r="P706" s="212"/>
      <c r="Q706" s="212"/>
      <c r="R706" s="212"/>
      <c r="S706" s="212"/>
      <c r="T706" s="213"/>
      <c r="AT706" s="214" t="s">
        <v>169</v>
      </c>
      <c r="AU706" s="214" t="s">
        <v>85</v>
      </c>
      <c r="AV706" s="13" t="s">
        <v>85</v>
      </c>
      <c r="AW706" s="13" t="s">
        <v>32</v>
      </c>
      <c r="AX706" s="13" t="s">
        <v>76</v>
      </c>
      <c r="AY706" s="214" t="s">
        <v>158</v>
      </c>
    </row>
    <row r="707" spans="1:65" s="14" customFormat="1" ht="11.25">
      <c r="B707" s="215"/>
      <c r="C707" s="216"/>
      <c r="D707" s="199" t="s">
        <v>169</v>
      </c>
      <c r="E707" s="217" t="s">
        <v>1</v>
      </c>
      <c r="F707" s="218" t="s">
        <v>709</v>
      </c>
      <c r="G707" s="216"/>
      <c r="H707" s="217" t="s">
        <v>1</v>
      </c>
      <c r="I707" s="219"/>
      <c r="J707" s="216"/>
      <c r="K707" s="216"/>
      <c r="L707" s="220"/>
      <c r="M707" s="221"/>
      <c r="N707" s="222"/>
      <c r="O707" s="222"/>
      <c r="P707" s="222"/>
      <c r="Q707" s="222"/>
      <c r="R707" s="222"/>
      <c r="S707" s="222"/>
      <c r="T707" s="223"/>
      <c r="AT707" s="224" t="s">
        <v>169</v>
      </c>
      <c r="AU707" s="224" t="s">
        <v>85</v>
      </c>
      <c r="AV707" s="14" t="s">
        <v>8</v>
      </c>
      <c r="AW707" s="14" t="s">
        <v>32</v>
      </c>
      <c r="AX707" s="14" t="s">
        <v>76</v>
      </c>
      <c r="AY707" s="224" t="s">
        <v>158</v>
      </c>
    </row>
    <row r="708" spans="1:65" s="13" customFormat="1" ht="11.25">
      <c r="B708" s="204"/>
      <c r="C708" s="205"/>
      <c r="D708" s="199" t="s">
        <v>169</v>
      </c>
      <c r="E708" s="206" t="s">
        <v>1</v>
      </c>
      <c r="F708" s="207" t="s">
        <v>876</v>
      </c>
      <c r="G708" s="205"/>
      <c r="H708" s="208">
        <v>488.8</v>
      </c>
      <c r="I708" s="209"/>
      <c r="J708" s="205"/>
      <c r="K708" s="205"/>
      <c r="L708" s="210"/>
      <c r="M708" s="211"/>
      <c r="N708" s="212"/>
      <c r="O708" s="212"/>
      <c r="P708" s="212"/>
      <c r="Q708" s="212"/>
      <c r="R708" s="212"/>
      <c r="S708" s="212"/>
      <c r="T708" s="213"/>
      <c r="AT708" s="214" t="s">
        <v>169</v>
      </c>
      <c r="AU708" s="214" t="s">
        <v>85</v>
      </c>
      <c r="AV708" s="13" t="s">
        <v>85</v>
      </c>
      <c r="AW708" s="13" t="s">
        <v>32</v>
      </c>
      <c r="AX708" s="13" t="s">
        <v>76</v>
      </c>
      <c r="AY708" s="214" t="s">
        <v>158</v>
      </c>
    </row>
    <row r="709" spans="1:65" s="14" customFormat="1" ht="11.25">
      <c r="B709" s="215"/>
      <c r="C709" s="216"/>
      <c r="D709" s="199" t="s">
        <v>169</v>
      </c>
      <c r="E709" s="217" t="s">
        <v>1</v>
      </c>
      <c r="F709" s="218" t="s">
        <v>711</v>
      </c>
      <c r="G709" s="216"/>
      <c r="H709" s="217" t="s">
        <v>1</v>
      </c>
      <c r="I709" s="219"/>
      <c r="J709" s="216"/>
      <c r="K709" s="216"/>
      <c r="L709" s="220"/>
      <c r="M709" s="221"/>
      <c r="N709" s="222"/>
      <c r="O709" s="222"/>
      <c r="P709" s="222"/>
      <c r="Q709" s="222"/>
      <c r="R709" s="222"/>
      <c r="S709" s="222"/>
      <c r="T709" s="223"/>
      <c r="AT709" s="224" t="s">
        <v>169</v>
      </c>
      <c r="AU709" s="224" t="s">
        <v>85</v>
      </c>
      <c r="AV709" s="14" t="s">
        <v>8</v>
      </c>
      <c r="AW709" s="14" t="s">
        <v>32</v>
      </c>
      <c r="AX709" s="14" t="s">
        <v>76</v>
      </c>
      <c r="AY709" s="224" t="s">
        <v>158</v>
      </c>
    </row>
    <row r="710" spans="1:65" s="13" customFormat="1" ht="11.25">
      <c r="B710" s="204"/>
      <c r="C710" s="205"/>
      <c r="D710" s="199" t="s">
        <v>169</v>
      </c>
      <c r="E710" s="206" t="s">
        <v>1</v>
      </c>
      <c r="F710" s="207" t="s">
        <v>877</v>
      </c>
      <c r="G710" s="205"/>
      <c r="H710" s="208">
        <v>458.96</v>
      </c>
      <c r="I710" s="209"/>
      <c r="J710" s="205"/>
      <c r="K710" s="205"/>
      <c r="L710" s="210"/>
      <c r="M710" s="211"/>
      <c r="N710" s="212"/>
      <c r="O710" s="212"/>
      <c r="P710" s="212"/>
      <c r="Q710" s="212"/>
      <c r="R710" s="212"/>
      <c r="S710" s="212"/>
      <c r="T710" s="213"/>
      <c r="AT710" s="214" t="s">
        <v>169</v>
      </c>
      <c r="AU710" s="214" t="s">
        <v>85</v>
      </c>
      <c r="AV710" s="13" t="s">
        <v>85</v>
      </c>
      <c r="AW710" s="13" t="s">
        <v>32</v>
      </c>
      <c r="AX710" s="13" t="s">
        <v>76</v>
      </c>
      <c r="AY710" s="214" t="s">
        <v>158</v>
      </c>
    </row>
    <row r="711" spans="1:65" s="16" customFormat="1" ht="11.25">
      <c r="B711" s="236"/>
      <c r="C711" s="237"/>
      <c r="D711" s="199" t="s">
        <v>169</v>
      </c>
      <c r="E711" s="238" t="s">
        <v>1</v>
      </c>
      <c r="F711" s="239" t="s">
        <v>189</v>
      </c>
      <c r="G711" s="237"/>
      <c r="H711" s="240">
        <v>1148.6600000000001</v>
      </c>
      <c r="I711" s="241"/>
      <c r="J711" s="237"/>
      <c r="K711" s="237"/>
      <c r="L711" s="242"/>
      <c r="M711" s="243"/>
      <c r="N711" s="244"/>
      <c r="O711" s="244"/>
      <c r="P711" s="244"/>
      <c r="Q711" s="244"/>
      <c r="R711" s="244"/>
      <c r="S711" s="244"/>
      <c r="T711" s="245"/>
      <c r="AT711" s="246" t="s">
        <v>169</v>
      </c>
      <c r="AU711" s="246" t="s">
        <v>85</v>
      </c>
      <c r="AV711" s="16" t="s">
        <v>165</v>
      </c>
      <c r="AW711" s="16" t="s">
        <v>32</v>
      </c>
      <c r="AX711" s="16" t="s">
        <v>8</v>
      </c>
      <c r="AY711" s="246" t="s">
        <v>158</v>
      </c>
    </row>
    <row r="712" spans="1:65" s="2" customFormat="1" ht="24">
      <c r="A712" s="35"/>
      <c r="B712" s="36"/>
      <c r="C712" s="187" t="s">
        <v>888</v>
      </c>
      <c r="D712" s="187" t="s">
        <v>160</v>
      </c>
      <c r="E712" s="188" t="s">
        <v>889</v>
      </c>
      <c r="F712" s="189" t="s">
        <v>890</v>
      </c>
      <c r="G712" s="190" t="s">
        <v>163</v>
      </c>
      <c r="H712" s="191">
        <v>1148.6600000000001</v>
      </c>
      <c r="I712" s="192"/>
      <c r="J712" s="191">
        <f>ROUND(I712*H712,0)</f>
        <v>0</v>
      </c>
      <c r="K712" s="189" t="s">
        <v>164</v>
      </c>
      <c r="L712" s="40"/>
      <c r="M712" s="193" t="s">
        <v>1</v>
      </c>
      <c r="N712" s="194" t="s">
        <v>41</v>
      </c>
      <c r="O712" s="72"/>
      <c r="P712" s="195">
        <f>O712*H712</f>
        <v>0</v>
      </c>
      <c r="Q712" s="195">
        <v>0</v>
      </c>
      <c r="R712" s="195">
        <f>Q712*H712</f>
        <v>0</v>
      </c>
      <c r="S712" s="195">
        <v>0</v>
      </c>
      <c r="T712" s="196">
        <f>S712*H712</f>
        <v>0</v>
      </c>
      <c r="U712" s="35"/>
      <c r="V712" s="35"/>
      <c r="W712" s="35"/>
      <c r="X712" s="35"/>
      <c r="Y712" s="35"/>
      <c r="Z712" s="35"/>
      <c r="AA712" s="35"/>
      <c r="AB712" s="35"/>
      <c r="AC712" s="35"/>
      <c r="AD712" s="35"/>
      <c r="AE712" s="35"/>
      <c r="AR712" s="197" t="s">
        <v>165</v>
      </c>
      <c r="AT712" s="197" t="s">
        <v>160</v>
      </c>
      <c r="AU712" s="197" t="s">
        <v>85</v>
      </c>
      <c r="AY712" s="18" t="s">
        <v>158</v>
      </c>
      <c r="BE712" s="198">
        <f>IF(N712="základní",J712,0)</f>
        <v>0</v>
      </c>
      <c r="BF712" s="198">
        <f>IF(N712="snížená",J712,0)</f>
        <v>0</v>
      </c>
      <c r="BG712" s="198">
        <f>IF(N712="zákl. přenesená",J712,0)</f>
        <v>0</v>
      </c>
      <c r="BH712" s="198">
        <f>IF(N712="sníž. přenesená",J712,0)</f>
        <v>0</v>
      </c>
      <c r="BI712" s="198">
        <f>IF(N712="nulová",J712,0)</f>
        <v>0</v>
      </c>
      <c r="BJ712" s="18" t="s">
        <v>8</v>
      </c>
      <c r="BK712" s="198">
        <f>ROUND(I712*H712,0)</f>
        <v>0</v>
      </c>
      <c r="BL712" s="18" t="s">
        <v>165</v>
      </c>
      <c r="BM712" s="197" t="s">
        <v>891</v>
      </c>
    </row>
    <row r="713" spans="1:65" s="2" customFormat="1" ht="27">
      <c r="A713" s="35"/>
      <c r="B713" s="36"/>
      <c r="C713" s="37"/>
      <c r="D713" s="199" t="s">
        <v>167</v>
      </c>
      <c r="E713" s="37"/>
      <c r="F713" s="200" t="s">
        <v>892</v>
      </c>
      <c r="G713" s="37"/>
      <c r="H713" s="37"/>
      <c r="I713" s="201"/>
      <c r="J713" s="37"/>
      <c r="K713" s="37"/>
      <c r="L713" s="40"/>
      <c r="M713" s="202"/>
      <c r="N713" s="203"/>
      <c r="O713" s="72"/>
      <c r="P713" s="72"/>
      <c r="Q713" s="72"/>
      <c r="R713" s="72"/>
      <c r="S713" s="72"/>
      <c r="T713" s="73"/>
      <c r="U713" s="35"/>
      <c r="V713" s="35"/>
      <c r="W713" s="35"/>
      <c r="X713" s="35"/>
      <c r="Y713" s="35"/>
      <c r="Z713" s="35"/>
      <c r="AA713" s="35"/>
      <c r="AB713" s="35"/>
      <c r="AC713" s="35"/>
      <c r="AD713" s="35"/>
      <c r="AE713" s="35"/>
      <c r="AT713" s="18" t="s">
        <v>167</v>
      </c>
      <c r="AU713" s="18" t="s">
        <v>85</v>
      </c>
    </row>
    <row r="714" spans="1:65" s="14" customFormat="1" ht="11.25">
      <c r="B714" s="215"/>
      <c r="C714" s="216"/>
      <c r="D714" s="199" t="s">
        <v>169</v>
      </c>
      <c r="E714" s="217" t="s">
        <v>1</v>
      </c>
      <c r="F714" s="218" t="s">
        <v>707</v>
      </c>
      <c r="G714" s="216"/>
      <c r="H714" s="217" t="s">
        <v>1</v>
      </c>
      <c r="I714" s="219"/>
      <c r="J714" s="216"/>
      <c r="K714" s="216"/>
      <c r="L714" s="220"/>
      <c r="M714" s="221"/>
      <c r="N714" s="222"/>
      <c r="O714" s="222"/>
      <c r="P714" s="222"/>
      <c r="Q714" s="222"/>
      <c r="R714" s="222"/>
      <c r="S714" s="222"/>
      <c r="T714" s="223"/>
      <c r="AT714" s="224" t="s">
        <v>169</v>
      </c>
      <c r="AU714" s="224" t="s">
        <v>85</v>
      </c>
      <c r="AV714" s="14" t="s">
        <v>8</v>
      </c>
      <c r="AW714" s="14" t="s">
        <v>32</v>
      </c>
      <c r="AX714" s="14" t="s">
        <v>76</v>
      </c>
      <c r="AY714" s="224" t="s">
        <v>158</v>
      </c>
    </row>
    <row r="715" spans="1:65" s="13" customFormat="1" ht="11.25">
      <c r="B715" s="204"/>
      <c r="C715" s="205"/>
      <c r="D715" s="199" t="s">
        <v>169</v>
      </c>
      <c r="E715" s="206" t="s">
        <v>1</v>
      </c>
      <c r="F715" s="207" t="s">
        <v>875</v>
      </c>
      <c r="G715" s="205"/>
      <c r="H715" s="208">
        <v>200.9</v>
      </c>
      <c r="I715" s="209"/>
      <c r="J715" s="205"/>
      <c r="K715" s="205"/>
      <c r="L715" s="210"/>
      <c r="M715" s="211"/>
      <c r="N715" s="212"/>
      <c r="O715" s="212"/>
      <c r="P715" s="212"/>
      <c r="Q715" s="212"/>
      <c r="R715" s="212"/>
      <c r="S715" s="212"/>
      <c r="T715" s="213"/>
      <c r="AT715" s="214" t="s">
        <v>169</v>
      </c>
      <c r="AU715" s="214" t="s">
        <v>85</v>
      </c>
      <c r="AV715" s="13" t="s">
        <v>85</v>
      </c>
      <c r="AW715" s="13" t="s">
        <v>32</v>
      </c>
      <c r="AX715" s="13" t="s">
        <v>76</v>
      </c>
      <c r="AY715" s="214" t="s">
        <v>158</v>
      </c>
    </row>
    <row r="716" spans="1:65" s="14" customFormat="1" ht="11.25">
      <c r="B716" s="215"/>
      <c r="C716" s="216"/>
      <c r="D716" s="199" t="s">
        <v>169</v>
      </c>
      <c r="E716" s="217" t="s">
        <v>1</v>
      </c>
      <c r="F716" s="218" t="s">
        <v>709</v>
      </c>
      <c r="G716" s="216"/>
      <c r="H716" s="217" t="s">
        <v>1</v>
      </c>
      <c r="I716" s="219"/>
      <c r="J716" s="216"/>
      <c r="K716" s="216"/>
      <c r="L716" s="220"/>
      <c r="M716" s="221"/>
      <c r="N716" s="222"/>
      <c r="O716" s="222"/>
      <c r="P716" s="222"/>
      <c r="Q716" s="222"/>
      <c r="R716" s="222"/>
      <c r="S716" s="222"/>
      <c r="T716" s="223"/>
      <c r="AT716" s="224" t="s">
        <v>169</v>
      </c>
      <c r="AU716" s="224" t="s">
        <v>85</v>
      </c>
      <c r="AV716" s="14" t="s">
        <v>8</v>
      </c>
      <c r="AW716" s="14" t="s">
        <v>32</v>
      </c>
      <c r="AX716" s="14" t="s">
        <v>76</v>
      </c>
      <c r="AY716" s="224" t="s">
        <v>158</v>
      </c>
    </row>
    <row r="717" spans="1:65" s="13" customFormat="1" ht="11.25">
      <c r="B717" s="204"/>
      <c r="C717" s="205"/>
      <c r="D717" s="199" t="s">
        <v>169</v>
      </c>
      <c r="E717" s="206" t="s">
        <v>1</v>
      </c>
      <c r="F717" s="207" t="s">
        <v>876</v>
      </c>
      <c r="G717" s="205"/>
      <c r="H717" s="208">
        <v>488.8</v>
      </c>
      <c r="I717" s="209"/>
      <c r="J717" s="205"/>
      <c r="K717" s="205"/>
      <c r="L717" s="210"/>
      <c r="M717" s="211"/>
      <c r="N717" s="212"/>
      <c r="O717" s="212"/>
      <c r="P717" s="212"/>
      <c r="Q717" s="212"/>
      <c r="R717" s="212"/>
      <c r="S717" s="212"/>
      <c r="T717" s="213"/>
      <c r="AT717" s="214" t="s">
        <v>169</v>
      </c>
      <c r="AU717" s="214" t="s">
        <v>85</v>
      </c>
      <c r="AV717" s="13" t="s">
        <v>85</v>
      </c>
      <c r="AW717" s="13" t="s">
        <v>32</v>
      </c>
      <c r="AX717" s="13" t="s">
        <v>76</v>
      </c>
      <c r="AY717" s="214" t="s">
        <v>158</v>
      </c>
    </row>
    <row r="718" spans="1:65" s="14" customFormat="1" ht="11.25">
      <c r="B718" s="215"/>
      <c r="C718" s="216"/>
      <c r="D718" s="199" t="s">
        <v>169</v>
      </c>
      <c r="E718" s="217" t="s">
        <v>1</v>
      </c>
      <c r="F718" s="218" t="s">
        <v>711</v>
      </c>
      <c r="G718" s="216"/>
      <c r="H718" s="217" t="s">
        <v>1</v>
      </c>
      <c r="I718" s="219"/>
      <c r="J718" s="216"/>
      <c r="K718" s="216"/>
      <c r="L718" s="220"/>
      <c r="M718" s="221"/>
      <c r="N718" s="222"/>
      <c r="O718" s="222"/>
      <c r="P718" s="222"/>
      <c r="Q718" s="222"/>
      <c r="R718" s="222"/>
      <c r="S718" s="222"/>
      <c r="T718" s="223"/>
      <c r="AT718" s="224" t="s">
        <v>169</v>
      </c>
      <c r="AU718" s="224" t="s">
        <v>85</v>
      </c>
      <c r="AV718" s="14" t="s">
        <v>8</v>
      </c>
      <c r="AW718" s="14" t="s">
        <v>32</v>
      </c>
      <c r="AX718" s="14" t="s">
        <v>76</v>
      </c>
      <c r="AY718" s="224" t="s">
        <v>158</v>
      </c>
    </row>
    <row r="719" spans="1:65" s="13" customFormat="1" ht="11.25">
      <c r="B719" s="204"/>
      <c r="C719" s="205"/>
      <c r="D719" s="199" t="s">
        <v>169</v>
      </c>
      <c r="E719" s="206" t="s">
        <v>1</v>
      </c>
      <c r="F719" s="207" t="s">
        <v>877</v>
      </c>
      <c r="G719" s="205"/>
      <c r="H719" s="208">
        <v>458.96</v>
      </c>
      <c r="I719" s="209"/>
      <c r="J719" s="205"/>
      <c r="K719" s="205"/>
      <c r="L719" s="210"/>
      <c r="M719" s="211"/>
      <c r="N719" s="212"/>
      <c r="O719" s="212"/>
      <c r="P719" s="212"/>
      <c r="Q719" s="212"/>
      <c r="R719" s="212"/>
      <c r="S719" s="212"/>
      <c r="T719" s="213"/>
      <c r="AT719" s="214" t="s">
        <v>169</v>
      </c>
      <c r="AU719" s="214" t="s">
        <v>85</v>
      </c>
      <c r="AV719" s="13" t="s">
        <v>85</v>
      </c>
      <c r="AW719" s="13" t="s">
        <v>32</v>
      </c>
      <c r="AX719" s="13" t="s">
        <v>76</v>
      </c>
      <c r="AY719" s="214" t="s">
        <v>158</v>
      </c>
    </row>
    <row r="720" spans="1:65" s="16" customFormat="1" ht="11.25">
      <c r="B720" s="236"/>
      <c r="C720" s="237"/>
      <c r="D720" s="199" t="s">
        <v>169</v>
      </c>
      <c r="E720" s="238" t="s">
        <v>1</v>
      </c>
      <c r="F720" s="239" t="s">
        <v>189</v>
      </c>
      <c r="G720" s="237"/>
      <c r="H720" s="240">
        <v>1148.6600000000001</v>
      </c>
      <c r="I720" s="241"/>
      <c r="J720" s="237"/>
      <c r="K720" s="237"/>
      <c r="L720" s="242"/>
      <c r="M720" s="243"/>
      <c r="N720" s="244"/>
      <c r="O720" s="244"/>
      <c r="P720" s="244"/>
      <c r="Q720" s="244"/>
      <c r="R720" s="244"/>
      <c r="S720" s="244"/>
      <c r="T720" s="245"/>
      <c r="AT720" s="246" t="s">
        <v>169</v>
      </c>
      <c r="AU720" s="246" t="s">
        <v>85</v>
      </c>
      <c r="AV720" s="16" t="s">
        <v>165</v>
      </c>
      <c r="AW720" s="16" t="s">
        <v>32</v>
      </c>
      <c r="AX720" s="16" t="s">
        <v>8</v>
      </c>
      <c r="AY720" s="246" t="s">
        <v>158</v>
      </c>
    </row>
    <row r="721" spans="1:65" s="2" customFormat="1" ht="24">
      <c r="A721" s="35"/>
      <c r="B721" s="36"/>
      <c r="C721" s="187" t="s">
        <v>893</v>
      </c>
      <c r="D721" s="187" t="s">
        <v>160</v>
      </c>
      <c r="E721" s="188" t="s">
        <v>894</v>
      </c>
      <c r="F721" s="189" t="s">
        <v>895</v>
      </c>
      <c r="G721" s="190" t="s">
        <v>163</v>
      </c>
      <c r="H721" s="191">
        <v>68919.600000000006</v>
      </c>
      <c r="I721" s="192"/>
      <c r="J721" s="191">
        <f>ROUND(I721*H721,0)</f>
        <v>0</v>
      </c>
      <c r="K721" s="189" t="s">
        <v>164</v>
      </c>
      <c r="L721" s="40"/>
      <c r="M721" s="193" t="s">
        <v>1</v>
      </c>
      <c r="N721" s="194" t="s">
        <v>41</v>
      </c>
      <c r="O721" s="72"/>
      <c r="P721" s="195">
        <f>O721*H721</f>
        <v>0</v>
      </c>
      <c r="Q721" s="195">
        <v>0</v>
      </c>
      <c r="R721" s="195">
        <f>Q721*H721</f>
        <v>0</v>
      </c>
      <c r="S721" s="195">
        <v>0</v>
      </c>
      <c r="T721" s="196">
        <f>S721*H721</f>
        <v>0</v>
      </c>
      <c r="U721" s="35"/>
      <c r="V721" s="35"/>
      <c r="W721" s="35"/>
      <c r="X721" s="35"/>
      <c r="Y721" s="35"/>
      <c r="Z721" s="35"/>
      <c r="AA721" s="35"/>
      <c r="AB721" s="35"/>
      <c r="AC721" s="35"/>
      <c r="AD721" s="35"/>
      <c r="AE721" s="35"/>
      <c r="AR721" s="197" t="s">
        <v>165</v>
      </c>
      <c r="AT721" s="197" t="s">
        <v>160</v>
      </c>
      <c r="AU721" s="197" t="s">
        <v>85</v>
      </c>
      <c r="AY721" s="18" t="s">
        <v>158</v>
      </c>
      <c r="BE721" s="198">
        <f>IF(N721="základní",J721,0)</f>
        <v>0</v>
      </c>
      <c r="BF721" s="198">
        <f>IF(N721="snížená",J721,0)</f>
        <v>0</v>
      </c>
      <c r="BG721" s="198">
        <f>IF(N721="zákl. přenesená",J721,0)</f>
        <v>0</v>
      </c>
      <c r="BH721" s="198">
        <f>IF(N721="sníž. přenesená",J721,0)</f>
        <v>0</v>
      </c>
      <c r="BI721" s="198">
        <f>IF(N721="nulová",J721,0)</f>
        <v>0</v>
      </c>
      <c r="BJ721" s="18" t="s">
        <v>8</v>
      </c>
      <c r="BK721" s="198">
        <f>ROUND(I721*H721,0)</f>
        <v>0</v>
      </c>
      <c r="BL721" s="18" t="s">
        <v>165</v>
      </c>
      <c r="BM721" s="197" t="s">
        <v>896</v>
      </c>
    </row>
    <row r="722" spans="1:65" s="2" customFormat="1" ht="27">
      <c r="A722" s="35"/>
      <c r="B722" s="36"/>
      <c r="C722" s="37"/>
      <c r="D722" s="199" t="s">
        <v>167</v>
      </c>
      <c r="E722" s="37"/>
      <c r="F722" s="200" t="s">
        <v>892</v>
      </c>
      <c r="G722" s="37"/>
      <c r="H722" s="37"/>
      <c r="I722" s="201"/>
      <c r="J722" s="37"/>
      <c r="K722" s="37"/>
      <c r="L722" s="40"/>
      <c r="M722" s="202"/>
      <c r="N722" s="203"/>
      <c r="O722" s="72"/>
      <c r="P722" s="72"/>
      <c r="Q722" s="72"/>
      <c r="R722" s="72"/>
      <c r="S722" s="72"/>
      <c r="T722" s="73"/>
      <c r="U722" s="35"/>
      <c r="V722" s="35"/>
      <c r="W722" s="35"/>
      <c r="X722" s="35"/>
      <c r="Y722" s="35"/>
      <c r="Z722" s="35"/>
      <c r="AA722" s="35"/>
      <c r="AB722" s="35"/>
      <c r="AC722" s="35"/>
      <c r="AD722" s="35"/>
      <c r="AE722" s="35"/>
      <c r="AT722" s="18" t="s">
        <v>167</v>
      </c>
      <c r="AU722" s="18" t="s">
        <v>85</v>
      </c>
    </row>
    <row r="723" spans="1:65" s="13" customFormat="1" ht="11.25">
      <c r="B723" s="204"/>
      <c r="C723" s="205"/>
      <c r="D723" s="199" t="s">
        <v>169</v>
      </c>
      <c r="E723" s="206" t="s">
        <v>1</v>
      </c>
      <c r="F723" s="207" t="s">
        <v>882</v>
      </c>
      <c r="G723" s="205"/>
      <c r="H723" s="208">
        <v>68919.600000000006</v>
      </c>
      <c r="I723" s="209"/>
      <c r="J723" s="205"/>
      <c r="K723" s="205"/>
      <c r="L723" s="210"/>
      <c r="M723" s="211"/>
      <c r="N723" s="212"/>
      <c r="O723" s="212"/>
      <c r="P723" s="212"/>
      <c r="Q723" s="212"/>
      <c r="R723" s="212"/>
      <c r="S723" s="212"/>
      <c r="T723" s="213"/>
      <c r="AT723" s="214" t="s">
        <v>169</v>
      </c>
      <c r="AU723" s="214" t="s">
        <v>85</v>
      </c>
      <c r="AV723" s="13" t="s">
        <v>85</v>
      </c>
      <c r="AW723" s="13" t="s">
        <v>32</v>
      </c>
      <c r="AX723" s="13" t="s">
        <v>8</v>
      </c>
      <c r="AY723" s="214" t="s">
        <v>158</v>
      </c>
    </row>
    <row r="724" spans="1:65" s="2" customFormat="1" ht="24">
      <c r="A724" s="35"/>
      <c r="B724" s="36"/>
      <c r="C724" s="187" t="s">
        <v>897</v>
      </c>
      <c r="D724" s="187" t="s">
        <v>160</v>
      </c>
      <c r="E724" s="188" t="s">
        <v>898</v>
      </c>
      <c r="F724" s="189" t="s">
        <v>899</v>
      </c>
      <c r="G724" s="190" t="s">
        <v>163</v>
      </c>
      <c r="H724" s="191">
        <v>1148.6600000000001</v>
      </c>
      <c r="I724" s="192"/>
      <c r="J724" s="191">
        <f>ROUND(I724*H724,0)</f>
        <v>0</v>
      </c>
      <c r="K724" s="189" t="s">
        <v>164</v>
      </c>
      <c r="L724" s="40"/>
      <c r="M724" s="193" t="s">
        <v>1</v>
      </c>
      <c r="N724" s="194" t="s">
        <v>41</v>
      </c>
      <c r="O724" s="72"/>
      <c r="P724" s="195">
        <f>O724*H724</f>
        <v>0</v>
      </c>
      <c r="Q724" s="195">
        <v>0</v>
      </c>
      <c r="R724" s="195">
        <f>Q724*H724</f>
        <v>0</v>
      </c>
      <c r="S724" s="195">
        <v>0</v>
      </c>
      <c r="T724" s="196">
        <f>S724*H724</f>
        <v>0</v>
      </c>
      <c r="U724" s="35"/>
      <c r="V724" s="35"/>
      <c r="W724" s="35"/>
      <c r="X724" s="35"/>
      <c r="Y724" s="35"/>
      <c r="Z724" s="35"/>
      <c r="AA724" s="35"/>
      <c r="AB724" s="35"/>
      <c r="AC724" s="35"/>
      <c r="AD724" s="35"/>
      <c r="AE724" s="35"/>
      <c r="AR724" s="197" t="s">
        <v>165</v>
      </c>
      <c r="AT724" s="197" t="s">
        <v>160</v>
      </c>
      <c r="AU724" s="197" t="s">
        <v>85</v>
      </c>
      <c r="AY724" s="18" t="s">
        <v>158</v>
      </c>
      <c r="BE724" s="198">
        <f>IF(N724="základní",J724,0)</f>
        <v>0</v>
      </c>
      <c r="BF724" s="198">
        <f>IF(N724="snížená",J724,0)</f>
        <v>0</v>
      </c>
      <c r="BG724" s="198">
        <f>IF(N724="zákl. přenesená",J724,0)</f>
        <v>0</v>
      </c>
      <c r="BH724" s="198">
        <f>IF(N724="sníž. přenesená",J724,0)</f>
        <v>0</v>
      </c>
      <c r="BI724" s="198">
        <f>IF(N724="nulová",J724,0)</f>
        <v>0</v>
      </c>
      <c r="BJ724" s="18" t="s">
        <v>8</v>
      </c>
      <c r="BK724" s="198">
        <f>ROUND(I724*H724,0)</f>
        <v>0</v>
      </c>
      <c r="BL724" s="18" t="s">
        <v>165</v>
      </c>
      <c r="BM724" s="197" t="s">
        <v>900</v>
      </c>
    </row>
    <row r="725" spans="1:65" s="13" customFormat="1" ht="11.25">
      <c r="B725" s="204"/>
      <c r="C725" s="205"/>
      <c r="D725" s="199" t="s">
        <v>169</v>
      </c>
      <c r="E725" s="206" t="s">
        <v>1</v>
      </c>
      <c r="F725" s="207" t="s">
        <v>901</v>
      </c>
      <c r="G725" s="205"/>
      <c r="H725" s="208">
        <v>1148.6600000000001</v>
      </c>
      <c r="I725" s="209"/>
      <c r="J725" s="205"/>
      <c r="K725" s="205"/>
      <c r="L725" s="210"/>
      <c r="M725" s="211"/>
      <c r="N725" s="212"/>
      <c r="O725" s="212"/>
      <c r="P725" s="212"/>
      <c r="Q725" s="212"/>
      <c r="R725" s="212"/>
      <c r="S725" s="212"/>
      <c r="T725" s="213"/>
      <c r="AT725" s="214" t="s">
        <v>169</v>
      </c>
      <c r="AU725" s="214" t="s">
        <v>85</v>
      </c>
      <c r="AV725" s="13" t="s">
        <v>85</v>
      </c>
      <c r="AW725" s="13" t="s">
        <v>32</v>
      </c>
      <c r="AX725" s="13" t="s">
        <v>8</v>
      </c>
      <c r="AY725" s="214" t="s">
        <v>158</v>
      </c>
    </row>
    <row r="726" spans="1:65" s="2" customFormat="1" ht="36">
      <c r="A726" s="35"/>
      <c r="B726" s="36"/>
      <c r="C726" s="187" t="s">
        <v>902</v>
      </c>
      <c r="D726" s="187" t="s">
        <v>160</v>
      </c>
      <c r="E726" s="188" t="s">
        <v>903</v>
      </c>
      <c r="F726" s="189" t="s">
        <v>904</v>
      </c>
      <c r="G726" s="190" t="s">
        <v>163</v>
      </c>
      <c r="H726" s="191">
        <v>713.07</v>
      </c>
      <c r="I726" s="192"/>
      <c r="J726" s="191">
        <f>ROUND(I726*H726,0)</f>
        <v>0</v>
      </c>
      <c r="K726" s="189" t="s">
        <v>164</v>
      </c>
      <c r="L726" s="40"/>
      <c r="M726" s="193" t="s">
        <v>1</v>
      </c>
      <c r="N726" s="194" t="s">
        <v>41</v>
      </c>
      <c r="O726" s="72"/>
      <c r="P726" s="195">
        <f>O726*H726</f>
        <v>0</v>
      </c>
      <c r="Q726" s="195">
        <v>2.1000000000000001E-4</v>
      </c>
      <c r="R726" s="195">
        <f>Q726*H726</f>
        <v>0.14974470000000001</v>
      </c>
      <c r="S726" s="195">
        <v>0</v>
      </c>
      <c r="T726" s="196">
        <f>S726*H726</f>
        <v>0</v>
      </c>
      <c r="U726" s="35"/>
      <c r="V726" s="35"/>
      <c r="W726" s="35"/>
      <c r="X726" s="35"/>
      <c r="Y726" s="35"/>
      <c r="Z726" s="35"/>
      <c r="AA726" s="35"/>
      <c r="AB726" s="35"/>
      <c r="AC726" s="35"/>
      <c r="AD726" s="35"/>
      <c r="AE726" s="35"/>
      <c r="AR726" s="197" t="s">
        <v>165</v>
      </c>
      <c r="AT726" s="197" t="s">
        <v>160</v>
      </c>
      <c r="AU726" s="197" t="s">
        <v>85</v>
      </c>
      <c r="AY726" s="18" t="s">
        <v>158</v>
      </c>
      <c r="BE726" s="198">
        <f>IF(N726="základní",J726,0)</f>
        <v>0</v>
      </c>
      <c r="BF726" s="198">
        <f>IF(N726="snížená",J726,0)</f>
        <v>0</v>
      </c>
      <c r="BG726" s="198">
        <f>IF(N726="zákl. přenesená",J726,0)</f>
        <v>0</v>
      </c>
      <c r="BH726" s="198">
        <f>IF(N726="sníž. přenesená",J726,0)</f>
        <v>0</v>
      </c>
      <c r="BI726" s="198">
        <f>IF(N726="nulová",J726,0)</f>
        <v>0</v>
      </c>
      <c r="BJ726" s="18" t="s">
        <v>8</v>
      </c>
      <c r="BK726" s="198">
        <f>ROUND(I726*H726,0)</f>
        <v>0</v>
      </c>
      <c r="BL726" s="18" t="s">
        <v>165</v>
      </c>
      <c r="BM726" s="197" t="s">
        <v>905</v>
      </c>
    </row>
    <row r="727" spans="1:65" s="2" customFormat="1" ht="54">
      <c r="A727" s="35"/>
      <c r="B727" s="36"/>
      <c r="C727" s="37"/>
      <c r="D727" s="199" t="s">
        <v>167</v>
      </c>
      <c r="E727" s="37"/>
      <c r="F727" s="200" t="s">
        <v>906</v>
      </c>
      <c r="G727" s="37"/>
      <c r="H727" s="37"/>
      <c r="I727" s="201"/>
      <c r="J727" s="37"/>
      <c r="K727" s="37"/>
      <c r="L727" s="40"/>
      <c r="M727" s="202"/>
      <c r="N727" s="203"/>
      <c r="O727" s="72"/>
      <c r="P727" s="72"/>
      <c r="Q727" s="72"/>
      <c r="R727" s="72"/>
      <c r="S727" s="72"/>
      <c r="T727" s="73"/>
      <c r="U727" s="35"/>
      <c r="V727" s="35"/>
      <c r="W727" s="35"/>
      <c r="X727" s="35"/>
      <c r="Y727" s="35"/>
      <c r="Z727" s="35"/>
      <c r="AA727" s="35"/>
      <c r="AB727" s="35"/>
      <c r="AC727" s="35"/>
      <c r="AD727" s="35"/>
      <c r="AE727" s="35"/>
      <c r="AT727" s="18" t="s">
        <v>167</v>
      </c>
      <c r="AU727" s="18" t="s">
        <v>85</v>
      </c>
    </row>
    <row r="728" spans="1:65" s="14" customFormat="1" ht="11.25">
      <c r="B728" s="215"/>
      <c r="C728" s="216"/>
      <c r="D728" s="199" t="s">
        <v>169</v>
      </c>
      <c r="E728" s="217" t="s">
        <v>1</v>
      </c>
      <c r="F728" s="218" t="s">
        <v>360</v>
      </c>
      <c r="G728" s="216"/>
      <c r="H728" s="217" t="s">
        <v>1</v>
      </c>
      <c r="I728" s="219"/>
      <c r="J728" s="216"/>
      <c r="K728" s="216"/>
      <c r="L728" s="220"/>
      <c r="M728" s="221"/>
      <c r="N728" s="222"/>
      <c r="O728" s="222"/>
      <c r="P728" s="222"/>
      <c r="Q728" s="222"/>
      <c r="R728" s="222"/>
      <c r="S728" s="222"/>
      <c r="T728" s="223"/>
      <c r="AT728" s="224" t="s">
        <v>169</v>
      </c>
      <c r="AU728" s="224" t="s">
        <v>85</v>
      </c>
      <c r="AV728" s="14" t="s">
        <v>8</v>
      </c>
      <c r="AW728" s="14" t="s">
        <v>32</v>
      </c>
      <c r="AX728" s="14" t="s">
        <v>76</v>
      </c>
      <c r="AY728" s="224" t="s">
        <v>158</v>
      </c>
    </row>
    <row r="729" spans="1:65" s="13" customFormat="1" ht="11.25">
      <c r="B729" s="204"/>
      <c r="C729" s="205"/>
      <c r="D729" s="199" t="s">
        <v>169</v>
      </c>
      <c r="E729" s="206" t="s">
        <v>1</v>
      </c>
      <c r="F729" s="207" t="s">
        <v>907</v>
      </c>
      <c r="G729" s="205"/>
      <c r="H729" s="208">
        <v>500.42</v>
      </c>
      <c r="I729" s="209"/>
      <c r="J729" s="205"/>
      <c r="K729" s="205"/>
      <c r="L729" s="210"/>
      <c r="M729" s="211"/>
      <c r="N729" s="212"/>
      <c r="O729" s="212"/>
      <c r="P729" s="212"/>
      <c r="Q729" s="212"/>
      <c r="R729" s="212"/>
      <c r="S729" s="212"/>
      <c r="T729" s="213"/>
      <c r="AT729" s="214" t="s">
        <v>169</v>
      </c>
      <c r="AU729" s="214" t="s">
        <v>85</v>
      </c>
      <c r="AV729" s="13" t="s">
        <v>85</v>
      </c>
      <c r="AW729" s="13" t="s">
        <v>32</v>
      </c>
      <c r="AX729" s="13" t="s">
        <v>76</v>
      </c>
      <c r="AY729" s="214" t="s">
        <v>158</v>
      </c>
    </row>
    <row r="730" spans="1:65" s="14" customFormat="1" ht="11.25">
      <c r="B730" s="215"/>
      <c r="C730" s="216"/>
      <c r="D730" s="199" t="s">
        <v>169</v>
      </c>
      <c r="E730" s="217" t="s">
        <v>1</v>
      </c>
      <c r="F730" s="218" t="s">
        <v>908</v>
      </c>
      <c r="G730" s="216"/>
      <c r="H730" s="217" t="s">
        <v>1</v>
      </c>
      <c r="I730" s="219"/>
      <c r="J730" s="216"/>
      <c r="K730" s="216"/>
      <c r="L730" s="220"/>
      <c r="M730" s="221"/>
      <c r="N730" s="222"/>
      <c r="O730" s="222"/>
      <c r="P730" s="222"/>
      <c r="Q730" s="222"/>
      <c r="R730" s="222"/>
      <c r="S730" s="222"/>
      <c r="T730" s="223"/>
      <c r="AT730" s="224" t="s">
        <v>169</v>
      </c>
      <c r="AU730" s="224" t="s">
        <v>85</v>
      </c>
      <c r="AV730" s="14" t="s">
        <v>8</v>
      </c>
      <c r="AW730" s="14" t="s">
        <v>32</v>
      </c>
      <c r="AX730" s="14" t="s">
        <v>76</v>
      </c>
      <c r="AY730" s="224" t="s">
        <v>158</v>
      </c>
    </row>
    <row r="731" spans="1:65" s="13" customFormat="1" ht="22.5">
      <c r="B731" s="204"/>
      <c r="C731" s="205"/>
      <c r="D731" s="199" t="s">
        <v>169</v>
      </c>
      <c r="E731" s="206" t="s">
        <v>1</v>
      </c>
      <c r="F731" s="207" t="s">
        <v>909</v>
      </c>
      <c r="G731" s="205"/>
      <c r="H731" s="208">
        <v>212.65</v>
      </c>
      <c r="I731" s="209"/>
      <c r="J731" s="205"/>
      <c r="K731" s="205"/>
      <c r="L731" s="210"/>
      <c r="M731" s="211"/>
      <c r="N731" s="212"/>
      <c r="O731" s="212"/>
      <c r="P731" s="212"/>
      <c r="Q731" s="212"/>
      <c r="R731" s="212"/>
      <c r="S731" s="212"/>
      <c r="T731" s="213"/>
      <c r="AT731" s="214" t="s">
        <v>169</v>
      </c>
      <c r="AU731" s="214" t="s">
        <v>85</v>
      </c>
      <c r="AV731" s="13" t="s">
        <v>85</v>
      </c>
      <c r="AW731" s="13" t="s">
        <v>32</v>
      </c>
      <c r="AX731" s="13" t="s">
        <v>76</v>
      </c>
      <c r="AY731" s="214" t="s">
        <v>158</v>
      </c>
    </row>
    <row r="732" spans="1:65" s="16" customFormat="1" ht="11.25">
      <c r="B732" s="236"/>
      <c r="C732" s="237"/>
      <c r="D732" s="199" t="s">
        <v>169</v>
      </c>
      <c r="E732" s="238" t="s">
        <v>1</v>
      </c>
      <c r="F732" s="239" t="s">
        <v>189</v>
      </c>
      <c r="G732" s="237"/>
      <c r="H732" s="240">
        <v>713.07</v>
      </c>
      <c r="I732" s="241"/>
      <c r="J732" s="237"/>
      <c r="K732" s="237"/>
      <c r="L732" s="242"/>
      <c r="M732" s="243"/>
      <c r="N732" s="244"/>
      <c r="O732" s="244"/>
      <c r="P732" s="244"/>
      <c r="Q732" s="244"/>
      <c r="R732" s="244"/>
      <c r="S732" s="244"/>
      <c r="T732" s="245"/>
      <c r="AT732" s="246" t="s">
        <v>169</v>
      </c>
      <c r="AU732" s="246" t="s">
        <v>85</v>
      </c>
      <c r="AV732" s="16" t="s">
        <v>165</v>
      </c>
      <c r="AW732" s="16" t="s">
        <v>32</v>
      </c>
      <c r="AX732" s="16" t="s">
        <v>8</v>
      </c>
      <c r="AY732" s="246" t="s">
        <v>158</v>
      </c>
    </row>
    <row r="733" spans="1:65" s="2" customFormat="1" ht="36">
      <c r="A733" s="35"/>
      <c r="B733" s="36"/>
      <c r="C733" s="187" t="s">
        <v>910</v>
      </c>
      <c r="D733" s="187" t="s">
        <v>160</v>
      </c>
      <c r="E733" s="188" t="s">
        <v>911</v>
      </c>
      <c r="F733" s="189" t="s">
        <v>912</v>
      </c>
      <c r="G733" s="190" t="s">
        <v>498</v>
      </c>
      <c r="H733" s="191">
        <v>20</v>
      </c>
      <c r="I733" s="192"/>
      <c r="J733" s="191">
        <f>ROUND(I733*H733,0)</f>
        <v>0</v>
      </c>
      <c r="K733" s="189" t="s">
        <v>1</v>
      </c>
      <c r="L733" s="40"/>
      <c r="M733" s="193" t="s">
        <v>1</v>
      </c>
      <c r="N733" s="194" t="s">
        <v>41</v>
      </c>
      <c r="O733" s="72"/>
      <c r="P733" s="195">
        <f>O733*H733</f>
        <v>0</v>
      </c>
      <c r="Q733" s="195">
        <v>0</v>
      </c>
      <c r="R733" s="195">
        <f>Q733*H733</f>
        <v>0</v>
      </c>
      <c r="S733" s="195">
        <v>0</v>
      </c>
      <c r="T733" s="196">
        <f>S733*H733</f>
        <v>0</v>
      </c>
      <c r="U733" s="35"/>
      <c r="V733" s="35"/>
      <c r="W733" s="35"/>
      <c r="X733" s="35"/>
      <c r="Y733" s="35"/>
      <c r="Z733" s="35"/>
      <c r="AA733" s="35"/>
      <c r="AB733" s="35"/>
      <c r="AC733" s="35"/>
      <c r="AD733" s="35"/>
      <c r="AE733" s="35"/>
      <c r="AR733" s="197" t="s">
        <v>165</v>
      </c>
      <c r="AT733" s="197" t="s">
        <v>160</v>
      </c>
      <c r="AU733" s="197" t="s">
        <v>85</v>
      </c>
      <c r="AY733" s="18" t="s">
        <v>158</v>
      </c>
      <c r="BE733" s="198">
        <f>IF(N733="základní",J733,0)</f>
        <v>0</v>
      </c>
      <c r="BF733" s="198">
        <f>IF(N733="snížená",J733,0)</f>
        <v>0</v>
      </c>
      <c r="BG733" s="198">
        <f>IF(N733="zákl. přenesená",J733,0)</f>
        <v>0</v>
      </c>
      <c r="BH733" s="198">
        <f>IF(N733="sníž. přenesená",J733,0)</f>
        <v>0</v>
      </c>
      <c r="BI733" s="198">
        <f>IF(N733="nulová",J733,0)</f>
        <v>0</v>
      </c>
      <c r="BJ733" s="18" t="s">
        <v>8</v>
      </c>
      <c r="BK733" s="198">
        <f>ROUND(I733*H733,0)</f>
        <v>0</v>
      </c>
      <c r="BL733" s="18" t="s">
        <v>165</v>
      </c>
      <c r="BM733" s="197" t="s">
        <v>913</v>
      </c>
    </row>
    <row r="734" spans="1:65" s="2" customFormat="1" ht="36">
      <c r="A734" s="35"/>
      <c r="B734" s="36"/>
      <c r="C734" s="187" t="s">
        <v>914</v>
      </c>
      <c r="D734" s="187" t="s">
        <v>160</v>
      </c>
      <c r="E734" s="188" t="s">
        <v>915</v>
      </c>
      <c r="F734" s="189" t="s">
        <v>916</v>
      </c>
      <c r="G734" s="190" t="s">
        <v>498</v>
      </c>
      <c r="H734" s="191">
        <v>2</v>
      </c>
      <c r="I734" s="192"/>
      <c r="J734" s="191">
        <f>ROUND(I734*H734,0)</f>
        <v>0</v>
      </c>
      <c r="K734" s="189" t="s">
        <v>1</v>
      </c>
      <c r="L734" s="40"/>
      <c r="M734" s="193" t="s">
        <v>1</v>
      </c>
      <c r="N734" s="194" t="s">
        <v>41</v>
      </c>
      <c r="O734" s="72"/>
      <c r="P734" s="195">
        <f>O734*H734</f>
        <v>0</v>
      </c>
      <c r="Q734" s="195">
        <v>0</v>
      </c>
      <c r="R734" s="195">
        <f>Q734*H734</f>
        <v>0</v>
      </c>
      <c r="S734" s="195">
        <v>0</v>
      </c>
      <c r="T734" s="196">
        <f>S734*H734</f>
        <v>0</v>
      </c>
      <c r="U734" s="35"/>
      <c r="V734" s="35"/>
      <c r="W734" s="35"/>
      <c r="X734" s="35"/>
      <c r="Y734" s="35"/>
      <c r="Z734" s="35"/>
      <c r="AA734" s="35"/>
      <c r="AB734" s="35"/>
      <c r="AC734" s="35"/>
      <c r="AD734" s="35"/>
      <c r="AE734" s="35"/>
      <c r="AR734" s="197" t="s">
        <v>165</v>
      </c>
      <c r="AT734" s="197" t="s">
        <v>160</v>
      </c>
      <c r="AU734" s="197" t="s">
        <v>85</v>
      </c>
      <c r="AY734" s="18" t="s">
        <v>158</v>
      </c>
      <c r="BE734" s="198">
        <f>IF(N734="základní",J734,0)</f>
        <v>0</v>
      </c>
      <c r="BF734" s="198">
        <f>IF(N734="snížená",J734,0)</f>
        <v>0</v>
      </c>
      <c r="BG734" s="198">
        <f>IF(N734="zákl. přenesená",J734,0)</f>
        <v>0</v>
      </c>
      <c r="BH734" s="198">
        <f>IF(N734="sníž. přenesená",J734,0)</f>
        <v>0</v>
      </c>
      <c r="BI734" s="198">
        <f>IF(N734="nulová",J734,0)</f>
        <v>0</v>
      </c>
      <c r="BJ734" s="18" t="s">
        <v>8</v>
      </c>
      <c r="BK734" s="198">
        <f>ROUND(I734*H734,0)</f>
        <v>0</v>
      </c>
      <c r="BL734" s="18" t="s">
        <v>165</v>
      </c>
      <c r="BM734" s="197" t="s">
        <v>917</v>
      </c>
    </row>
    <row r="735" spans="1:65" s="2" customFormat="1" ht="16.5" customHeight="1">
      <c r="A735" s="35"/>
      <c r="B735" s="36"/>
      <c r="C735" s="187" t="s">
        <v>918</v>
      </c>
      <c r="D735" s="187" t="s">
        <v>160</v>
      </c>
      <c r="E735" s="188" t="s">
        <v>919</v>
      </c>
      <c r="F735" s="189" t="s">
        <v>920</v>
      </c>
      <c r="G735" s="190" t="s">
        <v>921</v>
      </c>
      <c r="H735" s="191">
        <v>1</v>
      </c>
      <c r="I735" s="192"/>
      <c r="J735" s="191">
        <f>ROUND(I735*H735,0)</f>
        <v>0</v>
      </c>
      <c r="K735" s="189" t="s">
        <v>1</v>
      </c>
      <c r="L735" s="40"/>
      <c r="M735" s="193" t="s">
        <v>1</v>
      </c>
      <c r="N735" s="194" t="s">
        <v>41</v>
      </c>
      <c r="O735" s="72"/>
      <c r="P735" s="195">
        <f>O735*H735</f>
        <v>0</v>
      </c>
      <c r="Q735" s="195">
        <v>0</v>
      </c>
      <c r="R735" s="195">
        <f>Q735*H735</f>
        <v>0</v>
      </c>
      <c r="S735" s="195">
        <v>0</v>
      </c>
      <c r="T735" s="196">
        <f>S735*H735</f>
        <v>0</v>
      </c>
      <c r="U735" s="35"/>
      <c r="V735" s="35"/>
      <c r="W735" s="35"/>
      <c r="X735" s="35"/>
      <c r="Y735" s="35"/>
      <c r="Z735" s="35"/>
      <c r="AA735" s="35"/>
      <c r="AB735" s="35"/>
      <c r="AC735" s="35"/>
      <c r="AD735" s="35"/>
      <c r="AE735" s="35"/>
      <c r="AR735" s="197" t="s">
        <v>165</v>
      </c>
      <c r="AT735" s="197" t="s">
        <v>160</v>
      </c>
      <c r="AU735" s="197" t="s">
        <v>85</v>
      </c>
      <c r="AY735" s="18" t="s">
        <v>158</v>
      </c>
      <c r="BE735" s="198">
        <f>IF(N735="základní",J735,0)</f>
        <v>0</v>
      </c>
      <c r="BF735" s="198">
        <f>IF(N735="snížená",J735,0)</f>
        <v>0</v>
      </c>
      <c r="BG735" s="198">
        <f>IF(N735="zákl. přenesená",J735,0)</f>
        <v>0</v>
      </c>
      <c r="BH735" s="198">
        <f>IF(N735="sníž. přenesená",J735,0)</f>
        <v>0</v>
      </c>
      <c r="BI735" s="198">
        <f>IF(N735="nulová",J735,0)</f>
        <v>0</v>
      </c>
      <c r="BJ735" s="18" t="s">
        <v>8</v>
      </c>
      <c r="BK735" s="198">
        <f>ROUND(I735*H735,0)</f>
        <v>0</v>
      </c>
      <c r="BL735" s="18" t="s">
        <v>165</v>
      </c>
      <c r="BM735" s="197" t="s">
        <v>922</v>
      </c>
    </row>
    <row r="736" spans="1:65" s="2" customFormat="1" ht="24">
      <c r="A736" s="35"/>
      <c r="B736" s="36"/>
      <c r="C736" s="187" t="s">
        <v>923</v>
      </c>
      <c r="D736" s="187" t="s">
        <v>160</v>
      </c>
      <c r="E736" s="188" t="s">
        <v>924</v>
      </c>
      <c r="F736" s="189" t="s">
        <v>925</v>
      </c>
      <c r="G736" s="190" t="s">
        <v>921</v>
      </c>
      <c r="H736" s="191">
        <v>1</v>
      </c>
      <c r="I736" s="192"/>
      <c r="J736" s="191">
        <f>ROUND(I736*H736,0)</f>
        <v>0</v>
      </c>
      <c r="K736" s="189" t="s">
        <v>1</v>
      </c>
      <c r="L736" s="40"/>
      <c r="M736" s="193" t="s">
        <v>1</v>
      </c>
      <c r="N736" s="194" t="s">
        <v>41</v>
      </c>
      <c r="O736" s="72"/>
      <c r="P736" s="195">
        <f>O736*H736</f>
        <v>0</v>
      </c>
      <c r="Q736" s="195">
        <v>0</v>
      </c>
      <c r="R736" s="195">
        <f>Q736*H736</f>
        <v>0</v>
      </c>
      <c r="S736" s="195">
        <v>0</v>
      </c>
      <c r="T736" s="196">
        <f>S736*H736</f>
        <v>0</v>
      </c>
      <c r="U736" s="35"/>
      <c r="V736" s="35"/>
      <c r="W736" s="35"/>
      <c r="X736" s="35"/>
      <c r="Y736" s="35"/>
      <c r="Z736" s="35"/>
      <c r="AA736" s="35"/>
      <c r="AB736" s="35"/>
      <c r="AC736" s="35"/>
      <c r="AD736" s="35"/>
      <c r="AE736" s="35"/>
      <c r="AR736" s="197" t="s">
        <v>165</v>
      </c>
      <c r="AT736" s="197" t="s">
        <v>160</v>
      </c>
      <c r="AU736" s="197" t="s">
        <v>85</v>
      </c>
      <c r="AY736" s="18" t="s">
        <v>158</v>
      </c>
      <c r="BE736" s="198">
        <f>IF(N736="základní",J736,0)</f>
        <v>0</v>
      </c>
      <c r="BF736" s="198">
        <f>IF(N736="snížená",J736,0)</f>
        <v>0</v>
      </c>
      <c r="BG736" s="198">
        <f>IF(N736="zákl. přenesená",J736,0)</f>
        <v>0</v>
      </c>
      <c r="BH736" s="198">
        <f>IF(N736="sníž. přenesená",J736,0)</f>
        <v>0</v>
      </c>
      <c r="BI736" s="198">
        <f>IF(N736="nulová",J736,0)</f>
        <v>0</v>
      </c>
      <c r="BJ736" s="18" t="s">
        <v>8</v>
      </c>
      <c r="BK736" s="198">
        <f>ROUND(I736*H736,0)</f>
        <v>0</v>
      </c>
      <c r="BL736" s="18" t="s">
        <v>165</v>
      </c>
      <c r="BM736" s="197" t="s">
        <v>926</v>
      </c>
    </row>
    <row r="737" spans="1:65" s="2" customFormat="1" ht="36">
      <c r="A737" s="35"/>
      <c r="B737" s="36"/>
      <c r="C737" s="187" t="s">
        <v>927</v>
      </c>
      <c r="D737" s="187" t="s">
        <v>160</v>
      </c>
      <c r="E737" s="188" t="s">
        <v>928</v>
      </c>
      <c r="F737" s="189" t="s">
        <v>929</v>
      </c>
      <c r="G737" s="190" t="s">
        <v>163</v>
      </c>
      <c r="H737" s="191">
        <v>1031.73</v>
      </c>
      <c r="I737" s="192"/>
      <c r="J737" s="191">
        <f>ROUND(I737*H737,0)</f>
        <v>0</v>
      </c>
      <c r="K737" s="189" t="s">
        <v>164</v>
      </c>
      <c r="L737" s="40"/>
      <c r="M737" s="193" t="s">
        <v>1</v>
      </c>
      <c r="N737" s="194" t="s">
        <v>41</v>
      </c>
      <c r="O737" s="72"/>
      <c r="P737" s="195">
        <f>O737*H737</f>
        <v>0</v>
      </c>
      <c r="Q737" s="195">
        <v>4.0000000000000003E-5</v>
      </c>
      <c r="R737" s="195">
        <f>Q737*H737</f>
        <v>4.1269200000000006E-2</v>
      </c>
      <c r="S737" s="195">
        <v>0</v>
      </c>
      <c r="T737" s="196">
        <f>S737*H737</f>
        <v>0</v>
      </c>
      <c r="U737" s="35"/>
      <c r="V737" s="35"/>
      <c r="W737" s="35"/>
      <c r="X737" s="35"/>
      <c r="Y737" s="35"/>
      <c r="Z737" s="35"/>
      <c r="AA737" s="35"/>
      <c r="AB737" s="35"/>
      <c r="AC737" s="35"/>
      <c r="AD737" s="35"/>
      <c r="AE737" s="35"/>
      <c r="AR737" s="197" t="s">
        <v>165</v>
      </c>
      <c r="AT737" s="197" t="s">
        <v>160</v>
      </c>
      <c r="AU737" s="197" t="s">
        <v>85</v>
      </c>
      <c r="AY737" s="18" t="s">
        <v>158</v>
      </c>
      <c r="BE737" s="198">
        <f>IF(N737="základní",J737,0)</f>
        <v>0</v>
      </c>
      <c r="BF737" s="198">
        <f>IF(N737="snížená",J737,0)</f>
        <v>0</v>
      </c>
      <c r="BG737" s="198">
        <f>IF(N737="zákl. přenesená",J737,0)</f>
        <v>0</v>
      </c>
      <c r="BH737" s="198">
        <f>IF(N737="sníž. přenesená",J737,0)</f>
        <v>0</v>
      </c>
      <c r="BI737" s="198">
        <f>IF(N737="nulová",J737,0)</f>
        <v>0</v>
      </c>
      <c r="BJ737" s="18" t="s">
        <v>8</v>
      </c>
      <c r="BK737" s="198">
        <f>ROUND(I737*H737,0)</f>
        <v>0</v>
      </c>
      <c r="BL737" s="18" t="s">
        <v>165</v>
      </c>
      <c r="BM737" s="197" t="s">
        <v>930</v>
      </c>
    </row>
    <row r="738" spans="1:65" s="2" customFormat="1" ht="198">
      <c r="A738" s="35"/>
      <c r="B738" s="36"/>
      <c r="C738" s="37"/>
      <c r="D738" s="199" t="s">
        <v>167</v>
      </c>
      <c r="E738" s="37"/>
      <c r="F738" s="200" t="s">
        <v>931</v>
      </c>
      <c r="G738" s="37"/>
      <c r="H738" s="37"/>
      <c r="I738" s="201"/>
      <c r="J738" s="37"/>
      <c r="K738" s="37"/>
      <c r="L738" s="40"/>
      <c r="M738" s="202"/>
      <c r="N738" s="203"/>
      <c r="O738" s="72"/>
      <c r="P738" s="72"/>
      <c r="Q738" s="72"/>
      <c r="R738" s="72"/>
      <c r="S738" s="72"/>
      <c r="T738" s="73"/>
      <c r="U738" s="35"/>
      <c r="V738" s="35"/>
      <c r="W738" s="35"/>
      <c r="X738" s="35"/>
      <c r="Y738" s="35"/>
      <c r="Z738" s="35"/>
      <c r="AA738" s="35"/>
      <c r="AB738" s="35"/>
      <c r="AC738" s="35"/>
      <c r="AD738" s="35"/>
      <c r="AE738" s="35"/>
      <c r="AT738" s="18" t="s">
        <v>167</v>
      </c>
      <c r="AU738" s="18" t="s">
        <v>85</v>
      </c>
    </row>
    <row r="739" spans="1:65" s="14" customFormat="1" ht="11.25">
      <c r="B739" s="215"/>
      <c r="C739" s="216"/>
      <c r="D739" s="199" t="s">
        <v>169</v>
      </c>
      <c r="E739" s="217" t="s">
        <v>1</v>
      </c>
      <c r="F739" s="218" t="s">
        <v>360</v>
      </c>
      <c r="G739" s="216"/>
      <c r="H739" s="217" t="s">
        <v>1</v>
      </c>
      <c r="I739" s="219"/>
      <c r="J739" s="216"/>
      <c r="K739" s="216"/>
      <c r="L739" s="220"/>
      <c r="M739" s="221"/>
      <c r="N739" s="222"/>
      <c r="O739" s="222"/>
      <c r="P739" s="222"/>
      <c r="Q739" s="222"/>
      <c r="R739" s="222"/>
      <c r="S739" s="222"/>
      <c r="T739" s="223"/>
      <c r="AT739" s="224" t="s">
        <v>169</v>
      </c>
      <c r="AU739" s="224" t="s">
        <v>85</v>
      </c>
      <c r="AV739" s="14" t="s">
        <v>8</v>
      </c>
      <c r="AW739" s="14" t="s">
        <v>32</v>
      </c>
      <c r="AX739" s="14" t="s">
        <v>76</v>
      </c>
      <c r="AY739" s="224" t="s">
        <v>158</v>
      </c>
    </row>
    <row r="740" spans="1:65" s="13" customFormat="1" ht="11.25">
      <c r="B740" s="204"/>
      <c r="C740" s="205"/>
      <c r="D740" s="199" t="s">
        <v>169</v>
      </c>
      <c r="E740" s="206" t="s">
        <v>1</v>
      </c>
      <c r="F740" s="207" t="s">
        <v>907</v>
      </c>
      <c r="G740" s="205"/>
      <c r="H740" s="208">
        <v>500.42</v>
      </c>
      <c r="I740" s="209"/>
      <c r="J740" s="205"/>
      <c r="K740" s="205"/>
      <c r="L740" s="210"/>
      <c r="M740" s="211"/>
      <c r="N740" s="212"/>
      <c r="O740" s="212"/>
      <c r="P740" s="212"/>
      <c r="Q740" s="212"/>
      <c r="R740" s="212"/>
      <c r="S740" s="212"/>
      <c r="T740" s="213"/>
      <c r="AT740" s="214" t="s">
        <v>169</v>
      </c>
      <c r="AU740" s="214" t="s">
        <v>85</v>
      </c>
      <c r="AV740" s="13" t="s">
        <v>85</v>
      </c>
      <c r="AW740" s="13" t="s">
        <v>32</v>
      </c>
      <c r="AX740" s="13" t="s">
        <v>76</v>
      </c>
      <c r="AY740" s="214" t="s">
        <v>158</v>
      </c>
    </row>
    <row r="741" spans="1:65" s="14" customFormat="1" ht="11.25">
      <c r="B741" s="215"/>
      <c r="C741" s="216"/>
      <c r="D741" s="199" t="s">
        <v>169</v>
      </c>
      <c r="E741" s="217" t="s">
        <v>1</v>
      </c>
      <c r="F741" s="218" t="s">
        <v>908</v>
      </c>
      <c r="G741" s="216"/>
      <c r="H741" s="217" t="s">
        <v>1</v>
      </c>
      <c r="I741" s="219"/>
      <c r="J741" s="216"/>
      <c r="K741" s="216"/>
      <c r="L741" s="220"/>
      <c r="M741" s="221"/>
      <c r="N741" s="222"/>
      <c r="O741" s="222"/>
      <c r="P741" s="222"/>
      <c r="Q741" s="222"/>
      <c r="R741" s="222"/>
      <c r="S741" s="222"/>
      <c r="T741" s="223"/>
      <c r="AT741" s="224" t="s">
        <v>169</v>
      </c>
      <c r="AU741" s="224" t="s">
        <v>85</v>
      </c>
      <c r="AV741" s="14" t="s">
        <v>8</v>
      </c>
      <c r="AW741" s="14" t="s">
        <v>32</v>
      </c>
      <c r="AX741" s="14" t="s">
        <v>76</v>
      </c>
      <c r="AY741" s="224" t="s">
        <v>158</v>
      </c>
    </row>
    <row r="742" spans="1:65" s="13" customFormat="1" ht="22.5">
      <c r="B742" s="204"/>
      <c r="C742" s="205"/>
      <c r="D742" s="199" t="s">
        <v>169</v>
      </c>
      <c r="E742" s="206" t="s">
        <v>1</v>
      </c>
      <c r="F742" s="207" t="s">
        <v>909</v>
      </c>
      <c r="G742" s="205"/>
      <c r="H742" s="208">
        <v>212.65</v>
      </c>
      <c r="I742" s="209"/>
      <c r="J742" s="205"/>
      <c r="K742" s="205"/>
      <c r="L742" s="210"/>
      <c r="M742" s="211"/>
      <c r="N742" s="212"/>
      <c r="O742" s="212"/>
      <c r="P742" s="212"/>
      <c r="Q742" s="212"/>
      <c r="R742" s="212"/>
      <c r="S742" s="212"/>
      <c r="T742" s="213"/>
      <c r="AT742" s="214" t="s">
        <v>169</v>
      </c>
      <c r="AU742" s="214" t="s">
        <v>85</v>
      </c>
      <c r="AV742" s="13" t="s">
        <v>85</v>
      </c>
      <c r="AW742" s="13" t="s">
        <v>32</v>
      </c>
      <c r="AX742" s="13" t="s">
        <v>76</v>
      </c>
      <c r="AY742" s="214" t="s">
        <v>158</v>
      </c>
    </row>
    <row r="743" spans="1:65" s="13" customFormat="1" ht="22.5">
      <c r="B743" s="204"/>
      <c r="C743" s="205"/>
      <c r="D743" s="199" t="s">
        <v>169</v>
      </c>
      <c r="E743" s="206" t="s">
        <v>1</v>
      </c>
      <c r="F743" s="207" t="s">
        <v>932</v>
      </c>
      <c r="G743" s="205"/>
      <c r="H743" s="208">
        <v>318.66000000000003</v>
      </c>
      <c r="I743" s="209"/>
      <c r="J743" s="205"/>
      <c r="K743" s="205"/>
      <c r="L743" s="210"/>
      <c r="M743" s="211"/>
      <c r="N743" s="212"/>
      <c r="O743" s="212"/>
      <c r="P743" s="212"/>
      <c r="Q743" s="212"/>
      <c r="R743" s="212"/>
      <c r="S743" s="212"/>
      <c r="T743" s="213"/>
      <c r="AT743" s="214" t="s">
        <v>169</v>
      </c>
      <c r="AU743" s="214" t="s">
        <v>85</v>
      </c>
      <c r="AV743" s="13" t="s">
        <v>85</v>
      </c>
      <c r="AW743" s="13" t="s">
        <v>32</v>
      </c>
      <c r="AX743" s="13" t="s">
        <v>76</v>
      </c>
      <c r="AY743" s="214" t="s">
        <v>158</v>
      </c>
    </row>
    <row r="744" spans="1:65" s="16" customFormat="1" ht="11.25">
      <c r="B744" s="236"/>
      <c r="C744" s="237"/>
      <c r="D744" s="199" t="s">
        <v>169</v>
      </c>
      <c r="E744" s="238" t="s">
        <v>1</v>
      </c>
      <c r="F744" s="239" t="s">
        <v>189</v>
      </c>
      <c r="G744" s="237"/>
      <c r="H744" s="240">
        <v>1031.73</v>
      </c>
      <c r="I744" s="241"/>
      <c r="J744" s="237"/>
      <c r="K744" s="237"/>
      <c r="L744" s="242"/>
      <c r="M744" s="243"/>
      <c r="N744" s="244"/>
      <c r="O744" s="244"/>
      <c r="P744" s="244"/>
      <c r="Q744" s="244"/>
      <c r="R744" s="244"/>
      <c r="S744" s="244"/>
      <c r="T744" s="245"/>
      <c r="AT744" s="246" t="s">
        <v>169</v>
      </c>
      <c r="AU744" s="246" t="s">
        <v>85</v>
      </c>
      <c r="AV744" s="16" t="s">
        <v>165</v>
      </c>
      <c r="AW744" s="16" t="s">
        <v>32</v>
      </c>
      <c r="AX744" s="16" t="s">
        <v>8</v>
      </c>
      <c r="AY744" s="246" t="s">
        <v>158</v>
      </c>
    </row>
    <row r="745" spans="1:65" s="2" customFormat="1" ht="24">
      <c r="A745" s="35"/>
      <c r="B745" s="36"/>
      <c r="C745" s="187" t="s">
        <v>933</v>
      </c>
      <c r="D745" s="187" t="s">
        <v>160</v>
      </c>
      <c r="E745" s="188" t="s">
        <v>934</v>
      </c>
      <c r="F745" s="189" t="s">
        <v>935</v>
      </c>
      <c r="G745" s="190" t="s">
        <v>163</v>
      </c>
      <c r="H745" s="191">
        <v>353.12</v>
      </c>
      <c r="I745" s="192"/>
      <c r="J745" s="191">
        <f>ROUND(I745*H745,0)</f>
        <v>0</v>
      </c>
      <c r="K745" s="189" t="s">
        <v>1</v>
      </c>
      <c r="L745" s="40"/>
      <c r="M745" s="193" t="s">
        <v>1</v>
      </c>
      <c r="N745" s="194" t="s">
        <v>41</v>
      </c>
      <c r="O745" s="72"/>
      <c r="P745" s="195">
        <f>O745*H745</f>
        <v>0</v>
      </c>
      <c r="Q745" s="195">
        <v>0</v>
      </c>
      <c r="R745" s="195">
        <f>Q745*H745</f>
        <v>0</v>
      </c>
      <c r="S745" s="195">
        <v>0</v>
      </c>
      <c r="T745" s="196">
        <f>S745*H745</f>
        <v>0</v>
      </c>
      <c r="U745" s="35"/>
      <c r="V745" s="35"/>
      <c r="W745" s="35"/>
      <c r="X745" s="35"/>
      <c r="Y745" s="35"/>
      <c r="Z745" s="35"/>
      <c r="AA745" s="35"/>
      <c r="AB745" s="35"/>
      <c r="AC745" s="35"/>
      <c r="AD745" s="35"/>
      <c r="AE745" s="35"/>
      <c r="AR745" s="197" t="s">
        <v>165</v>
      </c>
      <c r="AT745" s="197" t="s">
        <v>160</v>
      </c>
      <c r="AU745" s="197" t="s">
        <v>85</v>
      </c>
      <c r="AY745" s="18" t="s">
        <v>158</v>
      </c>
      <c r="BE745" s="198">
        <f>IF(N745="základní",J745,0)</f>
        <v>0</v>
      </c>
      <c r="BF745" s="198">
        <f>IF(N745="snížená",J745,0)</f>
        <v>0</v>
      </c>
      <c r="BG745" s="198">
        <f>IF(N745="zákl. přenesená",J745,0)</f>
        <v>0</v>
      </c>
      <c r="BH745" s="198">
        <f>IF(N745="sníž. přenesená",J745,0)</f>
        <v>0</v>
      </c>
      <c r="BI745" s="198">
        <f>IF(N745="nulová",J745,0)</f>
        <v>0</v>
      </c>
      <c r="BJ745" s="18" t="s">
        <v>8</v>
      </c>
      <c r="BK745" s="198">
        <f>ROUND(I745*H745,0)</f>
        <v>0</v>
      </c>
      <c r="BL745" s="18" t="s">
        <v>165</v>
      </c>
      <c r="BM745" s="197" t="s">
        <v>936</v>
      </c>
    </row>
    <row r="746" spans="1:65" s="13" customFormat="1" ht="11.25">
      <c r="B746" s="204"/>
      <c r="C746" s="205"/>
      <c r="D746" s="199" t="s">
        <v>169</v>
      </c>
      <c r="E746" s="206" t="s">
        <v>1</v>
      </c>
      <c r="F746" s="207" t="s">
        <v>937</v>
      </c>
      <c r="G746" s="205"/>
      <c r="H746" s="208">
        <v>353.12</v>
      </c>
      <c r="I746" s="209"/>
      <c r="J746" s="205"/>
      <c r="K746" s="205"/>
      <c r="L746" s="210"/>
      <c r="M746" s="211"/>
      <c r="N746" s="212"/>
      <c r="O746" s="212"/>
      <c r="P746" s="212"/>
      <c r="Q746" s="212"/>
      <c r="R746" s="212"/>
      <c r="S746" s="212"/>
      <c r="T746" s="213"/>
      <c r="AT746" s="214" t="s">
        <v>169</v>
      </c>
      <c r="AU746" s="214" t="s">
        <v>85</v>
      </c>
      <c r="AV746" s="13" t="s">
        <v>85</v>
      </c>
      <c r="AW746" s="13" t="s">
        <v>32</v>
      </c>
      <c r="AX746" s="13" t="s">
        <v>8</v>
      </c>
      <c r="AY746" s="214" t="s">
        <v>158</v>
      </c>
    </row>
    <row r="747" spans="1:65" s="2" customFormat="1" ht="55.5" customHeight="1">
      <c r="A747" s="35"/>
      <c r="B747" s="36"/>
      <c r="C747" s="187" t="s">
        <v>938</v>
      </c>
      <c r="D747" s="187" t="s">
        <v>160</v>
      </c>
      <c r="E747" s="188" t="s">
        <v>939</v>
      </c>
      <c r="F747" s="189" t="s">
        <v>940</v>
      </c>
      <c r="G747" s="190" t="s">
        <v>173</v>
      </c>
      <c r="H747" s="191">
        <v>0.68</v>
      </c>
      <c r="I747" s="192"/>
      <c r="J747" s="191">
        <f>ROUND(I747*H747,0)</f>
        <v>0</v>
      </c>
      <c r="K747" s="189" t="s">
        <v>164</v>
      </c>
      <c r="L747" s="40"/>
      <c r="M747" s="193" t="s">
        <v>1</v>
      </c>
      <c r="N747" s="194" t="s">
        <v>41</v>
      </c>
      <c r="O747" s="72"/>
      <c r="P747" s="195">
        <f>O747*H747</f>
        <v>0</v>
      </c>
      <c r="Q747" s="195">
        <v>0</v>
      </c>
      <c r="R747" s="195">
        <f>Q747*H747</f>
        <v>0</v>
      </c>
      <c r="S747" s="195">
        <v>1.8</v>
      </c>
      <c r="T747" s="196">
        <f>S747*H747</f>
        <v>1.2240000000000002</v>
      </c>
      <c r="U747" s="35"/>
      <c r="V747" s="35"/>
      <c r="W747" s="35"/>
      <c r="X747" s="35"/>
      <c r="Y747" s="35"/>
      <c r="Z747" s="35"/>
      <c r="AA747" s="35"/>
      <c r="AB747" s="35"/>
      <c r="AC747" s="35"/>
      <c r="AD747" s="35"/>
      <c r="AE747" s="35"/>
      <c r="AR747" s="197" t="s">
        <v>165</v>
      </c>
      <c r="AT747" s="197" t="s">
        <v>160</v>
      </c>
      <c r="AU747" s="197" t="s">
        <v>85</v>
      </c>
      <c r="AY747" s="18" t="s">
        <v>158</v>
      </c>
      <c r="BE747" s="198">
        <f>IF(N747="základní",J747,0)</f>
        <v>0</v>
      </c>
      <c r="BF747" s="198">
        <f>IF(N747="snížená",J747,0)</f>
        <v>0</v>
      </c>
      <c r="BG747" s="198">
        <f>IF(N747="zákl. přenesená",J747,0)</f>
        <v>0</v>
      </c>
      <c r="BH747" s="198">
        <f>IF(N747="sníž. přenesená",J747,0)</f>
        <v>0</v>
      </c>
      <c r="BI747" s="198">
        <f>IF(N747="nulová",J747,0)</f>
        <v>0</v>
      </c>
      <c r="BJ747" s="18" t="s">
        <v>8</v>
      </c>
      <c r="BK747" s="198">
        <f>ROUND(I747*H747,0)</f>
        <v>0</v>
      </c>
      <c r="BL747" s="18" t="s">
        <v>165</v>
      </c>
      <c r="BM747" s="197" t="s">
        <v>941</v>
      </c>
    </row>
    <row r="748" spans="1:65" s="13" customFormat="1" ht="11.25">
      <c r="B748" s="204"/>
      <c r="C748" s="205"/>
      <c r="D748" s="199" t="s">
        <v>169</v>
      </c>
      <c r="E748" s="206" t="s">
        <v>1</v>
      </c>
      <c r="F748" s="207" t="s">
        <v>942</v>
      </c>
      <c r="G748" s="205"/>
      <c r="H748" s="208">
        <v>0.68</v>
      </c>
      <c r="I748" s="209"/>
      <c r="J748" s="205"/>
      <c r="K748" s="205"/>
      <c r="L748" s="210"/>
      <c r="M748" s="211"/>
      <c r="N748" s="212"/>
      <c r="O748" s="212"/>
      <c r="P748" s="212"/>
      <c r="Q748" s="212"/>
      <c r="R748" s="212"/>
      <c r="S748" s="212"/>
      <c r="T748" s="213"/>
      <c r="AT748" s="214" t="s">
        <v>169</v>
      </c>
      <c r="AU748" s="214" t="s">
        <v>85</v>
      </c>
      <c r="AV748" s="13" t="s">
        <v>85</v>
      </c>
      <c r="AW748" s="13" t="s">
        <v>32</v>
      </c>
      <c r="AX748" s="13" t="s">
        <v>8</v>
      </c>
      <c r="AY748" s="214" t="s">
        <v>158</v>
      </c>
    </row>
    <row r="749" spans="1:65" s="12" customFormat="1" ht="22.9" customHeight="1">
      <c r="B749" s="171"/>
      <c r="C749" s="172"/>
      <c r="D749" s="173" t="s">
        <v>75</v>
      </c>
      <c r="E749" s="185" t="s">
        <v>943</v>
      </c>
      <c r="F749" s="185" t="s">
        <v>944</v>
      </c>
      <c r="G749" s="172"/>
      <c r="H749" s="172"/>
      <c r="I749" s="175"/>
      <c r="J749" s="186">
        <f>BK749</f>
        <v>0</v>
      </c>
      <c r="K749" s="172"/>
      <c r="L749" s="177"/>
      <c r="M749" s="178"/>
      <c r="N749" s="179"/>
      <c r="O749" s="179"/>
      <c r="P749" s="180">
        <f>SUM(P750:P751)</f>
        <v>0</v>
      </c>
      <c r="Q749" s="179"/>
      <c r="R749" s="180">
        <f>SUM(R750:R751)</f>
        <v>0</v>
      </c>
      <c r="S749" s="179"/>
      <c r="T749" s="181">
        <f>SUM(T750:T751)</f>
        <v>0</v>
      </c>
      <c r="AR749" s="182" t="s">
        <v>8</v>
      </c>
      <c r="AT749" s="183" t="s">
        <v>75</v>
      </c>
      <c r="AU749" s="183" t="s">
        <v>8</v>
      </c>
      <c r="AY749" s="182" t="s">
        <v>158</v>
      </c>
      <c r="BK749" s="184">
        <f>SUM(BK750:BK751)</f>
        <v>0</v>
      </c>
    </row>
    <row r="750" spans="1:65" s="2" customFormat="1" ht="55.5" customHeight="1">
      <c r="A750" s="35"/>
      <c r="B750" s="36"/>
      <c r="C750" s="187" t="s">
        <v>945</v>
      </c>
      <c r="D750" s="187" t="s">
        <v>160</v>
      </c>
      <c r="E750" s="188" t="s">
        <v>946</v>
      </c>
      <c r="F750" s="189" t="s">
        <v>947</v>
      </c>
      <c r="G750" s="190" t="s">
        <v>227</v>
      </c>
      <c r="H750" s="191">
        <v>1648.23</v>
      </c>
      <c r="I750" s="192"/>
      <c r="J750" s="191">
        <f>ROUND(I750*H750,0)</f>
        <v>0</v>
      </c>
      <c r="K750" s="189" t="s">
        <v>164</v>
      </c>
      <c r="L750" s="40"/>
      <c r="M750" s="193" t="s">
        <v>1</v>
      </c>
      <c r="N750" s="194" t="s">
        <v>41</v>
      </c>
      <c r="O750" s="72"/>
      <c r="P750" s="195">
        <f>O750*H750</f>
        <v>0</v>
      </c>
      <c r="Q750" s="195">
        <v>0</v>
      </c>
      <c r="R750" s="195">
        <f>Q750*H750</f>
        <v>0</v>
      </c>
      <c r="S750" s="195">
        <v>0</v>
      </c>
      <c r="T750" s="196">
        <f>S750*H750</f>
        <v>0</v>
      </c>
      <c r="U750" s="35"/>
      <c r="V750" s="35"/>
      <c r="W750" s="35"/>
      <c r="X750" s="35"/>
      <c r="Y750" s="35"/>
      <c r="Z750" s="35"/>
      <c r="AA750" s="35"/>
      <c r="AB750" s="35"/>
      <c r="AC750" s="35"/>
      <c r="AD750" s="35"/>
      <c r="AE750" s="35"/>
      <c r="AR750" s="197" t="s">
        <v>165</v>
      </c>
      <c r="AT750" s="197" t="s">
        <v>160</v>
      </c>
      <c r="AU750" s="197" t="s">
        <v>85</v>
      </c>
      <c r="AY750" s="18" t="s">
        <v>158</v>
      </c>
      <c r="BE750" s="198">
        <f>IF(N750="základní",J750,0)</f>
        <v>0</v>
      </c>
      <c r="BF750" s="198">
        <f>IF(N750="snížená",J750,0)</f>
        <v>0</v>
      </c>
      <c r="BG750" s="198">
        <f>IF(N750="zákl. přenesená",J750,0)</f>
        <v>0</v>
      </c>
      <c r="BH750" s="198">
        <f>IF(N750="sníž. přenesená",J750,0)</f>
        <v>0</v>
      </c>
      <c r="BI750" s="198">
        <f>IF(N750="nulová",J750,0)</f>
        <v>0</v>
      </c>
      <c r="BJ750" s="18" t="s">
        <v>8</v>
      </c>
      <c r="BK750" s="198">
        <f>ROUND(I750*H750,0)</f>
        <v>0</v>
      </c>
      <c r="BL750" s="18" t="s">
        <v>165</v>
      </c>
      <c r="BM750" s="197" t="s">
        <v>948</v>
      </c>
    </row>
    <row r="751" spans="1:65" s="2" customFormat="1" ht="63">
      <c r="A751" s="35"/>
      <c r="B751" s="36"/>
      <c r="C751" s="37"/>
      <c r="D751" s="199" t="s">
        <v>167</v>
      </c>
      <c r="E751" s="37"/>
      <c r="F751" s="200" t="s">
        <v>949</v>
      </c>
      <c r="G751" s="37"/>
      <c r="H751" s="37"/>
      <c r="I751" s="201"/>
      <c r="J751" s="37"/>
      <c r="K751" s="37"/>
      <c r="L751" s="40"/>
      <c r="M751" s="202"/>
      <c r="N751" s="203"/>
      <c r="O751" s="72"/>
      <c r="P751" s="72"/>
      <c r="Q751" s="72"/>
      <c r="R751" s="72"/>
      <c r="S751" s="72"/>
      <c r="T751" s="73"/>
      <c r="U751" s="35"/>
      <c r="V751" s="35"/>
      <c r="W751" s="35"/>
      <c r="X751" s="35"/>
      <c r="Y751" s="35"/>
      <c r="Z751" s="35"/>
      <c r="AA751" s="35"/>
      <c r="AB751" s="35"/>
      <c r="AC751" s="35"/>
      <c r="AD751" s="35"/>
      <c r="AE751" s="35"/>
      <c r="AT751" s="18" t="s">
        <v>167</v>
      </c>
      <c r="AU751" s="18" t="s">
        <v>85</v>
      </c>
    </row>
    <row r="752" spans="1:65" s="12" customFormat="1" ht="25.9" customHeight="1">
      <c r="B752" s="171"/>
      <c r="C752" s="172"/>
      <c r="D752" s="173" t="s">
        <v>75</v>
      </c>
      <c r="E752" s="174" t="s">
        <v>950</v>
      </c>
      <c r="F752" s="174" t="s">
        <v>951</v>
      </c>
      <c r="G752" s="172"/>
      <c r="H752" s="172"/>
      <c r="I752" s="175"/>
      <c r="J752" s="176">
        <f>BK752</f>
        <v>0</v>
      </c>
      <c r="K752" s="172"/>
      <c r="L752" s="177"/>
      <c r="M752" s="178"/>
      <c r="N752" s="179"/>
      <c r="O752" s="179"/>
      <c r="P752" s="180">
        <f>P753+P799+P817+P874+P909+P948+P962+P967+P1067+P1163+P1258+P1453+P1738+P2062+P2078+P2111+P2209+P2331+P2369+P2383+P2408</f>
        <v>0</v>
      </c>
      <c r="Q752" s="179"/>
      <c r="R752" s="180">
        <f>R753+R799+R817+R874+R909+R948+R962+R967+R1067+R1163+R1258+R1453+R1738+R2062+R2078+R2111+R2209+R2331+R2369+R2383+R2408</f>
        <v>65.194596899999993</v>
      </c>
      <c r="S752" s="179"/>
      <c r="T752" s="181">
        <f>T753+T799+T817+T874+T909+T948+T962+T967+T1067+T1163+T1258+T1453+T1738+T2062+T2078+T2111+T2209+T2331+T2369+T2383+T2408</f>
        <v>3.70418</v>
      </c>
      <c r="AR752" s="182" t="s">
        <v>85</v>
      </c>
      <c r="AT752" s="183" t="s">
        <v>75</v>
      </c>
      <c r="AU752" s="183" t="s">
        <v>76</v>
      </c>
      <c r="AY752" s="182" t="s">
        <v>158</v>
      </c>
      <c r="BK752" s="184">
        <f>BK753+BK799+BK817+BK874+BK909+BK948+BK962+BK967+BK1067+BK1163+BK1258+BK1453+BK1738+BK2062+BK2078+BK2111+BK2209+BK2331+BK2369+BK2383+BK2408</f>
        <v>0</v>
      </c>
    </row>
    <row r="753" spans="1:65" s="12" customFormat="1" ht="22.9" customHeight="1">
      <c r="B753" s="171"/>
      <c r="C753" s="172"/>
      <c r="D753" s="173" t="s">
        <v>75</v>
      </c>
      <c r="E753" s="185" t="s">
        <v>952</v>
      </c>
      <c r="F753" s="185" t="s">
        <v>953</v>
      </c>
      <c r="G753" s="172"/>
      <c r="H753" s="172"/>
      <c r="I753" s="175"/>
      <c r="J753" s="186">
        <f>BK753</f>
        <v>0</v>
      </c>
      <c r="K753" s="172"/>
      <c r="L753" s="177"/>
      <c r="M753" s="178"/>
      <c r="N753" s="179"/>
      <c r="O753" s="179"/>
      <c r="P753" s="180">
        <f>SUM(P754:P798)</f>
        <v>0</v>
      </c>
      <c r="Q753" s="179"/>
      <c r="R753" s="180">
        <f>SUM(R754:R798)</f>
        <v>3.3027980999999995</v>
      </c>
      <c r="S753" s="179"/>
      <c r="T753" s="181">
        <f>SUM(T754:T798)</f>
        <v>0</v>
      </c>
      <c r="AR753" s="182" t="s">
        <v>85</v>
      </c>
      <c r="AT753" s="183" t="s">
        <v>75</v>
      </c>
      <c r="AU753" s="183" t="s">
        <v>8</v>
      </c>
      <c r="AY753" s="182" t="s">
        <v>158</v>
      </c>
      <c r="BK753" s="184">
        <f>SUM(BK754:BK798)</f>
        <v>0</v>
      </c>
    </row>
    <row r="754" spans="1:65" s="2" customFormat="1" ht="36">
      <c r="A754" s="35"/>
      <c r="B754" s="36"/>
      <c r="C754" s="187" t="s">
        <v>954</v>
      </c>
      <c r="D754" s="187" t="s">
        <v>160</v>
      </c>
      <c r="E754" s="188" t="s">
        <v>955</v>
      </c>
      <c r="F754" s="189" t="s">
        <v>956</v>
      </c>
      <c r="G754" s="190" t="s">
        <v>163</v>
      </c>
      <c r="H754" s="191">
        <v>1909.74</v>
      </c>
      <c r="I754" s="192"/>
      <c r="J754" s="191">
        <f>ROUND(I754*H754,0)</f>
        <v>0</v>
      </c>
      <c r="K754" s="189" t="s">
        <v>164</v>
      </c>
      <c r="L754" s="40"/>
      <c r="M754" s="193" t="s">
        <v>1</v>
      </c>
      <c r="N754" s="194" t="s">
        <v>41</v>
      </c>
      <c r="O754" s="72"/>
      <c r="P754" s="195">
        <f>O754*H754</f>
        <v>0</v>
      </c>
      <c r="Q754" s="195">
        <v>0</v>
      </c>
      <c r="R754" s="195">
        <f>Q754*H754</f>
        <v>0</v>
      </c>
      <c r="S754" s="195">
        <v>0</v>
      </c>
      <c r="T754" s="196">
        <f>S754*H754</f>
        <v>0</v>
      </c>
      <c r="U754" s="35"/>
      <c r="V754" s="35"/>
      <c r="W754" s="35"/>
      <c r="X754" s="35"/>
      <c r="Y754" s="35"/>
      <c r="Z754" s="35"/>
      <c r="AA754" s="35"/>
      <c r="AB754" s="35"/>
      <c r="AC754" s="35"/>
      <c r="AD754" s="35"/>
      <c r="AE754" s="35"/>
      <c r="AR754" s="197" t="s">
        <v>283</v>
      </c>
      <c r="AT754" s="197" t="s">
        <v>160</v>
      </c>
      <c r="AU754" s="197" t="s">
        <v>85</v>
      </c>
      <c r="AY754" s="18" t="s">
        <v>158</v>
      </c>
      <c r="BE754" s="198">
        <f>IF(N754="základní",J754,0)</f>
        <v>0</v>
      </c>
      <c r="BF754" s="198">
        <f>IF(N754="snížená",J754,0)</f>
        <v>0</v>
      </c>
      <c r="BG754" s="198">
        <f>IF(N754="zákl. přenesená",J754,0)</f>
        <v>0</v>
      </c>
      <c r="BH754" s="198">
        <f>IF(N754="sníž. přenesená",J754,0)</f>
        <v>0</v>
      </c>
      <c r="BI754" s="198">
        <f>IF(N754="nulová",J754,0)</f>
        <v>0</v>
      </c>
      <c r="BJ754" s="18" t="s">
        <v>8</v>
      </c>
      <c r="BK754" s="198">
        <f>ROUND(I754*H754,0)</f>
        <v>0</v>
      </c>
      <c r="BL754" s="18" t="s">
        <v>283</v>
      </c>
      <c r="BM754" s="197" t="s">
        <v>957</v>
      </c>
    </row>
    <row r="755" spans="1:65" s="2" customFormat="1" ht="27">
      <c r="A755" s="35"/>
      <c r="B755" s="36"/>
      <c r="C755" s="37"/>
      <c r="D755" s="199" t="s">
        <v>167</v>
      </c>
      <c r="E755" s="37"/>
      <c r="F755" s="200" t="s">
        <v>958</v>
      </c>
      <c r="G755" s="37"/>
      <c r="H755" s="37"/>
      <c r="I755" s="201"/>
      <c r="J755" s="37"/>
      <c r="K755" s="37"/>
      <c r="L755" s="40"/>
      <c r="M755" s="202"/>
      <c r="N755" s="203"/>
      <c r="O755" s="72"/>
      <c r="P755" s="72"/>
      <c r="Q755" s="72"/>
      <c r="R755" s="72"/>
      <c r="S755" s="72"/>
      <c r="T755" s="73"/>
      <c r="U755" s="35"/>
      <c r="V755" s="35"/>
      <c r="W755" s="35"/>
      <c r="X755" s="35"/>
      <c r="Y755" s="35"/>
      <c r="Z755" s="35"/>
      <c r="AA755" s="35"/>
      <c r="AB755" s="35"/>
      <c r="AC755" s="35"/>
      <c r="AD755" s="35"/>
      <c r="AE755" s="35"/>
      <c r="AT755" s="18" t="s">
        <v>167</v>
      </c>
      <c r="AU755" s="18" t="s">
        <v>85</v>
      </c>
    </row>
    <row r="756" spans="1:65" s="14" customFormat="1" ht="11.25">
      <c r="B756" s="215"/>
      <c r="C756" s="216"/>
      <c r="D756" s="199" t="s">
        <v>169</v>
      </c>
      <c r="E756" s="217" t="s">
        <v>1</v>
      </c>
      <c r="F756" s="218" t="s">
        <v>261</v>
      </c>
      <c r="G756" s="216"/>
      <c r="H756" s="217" t="s">
        <v>1</v>
      </c>
      <c r="I756" s="219"/>
      <c r="J756" s="216"/>
      <c r="K756" s="216"/>
      <c r="L756" s="220"/>
      <c r="M756" s="221"/>
      <c r="N756" s="222"/>
      <c r="O756" s="222"/>
      <c r="P756" s="222"/>
      <c r="Q756" s="222"/>
      <c r="R756" s="222"/>
      <c r="S756" s="222"/>
      <c r="T756" s="223"/>
      <c r="AT756" s="224" t="s">
        <v>169</v>
      </c>
      <c r="AU756" s="224" t="s">
        <v>85</v>
      </c>
      <c r="AV756" s="14" t="s">
        <v>8</v>
      </c>
      <c r="AW756" s="14" t="s">
        <v>32</v>
      </c>
      <c r="AX756" s="14" t="s">
        <v>76</v>
      </c>
      <c r="AY756" s="224" t="s">
        <v>158</v>
      </c>
    </row>
    <row r="757" spans="1:65" s="13" customFormat="1" ht="11.25">
      <c r="B757" s="204"/>
      <c r="C757" s="205"/>
      <c r="D757" s="199" t="s">
        <v>169</v>
      </c>
      <c r="E757" s="206" t="s">
        <v>1</v>
      </c>
      <c r="F757" s="207" t="s">
        <v>262</v>
      </c>
      <c r="G757" s="205"/>
      <c r="H757" s="208">
        <v>636.58000000000004</v>
      </c>
      <c r="I757" s="209"/>
      <c r="J757" s="205"/>
      <c r="K757" s="205"/>
      <c r="L757" s="210"/>
      <c r="M757" s="211"/>
      <c r="N757" s="212"/>
      <c r="O757" s="212"/>
      <c r="P757" s="212"/>
      <c r="Q757" s="212"/>
      <c r="R757" s="212"/>
      <c r="S757" s="212"/>
      <c r="T757" s="213"/>
      <c r="AT757" s="214" t="s">
        <v>169</v>
      </c>
      <c r="AU757" s="214" t="s">
        <v>85</v>
      </c>
      <c r="AV757" s="13" t="s">
        <v>85</v>
      </c>
      <c r="AW757" s="13" t="s">
        <v>32</v>
      </c>
      <c r="AX757" s="13" t="s">
        <v>76</v>
      </c>
      <c r="AY757" s="214" t="s">
        <v>158</v>
      </c>
    </row>
    <row r="758" spans="1:65" s="13" customFormat="1" ht="11.25">
      <c r="B758" s="204"/>
      <c r="C758" s="205"/>
      <c r="D758" s="199" t="s">
        <v>169</v>
      </c>
      <c r="E758" s="206" t="s">
        <v>1</v>
      </c>
      <c r="F758" s="207" t="s">
        <v>959</v>
      </c>
      <c r="G758" s="205"/>
      <c r="H758" s="208">
        <v>1273.1600000000001</v>
      </c>
      <c r="I758" s="209"/>
      <c r="J758" s="205"/>
      <c r="K758" s="205"/>
      <c r="L758" s="210"/>
      <c r="M758" s="211"/>
      <c r="N758" s="212"/>
      <c r="O758" s="212"/>
      <c r="P758" s="212"/>
      <c r="Q758" s="212"/>
      <c r="R758" s="212"/>
      <c r="S758" s="212"/>
      <c r="T758" s="213"/>
      <c r="AT758" s="214" t="s">
        <v>169</v>
      </c>
      <c r="AU758" s="214" t="s">
        <v>85</v>
      </c>
      <c r="AV758" s="13" t="s">
        <v>85</v>
      </c>
      <c r="AW758" s="13" t="s">
        <v>32</v>
      </c>
      <c r="AX758" s="13" t="s">
        <v>76</v>
      </c>
      <c r="AY758" s="214" t="s">
        <v>158</v>
      </c>
    </row>
    <row r="759" spans="1:65" s="16" customFormat="1" ht="11.25">
      <c r="B759" s="236"/>
      <c r="C759" s="237"/>
      <c r="D759" s="199" t="s">
        <v>169</v>
      </c>
      <c r="E759" s="238" t="s">
        <v>1</v>
      </c>
      <c r="F759" s="239" t="s">
        <v>189</v>
      </c>
      <c r="G759" s="237"/>
      <c r="H759" s="240">
        <v>1909.74</v>
      </c>
      <c r="I759" s="241"/>
      <c r="J759" s="237"/>
      <c r="K759" s="237"/>
      <c r="L759" s="242"/>
      <c r="M759" s="243"/>
      <c r="N759" s="244"/>
      <c r="O759" s="244"/>
      <c r="P759" s="244"/>
      <c r="Q759" s="244"/>
      <c r="R759" s="244"/>
      <c r="S759" s="244"/>
      <c r="T759" s="245"/>
      <c r="AT759" s="246" t="s">
        <v>169</v>
      </c>
      <c r="AU759" s="246" t="s">
        <v>85</v>
      </c>
      <c r="AV759" s="16" t="s">
        <v>165</v>
      </c>
      <c r="AW759" s="16" t="s">
        <v>32</v>
      </c>
      <c r="AX759" s="16" t="s">
        <v>8</v>
      </c>
      <c r="AY759" s="246" t="s">
        <v>158</v>
      </c>
    </row>
    <row r="760" spans="1:65" s="2" customFormat="1" ht="16.5" customHeight="1">
      <c r="A760" s="35"/>
      <c r="B760" s="36"/>
      <c r="C760" s="247" t="s">
        <v>960</v>
      </c>
      <c r="D760" s="247" t="s">
        <v>250</v>
      </c>
      <c r="E760" s="248" t="s">
        <v>961</v>
      </c>
      <c r="F760" s="249" t="s">
        <v>962</v>
      </c>
      <c r="G760" s="250" t="s">
        <v>227</v>
      </c>
      <c r="H760" s="251">
        <v>0.56999999999999995</v>
      </c>
      <c r="I760" s="252"/>
      <c r="J760" s="251">
        <f>ROUND(I760*H760,0)</f>
        <v>0</v>
      </c>
      <c r="K760" s="249" t="s">
        <v>164</v>
      </c>
      <c r="L760" s="253"/>
      <c r="M760" s="254" t="s">
        <v>1</v>
      </c>
      <c r="N760" s="255" t="s">
        <v>41</v>
      </c>
      <c r="O760" s="72"/>
      <c r="P760" s="195">
        <f>O760*H760</f>
        <v>0</v>
      </c>
      <c r="Q760" s="195">
        <v>1</v>
      </c>
      <c r="R760" s="195">
        <f>Q760*H760</f>
        <v>0.56999999999999995</v>
      </c>
      <c r="S760" s="195">
        <v>0</v>
      </c>
      <c r="T760" s="196">
        <f>S760*H760</f>
        <v>0</v>
      </c>
      <c r="U760" s="35"/>
      <c r="V760" s="35"/>
      <c r="W760" s="35"/>
      <c r="X760" s="35"/>
      <c r="Y760" s="35"/>
      <c r="Z760" s="35"/>
      <c r="AA760" s="35"/>
      <c r="AB760" s="35"/>
      <c r="AC760" s="35"/>
      <c r="AD760" s="35"/>
      <c r="AE760" s="35"/>
      <c r="AR760" s="197" t="s">
        <v>373</v>
      </c>
      <c r="AT760" s="197" t="s">
        <v>250</v>
      </c>
      <c r="AU760" s="197" t="s">
        <v>85</v>
      </c>
      <c r="AY760" s="18" t="s">
        <v>158</v>
      </c>
      <c r="BE760" s="198">
        <f>IF(N760="základní",J760,0)</f>
        <v>0</v>
      </c>
      <c r="BF760" s="198">
        <f>IF(N760="snížená",J760,0)</f>
        <v>0</v>
      </c>
      <c r="BG760" s="198">
        <f>IF(N760="zákl. přenesená",J760,0)</f>
        <v>0</v>
      </c>
      <c r="BH760" s="198">
        <f>IF(N760="sníž. přenesená",J760,0)</f>
        <v>0</v>
      </c>
      <c r="BI760" s="198">
        <f>IF(N760="nulová",J760,0)</f>
        <v>0</v>
      </c>
      <c r="BJ760" s="18" t="s">
        <v>8</v>
      </c>
      <c r="BK760" s="198">
        <f>ROUND(I760*H760,0)</f>
        <v>0</v>
      </c>
      <c r="BL760" s="18" t="s">
        <v>283</v>
      </c>
      <c r="BM760" s="197" t="s">
        <v>963</v>
      </c>
    </row>
    <row r="761" spans="1:65" s="13" customFormat="1" ht="11.25">
      <c r="B761" s="204"/>
      <c r="C761" s="205"/>
      <c r="D761" s="199" t="s">
        <v>169</v>
      </c>
      <c r="E761" s="206" t="s">
        <v>1</v>
      </c>
      <c r="F761" s="207" t="s">
        <v>964</v>
      </c>
      <c r="G761" s="205"/>
      <c r="H761" s="208">
        <v>1909.74</v>
      </c>
      <c r="I761" s="209"/>
      <c r="J761" s="205"/>
      <c r="K761" s="205"/>
      <c r="L761" s="210"/>
      <c r="M761" s="211"/>
      <c r="N761" s="212"/>
      <c r="O761" s="212"/>
      <c r="P761" s="212"/>
      <c r="Q761" s="212"/>
      <c r="R761" s="212"/>
      <c r="S761" s="212"/>
      <c r="T761" s="213"/>
      <c r="AT761" s="214" t="s">
        <v>169</v>
      </c>
      <c r="AU761" s="214" t="s">
        <v>85</v>
      </c>
      <c r="AV761" s="13" t="s">
        <v>85</v>
      </c>
      <c r="AW761" s="13" t="s">
        <v>32</v>
      </c>
      <c r="AX761" s="13" t="s">
        <v>8</v>
      </c>
      <c r="AY761" s="214" t="s">
        <v>158</v>
      </c>
    </row>
    <row r="762" spans="1:65" s="13" customFormat="1" ht="11.25">
      <c r="B762" s="204"/>
      <c r="C762" s="205"/>
      <c r="D762" s="199" t="s">
        <v>169</v>
      </c>
      <c r="E762" s="205"/>
      <c r="F762" s="207" t="s">
        <v>965</v>
      </c>
      <c r="G762" s="205"/>
      <c r="H762" s="208">
        <v>0.56999999999999995</v>
      </c>
      <c r="I762" s="209"/>
      <c r="J762" s="205"/>
      <c r="K762" s="205"/>
      <c r="L762" s="210"/>
      <c r="M762" s="211"/>
      <c r="N762" s="212"/>
      <c r="O762" s="212"/>
      <c r="P762" s="212"/>
      <c r="Q762" s="212"/>
      <c r="R762" s="212"/>
      <c r="S762" s="212"/>
      <c r="T762" s="213"/>
      <c r="AT762" s="214" t="s">
        <v>169</v>
      </c>
      <c r="AU762" s="214" t="s">
        <v>85</v>
      </c>
      <c r="AV762" s="13" t="s">
        <v>85</v>
      </c>
      <c r="AW762" s="13" t="s">
        <v>4</v>
      </c>
      <c r="AX762" s="13" t="s">
        <v>8</v>
      </c>
      <c r="AY762" s="214" t="s">
        <v>158</v>
      </c>
    </row>
    <row r="763" spans="1:65" s="2" customFormat="1" ht="33" customHeight="1">
      <c r="A763" s="35"/>
      <c r="B763" s="36"/>
      <c r="C763" s="187" t="s">
        <v>966</v>
      </c>
      <c r="D763" s="187" t="s">
        <v>160</v>
      </c>
      <c r="E763" s="188" t="s">
        <v>967</v>
      </c>
      <c r="F763" s="189" t="s">
        <v>968</v>
      </c>
      <c r="G763" s="190" t="s">
        <v>163</v>
      </c>
      <c r="H763" s="191">
        <v>169.92</v>
      </c>
      <c r="I763" s="192"/>
      <c r="J763" s="191">
        <f>ROUND(I763*H763,0)</f>
        <v>0</v>
      </c>
      <c r="K763" s="189" t="s">
        <v>164</v>
      </c>
      <c r="L763" s="40"/>
      <c r="M763" s="193" t="s">
        <v>1</v>
      </c>
      <c r="N763" s="194" t="s">
        <v>41</v>
      </c>
      <c r="O763" s="72"/>
      <c r="P763" s="195">
        <f>O763*H763</f>
        <v>0</v>
      </c>
      <c r="Q763" s="195">
        <v>0</v>
      </c>
      <c r="R763" s="195">
        <f>Q763*H763</f>
        <v>0</v>
      </c>
      <c r="S763" s="195">
        <v>0</v>
      </c>
      <c r="T763" s="196">
        <f>S763*H763</f>
        <v>0</v>
      </c>
      <c r="U763" s="35"/>
      <c r="V763" s="35"/>
      <c r="W763" s="35"/>
      <c r="X763" s="35"/>
      <c r="Y763" s="35"/>
      <c r="Z763" s="35"/>
      <c r="AA763" s="35"/>
      <c r="AB763" s="35"/>
      <c r="AC763" s="35"/>
      <c r="AD763" s="35"/>
      <c r="AE763" s="35"/>
      <c r="AR763" s="197" t="s">
        <v>283</v>
      </c>
      <c r="AT763" s="197" t="s">
        <v>160</v>
      </c>
      <c r="AU763" s="197" t="s">
        <v>85</v>
      </c>
      <c r="AY763" s="18" t="s">
        <v>158</v>
      </c>
      <c r="BE763" s="198">
        <f>IF(N763="základní",J763,0)</f>
        <v>0</v>
      </c>
      <c r="BF763" s="198">
        <f>IF(N763="snížená",J763,0)</f>
        <v>0</v>
      </c>
      <c r="BG763" s="198">
        <f>IF(N763="zákl. přenesená",J763,0)</f>
        <v>0</v>
      </c>
      <c r="BH763" s="198">
        <f>IF(N763="sníž. přenesená",J763,0)</f>
        <v>0</v>
      </c>
      <c r="BI763" s="198">
        <f>IF(N763="nulová",J763,0)</f>
        <v>0</v>
      </c>
      <c r="BJ763" s="18" t="s">
        <v>8</v>
      </c>
      <c r="BK763" s="198">
        <f>ROUND(I763*H763,0)</f>
        <v>0</v>
      </c>
      <c r="BL763" s="18" t="s">
        <v>283</v>
      </c>
      <c r="BM763" s="197" t="s">
        <v>969</v>
      </c>
    </row>
    <row r="764" spans="1:65" s="2" customFormat="1" ht="27">
      <c r="A764" s="35"/>
      <c r="B764" s="36"/>
      <c r="C764" s="37"/>
      <c r="D764" s="199" t="s">
        <v>167</v>
      </c>
      <c r="E764" s="37"/>
      <c r="F764" s="200" t="s">
        <v>958</v>
      </c>
      <c r="G764" s="37"/>
      <c r="H764" s="37"/>
      <c r="I764" s="201"/>
      <c r="J764" s="37"/>
      <c r="K764" s="37"/>
      <c r="L764" s="40"/>
      <c r="M764" s="202"/>
      <c r="N764" s="203"/>
      <c r="O764" s="72"/>
      <c r="P764" s="72"/>
      <c r="Q764" s="72"/>
      <c r="R764" s="72"/>
      <c r="S764" s="72"/>
      <c r="T764" s="73"/>
      <c r="U764" s="35"/>
      <c r="V764" s="35"/>
      <c r="W764" s="35"/>
      <c r="X764" s="35"/>
      <c r="Y764" s="35"/>
      <c r="Z764" s="35"/>
      <c r="AA764" s="35"/>
      <c r="AB764" s="35"/>
      <c r="AC764" s="35"/>
      <c r="AD764" s="35"/>
      <c r="AE764" s="35"/>
      <c r="AT764" s="18" t="s">
        <v>167</v>
      </c>
      <c r="AU764" s="18" t="s">
        <v>85</v>
      </c>
    </row>
    <row r="765" spans="1:65" s="14" customFormat="1" ht="11.25">
      <c r="B765" s="215"/>
      <c r="C765" s="216"/>
      <c r="D765" s="199" t="s">
        <v>169</v>
      </c>
      <c r="E765" s="217" t="s">
        <v>1</v>
      </c>
      <c r="F765" s="218" t="s">
        <v>272</v>
      </c>
      <c r="G765" s="216"/>
      <c r="H765" s="217" t="s">
        <v>1</v>
      </c>
      <c r="I765" s="219"/>
      <c r="J765" s="216"/>
      <c r="K765" s="216"/>
      <c r="L765" s="220"/>
      <c r="M765" s="221"/>
      <c r="N765" s="222"/>
      <c r="O765" s="222"/>
      <c r="P765" s="222"/>
      <c r="Q765" s="222"/>
      <c r="R765" s="222"/>
      <c r="S765" s="222"/>
      <c r="T765" s="223"/>
      <c r="AT765" s="224" t="s">
        <v>169</v>
      </c>
      <c r="AU765" s="224" t="s">
        <v>85</v>
      </c>
      <c r="AV765" s="14" t="s">
        <v>8</v>
      </c>
      <c r="AW765" s="14" t="s">
        <v>32</v>
      </c>
      <c r="AX765" s="14" t="s">
        <v>76</v>
      </c>
      <c r="AY765" s="224" t="s">
        <v>158</v>
      </c>
    </row>
    <row r="766" spans="1:65" s="13" customFormat="1" ht="11.25">
      <c r="B766" s="204"/>
      <c r="C766" s="205"/>
      <c r="D766" s="199" t="s">
        <v>169</v>
      </c>
      <c r="E766" s="206" t="s">
        <v>1</v>
      </c>
      <c r="F766" s="207" t="s">
        <v>970</v>
      </c>
      <c r="G766" s="205"/>
      <c r="H766" s="208">
        <v>56.64</v>
      </c>
      <c r="I766" s="209"/>
      <c r="J766" s="205"/>
      <c r="K766" s="205"/>
      <c r="L766" s="210"/>
      <c r="M766" s="211"/>
      <c r="N766" s="212"/>
      <c r="O766" s="212"/>
      <c r="P766" s="212"/>
      <c r="Q766" s="212"/>
      <c r="R766" s="212"/>
      <c r="S766" s="212"/>
      <c r="T766" s="213"/>
      <c r="AT766" s="214" t="s">
        <v>169</v>
      </c>
      <c r="AU766" s="214" t="s">
        <v>85</v>
      </c>
      <c r="AV766" s="13" t="s">
        <v>85</v>
      </c>
      <c r="AW766" s="13" t="s">
        <v>32</v>
      </c>
      <c r="AX766" s="13" t="s">
        <v>76</v>
      </c>
      <c r="AY766" s="214" t="s">
        <v>158</v>
      </c>
    </row>
    <row r="767" spans="1:65" s="13" customFormat="1" ht="11.25">
      <c r="B767" s="204"/>
      <c r="C767" s="205"/>
      <c r="D767" s="199" t="s">
        <v>169</v>
      </c>
      <c r="E767" s="206" t="s">
        <v>1</v>
      </c>
      <c r="F767" s="207" t="s">
        <v>971</v>
      </c>
      <c r="G767" s="205"/>
      <c r="H767" s="208">
        <v>113.28</v>
      </c>
      <c r="I767" s="209"/>
      <c r="J767" s="205"/>
      <c r="K767" s="205"/>
      <c r="L767" s="210"/>
      <c r="M767" s="211"/>
      <c r="N767" s="212"/>
      <c r="O767" s="212"/>
      <c r="P767" s="212"/>
      <c r="Q767" s="212"/>
      <c r="R767" s="212"/>
      <c r="S767" s="212"/>
      <c r="T767" s="213"/>
      <c r="AT767" s="214" t="s">
        <v>169</v>
      </c>
      <c r="AU767" s="214" t="s">
        <v>85</v>
      </c>
      <c r="AV767" s="13" t="s">
        <v>85</v>
      </c>
      <c r="AW767" s="13" t="s">
        <v>32</v>
      </c>
      <c r="AX767" s="13" t="s">
        <v>76</v>
      </c>
      <c r="AY767" s="214" t="s">
        <v>158</v>
      </c>
    </row>
    <row r="768" spans="1:65" s="16" customFormat="1" ht="11.25">
      <c r="B768" s="236"/>
      <c r="C768" s="237"/>
      <c r="D768" s="199" t="s">
        <v>169</v>
      </c>
      <c r="E768" s="238" t="s">
        <v>1</v>
      </c>
      <c r="F768" s="239" t="s">
        <v>189</v>
      </c>
      <c r="G768" s="237"/>
      <c r="H768" s="240">
        <v>169.92000000000002</v>
      </c>
      <c r="I768" s="241"/>
      <c r="J768" s="237"/>
      <c r="K768" s="237"/>
      <c r="L768" s="242"/>
      <c r="M768" s="243"/>
      <c r="N768" s="244"/>
      <c r="O768" s="244"/>
      <c r="P768" s="244"/>
      <c r="Q768" s="244"/>
      <c r="R768" s="244"/>
      <c r="S768" s="244"/>
      <c r="T768" s="245"/>
      <c r="AT768" s="246" t="s">
        <v>169</v>
      </c>
      <c r="AU768" s="246" t="s">
        <v>85</v>
      </c>
      <c r="AV768" s="16" t="s">
        <v>165</v>
      </c>
      <c r="AW768" s="16" t="s">
        <v>32</v>
      </c>
      <c r="AX768" s="16" t="s">
        <v>8</v>
      </c>
      <c r="AY768" s="246" t="s">
        <v>158</v>
      </c>
    </row>
    <row r="769" spans="1:65" s="2" customFormat="1" ht="16.5" customHeight="1">
      <c r="A769" s="35"/>
      <c r="B769" s="36"/>
      <c r="C769" s="247" t="s">
        <v>972</v>
      </c>
      <c r="D769" s="247" t="s">
        <v>250</v>
      </c>
      <c r="E769" s="248" t="s">
        <v>961</v>
      </c>
      <c r="F769" s="249" t="s">
        <v>962</v>
      </c>
      <c r="G769" s="250" t="s">
        <v>227</v>
      </c>
      <c r="H769" s="251">
        <v>0.06</v>
      </c>
      <c r="I769" s="252"/>
      <c r="J769" s="251">
        <f>ROUND(I769*H769,0)</f>
        <v>0</v>
      </c>
      <c r="K769" s="249" t="s">
        <v>164</v>
      </c>
      <c r="L769" s="253"/>
      <c r="M769" s="254" t="s">
        <v>1</v>
      </c>
      <c r="N769" s="255" t="s">
        <v>41</v>
      </c>
      <c r="O769" s="72"/>
      <c r="P769" s="195">
        <f>O769*H769</f>
        <v>0</v>
      </c>
      <c r="Q769" s="195">
        <v>1</v>
      </c>
      <c r="R769" s="195">
        <f>Q769*H769</f>
        <v>0.06</v>
      </c>
      <c r="S769" s="195">
        <v>0</v>
      </c>
      <c r="T769" s="196">
        <f>S769*H769</f>
        <v>0</v>
      </c>
      <c r="U769" s="35"/>
      <c r="V769" s="35"/>
      <c r="W769" s="35"/>
      <c r="X769" s="35"/>
      <c r="Y769" s="35"/>
      <c r="Z769" s="35"/>
      <c r="AA769" s="35"/>
      <c r="AB769" s="35"/>
      <c r="AC769" s="35"/>
      <c r="AD769" s="35"/>
      <c r="AE769" s="35"/>
      <c r="AR769" s="197" t="s">
        <v>373</v>
      </c>
      <c r="AT769" s="197" t="s">
        <v>250</v>
      </c>
      <c r="AU769" s="197" t="s">
        <v>85</v>
      </c>
      <c r="AY769" s="18" t="s">
        <v>158</v>
      </c>
      <c r="BE769" s="198">
        <f>IF(N769="základní",J769,0)</f>
        <v>0</v>
      </c>
      <c r="BF769" s="198">
        <f>IF(N769="snížená",J769,0)</f>
        <v>0</v>
      </c>
      <c r="BG769" s="198">
        <f>IF(N769="zákl. přenesená",J769,0)</f>
        <v>0</v>
      </c>
      <c r="BH769" s="198">
        <f>IF(N769="sníž. přenesená",J769,0)</f>
        <v>0</v>
      </c>
      <c r="BI769" s="198">
        <f>IF(N769="nulová",J769,0)</f>
        <v>0</v>
      </c>
      <c r="BJ769" s="18" t="s">
        <v>8</v>
      </c>
      <c r="BK769" s="198">
        <f>ROUND(I769*H769,0)</f>
        <v>0</v>
      </c>
      <c r="BL769" s="18" t="s">
        <v>283</v>
      </c>
      <c r="BM769" s="197" t="s">
        <v>973</v>
      </c>
    </row>
    <row r="770" spans="1:65" s="13" customFormat="1" ht="11.25">
      <c r="B770" s="204"/>
      <c r="C770" s="205"/>
      <c r="D770" s="199" t="s">
        <v>169</v>
      </c>
      <c r="E770" s="206" t="s">
        <v>1</v>
      </c>
      <c r="F770" s="207" t="s">
        <v>974</v>
      </c>
      <c r="G770" s="205"/>
      <c r="H770" s="208">
        <v>169.92</v>
      </c>
      <c r="I770" s="209"/>
      <c r="J770" s="205"/>
      <c r="K770" s="205"/>
      <c r="L770" s="210"/>
      <c r="M770" s="211"/>
      <c r="N770" s="212"/>
      <c r="O770" s="212"/>
      <c r="P770" s="212"/>
      <c r="Q770" s="212"/>
      <c r="R770" s="212"/>
      <c r="S770" s="212"/>
      <c r="T770" s="213"/>
      <c r="AT770" s="214" t="s">
        <v>169</v>
      </c>
      <c r="AU770" s="214" t="s">
        <v>85</v>
      </c>
      <c r="AV770" s="13" t="s">
        <v>85</v>
      </c>
      <c r="AW770" s="13" t="s">
        <v>32</v>
      </c>
      <c r="AX770" s="13" t="s">
        <v>8</v>
      </c>
      <c r="AY770" s="214" t="s">
        <v>158</v>
      </c>
    </row>
    <row r="771" spans="1:65" s="13" customFormat="1" ht="11.25">
      <c r="B771" s="204"/>
      <c r="C771" s="205"/>
      <c r="D771" s="199" t="s">
        <v>169</v>
      </c>
      <c r="E771" s="205"/>
      <c r="F771" s="207" t="s">
        <v>975</v>
      </c>
      <c r="G771" s="205"/>
      <c r="H771" s="208">
        <v>0.06</v>
      </c>
      <c r="I771" s="209"/>
      <c r="J771" s="205"/>
      <c r="K771" s="205"/>
      <c r="L771" s="210"/>
      <c r="M771" s="211"/>
      <c r="N771" s="212"/>
      <c r="O771" s="212"/>
      <c r="P771" s="212"/>
      <c r="Q771" s="212"/>
      <c r="R771" s="212"/>
      <c r="S771" s="212"/>
      <c r="T771" s="213"/>
      <c r="AT771" s="214" t="s">
        <v>169</v>
      </c>
      <c r="AU771" s="214" t="s">
        <v>85</v>
      </c>
      <c r="AV771" s="13" t="s">
        <v>85</v>
      </c>
      <c r="AW771" s="13" t="s">
        <v>4</v>
      </c>
      <c r="AX771" s="13" t="s">
        <v>8</v>
      </c>
      <c r="AY771" s="214" t="s">
        <v>158</v>
      </c>
    </row>
    <row r="772" spans="1:65" s="2" customFormat="1" ht="24">
      <c r="A772" s="35"/>
      <c r="B772" s="36"/>
      <c r="C772" s="187" t="s">
        <v>976</v>
      </c>
      <c r="D772" s="187" t="s">
        <v>160</v>
      </c>
      <c r="E772" s="188" t="s">
        <v>977</v>
      </c>
      <c r="F772" s="189" t="s">
        <v>978</v>
      </c>
      <c r="G772" s="190" t="s">
        <v>163</v>
      </c>
      <c r="H772" s="191">
        <v>636.58000000000004</v>
      </c>
      <c r="I772" s="192"/>
      <c r="J772" s="191">
        <f>ROUND(I772*H772,0)</f>
        <v>0</v>
      </c>
      <c r="K772" s="189" t="s">
        <v>164</v>
      </c>
      <c r="L772" s="40"/>
      <c r="M772" s="193" t="s">
        <v>1</v>
      </c>
      <c r="N772" s="194" t="s">
        <v>41</v>
      </c>
      <c r="O772" s="72"/>
      <c r="P772" s="195">
        <f>O772*H772</f>
        <v>0</v>
      </c>
      <c r="Q772" s="195">
        <v>0</v>
      </c>
      <c r="R772" s="195">
        <f>Q772*H772</f>
        <v>0</v>
      </c>
      <c r="S772" s="195">
        <v>0</v>
      </c>
      <c r="T772" s="196">
        <f>S772*H772</f>
        <v>0</v>
      </c>
      <c r="U772" s="35"/>
      <c r="V772" s="35"/>
      <c r="W772" s="35"/>
      <c r="X772" s="35"/>
      <c r="Y772" s="35"/>
      <c r="Z772" s="35"/>
      <c r="AA772" s="35"/>
      <c r="AB772" s="35"/>
      <c r="AC772" s="35"/>
      <c r="AD772" s="35"/>
      <c r="AE772" s="35"/>
      <c r="AR772" s="197" t="s">
        <v>283</v>
      </c>
      <c r="AT772" s="197" t="s">
        <v>160</v>
      </c>
      <c r="AU772" s="197" t="s">
        <v>85</v>
      </c>
      <c r="AY772" s="18" t="s">
        <v>158</v>
      </c>
      <c r="BE772" s="198">
        <f>IF(N772="základní",J772,0)</f>
        <v>0</v>
      </c>
      <c r="BF772" s="198">
        <f>IF(N772="snížená",J772,0)</f>
        <v>0</v>
      </c>
      <c r="BG772" s="198">
        <f>IF(N772="zákl. přenesená",J772,0)</f>
        <v>0</v>
      </c>
      <c r="BH772" s="198">
        <f>IF(N772="sníž. přenesená",J772,0)</f>
        <v>0</v>
      </c>
      <c r="BI772" s="198">
        <f>IF(N772="nulová",J772,0)</f>
        <v>0</v>
      </c>
      <c r="BJ772" s="18" t="s">
        <v>8</v>
      </c>
      <c r="BK772" s="198">
        <f>ROUND(I772*H772,0)</f>
        <v>0</v>
      </c>
      <c r="BL772" s="18" t="s">
        <v>283</v>
      </c>
      <c r="BM772" s="197" t="s">
        <v>979</v>
      </c>
    </row>
    <row r="773" spans="1:65" s="2" customFormat="1" ht="27">
      <c r="A773" s="35"/>
      <c r="B773" s="36"/>
      <c r="C773" s="37"/>
      <c r="D773" s="199" t="s">
        <v>167</v>
      </c>
      <c r="E773" s="37"/>
      <c r="F773" s="200" t="s">
        <v>980</v>
      </c>
      <c r="G773" s="37"/>
      <c r="H773" s="37"/>
      <c r="I773" s="201"/>
      <c r="J773" s="37"/>
      <c r="K773" s="37"/>
      <c r="L773" s="40"/>
      <c r="M773" s="202"/>
      <c r="N773" s="203"/>
      <c r="O773" s="72"/>
      <c r="P773" s="72"/>
      <c r="Q773" s="72"/>
      <c r="R773" s="72"/>
      <c r="S773" s="72"/>
      <c r="T773" s="73"/>
      <c r="U773" s="35"/>
      <c r="V773" s="35"/>
      <c r="W773" s="35"/>
      <c r="X773" s="35"/>
      <c r="Y773" s="35"/>
      <c r="Z773" s="35"/>
      <c r="AA773" s="35"/>
      <c r="AB773" s="35"/>
      <c r="AC773" s="35"/>
      <c r="AD773" s="35"/>
      <c r="AE773" s="35"/>
      <c r="AT773" s="18" t="s">
        <v>167</v>
      </c>
      <c r="AU773" s="18" t="s">
        <v>85</v>
      </c>
    </row>
    <row r="774" spans="1:65" s="14" customFormat="1" ht="11.25">
      <c r="B774" s="215"/>
      <c r="C774" s="216"/>
      <c r="D774" s="199" t="s">
        <v>169</v>
      </c>
      <c r="E774" s="217" t="s">
        <v>1</v>
      </c>
      <c r="F774" s="218" t="s">
        <v>261</v>
      </c>
      <c r="G774" s="216"/>
      <c r="H774" s="217" t="s">
        <v>1</v>
      </c>
      <c r="I774" s="219"/>
      <c r="J774" s="216"/>
      <c r="K774" s="216"/>
      <c r="L774" s="220"/>
      <c r="M774" s="221"/>
      <c r="N774" s="222"/>
      <c r="O774" s="222"/>
      <c r="P774" s="222"/>
      <c r="Q774" s="222"/>
      <c r="R774" s="222"/>
      <c r="S774" s="222"/>
      <c r="T774" s="223"/>
      <c r="AT774" s="224" t="s">
        <v>169</v>
      </c>
      <c r="AU774" s="224" t="s">
        <v>85</v>
      </c>
      <c r="AV774" s="14" t="s">
        <v>8</v>
      </c>
      <c r="AW774" s="14" t="s">
        <v>32</v>
      </c>
      <c r="AX774" s="14" t="s">
        <v>76</v>
      </c>
      <c r="AY774" s="224" t="s">
        <v>158</v>
      </c>
    </row>
    <row r="775" spans="1:65" s="13" customFormat="1" ht="11.25">
      <c r="B775" s="204"/>
      <c r="C775" s="205"/>
      <c r="D775" s="199" t="s">
        <v>169</v>
      </c>
      <c r="E775" s="206" t="s">
        <v>1</v>
      </c>
      <c r="F775" s="207" t="s">
        <v>262</v>
      </c>
      <c r="G775" s="205"/>
      <c r="H775" s="208">
        <v>636.58000000000004</v>
      </c>
      <c r="I775" s="209"/>
      <c r="J775" s="205"/>
      <c r="K775" s="205"/>
      <c r="L775" s="210"/>
      <c r="M775" s="211"/>
      <c r="N775" s="212"/>
      <c r="O775" s="212"/>
      <c r="P775" s="212"/>
      <c r="Q775" s="212"/>
      <c r="R775" s="212"/>
      <c r="S775" s="212"/>
      <c r="T775" s="213"/>
      <c r="AT775" s="214" t="s">
        <v>169</v>
      </c>
      <c r="AU775" s="214" t="s">
        <v>85</v>
      </c>
      <c r="AV775" s="13" t="s">
        <v>85</v>
      </c>
      <c r="AW775" s="13" t="s">
        <v>32</v>
      </c>
      <c r="AX775" s="13" t="s">
        <v>8</v>
      </c>
      <c r="AY775" s="214" t="s">
        <v>158</v>
      </c>
    </row>
    <row r="776" spans="1:65" s="2" customFormat="1" ht="24">
      <c r="A776" s="35"/>
      <c r="B776" s="36"/>
      <c r="C776" s="187" t="s">
        <v>981</v>
      </c>
      <c r="D776" s="187" t="s">
        <v>160</v>
      </c>
      <c r="E776" s="188" t="s">
        <v>977</v>
      </c>
      <c r="F776" s="189" t="s">
        <v>978</v>
      </c>
      <c r="G776" s="190" t="s">
        <v>163</v>
      </c>
      <c r="H776" s="191">
        <v>636.58000000000004</v>
      </c>
      <c r="I776" s="192"/>
      <c r="J776" s="191">
        <f>ROUND(I776*H776,0)</f>
        <v>0</v>
      </c>
      <c r="K776" s="189" t="s">
        <v>164</v>
      </c>
      <c r="L776" s="40"/>
      <c r="M776" s="193" t="s">
        <v>1</v>
      </c>
      <c r="N776" s="194" t="s">
        <v>41</v>
      </c>
      <c r="O776" s="72"/>
      <c r="P776" s="195">
        <f>O776*H776</f>
        <v>0</v>
      </c>
      <c r="Q776" s="195">
        <v>0</v>
      </c>
      <c r="R776" s="195">
        <f>Q776*H776</f>
        <v>0</v>
      </c>
      <c r="S776" s="195">
        <v>0</v>
      </c>
      <c r="T776" s="196">
        <f>S776*H776</f>
        <v>0</v>
      </c>
      <c r="U776" s="35"/>
      <c r="V776" s="35"/>
      <c r="W776" s="35"/>
      <c r="X776" s="35"/>
      <c r="Y776" s="35"/>
      <c r="Z776" s="35"/>
      <c r="AA776" s="35"/>
      <c r="AB776" s="35"/>
      <c r="AC776" s="35"/>
      <c r="AD776" s="35"/>
      <c r="AE776" s="35"/>
      <c r="AR776" s="197" t="s">
        <v>283</v>
      </c>
      <c r="AT776" s="197" t="s">
        <v>160</v>
      </c>
      <c r="AU776" s="197" t="s">
        <v>85</v>
      </c>
      <c r="AY776" s="18" t="s">
        <v>158</v>
      </c>
      <c r="BE776" s="198">
        <f>IF(N776="základní",J776,0)</f>
        <v>0</v>
      </c>
      <c r="BF776" s="198">
        <f>IF(N776="snížená",J776,0)</f>
        <v>0</v>
      </c>
      <c r="BG776" s="198">
        <f>IF(N776="zákl. přenesená",J776,0)</f>
        <v>0</v>
      </c>
      <c r="BH776" s="198">
        <f>IF(N776="sníž. přenesená",J776,0)</f>
        <v>0</v>
      </c>
      <c r="BI776" s="198">
        <f>IF(N776="nulová",J776,0)</f>
        <v>0</v>
      </c>
      <c r="BJ776" s="18" t="s">
        <v>8</v>
      </c>
      <c r="BK776" s="198">
        <f>ROUND(I776*H776,0)</f>
        <v>0</v>
      </c>
      <c r="BL776" s="18" t="s">
        <v>283</v>
      </c>
      <c r="BM776" s="197" t="s">
        <v>982</v>
      </c>
    </row>
    <row r="777" spans="1:65" s="2" customFormat="1" ht="27">
      <c r="A777" s="35"/>
      <c r="B777" s="36"/>
      <c r="C777" s="37"/>
      <c r="D777" s="199" t="s">
        <v>167</v>
      </c>
      <c r="E777" s="37"/>
      <c r="F777" s="200" t="s">
        <v>980</v>
      </c>
      <c r="G777" s="37"/>
      <c r="H777" s="37"/>
      <c r="I777" s="201"/>
      <c r="J777" s="37"/>
      <c r="K777" s="37"/>
      <c r="L777" s="40"/>
      <c r="M777" s="202"/>
      <c r="N777" s="203"/>
      <c r="O777" s="72"/>
      <c r="P777" s="72"/>
      <c r="Q777" s="72"/>
      <c r="R777" s="72"/>
      <c r="S777" s="72"/>
      <c r="T777" s="73"/>
      <c r="U777" s="35"/>
      <c r="V777" s="35"/>
      <c r="W777" s="35"/>
      <c r="X777" s="35"/>
      <c r="Y777" s="35"/>
      <c r="Z777" s="35"/>
      <c r="AA777" s="35"/>
      <c r="AB777" s="35"/>
      <c r="AC777" s="35"/>
      <c r="AD777" s="35"/>
      <c r="AE777" s="35"/>
      <c r="AT777" s="18" t="s">
        <v>167</v>
      </c>
      <c r="AU777" s="18" t="s">
        <v>85</v>
      </c>
    </row>
    <row r="778" spans="1:65" s="2" customFormat="1" ht="24">
      <c r="A778" s="35"/>
      <c r="B778" s="36"/>
      <c r="C778" s="247" t="s">
        <v>983</v>
      </c>
      <c r="D778" s="247" t="s">
        <v>250</v>
      </c>
      <c r="E778" s="248" t="s">
        <v>984</v>
      </c>
      <c r="F778" s="249" t="s">
        <v>985</v>
      </c>
      <c r="G778" s="250" t="s">
        <v>163</v>
      </c>
      <c r="H778" s="251">
        <v>732.07</v>
      </c>
      <c r="I778" s="252"/>
      <c r="J778" s="251">
        <f>ROUND(I778*H778,0)</f>
        <v>0</v>
      </c>
      <c r="K778" s="249" t="s">
        <v>164</v>
      </c>
      <c r="L778" s="253"/>
      <c r="M778" s="254" t="s">
        <v>1</v>
      </c>
      <c r="N778" s="255" t="s">
        <v>41</v>
      </c>
      <c r="O778" s="72"/>
      <c r="P778" s="195">
        <f>O778*H778</f>
        <v>0</v>
      </c>
      <c r="Q778" s="195">
        <v>6.4000000000000005E-4</v>
      </c>
      <c r="R778" s="195">
        <f>Q778*H778</f>
        <v>0.46852480000000007</v>
      </c>
      <c r="S778" s="195">
        <v>0</v>
      </c>
      <c r="T778" s="196">
        <f>S778*H778</f>
        <v>0</v>
      </c>
      <c r="U778" s="35"/>
      <c r="V778" s="35"/>
      <c r="W778" s="35"/>
      <c r="X778" s="35"/>
      <c r="Y778" s="35"/>
      <c r="Z778" s="35"/>
      <c r="AA778" s="35"/>
      <c r="AB778" s="35"/>
      <c r="AC778" s="35"/>
      <c r="AD778" s="35"/>
      <c r="AE778" s="35"/>
      <c r="AR778" s="197" t="s">
        <v>373</v>
      </c>
      <c r="AT778" s="197" t="s">
        <v>250</v>
      </c>
      <c r="AU778" s="197" t="s">
        <v>85</v>
      </c>
      <c r="AY778" s="18" t="s">
        <v>158</v>
      </c>
      <c r="BE778" s="198">
        <f>IF(N778="základní",J778,0)</f>
        <v>0</v>
      </c>
      <c r="BF778" s="198">
        <f>IF(N778="snížená",J778,0)</f>
        <v>0</v>
      </c>
      <c r="BG778" s="198">
        <f>IF(N778="zákl. přenesená",J778,0)</f>
        <v>0</v>
      </c>
      <c r="BH778" s="198">
        <f>IF(N778="sníž. přenesená",J778,0)</f>
        <v>0</v>
      </c>
      <c r="BI778" s="198">
        <f>IF(N778="nulová",J778,0)</f>
        <v>0</v>
      </c>
      <c r="BJ778" s="18" t="s">
        <v>8</v>
      </c>
      <c r="BK778" s="198">
        <f>ROUND(I778*H778,0)</f>
        <v>0</v>
      </c>
      <c r="BL778" s="18" t="s">
        <v>283</v>
      </c>
      <c r="BM778" s="197" t="s">
        <v>986</v>
      </c>
    </row>
    <row r="779" spans="1:65" s="13" customFormat="1" ht="11.25">
      <c r="B779" s="204"/>
      <c r="C779" s="205"/>
      <c r="D779" s="199" t="s">
        <v>169</v>
      </c>
      <c r="E779" s="206" t="s">
        <v>1</v>
      </c>
      <c r="F779" s="207" t="s">
        <v>987</v>
      </c>
      <c r="G779" s="205"/>
      <c r="H779" s="208">
        <v>636.58000000000004</v>
      </c>
      <c r="I779" s="209"/>
      <c r="J779" s="205"/>
      <c r="K779" s="205"/>
      <c r="L779" s="210"/>
      <c r="M779" s="211"/>
      <c r="N779" s="212"/>
      <c r="O779" s="212"/>
      <c r="P779" s="212"/>
      <c r="Q779" s="212"/>
      <c r="R779" s="212"/>
      <c r="S779" s="212"/>
      <c r="T779" s="213"/>
      <c r="AT779" s="214" t="s">
        <v>169</v>
      </c>
      <c r="AU779" s="214" t="s">
        <v>85</v>
      </c>
      <c r="AV779" s="13" t="s">
        <v>85</v>
      </c>
      <c r="AW779" s="13" t="s">
        <v>32</v>
      </c>
      <c r="AX779" s="13" t="s">
        <v>8</v>
      </c>
      <c r="AY779" s="214" t="s">
        <v>158</v>
      </c>
    </row>
    <row r="780" spans="1:65" s="13" customFormat="1" ht="11.25">
      <c r="B780" s="204"/>
      <c r="C780" s="205"/>
      <c r="D780" s="199" t="s">
        <v>169</v>
      </c>
      <c r="E780" s="205"/>
      <c r="F780" s="207" t="s">
        <v>988</v>
      </c>
      <c r="G780" s="205"/>
      <c r="H780" s="208">
        <v>732.07</v>
      </c>
      <c r="I780" s="209"/>
      <c r="J780" s="205"/>
      <c r="K780" s="205"/>
      <c r="L780" s="210"/>
      <c r="M780" s="211"/>
      <c r="N780" s="212"/>
      <c r="O780" s="212"/>
      <c r="P780" s="212"/>
      <c r="Q780" s="212"/>
      <c r="R780" s="212"/>
      <c r="S780" s="212"/>
      <c r="T780" s="213"/>
      <c r="AT780" s="214" t="s">
        <v>169</v>
      </c>
      <c r="AU780" s="214" t="s">
        <v>85</v>
      </c>
      <c r="AV780" s="13" t="s">
        <v>85</v>
      </c>
      <c r="AW780" s="13" t="s">
        <v>4</v>
      </c>
      <c r="AX780" s="13" t="s">
        <v>8</v>
      </c>
      <c r="AY780" s="214" t="s">
        <v>158</v>
      </c>
    </row>
    <row r="781" spans="1:65" s="2" customFormat="1" ht="24">
      <c r="A781" s="35"/>
      <c r="B781" s="36"/>
      <c r="C781" s="187" t="s">
        <v>989</v>
      </c>
      <c r="D781" s="187" t="s">
        <v>160</v>
      </c>
      <c r="E781" s="188" t="s">
        <v>990</v>
      </c>
      <c r="F781" s="189" t="s">
        <v>991</v>
      </c>
      <c r="G781" s="190" t="s">
        <v>163</v>
      </c>
      <c r="H781" s="191">
        <v>636.58000000000004</v>
      </c>
      <c r="I781" s="192"/>
      <c r="J781" s="191">
        <f>ROUND(I781*H781,0)</f>
        <v>0</v>
      </c>
      <c r="K781" s="189" t="s">
        <v>164</v>
      </c>
      <c r="L781" s="40"/>
      <c r="M781" s="193" t="s">
        <v>1</v>
      </c>
      <c r="N781" s="194" t="s">
        <v>41</v>
      </c>
      <c r="O781" s="72"/>
      <c r="P781" s="195">
        <f>O781*H781</f>
        <v>0</v>
      </c>
      <c r="Q781" s="195">
        <v>4.0000000000000002E-4</v>
      </c>
      <c r="R781" s="195">
        <f>Q781*H781</f>
        <v>0.25463200000000002</v>
      </c>
      <c r="S781" s="195">
        <v>0</v>
      </c>
      <c r="T781" s="196">
        <f>S781*H781</f>
        <v>0</v>
      </c>
      <c r="U781" s="35"/>
      <c r="V781" s="35"/>
      <c r="W781" s="35"/>
      <c r="X781" s="35"/>
      <c r="Y781" s="35"/>
      <c r="Z781" s="35"/>
      <c r="AA781" s="35"/>
      <c r="AB781" s="35"/>
      <c r="AC781" s="35"/>
      <c r="AD781" s="35"/>
      <c r="AE781" s="35"/>
      <c r="AR781" s="197" t="s">
        <v>283</v>
      </c>
      <c r="AT781" s="197" t="s">
        <v>160</v>
      </c>
      <c r="AU781" s="197" t="s">
        <v>85</v>
      </c>
      <c r="AY781" s="18" t="s">
        <v>158</v>
      </c>
      <c r="BE781" s="198">
        <f>IF(N781="základní",J781,0)</f>
        <v>0</v>
      </c>
      <c r="BF781" s="198">
        <f>IF(N781="snížená",J781,0)</f>
        <v>0</v>
      </c>
      <c r="BG781" s="198">
        <f>IF(N781="zákl. přenesená",J781,0)</f>
        <v>0</v>
      </c>
      <c r="BH781" s="198">
        <f>IF(N781="sníž. přenesená",J781,0)</f>
        <v>0</v>
      </c>
      <c r="BI781" s="198">
        <f>IF(N781="nulová",J781,0)</f>
        <v>0</v>
      </c>
      <c r="BJ781" s="18" t="s">
        <v>8</v>
      </c>
      <c r="BK781" s="198">
        <f>ROUND(I781*H781,0)</f>
        <v>0</v>
      </c>
      <c r="BL781" s="18" t="s">
        <v>283</v>
      </c>
      <c r="BM781" s="197" t="s">
        <v>992</v>
      </c>
    </row>
    <row r="782" spans="1:65" s="2" customFormat="1" ht="27">
      <c r="A782" s="35"/>
      <c r="B782" s="36"/>
      <c r="C782" s="37"/>
      <c r="D782" s="199" t="s">
        <v>167</v>
      </c>
      <c r="E782" s="37"/>
      <c r="F782" s="200" t="s">
        <v>993</v>
      </c>
      <c r="G782" s="37"/>
      <c r="H782" s="37"/>
      <c r="I782" s="201"/>
      <c r="J782" s="37"/>
      <c r="K782" s="37"/>
      <c r="L782" s="40"/>
      <c r="M782" s="202"/>
      <c r="N782" s="203"/>
      <c r="O782" s="72"/>
      <c r="P782" s="72"/>
      <c r="Q782" s="72"/>
      <c r="R782" s="72"/>
      <c r="S782" s="72"/>
      <c r="T782" s="73"/>
      <c r="U782" s="35"/>
      <c r="V782" s="35"/>
      <c r="W782" s="35"/>
      <c r="X782" s="35"/>
      <c r="Y782" s="35"/>
      <c r="Z782" s="35"/>
      <c r="AA782" s="35"/>
      <c r="AB782" s="35"/>
      <c r="AC782" s="35"/>
      <c r="AD782" s="35"/>
      <c r="AE782" s="35"/>
      <c r="AT782" s="18" t="s">
        <v>167</v>
      </c>
      <c r="AU782" s="18" t="s">
        <v>85</v>
      </c>
    </row>
    <row r="783" spans="1:65" s="14" customFormat="1" ht="11.25">
      <c r="B783" s="215"/>
      <c r="C783" s="216"/>
      <c r="D783" s="199" t="s">
        <v>169</v>
      </c>
      <c r="E783" s="217" t="s">
        <v>1</v>
      </c>
      <c r="F783" s="218" t="s">
        <v>261</v>
      </c>
      <c r="G783" s="216"/>
      <c r="H783" s="217" t="s">
        <v>1</v>
      </c>
      <c r="I783" s="219"/>
      <c r="J783" s="216"/>
      <c r="K783" s="216"/>
      <c r="L783" s="220"/>
      <c r="M783" s="221"/>
      <c r="N783" s="222"/>
      <c r="O783" s="222"/>
      <c r="P783" s="222"/>
      <c r="Q783" s="222"/>
      <c r="R783" s="222"/>
      <c r="S783" s="222"/>
      <c r="T783" s="223"/>
      <c r="AT783" s="224" t="s">
        <v>169</v>
      </c>
      <c r="AU783" s="224" t="s">
        <v>85</v>
      </c>
      <c r="AV783" s="14" t="s">
        <v>8</v>
      </c>
      <c r="AW783" s="14" t="s">
        <v>32</v>
      </c>
      <c r="AX783" s="14" t="s">
        <v>76</v>
      </c>
      <c r="AY783" s="224" t="s">
        <v>158</v>
      </c>
    </row>
    <row r="784" spans="1:65" s="13" customFormat="1" ht="11.25">
      <c r="B784" s="204"/>
      <c r="C784" s="205"/>
      <c r="D784" s="199" t="s">
        <v>169</v>
      </c>
      <c r="E784" s="206" t="s">
        <v>1</v>
      </c>
      <c r="F784" s="207" t="s">
        <v>262</v>
      </c>
      <c r="G784" s="205"/>
      <c r="H784" s="208">
        <v>636.58000000000004</v>
      </c>
      <c r="I784" s="209"/>
      <c r="J784" s="205"/>
      <c r="K784" s="205"/>
      <c r="L784" s="210"/>
      <c r="M784" s="211"/>
      <c r="N784" s="212"/>
      <c r="O784" s="212"/>
      <c r="P784" s="212"/>
      <c r="Q784" s="212"/>
      <c r="R784" s="212"/>
      <c r="S784" s="212"/>
      <c r="T784" s="213"/>
      <c r="AT784" s="214" t="s">
        <v>169</v>
      </c>
      <c r="AU784" s="214" t="s">
        <v>85</v>
      </c>
      <c r="AV784" s="13" t="s">
        <v>85</v>
      </c>
      <c r="AW784" s="13" t="s">
        <v>32</v>
      </c>
      <c r="AX784" s="13" t="s">
        <v>8</v>
      </c>
      <c r="AY784" s="214" t="s">
        <v>158</v>
      </c>
    </row>
    <row r="785" spans="1:65" s="2" customFormat="1" ht="55.5" customHeight="1">
      <c r="A785" s="35"/>
      <c r="B785" s="36"/>
      <c r="C785" s="247" t="s">
        <v>994</v>
      </c>
      <c r="D785" s="247" t="s">
        <v>250</v>
      </c>
      <c r="E785" s="248" t="s">
        <v>995</v>
      </c>
      <c r="F785" s="249" t="s">
        <v>996</v>
      </c>
      <c r="G785" s="250" t="s">
        <v>163</v>
      </c>
      <c r="H785" s="251">
        <v>732.07</v>
      </c>
      <c r="I785" s="252"/>
      <c r="J785" s="251">
        <f>ROUND(I785*H785,0)</f>
        <v>0</v>
      </c>
      <c r="K785" s="249" t="s">
        <v>164</v>
      </c>
      <c r="L785" s="253"/>
      <c r="M785" s="254" t="s">
        <v>1</v>
      </c>
      <c r="N785" s="255" t="s">
        <v>41</v>
      </c>
      <c r="O785" s="72"/>
      <c r="P785" s="195">
        <f>O785*H785</f>
        <v>0</v>
      </c>
      <c r="Q785" s="195">
        <v>2.3E-3</v>
      </c>
      <c r="R785" s="195">
        <f>Q785*H785</f>
        <v>1.6837610000000001</v>
      </c>
      <c r="S785" s="195">
        <v>0</v>
      </c>
      <c r="T785" s="196">
        <f>S785*H785</f>
        <v>0</v>
      </c>
      <c r="U785" s="35"/>
      <c r="V785" s="35"/>
      <c r="W785" s="35"/>
      <c r="X785" s="35"/>
      <c r="Y785" s="35"/>
      <c r="Z785" s="35"/>
      <c r="AA785" s="35"/>
      <c r="AB785" s="35"/>
      <c r="AC785" s="35"/>
      <c r="AD785" s="35"/>
      <c r="AE785" s="35"/>
      <c r="AR785" s="197" t="s">
        <v>373</v>
      </c>
      <c r="AT785" s="197" t="s">
        <v>250</v>
      </c>
      <c r="AU785" s="197" t="s">
        <v>85</v>
      </c>
      <c r="AY785" s="18" t="s">
        <v>158</v>
      </c>
      <c r="BE785" s="198">
        <f>IF(N785="základní",J785,0)</f>
        <v>0</v>
      </c>
      <c r="BF785" s="198">
        <f>IF(N785="snížená",J785,0)</f>
        <v>0</v>
      </c>
      <c r="BG785" s="198">
        <f>IF(N785="zákl. přenesená",J785,0)</f>
        <v>0</v>
      </c>
      <c r="BH785" s="198">
        <f>IF(N785="sníž. přenesená",J785,0)</f>
        <v>0</v>
      </c>
      <c r="BI785" s="198">
        <f>IF(N785="nulová",J785,0)</f>
        <v>0</v>
      </c>
      <c r="BJ785" s="18" t="s">
        <v>8</v>
      </c>
      <c r="BK785" s="198">
        <f>ROUND(I785*H785,0)</f>
        <v>0</v>
      </c>
      <c r="BL785" s="18" t="s">
        <v>283</v>
      </c>
      <c r="BM785" s="197" t="s">
        <v>997</v>
      </c>
    </row>
    <row r="786" spans="1:65" s="13" customFormat="1" ht="11.25">
      <c r="B786" s="204"/>
      <c r="C786" s="205"/>
      <c r="D786" s="199" t="s">
        <v>169</v>
      </c>
      <c r="E786" s="205"/>
      <c r="F786" s="207" t="s">
        <v>988</v>
      </c>
      <c r="G786" s="205"/>
      <c r="H786" s="208">
        <v>732.07</v>
      </c>
      <c r="I786" s="209"/>
      <c r="J786" s="205"/>
      <c r="K786" s="205"/>
      <c r="L786" s="210"/>
      <c r="M786" s="211"/>
      <c r="N786" s="212"/>
      <c r="O786" s="212"/>
      <c r="P786" s="212"/>
      <c r="Q786" s="212"/>
      <c r="R786" s="212"/>
      <c r="S786" s="212"/>
      <c r="T786" s="213"/>
      <c r="AT786" s="214" t="s">
        <v>169</v>
      </c>
      <c r="AU786" s="214" t="s">
        <v>85</v>
      </c>
      <c r="AV786" s="13" t="s">
        <v>85</v>
      </c>
      <c r="AW786" s="13" t="s">
        <v>4</v>
      </c>
      <c r="AX786" s="13" t="s">
        <v>8</v>
      </c>
      <c r="AY786" s="214" t="s">
        <v>158</v>
      </c>
    </row>
    <row r="787" spans="1:65" s="2" customFormat="1" ht="24">
      <c r="A787" s="35"/>
      <c r="B787" s="36"/>
      <c r="C787" s="187" t="s">
        <v>998</v>
      </c>
      <c r="D787" s="187" t="s">
        <v>160</v>
      </c>
      <c r="E787" s="188" t="s">
        <v>999</v>
      </c>
      <c r="F787" s="189" t="s">
        <v>1000</v>
      </c>
      <c r="G787" s="190" t="s">
        <v>163</v>
      </c>
      <c r="H787" s="191">
        <v>56.64</v>
      </c>
      <c r="I787" s="192"/>
      <c r="J787" s="191">
        <f>ROUND(I787*H787,0)</f>
        <v>0</v>
      </c>
      <c r="K787" s="189" t="s">
        <v>164</v>
      </c>
      <c r="L787" s="40"/>
      <c r="M787" s="193" t="s">
        <v>1</v>
      </c>
      <c r="N787" s="194" t="s">
        <v>41</v>
      </c>
      <c r="O787" s="72"/>
      <c r="P787" s="195">
        <f>O787*H787</f>
        <v>0</v>
      </c>
      <c r="Q787" s="195">
        <v>4.0000000000000002E-4</v>
      </c>
      <c r="R787" s="195">
        <f>Q787*H787</f>
        <v>2.2656000000000003E-2</v>
      </c>
      <c r="S787" s="195">
        <v>0</v>
      </c>
      <c r="T787" s="196">
        <f>S787*H787</f>
        <v>0</v>
      </c>
      <c r="U787" s="35"/>
      <c r="V787" s="35"/>
      <c r="W787" s="35"/>
      <c r="X787" s="35"/>
      <c r="Y787" s="35"/>
      <c r="Z787" s="35"/>
      <c r="AA787" s="35"/>
      <c r="AB787" s="35"/>
      <c r="AC787" s="35"/>
      <c r="AD787" s="35"/>
      <c r="AE787" s="35"/>
      <c r="AR787" s="197" t="s">
        <v>283</v>
      </c>
      <c r="AT787" s="197" t="s">
        <v>160</v>
      </c>
      <c r="AU787" s="197" t="s">
        <v>85</v>
      </c>
      <c r="AY787" s="18" t="s">
        <v>158</v>
      </c>
      <c r="BE787" s="198">
        <f>IF(N787="základní",J787,0)</f>
        <v>0</v>
      </c>
      <c r="BF787" s="198">
        <f>IF(N787="snížená",J787,0)</f>
        <v>0</v>
      </c>
      <c r="BG787" s="198">
        <f>IF(N787="zákl. přenesená",J787,0)</f>
        <v>0</v>
      </c>
      <c r="BH787" s="198">
        <f>IF(N787="sníž. přenesená",J787,0)</f>
        <v>0</v>
      </c>
      <c r="BI787" s="198">
        <f>IF(N787="nulová",J787,0)</f>
        <v>0</v>
      </c>
      <c r="BJ787" s="18" t="s">
        <v>8</v>
      </c>
      <c r="BK787" s="198">
        <f>ROUND(I787*H787,0)</f>
        <v>0</v>
      </c>
      <c r="BL787" s="18" t="s">
        <v>283</v>
      </c>
      <c r="BM787" s="197" t="s">
        <v>1001</v>
      </c>
    </row>
    <row r="788" spans="1:65" s="2" customFormat="1" ht="27">
      <c r="A788" s="35"/>
      <c r="B788" s="36"/>
      <c r="C788" s="37"/>
      <c r="D788" s="199" t="s">
        <v>167</v>
      </c>
      <c r="E788" s="37"/>
      <c r="F788" s="200" t="s">
        <v>993</v>
      </c>
      <c r="G788" s="37"/>
      <c r="H788" s="37"/>
      <c r="I788" s="201"/>
      <c r="J788" s="37"/>
      <c r="K788" s="37"/>
      <c r="L788" s="40"/>
      <c r="M788" s="202"/>
      <c r="N788" s="203"/>
      <c r="O788" s="72"/>
      <c r="P788" s="72"/>
      <c r="Q788" s="72"/>
      <c r="R788" s="72"/>
      <c r="S788" s="72"/>
      <c r="T788" s="73"/>
      <c r="U788" s="35"/>
      <c r="V788" s="35"/>
      <c r="W788" s="35"/>
      <c r="X788" s="35"/>
      <c r="Y788" s="35"/>
      <c r="Z788" s="35"/>
      <c r="AA788" s="35"/>
      <c r="AB788" s="35"/>
      <c r="AC788" s="35"/>
      <c r="AD788" s="35"/>
      <c r="AE788" s="35"/>
      <c r="AT788" s="18" t="s">
        <v>167</v>
      </c>
      <c r="AU788" s="18" t="s">
        <v>85</v>
      </c>
    </row>
    <row r="789" spans="1:65" s="14" customFormat="1" ht="11.25">
      <c r="B789" s="215"/>
      <c r="C789" s="216"/>
      <c r="D789" s="199" t="s">
        <v>169</v>
      </c>
      <c r="E789" s="217" t="s">
        <v>1</v>
      </c>
      <c r="F789" s="218" t="s">
        <v>272</v>
      </c>
      <c r="G789" s="216"/>
      <c r="H789" s="217" t="s">
        <v>1</v>
      </c>
      <c r="I789" s="219"/>
      <c r="J789" s="216"/>
      <c r="K789" s="216"/>
      <c r="L789" s="220"/>
      <c r="M789" s="221"/>
      <c r="N789" s="222"/>
      <c r="O789" s="222"/>
      <c r="P789" s="222"/>
      <c r="Q789" s="222"/>
      <c r="R789" s="222"/>
      <c r="S789" s="222"/>
      <c r="T789" s="223"/>
      <c r="AT789" s="224" t="s">
        <v>169</v>
      </c>
      <c r="AU789" s="224" t="s">
        <v>85</v>
      </c>
      <c r="AV789" s="14" t="s">
        <v>8</v>
      </c>
      <c r="AW789" s="14" t="s">
        <v>32</v>
      </c>
      <c r="AX789" s="14" t="s">
        <v>76</v>
      </c>
      <c r="AY789" s="224" t="s">
        <v>158</v>
      </c>
    </row>
    <row r="790" spans="1:65" s="13" customFormat="1" ht="11.25">
      <c r="B790" s="204"/>
      <c r="C790" s="205"/>
      <c r="D790" s="199" t="s">
        <v>169</v>
      </c>
      <c r="E790" s="206" t="s">
        <v>1</v>
      </c>
      <c r="F790" s="207" t="s">
        <v>970</v>
      </c>
      <c r="G790" s="205"/>
      <c r="H790" s="208">
        <v>56.64</v>
      </c>
      <c r="I790" s="209"/>
      <c r="J790" s="205"/>
      <c r="K790" s="205"/>
      <c r="L790" s="210"/>
      <c r="M790" s="211"/>
      <c r="N790" s="212"/>
      <c r="O790" s="212"/>
      <c r="P790" s="212"/>
      <c r="Q790" s="212"/>
      <c r="R790" s="212"/>
      <c r="S790" s="212"/>
      <c r="T790" s="213"/>
      <c r="AT790" s="214" t="s">
        <v>169</v>
      </c>
      <c r="AU790" s="214" t="s">
        <v>85</v>
      </c>
      <c r="AV790" s="13" t="s">
        <v>85</v>
      </c>
      <c r="AW790" s="13" t="s">
        <v>32</v>
      </c>
      <c r="AX790" s="13" t="s">
        <v>8</v>
      </c>
      <c r="AY790" s="214" t="s">
        <v>158</v>
      </c>
    </row>
    <row r="791" spans="1:65" s="2" customFormat="1" ht="55.5" customHeight="1">
      <c r="A791" s="35"/>
      <c r="B791" s="36"/>
      <c r="C791" s="247" t="s">
        <v>1002</v>
      </c>
      <c r="D791" s="247" t="s">
        <v>250</v>
      </c>
      <c r="E791" s="248" t="s">
        <v>995</v>
      </c>
      <c r="F791" s="249" t="s">
        <v>996</v>
      </c>
      <c r="G791" s="250" t="s">
        <v>163</v>
      </c>
      <c r="H791" s="251">
        <v>67.97</v>
      </c>
      <c r="I791" s="252"/>
      <c r="J791" s="251">
        <f>ROUND(I791*H791,0)</f>
        <v>0</v>
      </c>
      <c r="K791" s="249" t="s">
        <v>164</v>
      </c>
      <c r="L791" s="253"/>
      <c r="M791" s="254" t="s">
        <v>1</v>
      </c>
      <c r="N791" s="255" t="s">
        <v>41</v>
      </c>
      <c r="O791" s="72"/>
      <c r="P791" s="195">
        <f>O791*H791</f>
        <v>0</v>
      </c>
      <c r="Q791" s="195">
        <v>2.3E-3</v>
      </c>
      <c r="R791" s="195">
        <f>Q791*H791</f>
        <v>0.156331</v>
      </c>
      <c r="S791" s="195">
        <v>0</v>
      </c>
      <c r="T791" s="196">
        <f>S791*H791</f>
        <v>0</v>
      </c>
      <c r="U791" s="35"/>
      <c r="V791" s="35"/>
      <c r="W791" s="35"/>
      <c r="X791" s="35"/>
      <c r="Y791" s="35"/>
      <c r="Z791" s="35"/>
      <c r="AA791" s="35"/>
      <c r="AB791" s="35"/>
      <c r="AC791" s="35"/>
      <c r="AD791" s="35"/>
      <c r="AE791" s="35"/>
      <c r="AR791" s="197" t="s">
        <v>373</v>
      </c>
      <c r="AT791" s="197" t="s">
        <v>250</v>
      </c>
      <c r="AU791" s="197" t="s">
        <v>85</v>
      </c>
      <c r="AY791" s="18" t="s">
        <v>158</v>
      </c>
      <c r="BE791" s="198">
        <f>IF(N791="základní",J791,0)</f>
        <v>0</v>
      </c>
      <c r="BF791" s="198">
        <f>IF(N791="snížená",J791,0)</f>
        <v>0</v>
      </c>
      <c r="BG791" s="198">
        <f>IF(N791="zákl. přenesená",J791,0)</f>
        <v>0</v>
      </c>
      <c r="BH791" s="198">
        <f>IF(N791="sníž. přenesená",J791,0)</f>
        <v>0</v>
      </c>
      <c r="BI791" s="198">
        <f>IF(N791="nulová",J791,0)</f>
        <v>0</v>
      </c>
      <c r="BJ791" s="18" t="s">
        <v>8</v>
      </c>
      <c r="BK791" s="198">
        <f>ROUND(I791*H791,0)</f>
        <v>0</v>
      </c>
      <c r="BL791" s="18" t="s">
        <v>283</v>
      </c>
      <c r="BM791" s="197" t="s">
        <v>1003</v>
      </c>
    </row>
    <row r="792" spans="1:65" s="14" customFormat="1" ht="11.25">
      <c r="B792" s="215"/>
      <c r="C792" s="216"/>
      <c r="D792" s="199" t="s">
        <v>169</v>
      </c>
      <c r="E792" s="217" t="s">
        <v>1</v>
      </c>
      <c r="F792" s="218" t="s">
        <v>272</v>
      </c>
      <c r="G792" s="216"/>
      <c r="H792" s="217" t="s">
        <v>1</v>
      </c>
      <c r="I792" s="219"/>
      <c r="J792" s="216"/>
      <c r="K792" s="216"/>
      <c r="L792" s="220"/>
      <c r="M792" s="221"/>
      <c r="N792" s="222"/>
      <c r="O792" s="222"/>
      <c r="P792" s="222"/>
      <c r="Q792" s="222"/>
      <c r="R792" s="222"/>
      <c r="S792" s="222"/>
      <c r="T792" s="223"/>
      <c r="AT792" s="224" t="s">
        <v>169</v>
      </c>
      <c r="AU792" s="224" t="s">
        <v>85</v>
      </c>
      <c r="AV792" s="14" t="s">
        <v>8</v>
      </c>
      <c r="AW792" s="14" t="s">
        <v>32</v>
      </c>
      <c r="AX792" s="14" t="s">
        <v>76</v>
      </c>
      <c r="AY792" s="224" t="s">
        <v>158</v>
      </c>
    </row>
    <row r="793" spans="1:65" s="13" customFormat="1" ht="11.25">
      <c r="B793" s="204"/>
      <c r="C793" s="205"/>
      <c r="D793" s="199" t="s">
        <v>169</v>
      </c>
      <c r="E793" s="206" t="s">
        <v>1</v>
      </c>
      <c r="F793" s="207" t="s">
        <v>970</v>
      </c>
      <c r="G793" s="205"/>
      <c r="H793" s="208">
        <v>56.64</v>
      </c>
      <c r="I793" s="209"/>
      <c r="J793" s="205"/>
      <c r="K793" s="205"/>
      <c r="L793" s="210"/>
      <c r="M793" s="211"/>
      <c r="N793" s="212"/>
      <c r="O793" s="212"/>
      <c r="P793" s="212"/>
      <c r="Q793" s="212"/>
      <c r="R793" s="212"/>
      <c r="S793" s="212"/>
      <c r="T793" s="213"/>
      <c r="AT793" s="214" t="s">
        <v>169</v>
      </c>
      <c r="AU793" s="214" t="s">
        <v>85</v>
      </c>
      <c r="AV793" s="13" t="s">
        <v>85</v>
      </c>
      <c r="AW793" s="13" t="s">
        <v>32</v>
      </c>
      <c r="AX793" s="13" t="s">
        <v>8</v>
      </c>
      <c r="AY793" s="214" t="s">
        <v>158</v>
      </c>
    </row>
    <row r="794" spans="1:65" s="13" customFormat="1" ht="11.25">
      <c r="B794" s="204"/>
      <c r="C794" s="205"/>
      <c r="D794" s="199" t="s">
        <v>169</v>
      </c>
      <c r="E794" s="205"/>
      <c r="F794" s="207" t="s">
        <v>1004</v>
      </c>
      <c r="G794" s="205"/>
      <c r="H794" s="208">
        <v>67.97</v>
      </c>
      <c r="I794" s="209"/>
      <c r="J794" s="205"/>
      <c r="K794" s="205"/>
      <c r="L794" s="210"/>
      <c r="M794" s="211"/>
      <c r="N794" s="212"/>
      <c r="O794" s="212"/>
      <c r="P794" s="212"/>
      <c r="Q794" s="212"/>
      <c r="R794" s="212"/>
      <c r="S794" s="212"/>
      <c r="T794" s="213"/>
      <c r="AT794" s="214" t="s">
        <v>169</v>
      </c>
      <c r="AU794" s="214" t="s">
        <v>85</v>
      </c>
      <c r="AV794" s="13" t="s">
        <v>85</v>
      </c>
      <c r="AW794" s="13" t="s">
        <v>4</v>
      </c>
      <c r="AX794" s="13" t="s">
        <v>8</v>
      </c>
      <c r="AY794" s="214" t="s">
        <v>158</v>
      </c>
    </row>
    <row r="795" spans="1:65" s="2" customFormat="1" ht="24">
      <c r="A795" s="35"/>
      <c r="B795" s="36"/>
      <c r="C795" s="247" t="s">
        <v>1005</v>
      </c>
      <c r="D795" s="247" t="s">
        <v>250</v>
      </c>
      <c r="E795" s="248" t="s">
        <v>335</v>
      </c>
      <c r="F795" s="249" t="s">
        <v>336</v>
      </c>
      <c r="G795" s="250" t="s">
        <v>163</v>
      </c>
      <c r="H795" s="251">
        <v>668.41</v>
      </c>
      <c r="I795" s="252"/>
      <c r="J795" s="251">
        <f>ROUND(I795*H795,0)</f>
        <v>0</v>
      </c>
      <c r="K795" s="249" t="s">
        <v>164</v>
      </c>
      <c r="L795" s="253"/>
      <c r="M795" s="254" t="s">
        <v>1</v>
      </c>
      <c r="N795" s="255" t="s">
        <v>41</v>
      </c>
      <c r="O795" s="72"/>
      <c r="P795" s="195">
        <f>O795*H795</f>
        <v>0</v>
      </c>
      <c r="Q795" s="195">
        <v>1.2999999999999999E-4</v>
      </c>
      <c r="R795" s="195">
        <f>Q795*H795</f>
        <v>8.6893299999999993E-2</v>
      </c>
      <c r="S795" s="195">
        <v>0</v>
      </c>
      <c r="T795" s="196">
        <f>S795*H795</f>
        <v>0</v>
      </c>
      <c r="U795" s="35"/>
      <c r="V795" s="35"/>
      <c r="W795" s="35"/>
      <c r="X795" s="35"/>
      <c r="Y795" s="35"/>
      <c r="Z795" s="35"/>
      <c r="AA795" s="35"/>
      <c r="AB795" s="35"/>
      <c r="AC795" s="35"/>
      <c r="AD795" s="35"/>
      <c r="AE795" s="35"/>
      <c r="AR795" s="197" t="s">
        <v>373</v>
      </c>
      <c r="AT795" s="197" t="s">
        <v>250</v>
      </c>
      <c r="AU795" s="197" t="s">
        <v>85</v>
      </c>
      <c r="AY795" s="18" t="s">
        <v>158</v>
      </c>
      <c r="BE795" s="198">
        <f>IF(N795="základní",J795,0)</f>
        <v>0</v>
      </c>
      <c r="BF795" s="198">
        <f>IF(N795="snížená",J795,0)</f>
        <v>0</v>
      </c>
      <c r="BG795" s="198">
        <f>IF(N795="zákl. přenesená",J795,0)</f>
        <v>0</v>
      </c>
      <c r="BH795" s="198">
        <f>IF(N795="sníž. přenesená",J795,0)</f>
        <v>0</v>
      </c>
      <c r="BI795" s="198">
        <f>IF(N795="nulová",J795,0)</f>
        <v>0</v>
      </c>
      <c r="BJ795" s="18" t="s">
        <v>8</v>
      </c>
      <c r="BK795" s="198">
        <f>ROUND(I795*H795,0)</f>
        <v>0</v>
      </c>
      <c r="BL795" s="18" t="s">
        <v>283</v>
      </c>
      <c r="BM795" s="197" t="s">
        <v>1006</v>
      </c>
    </row>
    <row r="796" spans="1:65" s="13" customFormat="1" ht="11.25">
      <c r="B796" s="204"/>
      <c r="C796" s="205"/>
      <c r="D796" s="199" t="s">
        <v>169</v>
      </c>
      <c r="E796" s="205"/>
      <c r="F796" s="207" t="s">
        <v>1007</v>
      </c>
      <c r="G796" s="205"/>
      <c r="H796" s="208">
        <v>668.41</v>
      </c>
      <c r="I796" s="209"/>
      <c r="J796" s="205"/>
      <c r="K796" s="205"/>
      <c r="L796" s="210"/>
      <c r="M796" s="211"/>
      <c r="N796" s="212"/>
      <c r="O796" s="212"/>
      <c r="P796" s="212"/>
      <c r="Q796" s="212"/>
      <c r="R796" s="212"/>
      <c r="S796" s="212"/>
      <c r="T796" s="213"/>
      <c r="AT796" s="214" t="s">
        <v>169</v>
      </c>
      <c r="AU796" s="214" t="s">
        <v>85</v>
      </c>
      <c r="AV796" s="13" t="s">
        <v>85</v>
      </c>
      <c r="AW796" s="13" t="s">
        <v>4</v>
      </c>
      <c r="AX796" s="13" t="s">
        <v>8</v>
      </c>
      <c r="AY796" s="214" t="s">
        <v>158</v>
      </c>
    </row>
    <row r="797" spans="1:65" s="2" customFormat="1" ht="48">
      <c r="A797" s="35"/>
      <c r="B797" s="36"/>
      <c r="C797" s="187" t="s">
        <v>1008</v>
      </c>
      <c r="D797" s="187" t="s">
        <v>160</v>
      </c>
      <c r="E797" s="188" t="s">
        <v>1009</v>
      </c>
      <c r="F797" s="189" t="s">
        <v>1010</v>
      </c>
      <c r="G797" s="190" t="s">
        <v>1011</v>
      </c>
      <c r="H797" s="192"/>
      <c r="I797" s="192"/>
      <c r="J797" s="191">
        <f>ROUND(I797*H797,0)</f>
        <v>0</v>
      </c>
      <c r="K797" s="189" t="s">
        <v>164</v>
      </c>
      <c r="L797" s="40"/>
      <c r="M797" s="193" t="s">
        <v>1</v>
      </c>
      <c r="N797" s="194" t="s">
        <v>41</v>
      </c>
      <c r="O797" s="72"/>
      <c r="P797" s="195">
        <f>O797*H797</f>
        <v>0</v>
      </c>
      <c r="Q797" s="195">
        <v>0</v>
      </c>
      <c r="R797" s="195">
        <f>Q797*H797</f>
        <v>0</v>
      </c>
      <c r="S797" s="195">
        <v>0</v>
      </c>
      <c r="T797" s="196">
        <f>S797*H797</f>
        <v>0</v>
      </c>
      <c r="U797" s="35"/>
      <c r="V797" s="35"/>
      <c r="W797" s="35"/>
      <c r="X797" s="35"/>
      <c r="Y797" s="35"/>
      <c r="Z797" s="35"/>
      <c r="AA797" s="35"/>
      <c r="AB797" s="35"/>
      <c r="AC797" s="35"/>
      <c r="AD797" s="35"/>
      <c r="AE797" s="35"/>
      <c r="AR797" s="197" t="s">
        <v>283</v>
      </c>
      <c r="AT797" s="197" t="s">
        <v>160</v>
      </c>
      <c r="AU797" s="197" t="s">
        <v>85</v>
      </c>
      <c r="AY797" s="18" t="s">
        <v>158</v>
      </c>
      <c r="BE797" s="198">
        <f>IF(N797="základní",J797,0)</f>
        <v>0</v>
      </c>
      <c r="BF797" s="198">
        <f>IF(N797="snížená",J797,0)</f>
        <v>0</v>
      </c>
      <c r="BG797" s="198">
        <f>IF(N797="zákl. přenesená",J797,0)</f>
        <v>0</v>
      </c>
      <c r="BH797" s="198">
        <f>IF(N797="sníž. přenesená",J797,0)</f>
        <v>0</v>
      </c>
      <c r="BI797" s="198">
        <f>IF(N797="nulová",J797,0)</f>
        <v>0</v>
      </c>
      <c r="BJ797" s="18" t="s">
        <v>8</v>
      </c>
      <c r="BK797" s="198">
        <f>ROUND(I797*H797,0)</f>
        <v>0</v>
      </c>
      <c r="BL797" s="18" t="s">
        <v>283</v>
      </c>
      <c r="BM797" s="197" t="s">
        <v>1012</v>
      </c>
    </row>
    <row r="798" spans="1:65" s="2" customFormat="1" ht="99">
      <c r="A798" s="35"/>
      <c r="B798" s="36"/>
      <c r="C798" s="37"/>
      <c r="D798" s="199" t="s">
        <v>167</v>
      </c>
      <c r="E798" s="37"/>
      <c r="F798" s="200" t="s">
        <v>1013</v>
      </c>
      <c r="G798" s="37"/>
      <c r="H798" s="37"/>
      <c r="I798" s="201"/>
      <c r="J798" s="37"/>
      <c r="K798" s="37"/>
      <c r="L798" s="40"/>
      <c r="M798" s="202"/>
      <c r="N798" s="203"/>
      <c r="O798" s="72"/>
      <c r="P798" s="72"/>
      <c r="Q798" s="72"/>
      <c r="R798" s="72"/>
      <c r="S798" s="72"/>
      <c r="T798" s="73"/>
      <c r="U798" s="35"/>
      <c r="V798" s="35"/>
      <c r="W798" s="35"/>
      <c r="X798" s="35"/>
      <c r="Y798" s="35"/>
      <c r="Z798" s="35"/>
      <c r="AA798" s="35"/>
      <c r="AB798" s="35"/>
      <c r="AC798" s="35"/>
      <c r="AD798" s="35"/>
      <c r="AE798" s="35"/>
      <c r="AT798" s="18" t="s">
        <v>167</v>
      </c>
      <c r="AU798" s="18" t="s">
        <v>85</v>
      </c>
    </row>
    <row r="799" spans="1:65" s="12" customFormat="1" ht="22.9" customHeight="1">
      <c r="B799" s="171"/>
      <c r="C799" s="172"/>
      <c r="D799" s="173" t="s">
        <v>75</v>
      </c>
      <c r="E799" s="185" t="s">
        <v>1014</v>
      </c>
      <c r="F799" s="185" t="s">
        <v>1015</v>
      </c>
      <c r="G799" s="172"/>
      <c r="H799" s="172"/>
      <c r="I799" s="175"/>
      <c r="J799" s="186">
        <f>BK799</f>
        <v>0</v>
      </c>
      <c r="K799" s="172"/>
      <c r="L799" s="177"/>
      <c r="M799" s="178"/>
      <c r="N799" s="179"/>
      <c r="O799" s="179"/>
      <c r="P799" s="180">
        <f>SUM(P800:P816)</f>
        <v>0</v>
      </c>
      <c r="Q799" s="179"/>
      <c r="R799" s="180">
        <f>SUM(R800:R816)</f>
        <v>2.6222582000000001</v>
      </c>
      <c r="S799" s="179"/>
      <c r="T799" s="181">
        <f>SUM(T800:T816)</f>
        <v>0</v>
      </c>
      <c r="AR799" s="182" t="s">
        <v>85</v>
      </c>
      <c r="AT799" s="183" t="s">
        <v>75</v>
      </c>
      <c r="AU799" s="183" t="s">
        <v>8</v>
      </c>
      <c r="AY799" s="182" t="s">
        <v>158</v>
      </c>
      <c r="BK799" s="184">
        <f>SUM(BK800:BK816)</f>
        <v>0</v>
      </c>
    </row>
    <row r="800" spans="1:65" s="2" customFormat="1" ht="24">
      <c r="A800" s="35"/>
      <c r="B800" s="36"/>
      <c r="C800" s="187" t="s">
        <v>1016</v>
      </c>
      <c r="D800" s="187" t="s">
        <v>160</v>
      </c>
      <c r="E800" s="188" t="s">
        <v>1017</v>
      </c>
      <c r="F800" s="189" t="s">
        <v>1018</v>
      </c>
      <c r="G800" s="190" t="s">
        <v>163</v>
      </c>
      <c r="H800" s="191">
        <v>318.66000000000003</v>
      </c>
      <c r="I800" s="192"/>
      <c r="J800" s="191">
        <f>ROUND(I800*H800,0)</f>
        <v>0</v>
      </c>
      <c r="K800" s="189" t="s">
        <v>164</v>
      </c>
      <c r="L800" s="40"/>
      <c r="M800" s="193" t="s">
        <v>1</v>
      </c>
      <c r="N800" s="194" t="s">
        <v>41</v>
      </c>
      <c r="O800" s="72"/>
      <c r="P800" s="195">
        <f>O800*H800</f>
        <v>0</v>
      </c>
      <c r="Q800" s="195">
        <v>8.8000000000000003E-4</v>
      </c>
      <c r="R800" s="195">
        <f>Q800*H800</f>
        <v>0.28042080000000003</v>
      </c>
      <c r="S800" s="195">
        <v>0</v>
      </c>
      <c r="T800" s="196">
        <f>S800*H800</f>
        <v>0</v>
      </c>
      <c r="U800" s="35"/>
      <c r="V800" s="35"/>
      <c r="W800" s="35"/>
      <c r="X800" s="35"/>
      <c r="Y800" s="35"/>
      <c r="Z800" s="35"/>
      <c r="AA800" s="35"/>
      <c r="AB800" s="35"/>
      <c r="AC800" s="35"/>
      <c r="AD800" s="35"/>
      <c r="AE800" s="35"/>
      <c r="AR800" s="197" t="s">
        <v>283</v>
      </c>
      <c r="AT800" s="197" t="s">
        <v>160</v>
      </c>
      <c r="AU800" s="197" t="s">
        <v>85</v>
      </c>
      <c r="AY800" s="18" t="s">
        <v>158</v>
      </c>
      <c r="BE800" s="198">
        <f>IF(N800="základní",J800,0)</f>
        <v>0</v>
      </c>
      <c r="BF800" s="198">
        <f>IF(N800="snížená",J800,0)</f>
        <v>0</v>
      </c>
      <c r="BG800" s="198">
        <f>IF(N800="zákl. přenesená",J800,0)</f>
        <v>0</v>
      </c>
      <c r="BH800" s="198">
        <f>IF(N800="sníž. přenesená",J800,0)</f>
        <v>0</v>
      </c>
      <c r="BI800" s="198">
        <f>IF(N800="nulová",J800,0)</f>
        <v>0</v>
      </c>
      <c r="BJ800" s="18" t="s">
        <v>8</v>
      </c>
      <c r="BK800" s="198">
        <f>ROUND(I800*H800,0)</f>
        <v>0</v>
      </c>
      <c r="BL800" s="18" t="s">
        <v>283</v>
      </c>
      <c r="BM800" s="197" t="s">
        <v>1019</v>
      </c>
    </row>
    <row r="801" spans="1:65" s="2" customFormat="1" ht="36">
      <c r="A801" s="35"/>
      <c r="B801" s="36"/>
      <c r="C801" s="37"/>
      <c r="D801" s="199" t="s">
        <v>167</v>
      </c>
      <c r="E801" s="37"/>
      <c r="F801" s="200" t="s">
        <v>1020</v>
      </c>
      <c r="G801" s="37"/>
      <c r="H801" s="37"/>
      <c r="I801" s="201"/>
      <c r="J801" s="37"/>
      <c r="K801" s="37"/>
      <c r="L801" s="40"/>
      <c r="M801" s="202"/>
      <c r="N801" s="203"/>
      <c r="O801" s="72"/>
      <c r="P801" s="72"/>
      <c r="Q801" s="72"/>
      <c r="R801" s="72"/>
      <c r="S801" s="72"/>
      <c r="T801" s="73"/>
      <c r="U801" s="35"/>
      <c r="V801" s="35"/>
      <c r="W801" s="35"/>
      <c r="X801" s="35"/>
      <c r="Y801" s="35"/>
      <c r="Z801" s="35"/>
      <c r="AA801" s="35"/>
      <c r="AB801" s="35"/>
      <c r="AC801" s="35"/>
      <c r="AD801" s="35"/>
      <c r="AE801" s="35"/>
      <c r="AT801" s="18" t="s">
        <v>167</v>
      </c>
      <c r="AU801" s="18" t="s">
        <v>85</v>
      </c>
    </row>
    <row r="802" spans="1:65" s="13" customFormat="1" ht="22.5">
      <c r="B802" s="204"/>
      <c r="C802" s="205"/>
      <c r="D802" s="199" t="s">
        <v>169</v>
      </c>
      <c r="E802" s="206" t="s">
        <v>1</v>
      </c>
      <c r="F802" s="207" t="s">
        <v>932</v>
      </c>
      <c r="G802" s="205"/>
      <c r="H802" s="208">
        <v>318.66000000000003</v>
      </c>
      <c r="I802" s="209"/>
      <c r="J802" s="205"/>
      <c r="K802" s="205"/>
      <c r="L802" s="210"/>
      <c r="M802" s="211"/>
      <c r="N802" s="212"/>
      <c r="O802" s="212"/>
      <c r="P802" s="212"/>
      <c r="Q802" s="212"/>
      <c r="R802" s="212"/>
      <c r="S802" s="212"/>
      <c r="T802" s="213"/>
      <c r="AT802" s="214" t="s">
        <v>169</v>
      </c>
      <c r="AU802" s="214" t="s">
        <v>85</v>
      </c>
      <c r="AV802" s="13" t="s">
        <v>85</v>
      </c>
      <c r="AW802" s="13" t="s">
        <v>32</v>
      </c>
      <c r="AX802" s="13" t="s">
        <v>8</v>
      </c>
      <c r="AY802" s="214" t="s">
        <v>158</v>
      </c>
    </row>
    <row r="803" spans="1:65" s="2" customFormat="1" ht="36">
      <c r="A803" s="35"/>
      <c r="B803" s="36"/>
      <c r="C803" s="187" t="s">
        <v>1021</v>
      </c>
      <c r="D803" s="187" t="s">
        <v>160</v>
      </c>
      <c r="E803" s="188" t="s">
        <v>1022</v>
      </c>
      <c r="F803" s="189" t="s">
        <v>1023</v>
      </c>
      <c r="G803" s="190" t="s">
        <v>163</v>
      </c>
      <c r="H803" s="191">
        <v>318.66000000000003</v>
      </c>
      <c r="I803" s="192"/>
      <c r="J803" s="191">
        <f>ROUND(I803*H803,0)</f>
        <v>0</v>
      </c>
      <c r="K803" s="189" t="s">
        <v>164</v>
      </c>
      <c r="L803" s="40"/>
      <c r="M803" s="193" t="s">
        <v>1</v>
      </c>
      <c r="N803" s="194" t="s">
        <v>41</v>
      </c>
      <c r="O803" s="72"/>
      <c r="P803" s="195">
        <f>O803*H803</f>
        <v>0</v>
      </c>
      <c r="Q803" s="195">
        <v>0</v>
      </c>
      <c r="R803" s="195">
        <f>Q803*H803</f>
        <v>0</v>
      </c>
      <c r="S803" s="195">
        <v>0</v>
      </c>
      <c r="T803" s="196">
        <f>S803*H803</f>
        <v>0</v>
      </c>
      <c r="U803" s="35"/>
      <c r="V803" s="35"/>
      <c r="W803" s="35"/>
      <c r="X803" s="35"/>
      <c r="Y803" s="35"/>
      <c r="Z803" s="35"/>
      <c r="AA803" s="35"/>
      <c r="AB803" s="35"/>
      <c r="AC803" s="35"/>
      <c r="AD803" s="35"/>
      <c r="AE803" s="35"/>
      <c r="AR803" s="197" t="s">
        <v>283</v>
      </c>
      <c r="AT803" s="197" t="s">
        <v>160</v>
      </c>
      <c r="AU803" s="197" t="s">
        <v>85</v>
      </c>
      <c r="AY803" s="18" t="s">
        <v>158</v>
      </c>
      <c r="BE803" s="198">
        <f>IF(N803="základní",J803,0)</f>
        <v>0</v>
      </c>
      <c r="BF803" s="198">
        <f>IF(N803="snížená",J803,0)</f>
        <v>0</v>
      </c>
      <c r="BG803" s="198">
        <f>IF(N803="zákl. přenesená",J803,0)</f>
        <v>0</v>
      </c>
      <c r="BH803" s="198">
        <f>IF(N803="sníž. přenesená",J803,0)</f>
        <v>0</v>
      </c>
      <c r="BI803" s="198">
        <f>IF(N803="nulová",J803,0)</f>
        <v>0</v>
      </c>
      <c r="BJ803" s="18" t="s">
        <v>8</v>
      </c>
      <c r="BK803" s="198">
        <f>ROUND(I803*H803,0)</f>
        <v>0</v>
      </c>
      <c r="BL803" s="18" t="s">
        <v>283</v>
      </c>
      <c r="BM803" s="197" t="s">
        <v>1024</v>
      </c>
    </row>
    <row r="804" spans="1:65" s="2" customFormat="1" ht="54">
      <c r="A804" s="35"/>
      <c r="B804" s="36"/>
      <c r="C804" s="37"/>
      <c r="D804" s="199" t="s">
        <v>167</v>
      </c>
      <c r="E804" s="37"/>
      <c r="F804" s="200" t="s">
        <v>1025</v>
      </c>
      <c r="G804" s="37"/>
      <c r="H804" s="37"/>
      <c r="I804" s="201"/>
      <c r="J804" s="37"/>
      <c r="K804" s="37"/>
      <c r="L804" s="40"/>
      <c r="M804" s="202"/>
      <c r="N804" s="203"/>
      <c r="O804" s="72"/>
      <c r="P804" s="72"/>
      <c r="Q804" s="72"/>
      <c r="R804" s="72"/>
      <c r="S804" s="72"/>
      <c r="T804" s="73"/>
      <c r="U804" s="35"/>
      <c r="V804" s="35"/>
      <c r="W804" s="35"/>
      <c r="X804" s="35"/>
      <c r="Y804" s="35"/>
      <c r="Z804" s="35"/>
      <c r="AA804" s="35"/>
      <c r="AB804" s="35"/>
      <c r="AC804" s="35"/>
      <c r="AD804" s="35"/>
      <c r="AE804" s="35"/>
      <c r="AT804" s="18" t="s">
        <v>167</v>
      </c>
      <c r="AU804" s="18" t="s">
        <v>85</v>
      </c>
    </row>
    <row r="805" spans="1:65" s="13" customFormat="1" ht="11.25">
      <c r="B805" s="204"/>
      <c r="C805" s="205"/>
      <c r="D805" s="199" t="s">
        <v>169</v>
      </c>
      <c r="E805" s="206" t="s">
        <v>1</v>
      </c>
      <c r="F805" s="207" t="s">
        <v>1026</v>
      </c>
      <c r="G805" s="205"/>
      <c r="H805" s="208">
        <v>318.66000000000003</v>
      </c>
      <c r="I805" s="209"/>
      <c r="J805" s="205"/>
      <c r="K805" s="205"/>
      <c r="L805" s="210"/>
      <c r="M805" s="211"/>
      <c r="N805" s="212"/>
      <c r="O805" s="212"/>
      <c r="P805" s="212"/>
      <c r="Q805" s="212"/>
      <c r="R805" s="212"/>
      <c r="S805" s="212"/>
      <c r="T805" s="213"/>
      <c r="AT805" s="214" t="s">
        <v>169</v>
      </c>
      <c r="AU805" s="214" t="s">
        <v>85</v>
      </c>
      <c r="AV805" s="13" t="s">
        <v>85</v>
      </c>
      <c r="AW805" s="13" t="s">
        <v>32</v>
      </c>
      <c r="AX805" s="13" t="s">
        <v>8</v>
      </c>
      <c r="AY805" s="214" t="s">
        <v>158</v>
      </c>
    </row>
    <row r="806" spans="1:65" s="2" customFormat="1" ht="24">
      <c r="A806" s="35"/>
      <c r="B806" s="36"/>
      <c r="C806" s="247" t="s">
        <v>1027</v>
      </c>
      <c r="D806" s="247" t="s">
        <v>250</v>
      </c>
      <c r="E806" s="248" t="s">
        <v>296</v>
      </c>
      <c r="F806" s="249" t="s">
        <v>297</v>
      </c>
      <c r="G806" s="250" t="s">
        <v>163</v>
      </c>
      <c r="H806" s="251">
        <v>334.59</v>
      </c>
      <c r="I806" s="252"/>
      <c r="J806" s="251">
        <f>ROUND(I806*H806,0)</f>
        <v>0</v>
      </c>
      <c r="K806" s="249" t="s">
        <v>164</v>
      </c>
      <c r="L806" s="253"/>
      <c r="M806" s="254" t="s">
        <v>1</v>
      </c>
      <c r="N806" s="255" t="s">
        <v>41</v>
      </c>
      <c r="O806" s="72"/>
      <c r="P806" s="195">
        <f>O806*H806</f>
        <v>0</v>
      </c>
      <c r="Q806" s="195">
        <v>1.8000000000000001E-4</v>
      </c>
      <c r="R806" s="195">
        <f>Q806*H806</f>
        <v>6.0226200000000001E-2</v>
      </c>
      <c r="S806" s="195">
        <v>0</v>
      </c>
      <c r="T806" s="196">
        <f>S806*H806</f>
        <v>0</v>
      </c>
      <c r="U806" s="35"/>
      <c r="V806" s="35"/>
      <c r="W806" s="35"/>
      <c r="X806" s="35"/>
      <c r="Y806" s="35"/>
      <c r="Z806" s="35"/>
      <c r="AA806" s="35"/>
      <c r="AB806" s="35"/>
      <c r="AC806" s="35"/>
      <c r="AD806" s="35"/>
      <c r="AE806" s="35"/>
      <c r="AR806" s="197" t="s">
        <v>373</v>
      </c>
      <c r="AT806" s="197" t="s">
        <v>250</v>
      </c>
      <c r="AU806" s="197" t="s">
        <v>85</v>
      </c>
      <c r="AY806" s="18" t="s">
        <v>158</v>
      </c>
      <c r="BE806" s="198">
        <f>IF(N806="základní",J806,0)</f>
        <v>0</v>
      </c>
      <c r="BF806" s="198">
        <f>IF(N806="snížená",J806,0)</f>
        <v>0</v>
      </c>
      <c r="BG806" s="198">
        <f>IF(N806="zákl. přenesená",J806,0)</f>
        <v>0</v>
      </c>
      <c r="BH806" s="198">
        <f>IF(N806="sníž. přenesená",J806,0)</f>
        <v>0</v>
      </c>
      <c r="BI806" s="198">
        <f>IF(N806="nulová",J806,0)</f>
        <v>0</v>
      </c>
      <c r="BJ806" s="18" t="s">
        <v>8</v>
      </c>
      <c r="BK806" s="198">
        <f>ROUND(I806*H806,0)</f>
        <v>0</v>
      </c>
      <c r="BL806" s="18" t="s">
        <v>283</v>
      </c>
      <c r="BM806" s="197" t="s">
        <v>1028</v>
      </c>
    </row>
    <row r="807" spans="1:65" s="13" customFormat="1" ht="11.25">
      <c r="B807" s="204"/>
      <c r="C807" s="205"/>
      <c r="D807" s="199" t="s">
        <v>169</v>
      </c>
      <c r="E807" s="205"/>
      <c r="F807" s="207" t="s">
        <v>1029</v>
      </c>
      <c r="G807" s="205"/>
      <c r="H807" s="208">
        <v>334.59</v>
      </c>
      <c r="I807" s="209"/>
      <c r="J807" s="205"/>
      <c r="K807" s="205"/>
      <c r="L807" s="210"/>
      <c r="M807" s="211"/>
      <c r="N807" s="212"/>
      <c r="O807" s="212"/>
      <c r="P807" s="212"/>
      <c r="Q807" s="212"/>
      <c r="R807" s="212"/>
      <c r="S807" s="212"/>
      <c r="T807" s="213"/>
      <c r="AT807" s="214" t="s">
        <v>169</v>
      </c>
      <c r="AU807" s="214" t="s">
        <v>85</v>
      </c>
      <c r="AV807" s="13" t="s">
        <v>85</v>
      </c>
      <c r="AW807" s="13" t="s">
        <v>4</v>
      </c>
      <c r="AX807" s="13" t="s">
        <v>8</v>
      </c>
      <c r="AY807" s="214" t="s">
        <v>158</v>
      </c>
    </row>
    <row r="808" spans="1:65" s="2" customFormat="1" ht="16.5" customHeight="1">
      <c r="A808" s="35"/>
      <c r="B808" s="36"/>
      <c r="C808" s="247" t="s">
        <v>1030</v>
      </c>
      <c r="D808" s="247" t="s">
        <v>250</v>
      </c>
      <c r="E808" s="248" t="s">
        <v>1031</v>
      </c>
      <c r="F808" s="249" t="s">
        <v>1032</v>
      </c>
      <c r="G808" s="250" t="s">
        <v>163</v>
      </c>
      <c r="H808" s="251">
        <v>366.46</v>
      </c>
      <c r="I808" s="252"/>
      <c r="J808" s="251">
        <f>ROUND(I808*H808,0)</f>
        <v>0</v>
      </c>
      <c r="K808" s="249" t="s">
        <v>1</v>
      </c>
      <c r="L808" s="253"/>
      <c r="M808" s="254" t="s">
        <v>1</v>
      </c>
      <c r="N808" s="255" t="s">
        <v>41</v>
      </c>
      <c r="O808" s="72"/>
      <c r="P808" s="195">
        <f>O808*H808</f>
        <v>0</v>
      </c>
      <c r="Q808" s="195">
        <v>3.3999999999999998E-3</v>
      </c>
      <c r="R808" s="195">
        <f>Q808*H808</f>
        <v>1.2459639999999998</v>
      </c>
      <c r="S808" s="195">
        <v>0</v>
      </c>
      <c r="T808" s="196">
        <f>S808*H808</f>
        <v>0</v>
      </c>
      <c r="U808" s="35"/>
      <c r="V808" s="35"/>
      <c r="W808" s="35"/>
      <c r="X808" s="35"/>
      <c r="Y808" s="35"/>
      <c r="Z808" s="35"/>
      <c r="AA808" s="35"/>
      <c r="AB808" s="35"/>
      <c r="AC808" s="35"/>
      <c r="AD808" s="35"/>
      <c r="AE808" s="35"/>
      <c r="AR808" s="197" t="s">
        <v>373</v>
      </c>
      <c r="AT808" s="197" t="s">
        <v>250</v>
      </c>
      <c r="AU808" s="197" t="s">
        <v>85</v>
      </c>
      <c r="AY808" s="18" t="s">
        <v>158</v>
      </c>
      <c r="BE808" s="198">
        <f>IF(N808="základní",J808,0)</f>
        <v>0</v>
      </c>
      <c r="BF808" s="198">
        <f>IF(N808="snížená",J808,0)</f>
        <v>0</v>
      </c>
      <c r="BG808" s="198">
        <f>IF(N808="zákl. přenesená",J808,0)</f>
        <v>0</v>
      </c>
      <c r="BH808" s="198">
        <f>IF(N808="sníž. přenesená",J808,0)</f>
        <v>0</v>
      </c>
      <c r="BI808" s="198">
        <f>IF(N808="nulová",J808,0)</f>
        <v>0</v>
      </c>
      <c r="BJ808" s="18" t="s">
        <v>8</v>
      </c>
      <c r="BK808" s="198">
        <f>ROUND(I808*H808,0)</f>
        <v>0</v>
      </c>
      <c r="BL808" s="18" t="s">
        <v>283</v>
      </c>
      <c r="BM808" s="197" t="s">
        <v>1033</v>
      </c>
    </row>
    <row r="809" spans="1:65" s="13" customFormat="1" ht="11.25">
      <c r="B809" s="204"/>
      <c r="C809" s="205"/>
      <c r="D809" s="199" t="s">
        <v>169</v>
      </c>
      <c r="E809" s="205"/>
      <c r="F809" s="207" t="s">
        <v>1034</v>
      </c>
      <c r="G809" s="205"/>
      <c r="H809" s="208">
        <v>366.46</v>
      </c>
      <c r="I809" s="209"/>
      <c r="J809" s="205"/>
      <c r="K809" s="205"/>
      <c r="L809" s="210"/>
      <c r="M809" s="211"/>
      <c r="N809" s="212"/>
      <c r="O809" s="212"/>
      <c r="P809" s="212"/>
      <c r="Q809" s="212"/>
      <c r="R809" s="212"/>
      <c r="S809" s="212"/>
      <c r="T809" s="213"/>
      <c r="AT809" s="214" t="s">
        <v>169</v>
      </c>
      <c r="AU809" s="214" t="s">
        <v>85</v>
      </c>
      <c r="AV809" s="13" t="s">
        <v>85</v>
      </c>
      <c r="AW809" s="13" t="s">
        <v>4</v>
      </c>
      <c r="AX809" s="13" t="s">
        <v>8</v>
      </c>
      <c r="AY809" s="214" t="s">
        <v>158</v>
      </c>
    </row>
    <row r="810" spans="1:65" s="2" customFormat="1" ht="24">
      <c r="A810" s="35"/>
      <c r="B810" s="36"/>
      <c r="C810" s="187" t="s">
        <v>1035</v>
      </c>
      <c r="D810" s="187" t="s">
        <v>160</v>
      </c>
      <c r="E810" s="188" t="s">
        <v>1036</v>
      </c>
      <c r="F810" s="189" t="s">
        <v>1037</v>
      </c>
      <c r="G810" s="190" t="s">
        <v>163</v>
      </c>
      <c r="H810" s="191">
        <v>318.66000000000003</v>
      </c>
      <c r="I810" s="192"/>
      <c r="J810" s="191">
        <f>ROUND(I810*H810,0)</f>
        <v>0</v>
      </c>
      <c r="K810" s="189" t="s">
        <v>164</v>
      </c>
      <c r="L810" s="40"/>
      <c r="M810" s="193" t="s">
        <v>1</v>
      </c>
      <c r="N810" s="194" t="s">
        <v>41</v>
      </c>
      <c r="O810" s="72"/>
      <c r="P810" s="195">
        <f>O810*H810</f>
        <v>0</v>
      </c>
      <c r="Q810" s="195">
        <v>7.2000000000000005E-4</v>
      </c>
      <c r="R810" s="195">
        <f>Q810*H810</f>
        <v>0.22943520000000003</v>
      </c>
      <c r="S810" s="195">
        <v>0</v>
      </c>
      <c r="T810" s="196">
        <f>S810*H810</f>
        <v>0</v>
      </c>
      <c r="U810" s="35"/>
      <c r="V810" s="35"/>
      <c r="W810" s="35"/>
      <c r="X810" s="35"/>
      <c r="Y810" s="35"/>
      <c r="Z810" s="35"/>
      <c r="AA810" s="35"/>
      <c r="AB810" s="35"/>
      <c r="AC810" s="35"/>
      <c r="AD810" s="35"/>
      <c r="AE810" s="35"/>
      <c r="AR810" s="197" t="s">
        <v>283</v>
      </c>
      <c r="AT810" s="197" t="s">
        <v>160</v>
      </c>
      <c r="AU810" s="197" t="s">
        <v>85</v>
      </c>
      <c r="AY810" s="18" t="s">
        <v>158</v>
      </c>
      <c r="BE810" s="198">
        <f>IF(N810="základní",J810,0)</f>
        <v>0</v>
      </c>
      <c r="BF810" s="198">
        <f>IF(N810="snížená",J810,0)</f>
        <v>0</v>
      </c>
      <c r="BG810" s="198">
        <f>IF(N810="zákl. přenesená",J810,0)</f>
        <v>0</v>
      </c>
      <c r="BH810" s="198">
        <f>IF(N810="sníž. přenesená",J810,0)</f>
        <v>0</v>
      </c>
      <c r="BI810" s="198">
        <f>IF(N810="nulová",J810,0)</f>
        <v>0</v>
      </c>
      <c r="BJ810" s="18" t="s">
        <v>8</v>
      </c>
      <c r="BK810" s="198">
        <f>ROUND(I810*H810,0)</f>
        <v>0</v>
      </c>
      <c r="BL810" s="18" t="s">
        <v>283</v>
      </c>
      <c r="BM810" s="197" t="s">
        <v>1038</v>
      </c>
    </row>
    <row r="811" spans="1:65" s="2" customFormat="1" ht="36">
      <c r="A811" s="35"/>
      <c r="B811" s="36"/>
      <c r="C811" s="37"/>
      <c r="D811" s="199" t="s">
        <v>167</v>
      </c>
      <c r="E811" s="37"/>
      <c r="F811" s="200" t="s">
        <v>1020</v>
      </c>
      <c r="G811" s="37"/>
      <c r="H811" s="37"/>
      <c r="I811" s="201"/>
      <c r="J811" s="37"/>
      <c r="K811" s="37"/>
      <c r="L811" s="40"/>
      <c r="M811" s="202"/>
      <c r="N811" s="203"/>
      <c r="O811" s="72"/>
      <c r="P811" s="72"/>
      <c r="Q811" s="72"/>
      <c r="R811" s="72"/>
      <c r="S811" s="72"/>
      <c r="T811" s="73"/>
      <c r="U811" s="35"/>
      <c r="V811" s="35"/>
      <c r="W811" s="35"/>
      <c r="X811" s="35"/>
      <c r="Y811" s="35"/>
      <c r="Z811" s="35"/>
      <c r="AA811" s="35"/>
      <c r="AB811" s="35"/>
      <c r="AC811" s="35"/>
      <c r="AD811" s="35"/>
      <c r="AE811" s="35"/>
      <c r="AT811" s="18" t="s">
        <v>167</v>
      </c>
      <c r="AU811" s="18" t="s">
        <v>85</v>
      </c>
    </row>
    <row r="812" spans="1:65" s="13" customFormat="1" ht="22.5">
      <c r="B812" s="204"/>
      <c r="C812" s="205"/>
      <c r="D812" s="199" t="s">
        <v>169</v>
      </c>
      <c r="E812" s="206" t="s">
        <v>1</v>
      </c>
      <c r="F812" s="207" t="s">
        <v>932</v>
      </c>
      <c r="G812" s="205"/>
      <c r="H812" s="208">
        <v>318.66000000000003</v>
      </c>
      <c r="I812" s="209"/>
      <c r="J812" s="205"/>
      <c r="K812" s="205"/>
      <c r="L812" s="210"/>
      <c r="M812" s="211"/>
      <c r="N812" s="212"/>
      <c r="O812" s="212"/>
      <c r="P812" s="212"/>
      <c r="Q812" s="212"/>
      <c r="R812" s="212"/>
      <c r="S812" s="212"/>
      <c r="T812" s="213"/>
      <c r="AT812" s="214" t="s">
        <v>169</v>
      </c>
      <c r="AU812" s="214" t="s">
        <v>85</v>
      </c>
      <c r="AV812" s="13" t="s">
        <v>85</v>
      </c>
      <c r="AW812" s="13" t="s">
        <v>32</v>
      </c>
      <c r="AX812" s="13" t="s">
        <v>8</v>
      </c>
      <c r="AY812" s="214" t="s">
        <v>158</v>
      </c>
    </row>
    <row r="813" spans="1:65" s="2" customFormat="1" ht="24">
      <c r="A813" s="35"/>
      <c r="B813" s="36"/>
      <c r="C813" s="247" t="s">
        <v>1039</v>
      </c>
      <c r="D813" s="247" t="s">
        <v>250</v>
      </c>
      <c r="E813" s="248" t="s">
        <v>1040</v>
      </c>
      <c r="F813" s="249" t="s">
        <v>1041</v>
      </c>
      <c r="G813" s="250" t="s">
        <v>163</v>
      </c>
      <c r="H813" s="251">
        <v>366.46</v>
      </c>
      <c r="I813" s="252"/>
      <c r="J813" s="251">
        <f>ROUND(I813*H813,0)</f>
        <v>0</v>
      </c>
      <c r="K813" s="249" t="s">
        <v>164</v>
      </c>
      <c r="L813" s="253"/>
      <c r="M813" s="254" t="s">
        <v>1</v>
      </c>
      <c r="N813" s="255" t="s">
        <v>41</v>
      </c>
      <c r="O813" s="72"/>
      <c r="P813" s="195">
        <f>O813*H813</f>
        <v>0</v>
      </c>
      <c r="Q813" s="195">
        <v>2.2000000000000001E-3</v>
      </c>
      <c r="R813" s="195">
        <f>Q813*H813</f>
        <v>0.80621200000000004</v>
      </c>
      <c r="S813" s="195">
        <v>0</v>
      </c>
      <c r="T813" s="196">
        <f>S813*H813</f>
        <v>0</v>
      </c>
      <c r="U813" s="35"/>
      <c r="V813" s="35"/>
      <c r="W813" s="35"/>
      <c r="X813" s="35"/>
      <c r="Y813" s="35"/>
      <c r="Z813" s="35"/>
      <c r="AA813" s="35"/>
      <c r="AB813" s="35"/>
      <c r="AC813" s="35"/>
      <c r="AD813" s="35"/>
      <c r="AE813" s="35"/>
      <c r="AR813" s="197" t="s">
        <v>373</v>
      </c>
      <c r="AT813" s="197" t="s">
        <v>250</v>
      </c>
      <c r="AU813" s="197" t="s">
        <v>85</v>
      </c>
      <c r="AY813" s="18" t="s">
        <v>158</v>
      </c>
      <c r="BE813" s="198">
        <f>IF(N813="základní",J813,0)</f>
        <v>0</v>
      </c>
      <c r="BF813" s="198">
        <f>IF(N813="snížená",J813,0)</f>
        <v>0</v>
      </c>
      <c r="BG813" s="198">
        <f>IF(N813="zákl. přenesená",J813,0)</f>
        <v>0</v>
      </c>
      <c r="BH813" s="198">
        <f>IF(N813="sníž. přenesená",J813,0)</f>
        <v>0</v>
      </c>
      <c r="BI813" s="198">
        <f>IF(N813="nulová",J813,0)</f>
        <v>0</v>
      </c>
      <c r="BJ813" s="18" t="s">
        <v>8</v>
      </c>
      <c r="BK813" s="198">
        <f>ROUND(I813*H813,0)</f>
        <v>0</v>
      </c>
      <c r="BL813" s="18" t="s">
        <v>283</v>
      </c>
      <c r="BM813" s="197" t="s">
        <v>1042</v>
      </c>
    </row>
    <row r="814" spans="1:65" s="13" customFormat="1" ht="11.25">
      <c r="B814" s="204"/>
      <c r="C814" s="205"/>
      <c r="D814" s="199" t="s">
        <v>169</v>
      </c>
      <c r="E814" s="205"/>
      <c r="F814" s="207" t="s">
        <v>1034</v>
      </c>
      <c r="G814" s="205"/>
      <c r="H814" s="208">
        <v>366.46</v>
      </c>
      <c r="I814" s="209"/>
      <c r="J814" s="205"/>
      <c r="K814" s="205"/>
      <c r="L814" s="210"/>
      <c r="M814" s="211"/>
      <c r="N814" s="212"/>
      <c r="O814" s="212"/>
      <c r="P814" s="212"/>
      <c r="Q814" s="212"/>
      <c r="R814" s="212"/>
      <c r="S814" s="212"/>
      <c r="T814" s="213"/>
      <c r="AT814" s="214" t="s">
        <v>169</v>
      </c>
      <c r="AU814" s="214" t="s">
        <v>85</v>
      </c>
      <c r="AV814" s="13" t="s">
        <v>85</v>
      </c>
      <c r="AW814" s="13" t="s">
        <v>4</v>
      </c>
      <c r="AX814" s="13" t="s">
        <v>8</v>
      </c>
      <c r="AY814" s="214" t="s">
        <v>158</v>
      </c>
    </row>
    <row r="815" spans="1:65" s="2" customFormat="1" ht="44.25" customHeight="1">
      <c r="A815" s="35"/>
      <c r="B815" s="36"/>
      <c r="C815" s="187" t="s">
        <v>1043</v>
      </c>
      <c r="D815" s="187" t="s">
        <v>160</v>
      </c>
      <c r="E815" s="188" t="s">
        <v>1044</v>
      </c>
      <c r="F815" s="189" t="s">
        <v>1045</v>
      </c>
      <c r="G815" s="190" t="s">
        <v>1011</v>
      </c>
      <c r="H815" s="192"/>
      <c r="I815" s="192"/>
      <c r="J815" s="191">
        <f>ROUND(I815*H815,0)</f>
        <v>0</v>
      </c>
      <c r="K815" s="189" t="s">
        <v>164</v>
      </c>
      <c r="L815" s="40"/>
      <c r="M815" s="193" t="s">
        <v>1</v>
      </c>
      <c r="N815" s="194" t="s">
        <v>41</v>
      </c>
      <c r="O815" s="72"/>
      <c r="P815" s="195">
        <f>O815*H815</f>
        <v>0</v>
      </c>
      <c r="Q815" s="195">
        <v>0</v>
      </c>
      <c r="R815" s="195">
        <f>Q815*H815</f>
        <v>0</v>
      </c>
      <c r="S815" s="195">
        <v>0</v>
      </c>
      <c r="T815" s="196">
        <f>S815*H815</f>
        <v>0</v>
      </c>
      <c r="U815" s="35"/>
      <c r="V815" s="35"/>
      <c r="W815" s="35"/>
      <c r="X815" s="35"/>
      <c r="Y815" s="35"/>
      <c r="Z815" s="35"/>
      <c r="AA815" s="35"/>
      <c r="AB815" s="35"/>
      <c r="AC815" s="35"/>
      <c r="AD815" s="35"/>
      <c r="AE815" s="35"/>
      <c r="AR815" s="197" t="s">
        <v>283</v>
      </c>
      <c r="AT815" s="197" t="s">
        <v>160</v>
      </c>
      <c r="AU815" s="197" t="s">
        <v>85</v>
      </c>
      <c r="AY815" s="18" t="s">
        <v>158</v>
      </c>
      <c r="BE815" s="198">
        <f>IF(N815="základní",J815,0)</f>
        <v>0</v>
      </c>
      <c r="BF815" s="198">
        <f>IF(N815="snížená",J815,0)</f>
        <v>0</v>
      </c>
      <c r="BG815" s="198">
        <f>IF(N815="zákl. přenesená",J815,0)</f>
        <v>0</v>
      </c>
      <c r="BH815" s="198">
        <f>IF(N815="sníž. přenesená",J815,0)</f>
        <v>0</v>
      </c>
      <c r="BI815" s="198">
        <f>IF(N815="nulová",J815,0)</f>
        <v>0</v>
      </c>
      <c r="BJ815" s="18" t="s">
        <v>8</v>
      </c>
      <c r="BK815" s="198">
        <f>ROUND(I815*H815,0)</f>
        <v>0</v>
      </c>
      <c r="BL815" s="18" t="s">
        <v>283</v>
      </c>
      <c r="BM815" s="197" t="s">
        <v>1046</v>
      </c>
    </row>
    <row r="816" spans="1:65" s="2" customFormat="1" ht="99">
      <c r="A816" s="35"/>
      <c r="B816" s="36"/>
      <c r="C816" s="37"/>
      <c r="D816" s="199" t="s">
        <v>167</v>
      </c>
      <c r="E816" s="37"/>
      <c r="F816" s="200" t="s">
        <v>1047</v>
      </c>
      <c r="G816" s="37"/>
      <c r="H816" s="37"/>
      <c r="I816" s="201"/>
      <c r="J816" s="37"/>
      <c r="K816" s="37"/>
      <c r="L816" s="40"/>
      <c r="M816" s="202"/>
      <c r="N816" s="203"/>
      <c r="O816" s="72"/>
      <c r="P816" s="72"/>
      <c r="Q816" s="72"/>
      <c r="R816" s="72"/>
      <c r="S816" s="72"/>
      <c r="T816" s="73"/>
      <c r="U816" s="35"/>
      <c r="V816" s="35"/>
      <c r="W816" s="35"/>
      <c r="X816" s="35"/>
      <c r="Y816" s="35"/>
      <c r="Z816" s="35"/>
      <c r="AA816" s="35"/>
      <c r="AB816" s="35"/>
      <c r="AC816" s="35"/>
      <c r="AD816" s="35"/>
      <c r="AE816" s="35"/>
      <c r="AT816" s="18" t="s">
        <v>167</v>
      </c>
      <c r="AU816" s="18" t="s">
        <v>85</v>
      </c>
    </row>
    <row r="817" spans="1:65" s="12" customFormat="1" ht="22.9" customHeight="1">
      <c r="B817" s="171"/>
      <c r="C817" s="172"/>
      <c r="D817" s="173" t="s">
        <v>75</v>
      </c>
      <c r="E817" s="185" t="s">
        <v>1048</v>
      </c>
      <c r="F817" s="185" t="s">
        <v>1049</v>
      </c>
      <c r="G817" s="172"/>
      <c r="H817" s="172"/>
      <c r="I817" s="175"/>
      <c r="J817" s="186">
        <f>BK817</f>
        <v>0</v>
      </c>
      <c r="K817" s="172"/>
      <c r="L817" s="177"/>
      <c r="M817" s="178"/>
      <c r="N817" s="179"/>
      <c r="O817" s="179"/>
      <c r="P817" s="180">
        <f>SUM(P818:P873)</f>
        <v>0</v>
      </c>
      <c r="Q817" s="179"/>
      <c r="R817" s="180">
        <f>SUM(R818:R873)</f>
        <v>17.6682661</v>
      </c>
      <c r="S817" s="179"/>
      <c r="T817" s="181">
        <f>SUM(T818:T873)</f>
        <v>0</v>
      </c>
      <c r="AR817" s="182" t="s">
        <v>85</v>
      </c>
      <c r="AT817" s="183" t="s">
        <v>75</v>
      </c>
      <c r="AU817" s="183" t="s">
        <v>8</v>
      </c>
      <c r="AY817" s="182" t="s">
        <v>158</v>
      </c>
      <c r="BK817" s="184">
        <f>SUM(BK818:BK873)</f>
        <v>0</v>
      </c>
    </row>
    <row r="818" spans="1:65" s="2" customFormat="1" ht="36">
      <c r="A818" s="35"/>
      <c r="B818" s="36"/>
      <c r="C818" s="187" t="s">
        <v>1050</v>
      </c>
      <c r="D818" s="187" t="s">
        <v>160</v>
      </c>
      <c r="E818" s="188" t="s">
        <v>1051</v>
      </c>
      <c r="F818" s="189" t="s">
        <v>1052</v>
      </c>
      <c r="G818" s="190" t="s">
        <v>163</v>
      </c>
      <c r="H818" s="191">
        <v>318.66000000000003</v>
      </c>
      <c r="I818" s="192"/>
      <c r="J818" s="191">
        <f>ROUND(I818*H818,0)</f>
        <v>0</v>
      </c>
      <c r="K818" s="189" t="s">
        <v>164</v>
      </c>
      <c r="L818" s="40"/>
      <c r="M818" s="193" t="s">
        <v>1</v>
      </c>
      <c r="N818" s="194" t="s">
        <v>41</v>
      </c>
      <c r="O818" s="72"/>
      <c r="P818" s="195">
        <f>O818*H818</f>
        <v>0</v>
      </c>
      <c r="Q818" s="195">
        <v>6.0000000000000001E-3</v>
      </c>
      <c r="R818" s="195">
        <f>Q818*H818</f>
        <v>1.9119600000000001</v>
      </c>
      <c r="S818" s="195">
        <v>0</v>
      </c>
      <c r="T818" s="196">
        <f>S818*H818</f>
        <v>0</v>
      </c>
      <c r="U818" s="35"/>
      <c r="V818" s="35"/>
      <c r="W818" s="35"/>
      <c r="X818" s="35"/>
      <c r="Y818" s="35"/>
      <c r="Z818" s="35"/>
      <c r="AA818" s="35"/>
      <c r="AB818" s="35"/>
      <c r="AC818" s="35"/>
      <c r="AD818" s="35"/>
      <c r="AE818" s="35"/>
      <c r="AR818" s="197" t="s">
        <v>283</v>
      </c>
      <c r="AT818" s="197" t="s">
        <v>160</v>
      </c>
      <c r="AU818" s="197" t="s">
        <v>85</v>
      </c>
      <c r="AY818" s="18" t="s">
        <v>158</v>
      </c>
      <c r="BE818" s="198">
        <f>IF(N818="základní",J818,0)</f>
        <v>0</v>
      </c>
      <c r="BF818" s="198">
        <f>IF(N818="snížená",J818,0)</f>
        <v>0</v>
      </c>
      <c r="BG818" s="198">
        <f>IF(N818="zákl. přenesená",J818,0)</f>
        <v>0</v>
      </c>
      <c r="BH818" s="198">
        <f>IF(N818="sníž. přenesená",J818,0)</f>
        <v>0</v>
      </c>
      <c r="BI818" s="198">
        <f>IF(N818="nulová",J818,0)</f>
        <v>0</v>
      </c>
      <c r="BJ818" s="18" t="s">
        <v>8</v>
      </c>
      <c r="BK818" s="198">
        <f>ROUND(I818*H818,0)</f>
        <v>0</v>
      </c>
      <c r="BL818" s="18" t="s">
        <v>283</v>
      </c>
      <c r="BM818" s="197" t="s">
        <v>1053</v>
      </c>
    </row>
    <row r="819" spans="1:65" s="13" customFormat="1" ht="11.25">
      <c r="B819" s="204"/>
      <c r="C819" s="205"/>
      <c r="D819" s="199" t="s">
        <v>169</v>
      </c>
      <c r="E819" s="206" t="s">
        <v>1</v>
      </c>
      <c r="F819" s="207" t="s">
        <v>697</v>
      </c>
      <c r="G819" s="205"/>
      <c r="H819" s="208">
        <v>318.66000000000003</v>
      </c>
      <c r="I819" s="209"/>
      <c r="J819" s="205"/>
      <c r="K819" s="205"/>
      <c r="L819" s="210"/>
      <c r="M819" s="211"/>
      <c r="N819" s="212"/>
      <c r="O819" s="212"/>
      <c r="P819" s="212"/>
      <c r="Q819" s="212"/>
      <c r="R819" s="212"/>
      <c r="S819" s="212"/>
      <c r="T819" s="213"/>
      <c r="AT819" s="214" t="s">
        <v>169</v>
      </c>
      <c r="AU819" s="214" t="s">
        <v>85</v>
      </c>
      <c r="AV819" s="13" t="s">
        <v>85</v>
      </c>
      <c r="AW819" s="13" t="s">
        <v>32</v>
      </c>
      <c r="AX819" s="13" t="s">
        <v>8</v>
      </c>
      <c r="AY819" s="214" t="s">
        <v>158</v>
      </c>
    </row>
    <row r="820" spans="1:65" s="2" customFormat="1" ht="21.75" customHeight="1">
      <c r="A820" s="35"/>
      <c r="B820" s="36"/>
      <c r="C820" s="247" t="s">
        <v>1054</v>
      </c>
      <c r="D820" s="247" t="s">
        <v>250</v>
      </c>
      <c r="E820" s="248" t="s">
        <v>1055</v>
      </c>
      <c r="F820" s="249" t="s">
        <v>1056</v>
      </c>
      <c r="G820" s="250" t="s">
        <v>163</v>
      </c>
      <c r="H820" s="251">
        <v>325.02999999999997</v>
      </c>
      <c r="I820" s="252"/>
      <c r="J820" s="251">
        <f>ROUND(I820*H820,0)</f>
        <v>0</v>
      </c>
      <c r="K820" s="249" t="s">
        <v>164</v>
      </c>
      <c r="L820" s="253"/>
      <c r="M820" s="254" t="s">
        <v>1</v>
      </c>
      <c r="N820" s="255" t="s">
        <v>41</v>
      </c>
      <c r="O820" s="72"/>
      <c r="P820" s="195">
        <f>O820*H820</f>
        <v>0</v>
      </c>
      <c r="Q820" s="195">
        <v>2.8E-3</v>
      </c>
      <c r="R820" s="195">
        <f>Q820*H820</f>
        <v>0.91008399999999989</v>
      </c>
      <c r="S820" s="195">
        <v>0</v>
      </c>
      <c r="T820" s="196">
        <f>S820*H820</f>
        <v>0</v>
      </c>
      <c r="U820" s="35"/>
      <c r="V820" s="35"/>
      <c r="W820" s="35"/>
      <c r="X820" s="35"/>
      <c r="Y820" s="35"/>
      <c r="Z820" s="35"/>
      <c r="AA820" s="35"/>
      <c r="AB820" s="35"/>
      <c r="AC820" s="35"/>
      <c r="AD820" s="35"/>
      <c r="AE820" s="35"/>
      <c r="AR820" s="197" t="s">
        <v>373</v>
      </c>
      <c r="AT820" s="197" t="s">
        <v>250</v>
      </c>
      <c r="AU820" s="197" t="s">
        <v>85</v>
      </c>
      <c r="AY820" s="18" t="s">
        <v>158</v>
      </c>
      <c r="BE820" s="198">
        <f>IF(N820="základní",J820,0)</f>
        <v>0</v>
      </c>
      <c r="BF820" s="198">
        <f>IF(N820="snížená",J820,0)</f>
        <v>0</v>
      </c>
      <c r="BG820" s="198">
        <f>IF(N820="zákl. přenesená",J820,0)</f>
        <v>0</v>
      </c>
      <c r="BH820" s="198">
        <f>IF(N820="sníž. přenesená",J820,0)</f>
        <v>0</v>
      </c>
      <c r="BI820" s="198">
        <f>IF(N820="nulová",J820,0)</f>
        <v>0</v>
      </c>
      <c r="BJ820" s="18" t="s">
        <v>8</v>
      </c>
      <c r="BK820" s="198">
        <f>ROUND(I820*H820,0)</f>
        <v>0</v>
      </c>
      <c r="BL820" s="18" t="s">
        <v>283</v>
      </c>
      <c r="BM820" s="197" t="s">
        <v>1057</v>
      </c>
    </row>
    <row r="821" spans="1:65" s="13" customFormat="1" ht="11.25">
      <c r="B821" s="204"/>
      <c r="C821" s="205"/>
      <c r="D821" s="199" t="s">
        <v>169</v>
      </c>
      <c r="E821" s="205"/>
      <c r="F821" s="207" t="s">
        <v>1058</v>
      </c>
      <c r="G821" s="205"/>
      <c r="H821" s="208">
        <v>325.02999999999997</v>
      </c>
      <c r="I821" s="209"/>
      <c r="J821" s="205"/>
      <c r="K821" s="205"/>
      <c r="L821" s="210"/>
      <c r="M821" s="211"/>
      <c r="N821" s="212"/>
      <c r="O821" s="212"/>
      <c r="P821" s="212"/>
      <c r="Q821" s="212"/>
      <c r="R821" s="212"/>
      <c r="S821" s="212"/>
      <c r="T821" s="213"/>
      <c r="AT821" s="214" t="s">
        <v>169</v>
      </c>
      <c r="AU821" s="214" t="s">
        <v>85</v>
      </c>
      <c r="AV821" s="13" t="s">
        <v>85</v>
      </c>
      <c r="AW821" s="13" t="s">
        <v>4</v>
      </c>
      <c r="AX821" s="13" t="s">
        <v>8</v>
      </c>
      <c r="AY821" s="214" t="s">
        <v>158</v>
      </c>
    </row>
    <row r="822" spans="1:65" s="2" customFormat="1" ht="36">
      <c r="A822" s="35"/>
      <c r="B822" s="36"/>
      <c r="C822" s="187" t="s">
        <v>1059</v>
      </c>
      <c r="D822" s="187" t="s">
        <v>160</v>
      </c>
      <c r="E822" s="188" t="s">
        <v>1060</v>
      </c>
      <c r="F822" s="189" t="s">
        <v>1061</v>
      </c>
      <c r="G822" s="190" t="s">
        <v>163</v>
      </c>
      <c r="H822" s="191">
        <v>820.13</v>
      </c>
      <c r="I822" s="192"/>
      <c r="J822" s="191">
        <f>ROUND(I822*H822,0)</f>
        <v>0</v>
      </c>
      <c r="K822" s="189" t="s">
        <v>164</v>
      </c>
      <c r="L822" s="40"/>
      <c r="M822" s="193" t="s">
        <v>1</v>
      </c>
      <c r="N822" s="194" t="s">
        <v>41</v>
      </c>
      <c r="O822" s="72"/>
      <c r="P822" s="195">
        <f>O822*H822</f>
        <v>0</v>
      </c>
      <c r="Q822" s="195">
        <v>0</v>
      </c>
      <c r="R822" s="195">
        <f>Q822*H822</f>
        <v>0</v>
      </c>
      <c r="S822" s="195">
        <v>0</v>
      </c>
      <c r="T822" s="196">
        <f>S822*H822</f>
        <v>0</v>
      </c>
      <c r="U822" s="35"/>
      <c r="V822" s="35"/>
      <c r="W822" s="35"/>
      <c r="X822" s="35"/>
      <c r="Y822" s="35"/>
      <c r="Z822" s="35"/>
      <c r="AA822" s="35"/>
      <c r="AB822" s="35"/>
      <c r="AC822" s="35"/>
      <c r="AD822" s="35"/>
      <c r="AE822" s="35"/>
      <c r="AR822" s="197" t="s">
        <v>283</v>
      </c>
      <c r="AT822" s="197" t="s">
        <v>160</v>
      </c>
      <c r="AU822" s="197" t="s">
        <v>85</v>
      </c>
      <c r="AY822" s="18" t="s">
        <v>158</v>
      </c>
      <c r="BE822" s="198">
        <f>IF(N822="základní",J822,0)</f>
        <v>0</v>
      </c>
      <c r="BF822" s="198">
        <f>IF(N822="snížená",J822,0)</f>
        <v>0</v>
      </c>
      <c r="BG822" s="198">
        <f>IF(N822="zákl. přenesená",J822,0)</f>
        <v>0</v>
      </c>
      <c r="BH822" s="198">
        <f>IF(N822="sníž. přenesená",J822,0)</f>
        <v>0</v>
      </c>
      <c r="BI822" s="198">
        <f>IF(N822="nulová",J822,0)</f>
        <v>0</v>
      </c>
      <c r="BJ822" s="18" t="s">
        <v>8</v>
      </c>
      <c r="BK822" s="198">
        <f>ROUND(I822*H822,0)</f>
        <v>0</v>
      </c>
      <c r="BL822" s="18" t="s">
        <v>283</v>
      </c>
      <c r="BM822" s="197" t="s">
        <v>1062</v>
      </c>
    </row>
    <row r="823" spans="1:65" s="2" customFormat="1" ht="36">
      <c r="A823" s="35"/>
      <c r="B823" s="36"/>
      <c r="C823" s="37"/>
      <c r="D823" s="199" t="s">
        <v>167</v>
      </c>
      <c r="E823" s="37"/>
      <c r="F823" s="200" t="s">
        <v>1063</v>
      </c>
      <c r="G823" s="37"/>
      <c r="H823" s="37"/>
      <c r="I823" s="201"/>
      <c r="J823" s="37"/>
      <c r="K823" s="37"/>
      <c r="L823" s="40"/>
      <c r="M823" s="202"/>
      <c r="N823" s="203"/>
      <c r="O823" s="72"/>
      <c r="P823" s="72"/>
      <c r="Q823" s="72"/>
      <c r="R823" s="72"/>
      <c r="S823" s="72"/>
      <c r="T823" s="73"/>
      <c r="U823" s="35"/>
      <c r="V823" s="35"/>
      <c r="W823" s="35"/>
      <c r="X823" s="35"/>
      <c r="Y823" s="35"/>
      <c r="Z823" s="35"/>
      <c r="AA823" s="35"/>
      <c r="AB823" s="35"/>
      <c r="AC823" s="35"/>
      <c r="AD823" s="35"/>
      <c r="AE823" s="35"/>
      <c r="AT823" s="18" t="s">
        <v>167</v>
      </c>
      <c r="AU823" s="18" t="s">
        <v>85</v>
      </c>
    </row>
    <row r="824" spans="1:65" s="14" customFormat="1" ht="11.25">
      <c r="B824" s="215"/>
      <c r="C824" s="216"/>
      <c r="D824" s="199" t="s">
        <v>169</v>
      </c>
      <c r="E824" s="217" t="s">
        <v>1</v>
      </c>
      <c r="F824" s="218" t="s">
        <v>360</v>
      </c>
      <c r="G824" s="216"/>
      <c r="H824" s="217" t="s">
        <v>1</v>
      </c>
      <c r="I824" s="219"/>
      <c r="J824" s="216"/>
      <c r="K824" s="216"/>
      <c r="L824" s="220"/>
      <c r="M824" s="221"/>
      <c r="N824" s="222"/>
      <c r="O824" s="222"/>
      <c r="P824" s="222"/>
      <c r="Q824" s="222"/>
      <c r="R824" s="222"/>
      <c r="S824" s="222"/>
      <c r="T824" s="223"/>
      <c r="AT824" s="224" t="s">
        <v>169</v>
      </c>
      <c r="AU824" s="224" t="s">
        <v>85</v>
      </c>
      <c r="AV824" s="14" t="s">
        <v>8</v>
      </c>
      <c r="AW824" s="14" t="s">
        <v>32</v>
      </c>
      <c r="AX824" s="14" t="s">
        <v>76</v>
      </c>
      <c r="AY824" s="224" t="s">
        <v>158</v>
      </c>
    </row>
    <row r="825" spans="1:65" s="13" customFormat="1" ht="11.25">
      <c r="B825" s="204"/>
      <c r="C825" s="205"/>
      <c r="D825" s="199" t="s">
        <v>169</v>
      </c>
      <c r="E825" s="206" t="s">
        <v>1</v>
      </c>
      <c r="F825" s="207" t="s">
        <v>804</v>
      </c>
      <c r="G825" s="205"/>
      <c r="H825" s="208">
        <v>598.92999999999995</v>
      </c>
      <c r="I825" s="209"/>
      <c r="J825" s="205"/>
      <c r="K825" s="205"/>
      <c r="L825" s="210"/>
      <c r="M825" s="211"/>
      <c r="N825" s="212"/>
      <c r="O825" s="212"/>
      <c r="P825" s="212"/>
      <c r="Q825" s="212"/>
      <c r="R825" s="212"/>
      <c r="S825" s="212"/>
      <c r="T825" s="213"/>
      <c r="AT825" s="214" t="s">
        <v>169</v>
      </c>
      <c r="AU825" s="214" t="s">
        <v>85</v>
      </c>
      <c r="AV825" s="13" t="s">
        <v>85</v>
      </c>
      <c r="AW825" s="13" t="s">
        <v>32</v>
      </c>
      <c r="AX825" s="13" t="s">
        <v>76</v>
      </c>
      <c r="AY825" s="214" t="s">
        <v>158</v>
      </c>
    </row>
    <row r="826" spans="1:65" s="13" customFormat="1" ht="11.25">
      <c r="B826" s="204"/>
      <c r="C826" s="205"/>
      <c r="D826" s="199" t="s">
        <v>169</v>
      </c>
      <c r="E826" s="206" t="s">
        <v>1</v>
      </c>
      <c r="F826" s="207" t="s">
        <v>631</v>
      </c>
      <c r="G826" s="205"/>
      <c r="H826" s="208">
        <v>47.78</v>
      </c>
      <c r="I826" s="209"/>
      <c r="J826" s="205"/>
      <c r="K826" s="205"/>
      <c r="L826" s="210"/>
      <c r="M826" s="211"/>
      <c r="N826" s="212"/>
      <c r="O826" s="212"/>
      <c r="P826" s="212"/>
      <c r="Q826" s="212"/>
      <c r="R826" s="212"/>
      <c r="S826" s="212"/>
      <c r="T826" s="213"/>
      <c r="AT826" s="214" t="s">
        <v>169</v>
      </c>
      <c r="AU826" s="214" t="s">
        <v>85</v>
      </c>
      <c r="AV826" s="13" t="s">
        <v>85</v>
      </c>
      <c r="AW826" s="13" t="s">
        <v>32</v>
      </c>
      <c r="AX826" s="13" t="s">
        <v>76</v>
      </c>
      <c r="AY826" s="214" t="s">
        <v>158</v>
      </c>
    </row>
    <row r="827" spans="1:65" s="13" customFormat="1" ht="11.25">
      <c r="B827" s="204"/>
      <c r="C827" s="205"/>
      <c r="D827" s="199" t="s">
        <v>169</v>
      </c>
      <c r="E827" s="206" t="s">
        <v>1</v>
      </c>
      <c r="F827" s="207" t="s">
        <v>632</v>
      </c>
      <c r="G827" s="205"/>
      <c r="H827" s="208">
        <v>173.42</v>
      </c>
      <c r="I827" s="209"/>
      <c r="J827" s="205"/>
      <c r="K827" s="205"/>
      <c r="L827" s="210"/>
      <c r="M827" s="211"/>
      <c r="N827" s="212"/>
      <c r="O827" s="212"/>
      <c r="P827" s="212"/>
      <c r="Q827" s="212"/>
      <c r="R827" s="212"/>
      <c r="S827" s="212"/>
      <c r="T827" s="213"/>
      <c r="AT827" s="214" t="s">
        <v>169</v>
      </c>
      <c r="AU827" s="214" t="s">
        <v>85</v>
      </c>
      <c r="AV827" s="13" t="s">
        <v>85</v>
      </c>
      <c r="AW827" s="13" t="s">
        <v>32</v>
      </c>
      <c r="AX827" s="13" t="s">
        <v>76</v>
      </c>
      <c r="AY827" s="214" t="s">
        <v>158</v>
      </c>
    </row>
    <row r="828" spans="1:65" s="15" customFormat="1" ht="11.25">
      <c r="B828" s="225"/>
      <c r="C828" s="226"/>
      <c r="D828" s="199" t="s">
        <v>169</v>
      </c>
      <c r="E828" s="227" t="s">
        <v>1</v>
      </c>
      <c r="F828" s="228" t="s">
        <v>186</v>
      </c>
      <c r="G828" s="226"/>
      <c r="H828" s="229">
        <v>820.13</v>
      </c>
      <c r="I828" s="230"/>
      <c r="J828" s="226"/>
      <c r="K828" s="226"/>
      <c r="L828" s="231"/>
      <c r="M828" s="232"/>
      <c r="N828" s="233"/>
      <c r="O828" s="233"/>
      <c r="P828" s="233"/>
      <c r="Q828" s="233"/>
      <c r="R828" s="233"/>
      <c r="S828" s="233"/>
      <c r="T828" s="234"/>
      <c r="AT828" s="235" t="s">
        <v>169</v>
      </c>
      <c r="AU828" s="235" t="s">
        <v>85</v>
      </c>
      <c r="AV828" s="15" t="s">
        <v>177</v>
      </c>
      <c r="AW828" s="15" t="s">
        <v>32</v>
      </c>
      <c r="AX828" s="15" t="s">
        <v>8</v>
      </c>
      <c r="AY828" s="235" t="s">
        <v>158</v>
      </c>
    </row>
    <row r="829" spans="1:65" s="2" customFormat="1" ht="24">
      <c r="A829" s="35"/>
      <c r="B829" s="36"/>
      <c r="C829" s="247" t="s">
        <v>1064</v>
      </c>
      <c r="D829" s="247" t="s">
        <v>250</v>
      </c>
      <c r="E829" s="248" t="s">
        <v>1065</v>
      </c>
      <c r="F829" s="249" t="s">
        <v>1066</v>
      </c>
      <c r="G829" s="250" t="s">
        <v>163</v>
      </c>
      <c r="H829" s="251">
        <v>1221.82</v>
      </c>
      <c r="I829" s="252"/>
      <c r="J829" s="251">
        <f>ROUND(I829*H829,0)</f>
        <v>0</v>
      </c>
      <c r="K829" s="249" t="s">
        <v>164</v>
      </c>
      <c r="L829" s="253"/>
      <c r="M829" s="254" t="s">
        <v>1</v>
      </c>
      <c r="N829" s="255" t="s">
        <v>41</v>
      </c>
      <c r="O829" s="72"/>
      <c r="P829" s="195">
        <f>O829*H829</f>
        <v>0</v>
      </c>
      <c r="Q829" s="195">
        <v>2E-3</v>
      </c>
      <c r="R829" s="195">
        <f>Q829*H829</f>
        <v>2.4436399999999998</v>
      </c>
      <c r="S829" s="195">
        <v>0</v>
      </c>
      <c r="T829" s="196">
        <f>S829*H829</f>
        <v>0</v>
      </c>
      <c r="U829" s="35"/>
      <c r="V829" s="35"/>
      <c r="W829" s="35"/>
      <c r="X829" s="35"/>
      <c r="Y829" s="35"/>
      <c r="Z829" s="35"/>
      <c r="AA829" s="35"/>
      <c r="AB829" s="35"/>
      <c r="AC829" s="35"/>
      <c r="AD829" s="35"/>
      <c r="AE829" s="35"/>
      <c r="AR829" s="197" t="s">
        <v>373</v>
      </c>
      <c r="AT829" s="197" t="s">
        <v>250</v>
      </c>
      <c r="AU829" s="197" t="s">
        <v>85</v>
      </c>
      <c r="AY829" s="18" t="s">
        <v>158</v>
      </c>
      <c r="BE829" s="198">
        <f>IF(N829="základní",J829,0)</f>
        <v>0</v>
      </c>
      <c r="BF829" s="198">
        <f>IF(N829="snížená",J829,0)</f>
        <v>0</v>
      </c>
      <c r="BG829" s="198">
        <f>IF(N829="zákl. přenesená",J829,0)</f>
        <v>0</v>
      </c>
      <c r="BH829" s="198">
        <f>IF(N829="sníž. přenesená",J829,0)</f>
        <v>0</v>
      </c>
      <c r="BI829" s="198">
        <f>IF(N829="nulová",J829,0)</f>
        <v>0</v>
      </c>
      <c r="BJ829" s="18" t="s">
        <v>8</v>
      </c>
      <c r="BK829" s="198">
        <f>ROUND(I829*H829,0)</f>
        <v>0</v>
      </c>
      <c r="BL829" s="18" t="s">
        <v>283</v>
      </c>
      <c r="BM829" s="197" t="s">
        <v>1067</v>
      </c>
    </row>
    <row r="830" spans="1:65" s="13" customFormat="1" ht="11.25">
      <c r="B830" s="204"/>
      <c r="C830" s="205"/>
      <c r="D830" s="199" t="s">
        <v>169</v>
      </c>
      <c r="E830" s="205"/>
      <c r="F830" s="207" t="s">
        <v>1068</v>
      </c>
      <c r="G830" s="205"/>
      <c r="H830" s="208">
        <v>1221.82</v>
      </c>
      <c r="I830" s="209"/>
      <c r="J830" s="205"/>
      <c r="K830" s="205"/>
      <c r="L830" s="210"/>
      <c r="M830" s="211"/>
      <c r="N830" s="212"/>
      <c r="O830" s="212"/>
      <c r="P830" s="212"/>
      <c r="Q830" s="212"/>
      <c r="R830" s="212"/>
      <c r="S830" s="212"/>
      <c r="T830" s="213"/>
      <c r="AT830" s="214" t="s">
        <v>169</v>
      </c>
      <c r="AU830" s="214" t="s">
        <v>85</v>
      </c>
      <c r="AV830" s="13" t="s">
        <v>85</v>
      </c>
      <c r="AW830" s="13" t="s">
        <v>4</v>
      </c>
      <c r="AX830" s="13" t="s">
        <v>8</v>
      </c>
      <c r="AY830" s="214" t="s">
        <v>158</v>
      </c>
    </row>
    <row r="831" spans="1:65" s="2" customFormat="1" ht="24">
      <c r="A831" s="35"/>
      <c r="B831" s="36"/>
      <c r="C831" s="247" t="s">
        <v>1069</v>
      </c>
      <c r="D831" s="247" t="s">
        <v>250</v>
      </c>
      <c r="E831" s="248" t="s">
        <v>1070</v>
      </c>
      <c r="F831" s="249" t="s">
        <v>1071</v>
      </c>
      <c r="G831" s="250" t="s">
        <v>163</v>
      </c>
      <c r="H831" s="251">
        <v>243.32</v>
      </c>
      <c r="I831" s="252"/>
      <c r="J831" s="251">
        <f>ROUND(I831*H831,0)</f>
        <v>0</v>
      </c>
      <c r="K831" s="249" t="s">
        <v>164</v>
      </c>
      <c r="L831" s="253"/>
      <c r="M831" s="254" t="s">
        <v>1</v>
      </c>
      <c r="N831" s="255" t="s">
        <v>41</v>
      </c>
      <c r="O831" s="72"/>
      <c r="P831" s="195">
        <f>O831*H831</f>
        <v>0</v>
      </c>
      <c r="Q831" s="195">
        <v>2E-3</v>
      </c>
      <c r="R831" s="195">
        <f>Q831*H831</f>
        <v>0.48664000000000002</v>
      </c>
      <c r="S831" s="195">
        <v>0</v>
      </c>
      <c r="T831" s="196">
        <f>S831*H831</f>
        <v>0</v>
      </c>
      <c r="U831" s="35"/>
      <c r="V831" s="35"/>
      <c r="W831" s="35"/>
      <c r="X831" s="35"/>
      <c r="Y831" s="35"/>
      <c r="Z831" s="35"/>
      <c r="AA831" s="35"/>
      <c r="AB831" s="35"/>
      <c r="AC831" s="35"/>
      <c r="AD831" s="35"/>
      <c r="AE831" s="35"/>
      <c r="AR831" s="197" t="s">
        <v>373</v>
      </c>
      <c r="AT831" s="197" t="s">
        <v>250</v>
      </c>
      <c r="AU831" s="197" t="s">
        <v>85</v>
      </c>
      <c r="AY831" s="18" t="s">
        <v>158</v>
      </c>
      <c r="BE831" s="198">
        <f>IF(N831="základní",J831,0)</f>
        <v>0</v>
      </c>
      <c r="BF831" s="198">
        <f>IF(N831="snížená",J831,0)</f>
        <v>0</v>
      </c>
      <c r="BG831" s="198">
        <f>IF(N831="zákl. přenesená",J831,0)</f>
        <v>0</v>
      </c>
      <c r="BH831" s="198">
        <f>IF(N831="sníž. přenesená",J831,0)</f>
        <v>0</v>
      </c>
      <c r="BI831" s="198">
        <f>IF(N831="nulová",J831,0)</f>
        <v>0</v>
      </c>
      <c r="BJ831" s="18" t="s">
        <v>8</v>
      </c>
      <c r="BK831" s="198">
        <f>ROUND(I831*H831,0)</f>
        <v>0</v>
      </c>
      <c r="BL831" s="18" t="s">
        <v>283</v>
      </c>
      <c r="BM831" s="197" t="s">
        <v>1072</v>
      </c>
    </row>
    <row r="832" spans="1:65" s="13" customFormat="1" ht="11.25">
      <c r="B832" s="204"/>
      <c r="C832" s="205"/>
      <c r="D832" s="199" t="s">
        <v>169</v>
      </c>
      <c r="E832" s="206" t="s">
        <v>1</v>
      </c>
      <c r="F832" s="207" t="s">
        <v>631</v>
      </c>
      <c r="G832" s="205"/>
      <c r="H832" s="208">
        <v>47.78</v>
      </c>
      <c r="I832" s="209"/>
      <c r="J832" s="205"/>
      <c r="K832" s="205"/>
      <c r="L832" s="210"/>
      <c r="M832" s="211"/>
      <c r="N832" s="212"/>
      <c r="O832" s="212"/>
      <c r="P832" s="212"/>
      <c r="Q832" s="212"/>
      <c r="R832" s="212"/>
      <c r="S832" s="212"/>
      <c r="T832" s="213"/>
      <c r="AT832" s="214" t="s">
        <v>169</v>
      </c>
      <c r="AU832" s="214" t="s">
        <v>85</v>
      </c>
      <c r="AV832" s="13" t="s">
        <v>85</v>
      </c>
      <c r="AW832" s="13" t="s">
        <v>32</v>
      </c>
      <c r="AX832" s="13" t="s">
        <v>76</v>
      </c>
      <c r="AY832" s="214" t="s">
        <v>158</v>
      </c>
    </row>
    <row r="833" spans="1:65" s="13" customFormat="1" ht="11.25">
      <c r="B833" s="204"/>
      <c r="C833" s="205"/>
      <c r="D833" s="199" t="s">
        <v>169</v>
      </c>
      <c r="E833" s="206" t="s">
        <v>1</v>
      </c>
      <c r="F833" s="207" t="s">
        <v>632</v>
      </c>
      <c r="G833" s="205"/>
      <c r="H833" s="208">
        <v>173.42</v>
      </c>
      <c r="I833" s="209"/>
      <c r="J833" s="205"/>
      <c r="K833" s="205"/>
      <c r="L833" s="210"/>
      <c r="M833" s="211"/>
      <c r="N833" s="212"/>
      <c r="O833" s="212"/>
      <c r="P833" s="212"/>
      <c r="Q833" s="212"/>
      <c r="R833" s="212"/>
      <c r="S833" s="212"/>
      <c r="T833" s="213"/>
      <c r="AT833" s="214" t="s">
        <v>169</v>
      </c>
      <c r="AU833" s="214" t="s">
        <v>85</v>
      </c>
      <c r="AV833" s="13" t="s">
        <v>85</v>
      </c>
      <c r="AW833" s="13" t="s">
        <v>32</v>
      </c>
      <c r="AX833" s="13" t="s">
        <v>76</v>
      </c>
      <c r="AY833" s="214" t="s">
        <v>158</v>
      </c>
    </row>
    <row r="834" spans="1:65" s="16" customFormat="1" ht="11.25">
      <c r="B834" s="236"/>
      <c r="C834" s="237"/>
      <c r="D834" s="199" t="s">
        <v>169</v>
      </c>
      <c r="E834" s="238" t="s">
        <v>1</v>
      </c>
      <c r="F834" s="239" t="s">
        <v>189</v>
      </c>
      <c r="G834" s="237"/>
      <c r="H834" s="240">
        <v>221.2</v>
      </c>
      <c r="I834" s="241"/>
      <c r="J834" s="237"/>
      <c r="K834" s="237"/>
      <c r="L834" s="242"/>
      <c r="M834" s="243"/>
      <c r="N834" s="244"/>
      <c r="O834" s="244"/>
      <c r="P834" s="244"/>
      <c r="Q834" s="244"/>
      <c r="R834" s="244"/>
      <c r="S834" s="244"/>
      <c r="T834" s="245"/>
      <c r="AT834" s="246" t="s">
        <v>169</v>
      </c>
      <c r="AU834" s="246" t="s">
        <v>85</v>
      </c>
      <c r="AV834" s="16" t="s">
        <v>165</v>
      </c>
      <c r="AW834" s="16" t="s">
        <v>32</v>
      </c>
      <c r="AX834" s="16" t="s">
        <v>8</v>
      </c>
      <c r="AY834" s="246" t="s">
        <v>158</v>
      </c>
    </row>
    <row r="835" spans="1:65" s="13" customFormat="1" ht="11.25">
      <c r="B835" s="204"/>
      <c r="C835" s="205"/>
      <c r="D835" s="199" t="s">
        <v>169</v>
      </c>
      <c r="E835" s="205"/>
      <c r="F835" s="207" t="s">
        <v>1073</v>
      </c>
      <c r="G835" s="205"/>
      <c r="H835" s="208">
        <v>243.32</v>
      </c>
      <c r="I835" s="209"/>
      <c r="J835" s="205"/>
      <c r="K835" s="205"/>
      <c r="L835" s="210"/>
      <c r="M835" s="211"/>
      <c r="N835" s="212"/>
      <c r="O835" s="212"/>
      <c r="P835" s="212"/>
      <c r="Q835" s="212"/>
      <c r="R835" s="212"/>
      <c r="S835" s="212"/>
      <c r="T835" s="213"/>
      <c r="AT835" s="214" t="s">
        <v>169</v>
      </c>
      <c r="AU835" s="214" t="s">
        <v>85</v>
      </c>
      <c r="AV835" s="13" t="s">
        <v>85</v>
      </c>
      <c r="AW835" s="13" t="s">
        <v>4</v>
      </c>
      <c r="AX835" s="13" t="s">
        <v>8</v>
      </c>
      <c r="AY835" s="214" t="s">
        <v>158</v>
      </c>
    </row>
    <row r="836" spans="1:65" s="2" customFormat="1" ht="36">
      <c r="A836" s="35"/>
      <c r="B836" s="36"/>
      <c r="C836" s="187" t="s">
        <v>1074</v>
      </c>
      <c r="D836" s="187" t="s">
        <v>160</v>
      </c>
      <c r="E836" s="188" t="s">
        <v>1075</v>
      </c>
      <c r="F836" s="189" t="s">
        <v>1076</v>
      </c>
      <c r="G836" s="190" t="s">
        <v>163</v>
      </c>
      <c r="H836" s="191">
        <v>71</v>
      </c>
      <c r="I836" s="192"/>
      <c r="J836" s="191">
        <f>ROUND(I836*H836,0)</f>
        <v>0</v>
      </c>
      <c r="K836" s="189" t="s">
        <v>164</v>
      </c>
      <c r="L836" s="40"/>
      <c r="M836" s="193" t="s">
        <v>1</v>
      </c>
      <c r="N836" s="194" t="s">
        <v>41</v>
      </c>
      <c r="O836" s="72"/>
      <c r="P836" s="195">
        <f>O836*H836</f>
        <v>0</v>
      </c>
      <c r="Q836" s="195">
        <v>6.0000000000000001E-3</v>
      </c>
      <c r="R836" s="195">
        <f>Q836*H836</f>
        <v>0.42599999999999999</v>
      </c>
      <c r="S836" s="195">
        <v>0</v>
      </c>
      <c r="T836" s="196">
        <f>S836*H836</f>
        <v>0</v>
      </c>
      <c r="U836" s="35"/>
      <c r="V836" s="35"/>
      <c r="W836" s="35"/>
      <c r="X836" s="35"/>
      <c r="Y836" s="35"/>
      <c r="Z836" s="35"/>
      <c r="AA836" s="35"/>
      <c r="AB836" s="35"/>
      <c r="AC836" s="35"/>
      <c r="AD836" s="35"/>
      <c r="AE836" s="35"/>
      <c r="AR836" s="197" t="s">
        <v>283</v>
      </c>
      <c r="AT836" s="197" t="s">
        <v>160</v>
      </c>
      <c r="AU836" s="197" t="s">
        <v>85</v>
      </c>
      <c r="AY836" s="18" t="s">
        <v>158</v>
      </c>
      <c r="BE836" s="198">
        <f>IF(N836="základní",J836,0)</f>
        <v>0</v>
      </c>
      <c r="BF836" s="198">
        <f>IF(N836="snížená",J836,0)</f>
        <v>0</v>
      </c>
      <c r="BG836" s="198">
        <f>IF(N836="zákl. přenesená",J836,0)</f>
        <v>0</v>
      </c>
      <c r="BH836" s="198">
        <f>IF(N836="sníž. přenesená",J836,0)</f>
        <v>0</v>
      </c>
      <c r="BI836" s="198">
        <f>IF(N836="nulová",J836,0)</f>
        <v>0</v>
      </c>
      <c r="BJ836" s="18" t="s">
        <v>8</v>
      </c>
      <c r="BK836" s="198">
        <f>ROUND(I836*H836,0)</f>
        <v>0</v>
      </c>
      <c r="BL836" s="18" t="s">
        <v>283</v>
      </c>
      <c r="BM836" s="197" t="s">
        <v>1077</v>
      </c>
    </row>
    <row r="837" spans="1:65" s="2" customFormat="1" ht="72">
      <c r="A837" s="35"/>
      <c r="B837" s="36"/>
      <c r="C837" s="37"/>
      <c r="D837" s="199" t="s">
        <v>167</v>
      </c>
      <c r="E837" s="37"/>
      <c r="F837" s="200" t="s">
        <v>1078</v>
      </c>
      <c r="G837" s="37"/>
      <c r="H837" s="37"/>
      <c r="I837" s="201"/>
      <c r="J837" s="37"/>
      <c r="K837" s="37"/>
      <c r="L837" s="40"/>
      <c r="M837" s="202"/>
      <c r="N837" s="203"/>
      <c r="O837" s="72"/>
      <c r="P837" s="72"/>
      <c r="Q837" s="72"/>
      <c r="R837" s="72"/>
      <c r="S837" s="72"/>
      <c r="T837" s="73"/>
      <c r="U837" s="35"/>
      <c r="V837" s="35"/>
      <c r="W837" s="35"/>
      <c r="X837" s="35"/>
      <c r="Y837" s="35"/>
      <c r="Z837" s="35"/>
      <c r="AA837" s="35"/>
      <c r="AB837" s="35"/>
      <c r="AC837" s="35"/>
      <c r="AD837" s="35"/>
      <c r="AE837" s="35"/>
      <c r="AT837" s="18" t="s">
        <v>167</v>
      </c>
      <c r="AU837" s="18" t="s">
        <v>85</v>
      </c>
    </row>
    <row r="838" spans="1:65" s="13" customFormat="1" ht="11.25">
      <c r="B838" s="204"/>
      <c r="C838" s="205"/>
      <c r="D838" s="199" t="s">
        <v>169</v>
      </c>
      <c r="E838" s="206" t="s">
        <v>1</v>
      </c>
      <c r="F838" s="207" t="s">
        <v>1079</v>
      </c>
      <c r="G838" s="205"/>
      <c r="H838" s="208">
        <v>71</v>
      </c>
      <c r="I838" s="209"/>
      <c r="J838" s="205"/>
      <c r="K838" s="205"/>
      <c r="L838" s="210"/>
      <c r="M838" s="211"/>
      <c r="N838" s="212"/>
      <c r="O838" s="212"/>
      <c r="P838" s="212"/>
      <c r="Q838" s="212"/>
      <c r="R838" s="212"/>
      <c r="S838" s="212"/>
      <c r="T838" s="213"/>
      <c r="AT838" s="214" t="s">
        <v>169</v>
      </c>
      <c r="AU838" s="214" t="s">
        <v>85</v>
      </c>
      <c r="AV838" s="13" t="s">
        <v>85</v>
      </c>
      <c r="AW838" s="13" t="s">
        <v>32</v>
      </c>
      <c r="AX838" s="13" t="s">
        <v>8</v>
      </c>
      <c r="AY838" s="214" t="s">
        <v>158</v>
      </c>
    </row>
    <row r="839" spans="1:65" s="2" customFormat="1" ht="24">
      <c r="A839" s="35"/>
      <c r="B839" s="36"/>
      <c r="C839" s="247" t="s">
        <v>1080</v>
      </c>
      <c r="D839" s="247" t="s">
        <v>250</v>
      </c>
      <c r="E839" s="248" t="s">
        <v>1081</v>
      </c>
      <c r="F839" s="249" t="s">
        <v>1082</v>
      </c>
      <c r="G839" s="250" t="s">
        <v>163</v>
      </c>
      <c r="H839" s="251">
        <v>74.55</v>
      </c>
      <c r="I839" s="252"/>
      <c r="J839" s="251">
        <f>ROUND(I839*H839,0)</f>
        <v>0</v>
      </c>
      <c r="K839" s="249" t="s">
        <v>164</v>
      </c>
      <c r="L839" s="253"/>
      <c r="M839" s="254" t="s">
        <v>1</v>
      </c>
      <c r="N839" s="255" t="s">
        <v>41</v>
      </c>
      <c r="O839" s="72"/>
      <c r="P839" s="195">
        <f>O839*H839</f>
        <v>0</v>
      </c>
      <c r="Q839" s="195">
        <v>7.7499999999999999E-3</v>
      </c>
      <c r="R839" s="195">
        <f>Q839*H839</f>
        <v>0.57776249999999996</v>
      </c>
      <c r="S839" s="195">
        <v>0</v>
      </c>
      <c r="T839" s="196">
        <f>S839*H839</f>
        <v>0</v>
      </c>
      <c r="U839" s="35"/>
      <c r="V839" s="35"/>
      <c r="W839" s="35"/>
      <c r="X839" s="35"/>
      <c r="Y839" s="35"/>
      <c r="Z839" s="35"/>
      <c r="AA839" s="35"/>
      <c r="AB839" s="35"/>
      <c r="AC839" s="35"/>
      <c r="AD839" s="35"/>
      <c r="AE839" s="35"/>
      <c r="AR839" s="197" t="s">
        <v>373</v>
      </c>
      <c r="AT839" s="197" t="s">
        <v>250</v>
      </c>
      <c r="AU839" s="197" t="s">
        <v>85</v>
      </c>
      <c r="AY839" s="18" t="s">
        <v>158</v>
      </c>
      <c r="BE839" s="198">
        <f>IF(N839="základní",J839,0)</f>
        <v>0</v>
      </c>
      <c r="BF839" s="198">
        <f>IF(N839="snížená",J839,0)</f>
        <v>0</v>
      </c>
      <c r="BG839" s="198">
        <f>IF(N839="zákl. přenesená",J839,0)</f>
        <v>0</v>
      </c>
      <c r="BH839" s="198">
        <f>IF(N839="sníž. přenesená",J839,0)</f>
        <v>0</v>
      </c>
      <c r="BI839" s="198">
        <f>IF(N839="nulová",J839,0)</f>
        <v>0</v>
      </c>
      <c r="BJ839" s="18" t="s">
        <v>8</v>
      </c>
      <c r="BK839" s="198">
        <f>ROUND(I839*H839,0)</f>
        <v>0</v>
      </c>
      <c r="BL839" s="18" t="s">
        <v>283</v>
      </c>
      <c r="BM839" s="197" t="s">
        <v>1083</v>
      </c>
    </row>
    <row r="840" spans="1:65" s="13" customFormat="1" ht="11.25">
      <c r="B840" s="204"/>
      <c r="C840" s="205"/>
      <c r="D840" s="199" t="s">
        <v>169</v>
      </c>
      <c r="E840" s="205"/>
      <c r="F840" s="207" t="s">
        <v>1084</v>
      </c>
      <c r="G840" s="205"/>
      <c r="H840" s="208">
        <v>74.55</v>
      </c>
      <c r="I840" s="209"/>
      <c r="J840" s="205"/>
      <c r="K840" s="205"/>
      <c r="L840" s="210"/>
      <c r="M840" s="211"/>
      <c r="N840" s="212"/>
      <c r="O840" s="212"/>
      <c r="P840" s="212"/>
      <c r="Q840" s="212"/>
      <c r="R840" s="212"/>
      <c r="S840" s="212"/>
      <c r="T840" s="213"/>
      <c r="AT840" s="214" t="s">
        <v>169</v>
      </c>
      <c r="AU840" s="214" t="s">
        <v>85</v>
      </c>
      <c r="AV840" s="13" t="s">
        <v>85</v>
      </c>
      <c r="AW840" s="13" t="s">
        <v>4</v>
      </c>
      <c r="AX840" s="13" t="s">
        <v>8</v>
      </c>
      <c r="AY840" s="214" t="s">
        <v>158</v>
      </c>
    </row>
    <row r="841" spans="1:65" s="2" customFormat="1" ht="36">
      <c r="A841" s="35"/>
      <c r="B841" s="36"/>
      <c r="C841" s="187" t="s">
        <v>1085</v>
      </c>
      <c r="D841" s="187" t="s">
        <v>160</v>
      </c>
      <c r="E841" s="188" t="s">
        <v>1075</v>
      </c>
      <c r="F841" s="189" t="s">
        <v>1076</v>
      </c>
      <c r="G841" s="190" t="s">
        <v>163</v>
      </c>
      <c r="H841" s="191">
        <v>102.14</v>
      </c>
      <c r="I841" s="192"/>
      <c r="J841" s="191">
        <f>ROUND(I841*H841,0)</f>
        <v>0</v>
      </c>
      <c r="K841" s="189" t="s">
        <v>164</v>
      </c>
      <c r="L841" s="40"/>
      <c r="M841" s="193" t="s">
        <v>1</v>
      </c>
      <c r="N841" s="194" t="s">
        <v>41</v>
      </c>
      <c r="O841" s="72"/>
      <c r="P841" s="195">
        <f>O841*H841</f>
        <v>0</v>
      </c>
      <c r="Q841" s="195">
        <v>6.0000000000000001E-3</v>
      </c>
      <c r="R841" s="195">
        <f>Q841*H841</f>
        <v>0.61284000000000005</v>
      </c>
      <c r="S841" s="195">
        <v>0</v>
      </c>
      <c r="T841" s="196">
        <f>S841*H841</f>
        <v>0</v>
      </c>
      <c r="U841" s="35"/>
      <c r="V841" s="35"/>
      <c r="W841" s="35"/>
      <c r="X841" s="35"/>
      <c r="Y841" s="35"/>
      <c r="Z841" s="35"/>
      <c r="AA841" s="35"/>
      <c r="AB841" s="35"/>
      <c r="AC841" s="35"/>
      <c r="AD841" s="35"/>
      <c r="AE841" s="35"/>
      <c r="AR841" s="197" t="s">
        <v>283</v>
      </c>
      <c r="AT841" s="197" t="s">
        <v>160</v>
      </c>
      <c r="AU841" s="197" t="s">
        <v>85</v>
      </c>
      <c r="AY841" s="18" t="s">
        <v>158</v>
      </c>
      <c r="BE841" s="198">
        <f>IF(N841="základní",J841,0)</f>
        <v>0</v>
      </c>
      <c r="BF841" s="198">
        <f>IF(N841="snížená",J841,0)</f>
        <v>0</v>
      </c>
      <c r="BG841" s="198">
        <f>IF(N841="zákl. přenesená",J841,0)</f>
        <v>0</v>
      </c>
      <c r="BH841" s="198">
        <f>IF(N841="sníž. přenesená",J841,0)</f>
        <v>0</v>
      </c>
      <c r="BI841" s="198">
        <f>IF(N841="nulová",J841,0)</f>
        <v>0</v>
      </c>
      <c r="BJ841" s="18" t="s">
        <v>8</v>
      </c>
      <c r="BK841" s="198">
        <f>ROUND(I841*H841,0)</f>
        <v>0</v>
      </c>
      <c r="BL841" s="18" t="s">
        <v>283</v>
      </c>
      <c r="BM841" s="197" t="s">
        <v>1086</v>
      </c>
    </row>
    <row r="842" spans="1:65" s="2" customFormat="1" ht="72">
      <c r="A842" s="35"/>
      <c r="B842" s="36"/>
      <c r="C842" s="37"/>
      <c r="D842" s="199" t="s">
        <v>167</v>
      </c>
      <c r="E842" s="37"/>
      <c r="F842" s="200" t="s">
        <v>1078</v>
      </c>
      <c r="G842" s="37"/>
      <c r="H842" s="37"/>
      <c r="I842" s="201"/>
      <c r="J842" s="37"/>
      <c r="K842" s="37"/>
      <c r="L842" s="40"/>
      <c r="M842" s="202"/>
      <c r="N842" s="203"/>
      <c r="O842" s="72"/>
      <c r="P842" s="72"/>
      <c r="Q842" s="72"/>
      <c r="R842" s="72"/>
      <c r="S842" s="72"/>
      <c r="T842" s="73"/>
      <c r="U842" s="35"/>
      <c r="V842" s="35"/>
      <c r="W842" s="35"/>
      <c r="X842" s="35"/>
      <c r="Y842" s="35"/>
      <c r="Z842" s="35"/>
      <c r="AA842" s="35"/>
      <c r="AB842" s="35"/>
      <c r="AC842" s="35"/>
      <c r="AD842" s="35"/>
      <c r="AE842" s="35"/>
      <c r="AT842" s="18" t="s">
        <v>167</v>
      </c>
      <c r="AU842" s="18" t="s">
        <v>85</v>
      </c>
    </row>
    <row r="843" spans="1:65" s="13" customFormat="1" ht="11.25">
      <c r="B843" s="204"/>
      <c r="C843" s="205"/>
      <c r="D843" s="199" t="s">
        <v>169</v>
      </c>
      <c r="E843" s="206" t="s">
        <v>1</v>
      </c>
      <c r="F843" s="207" t="s">
        <v>1087</v>
      </c>
      <c r="G843" s="205"/>
      <c r="H843" s="208">
        <v>102.14</v>
      </c>
      <c r="I843" s="209"/>
      <c r="J843" s="205"/>
      <c r="K843" s="205"/>
      <c r="L843" s="210"/>
      <c r="M843" s="211"/>
      <c r="N843" s="212"/>
      <c r="O843" s="212"/>
      <c r="P843" s="212"/>
      <c r="Q843" s="212"/>
      <c r="R843" s="212"/>
      <c r="S843" s="212"/>
      <c r="T843" s="213"/>
      <c r="AT843" s="214" t="s">
        <v>169</v>
      </c>
      <c r="AU843" s="214" t="s">
        <v>85</v>
      </c>
      <c r="AV843" s="13" t="s">
        <v>85</v>
      </c>
      <c r="AW843" s="13" t="s">
        <v>32</v>
      </c>
      <c r="AX843" s="13" t="s">
        <v>8</v>
      </c>
      <c r="AY843" s="214" t="s">
        <v>158</v>
      </c>
    </row>
    <row r="844" spans="1:65" s="2" customFormat="1" ht="24">
      <c r="A844" s="35"/>
      <c r="B844" s="36"/>
      <c r="C844" s="247" t="s">
        <v>1088</v>
      </c>
      <c r="D844" s="247" t="s">
        <v>250</v>
      </c>
      <c r="E844" s="248" t="s">
        <v>1089</v>
      </c>
      <c r="F844" s="249" t="s">
        <v>1090</v>
      </c>
      <c r="G844" s="250" t="s">
        <v>163</v>
      </c>
      <c r="H844" s="251">
        <v>107.25</v>
      </c>
      <c r="I844" s="252"/>
      <c r="J844" s="251">
        <f>ROUND(I844*H844,0)</f>
        <v>0</v>
      </c>
      <c r="K844" s="249" t="s">
        <v>164</v>
      </c>
      <c r="L844" s="253"/>
      <c r="M844" s="254" t="s">
        <v>1</v>
      </c>
      <c r="N844" s="255" t="s">
        <v>41</v>
      </c>
      <c r="O844" s="72"/>
      <c r="P844" s="195">
        <f>O844*H844</f>
        <v>0</v>
      </c>
      <c r="Q844" s="195">
        <v>5.4000000000000003E-3</v>
      </c>
      <c r="R844" s="195">
        <f>Q844*H844</f>
        <v>0.57915000000000005</v>
      </c>
      <c r="S844" s="195">
        <v>0</v>
      </c>
      <c r="T844" s="196">
        <f>S844*H844</f>
        <v>0</v>
      </c>
      <c r="U844" s="35"/>
      <c r="V844" s="35"/>
      <c r="W844" s="35"/>
      <c r="X844" s="35"/>
      <c r="Y844" s="35"/>
      <c r="Z844" s="35"/>
      <c r="AA844" s="35"/>
      <c r="AB844" s="35"/>
      <c r="AC844" s="35"/>
      <c r="AD844" s="35"/>
      <c r="AE844" s="35"/>
      <c r="AR844" s="197" t="s">
        <v>373</v>
      </c>
      <c r="AT844" s="197" t="s">
        <v>250</v>
      </c>
      <c r="AU844" s="197" t="s">
        <v>85</v>
      </c>
      <c r="AY844" s="18" t="s">
        <v>158</v>
      </c>
      <c r="BE844" s="198">
        <f>IF(N844="základní",J844,0)</f>
        <v>0</v>
      </c>
      <c r="BF844" s="198">
        <f>IF(N844="snížená",J844,0)</f>
        <v>0</v>
      </c>
      <c r="BG844" s="198">
        <f>IF(N844="zákl. přenesená",J844,0)</f>
        <v>0</v>
      </c>
      <c r="BH844" s="198">
        <f>IF(N844="sníž. přenesená",J844,0)</f>
        <v>0</v>
      </c>
      <c r="BI844" s="198">
        <f>IF(N844="nulová",J844,0)</f>
        <v>0</v>
      </c>
      <c r="BJ844" s="18" t="s">
        <v>8</v>
      </c>
      <c r="BK844" s="198">
        <f>ROUND(I844*H844,0)</f>
        <v>0</v>
      </c>
      <c r="BL844" s="18" t="s">
        <v>283</v>
      </c>
      <c r="BM844" s="197" t="s">
        <v>1091</v>
      </c>
    </row>
    <row r="845" spans="1:65" s="13" customFormat="1" ht="11.25">
      <c r="B845" s="204"/>
      <c r="C845" s="205"/>
      <c r="D845" s="199" t="s">
        <v>169</v>
      </c>
      <c r="E845" s="205"/>
      <c r="F845" s="207" t="s">
        <v>1092</v>
      </c>
      <c r="G845" s="205"/>
      <c r="H845" s="208">
        <v>107.25</v>
      </c>
      <c r="I845" s="209"/>
      <c r="J845" s="205"/>
      <c r="K845" s="205"/>
      <c r="L845" s="210"/>
      <c r="M845" s="211"/>
      <c r="N845" s="212"/>
      <c r="O845" s="212"/>
      <c r="P845" s="212"/>
      <c r="Q845" s="212"/>
      <c r="R845" s="212"/>
      <c r="S845" s="212"/>
      <c r="T845" s="213"/>
      <c r="AT845" s="214" t="s">
        <v>169</v>
      </c>
      <c r="AU845" s="214" t="s">
        <v>85</v>
      </c>
      <c r="AV845" s="13" t="s">
        <v>85</v>
      </c>
      <c r="AW845" s="13" t="s">
        <v>4</v>
      </c>
      <c r="AX845" s="13" t="s">
        <v>8</v>
      </c>
      <c r="AY845" s="214" t="s">
        <v>158</v>
      </c>
    </row>
    <row r="846" spans="1:65" s="2" customFormat="1" ht="36">
      <c r="A846" s="35"/>
      <c r="B846" s="36"/>
      <c r="C846" s="187" t="s">
        <v>1093</v>
      </c>
      <c r="D846" s="187" t="s">
        <v>160</v>
      </c>
      <c r="E846" s="188" t="s">
        <v>1075</v>
      </c>
      <c r="F846" s="189" t="s">
        <v>1076</v>
      </c>
      <c r="G846" s="190" t="s">
        <v>163</v>
      </c>
      <c r="H846" s="191">
        <v>71.739999999999995</v>
      </c>
      <c r="I846" s="192"/>
      <c r="J846" s="191">
        <f>ROUND(I846*H846,0)</f>
        <v>0</v>
      </c>
      <c r="K846" s="189" t="s">
        <v>164</v>
      </c>
      <c r="L846" s="40"/>
      <c r="M846" s="193" t="s">
        <v>1</v>
      </c>
      <c r="N846" s="194" t="s">
        <v>41</v>
      </c>
      <c r="O846" s="72"/>
      <c r="P846" s="195">
        <f>O846*H846</f>
        <v>0</v>
      </c>
      <c r="Q846" s="195">
        <v>6.0000000000000001E-3</v>
      </c>
      <c r="R846" s="195">
        <f>Q846*H846</f>
        <v>0.43043999999999999</v>
      </c>
      <c r="S846" s="195">
        <v>0</v>
      </c>
      <c r="T846" s="196">
        <f>S846*H846</f>
        <v>0</v>
      </c>
      <c r="U846" s="35"/>
      <c r="V846" s="35"/>
      <c r="W846" s="35"/>
      <c r="X846" s="35"/>
      <c r="Y846" s="35"/>
      <c r="Z846" s="35"/>
      <c r="AA846" s="35"/>
      <c r="AB846" s="35"/>
      <c r="AC846" s="35"/>
      <c r="AD846" s="35"/>
      <c r="AE846" s="35"/>
      <c r="AR846" s="197" t="s">
        <v>283</v>
      </c>
      <c r="AT846" s="197" t="s">
        <v>160</v>
      </c>
      <c r="AU846" s="197" t="s">
        <v>85</v>
      </c>
      <c r="AY846" s="18" t="s">
        <v>158</v>
      </c>
      <c r="BE846" s="198">
        <f>IF(N846="základní",J846,0)</f>
        <v>0</v>
      </c>
      <c r="BF846" s="198">
        <f>IF(N846="snížená",J846,0)</f>
        <v>0</v>
      </c>
      <c r="BG846" s="198">
        <f>IF(N846="zákl. přenesená",J846,0)</f>
        <v>0</v>
      </c>
      <c r="BH846" s="198">
        <f>IF(N846="sníž. přenesená",J846,0)</f>
        <v>0</v>
      </c>
      <c r="BI846" s="198">
        <f>IF(N846="nulová",J846,0)</f>
        <v>0</v>
      </c>
      <c r="BJ846" s="18" t="s">
        <v>8</v>
      </c>
      <c r="BK846" s="198">
        <f>ROUND(I846*H846,0)</f>
        <v>0</v>
      </c>
      <c r="BL846" s="18" t="s">
        <v>283</v>
      </c>
      <c r="BM846" s="197" t="s">
        <v>1094</v>
      </c>
    </row>
    <row r="847" spans="1:65" s="2" customFormat="1" ht="72">
      <c r="A847" s="35"/>
      <c r="B847" s="36"/>
      <c r="C847" s="37"/>
      <c r="D847" s="199" t="s">
        <v>167</v>
      </c>
      <c r="E847" s="37"/>
      <c r="F847" s="200" t="s">
        <v>1078</v>
      </c>
      <c r="G847" s="37"/>
      <c r="H847" s="37"/>
      <c r="I847" s="201"/>
      <c r="J847" s="37"/>
      <c r="K847" s="37"/>
      <c r="L847" s="40"/>
      <c r="M847" s="202"/>
      <c r="N847" s="203"/>
      <c r="O847" s="72"/>
      <c r="P847" s="72"/>
      <c r="Q847" s="72"/>
      <c r="R847" s="72"/>
      <c r="S847" s="72"/>
      <c r="T847" s="73"/>
      <c r="U847" s="35"/>
      <c r="V847" s="35"/>
      <c r="W847" s="35"/>
      <c r="X847" s="35"/>
      <c r="Y847" s="35"/>
      <c r="Z847" s="35"/>
      <c r="AA847" s="35"/>
      <c r="AB847" s="35"/>
      <c r="AC847" s="35"/>
      <c r="AD847" s="35"/>
      <c r="AE847" s="35"/>
      <c r="AT847" s="18" t="s">
        <v>167</v>
      </c>
      <c r="AU847" s="18" t="s">
        <v>85</v>
      </c>
    </row>
    <row r="848" spans="1:65" s="13" customFormat="1" ht="11.25">
      <c r="B848" s="204"/>
      <c r="C848" s="205"/>
      <c r="D848" s="199" t="s">
        <v>169</v>
      </c>
      <c r="E848" s="206" t="s">
        <v>1</v>
      </c>
      <c r="F848" s="207" t="s">
        <v>1095</v>
      </c>
      <c r="G848" s="205"/>
      <c r="H848" s="208">
        <v>71.739999999999995</v>
      </c>
      <c r="I848" s="209"/>
      <c r="J848" s="205"/>
      <c r="K848" s="205"/>
      <c r="L848" s="210"/>
      <c r="M848" s="211"/>
      <c r="N848" s="212"/>
      <c r="O848" s="212"/>
      <c r="P848" s="212"/>
      <c r="Q848" s="212"/>
      <c r="R848" s="212"/>
      <c r="S848" s="212"/>
      <c r="T848" s="213"/>
      <c r="AT848" s="214" t="s">
        <v>169</v>
      </c>
      <c r="AU848" s="214" t="s">
        <v>85</v>
      </c>
      <c r="AV848" s="13" t="s">
        <v>85</v>
      </c>
      <c r="AW848" s="13" t="s">
        <v>32</v>
      </c>
      <c r="AX848" s="13" t="s">
        <v>8</v>
      </c>
      <c r="AY848" s="214" t="s">
        <v>158</v>
      </c>
    </row>
    <row r="849" spans="1:65" s="2" customFormat="1" ht="24">
      <c r="A849" s="35"/>
      <c r="B849" s="36"/>
      <c r="C849" s="247" t="s">
        <v>1096</v>
      </c>
      <c r="D849" s="247" t="s">
        <v>250</v>
      </c>
      <c r="E849" s="248" t="s">
        <v>1097</v>
      </c>
      <c r="F849" s="249" t="s">
        <v>1098</v>
      </c>
      <c r="G849" s="250" t="s">
        <v>163</v>
      </c>
      <c r="H849" s="251">
        <v>75.33</v>
      </c>
      <c r="I849" s="252"/>
      <c r="J849" s="251">
        <f>ROUND(I849*H849,0)</f>
        <v>0</v>
      </c>
      <c r="K849" s="249" t="s">
        <v>164</v>
      </c>
      <c r="L849" s="253"/>
      <c r="M849" s="254" t="s">
        <v>1</v>
      </c>
      <c r="N849" s="255" t="s">
        <v>41</v>
      </c>
      <c r="O849" s="72"/>
      <c r="P849" s="195">
        <f>O849*H849</f>
        <v>0</v>
      </c>
      <c r="Q849" s="195">
        <v>3.5999999999999999E-3</v>
      </c>
      <c r="R849" s="195">
        <f>Q849*H849</f>
        <v>0.27118799999999998</v>
      </c>
      <c r="S849" s="195">
        <v>0</v>
      </c>
      <c r="T849" s="196">
        <f>S849*H849</f>
        <v>0</v>
      </c>
      <c r="U849" s="35"/>
      <c r="V849" s="35"/>
      <c r="W849" s="35"/>
      <c r="X849" s="35"/>
      <c r="Y849" s="35"/>
      <c r="Z849" s="35"/>
      <c r="AA849" s="35"/>
      <c r="AB849" s="35"/>
      <c r="AC849" s="35"/>
      <c r="AD849" s="35"/>
      <c r="AE849" s="35"/>
      <c r="AR849" s="197" t="s">
        <v>373</v>
      </c>
      <c r="AT849" s="197" t="s">
        <v>250</v>
      </c>
      <c r="AU849" s="197" t="s">
        <v>85</v>
      </c>
      <c r="AY849" s="18" t="s">
        <v>158</v>
      </c>
      <c r="BE849" s="198">
        <f>IF(N849="základní",J849,0)</f>
        <v>0</v>
      </c>
      <c r="BF849" s="198">
        <f>IF(N849="snížená",J849,0)</f>
        <v>0</v>
      </c>
      <c r="BG849" s="198">
        <f>IF(N849="zákl. přenesená",J849,0)</f>
        <v>0</v>
      </c>
      <c r="BH849" s="198">
        <f>IF(N849="sníž. přenesená",J849,0)</f>
        <v>0</v>
      </c>
      <c r="BI849" s="198">
        <f>IF(N849="nulová",J849,0)</f>
        <v>0</v>
      </c>
      <c r="BJ849" s="18" t="s">
        <v>8</v>
      </c>
      <c r="BK849" s="198">
        <f>ROUND(I849*H849,0)</f>
        <v>0</v>
      </c>
      <c r="BL849" s="18" t="s">
        <v>283</v>
      </c>
      <c r="BM849" s="197" t="s">
        <v>1099</v>
      </c>
    </row>
    <row r="850" spans="1:65" s="13" customFormat="1" ht="11.25">
      <c r="B850" s="204"/>
      <c r="C850" s="205"/>
      <c r="D850" s="199" t="s">
        <v>169</v>
      </c>
      <c r="E850" s="205"/>
      <c r="F850" s="207" t="s">
        <v>1100</v>
      </c>
      <c r="G850" s="205"/>
      <c r="H850" s="208">
        <v>75.33</v>
      </c>
      <c r="I850" s="209"/>
      <c r="J850" s="205"/>
      <c r="K850" s="205"/>
      <c r="L850" s="210"/>
      <c r="M850" s="211"/>
      <c r="N850" s="212"/>
      <c r="O850" s="212"/>
      <c r="P850" s="212"/>
      <c r="Q850" s="212"/>
      <c r="R850" s="212"/>
      <c r="S850" s="212"/>
      <c r="T850" s="213"/>
      <c r="AT850" s="214" t="s">
        <v>169</v>
      </c>
      <c r="AU850" s="214" t="s">
        <v>85</v>
      </c>
      <c r="AV850" s="13" t="s">
        <v>85</v>
      </c>
      <c r="AW850" s="13" t="s">
        <v>4</v>
      </c>
      <c r="AX850" s="13" t="s">
        <v>8</v>
      </c>
      <c r="AY850" s="214" t="s">
        <v>158</v>
      </c>
    </row>
    <row r="851" spans="1:65" s="2" customFormat="1" ht="44.25" customHeight="1">
      <c r="A851" s="35"/>
      <c r="B851" s="36"/>
      <c r="C851" s="187" t="s">
        <v>1101</v>
      </c>
      <c r="D851" s="187" t="s">
        <v>160</v>
      </c>
      <c r="E851" s="188" t="s">
        <v>1102</v>
      </c>
      <c r="F851" s="189" t="s">
        <v>1103</v>
      </c>
      <c r="G851" s="190" t="s">
        <v>163</v>
      </c>
      <c r="H851" s="191">
        <v>1266.6400000000001</v>
      </c>
      <c r="I851" s="192"/>
      <c r="J851" s="191">
        <f>ROUND(I851*H851,0)</f>
        <v>0</v>
      </c>
      <c r="K851" s="189" t="s">
        <v>164</v>
      </c>
      <c r="L851" s="40"/>
      <c r="M851" s="193" t="s">
        <v>1</v>
      </c>
      <c r="N851" s="194" t="s">
        <v>41</v>
      </c>
      <c r="O851" s="72"/>
      <c r="P851" s="195">
        <f>O851*H851</f>
        <v>0</v>
      </c>
      <c r="Q851" s="195">
        <v>2.0400000000000001E-3</v>
      </c>
      <c r="R851" s="195">
        <f>Q851*H851</f>
        <v>2.5839456000000003</v>
      </c>
      <c r="S851" s="195">
        <v>0</v>
      </c>
      <c r="T851" s="196">
        <f>S851*H851</f>
        <v>0</v>
      </c>
      <c r="U851" s="35"/>
      <c r="V851" s="35"/>
      <c r="W851" s="35"/>
      <c r="X851" s="35"/>
      <c r="Y851" s="35"/>
      <c r="Z851" s="35"/>
      <c r="AA851" s="35"/>
      <c r="AB851" s="35"/>
      <c r="AC851" s="35"/>
      <c r="AD851" s="35"/>
      <c r="AE851" s="35"/>
      <c r="AR851" s="197" t="s">
        <v>283</v>
      </c>
      <c r="AT851" s="197" t="s">
        <v>160</v>
      </c>
      <c r="AU851" s="197" t="s">
        <v>85</v>
      </c>
      <c r="AY851" s="18" t="s">
        <v>158</v>
      </c>
      <c r="BE851" s="198">
        <f>IF(N851="základní",J851,0)</f>
        <v>0</v>
      </c>
      <c r="BF851" s="198">
        <f>IF(N851="snížená",J851,0)</f>
        <v>0</v>
      </c>
      <c r="BG851" s="198">
        <f>IF(N851="zákl. přenesená",J851,0)</f>
        <v>0</v>
      </c>
      <c r="BH851" s="198">
        <f>IF(N851="sníž. přenesená",J851,0)</f>
        <v>0</v>
      </c>
      <c r="BI851" s="198">
        <f>IF(N851="nulová",J851,0)</f>
        <v>0</v>
      </c>
      <c r="BJ851" s="18" t="s">
        <v>8</v>
      </c>
      <c r="BK851" s="198">
        <f>ROUND(I851*H851,0)</f>
        <v>0</v>
      </c>
      <c r="BL851" s="18" t="s">
        <v>283</v>
      </c>
      <c r="BM851" s="197" t="s">
        <v>1104</v>
      </c>
    </row>
    <row r="852" spans="1:65" s="2" customFormat="1" ht="117">
      <c r="A852" s="35"/>
      <c r="B852" s="36"/>
      <c r="C852" s="37"/>
      <c r="D852" s="199" t="s">
        <v>167</v>
      </c>
      <c r="E852" s="37"/>
      <c r="F852" s="200" t="s">
        <v>1105</v>
      </c>
      <c r="G852" s="37"/>
      <c r="H852" s="37"/>
      <c r="I852" s="201"/>
      <c r="J852" s="37"/>
      <c r="K852" s="37"/>
      <c r="L852" s="40"/>
      <c r="M852" s="202"/>
      <c r="N852" s="203"/>
      <c r="O852" s="72"/>
      <c r="P852" s="72"/>
      <c r="Q852" s="72"/>
      <c r="R852" s="72"/>
      <c r="S852" s="72"/>
      <c r="T852" s="73"/>
      <c r="U852" s="35"/>
      <c r="V852" s="35"/>
      <c r="W852" s="35"/>
      <c r="X852" s="35"/>
      <c r="Y852" s="35"/>
      <c r="Z852" s="35"/>
      <c r="AA852" s="35"/>
      <c r="AB852" s="35"/>
      <c r="AC852" s="35"/>
      <c r="AD852" s="35"/>
      <c r="AE852" s="35"/>
      <c r="AT852" s="18" t="s">
        <v>167</v>
      </c>
      <c r="AU852" s="18" t="s">
        <v>85</v>
      </c>
    </row>
    <row r="853" spans="1:65" s="13" customFormat="1" ht="11.25">
      <c r="B853" s="204"/>
      <c r="C853" s="205"/>
      <c r="D853" s="199" t="s">
        <v>169</v>
      </c>
      <c r="E853" s="206" t="s">
        <v>1</v>
      </c>
      <c r="F853" s="207" t="s">
        <v>1106</v>
      </c>
      <c r="G853" s="205"/>
      <c r="H853" s="208">
        <v>1266.6400000000001</v>
      </c>
      <c r="I853" s="209"/>
      <c r="J853" s="205"/>
      <c r="K853" s="205"/>
      <c r="L853" s="210"/>
      <c r="M853" s="211"/>
      <c r="N853" s="212"/>
      <c r="O853" s="212"/>
      <c r="P853" s="212"/>
      <c r="Q853" s="212"/>
      <c r="R853" s="212"/>
      <c r="S853" s="212"/>
      <c r="T853" s="213"/>
      <c r="AT853" s="214" t="s">
        <v>169</v>
      </c>
      <c r="AU853" s="214" t="s">
        <v>85</v>
      </c>
      <c r="AV853" s="13" t="s">
        <v>85</v>
      </c>
      <c r="AW853" s="13" t="s">
        <v>32</v>
      </c>
      <c r="AX853" s="13" t="s">
        <v>8</v>
      </c>
      <c r="AY853" s="214" t="s">
        <v>158</v>
      </c>
    </row>
    <row r="854" spans="1:65" s="2" customFormat="1" ht="24">
      <c r="A854" s="35"/>
      <c r="B854" s="36"/>
      <c r="C854" s="247" t="s">
        <v>1107</v>
      </c>
      <c r="D854" s="247" t="s">
        <v>250</v>
      </c>
      <c r="E854" s="248" t="s">
        <v>1108</v>
      </c>
      <c r="F854" s="249" t="s">
        <v>1109</v>
      </c>
      <c r="G854" s="250" t="s">
        <v>163</v>
      </c>
      <c r="H854" s="251">
        <v>325.02999999999997</v>
      </c>
      <c r="I854" s="252"/>
      <c r="J854" s="251">
        <f>ROUND(I854*H854,0)</f>
        <v>0</v>
      </c>
      <c r="K854" s="249" t="s">
        <v>164</v>
      </c>
      <c r="L854" s="253"/>
      <c r="M854" s="254" t="s">
        <v>1</v>
      </c>
      <c r="N854" s="255" t="s">
        <v>41</v>
      </c>
      <c r="O854" s="72"/>
      <c r="P854" s="195">
        <f>O854*H854</f>
        <v>0</v>
      </c>
      <c r="Q854" s="195">
        <v>3.0000000000000001E-3</v>
      </c>
      <c r="R854" s="195">
        <f>Q854*H854</f>
        <v>0.9750899999999999</v>
      </c>
      <c r="S854" s="195">
        <v>0</v>
      </c>
      <c r="T854" s="196">
        <f>S854*H854</f>
        <v>0</v>
      </c>
      <c r="U854" s="35"/>
      <c r="V854" s="35"/>
      <c r="W854" s="35"/>
      <c r="X854" s="35"/>
      <c r="Y854" s="35"/>
      <c r="Z854" s="35"/>
      <c r="AA854" s="35"/>
      <c r="AB854" s="35"/>
      <c r="AC854" s="35"/>
      <c r="AD854" s="35"/>
      <c r="AE854" s="35"/>
      <c r="AR854" s="197" t="s">
        <v>373</v>
      </c>
      <c r="AT854" s="197" t="s">
        <v>250</v>
      </c>
      <c r="AU854" s="197" t="s">
        <v>85</v>
      </c>
      <c r="AY854" s="18" t="s">
        <v>158</v>
      </c>
      <c r="BE854" s="198">
        <f>IF(N854="základní",J854,0)</f>
        <v>0</v>
      </c>
      <c r="BF854" s="198">
        <f>IF(N854="snížená",J854,0)</f>
        <v>0</v>
      </c>
      <c r="BG854" s="198">
        <f>IF(N854="zákl. přenesená",J854,0)</f>
        <v>0</v>
      </c>
      <c r="BH854" s="198">
        <f>IF(N854="sníž. přenesená",J854,0)</f>
        <v>0</v>
      </c>
      <c r="BI854" s="198">
        <f>IF(N854="nulová",J854,0)</f>
        <v>0</v>
      </c>
      <c r="BJ854" s="18" t="s">
        <v>8</v>
      </c>
      <c r="BK854" s="198">
        <f>ROUND(I854*H854,0)</f>
        <v>0</v>
      </c>
      <c r="BL854" s="18" t="s">
        <v>283</v>
      </c>
      <c r="BM854" s="197" t="s">
        <v>1110</v>
      </c>
    </row>
    <row r="855" spans="1:65" s="13" customFormat="1" ht="11.25">
      <c r="B855" s="204"/>
      <c r="C855" s="205"/>
      <c r="D855" s="199" t="s">
        <v>169</v>
      </c>
      <c r="E855" s="206" t="s">
        <v>1</v>
      </c>
      <c r="F855" s="207" t="s">
        <v>1026</v>
      </c>
      <c r="G855" s="205"/>
      <c r="H855" s="208">
        <v>318.66000000000003</v>
      </c>
      <c r="I855" s="209"/>
      <c r="J855" s="205"/>
      <c r="K855" s="205"/>
      <c r="L855" s="210"/>
      <c r="M855" s="211"/>
      <c r="N855" s="212"/>
      <c r="O855" s="212"/>
      <c r="P855" s="212"/>
      <c r="Q855" s="212"/>
      <c r="R855" s="212"/>
      <c r="S855" s="212"/>
      <c r="T855" s="213"/>
      <c r="AT855" s="214" t="s">
        <v>169</v>
      </c>
      <c r="AU855" s="214" t="s">
        <v>85</v>
      </c>
      <c r="AV855" s="13" t="s">
        <v>85</v>
      </c>
      <c r="AW855" s="13" t="s">
        <v>32</v>
      </c>
      <c r="AX855" s="13" t="s">
        <v>8</v>
      </c>
      <c r="AY855" s="214" t="s">
        <v>158</v>
      </c>
    </row>
    <row r="856" spans="1:65" s="13" customFormat="1" ht="11.25">
      <c r="B856" s="204"/>
      <c r="C856" s="205"/>
      <c r="D856" s="199" t="s">
        <v>169</v>
      </c>
      <c r="E856" s="205"/>
      <c r="F856" s="207" t="s">
        <v>1058</v>
      </c>
      <c r="G856" s="205"/>
      <c r="H856" s="208">
        <v>325.02999999999997</v>
      </c>
      <c r="I856" s="209"/>
      <c r="J856" s="205"/>
      <c r="K856" s="205"/>
      <c r="L856" s="210"/>
      <c r="M856" s="211"/>
      <c r="N856" s="212"/>
      <c r="O856" s="212"/>
      <c r="P856" s="212"/>
      <c r="Q856" s="212"/>
      <c r="R856" s="212"/>
      <c r="S856" s="212"/>
      <c r="T856" s="213"/>
      <c r="AT856" s="214" t="s">
        <v>169</v>
      </c>
      <c r="AU856" s="214" t="s">
        <v>85</v>
      </c>
      <c r="AV856" s="13" t="s">
        <v>85</v>
      </c>
      <c r="AW856" s="13" t="s">
        <v>4</v>
      </c>
      <c r="AX856" s="13" t="s">
        <v>8</v>
      </c>
      <c r="AY856" s="214" t="s">
        <v>158</v>
      </c>
    </row>
    <row r="857" spans="1:65" s="2" customFormat="1" ht="24">
      <c r="A857" s="35"/>
      <c r="B857" s="36"/>
      <c r="C857" s="247" t="s">
        <v>1111</v>
      </c>
      <c r="D857" s="247" t="s">
        <v>250</v>
      </c>
      <c r="E857" s="248" t="s">
        <v>1112</v>
      </c>
      <c r="F857" s="249" t="s">
        <v>1113</v>
      </c>
      <c r="G857" s="250" t="s">
        <v>173</v>
      </c>
      <c r="H857" s="251">
        <v>50.99</v>
      </c>
      <c r="I857" s="252"/>
      <c r="J857" s="251">
        <f>ROUND(I857*H857,0)</f>
        <v>0</v>
      </c>
      <c r="K857" s="249" t="s">
        <v>164</v>
      </c>
      <c r="L857" s="253"/>
      <c r="M857" s="254" t="s">
        <v>1</v>
      </c>
      <c r="N857" s="255" t="s">
        <v>41</v>
      </c>
      <c r="O857" s="72"/>
      <c r="P857" s="195">
        <f>O857*H857</f>
        <v>0</v>
      </c>
      <c r="Q857" s="195">
        <v>2.5000000000000001E-2</v>
      </c>
      <c r="R857" s="195">
        <f>Q857*H857</f>
        <v>1.27475</v>
      </c>
      <c r="S857" s="195">
        <v>0</v>
      </c>
      <c r="T857" s="196">
        <f>S857*H857</f>
        <v>0</v>
      </c>
      <c r="U857" s="35"/>
      <c r="V857" s="35"/>
      <c r="W857" s="35"/>
      <c r="X857" s="35"/>
      <c r="Y857" s="35"/>
      <c r="Z857" s="35"/>
      <c r="AA857" s="35"/>
      <c r="AB857" s="35"/>
      <c r="AC857" s="35"/>
      <c r="AD857" s="35"/>
      <c r="AE857" s="35"/>
      <c r="AR857" s="197" t="s">
        <v>373</v>
      </c>
      <c r="AT857" s="197" t="s">
        <v>250</v>
      </c>
      <c r="AU857" s="197" t="s">
        <v>85</v>
      </c>
      <c r="AY857" s="18" t="s">
        <v>158</v>
      </c>
      <c r="BE857" s="198">
        <f>IF(N857="základní",J857,0)</f>
        <v>0</v>
      </c>
      <c r="BF857" s="198">
        <f>IF(N857="snížená",J857,0)</f>
        <v>0</v>
      </c>
      <c r="BG857" s="198">
        <f>IF(N857="zákl. přenesená",J857,0)</f>
        <v>0</v>
      </c>
      <c r="BH857" s="198">
        <f>IF(N857="sníž. přenesená",J857,0)</f>
        <v>0</v>
      </c>
      <c r="BI857" s="198">
        <f>IF(N857="nulová",J857,0)</f>
        <v>0</v>
      </c>
      <c r="BJ857" s="18" t="s">
        <v>8</v>
      </c>
      <c r="BK857" s="198">
        <f>ROUND(I857*H857,0)</f>
        <v>0</v>
      </c>
      <c r="BL857" s="18" t="s">
        <v>283</v>
      </c>
      <c r="BM857" s="197" t="s">
        <v>1114</v>
      </c>
    </row>
    <row r="858" spans="1:65" s="13" customFormat="1" ht="11.25">
      <c r="B858" s="204"/>
      <c r="C858" s="205"/>
      <c r="D858" s="199" t="s">
        <v>169</v>
      </c>
      <c r="E858" s="206" t="s">
        <v>1</v>
      </c>
      <c r="F858" s="207" t="s">
        <v>1115</v>
      </c>
      <c r="G858" s="205"/>
      <c r="H858" s="208">
        <v>50.99</v>
      </c>
      <c r="I858" s="209"/>
      <c r="J858" s="205"/>
      <c r="K858" s="205"/>
      <c r="L858" s="210"/>
      <c r="M858" s="211"/>
      <c r="N858" s="212"/>
      <c r="O858" s="212"/>
      <c r="P858" s="212"/>
      <c r="Q858" s="212"/>
      <c r="R858" s="212"/>
      <c r="S858" s="212"/>
      <c r="T858" s="213"/>
      <c r="AT858" s="214" t="s">
        <v>169</v>
      </c>
      <c r="AU858" s="214" t="s">
        <v>85</v>
      </c>
      <c r="AV858" s="13" t="s">
        <v>85</v>
      </c>
      <c r="AW858" s="13" t="s">
        <v>32</v>
      </c>
      <c r="AX858" s="13" t="s">
        <v>8</v>
      </c>
      <c r="AY858" s="214" t="s">
        <v>158</v>
      </c>
    </row>
    <row r="859" spans="1:65" s="2" customFormat="1" ht="24">
      <c r="A859" s="35"/>
      <c r="B859" s="36"/>
      <c r="C859" s="247" t="s">
        <v>1116</v>
      </c>
      <c r="D859" s="247" t="s">
        <v>250</v>
      </c>
      <c r="E859" s="248" t="s">
        <v>1117</v>
      </c>
      <c r="F859" s="249" t="s">
        <v>1118</v>
      </c>
      <c r="G859" s="250" t="s">
        <v>163</v>
      </c>
      <c r="H859" s="251">
        <v>637.32000000000005</v>
      </c>
      <c r="I859" s="252"/>
      <c r="J859" s="251">
        <f>ROUND(I859*H859,0)</f>
        <v>0</v>
      </c>
      <c r="K859" s="249" t="s">
        <v>164</v>
      </c>
      <c r="L859" s="253"/>
      <c r="M859" s="254" t="s">
        <v>1</v>
      </c>
      <c r="N859" s="255" t="s">
        <v>41</v>
      </c>
      <c r="O859" s="72"/>
      <c r="P859" s="195">
        <f>O859*H859</f>
        <v>0</v>
      </c>
      <c r="Q859" s="195">
        <v>6.0000000000000001E-3</v>
      </c>
      <c r="R859" s="195">
        <f>Q859*H859</f>
        <v>3.8239200000000002</v>
      </c>
      <c r="S859" s="195">
        <v>0</v>
      </c>
      <c r="T859" s="196">
        <f>S859*H859</f>
        <v>0</v>
      </c>
      <c r="U859" s="35"/>
      <c r="V859" s="35"/>
      <c r="W859" s="35"/>
      <c r="X859" s="35"/>
      <c r="Y859" s="35"/>
      <c r="Z859" s="35"/>
      <c r="AA859" s="35"/>
      <c r="AB859" s="35"/>
      <c r="AC859" s="35"/>
      <c r="AD859" s="35"/>
      <c r="AE859" s="35"/>
      <c r="AR859" s="197" t="s">
        <v>373</v>
      </c>
      <c r="AT859" s="197" t="s">
        <v>250</v>
      </c>
      <c r="AU859" s="197" t="s">
        <v>85</v>
      </c>
      <c r="AY859" s="18" t="s">
        <v>158</v>
      </c>
      <c r="BE859" s="198">
        <f>IF(N859="základní",J859,0)</f>
        <v>0</v>
      </c>
      <c r="BF859" s="198">
        <f>IF(N859="snížená",J859,0)</f>
        <v>0</v>
      </c>
      <c r="BG859" s="198">
        <f>IF(N859="zákl. přenesená",J859,0)</f>
        <v>0</v>
      </c>
      <c r="BH859" s="198">
        <f>IF(N859="sníž. přenesená",J859,0)</f>
        <v>0</v>
      </c>
      <c r="BI859" s="198">
        <f>IF(N859="nulová",J859,0)</f>
        <v>0</v>
      </c>
      <c r="BJ859" s="18" t="s">
        <v>8</v>
      </c>
      <c r="BK859" s="198">
        <f>ROUND(I859*H859,0)</f>
        <v>0</v>
      </c>
      <c r="BL859" s="18" t="s">
        <v>283</v>
      </c>
      <c r="BM859" s="197" t="s">
        <v>1119</v>
      </c>
    </row>
    <row r="860" spans="1:65" s="13" customFormat="1" ht="11.25">
      <c r="B860" s="204"/>
      <c r="C860" s="205"/>
      <c r="D860" s="199" t="s">
        <v>169</v>
      </c>
      <c r="E860" s="206" t="s">
        <v>1</v>
      </c>
      <c r="F860" s="207" t="s">
        <v>1120</v>
      </c>
      <c r="G860" s="205"/>
      <c r="H860" s="208">
        <v>637.32000000000005</v>
      </c>
      <c r="I860" s="209"/>
      <c r="J860" s="205"/>
      <c r="K860" s="205"/>
      <c r="L860" s="210"/>
      <c r="M860" s="211"/>
      <c r="N860" s="212"/>
      <c r="O860" s="212"/>
      <c r="P860" s="212"/>
      <c r="Q860" s="212"/>
      <c r="R860" s="212"/>
      <c r="S860" s="212"/>
      <c r="T860" s="213"/>
      <c r="AT860" s="214" t="s">
        <v>169</v>
      </c>
      <c r="AU860" s="214" t="s">
        <v>85</v>
      </c>
      <c r="AV860" s="13" t="s">
        <v>85</v>
      </c>
      <c r="AW860" s="13" t="s">
        <v>32</v>
      </c>
      <c r="AX860" s="13" t="s">
        <v>8</v>
      </c>
      <c r="AY860" s="214" t="s">
        <v>158</v>
      </c>
    </row>
    <row r="861" spans="1:65" s="2" customFormat="1" ht="44.25" customHeight="1">
      <c r="A861" s="35"/>
      <c r="B861" s="36"/>
      <c r="C861" s="187" t="s">
        <v>1121</v>
      </c>
      <c r="D861" s="187" t="s">
        <v>160</v>
      </c>
      <c r="E861" s="188" t="s">
        <v>1122</v>
      </c>
      <c r="F861" s="189" t="s">
        <v>1123</v>
      </c>
      <c r="G861" s="190" t="s">
        <v>163</v>
      </c>
      <c r="H861" s="191">
        <v>820.13</v>
      </c>
      <c r="I861" s="192"/>
      <c r="J861" s="191">
        <f>ROUND(I861*H861,0)</f>
        <v>0</v>
      </c>
      <c r="K861" s="189" t="s">
        <v>164</v>
      </c>
      <c r="L861" s="40"/>
      <c r="M861" s="193" t="s">
        <v>1</v>
      </c>
      <c r="N861" s="194" t="s">
        <v>41</v>
      </c>
      <c r="O861" s="72"/>
      <c r="P861" s="195">
        <f>O861*H861</f>
        <v>0</v>
      </c>
      <c r="Q861" s="195">
        <v>0</v>
      </c>
      <c r="R861" s="195">
        <f>Q861*H861</f>
        <v>0</v>
      </c>
      <c r="S861" s="195">
        <v>0</v>
      </c>
      <c r="T861" s="196">
        <f>S861*H861</f>
        <v>0</v>
      </c>
      <c r="U861" s="35"/>
      <c r="V861" s="35"/>
      <c r="W861" s="35"/>
      <c r="X861" s="35"/>
      <c r="Y861" s="35"/>
      <c r="Z861" s="35"/>
      <c r="AA861" s="35"/>
      <c r="AB861" s="35"/>
      <c r="AC861" s="35"/>
      <c r="AD861" s="35"/>
      <c r="AE861" s="35"/>
      <c r="AR861" s="197" t="s">
        <v>283</v>
      </c>
      <c r="AT861" s="197" t="s">
        <v>160</v>
      </c>
      <c r="AU861" s="197" t="s">
        <v>85</v>
      </c>
      <c r="AY861" s="18" t="s">
        <v>158</v>
      </c>
      <c r="BE861" s="198">
        <f>IF(N861="základní",J861,0)</f>
        <v>0</v>
      </c>
      <c r="BF861" s="198">
        <f>IF(N861="snížená",J861,0)</f>
        <v>0</v>
      </c>
      <c r="BG861" s="198">
        <f>IF(N861="zákl. přenesená",J861,0)</f>
        <v>0</v>
      </c>
      <c r="BH861" s="198">
        <f>IF(N861="sníž. přenesená",J861,0)</f>
        <v>0</v>
      </c>
      <c r="BI861" s="198">
        <f>IF(N861="nulová",J861,0)</f>
        <v>0</v>
      </c>
      <c r="BJ861" s="18" t="s">
        <v>8</v>
      </c>
      <c r="BK861" s="198">
        <f>ROUND(I861*H861,0)</f>
        <v>0</v>
      </c>
      <c r="BL861" s="18" t="s">
        <v>283</v>
      </c>
      <c r="BM861" s="197" t="s">
        <v>1124</v>
      </c>
    </row>
    <row r="862" spans="1:65" s="13" customFormat="1" ht="11.25">
      <c r="B862" s="204"/>
      <c r="C862" s="205"/>
      <c r="D862" s="199" t="s">
        <v>169</v>
      </c>
      <c r="E862" s="206" t="s">
        <v>1</v>
      </c>
      <c r="F862" s="207" t="s">
        <v>804</v>
      </c>
      <c r="G862" s="205"/>
      <c r="H862" s="208">
        <v>598.92999999999995</v>
      </c>
      <c r="I862" s="209"/>
      <c r="J862" s="205"/>
      <c r="K862" s="205"/>
      <c r="L862" s="210"/>
      <c r="M862" s="211"/>
      <c r="N862" s="212"/>
      <c r="O862" s="212"/>
      <c r="P862" s="212"/>
      <c r="Q862" s="212"/>
      <c r="R862" s="212"/>
      <c r="S862" s="212"/>
      <c r="T862" s="213"/>
      <c r="AT862" s="214" t="s">
        <v>169</v>
      </c>
      <c r="AU862" s="214" t="s">
        <v>85</v>
      </c>
      <c r="AV862" s="13" t="s">
        <v>85</v>
      </c>
      <c r="AW862" s="13" t="s">
        <v>32</v>
      </c>
      <c r="AX862" s="13" t="s">
        <v>76</v>
      </c>
      <c r="AY862" s="214" t="s">
        <v>158</v>
      </c>
    </row>
    <row r="863" spans="1:65" s="13" customFormat="1" ht="11.25">
      <c r="B863" s="204"/>
      <c r="C863" s="205"/>
      <c r="D863" s="199" t="s">
        <v>169</v>
      </c>
      <c r="E863" s="206" t="s">
        <v>1</v>
      </c>
      <c r="F863" s="207" t="s">
        <v>631</v>
      </c>
      <c r="G863" s="205"/>
      <c r="H863" s="208">
        <v>47.78</v>
      </c>
      <c r="I863" s="209"/>
      <c r="J863" s="205"/>
      <c r="K863" s="205"/>
      <c r="L863" s="210"/>
      <c r="M863" s="211"/>
      <c r="N863" s="212"/>
      <c r="O863" s="212"/>
      <c r="P863" s="212"/>
      <c r="Q863" s="212"/>
      <c r="R863" s="212"/>
      <c r="S863" s="212"/>
      <c r="T863" s="213"/>
      <c r="AT863" s="214" t="s">
        <v>169</v>
      </c>
      <c r="AU863" s="214" t="s">
        <v>85</v>
      </c>
      <c r="AV863" s="13" t="s">
        <v>85</v>
      </c>
      <c r="AW863" s="13" t="s">
        <v>32</v>
      </c>
      <c r="AX863" s="13" t="s">
        <v>76</v>
      </c>
      <c r="AY863" s="214" t="s">
        <v>158</v>
      </c>
    </row>
    <row r="864" spans="1:65" s="13" customFormat="1" ht="11.25">
      <c r="B864" s="204"/>
      <c r="C864" s="205"/>
      <c r="D864" s="199" t="s">
        <v>169</v>
      </c>
      <c r="E864" s="206" t="s">
        <v>1</v>
      </c>
      <c r="F864" s="207" t="s">
        <v>632</v>
      </c>
      <c r="G864" s="205"/>
      <c r="H864" s="208">
        <v>173.42</v>
      </c>
      <c r="I864" s="209"/>
      <c r="J864" s="205"/>
      <c r="K864" s="205"/>
      <c r="L864" s="210"/>
      <c r="M864" s="211"/>
      <c r="N864" s="212"/>
      <c r="O864" s="212"/>
      <c r="P864" s="212"/>
      <c r="Q864" s="212"/>
      <c r="R864" s="212"/>
      <c r="S864" s="212"/>
      <c r="T864" s="213"/>
      <c r="AT864" s="214" t="s">
        <v>169</v>
      </c>
      <c r="AU864" s="214" t="s">
        <v>85</v>
      </c>
      <c r="AV864" s="13" t="s">
        <v>85</v>
      </c>
      <c r="AW864" s="13" t="s">
        <v>32</v>
      </c>
      <c r="AX864" s="13" t="s">
        <v>76</v>
      </c>
      <c r="AY864" s="214" t="s">
        <v>158</v>
      </c>
    </row>
    <row r="865" spans="1:65" s="16" customFormat="1" ht="11.25">
      <c r="B865" s="236"/>
      <c r="C865" s="237"/>
      <c r="D865" s="199" t="s">
        <v>169</v>
      </c>
      <c r="E865" s="238" t="s">
        <v>1</v>
      </c>
      <c r="F865" s="239" t="s">
        <v>189</v>
      </c>
      <c r="G865" s="237"/>
      <c r="H865" s="240">
        <v>820.12999999999988</v>
      </c>
      <c r="I865" s="241"/>
      <c r="J865" s="237"/>
      <c r="K865" s="237"/>
      <c r="L865" s="242"/>
      <c r="M865" s="243"/>
      <c r="N865" s="244"/>
      <c r="O865" s="244"/>
      <c r="P865" s="244"/>
      <c r="Q865" s="244"/>
      <c r="R865" s="244"/>
      <c r="S865" s="244"/>
      <c r="T865" s="245"/>
      <c r="AT865" s="246" t="s">
        <v>169</v>
      </c>
      <c r="AU865" s="246" t="s">
        <v>85</v>
      </c>
      <c r="AV865" s="16" t="s">
        <v>165</v>
      </c>
      <c r="AW865" s="16" t="s">
        <v>32</v>
      </c>
      <c r="AX865" s="16" t="s">
        <v>8</v>
      </c>
      <c r="AY865" s="246" t="s">
        <v>158</v>
      </c>
    </row>
    <row r="866" spans="1:65" s="2" customFormat="1" ht="24">
      <c r="A866" s="35"/>
      <c r="B866" s="36"/>
      <c r="C866" s="247" t="s">
        <v>1125</v>
      </c>
      <c r="D866" s="247" t="s">
        <v>250</v>
      </c>
      <c r="E866" s="248" t="s">
        <v>1126</v>
      </c>
      <c r="F866" s="249" t="s">
        <v>1127</v>
      </c>
      <c r="G866" s="250" t="s">
        <v>163</v>
      </c>
      <c r="H866" s="251">
        <v>902.14</v>
      </c>
      <c r="I866" s="252"/>
      <c r="J866" s="251">
        <f>ROUND(I866*H866,0)</f>
        <v>0</v>
      </c>
      <c r="K866" s="249" t="s">
        <v>164</v>
      </c>
      <c r="L866" s="253"/>
      <c r="M866" s="254" t="s">
        <v>1</v>
      </c>
      <c r="N866" s="255" t="s">
        <v>41</v>
      </c>
      <c r="O866" s="72"/>
      <c r="P866" s="195">
        <f>O866*H866</f>
        <v>0</v>
      </c>
      <c r="Q866" s="195">
        <v>4.0000000000000002E-4</v>
      </c>
      <c r="R866" s="195">
        <f>Q866*H866</f>
        <v>0.36085600000000001</v>
      </c>
      <c r="S866" s="195">
        <v>0</v>
      </c>
      <c r="T866" s="196">
        <f>S866*H866</f>
        <v>0</v>
      </c>
      <c r="U866" s="35"/>
      <c r="V866" s="35"/>
      <c r="W866" s="35"/>
      <c r="X866" s="35"/>
      <c r="Y866" s="35"/>
      <c r="Z866" s="35"/>
      <c r="AA866" s="35"/>
      <c r="AB866" s="35"/>
      <c r="AC866" s="35"/>
      <c r="AD866" s="35"/>
      <c r="AE866" s="35"/>
      <c r="AR866" s="197" t="s">
        <v>373</v>
      </c>
      <c r="AT866" s="197" t="s">
        <v>250</v>
      </c>
      <c r="AU866" s="197" t="s">
        <v>85</v>
      </c>
      <c r="AY866" s="18" t="s">
        <v>158</v>
      </c>
      <c r="BE866" s="198">
        <f>IF(N866="základní",J866,0)</f>
        <v>0</v>
      </c>
      <c r="BF866" s="198">
        <f>IF(N866="snížená",J866,0)</f>
        <v>0</v>
      </c>
      <c r="BG866" s="198">
        <f>IF(N866="zákl. přenesená",J866,0)</f>
        <v>0</v>
      </c>
      <c r="BH866" s="198">
        <f>IF(N866="sníž. přenesená",J866,0)</f>
        <v>0</v>
      </c>
      <c r="BI866" s="198">
        <f>IF(N866="nulová",J866,0)</f>
        <v>0</v>
      </c>
      <c r="BJ866" s="18" t="s">
        <v>8</v>
      </c>
      <c r="BK866" s="198">
        <f>ROUND(I866*H866,0)</f>
        <v>0</v>
      </c>
      <c r="BL866" s="18" t="s">
        <v>283</v>
      </c>
      <c r="BM866" s="197" t="s">
        <v>1128</v>
      </c>
    </row>
    <row r="867" spans="1:65" s="13" customFormat="1" ht="11.25">
      <c r="B867" s="204"/>
      <c r="C867" s="205"/>
      <c r="D867" s="199" t="s">
        <v>169</v>
      </c>
      <c r="E867" s="206" t="s">
        <v>1</v>
      </c>
      <c r="F867" s="207" t="s">
        <v>804</v>
      </c>
      <c r="G867" s="205"/>
      <c r="H867" s="208">
        <v>598.92999999999995</v>
      </c>
      <c r="I867" s="209"/>
      <c r="J867" s="205"/>
      <c r="K867" s="205"/>
      <c r="L867" s="210"/>
      <c r="M867" s="211"/>
      <c r="N867" s="212"/>
      <c r="O867" s="212"/>
      <c r="P867" s="212"/>
      <c r="Q867" s="212"/>
      <c r="R867" s="212"/>
      <c r="S867" s="212"/>
      <c r="T867" s="213"/>
      <c r="AT867" s="214" t="s">
        <v>169</v>
      </c>
      <c r="AU867" s="214" t="s">
        <v>85</v>
      </c>
      <c r="AV867" s="13" t="s">
        <v>85</v>
      </c>
      <c r="AW867" s="13" t="s">
        <v>32</v>
      </c>
      <c r="AX867" s="13" t="s">
        <v>76</v>
      </c>
      <c r="AY867" s="214" t="s">
        <v>158</v>
      </c>
    </row>
    <row r="868" spans="1:65" s="13" customFormat="1" ht="11.25">
      <c r="B868" s="204"/>
      <c r="C868" s="205"/>
      <c r="D868" s="199" t="s">
        <v>169</v>
      </c>
      <c r="E868" s="206" t="s">
        <v>1</v>
      </c>
      <c r="F868" s="207" t="s">
        <v>631</v>
      </c>
      <c r="G868" s="205"/>
      <c r="H868" s="208">
        <v>47.78</v>
      </c>
      <c r="I868" s="209"/>
      <c r="J868" s="205"/>
      <c r="K868" s="205"/>
      <c r="L868" s="210"/>
      <c r="M868" s="211"/>
      <c r="N868" s="212"/>
      <c r="O868" s="212"/>
      <c r="P868" s="212"/>
      <c r="Q868" s="212"/>
      <c r="R868" s="212"/>
      <c r="S868" s="212"/>
      <c r="T868" s="213"/>
      <c r="AT868" s="214" t="s">
        <v>169</v>
      </c>
      <c r="AU868" s="214" t="s">
        <v>85</v>
      </c>
      <c r="AV868" s="13" t="s">
        <v>85</v>
      </c>
      <c r="AW868" s="13" t="s">
        <v>32</v>
      </c>
      <c r="AX868" s="13" t="s">
        <v>76</v>
      </c>
      <c r="AY868" s="214" t="s">
        <v>158</v>
      </c>
    </row>
    <row r="869" spans="1:65" s="13" customFormat="1" ht="11.25">
      <c r="B869" s="204"/>
      <c r="C869" s="205"/>
      <c r="D869" s="199" t="s">
        <v>169</v>
      </c>
      <c r="E869" s="206" t="s">
        <v>1</v>
      </c>
      <c r="F869" s="207" t="s">
        <v>632</v>
      </c>
      <c r="G869" s="205"/>
      <c r="H869" s="208">
        <v>173.42</v>
      </c>
      <c r="I869" s="209"/>
      <c r="J869" s="205"/>
      <c r="K869" s="205"/>
      <c r="L869" s="210"/>
      <c r="M869" s="211"/>
      <c r="N869" s="212"/>
      <c r="O869" s="212"/>
      <c r="P869" s="212"/>
      <c r="Q869" s="212"/>
      <c r="R869" s="212"/>
      <c r="S869" s="212"/>
      <c r="T869" s="213"/>
      <c r="AT869" s="214" t="s">
        <v>169</v>
      </c>
      <c r="AU869" s="214" t="s">
        <v>85</v>
      </c>
      <c r="AV869" s="13" t="s">
        <v>85</v>
      </c>
      <c r="AW869" s="13" t="s">
        <v>32</v>
      </c>
      <c r="AX869" s="13" t="s">
        <v>76</v>
      </c>
      <c r="AY869" s="214" t="s">
        <v>158</v>
      </c>
    </row>
    <row r="870" spans="1:65" s="16" customFormat="1" ht="11.25">
      <c r="B870" s="236"/>
      <c r="C870" s="237"/>
      <c r="D870" s="199" t="s">
        <v>169</v>
      </c>
      <c r="E870" s="238" t="s">
        <v>1</v>
      </c>
      <c r="F870" s="239" t="s">
        <v>189</v>
      </c>
      <c r="G870" s="237"/>
      <c r="H870" s="240">
        <v>820.13</v>
      </c>
      <c r="I870" s="241"/>
      <c r="J870" s="237"/>
      <c r="K870" s="237"/>
      <c r="L870" s="242"/>
      <c r="M870" s="243"/>
      <c r="N870" s="244"/>
      <c r="O870" s="244"/>
      <c r="P870" s="244"/>
      <c r="Q870" s="244"/>
      <c r="R870" s="244"/>
      <c r="S870" s="244"/>
      <c r="T870" s="245"/>
      <c r="AT870" s="246" t="s">
        <v>169</v>
      </c>
      <c r="AU870" s="246" t="s">
        <v>85</v>
      </c>
      <c r="AV870" s="16" t="s">
        <v>165</v>
      </c>
      <c r="AW870" s="16" t="s">
        <v>32</v>
      </c>
      <c r="AX870" s="16" t="s">
        <v>8</v>
      </c>
      <c r="AY870" s="246" t="s">
        <v>158</v>
      </c>
    </row>
    <row r="871" spans="1:65" s="13" customFormat="1" ht="11.25">
      <c r="B871" s="204"/>
      <c r="C871" s="205"/>
      <c r="D871" s="199" t="s">
        <v>169</v>
      </c>
      <c r="E871" s="205"/>
      <c r="F871" s="207" t="s">
        <v>1129</v>
      </c>
      <c r="G871" s="205"/>
      <c r="H871" s="208">
        <v>902.14</v>
      </c>
      <c r="I871" s="209"/>
      <c r="J871" s="205"/>
      <c r="K871" s="205"/>
      <c r="L871" s="210"/>
      <c r="M871" s="211"/>
      <c r="N871" s="212"/>
      <c r="O871" s="212"/>
      <c r="P871" s="212"/>
      <c r="Q871" s="212"/>
      <c r="R871" s="212"/>
      <c r="S871" s="212"/>
      <c r="T871" s="213"/>
      <c r="AT871" s="214" t="s">
        <v>169</v>
      </c>
      <c r="AU871" s="214" t="s">
        <v>85</v>
      </c>
      <c r="AV871" s="13" t="s">
        <v>85</v>
      </c>
      <c r="AW871" s="13" t="s">
        <v>4</v>
      </c>
      <c r="AX871" s="13" t="s">
        <v>8</v>
      </c>
      <c r="AY871" s="214" t="s">
        <v>158</v>
      </c>
    </row>
    <row r="872" spans="1:65" s="2" customFormat="1" ht="44.25" customHeight="1">
      <c r="A872" s="35"/>
      <c r="B872" s="36"/>
      <c r="C872" s="187" t="s">
        <v>1130</v>
      </c>
      <c r="D872" s="187" t="s">
        <v>160</v>
      </c>
      <c r="E872" s="188" t="s">
        <v>1131</v>
      </c>
      <c r="F872" s="189" t="s">
        <v>1132</v>
      </c>
      <c r="G872" s="190" t="s">
        <v>1011</v>
      </c>
      <c r="H872" s="192"/>
      <c r="I872" s="192"/>
      <c r="J872" s="191">
        <f>ROUND(I872*H872,0)</f>
        <v>0</v>
      </c>
      <c r="K872" s="189" t="s">
        <v>164</v>
      </c>
      <c r="L872" s="40"/>
      <c r="M872" s="193" t="s">
        <v>1</v>
      </c>
      <c r="N872" s="194" t="s">
        <v>41</v>
      </c>
      <c r="O872" s="72"/>
      <c r="P872" s="195">
        <f>O872*H872</f>
        <v>0</v>
      </c>
      <c r="Q872" s="195">
        <v>0</v>
      </c>
      <c r="R872" s="195">
        <f>Q872*H872</f>
        <v>0</v>
      </c>
      <c r="S872" s="195">
        <v>0</v>
      </c>
      <c r="T872" s="196">
        <f>S872*H872</f>
        <v>0</v>
      </c>
      <c r="U872" s="35"/>
      <c r="V872" s="35"/>
      <c r="W872" s="35"/>
      <c r="X872" s="35"/>
      <c r="Y872" s="35"/>
      <c r="Z872" s="35"/>
      <c r="AA872" s="35"/>
      <c r="AB872" s="35"/>
      <c r="AC872" s="35"/>
      <c r="AD872" s="35"/>
      <c r="AE872" s="35"/>
      <c r="AR872" s="197" t="s">
        <v>283</v>
      </c>
      <c r="AT872" s="197" t="s">
        <v>160</v>
      </c>
      <c r="AU872" s="197" t="s">
        <v>85</v>
      </c>
      <c r="AY872" s="18" t="s">
        <v>158</v>
      </c>
      <c r="BE872" s="198">
        <f>IF(N872="základní",J872,0)</f>
        <v>0</v>
      </c>
      <c r="BF872" s="198">
        <f>IF(N872="snížená",J872,0)</f>
        <v>0</v>
      </c>
      <c r="BG872" s="198">
        <f>IF(N872="zákl. přenesená",J872,0)</f>
        <v>0</v>
      </c>
      <c r="BH872" s="198">
        <f>IF(N872="sníž. přenesená",J872,0)</f>
        <v>0</v>
      </c>
      <c r="BI872" s="198">
        <f>IF(N872="nulová",J872,0)</f>
        <v>0</v>
      </c>
      <c r="BJ872" s="18" t="s">
        <v>8</v>
      </c>
      <c r="BK872" s="198">
        <f>ROUND(I872*H872,0)</f>
        <v>0</v>
      </c>
      <c r="BL872" s="18" t="s">
        <v>283</v>
      </c>
      <c r="BM872" s="197" t="s">
        <v>1133</v>
      </c>
    </row>
    <row r="873" spans="1:65" s="2" customFormat="1" ht="99">
      <c r="A873" s="35"/>
      <c r="B873" s="36"/>
      <c r="C873" s="37"/>
      <c r="D873" s="199" t="s">
        <v>167</v>
      </c>
      <c r="E873" s="37"/>
      <c r="F873" s="200" t="s">
        <v>1134</v>
      </c>
      <c r="G873" s="37"/>
      <c r="H873" s="37"/>
      <c r="I873" s="201"/>
      <c r="J873" s="37"/>
      <c r="K873" s="37"/>
      <c r="L873" s="40"/>
      <c r="M873" s="202"/>
      <c r="N873" s="203"/>
      <c r="O873" s="72"/>
      <c r="P873" s="72"/>
      <c r="Q873" s="72"/>
      <c r="R873" s="72"/>
      <c r="S873" s="72"/>
      <c r="T873" s="73"/>
      <c r="U873" s="35"/>
      <c r="V873" s="35"/>
      <c r="W873" s="35"/>
      <c r="X873" s="35"/>
      <c r="Y873" s="35"/>
      <c r="Z873" s="35"/>
      <c r="AA873" s="35"/>
      <c r="AB873" s="35"/>
      <c r="AC873" s="35"/>
      <c r="AD873" s="35"/>
      <c r="AE873" s="35"/>
      <c r="AT873" s="18" t="s">
        <v>167</v>
      </c>
      <c r="AU873" s="18" t="s">
        <v>85</v>
      </c>
    </row>
    <row r="874" spans="1:65" s="12" customFormat="1" ht="22.9" customHeight="1">
      <c r="B874" s="171"/>
      <c r="C874" s="172"/>
      <c r="D874" s="173" t="s">
        <v>75</v>
      </c>
      <c r="E874" s="185" t="s">
        <v>1135</v>
      </c>
      <c r="F874" s="185" t="s">
        <v>1136</v>
      </c>
      <c r="G874" s="172"/>
      <c r="H874" s="172"/>
      <c r="I874" s="175"/>
      <c r="J874" s="186">
        <f>BK874</f>
        <v>0</v>
      </c>
      <c r="K874" s="172"/>
      <c r="L874" s="177"/>
      <c r="M874" s="178"/>
      <c r="N874" s="179"/>
      <c r="O874" s="179"/>
      <c r="P874" s="180">
        <f>SUM(P875:P908)</f>
        <v>0</v>
      </c>
      <c r="Q874" s="179"/>
      <c r="R874" s="180">
        <f>SUM(R875:R908)</f>
        <v>0.32633350000000005</v>
      </c>
      <c r="S874" s="179"/>
      <c r="T874" s="181">
        <f>SUM(T875:T908)</f>
        <v>0</v>
      </c>
      <c r="AR874" s="182" t="s">
        <v>85</v>
      </c>
      <c r="AT874" s="183" t="s">
        <v>75</v>
      </c>
      <c r="AU874" s="183" t="s">
        <v>8</v>
      </c>
      <c r="AY874" s="182" t="s">
        <v>158</v>
      </c>
      <c r="BK874" s="184">
        <f>SUM(BK875:BK908)</f>
        <v>0</v>
      </c>
    </row>
    <row r="875" spans="1:65" s="2" customFormat="1" ht="21.75" customHeight="1">
      <c r="A875" s="35"/>
      <c r="B875" s="36"/>
      <c r="C875" s="187" t="s">
        <v>1137</v>
      </c>
      <c r="D875" s="187" t="s">
        <v>160</v>
      </c>
      <c r="E875" s="188" t="s">
        <v>1138</v>
      </c>
      <c r="F875" s="189" t="s">
        <v>1139</v>
      </c>
      <c r="G875" s="190" t="s">
        <v>309</v>
      </c>
      <c r="H875" s="191">
        <v>7.2</v>
      </c>
      <c r="I875" s="192"/>
      <c r="J875" s="191">
        <f>ROUND(I875*H875,0)</f>
        <v>0</v>
      </c>
      <c r="K875" s="189" t="s">
        <v>164</v>
      </c>
      <c r="L875" s="40"/>
      <c r="M875" s="193" t="s">
        <v>1</v>
      </c>
      <c r="N875" s="194" t="s">
        <v>41</v>
      </c>
      <c r="O875" s="72"/>
      <c r="P875" s="195">
        <f>O875*H875</f>
        <v>0</v>
      </c>
      <c r="Q875" s="195">
        <v>7.4400000000000004E-3</v>
      </c>
      <c r="R875" s="195">
        <f>Q875*H875</f>
        <v>5.3568000000000005E-2</v>
      </c>
      <c r="S875" s="195">
        <v>0</v>
      </c>
      <c r="T875" s="196">
        <f>S875*H875</f>
        <v>0</v>
      </c>
      <c r="U875" s="35"/>
      <c r="V875" s="35"/>
      <c r="W875" s="35"/>
      <c r="X875" s="35"/>
      <c r="Y875" s="35"/>
      <c r="Z875" s="35"/>
      <c r="AA875" s="35"/>
      <c r="AB875" s="35"/>
      <c r="AC875" s="35"/>
      <c r="AD875" s="35"/>
      <c r="AE875" s="35"/>
      <c r="AR875" s="197" t="s">
        <v>283</v>
      </c>
      <c r="AT875" s="197" t="s">
        <v>160</v>
      </c>
      <c r="AU875" s="197" t="s">
        <v>85</v>
      </c>
      <c r="AY875" s="18" t="s">
        <v>158</v>
      </c>
      <c r="BE875" s="198">
        <f>IF(N875="základní",J875,0)</f>
        <v>0</v>
      </c>
      <c r="BF875" s="198">
        <f>IF(N875="snížená",J875,0)</f>
        <v>0</v>
      </c>
      <c r="BG875" s="198">
        <f>IF(N875="zákl. přenesená",J875,0)</f>
        <v>0</v>
      </c>
      <c r="BH875" s="198">
        <f>IF(N875="sníž. přenesená",J875,0)</f>
        <v>0</v>
      </c>
      <c r="BI875" s="198">
        <f>IF(N875="nulová",J875,0)</f>
        <v>0</v>
      </c>
      <c r="BJ875" s="18" t="s">
        <v>8</v>
      </c>
      <c r="BK875" s="198">
        <f>ROUND(I875*H875,0)</f>
        <v>0</v>
      </c>
      <c r="BL875" s="18" t="s">
        <v>283</v>
      </c>
      <c r="BM875" s="197" t="s">
        <v>1140</v>
      </c>
    </row>
    <row r="876" spans="1:65" s="2" customFormat="1" ht="27">
      <c r="A876" s="35"/>
      <c r="B876" s="36"/>
      <c r="C876" s="37"/>
      <c r="D876" s="199" t="s">
        <v>167</v>
      </c>
      <c r="E876" s="37"/>
      <c r="F876" s="200" t="s">
        <v>1141</v>
      </c>
      <c r="G876" s="37"/>
      <c r="H876" s="37"/>
      <c r="I876" s="201"/>
      <c r="J876" s="37"/>
      <c r="K876" s="37"/>
      <c r="L876" s="40"/>
      <c r="M876" s="202"/>
      <c r="N876" s="203"/>
      <c r="O876" s="72"/>
      <c r="P876" s="72"/>
      <c r="Q876" s="72"/>
      <c r="R876" s="72"/>
      <c r="S876" s="72"/>
      <c r="T876" s="73"/>
      <c r="U876" s="35"/>
      <c r="V876" s="35"/>
      <c r="W876" s="35"/>
      <c r="X876" s="35"/>
      <c r="Y876" s="35"/>
      <c r="Z876" s="35"/>
      <c r="AA876" s="35"/>
      <c r="AB876" s="35"/>
      <c r="AC876" s="35"/>
      <c r="AD876" s="35"/>
      <c r="AE876" s="35"/>
      <c r="AT876" s="18" t="s">
        <v>167</v>
      </c>
      <c r="AU876" s="18" t="s">
        <v>85</v>
      </c>
    </row>
    <row r="877" spans="1:65" s="2" customFormat="1" ht="21.75" customHeight="1">
      <c r="A877" s="35"/>
      <c r="B877" s="36"/>
      <c r="C877" s="187" t="s">
        <v>1142</v>
      </c>
      <c r="D877" s="187" t="s">
        <v>160</v>
      </c>
      <c r="E877" s="188" t="s">
        <v>1143</v>
      </c>
      <c r="F877" s="189" t="s">
        <v>1144</v>
      </c>
      <c r="G877" s="190" t="s">
        <v>309</v>
      </c>
      <c r="H877" s="191">
        <v>10.9</v>
      </c>
      <c r="I877" s="192"/>
      <c r="J877" s="191">
        <f>ROUND(I877*H877,0)</f>
        <v>0</v>
      </c>
      <c r="K877" s="189" t="s">
        <v>164</v>
      </c>
      <c r="L877" s="40"/>
      <c r="M877" s="193" t="s">
        <v>1</v>
      </c>
      <c r="N877" s="194" t="s">
        <v>41</v>
      </c>
      <c r="O877" s="72"/>
      <c r="P877" s="195">
        <f>O877*H877</f>
        <v>0</v>
      </c>
      <c r="Q877" s="195">
        <v>1.2319999999999999E-2</v>
      </c>
      <c r="R877" s="195">
        <f>Q877*H877</f>
        <v>0.13428799999999999</v>
      </c>
      <c r="S877" s="195">
        <v>0</v>
      </c>
      <c r="T877" s="196">
        <f>S877*H877</f>
        <v>0</v>
      </c>
      <c r="U877" s="35"/>
      <c r="V877" s="35"/>
      <c r="W877" s="35"/>
      <c r="X877" s="35"/>
      <c r="Y877" s="35"/>
      <c r="Z877" s="35"/>
      <c r="AA877" s="35"/>
      <c r="AB877" s="35"/>
      <c r="AC877" s="35"/>
      <c r="AD877" s="35"/>
      <c r="AE877" s="35"/>
      <c r="AR877" s="197" t="s">
        <v>283</v>
      </c>
      <c r="AT877" s="197" t="s">
        <v>160</v>
      </c>
      <c r="AU877" s="197" t="s">
        <v>85</v>
      </c>
      <c r="AY877" s="18" t="s">
        <v>158</v>
      </c>
      <c r="BE877" s="198">
        <f>IF(N877="základní",J877,0)</f>
        <v>0</v>
      </c>
      <c r="BF877" s="198">
        <f>IF(N877="snížená",J877,0)</f>
        <v>0</v>
      </c>
      <c r="BG877" s="198">
        <f>IF(N877="zákl. přenesená",J877,0)</f>
        <v>0</v>
      </c>
      <c r="BH877" s="198">
        <f>IF(N877="sníž. přenesená",J877,0)</f>
        <v>0</v>
      </c>
      <c r="BI877" s="198">
        <f>IF(N877="nulová",J877,0)</f>
        <v>0</v>
      </c>
      <c r="BJ877" s="18" t="s">
        <v>8</v>
      </c>
      <c r="BK877" s="198">
        <f>ROUND(I877*H877,0)</f>
        <v>0</v>
      </c>
      <c r="BL877" s="18" t="s">
        <v>283</v>
      </c>
      <c r="BM877" s="197" t="s">
        <v>1145</v>
      </c>
    </row>
    <row r="878" spans="1:65" s="2" customFormat="1" ht="27">
      <c r="A878" s="35"/>
      <c r="B878" s="36"/>
      <c r="C878" s="37"/>
      <c r="D878" s="199" t="s">
        <v>167</v>
      </c>
      <c r="E878" s="37"/>
      <c r="F878" s="200" t="s">
        <v>1141</v>
      </c>
      <c r="G878" s="37"/>
      <c r="H878" s="37"/>
      <c r="I878" s="201"/>
      <c r="J878" s="37"/>
      <c r="K878" s="37"/>
      <c r="L878" s="40"/>
      <c r="M878" s="202"/>
      <c r="N878" s="203"/>
      <c r="O878" s="72"/>
      <c r="P878" s="72"/>
      <c r="Q878" s="72"/>
      <c r="R878" s="72"/>
      <c r="S878" s="72"/>
      <c r="T878" s="73"/>
      <c r="U878" s="35"/>
      <c r="V878" s="35"/>
      <c r="W878" s="35"/>
      <c r="X878" s="35"/>
      <c r="Y878" s="35"/>
      <c r="Z878" s="35"/>
      <c r="AA878" s="35"/>
      <c r="AB878" s="35"/>
      <c r="AC878" s="35"/>
      <c r="AD878" s="35"/>
      <c r="AE878" s="35"/>
      <c r="AT878" s="18" t="s">
        <v>167</v>
      </c>
      <c r="AU878" s="18" t="s">
        <v>85</v>
      </c>
    </row>
    <row r="879" spans="1:65" s="2" customFormat="1" ht="24">
      <c r="A879" s="35"/>
      <c r="B879" s="36"/>
      <c r="C879" s="187" t="s">
        <v>1146</v>
      </c>
      <c r="D879" s="187" t="s">
        <v>160</v>
      </c>
      <c r="E879" s="188" t="s">
        <v>1147</v>
      </c>
      <c r="F879" s="189" t="s">
        <v>1148</v>
      </c>
      <c r="G879" s="190" t="s">
        <v>309</v>
      </c>
      <c r="H879" s="191">
        <v>17.05</v>
      </c>
      <c r="I879" s="192"/>
      <c r="J879" s="191">
        <f>ROUND(I879*H879,0)</f>
        <v>0</v>
      </c>
      <c r="K879" s="189" t="s">
        <v>164</v>
      </c>
      <c r="L879" s="40"/>
      <c r="M879" s="193" t="s">
        <v>1</v>
      </c>
      <c r="N879" s="194" t="s">
        <v>41</v>
      </c>
      <c r="O879" s="72"/>
      <c r="P879" s="195">
        <f>O879*H879</f>
        <v>0</v>
      </c>
      <c r="Q879" s="195">
        <v>2.0100000000000001E-3</v>
      </c>
      <c r="R879" s="195">
        <f>Q879*H879</f>
        <v>3.4270500000000002E-2</v>
      </c>
      <c r="S879" s="195">
        <v>0</v>
      </c>
      <c r="T879" s="196">
        <f>S879*H879</f>
        <v>0</v>
      </c>
      <c r="U879" s="35"/>
      <c r="V879" s="35"/>
      <c r="W879" s="35"/>
      <c r="X879" s="35"/>
      <c r="Y879" s="35"/>
      <c r="Z879" s="35"/>
      <c r="AA879" s="35"/>
      <c r="AB879" s="35"/>
      <c r="AC879" s="35"/>
      <c r="AD879" s="35"/>
      <c r="AE879" s="35"/>
      <c r="AR879" s="197" t="s">
        <v>283</v>
      </c>
      <c r="AT879" s="197" t="s">
        <v>160</v>
      </c>
      <c r="AU879" s="197" t="s">
        <v>85</v>
      </c>
      <c r="AY879" s="18" t="s">
        <v>158</v>
      </c>
      <c r="BE879" s="198">
        <f>IF(N879="základní",J879,0)</f>
        <v>0</v>
      </c>
      <c r="BF879" s="198">
        <f>IF(N879="snížená",J879,0)</f>
        <v>0</v>
      </c>
      <c r="BG879" s="198">
        <f>IF(N879="zákl. přenesená",J879,0)</f>
        <v>0</v>
      </c>
      <c r="BH879" s="198">
        <f>IF(N879="sníž. přenesená",J879,0)</f>
        <v>0</v>
      </c>
      <c r="BI879" s="198">
        <f>IF(N879="nulová",J879,0)</f>
        <v>0</v>
      </c>
      <c r="BJ879" s="18" t="s">
        <v>8</v>
      </c>
      <c r="BK879" s="198">
        <f>ROUND(I879*H879,0)</f>
        <v>0</v>
      </c>
      <c r="BL879" s="18" t="s">
        <v>283</v>
      </c>
      <c r="BM879" s="197" t="s">
        <v>1149</v>
      </c>
    </row>
    <row r="880" spans="1:65" s="2" customFormat="1" ht="45">
      <c r="A880" s="35"/>
      <c r="B880" s="36"/>
      <c r="C880" s="37"/>
      <c r="D880" s="199" t="s">
        <v>167</v>
      </c>
      <c r="E880" s="37"/>
      <c r="F880" s="200" t="s">
        <v>1150</v>
      </c>
      <c r="G880" s="37"/>
      <c r="H880" s="37"/>
      <c r="I880" s="201"/>
      <c r="J880" s="37"/>
      <c r="K880" s="37"/>
      <c r="L880" s="40"/>
      <c r="M880" s="202"/>
      <c r="N880" s="203"/>
      <c r="O880" s="72"/>
      <c r="P880" s="72"/>
      <c r="Q880" s="72"/>
      <c r="R880" s="72"/>
      <c r="S880" s="72"/>
      <c r="T880" s="73"/>
      <c r="U880" s="35"/>
      <c r="V880" s="35"/>
      <c r="W880" s="35"/>
      <c r="X880" s="35"/>
      <c r="Y880" s="35"/>
      <c r="Z880" s="35"/>
      <c r="AA880" s="35"/>
      <c r="AB880" s="35"/>
      <c r="AC880" s="35"/>
      <c r="AD880" s="35"/>
      <c r="AE880" s="35"/>
      <c r="AT880" s="18" t="s">
        <v>167</v>
      </c>
      <c r="AU880" s="18" t="s">
        <v>85</v>
      </c>
    </row>
    <row r="881" spans="1:65" s="2" customFormat="1" ht="21.75" customHeight="1">
      <c r="A881" s="35"/>
      <c r="B881" s="36"/>
      <c r="C881" s="187" t="s">
        <v>1151</v>
      </c>
      <c r="D881" s="187" t="s">
        <v>160</v>
      </c>
      <c r="E881" s="188" t="s">
        <v>1152</v>
      </c>
      <c r="F881" s="189" t="s">
        <v>1153</v>
      </c>
      <c r="G881" s="190" t="s">
        <v>309</v>
      </c>
      <c r="H881" s="191">
        <v>22.7</v>
      </c>
      <c r="I881" s="192"/>
      <c r="J881" s="191">
        <f>ROUND(I881*H881,0)</f>
        <v>0</v>
      </c>
      <c r="K881" s="189" t="s">
        <v>164</v>
      </c>
      <c r="L881" s="40"/>
      <c r="M881" s="193" t="s">
        <v>1</v>
      </c>
      <c r="N881" s="194" t="s">
        <v>41</v>
      </c>
      <c r="O881" s="72"/>
      <c r="P881" s="195">
        <f>O881*H881</f>
        <v>0</v>
      </c>
      <c r="Q881" s="195">
        <v>4.0999999999999999E-4</v>
      </c>
      <c r="R881" s="195">
        <f>Q881*H881</f>
        <v>9.3069999999999993E-3</v>
      </c>
      <c r="S881" s="195">
        <v>0</v>
      </c>
      <c r="T881" s="196">
        <f>S881*H881</f>
        <v>0</v>
      </c>
      <c r="U881" s="35"/>
      <c r="V881" s="35"/>
      <c r="W881" s="35"/>
      <c r="X881" s="35"/>
      <c r="Y881" s="35"/>
      <c r="Z881" s="35"/>
      <c r="AA881" s="35"/>
      <c r="AB881" s="35"/>
      <c r="AC881" s="35"/>
      <c r="AD881" s="35"/>
      <c r="AE881" s="35"/>
      <c r="AR881" s="197" t="s">
        <v>283</v>
      </c>
      <c r="AT881" s="197" t="s">
        <v>160</v>
      </c>
      <c r="AU881" s="197" t="s">
        <v>85</v>
      </c>
      <c r="AY881" s="18" t="s">
        <v>158</v>
      </c>
      <c r="BE881" s="198">
        <f>IF(N881="základní",J881,0)</f>
        <v>0</v>
      </c>
      <c r="BF881" s="198">
        <f>IF(N881="snížená",J881,0)</f>
        <v>0</v>
      </c>
      <c r="BG881" s="198">
        <f>IF(N881="zákl. přenesená",J881,0)</f>
        <v>0</v>
      </c>
      <c r="BH881" s="198">
        <f>IF(N881="sníž. přenesená",J881,0)</f>
        <v>0</v>
      </c>
      <c r="BI881" s="198">
        <f>IF(N881="nulová",J881,0)</f>
        <v>0</v>
      </c>
      <c r="BJ881" s="18" t="s">
        <v>8</v>
      </c>
      <c r="BK881" s="198">
        <f>ROUND(I881*H881,0)</f>
        <v>0</v>
      </c>
      <c r="BL881" s="18" t="s">
        <v>283</v>
      </c>
      <c r="BM881" s="197" t="s">
        <v>1154</v>
      </c>
    </row>
    <row r="882" spans="1:65" s="2" customFormat="1" ht="45">
      <c r="A882" s="35"/>
      <c r="B882" s="36"/>
      <c r="C882" s="37"/>
      <c r="D882" s="199" t="s">
        <v>167</v>
      </c>
      <c r="E882" s="37"/>
      <c r="F882" s="200" t="s">
        <v>1150</v>
      </c>
      <c r="G882" s="37"/>
      <c r="H882" s="37"/>
      <c r="I882" s="201"/>
      <c r="J882" s="37"/>
      <c r="K882" s="37"/>
      <c r="L882" s="40"/>
      <c r="M882" s="202"/>
      <c r="N882" s="203"/>
      <c r="O882" s="72"/>
      <c r="P882" s="72"/>
      <c r="Q882" s="72"/>
      <c r="R882" s="72"/>
      <c r="S882" s="72"/>
      <c r="T882" s="73"/>
      <c r="U882" s="35"/>
      <c r="V882" s="35"/>
      <c r="W882" s="35"/>
      <c r="X882" s="35"/>
      <c r="Y882" s="35"/>
      <c r="Z882" s="35"/>
      <c r="AA882" s="35"/>
      <c r="AB882" s="35"/>
      <c r="AC882" s="35"/>
      <c r="AD882" s="35"/>
      <c r="AE882" s="35"/>
      <c r="AT882" s="18" t="s">
        <v>167</v>
      </c>
      <c r="AU882" s="18" t="s">
        <v>85</v>
      </c>
    </row>
    <row r="883" spans="1:65" s="13" customFormat="1" ht="11.25">
      <c r="B883" s="204"/>
      <c r="C883" s="205"/>
      <c r="D883" s="199" t="s">
        <v>169</v>
      </c>
      <c r="E883" s="206" t="s">
        <v>1</v>
      </c>
      <c r="F883" s="207" t="s">
        <v>1155</v>
      </c>
      <c r="G883" s="205"/>
      <c r="H883" s="208">
        <v>22.7</v>
      </c>
      <c r="I883" s="209"/>
      <c r="J883" s="205"/>
      <c r="K883" s="205"/>
      <c r="L883" s="210"/>
      <c r="M883" s="211"/>
      <c r="N883" s="212"/>
      <c r="O883" s="212"/>
      <c r="P883" s="212"/>
      <c r="Q883" s="212"/>
      <c r="R883" s="212"/>
      <c r="S883" s="212"/>
      <c r="T883" s="213"/>
      <c r="AT883" s="214" t="s">
        <v>169</v>
      </c>
      <c r="AU883" s="214" t="s">
        <v>85</v>
      </c>
      <c r="AV883" s="13" t="s">
        <v>85</v>
      </c>
      <c r="AW883" s="13" t="s">
        <v>32</v>
      </c>
      <c r="AX883" s="13" t="s">
        <v>8</v>
      </c>
      <c r="AY883" s="214" t="s">
        <v>158</v>
      </c>
    </row>
    <row r="884" spans="1:65" s="2" customFormat="1" ht="21.75" customHeight="1">
      <c r="A884" s="35"/>
      <c r="B884" s="36"/>
      <c r="C884" s="187" t="s">
        <v>1156</v>
      </c>
      <c r="D884" s="187" t="s">
        <v>160</v>
      </c>
      <c r="E884" s="188" t="s">
        <v>1157</v>
      </c>
      <c r="F884" s="189" t="s">
        <v>1158</v>
      </c>
      <c r="G884" s="190" t="s">
        <v>309</v>
      </c>
      <c r="H884" s="191">
        <v>6.9</v>
      </c>
      <c r="I884" s="192"/>
      <c r="J884" s="191">
        <f>ROUND(I884*H884,0)</f>
        <v>0</v>
      </c>
      <c r="K884" s="189" t="s">
        <v>164</v>
      </c>
      <c r="L884" s="40"/>
      <c r="M884" s="193" t="s">
        <v>1</v>
      </c>
      <c r="N884" s="194" t="s">
        <v>41</v>
      </c>
      <c r="O884" s="72"/>
      <c r="P884" s="195">
        <f>O884*H884</f>
        <v>0</v>
      </c>
      <c r="Q884" s="195">
        <v>4.8000000000000001E-4</v>
      </c>
      <c r="R884" s="195">
        <f>Q884*H884</f>
        <v>3.3120000000000003E-3</v>
      </c>
      <c r="S884" s="195">
        <v>0</v>
      </c>
      <c r="T884" s="196">
        <f>S884*H884</f>
        <v>0</v>
      </c>
      <c r="U884" s="35"/>
      <c r="V884" s="35"/>
      <c r="W884" s="35"/>
      <c r="X884" s="35"/>
      <c r="Y884" s="35"/>
      <c r="Z884" s="35"/>
      <c r="AA884" s="35"/>
      <c r="AB884" s="35"/>
      <c r="AC884" s="35"/>
      <c r="AD884" s="35"/>
      <c r="AE884" s="35"/>
      <c r="AR884" s="197" t="s">
        <v>283</v>
      </c>
      <c r="AT884" s="197" t="s">
        <v>160</v>
      </c>
      <c r="AU884" s="197" t="s">
        <v>85</v>
      </c>
      <c r="AY884" s="18" t="s">
        <v>158</v>
      </c>
      <c r="BE884" s="198">
        <f>IF(N884="základní",J884,0)</f>
        <v>0</v>
      </c>
      <c r="BF884" s="198">
        <f>IF(N884="snížená",J884,0)</f>
        <v>0</v>
      </c>
      <c r="BG884" s="198">
        <f>IF(N884="zákl. přenesená",J884,0)</f>
        <v>0</v>
      </c>
      <c r="BH884" s="198">
        <f>IF(N884="sníž. přenesená",J884,0)</f>
        <v>0</v>
      </c>
      <c r="BI884" s="198">
        <f>IF(N884="nulová",J884,0)</f>
        <v>0</v>
      </c>
      <c r="BJ884" s="18" t="s">
        <v>8</v>
      </c>
      <c r="BK884" s="198">
        <f>ROUND(I884*H884,0)</f>
        <v>0</v>
      </c>
      <c r="BL884" s="18" t="s">
        <v>283</v>
      </c>
      <c r="BM884" s="197" t="s">
        <v>1159</v>
      </c>
    </row>
    <row r="885" spans="1:65" s="2" customFormat="1" ht="45">
      <c r="A885" s="35"/>
      <c r="B885" s="36"/>
      <c r="C885" s="37"/>
      <c r="D885" s="199" t="s">
        <v>167</v>
      </c>
      <c r="E885" s="37"/>
      <c r="F885" s="200" t="s">
        <v>1150</v>
      </c>
      <c r="G885" s="37"/>
      <c r="H885" s="37"/>
      <c r="I885" s="201"/>
      <c r="J885" s="37"/>
      <c r="K885" s="37"/>
      <c r="L885" s="40"/>
      <c r="M885" s="202"/>
      <c r="N885" s="203"/>
      <c r="O885" s="72"/>
      <c r="P885" s="72"/>
      <c r="Q885" s="72"/>
      <c r="R885" s="72"/>
      <c r="S885" s="72"/>
      <c r="T885" s="73"/>
      <c r="U885" s="35"/>
      <c r="V885" s="35"/>
      <c r="W885" s="35"/>
      <c r="X885" s="35"/>
      <c r="Y885" s="35"/>
      <c r="Z885" s="35"/>
      <c r="AA885" s="35"/>
      <c r="AB885" s="35"/>
      <c r="AC885" s="35"/>
      <c r="AD885" s="35"/>
      <c r="AE885" s="35"/>
      <c r="AT885" s="18" t="s">
        <v>167</v>
      </c>
      <c r="AU885" s="18" t="s">
        <v>85</v>
      </c>
    </row>
    <row r="886" spans="1:65" s="13" customFormat="1" ht="11.25">
      <c r="B886" s="204"/>
      <c r="C886" s="205"/>
      <c r="D886" s="199" t="s">
        <v>169</v>
      </c>
      <c r="E886" s="206" t="s">
        <v>1</v>
      </c>
      <c r="F886" s="207" t="s">
        <v>1160</v>
      </c>
      <c r="G886" s="205"/>
      <c r="H886" s="208">
        <v>6.9</v>
      </c>
      <c r="I886" s="209"/>
      <c r="J886" s="205"/>
      <c r="K886" s="205"/>
      <c r="L886" s="210"/>
      <c r="M886" s="211"/>
      <c r="N886" s="212"/>
      <c r="O886" s="212"/>
      <c r="P886" s="212"/>
      <c r="Q886" s="212"/>
      <c r="R886" s="212"/>
      <c r="S886" s="212"/>
      <c r="T886" s="213"/>
      <c r="AT886" s="214" t="s">
        <v>169</v>
      </c>
      <c r="AU886" s="214" t="s">
        <v>85</v>
      </c>
      <c r="AV886" s="13" t="s">
        <v>85</v>
      </c>
      <c r="AW886" s="13" t="s">
        <v>32</v>
      </c>
      <c r="AX886" s="13" t="s">
        <v>8</v>
      </c>
      <c r="AY886" s="214" t="s">
        <v>158</v>
      </c>
    </row>
    <row r="887" spans="1:65" s="2" customFormat="1" ht="21.75" customHeight="1">
      <c r="A887" s="35"/>
      <c r="B887" s="36"/>
      <c r="C887" s="187" t="s">
        <v>1161</v>
      </c>
      <c r="D887" s="187" t="s">
        <v>160</v>
      </c>
      <c r="E887" s="188" t="s">
        <v>1162</v>
      </c>
      <c r="F887" s="189" t="s">
        <v>1163</v>
      </c>
      <c r="G887" s="190" t="s">
        <v>309</v>
      </c>
      <c r="H887" s="191">
        <v>5</v>
      </c>
      <c r="I887" s="192"/>
      <c r="J887" s="191">
        <f>ROUND(I887*H887,0)</f>
        <v>0</v>
      </c>
      <c r="K887" s="189" t="s">
        <v>164</v>
      </c>
      <c r="L887" s="40"/>
      <c r="M887" s="193" t="s">
        <v>1</v>
      </c>
      <c r="N887" s="194" t="s">
        <v>41</v>
      </c>
      <c r="O887" s="72"/>
      <c r="P887" s="195">
        <f>O887*H887</f>
        <v>0</v>
      </c>
      <c r="Q887" s="195">
        <v>7.1000000000000002E-4</v>
      </c>
      <c r="R887" s="195">
        <f>Q887*H887</f>
        <v>3.5500000000000002E-3</v>
      </c>
      <c r="S887" s="195">
        <v>0</v>
      </c>
      <c r="T887" s="196">
        <f>S887*H887</f>
        <v>0</v>
      </c>
      <c r="U887" s="35"/>
      <c r="V887" s="35"/>
      <c r="W887" s="35"/>
      <c r="X887" s="35"/>
      <c r="Y887" s="35"/>
      <c r="Z887" s="35"/>
      <c r="AA887" s="35"/>
      <c r="AB887" s="35"/>
      <c r="AC887" s="35"/>
      <c r="AD887" s="35"/>
      <c r="AE887" s="35"/>
      <c r="AR887" s="197" t="s">
        <v>283</v>
      </c>
      <c r="AT887" s="197" t="s">
        <v>160</v>
      </c>
      <c r="AU887" s="197" t="s">
        <v>85</v>
      </c>
      <c r="AY887" s="18" t="s">
        <v>158</v>
      </c>
      <c r="BE887" s="198">
        <f>IF(N887="základní",J887,0)</f>
        <v>0</v>
      </c>
      <c r="BF887" s="198">
        <f>IF(N887="snížená",J887,0)</f>
        <v>0</v>
      </c>
      <c r="BG887" s="198">
        <f>IF(N887="zákl. přenesená",J887,0)</f>
        <v>0</v>
      </c>
      <c r="BH887" s="198">
        <f>IF(N887="sníž. přenesená",J887,0)</f>
        <v>0</v>
      </c>
      <c r="BI887" s="198">
        <f>IF(N887="nulová",J887,0)</f>
        <v>0</v>
      </c>
      <c r="BJ887" s="18" t="s">
        <v>8</v>
      </c>
      <c r="BK887" s="198">
        <f>ROUND(I887*H887,0)</f>
        <v>0</v>
      </c>
      <c r="BL887" s="18" t="s">
        <v>283</v>
      </c>
      <c r="BM887" s="197" t="s">
        <v>1164</v>
      </c>
    </row>
    <row r="888" spans="1:65" s="2" customFormat="1" ht="45">
      <c r="A888" s="35"/>
      <c r="B888" s="36"/>
      <c r="C888" s="37"/>
      <c r="D888" s="199" t="s">
        <v>167</v>
      </c>
      <c r="E888" s="37"/>
      <c r="F888" s="200" t="s">
        <v>1150</v>
      </c>
      <c r="G888" s="37"/>
      <c r="H888" s="37"/>
      <c r="I888" s="201"/>
      <c r="J888" s="37"/>
      <c r="K888" s="37"/>
      <c r="L888" s="40"/>
      <c r="M888" s="202"/>
      <c r="N888" s="203"/>
      <c r="O888" s="72"/>
      <c r="P888" s="72"/>
      <c r="Q888" s="72"/>
      <c r="R888" s="72"/>
      <c r="S888" s="72"/>
      <c r="T888" s="73"/>
      <c r="U888" s="35"/>
      <c r="V888" s="35"/>
      <c r="W888" s="35"/>
      <c r="X888" s="35"/>
      <c r="Y888" s="35"/>
      <c r="Z888" s="35"/>
      <c r="AA888" s="35"/>
      <c r="AB888" s="35"/>
      <c r="AC888" s="35"/>
      <c r="AD888" s="35"/>
      <c r="AE888" s="35"/>
      <c r="AT888" s="18" t="s">
        <v>167</v>
      </c>
      <c r="AU888" s="18" t="s">
        <v>85</v>
      </c>
    </row>
    <row r="889" spans="1:65" s="2" customFormat="1" ht="21.75" customHeight="1">
      <c r="A889" s="35"/>
      <c r="B889" s="36"/>
      <c r="C889" s="187" t="s">
        <v>1165</v>
      </c>
      <c r="D889" s="187" t="s">
        <v>160</v>
      </c>
      <c r="E889" s="188" t="s">
        <v>1166</v>
      </c>
      <c r="F889" s="189" t="s">
        <v>1167</v>
      </c>
      <c r="G889" s="190" t="s">
        <v>309</v>
      </c>
      <c r="H889" s="191">
        <v>23.8</v>
      </c>
      <c r="I889" s="192"/>
      <c r="J889" s="191">
        <f>ROUND(I889*H889,0)</f>
        <v>0</v>
      </c>
      <c r="K889" s="189" t="s">
        <v>164</v>
      </c>
      <c r="L889" s="40"/>
      <c r="M889" s="193" t="s">
        <v>1</v>
      </c>
      <c r="N889" s="194" t="s">
        <v>41</v>
      </c>
      <c r="O889" s="72"/>
      <c r="P889" s="195">
        <f>O889*H889</f>
        <v>0</v>
      </c>
      <c r="Q889" s="195">
        <v>1.39E-3</v>
      </c>
      <c r="R889" s="195">
        <f>Q889*H889</f>
        <v>3.3082E-2</v>
      </c>
      <c r="S889" s="195">
        <v>0</v>
      </c>
      <c r="T889" s="196">
        <f>S889*H889</f>
        <v>0</v>
      </c>
      <c r="U889" s="35"/>
      <c r="V889" s="35"/>
      <c r="W889" s="35"/>
      <c r="X889" s="35"/>
      <c r="Y889" s="35"/>
      <c r="Z889" s="35"/>
      <c r="AA889" s="35"/>
      <c r="AB889" s="35"/>
      <c r="AC889" s="35"/>
      <c r="AD889" s="35"/>
      <c r="AE889" s="35"/>
      <c r="AR889" s="197" t="s">
        <v>283</v>
      </c>
      <c r="AT889" s="197" t="s">
        <v>160</v>
      </c>
      <c r="AU889" s="197" t="s">
        <v>85</v>
      </c>
      <c r="AY889" s="18" t="s">
        <v>158</v>
      </c>
      <c r="BE889" s="198">
        <f>IF(N889="základní",J889,0)</f>
        <v>0</v>
      </c>
      <c r="BF889" s="198">
        <f>IF(N889="snížená",J889,0)</f>
        <v>0</v>
      </c>
      <c r="BG889" s="198">
        <f>IF(N889="zákl. přenesená",J889,0)</f>
        <v>0</v>
      </c>
      <c r="BH889" s="198">
        <f>IF(N889="sníž. přenesená",J889,0)</f>
        <v>0</v>
      </c>
      <c r="BI889" s="198">
        <f>IF(N889="nulová",J889,0)</f>
        <v>0</v>
      </c>
      <c r="BJ889" s="18" t="s">
        <v>8</v>
      </c>
      <c r="BK889" s="198">
        <f>ROUND(I889*H889,0)</f>
        <v>0</v>
      </c>
      <c r="BL889" s="18" t="s">
        <v>283</v>
      </c>
      <c r="BM889" s="197" t="s">
        <v>1168</v>
      </c>
    </row>
    <row r="890" spans="1:65" s="2" customFormat="1" ht="45">
      <c r="A890" s="35"/>
      <c r="B890" s="36"/>
      <c r="C890" s="37"/>
      <c r="D890" s="199" t="s">
        <v>167</v>
      </c>
      <c r="E890" s="37"/>
      <c r="F890" s="200" t="s">
        <v>1150</v>
      </c>
      <c r="G890" s="37"/>
      <c r="H890" s="37"/>
      <c r="I890" s="201"/>
      <c r="J890" s="37"/>
      <c r="K890" s="37"/>
      <c r="L890" s="40"/>
      <c r="M890" s="202"/>
      <c r="N890" s="203"/>
      <c r="O890" s="72"/>
      <c r="P890" s="72"/>
      <c r="Q890" s="72"/>
      <c r="R890" s="72"/>
      <c r="S890" s="72"/>
      <c r="T890" s="73"/>
      <c r="U890" s="35"/>
      <c r="V890" s="35"/>
      <c r="W890" s="35"/>
      <c r="X890" s="35"/>
      <c r="Y890" s="35"/>
      <c r="Z890" s="35"/>
      <c r="AA890" s="35"/>
      <c r="AB890" s="35"/>
      <c r="AC890" s="35"/>
      <c r="AD890" s="35"/>
      <c r="AE890" s="35"/>
      <c r="AT890" s="18" t="s">
        <v>167</v>
      </c>
      <c r="AU890" s="18" t="s">
        <v>85</v>
      </c>
    </row>
    <row r="891" spans="1:65" s="2" customFormat="1" ht="21.75" customHeight="1">
      <c r="A891" s="35"/>
      <c r="B891" s="36"/>
      <c r="C891" s="187" t="s">
        <v>1169</v>
      </c>
      <c r="D891" s="187" t="s">
        <v>160</v>
      </c>
      <c r="E891" s="188" t="s">
        <v>1170</v>
      </c>
      <c r="F891" s="189" t="s">
        <v>1171</v>
      </c>
      <c r="G891" s="190" t="s">
        <v>309</v>
      </c>
      <c r="H891" s="191">
        <v>19.3</v>
      </c>
      <c r="I891" s="192"/>
      <c r="J891" s="191">
        <f>ROUND(I891*H891,0)</f>
        <v>0</v>
      </c>
      <c r="K891" s="189" t="s">
        <v>164</v>
      </c>
      <c r="L891" s="40"/>
      <c r="M891" s="193" t="s">
        <v>1</v>
      </c>
      <c r="N891" s="194" t="s">
        <v>41</v>
      </c>
      <c r="O891" s="72"/>
      <c r="P891" s="195">
        <f>O891*H891</f>
        <v>0</v>
      </c>
      <c r="Q891" s="195">
        <v>1.72E-3</v>
      </c>
      <c r="R891" s="195">
        <f>Q891*H891</f>
        <v>3.3196000000000003E-2</v>
      </c>
      <c r="S891" s="195">
        <v>0</v>
      </c>
      <c r="T891" s="196">
        <f>S891*H891</f>
        <v>0</v>
      </c>
      <c r="U891" s="35"/>
      <c r="V891" s="35"/>
      <c r="W891" s="35"/>
      <c r="X891" s="35"/>
      <c r="Y891" s="35"/>
      <c r="Z891" s="35"/>
      <c r="AA891" s="35"/>
      <c r="AB891" s="35"/>
      <c r="AC891" s="35"/>
      <c r="AD891" s="35"/>
      <c r="AE891" s="35"/>
      <c r="AR891" s="197" t="s">
        <v>283</v>
      </c>
      <c r="AT891" s="197" t="s">
        <v>160</v>
      </c>
      <c r="AU891" s="197" t="s">
        <v>85</v>
      </c>
      <c r="AY891" s="18" t="s">
        <v>158</v>
      </c>
      <c r="BE891" s="198">
        <f>IF(N891="základní",J891,0)</f>
        <v>0</v>
      </c>
      <c r="BF891" s="198">
        <f>IF(N891="snížená",J891,0)</f>
        <v>0</v>
      </c>
      <c r="BG891" s="198">
        <f>IF(N891="zákl. přenesená",J891,0)</f>
        <v>0</v>
      </c>
      <c r="BH891" s="198">
        <f>IF(N891="sníž. přenesená",J891,0)</f>
        <v>0</v>
      </c>
      <c r="BI891" s="198">
        <f>IF(N891="nulová",J891,0)</f>
        <v>0</v>
      </c>
      <c r="BJ891" s="18" t="s">
        <v>8</v>
      </c>
      <c r="BK891" s="198">
        <f>ROUND(I891*H891,0)</f>
        <v>0</v>
      </c>
      <c r="BL891" s="18" t="s">
        <v>283</v>
      </c>
      <c r="BM891" s="197" t="s">
        <v>1172</v>
      </c>
    </row>
    <row r="892" spans="1:65" s="2" customFormat="1" ht="45">
      <c r="A892" s="35"/>
      <c r="B892" s="36"/>
      <c r="C892" s="37"/>
      <c r="D892" s="199" t="s">
        <v>167</v>
      </c>
      <c r="E892" s="37"/>
      <c r="F892" s="200" t="s">
        <v>1150</v>
      </c>
      <c r="G892" s="37"/>
      <c r="H892" s="37"/>
      <c r="I892" s="201"/>
      <c r="J892" s="37"/>
      <c r="K892" s="37"/>
      <c r="L892" s="40"/>
      <c r="M892" s="202"/>
      <c r="N892" s="203"/>
      <c r="O892" s="72"/>
      <c r="P892" s="72"/>
      <c r="Q892" s="72"/>
      <c r="R892" s="72"/>
      <c r="S892" s="72"/>
      <c r="T892" s="73"/>
      <c r="U892" s="35"/>
      <c r="V892" s="35"/>
      <c r="W892" s="35"/>
      <c r="X892" s="35"/>
      <c r="Y892" s="35"/>
      <c r="Z892" s="35"/>
      <c r="AA892" s="35"/>
      <c r="AB892" s="35"/>
      <c r="AC892" s="35"/>
      <c r="AD892" s="35"/>
      <c r="AE892" s="35"/>
      <c r="AT892" s="18" t="s">
        <v>167</v>
      </c>
      <c r="AU892" s="18" t="s">
        <v>85</v>
      </c>
    </row>
    <row r="893" spans="1:65" s="2" customFormat="1" ht="24">
      <c r="A893" s="35"/>
      <c r="B893" s="36"/>
      <c r="C893" s="187" t="s">
        <v>1173</v>
      </c>
      <c r="D893" s="187" t="s">
        <v>160</v>
      </c>
      <c r="E893" s="188" t="s">
        <v>1174</v>
      </c>
      <c r="F893" s="189" t="s">
        <v>1175</v>
      </c>
      <c r="G893" s="190" t="s">
        <v>442</v>
      </c>
      <c r="H893" s="191">
        <v>4</v>
      </c>
      <c r="I893" s="192"/>
      <c r="J893" s="191">
        <f>ROUND(I893*H893,0)</f>
        <v>0</v>
      </c>
      <c r="K893" s="189" t="s">
        <v>164</v>
      </c>
      <c r="L893" s="40"/>
      <c r="M893" s="193" t="s">
        <v>1</v>
      </c>
      <c r="N893" s="194" t="s">
        <v>41</v>
      </c>
      <c r="O893" s="72"/>
      <c r="P893" s="195">
        <f>O893*H893</f>
        <v>0</v>
      </c>
      <c r="Q893" s="195">
        <v>0</v>
      </c>
      <c r="R893" s="195">
        <f>Q893*H893</f>
        <v>0</v>
      </c>
      <c r="S893" s="195">
        <v>0</v>
      </c>
      <c r="T893" s="196">
        <f>S893*H893</f>
        <v>0</v>
      </c>
      <c r="U893" s="35"/>
      <c r="V893" s="35"/>
      <c r="W893" s="35"/>
      <c r="X893" s="35"/>
      <c r="Y893" s="35"/>
      <c r="Z893" s="35"/>
      <c r="AA893" s="35"/>
      <c r="AB893" s="35"/>
      <c r="AC893" s="35"/>
      <c r="AD893" s="35"/>
      <c r="AE893" s="35"/>
      <c r="AR893" s="197" t="s">
        <v>283</v>
      </c>
      <c r="AT893" s="197" t="s">
        <v>160</v>
      </c>
      <c r="AU893" s="197" t="s">
        <v>85</v>
      </c>
      <c r="AY893" s="18" t="s">
        <v>158</v>
      </c>
      <c r="BE893" s="198">
        <f>IF(N893="základní",J893,0)</f>
        <v>0</v>
      </c>
      <c r="BF893" s="198">
        <f>IF(N893="snížená",J893,0)</f>
        <v>0</v>
      </c>
      <c r="BG893" s="198">
        <f>IF(N893="zákl. přenesená",J893,0)</f>
        <v>0</v>
      </c>
      <c r="BH893" s="198">
        <f>IF(N893="sníž. přenesená",J893,0)</f>
        <v>0</v>
      </c>
      <c r="BI893" s="198">
        <f>IF(N893="nulová",J893,0)</f>
        <v>0</v>
      </c>
      <c r="BJ893" s="18" t="s">
        <v>8</v>
      </c>
      <c r="BK893" s="198">
        <f>ROUND(I893*H893,0)</f>
        <v>0</v>
      </c>
      <c r="BL893" s="18" t="s">
        <v>283</v>
      </c>
      <c r="BM893" s="197" t="s">
        <v>1176</v>
      </c>
    </row>
    <row r="894" spans="1:65" s="2" customFormat="1" ht="36">
      <c r="A894" s="35"/>
      <c r="B894" s="36"/>
      <c r="C894" s="37"/>
      <c r="D894" s="199" t="s">
        <v>167</v>
      </c>
      <c r="E894" s="37"/>
      <c r="F894" s="200" t="s">
        <v>1177</v>
      </c>
      <c r="G894" s="37"/>
      <c r="H894" s="37"/>
      <c r="I894" s="201"/>
      <c r="J894" s="37"/>
      <c r="K894" s="37"/>
      <c r="L894" s="40"/>
      <c r="M894" s="202"/>
      <c r="N894" s="203"/>
      <c r="O894" s="72"/>
      <c r="P894" s="72"/>
      <c r="Q894" s="72"/>
      <c r="R894" s="72"/>
      <c r="S894" s="72"/>
      <c r="T894" s="73"/>
      <c r="U894" s="35"/>
      <c r="V894" s="35"/>
      <c r="W894" s="35"/>
      <c r="X894" s="35"/>
      <c r="Y894" s="35"/>
      <c r="Z894" s="35"/>
      <c r="AA894" s="35"/>
      <c r="AB894" s="35"/>
      <c r="AC894" s="35"/>
      <c r="AD894" s="35"/>
      <c r="AE894" s="35"/>
      <c r="AT894" s="18" t="s">
        <v>167</v>
      </c>
      <c r="AU894" s="18" t="s">
        <v>85</v>
      </c>
    </row>
    <row r="895" spans="1:65" s="2" customFormat="1" ht="24">
      <c r="A895" s="35"/>
      <c r="B895" s="36"/>
      <c r="C895" s="187" t="s">
        <v>1178</v>
      </c>
      <c r="D895" s="187" t="s">
        <v>160</v>
      </c>
      <c r="E895" s="188" t="s">
        <v>1179</v>
      </c>
      <c r="F895" s="189" t="s">
        <v>1180</v>
      </c>
      <c r="G895" s="190" t="s">
        <v>442</v>
      </c>
      <c r="H895" s="191">
        <v>2</v>
      </c>
      <c r="I895" s="192"/>
      <c r="J895" s="191">
        <f>ROUND(I895*H895,0)</f>
        <v>0</v>
      </c>
      <c r="K895" s="189" t="s">
        <v>164</v>
      </c>
      <c r="L895" s="40"/>
      <c r="M895" s="193" t="s">
        <v>1</v>
      </c>
      <c r="N895" s="194" t="s">
        <v>41</v>
      </c>
      <c r="O895" s="72"/>
      <c r="P895" s="195">
        <f>O895*H895</f>
        <v>0</v>
      </c>
      <c r="Q895" s="195">
        <v>0</v>
      </c>
      <c r="R895" s="195">
        <f>Q895*H895</f>
        <v>0</v>
      </c>
      <c r="S895" s="195">
        <v>0</v>
      </c>
      <c r="T895" s="196">
        <f>S895*H895</f>
        <v>0</v>
      </c>
      <c r="U895" s="35"/>
      <c r="V895" s="35"/>
      <c r="W895" s="35"/>
      <c r="X895" s="35"/>
      <c r="Y895" s="35"/>
      <c r="Z895" s="35"/>
      <c r="AA895" s="35"/>
      <c r="AB895" s="35"/>
      <c r="AC895" s="35"/>
      <c r="AD895" s="35"/>
      <c r="AE895" s="35"/>
      <c r="AR895" s="197" t="s">
        <v>283</v>
      </c>
      <c r="AT895" s="197" t="s">
        <v>160</v>
      </c>
      <c r="AU895" s="197" t="s">
        <v>85</v>
      </c>
      <c r="AY895" s="18" t="s">
        <v>158</v>
      </c>
      <c r="BE895" s="198">
        <f>IF(N895="základní",J895,0)</f>
        <v>0</v>
      </c>
      <c r="BF895" s="198">
        <f>IF(N895="snížená",J895,0)</f>
        <v>0</v>
      </c>
      <c r="BG895" s="198">
        <f>IF(N895="zákl. přenesená",J895,0)</f>
        <v>0</v>
      </c>
      <c r="BH895" s="198">
        <f>IF(N895="sníž. přenesená",J895,0)</f>
        <v>0</v>
      </c>
      <c r="BI895" s="198">
        <f>IF(N895="nulová",J895,0)</f>
        <v>0</v>
      </c>
      <c r="BJ895" s="18" t="s">
        <v>8</v>
      </c>
      <c r="BK895" s="198">
        <f>ROUND(I895*H895,0)</f>
        <v>0</v>
      </c>
      <c r="BL895" s="18" t="s">
        <v>283</v>
      </c>
      <c r="BM895" s="197" t="s">
        <v>1181</v>
      </c>
    </row>
    <row r="896" spans="1:65" s="2" customFormat="1" ht="36">
      <c r="A896" s="35"/>
      <c r="B896" s="36"/>
      <c r="C896" s="37"/>
      <c r="D896" s="199" t="s">
        <v>167</v>
      </c>
      <c r="E896" s="37"/>
      <c r="F896" s="200" t="s">
        <v>1177</v>
      </c>
      <c r="G896" s="37"/>
      <c r="H896" s="37"/>
      <c r="I896" s="201"/>
      <c r="J896" s="37"/>
      <c r="K896" s="37"/>
      <c r="L896" s="40"/>
      <c r="M896" s="202"/>
      <c r="N896" s="203"/>
      <c r="O896" s="72"/>
      <c r="P896" s="72"/>
      <c r="Q896" s="72"/>
      <c r="R896" s="72"/>
      <c r="S896" s="72"/>
      <c r="T896" s="73"/>
      <c r="U896" s="35"/>
      <c r="V896" s="35"/>
      <c r="W896" s="35"/>
      <c r="X896" s="35"/>
      <c r="Y896" s="35"/>
      <c r="Z896" s="35"/>
      <c r="AA896" s="35"/>
      <c r="AB896" s="35"/>
      <c r="AC896" s="35"/>
      <c r="AD896" s="35"/>
      <c r="AE896" s="35"/>
      <c r="AT896" s="18" t="s">
        <v>167</v>
      </c>
      <c r="AU896" s="18" t="s">
        <v>85</v>
      </c>
    </row>
    <row r="897" spans="1:65" s="2" customFormat="1" ht="24">
      <c r="A897" s="35"/>
      <c r="B897" s="36"/>
      <c r="C897" s="187" t="s">
        <v>1182</v>
      </c>
      <c r="D897" s="187" t="s">
        <v>160</v>
      </c>
      <c r="E897" s="188" t="s">
        <v>1183</v>
      </c>
      <c r="F897" s="189" t="s">
        <v>1184</v>
      </c>
      <c r="G897" s="190" t="s">
        <v>442</v>
      </c>
      <c r="H897" s="191">
        <v>4</v>
      </c>
      <c r="I897" s="192"/>
      <c r="J897" s="191">
        <f>ROUND(I897*H897,0)</f>
        <v>0</v>
      </c>
      <c r="K897" s="189" t="s">
        <v>164</v>
      </c>
      <c r="L897" s="40"/>
      <c r="M897" s="193" t="s">
        <v>1</v>
      </c>
      <c r="N897" s="194" t="s">
        <v>41</v>
      </c>
      <c r="O897" s="72"/>
      <c r="P897" s="195">
        <f>O897*H897</f>
        <v>0</v>
      </c>
      <c r="Q897" s="195">
        <v>3.8999999999999998E-3</v>
      </c>
      <c r="R897" s="195">
        <f>Q897*H897</f>
        <v>1.5599999999999999E-2</v>
      </c>
      <c r="S897" s="195">
        <v>0</v>
      </c>
      <c r="T897" s="196">
        <f>S897*H897</f>
        <v>0</v>
      </c>
      <c r="U897" s="35"/>
      <c r="V897" s="35"/>
      <c r="W897" s="35"/>
      <c r="X897" s="35"/>
      <c r="Y897" s="35"/>
      <c r="Z897" s="35"/>
      <c r="AA897" s="35"/>
      <c r="AB897" s="35"/>
      <c r="AC897" s="35"/>
      <c r="AD897" s="35"/>
      <c r="AE897" s="35"/>
      <c r="AR897" s="197" t="s">
        <v>283</v>
      </c>
      <c r="AT897" s="197" t="s">
        <v>160</v>
      </c>
      <c r="AU897" s="197" t="s">
        <v>85</v>
      </c>
      <c r="AY897" s="18" t="s">
        <v>158</v>
      </c>
      <c r="BE897" s="198">
        <f>IF(N897="základní",J897,0)</f>
        <v>0</v>
      </c>
      <c r="BF897" s="198">
        <f>IF(N897="snížená",J897,0)</f>
        <v>0</v>
      </c>
      <c r="BG897" s="198">
        <f>IF(N897="zákl. přenesená",J897,0)</f>
        <v>0</v>
      </c>
      <c r="BH897" s="198">
        <f>IF(N897="sníž. přenesená",J897,0)</f>
        <v>0</v>
      </c>
      <c r="BI897" s="198">
        <f>IF(N897="nulová",J897,0)</f>
        <v>0</v>
      </c>
      <c r="BJ897" s="18" t="s">
        <v>8</v>
      </c>
      <c r="BK897" s="198">
        <f>ROUND(I897*H897,0)</f>
        <v>0</v>
      </c>
      <c r="BL897" s="18" t="s">
        <v>283</v>
      </c>
      <c r="BM897" s="197" t="s">
        <v>1185</v>
      </c>
    </row>
    <row r="898" spans="1:65" s="2" customFormat="1" ht="36">
      <c r="A898" s="35"/>
      <c r="B898" s="36"/>
      <c r="C898" s="187" t="s">
        <v>1186</v>
      </c>
      <c r="D898" s="187" t="s">
        <v>160</v>
      </c>
      <c r="E898" s="188" t="s">
        <v>1187</v>
      </c>
      <c r="F898" s="189" t="s">
        <v>1188</v>
      </c>
      <c r="G898" s="190" t="s">
        <v>442</v>
      </c>
      <c r="H898" s="191">
        <v>2</v>
      </c>
      <c r="I898" s="192"/>
      <c r="J898" s="191">
        <f>ROUND(I898*H898,0)</f>
        <v>0</v>
      </c>
      <c r="K898" s="189" t="s">
        <v>1</v>
      </c>
      <c r="L898" s="40"/>
      <c r="M898" s="193" t="s">
        <v>1</v>
      </c>
      <c r="N898" s="194" t="s">
        <v>41</v>
      </c>
      <c r="O898" s="72"/>
      <c r="P898" s="195">
        <f>O898*H898</f>
        <v>0</v>
      </c>
      <c r="Q898" s="195">
        <v>2.1299999999999999E-3</v>
      </c>
      <c r="R898" s="195">
        <f>Q898*H898</f>
        <v>4.2599999999999999E-3</v>
      </c>
      <c r="S898" s="195">
        <v>0</v>
      </c>
      <c r="T898" s="196">
        <f>S898*H898</f>
        <v>0</v>
      </c>
      <c r="U898" s="35"/>
      <c r="V898" s="35"/>
      <c r="W898" s="35"/>
      <c r="X898" s="35"/>
      <c r="Y898" s="35"/>
      <c r="Z898" s="35"/>
      <c r="AA898" s="35"/>
      <c r="AB898" s="35"/>
      <c r="AC898" s="35"/>
      <c r="AD898" s="35"/>
      <c r="AE898" s="35"/>
      <c r="AR898" s="197" t="s">
        <v>283</v>
      </c>
      <c r="AT898" s="197" t="s">
        <v>160</v>
      </c>
      <c r="AU898" s="197" t="s">
        <v>85</v>
      </c>
      <c r="AY898" s="18" t="s">
        <v>158</v>
      </c>
      <c r="BE898" s="198">
        <f>IF(N898="základní",J898,0)</f>
        <v>0</v>
      </c>
      <c r="BF898" s="198">
        <f>IF(N898="snížená",J898,0)</f>
        <v>0</v>
      </c>
      <c r="BG898" s="198">
        <f>IF(N898="zákl. přenesená",J898,0)</f>
        <v>0</v>
      </c>
      <c r="BH898" s="198">
        <f>IF(N898="sníž. přenesená",J898,0)</f>
        <v>0</v>
      </c>
      <c r="BI898" s="198">
        <f>IF(N898="nulová",J898,0)</f>
        <v>0</v>
      </c>
      <c r="BJ898" s="18" t="s">
        <v>8</v>
      </c>
      <c r="BK898" s="198">
        <f>ROUND(I898*H898,0)</f>
        <v>0</v>
      </c>
      <c r="BL898" s="18" t="s">
        <v>283</v>
      </c>
      <c r="BM898" s="197" t="s">
        <v>1189</v>
      </c>
    </row>
    <row r="899" spans="1:65" s="2" customFormat="1" ht="16.5" customHeight="1">
      <c r="A899" s="35"/>
      <c r="B899" s="36"/>
      <c r="C899" s="187" t="s">
        <v>1190</v>
      </c>
      <c r="D899" s="187" t="s">
        <v>160</v>
      </c>
      <c r="E899" s="188" t="s">
        <v>1191</v>
      </c>
      <c r="F899" s="189" t="s">
        <v>1192</v>
      </c>
      <c r="G899" s="190" t="s">
        <v>442</v>
      </c>
      <c r="H899" s="191">
        <v>1</v>
      </c>
      <c r="I899" s="192"/>
      <c r="J899" s="191">
        <f>ROUND(I899*H899,0)</f>
        <v>0</v>
      </c>
      <c r="K899" s="189" t="s">
        <v>164</v>
      </c>
      <c r="L899" s="40"/>
      <c r="M899" s="193" t="s">
        <v>1</v>
      </c>
      <c r="N899" s="194" t="s">
        <v>41</v>
      </c>
      <c r="O899" s="72"/>
      <c r="P899" s="195">
        <f>O899*H899</f>
        <v>0</v>
      </c>
      <c r="Q899" s="195">
        <v>1.6000000000000001E-4</v>
      </c>
      <c r="R899" s="195">
        <f>Q899*H899</f>
        <v>1.6000000000000001E-4</v>
      </c>
      <c r="S899" s="195">
        <v>0</v>
      </c>
      <c r="T899" s="196">
        <f>S899*H899</f>
        <v>0</v>
      </c>
      <c r="U899" s="35"/>
      <c r="V899" s="35"/>
      <c r="W899" s="35"/>
      <c r="X899" s="35"/>
      <c r="Y899" s="35"/>
      <c r="Z899" s="35"/>
      <c r="AA899" s="35"/>
      <c r="AB899" s="35"/>
      <c r="AC899" s="35"/>
      <c r="AD899" s="35"/>
      <c r="AE899" s="35"/>
      <c r="AR899" s="197" t="s">
        <v>283</v>
      </c>
      <c r="AT899" s="197" t="s">
        <v>160</v>
      </c>
      <c r="AU899" s="197" t="s">
        <v>85</v>
      </c>
      <c r="AY899" s="18" t="s">
        <v>158</v>
      </c>
      <c r="BE899" s="198">
        <f>IF(N899="základní",J899,0)</f>
        <v>0</v>
      </c>
      <c r="BF899" s="198">
        <f>IF(N899="snížená",J899,0)</f>
        <v>0</v>
      </c>
      <c r="BG899" s="198">
        <f>IF(N899="zákl. přenesená",J899,0)</f>
        <v>0</v>
      </c>
      <c r="BH899" s="198">
        <f>IF(N899="sníž. přenesená",J899,0)</f>
        <v>0</v>
      </c>
      <c r="BI899" s="198">
        <f>IF(N899="nulová",J899,0)</f>
        <v>0</v>
      </c>
      <c r="BJ899" s="18" t="s">
        <v>8</v>
      </c>
      <c r="BK899" s="198">
        <f>ROUND(I899*H899,0)</f>
        <v>0</v>
      </c>
      <c r="BL899" s="18" t="s">
        <v>283</v>
      </c>
      <c r="BM899" s="197" t="s">
        <v>1193</v>
      </c>
    </row>
    <row r="900" spans="1:65" s="2" customFormat="1" ht="16.5" customHeight="1">
      <c r="A900" s="35"/>
      <c r="B900" s="36"/>
      <c r="C900" s="187" t="s">
        <v>1194</v>
      </c>
      <c r="D900" s="187" t="s">
        <v>160</v>
      </c>
      <c r="E900" s="188" t="s">
        <v>1195</v>
      </c>
      <c r="F900" s="189" t="s">
        <v>1196</v>
      </c>
      <c r="G900" s="190" t="s">
        <v>442</v>
      </c>
      <c r="H900" s="191">
        <v>6</v>
      </c>
      <c r="I900" s="192"/>
      <c r="J900" s="191">
        <f>ROUND(I900*H900,0)</f>
        <v>0</v>
      </c>
      <c r="K900" s="189" t="s">
        <v>164</v>
      </c>
      <c r="L900" s="40"/>
      <c r="M900" s="193" t="s">
        <v>1</v>
      </c>
      <c r="N900" s="194" t="s">
        <v>41</v>
      </c>
      <c r="O900" s="72"/>
      <c r="P900" s="195">
        <f>O900*H900</f>
        <v>0</v>
      </c>
      <c r="Q900" s="195">
        <v>2.9E-4</v>
      </c>
      <c r="R900" s="195">
        <f>Q900*H900</f>
        <v>1.74E-3</v>
      </c>
      <c r="S900" s="195">
        <v>0</v>
      </c>
      <c r="T900" s="196">
        <f>S900*H900</f>
        <v>0</v>
      </c>
      <c r="U900" s="35"/>
      <c r="V900" s="35"/>
      <c r="W900" s="35"/>
      <c r="X900" s="35"/>
      <c r="Y900" s="35"/>
      <c r="Z900" s="35"/>
      <c r="AA900" s="35"/>
      <c r="AB900" s="35"/>
      <c r="AC900" s="35"/>
      <c r="AD900" s="35"/>
      <c r="AE900" s="35"/>
      <c r="AR900" s="197" t="s">
        <v>283</v>
      </c>
      <c r="AT900" s="197" t="s">
        <v>160</v>
      </c>
      <c r="AU900" s="197" t="s">
        <v>85</v>
      </c>
      <c r="AY900" s="18" t="s">
        <v>158</v>
      </c>
      <c r="BE900" s="198">
        <f>IF(N900="základní",J900,0)</f>
        <v>0</v>
      </c>
      <c r="BF900" s="198">
        <f>IF(N900="snížená",J900,0)</f>
        <v>0</v>
      </c>
      <c r="BG900" s="198">
        <f>IF(N900="zákl. přenesená",J900,0)</f>
        <v>0</v>
      </c>
      <c r="BH900" s="198">
        <f>IF(N900="sníž. přenesená",J900,0)</f>
        <v>0</v>
      </c>
      <c r="BI900" s="198">
        <f>IF(N900="nulová",J900,0)</f>
        <v>0</v>
      </c>
      <c r="BJ900" s="18" t="s">
        <v>8</v>
      </c>
      <c r="BK900" s="198">
        <f>ROUND(I900*H900,0)</f>
        <v>0</v>
      </c>
      <c r="BL900" s="18" t="s">
        <v>283</v>
      </c>
      <c r="BM900" s="197" t="s">
        <v>1197</v>
      </c>
    </row>
    <row r="901" spans="1:65" s="2" customFormat="1" ht="24">
      <c r="A901" s="35"/>
      <c r="B901" s="36"/>
      <c r="C901" s="187" t="s">
        <v>1198</v>
      </c>
      <c r="D901" s="187" t="s">
        <v>160</v>
      </c>
      <c r="E901" s="188" t="s">
        <v>1199</v>
      </c>
      <c r="F901" s="189" t="s">
        <v>1200</v>
      </c>
      <c r="G901" s="190" t="s">
        <v>309</v>
      </c>
      <c r="H901" s="191">
        <v>82.65</v>
      </c>
      <c r="I901" s="192"/>
      <c r="J901" s="191">
        <f>ROUND(I901*H901,0)</f>
        <v>0</v>
      </c>
      <c r="K901" s="189" t="s">
        <v>164</v>
      </c>
      <c r="L901" s="40"/>
      <c r="M901" s="193" t="s">
        <v>1</v>
      </c>
      <c r="N901" s="194" t="s">
        <v>41</v>
      </c>
      <c r="O901" s="72"/>
      <c r="P901" s="195">
        <f>O901*H901</f>
        <v>0</v>
      </c>
      <c r="Q901" s="195">
        <v>0</v>
      </c>
      <c r="R901" s="195">
        <f>Q901*H901</f>
        <v>0</v>
      </c>
      <c r="S901" s="195">
        <v>0</v>
      </c>
      <c r="T901" s="196">
        <f>S901*H901</f>
        <v>0</v>
      </c>
      <c r="U901" s="35"/>
      <c r="V901" s="35"/>
      <c r="W901" s="35"/>
      <c r="X901" s="35"/>
      <c r="Y901" s="35"/>
      <c r="Z901" s="35"/>
      <c r="AA901" s="35"/>
      <c r="AB901" s="35"/>
      <c r="AC901" s="35"/>
      <c r="AD901" s="35"/>
      <c r="AE901" s="35"/>
      <c r="AR901" s="197" t="s">
        <v>283</v>
      </c>
      <c r="AT901" s="197" t="s">
        <v>160</v>
      </c>
      <c r="AU901" s="197" t="s">
        <v>85</v>
      </c>
      <c r="AY901" s="18" t="s">
        <v>158</v>
      </c>
      <c r="BE901" s="198">
        <f>IF(N901="základní",J901,0)</f>
        <v>0</v>
      </c>
      <c r="BF901" s="198">
        <f>IF(N901="snížená",J901,0)</f>
        <v>0</v>
      </c>
      <c r="BG901" s="198">
        <f>IF(N901="zákl. přenesená",J901,0)</f>
        <v>0</v>
      </c>
      <c r="BH901" s="198">
        <f>IF(N901="sníž. přenesená",J901,0)</f>
        <v>0</v>
      </c>
      <c r="BI901" s="198">
        <f>IF(N901="nulová",J901,0)</f>
        <v>0</v>
      </c>
      <c r="BJ901" s="18" t="s">
        <v>8</v>
      </c>
      <c r="BK901" s="198">
        <f>ROUND(I901*H901,0)</f>
        <v>0</v>
      </c>
      <c r="BL901" s="18" t="s">
        <v>283</v>
      </c>
      <c r="BM901" s="197" t="s">
        <v>1201</v>
      </c>
    </row>
    <row r="902" spans="1:65" s="2" customFormat="1" ht="27">
      <c r="A902" s="35"/>
      <c r="B902" s="36"/>
      <c r="C902" s="37"/>
      <c r="D902" s="199" t="s">
        <v>167</v>
      </c>
      <c r="E902" s="37"/>
      <c r="F902" s="200" t="s">
        <v>1202</v>
      </c>
      <c r="G902" s="37"/>
      <c r="H902" s="37"/>
      <c r="I902" s="201"/>
      <c r="J902" s="37"/>
      <c r="K902" s="37"/>
      <c r="L902" s="40"/>
      <c r="M902" s="202"/>
      <c r="N902" s="203"/>
      <c r="O902" s="72"/>
      <c r="P902" s="72"/>
      <c r="Q902" s="72"/>
      <c r="R902" s="72"/>
      <c r="S902" s="72"/>
      <c r="T902" s="73"/>
      <c r="U902" s="35"/>
      <c r="V902" s="35"/>
      <c r="W902" s="35"/>
      <c r="X902" s="35"/>
      <c r="Y902" s="35"/>
      <c r="Z902" s="35"/>
      <c r="AA902" s="35"/>
      <c r="AB902" s="35"/>
      <c r="AC902" s="35"/>
      <c r="AD902" s="35"/>
      <c r="AE902" s="35"/>
      <c r="AT902" s="18" t="s">
        <v>167</v>
      </c>
      <c r="AU902" s="18" t="s">
        <v>85</v>
      </c>
    </row>
    <row r="903" spans="1:65" s="13" customFormat="1" ht="11.25">
      <c r="B903" s="204"/>
      <c r="C903" s="205"/>
      <c r="D903" s="199" t="s">
        <v>169</v>
      </c>
      <c r="E903" s="206" t="s">
        <v>1</v>
      </c>
      <c r="F903" s="207" t="s">
        <v>1203</v>
      </c>
      <c r="G903" s="205"/>
      <c r="H903" s="208">
        <v>82.65</v>
      </c>
      <c r="I903" s="209"/>
      <c r="J903" s="205"/>
      <c r="K903" s="205"/>
      <c r="L903" s="210"/>
      <c r="M903" s="211"/>
      <c r="N903" s="212"/>
      <c r="O903" s="212"/>
      <c r="P903" s="212"/>
      <c r="Q903" s="212"/>
      <c r="R903" s="212"/>
      <c r="S903" s="212"/>
      <c r="T903" s="213"/>
      <c r="AT903" s="214" t="s">
        <v>169</v>
      </c>
      <c r="AU903" s="214" t="s">
        <v>85</v>
      </c>
      <c r="AV903" s="13" t="s">
        <v>85</v>
      </c>
      <c r="AW903" s="13" t="s">
        <v>32</v>
      </c>
      <c r="AX903" s="13" t="s">
        <v>8</v>
      </c>
      <c r="AY903" s="214" t="s">
        <v>158</v>
      </c>
    </row>
    <row r="904" spans="1:65" s="2" customFormat="1" ht="24">
      <c r="A904" s="35"/>
      <c r="B904" s="36"/>
      <c r="C904" s="187" t="s">
        <v>1204</v>
      </c>
      <c r="D904" s="187" t="s">
        <v>160</v>
      </c>
      <c r="E904" s="188" t="s">
        <v>1205</v>
      </c>
      <c r="F904" s="189" t="s">
        <v>1206</v>
      </c>
      <c r="G904" s="190" t="s">
        <v>309</v>
      </c>
      <c r="H904" s="191">
        <v>30.2</v>
      </c>
      <c r="I904" s="192"/>
      <c r="J904" s="191">
        <f>ROUND(I904*H904,0)</f>
        <v>0</v>
      </c>
      <c r="K904" s="189" t="s">
        <v>164</v>
      </c>
      <c r="L904" s="40"/>
      <c r="M904" s="193" t="s">
        <v>1</v>
      </c>
      <c r="N904" s="194" t="s">
        <v>41</v>
      </c>
      <c r="O904" s="72"/>
      <c r="P904" s="195">
        <f>O904*H904</f>
        <v>0</v>
      </c>
      <c r="Q904" s="195">
        <v>0</v>
      </c>
      <c r="R904" s="195">
        <f>Q904*H904</f>
        <v>0</v>
      </c>
      <c r="S904" s="195">
        <v>0</v>
      </c>
      <c r="T904" s="196">
        <f>S904*H904</f>
        <v>0</v>
      </c>
      <c r="U904" s="35"/>
      <c r="V904" s="35"/>
      <c r="W904" s="35"/>
      <c r="X904" s="35"/>
      <c r="Y904" s="35"/>
      <c r="Z904" s="35"/>
      <c r="AA904" s="35"/>
      <c r="AB904" s="35"/>
      <c r="AC904" s="35"/>
      <c r="AD904" s="35"/>
      <c r="AE904" s="35"/>
      <c r="AR904" s="197" t="s">
        <v>283</v>
      </c>
      <c r="AT904" s="197" t="s">
        <v>160</v>
      </c>
      <c r="AU904" s="197" t="s">
        <v>85</v>
      </c>
      <c r="AY904" s="18" t="s">
        <v>158</v>
      </c>
      <c r="BE904" s="198">
        <f>IF(N904="základní",J904,0)</f>
        <v>0</v>
      </c>
      <c r="BF904" s="198">
        <f>IF(N904="snížená",J904,0)</f>
        <v>0</v>
      </c>
      <c r="BG904" s="198">
        <f>IF(N904="zákl. přenesená",J904,0)</f>
        <v>0</v>
      </c>
      <c r="BH904" s="198">
        <f>IF(N904="sníž. přenesená",J904,0)</f>
        <v>0</v>
      </c>
      <c r="BI904" s="198">
        <f>IF(N904="nulová",J904,0)</f>
        <v>0</v>
      </c>
      <c r="BJ904" s="18" t="s">
        <v>8</v>
      </c>
      <c r="BK904" s="198">
        <f>ROUND(I904*H904,0)</f>
        <v>0</v>
      </c>
      <c r="BL904" s="18" t="s">
        <v>283</v>
      </c>
      <c r="BM904" s="197" t="s">
        <v>1207</v>
      </c>
    </row>
    <row r="905" spans="1:65" s="2" customFormat="1" ht="27">
      <c r="A905" s="35"/>
      <c r="B905" s="36"/>
      <c r="C905" s="37"/>
      <c r="D905" s="199" t="s">
        <v>167</v>
      </c>
      <c r="E905" s="37"/>
      <c r="F905" s="200" t="s">
        <v>1202</v>
      </c>
      <c r="G905" s="37"/>
      <c r="H905" s="37"/>
      <c r="I905" s="201"/>
      <c r="J905" s="37"/>
      <c r="K905" s="37"/>
      <c r="L905" s="40"/>
      <c r="M905" s="202"/>
      <c r="N905" s="203"/>
      <c r="O905" s="72"/>
      <c r="P905" s="72"/>
      <c r="Q905" s="72"/>
      <c r="R905" s="72"/>
      <c r="S905" s="72"/>
      <c r="T905" s="73"/>
      <c r="U905" s="35"/>
      <c r="V905" s="35"/>
      <c r="W905" s="35"/>
      <c r="X905" s="35"/>
      <c r="Y905" s="35"/>
      <c r="Z905" s="35"/>
      <c r="AA905" s="35"/>
      <c r="AB905" s="35"/>
      <c r="AC905" s="35"/>
      <c r="AD905" s="35"/>
      <c r="AE905" s="35"/>
      <c r="AT905" s="18" t="s">
        <v>167</v>
      </c>
      <c r="AU905" s="18" t="s">
        <v>85</v>
      </c>
    </row>
    <row r="906" spans="1:65" s="13" customFormat="1" ht="11.25">
      <c r="B906" s="204"/>
      <c r="C906" s="205"/>
      <c r="D906" s="199" t="s">
        <v>169</v>
      </c>
      <c r="E906" s="206" t="s">
        <v>1</v>
      </c>
      <c r="F906" s="207" t="s">
        <v>1208</v>
      </c>
      <c r="G906" s="205"/>
      <c r="H906" s="208">
        <v>30.2</v>
      </c>
      <c r="I906" s="209"/>
      <c r="J906" s="205"/>
      <c r="K906" s="205"/>
      <c r="L906" s="210"/>
      <c r="M906" s="211"/>
      <c r="N906" s="212"/>
      <c r="O906" s="212"/>
      <c r="P906" s="212"/>
      <c r="Q906" s="212"/>
      <c r="R906" s="212"/>
      <c r="S906" s="212"/>
      <c r="T906" s="213"/>
      <c r="AT906" s="214" t="s">
        <v>169</v>
      </c>
      <c r="AU906" s="214" t="s">
        <v>85</v>
      </c>
      <c r="AV906" s="13" t="s">
        <v>85</v>
      </c>
      <c r="AW906" s="13" t="s">
        <v>32</v>
      </c>
      <c r="AX906" s="13" t="s">
        <v>8</v>
      </c>
      <c r="AY906" s="214" t="s">
        <v>158</v>
      </c>
    </row>
    <row r="907" spans="1:65" s="2" customFormat="1" ht="44.25" customHeight="1">
      <c r="A907" s="35"/>
      <c r="B907" s="36"/>
      <c r="C907" s="187" t="s">
        <v>1209</v>
      </c>
      <c r="D907" s="187" t="s">
        <v>160</v>
      </c>
      <c r="E907" s="188" t="s">
        <v>1210</v>
      </c>
      <c r="F907" s="189" t="s">
        <v>1211</v>
      </c>
      <c r="G907" s="190" t="s">
        <v>1011</v>
      </c>
      <c r="H907" s="192"/>
      <c r="I907" s="192"/>
      <c r="J907" s="191">
        <f>ROUND(I907*H907,0)</f>
        <v>0</v>
      </c>
      <c r="K907" s="189" t="s">
        <v>164</v>
      </c>
      <c r="L907" s="40"/>
      <c r="M907" s="193" t="s">
        <v>1</v>
      </c>
      <c r="N907" s="194" t="s">
        <v>41</v>
      </c>
      <c r="O907" s="72"/>
      <c r="P907" s="195">
        <f>O907*H907</f>
        <v>0</v>
      </c>
      <c r="Q907" s="195">
        <v>0</v>
      </c>
      <c r="R907" s="195">
        <f>Q907*H907</f>
        <v>0</v>
      </c>
      <c r="S907" s="195">
        <v>0</v>
      </c>
      <c r="T907" s="196">
        <f>S907*H907</f>
        <v>0</v>
      </c>
      <c r="U907" s="35"/>
      <c r="V907" s="35"/>
      <c r="W907" s="35"/>
      <c r="X907" s="35"/>
      <c r="Y907" s="35"/>
      <c r="Z907" s="35"/>
      <c r="AA907" s="35"/>
      <c r="AB907" s="35"/>
      <c r="AC907" s="35"/>
      <c r="AD907" s="35"/>
      <c r="AE907" s="35"/>
      <c r="AR907" s="197" t="s">
        <v>283</v>
      </c>
      <c r="AT907" s="197" t="s">
        <v>160</v>
      </c>
      <c r="AU907" s="197" t="s">
        <v>85</v>
      </c>
      <c r="AY907" s="18" t="s">
        <v>158</v>
      </c>
      <c r="BE907" s="198">
        <f>IF(N907="základní",J907,0)</f>
        <v>0</v>
      </c>
      <c r="BF907" s="198">
        <f>IF(N907="snížená",J907,0)</f>
        <v>0</v>
      </c>
      <c r="BG907" s="198">
        <f>IF(N907="zákl. přenesená",J907,0)</f>
        <v>0</v>
      </c>
      <c r="BH907" s="198">
        <f>IF(N907="sníž. přenesená",J907,0)</f>
        <v>0</v>
      </c>
      <c r="BI907" s="198">
        <f>IF(N907="nulová",J907,0)</f>
        <v>0</v>
      </c>
      <c r="BJ907" s="18" t="s">
        <v>8</v>
      </c>
      <c r="BK907" s="198">
        <f>ROUND(I907*H907,0)</f>
        <v>0</v>
      </c>
      <c r="BL907" s="18" t="s">
        <v>283</v>
      </c>
      <c r="BM907" s="197" t="s">
        <v>1212</v>
      </c>
    </row>
    <row r="908" spans="1:65" s="2" customFormat="1" ht="99">
      <c r="A908" s="35"/>
      <c r="B908" s="36"/>
      <c r="C908" s="37"/>
      <c r="D908" s="199" t="s">
        <v>167</v>
      </c>
      <c r="E908" s="37"/>
      <c r="F908" s="200" t="s">
        <v>1013</v>
      </c>
      <c r="G908" s="37"/>
      <c r="H908" s="37"/>
      <c r="I908" s="201"/>
      <c r="J908" s="37"/>
      <c r="K908" s="37"/>
      <c r="L908" s="40"/>
      <c r="M908" s="202"/>
      <c r="N908" s="203"/>
      <c r="O908" s="72"/>
      <c r="P908" s="72"/>
      <c r="Q908" s="72"/>
      <c r="R908" s="72"/>
      <c r="S908" s="72"/>
      <c r="T908" s="73"/>
      <c r="U908" s="35"/>
      <c r="V908" s="35"/>
      <c r="W908" s="35"/>
      <c r="X908" s="35"/>
      <c r="Y908" s="35"/>
      <c r="Z908" s="35"/>
      <c r="AA908" s="35"/>
      <c r="AB908" s="35"/>
      <c r="AC908" s="35"/>
      <c r="AD908" s="35"/>
      <c r="AE908" s="35"/>
      <c r="AT908" s="18" t="s">
        <v>167</v>
      </c>
      <c r="AU908" s="18" t="s">
        <v>85</v>
      </c>
    </row>
    <row r="909" spans="1:65" s="12" customFormat="1" ht="22.9" customHeight="1">
      <c r="B909" s="171"/>
      <c r="C909" s="172"/>
      <c r="D909" s="173" t="s">
        <v>75</v>
      </c>
      <c r="E909" s="185" t="s">
        <v>1213</v>
      </c>
      <c r="F909" s="185" t="s">
        <v>1214</v>
      </c>
      <c r="G909" s="172"/>
      <c r="H909" s="172"/>
      <c r="I909" s="175"/>
      <c r="J909" s="186">
        <f>BK909</f>
        <v>0</v>
      </c>
      <c r="K909" s="172"/>
      <c r="L909" s="177"/>
      <c r="M909" s="178"/>
      <c r="N909" s="179"/>
      <c r="O909" s="179"/>
      <c r="P909" s="180">
        <f>SUM(P910:P947)</f>
        <v>0</v>
      </c>
      <c r="Q909" s="179"/>
      <c r="R909" s="180">
        <f>SUM(R910:R947)</f>
        <v>0.59619690000000003</v>
      </c>
      <c r="S909" s="179"/>
      <c r="T909" s="181">
        <f>SUM(T910:T947)</f>
        <v>0</v>
      </c>
      <c r="AR909" s="182" t="s">
        <v>85</v>
      </c>
      <c r="AT909" s="183" t="s">
        <v>75</v>
      </c>
      <c r="AU909" s="183" t="s">
        <v>8</v>
      </c>
      <c r="AY909" s="182" t="s">
        <v>158</v>
      </c>
      <c r="BK909" s="184">
        <f>SUM(BK910:BK947)</f>
        <v>0</v>
      </c>
    </row>
    <row r="910" spans="1:65" s="2" customFormat="1" ht="16.5" customHeight="1">
      <c r="A910" s="35"/>
      <c r="B910" s="36"/>
      <c r="C910" s="187" t="s">
        <v>1215</v>
      </c>
      <c r="D910" s="187" t="s">
        <v>160</v>
      </c>
      <c r="E910" s="188" t="s">
        <v>1216</v>
      </c>
      <c r="F910" s="189" t="s">
        <v>1217</v>
      </c>
      <c r="G910" s="190" t="s">
        <v>498</v>
      </c>
      <c r="H910" s="191">
        <v>1</v>
      </c>
      <c r="I910" s="192"/>
      <c r="J910" s="191">
        <f t="shared" ref="J910:J915" si="0">ROUND(I910*H910,0)</f>
        <v>0</v>
      </c>
      <c r="K910" s="189" t="s">
        <v>1</v>
      </c>
      <c r="L910" s="40"/>
      <c r="M910" s="193" t="s">
        <v>1</v>
      </c>
      <c r="N910" s="194" t="s">
        <v>41</v>
      </c>
      <c r="O910" s="72"/>
      <c r="P910" s="195">
        <f t="shared" ref="P910:P915" si="1">O910*H910</f>
        <v>0</v>
      </c>
      <c r="Q910" s="195">
        <v>0</v>
      </c>
      <c r="R910" s="195">
        <f t="shared" ref="R910:R915" si="2">Q910*H910</f>
        <v>0</v>
      </c>
      <c r="S910" s="195">
        <v>0</v>
      </c>
      <c r="T910" s="196">
        <f t="shared" ref="T910:T915" si="3">S910*H910</f>
        <v>0</v>
      </c>
      <c r="U910" s="35"/>
      <c r="V910" s="35"/>
      <c r="W910" s="35"/>
      <c r="X910" s="35"/>
      <c r="Y910" s="35"/>
      <c r="Z910" s="35"/>
      <c r="AA910" s="35"/>
      <c r="AB910" s="35"/>
      <c r="AC910" s="35"/>
      <c r="AD910" s="35"/>
      <c r="AE910" s="35"/>
      <c r="AR910" s="197" t="s">
        <v>283</v>
      </c>
      <c r="AT910" s="197" t="s">
        <v>160</v>
      </c>
      <c r="AU910" s="197" t="s">
        <v>85</v>
      </c>
      <c r="AY910" s="18" t="s">
        <v>158</v>
      </c>
      <c r="BE910" s="198">
        <f t="shared" ref="BE910:BE915" si="4">IF(N910="základní",J910,0)</f>
        <v>0</v>
      </c>
      <c r="BF910" s="198">
        <f t="shared" ref="BF910:BF915" si="5">IF(N910="snížená",J910,0)</f>
        <v>0</v>
      </c>
      <c r="BG910" s="198">
        <f t="shared" ref="BG910:BG915" si="6">IF(N910="zákl. přenesená",J910,0)</f>
        <v>0</v>
      </c>
      <c r="BH910" s="198">
        <f t="shared" ref="BH910:BH915" si="7">IF(N910="sníž. přenesená",J910,0)</f>
        <v>0</v>
      </c>
      <c r="BI910" s="198">
        <f t="shared" ref="BI910:BI915" si="8">IF(N910="nulová",J910,0)</f>
        <v>0</v>
      </c>
      <c r="BJ910" s="18" t="s">
        <v>8</v>
      </c>
      <c r="BK910" s="198">
        <f t="shared" ref="BK910:BK915" si="9">ROUND(I910*H910,0)</f>
        <v>0</v>
      </c>
      <c r="BL910" s="18" t="s">
        <v>283</v>
      </c>
      <c r="BM910" s="197" t="s">
        <v>1218</v>
      </c>
    </row>
    <row r="911" spans="1:65" s="2" customFormat="1" ht="24">
      <c r="A911" s="35"/>
      <c r="B911" s="36"/>
      <c r="C911" s="187" t="s">
        <v>1219</v>
      </c>
      <c r="D911" s="187" t="s">
        <v>160</v>
      </c>
      <c r="E911" s="188" t="s">
        <v>1220</v>
      </c>
      <c r="F911" s="189" t="s">
        <v>1221</v>
      </c>
      <c r="G911" s="190" t="s">
        <v>309</v>
      </c>
      <c r="H911" s="191">
        <v>0.99</v>
      </c>
      <c r="I911" s="192"/>
      <c r="J911" s="191">
        <f t="shared" si="0"/>
        <v>0</v>
      </c>
      <c r="K911" s="189" t="s">
        <v>164</v>
      </c>
      <c r="L911" s="40"/>
      <c r="M911" s="193" t="s">
        <v>1</v>
      </c>
      <c r="N911" s="194" t="s">
        <v>41</v>
      </c>
      <c r="O911" s="72"/>
      <c r="P911" s="195">
        <f t="shared" si="1"/>
        <v>0</v>
      </c>
      <c r="Q911" s="195">
        <v>6.9999999999999999E-4</v>
      </c>
      <c r="R911" s="195">
        <f t="shared" si="2"/>
        <v>6.9300000000000004E-4</v>
      </c>
      <c r="S911" s="195">
        <v>0</v>
      </c>
      <c r="T911" s="196">
        <f t="shared" si="3"/>
        <v>0</v>
      </c>
      <c r="U911" s="35"/>
      <c r="V911" s="35"/>
      <c r="W911" s="35"/>
      <c r="X911" s="35"/>
      <c r="Y911" s="35"/>
      <c r="Z911" s="35"/>
      <c r="AA911" s="35"/>
      <c r="AB911" s="35"/>
      <c r="AC911" s="35"/>
      <c r="AD911" s="35"/>
      <c r="AE911" s="35"/>
      <c r="AR911" s="197" t="s">
        <v>283</v>
      </c>
      <c r="AT911" s="197" t="s">
        <v>160</v>
      </c>
      <c r="AU911" s="197" t="s">
        <v>85</v>
      </c>
      <c r="AY911" s="18" t="s">
        <v>158</v>
      </c>
      <c r="BE911" s="198">
        <f t="shared" si="4"/>
        <v>0</v>
      </c>
      <c r="BF911" s="198">
        <f t="shared" si="5"/>
        <v>0</v>
      </c>
      <c r="BG911" s="198">
        <f t="shared" si="6"/>
        <v>0</v>
      </c>
      <c r="BH911" s="198">
        <f t="shared" si="7"/>
        <v>0</v>
      </c>
      <c r="BI911" s="198">
        <f t="shared" si="8"/>
        <v>0</v>
      </c>
      <c r="BJ911" s="18" t="s">
        <v>8</v>
      </c>
      <c r="BK911" s="198">
        <f t="shared" si="9"/>
        <v>0</v>
      </c>
      <c r="BL911" s="18" t="s">
        <v>283</v>
      </c>
      <c r="BM911" s="197" t="s">
        <v>1222</v>
      </c>
    </row>
    <row r="912" spans="1:65" s="2" customFormat="1" ht="24">
      <c r="A912" s="35"/>
      <c r="B912" s="36"/>
      <c r="C912" s="187" t="s">
        <v>1223</v>
      </c>
      <c r="D912" s="187" t="s">
        <v>160</v>
      </c>
      <c r="E912" s="188" t="s">
        <v>1224</v>
      </c>
      <c r="F912" s="189" t="s">
        <v>1225</v>
      </c>
      <c r="G912" s="190" t="s">
        <v>309</v>
      </c>
      <c r="H912" s="191">
        <v>45.07</v>
      </c>
      <c r="I912" s="192"/>
      <c r="J912" s="191">
        <f t="shared" si="0"/>
        <v>0</v>
      </c>
      <c r="K912" s="189" t="s">
        <v>164</v>
      </c>
      <c r="L912" s="40"/>
      <c r="M912" s="193" t="s">
        <v>1</v>
      </c>
      <c r="N912" s="194" t="s">
        <v>41</v>
      </c>
      <c r="O912" s="72"/>
      <c r="P912" s="195">
        <f t="shared" si="1"/>
        <v>0</v>
      </c>
      <c r="Q912" s="195">
        <v>1.1900000000000001E-3</v>
      </c>
      <c r="R912" s="195">
        <f t="shared" si="2"/>
        <v>5.3633300000000002E-2</v>
      </c>
      <c r="S912" s="195">
        <v>0</v>
      </c>
      <c r="T912" s="196">
        <f t="shared" si="3"/>
        <v>0</v>
      </c>
      <c r="U912" s="35"/>
      <c r="V912" s="35"/>
      <c r="W912" s="35"/>
      <c r="X912" s="35"/>
      <c r="Y912" s="35"/>
      <c r="Z912" s="35"/>
      <c r="AA912" s="35"/>
      <c r="AB912" s="35"/>
      <c r="AC912" s="35"/>
      <c r="AD912" s="35"/>
      <c r="AE912" s="35"/>
      <c r="AR912" s="197" t="s">
        <v>283</v>
      </c>
      <c r="AT912" s="197" t="s">
        <v>160</v>
      </c>
      <c r="AU912" s="197" t="s">
        <v>85</v>
      </c>
      <c r="AY912" s="18" t="s">
        <v>158</v>
      </c>
      <c r="BE912" s="198">
        <f t="shared" si="4"/>
        <v>0</v>
      </c>
      <c r="BF912" s="198">
        <f t="shared" si="5"/>
        <v>0</v>
      </c>
      <c r="BG912" s="198">
        <f t="shared" si="6"/>
        <v>0</v>
      </c>
      <c r="BH912" s="198">
        <f t="shared" si="7"/>
        <v>0</v>
      </c>
      <c r="BI912" s="198">
        <f t="shared" si="8"/>
        <v>0</v>
      </c>
      <c r="BJ912" s="18" t="s">
        <v>8</v>
      </c>
      <c r="BK912" s="198">
        <f t="shared" si="9"/>
        <v>0</v>
      </c>
      <c r="BL912" s="18" t="s">
        <v>283</v>
      </c>
      <c r="BM912" s="197" t="s">
        <v>1226</v>
      </c>
    </row>
    <row r="913" spans="1:65" s="2" customFormat="1" ht="24">
      <c r="A913" s="35"/>
      <c r="B913" s="36"/>
      <c r="C913" s="187" t="s">
        <v>1227</v>
      </c>
      <c r="D913" s="187" t="s">
        <v>160</v>
      </c>
      <c r="E913" s="188" t="s">
        <v>1228</v>
      </c>
      <c r="F913" s="189" t="s">
        <v>1229</v>
      </c>
      <c r="G913" s="190" t="s">
        <v>309</v>
      </c>
      <c r="H913" s="191">
        <v>29.92</v>
      </c>
      <c r="I913" s="192"/>
      <c r="J913" s="191">
        <f t="shared" si="0"/>
        <v>0</v>
      </c>
      <c r="K913" s="189" t="s">
        <v>164</v>
      </c>
      <c r="L913" s="40"/>
      <c r="M913" s="193" t="s">
        <v>1</v>
      </c>
      <c r="N913" s="194" t="s">
        <v>41</v>
      </c>
      <c r="O913" s="72"/>
      <c r="P913" s="195">
        <f t="shared" si="1"/>
        <v>0</v>
      </c>
      <c r="Q913" s="195">
        <v>1.5E-3</v>
      </c>
      <c r="R913" s="195">
        <f t="shared" si="2"/>
        <v>4.4880000000000003E-2</v>
      </c>
      <c r="S913" s="195">
        <v>0</v>
      </c>
      <c r="T913" s="196">
        <f t="shared" si="3"/>
        <v>0</v>
      </c>
      <c r="U913" s="35"/>
      <c r="V913" s="35"/>
      <c r="W913" s="35"/>
      <c r="X913" s="35"/>
      <c r="Y913" s="35"/>
      <c r="Z913" s="35"/>
      <c r="AA913" s="35"/>
      <c r="AB913" s="35"/>
      <c r="AC913" s="35"/>
      <c r="AD913" s="35"/>
      <c r="AE913" s="35"/>
      <c r="AR913" s="197" t="s">
        <v>283</v>
      </c>
      <c r="AT913" s="197" t="s">
        <v>160</v>
      </c>
      <c r="AU913" s="197" t="s">
        <v>85</v>
      </c>
      <c r="AY913" s="18" t="s">
        <v>158</v>
      </c>
      <c r="BE913" s="198">
        <f t="shared" si="4"/>
        <v>0</v>
      </c>
      <c r="BF913" s="198">
        <f t="shared" si="5"/>
        <v>0</v>
      </c>
      <c r="BG913" s="198">
        <f t="shared" si="6"/>
        <v>0</v>
      </c>
      <c r="BH913" s="198">
        <f t="shared" si="7"/>
        <v>0</v>
      </c>
      <c r="BI913" s="198">
        <f t="shared" si="8"/>
        <v>0</v>
      </c>
      <c r="BJ913" s="18" t="s">
        <v>8</v>
      </c>
      <c r="BK913" s="198">
        <f t="shared" si="9"/>
        <v>0</v>
      </c>
      <c r="BL913" s="18" t="s">
        <v>283</v>
      </c>
      <c r="BM913" s="197" t="s">
        <v>1230</v>
      </c>
    </row>
    <row r="914" spans="1:65" s="2" customFormat="1" ht="24">
      <c r="A914" s="35"/>
      <c r="B914" s="36"/>
      <c r="C914" s="187" t="s">
        <v>1231</v>
      </c>
      <c r="D914" s="187" t="s">
        <v>160</v>
      </c>
      <c r="E914" s="188" t="s">
        <v>1232</v>
      </c>
      <c r="F914" s="189" t="s">
        <v>1233</v>
      </c>
      <c r="G914" s="190" t="s">
        <v>309</v>
      </c>
      <c r="H914" s="191">
        <v>0.09</v>
      </c>
      <c r="I914" s="192"/>
      <c r="J914" s="191">
        <f t="shared" si="0"/>
        <v>0</v>
      </c>
      <c r="K914" s="189" t="s">
        <v>164</v>
      </c>
      <c r="L914" s="40"/>
      <c r="M914" s="193" t="s">
        <v>1</v>
      </c>
      <c r="N914" s="194" t="s">
        <v>41</v>
      </c>
      <c r="O914" s="72"/>
      <c r="P914" s="195">
        <f t="shared" si="1"/>
        <v>0</v>
      </c>
      <c r="Q914" s="195">
        <v>1.9499999999999999E-3</v>
      </c>
      <c r="R914" s="195">
        <f t="shared" si="2"/>
        <v>1.7549999999999998E-4</v>
      </c>
      <c r="S914" s="195">
        <v>0</v>
      </c>
      <c r="T914" s="196">
        <f t="shared" si="3"/>
        <v>0</v>
      </c>
      <c r="U914" s="35"/>
      <c r="V914" s="35"/>
      <c r="W914" s="35"/>
      <c r="X914" s="35"/>
      <c r="Y914" s="35"/>
      <c r="Z914" s="35"/>
      <c r="AA914" s="35"/>
      <c r="AB914" s="35"/>
      <c r="AC914" s="35"/>
      <c r="AD914" s="35"/>
      <c r="AE914" s="35"/>
      <c r="AR914" s="197" t="s">
        <v>283</v>
      </c>
      <c r="AT914" s="197" t="s">
        <v>160</v>
      </c>
      <c r="AU914" s="197" t="s">
        <v>85</v>
      </c>
      <c r="AY914" s="18" t="s">
        <v>158</v>
      </c>
      <c r="BE914" s="198">
        <f t="shared" si="4"/>
        <v>0</v>
      </c>
      <c r="BF914" s="198">
        <f t="shared" si="5"/>
        <v>0</v>
      </c>
      <c r="BG914" s="198">
        <f t="shared" si="6"/>
        <v>0</v>
      </c>
      <c r="BH914" s="198">
        <f t="shared" si="7"/>
        <v>0</v>
      </c>
      <c r="BI914" s="198">
        <f t="shared" si="8"/>
        <v>0</v>
      </c>
      <c r="BJ914" s="18" t="s">
        <v>8</v>
      </c>
      <c r="BK914" s="198">
        <f t="shared" si="9"/>
        <v>0</v>
      </c>
      <c r="BL914" s="18" t="s">
        <v>283</v>
      </c>
      <c r="BM914" s="197" t="s">
        <v>1234</v>
      </c>
    </row>
    <row r="915" spans="1:65" s="2" customFormat="1" ht="33" customHeight="1">
      <c r="A915" s="35"/>
      <c r="B915" s="36"/>
      <c r="C915" s="187" t="s">
        <v>1235</v>
      </c>
      <c r="D915" s="187" t="s">
        <v>160</v>
      </c>
      <c r="E915" s="188" t="s">
        <v>1236</v>
      </c>
      <c r="F915" s="189" t="s">
        <v>1237</v>
      </c>
      <c r="G915" s="190" t="s">
        <v>309</v>
      </c>
      <c r="H915" s="191">
        <v>74.349999999999994</v>
      </c>
      <c r="I915" s="192"/>
      <c r="J915" s="191">
        <f t="shared" si="0"/>
        <v>0</v>
      </c>
      <c r="K915" s="189" t="s">
        <v>164</v>
      </c>
      <c r="L915" s="40"/>
      <c r="M915" s="193" t="s">
        <v>1</v>
      </c>
      <c r="N915" s="194" t="s">
        <v>41</v>
      </c>
      <c r="O915" s="72"/>
      <c r="P915" s="195">
        <f t="shared" si="1"/>
        <v>0</v>
      </c>
      <c r="Q915" s="195">
        <v>8.4999999999999995E-4</v>
      </c>
      <c r="R915" s="195">
        <f t="shared" si="2"/>
        <v>6.319749999999999E-2</v>
      </c>
      <c r="S915" s="195">
        <v>0</v>
      </c>
      <c r="T915" s="196">
        <f t="shared" si="3"/>
        <v>0</v>
      </c>
      <c r="U915" s="35"/>
      <c r="V915" s="35"/>
      <c r="W915" s="35"/>
      <c r="X915" s="35"/>
      <c r="Y915" s="35"/>
      <c r="Z915" s="35"/>
      <c r="AA915" s="35"/>
      <c r="AB915" s="35"/>
      <c r="AC915" s="35"/>
      <c r="AD915" s="35"/>
      <c r="AE915" s="35"/>
      <c r="AR915" s="197" t="s">
        <v>283</v>
      </c>
      <c r="AT915" s="197" t="s">
        <v>160</v>
      </c>
      <c r="AU915" s="197" t="s">
        <v>85</v>
      </c>
      <c r="AY915" s="18" t="s">
        <v>158</v>
      </c>
      <c r="BE915" s="198">
        <f t="shared" si="4"/>
        <v>0</v>
      </c>
      <c r="BF915" s="198">
        <f t="shared" si="5"/>
        <v>0</v>
      </c>
      <c r="BG915" s="198">
        <f t="shared" si="6"/>
        <v>0</v>
      </c>
      <c r="BH915" s="198">
        <f t="shared" si="7"/>
        <v>0</v>
      </c>
      <c r="BI915" s="198">
        <f t="shared" si="8"/>
        <v>0</v>
      </c>
      <c r="BJ915" s="18" t="s">
        <v>8</v>
      </c>
      <c r="BK915" s="198">
        <f t="shared" si="9"/>
        <v>0</v>
      </c>
      <c r="BL915" s="18" t="s">
        <v>283</v>
      </c>
      <c r="BM915" s="197" t="s">
        <v>1238</v>
      </c>
    </row>
    <row r="916" spans="1:65" s="2" customFormat="1" ht="27">
      <c r="A916" s="35"/>
      <c r="B916" s="36"/>
      <c r="C916" s="37"/>
      <c r="D916" s="199" t="s">
        <v>167</v>
      </c>
      <c r="E916" s="37"/>
      <c r="F916" s="200" t="s">
        <v>1239</v>
      </c>
      <c r="G916" s="37"/>
      <c r="H916" s="37"/>
      <c r="I916" s="201"/>
      <c r="J916" s="37"/>
      <c r="K916" s="37"/>
      <c r="L916" s="40"/>
      <c r="M916" s="202"/>
      <c r="N916" s="203"/>
      <c r="O916" s="72"/>
      <c r="P916" s="72"/>
      <c r="Q916" s="72"/>
      <c r="R916" s="72"/>
      <c r="S916" s="72"/>
      <c r="T916" s="73"/>
      <c r="U916" s="35"/>
      <c r="V916" s="35"/>
      <c r="W916" s="35"/>
      <c r="X916" s="35"/>
      <c r="Y916" s="35"/>
      <c r="Z916" s="35"/>
      <c r="AA916" s="35"/>
      <c r="AB916" s="35"/>
      <c r="AC916" s="35"/>
      <c r="AD916" s="35"/>
      <c r="AE916" s="35"/>
      <c r="AT916" s="18" t="s">
        <v>167</v>
      </c>
      <c r="AU916" s="18" t="s">
        <v>85</v>
      </c>
    </row>
    <row r="917" spans="1:65" s="13" customFormat="1" ht="11.25">
      <c r="B917" s="204"/>
      <c r="C917" s="205"/>
      <c r="D917" s="199" t="s">
        <v>169</v>
      </c>
      <c r="E917" s="206" t="s">
        <v>1</v>
      </c>
      <c r="F917" s="207" t="s">
        <v>1240</v>
      </c>
      <c r="G917" s="205"/>
      <c r="H917" s="208">
        <v>74.349999999999994</v>
      </c>
      <c r="I917" s="209"/>
      <c r="J917" s="205"/>
      <c r="K917" s="205"/>
      <c r="L917" s="210"/>
      <c r="M917" s="211"/>
      <c r="N917" s="212"/>
      <c r="O917" s="212"/>
      <c r="P917" s="212"/>
      <c r="Q917" s="212"/>
      <c r="R917" s="212"/>
      <c r="S917" s="212"/>
      <c r="T917" s="213"/>
      <c r="AT917" s="214" t="s">
        <v>169</v>
      </c>
      <c r="AU917" s="214" t="s">
        <v>85</v>
      </c>
      <c r="AV917" s="13" t="s">
        <v>85</v>
      </c>
      <c r="AW917" s="13" t="s">
        <v>32</v>
      </c>
      <c r="AX917" s="13" t="s">
        <v>8</v>
      </c>
      <c r="AY917" s="214" t="s">
        <v>158</v>
      </c>
    </row>
    <row r="918" spans="1:65" s="2" customFormat="1" ht="33" customHeight="1">
      <c r="A918" s="35"/>
      <c r="B918" s="36"/>
      <c r="C918" s="187" t="s">
        <v>1241</v>
      </c>
      <c r="D918" s="187" t="s">
        <v>160</v>
      </c>
      <c r="E918" s="188" t="s">
        <v>1242</v>
      </c>
      <c r="F918" s="189" t="s">
        <v>1243</v>
      </c>
      <c r="G918" s="190" t="s">
        <v>309</v>
      </c>
      <c r="H918" s="191">
        <v>27.48</v>
      </c>
      <c r="I918" s="192"/>
      <c r="J918" s="191">
        <f>ROUND(I918*H918,0)</f>
        <v>0</v>
      </c>
      <c r="K918" s="189" t="s">
        <v>164</v>
      </c>
      <c r="L918" s="40"/>
      <c r="M918" s="193" t="s">
        <v>1</v>
      </c>
      <c r="N918" s="194" t="s">
        <v>41</v>
      </c>
      <c r="O918" s="72"/>
      <c r="P918" s="195">
        <f>O918*H918</f>
        <v>0</v>
      </c>
      <c r="Q918" s="195">
        <v>1.16E-3</v>
      </c>
      <c r="R918" s="195">
        <f>Q918*H918</f>
        <v>3.1876800000000004E-2</v>
      </c>
      <c r="S918" s="195">
        <v>0</v>
      </c>
      <c r="T918" s="196">
        <f>S918*H918</f>
        <v>0</v>
      </c>
      <c r="U918" s="35"/>
      <c r="V918" s="35"/>
      <c r="W918" s="35"/>
      <c r="X918" s="35"/>
      <c r="Y918" s="35"/>
      <c r="Z918" s="35"/>
      <c r="AA918" s="35"/>
      <c r="AB918" s="35"/>
      <c r="AC918" s="35"/>
      <c r="AD918" s="35"/>
      <c r="AE918" s="35"/>
      <c r="AR918" s="197" t="s">
        <v>283</v>
      </c>
      <c r="AT918" s="197" t="s">
        <v>160</v>
      </c>
      <c r="AU918" s="197" t="s">
        <v>85</v>
      </c>
      <c r="AY918" s="18" t="s">
        <v>158</v>
      </c>
      <c r="BE918" s="198">
        <f>IF(N918="základní",J918,0)</f>
        <v>0</v>
      </c>
      <c r="BF918" s="198">
        <f>IF(N918="snížená",J918,0)</f>
        <v>0</v>
      </c>
      <c r="BG918" s="198">
        <f>IF(N918="zákl. přenesená",J918,0)</f>
        <v>0</v>
      </c>
      <c r="BH918" s="198">
        <f>IF(N918="sníž. přenesená",J918,0)</f>
        <v>0</v>
      </c>
      <c r="BI918" s="198">
        <f>IF(N918="nulová",J918,0)</f>
        <v>0</v>
      </c>
      <c r="BJ918" s="18" t="s">
        <v>8</v>
      </c>
      <c r="BK918" s="198">
        <f>ROUND(I918*H918,0)</f>
        <v>0</v>
      </c>
      <c r="BL918" s="18" t="s">
        <v>283</v>
      </c>
      <c r="BM918" s="197" t="s">
        <v>1244</v>
      </c>
    </row>
    <row r="919" spans="1:65" s="2" customFormat="1" ht="27">
      <c r="A919" s="35"/>
      <c r="B919" s="36"/>
      <c r="C919" s="37"/>
      <c r="D919" s="199" t="s">
        <v>167</v>
      </c>
      <c r="E919" s="37"/>
      <c r="F919" s="200" t="s">
        <v>1239</v>
      </c>
      <c r="G919" s="37"/>
      <c r="H919" s="37"/>
      <c r="I919" s="201"/>
      <c r="J919" s="37"/>
      <c r="K919" s="37"/>
      <c r="L919" s="40"/>
      <c r="M919" s="202"/>
      <c r="N919" s="203"/>
      <c r="O919" s="72"/>
      <c r="P919" s="72"/>
      <c r="Q919" s="72"/>
      <c r="R919" s="72"/>
      <c r="S919" s="72"/>
      <c r="T919" s="73"/>
      <c r="U919" s="35"/>
      <c r="V919" s="35"/>
      <c r="W919" s="35"/>
      <c r="X919" s="35"/>
      <c r="Y919" s="35"/>
      <c r="Z919" s="35"/>
      <c r="AA919" s="35"/>
      <c r="AB919" s="35"/>
      <c r="AC919" s="35"/>
      <c r="AD919" s="35"/>
      <c r="AE919" s="35"/>
      <c r="AT919" s="18" t="s">
        <v>167</v>
      </c>
      <c r="AU919" s="18" t="s">
        <v>85</v>
      </c>
    </row>
    <row r="920" spans="1:65" s="13" customFormat="1" ht="11.25">
      <c r="B920" s="204"/>
      <c r="C920" s="205"/>
      <c r="D920" s="199" t="s">
        <v>169</v>
      </c>
      <c r="E920" s="206" t="s">
        <v>1</v>
      </c>
      <c r="F920" s="207" t="s">
        <v>1245</v>
      </c>
      <c r="G920" s="205"/>
      <c r="H920" s="208">
        <v>27.48</v>
      </c>
      <c r="I920" s="209"/>
      <c r="J920" s="205"/>
      <c r="K920" s="205"/>
      <c r="L920" s="210"/>
      <c r="M920" s="211"/>
      <c r="N920" s="212"/>
      <c r="O920" s="212"/>
      <c r="P920" s="212"/>
      <c r="Q920" s="212"/>
      <c r="R920" s="212"/>
      <c r="S920" s="212"/>
      <c r="T920" s="213"/>
      <c r="AT920" s="214" t="s">
        <v>169</v>
      </c>
      <c r="AU920" s="214" t="s">
        <v>85</v>
      </c>
      <c r="AV920" s="13" t="s">
        <v>85</v>
      </c>
      <c r="AW920" s="13" t="s">
        <v>32</v>
      </c>
      <c r="AX920" s="13" t="s">
        <v>8</v>
      </c>
      <c r="AY920" s="214" t="s">
        <v>158</v>
      </c>
    </row>
    <row r="921" spans="1:65" s="2" customFormat="1" ht="33" customHeight="1">
      <c r="A921" s="35"/>
      <c r="B921" s="36"/>
      <c r="C921" s="187" t="s">
        <v>1246</v>
      </c>
      <c r="D921" s="187" t="s">
        <v>160</v>
      </c>
      <c r="E921" s="188" t="s">
        <v>1247</v>
      </c>
      <c r="F921" s="189" t="s">
        <v>1248</v>
      </c>
      <c r="G921" s="190" t="s">
        <v>309</v>
      </c>
      <c r="H921" s="191">
        <v>86.73</v>
      </c>
      <c r="I921" s="192"/>
      <c r="J921" s="191">
        <f>ROUND(I921*H921,0)</f>
        <v>0</v>
      </c>
      <c r="K921" s="189" t="s">
        <v>164</v>
      </c>
      <c r="L921" s="40"/>
      <c r="M921" s="193" t="s">
        <v>1</v>
      </c>
      <c r="N921" s="194" t="s">
        <v>41</v>
      </c>
      <c r="O921" s="72"/>
      <c r="P921" s="195">
        <f>O921*H921</f>
        <v>0</v>
      </c>
      <c r="Q921" s="195">
        <v>1.4400000000000001E-3</v>
      </c>
      <c r="R921" s="195">
        <f>Q921*H921</f>
        <v>0.12489120000000001</v>
      </c>
      <c r="S921" s="195">
        <v>0</v>
      </c>
      <c r="T921" s="196">
        <f>S921*H921</f>
        <v>0</v>
      </c>
      <c r="U921" s="35"/>
      <c r="V921" s="35"/>
      <c r="W921" s="35"/>
      <c r="X921" s="35"/>
      <c r="Y921" s="35"/>
      <c r="Z921" s="35"/>
      <c r="AA921" s="35"/>
      <c r="AB921" s="35"/>
      <c r="AC921" s="35"/>
      <c r="AD921" s="35"/>
      <c r="AE921" s="35"/>
      <c r="AR921" s="197" t="s">
        <v>283</v>
      </c>
      <c r="AT921" s="197" t="s">
        <v>160</v>
      </c>
      <c r="AU921" s="197" t="s">
        <v>85</v>
      </c>
      <c r="AY921" s="18" t="s">
        <v>158</v>
      </c>
      <c r="BE921" s="198">
        <f>IF(N921="základní",J921,0)</f>
        <v>0</v>
      </c>
      <c r="BF921" s="198">
        <f>IF(N921="snížená",J921,0)</f>
        <v>0</v>
      </c>
      <c r="BG921" s="198">
        <f>IF(N921="zákl. přenesená",J921,0)</f>
        <v>0</v>
      </c>
      <c r="BH921" s="198">
        <f>IF(N921="sníž. přenesená",J921,0)</f>
        <v>0</v>
      </c>
      <c r="BI921" s="198">
        <f>IF(N921="nulová",J921,0)</f>
        <v>0</v>
      </c>
      <c r="BJ921" s="18" t="s">
        <v>8</v>
      </c>
      <c r="BK921" s="198">
        <f>ROUND(I921*H921,0)</f>
        <v>0</v>
      </c>
      <c r="BL921" s="18" t="s">
        <v>283</v>
      </c>
      <c r="BM921" s="197" t="s">
        <v>1249</v>
      </c>
    </row>
    <row r="922" spans="1:65" s="2" customFormat="1" ht="27">
      <c r="A922" s="35"/>
      <c r="B922" s="36"/>
      <c r="C922" s="37"/>
      <c r="D922" s="199" t="s">
        <v>167</v>
      </c>
      <c r="E922" s="37"/>
      <c r="F922" s="200" t="s">
        <v>1239</v>
      </c>
      <c r="G922" s="37"/>
      <c r="H922" s="37"/>
      <c r="I922" s="201"/>
      <c r="J922" s="37"/>
      <c r="K922" s="37"/>
      <c r="L922" s="40"/>
      <c r="M922" s="202"/>
      <c r="N922" s="203"/>
      <c r="O922" s="72"/>
      <c r="P922" s="72"/>
      <c r="Q922" s="72"/>
      <c r="R922" s="72"/>
      <c r="S922" s="72"/>
      <c r="T922" s="73"/>
      <c r="U922" s="35"/>
      <c r="V922" s="35"/>
      <c r="W922" s="35"/>
      <c r="X922" s="35"/>
      <c r="Y922" s="35"/>
      <c r="Z922" s="35"/>
      <c r="AA922" s="35"/>
      <c r="AB922" s="35"/>
      <c r="AC922" s="35"/>
      <c r="AD922" s="35"/>
      <c r="AE922" s="35"/>
      <c r="AT922" s="18" t="s">
        <v>167</v>
      </c>
      <c r="AU922" s="18" t="s">
        <v>85</v>
      </c>
    </row>
    <row r="923" spans="1:65" s="13" customFormat="1" ht="11.25">
      <c r="B923" s="204"/>
      <c r="C923" s="205"/>
      <c r="D923" s="199" t="s">
        <v>169</v>
      </c>
      <c r="E923" s="206" t="s">
        <v>1</v>
      </c>
      <c r="F923" s="207" t="s">
        <v>1250</v>
      </c>
      <c r="G923" s="205"/>
      <c r="H923" s="208">
        <v>86.73</v>
      </c>
      <c r="I923" s="209"/>
      <c r="J923" s="205"/>
      <c r="K923" s="205"/>
      <c r="L923" s="210"/>
      <c r="M923" s="211"/>
      <c r="N923" s="212"/>
      <c r="O923" s="212"/>
      <c r="P923" s="212"/>
      <c r="Q923" s="212"/>
      <c r="R923" s="212"/>
      <c r="S923" s="212"/>
      <c r="T923" s="213"/>
      <c r="AT923" s="214" t="s">
        <v>169</v>
      </c>
      <c r="AU923" s="214" t="s">
        <v>85</v>
      </c>
      <c r="AV923" s="13" t="s">
        <v>85</v>
      </c>
      <c r="AW923" s="13" t="s">
        <v>32</v>
      </c>
      <c r="AX923" s="13" t="s">
        <v>8</v>
      </c>
      <c r="AY923" s="214" t="s">
        <v>158</v>
      </c>
    </row>
    <row r="924" spans="1:65" s="2" customFormat="1" ht="33" customHeight="1">
      <c r="A924" s="35"/>
      <c r="B924" s="36"/>
      <c r="C924" s="187" t="s">
        <v>1251</v>
      </c>
      <c r="D924" s="187" t="s">
        <v>160</v>
      </c>
      <c r="E924" s="188" t="s">
        <v>1252</v>
      </c>
      <c r="F924" s="189" t="s">
        <v>1253</v>
      </c>
      <c r="G924" s="190" t="s">
        <v>309</v>
      </c>
      <c r="H924" s="191">
        <v>18.77</v>
      </c>
      <c r="I924" s="192"/>
      <c r="J924" s="191">
        <f>ROUND(I924*H924,0)</f>
        <v>0</v>
      </c>
      <c r="K924" s="189" t="s">
        <v>164</v>
      </c>
      <c r="L924" s="40"/>
      <c r="M924" s="193" t="s">
        <v>1</v>
      </c>
      <c r="N924" s="194" t="s">
        <v>41</v>
      </c>
      <c r="O924" s="72"/>
      <c r="P924" s="195">
        <f>O924*H924</f>
        <v>0</v>
      </c>
      <c r="Q924" s="195">
        <v>2.81E-3</v>
      </c>
      <c r="R924" s="195">
        <f>Q924*H924</f>
        <v>5.2743699999999998E-2</v>
      </c>
      <c r="S924" s="195">
        <v>0</v>
      </c>
      <c r="T924" s="196">
        <f>S924*H924</f>
        <v>0</v>
      </c>
      <c r="U924" s="35"/>
      <c r="V924" s="35"/>
      <c r="W924" s="35"/>
      <c r="X924" s="35"/>
      <c r="Y924" s="35"/>
      <c r="Z924" s="35"/>
      <c r="AA924" s="35"/>
      <c r="AB924" s="35"/>
      <c r="AC924" s="35"/>
      <c r="AD924" s="35"/>
      <c r="AE924" s="35"/>
      <c r="AR924" s="197" t="s">
        <v>283</v>
      </c>
      <c r="AT924" s="197" t="s">
        <v>160</v>
      </c>
      <c r="AU924" s="197" t="s">
        <v>85</v>
      </c>
      <c r="AY924" s="18" t="s">
        <v>158</v>
      </c>
      <c r="BE924" s="198">
        <f>IF(N924="základní",J924,0)</f>
        <v>0</v>
      </c>
      <c r="BF924" s="198">
        <f>IF(N924="snížená",J924,0)</f>
        <v>0</v>
      </c>
      <c r="BG924" s="198">
        <f>IF(N924="zákl. přenesená",J924,0)</f>
        <v>0</v>
      </c>
      <c r="BH924" s="198">
        <f>IF(N924="sníž. přenesená",J924,0)</f>
        <v>0</v>
      </c>
      <c r="BI924" s="198">
        <f>IF(N924="nulová",J924,0)</f>
        <v>0</v>
      </c>
      <c r="BJ924" s="18" t="s">
        <v>8</v>
      </c>
      <c r="BK924" s="198">
        <f>ROUND(I924*H924,0)</f>
        <v>0</v>
      </c>
      <c r="BL924" s="18" t="s">
        <v>283</v>
      </c>
      <c r="BM924" s="197" t="s">
        <v>1254</v>
      </c>
    </row>
    <row r="925" spans="1:65" s="2" customFormat="1" ht="27">
      <c r="A925" s="35"/>
      <c r="B925" s="36"/>
      <c r="C925" s="37"/>
      <c r="D925" s="199" t="s">
        <v>167</v>
      </c>
      <c r="E925" s="37"/>
      <c r="F925" s="200" t="s">
        <v>1239</v>
      </c>
      <c r="G925" s="37"/>
      <c r="H925" s="37"/>
      <c r="I925" s="201"/>
      <c r="J925" s="37"/>
      <c r="K925" s="37"/>
      <c r="L925" s="40"/>
      <c r="M925" s="202"/>
      <c r="N925" s="203"/>
      <c r="O925" s="72"/>
      <c r="P925" s="72"/>
      <c r="Q925" s="72"/>
      <c r="R925" s="72"/>
      <c r="S925" s="72"/>
      <c r="T925" s="73"/>
      <c r="U925" s="35"/>
      <c r="V925" s="35"/>
      <c r="W925" s="35"/>
      <c r="X925" s="35"/>
      <c r="Y925" s="35"/>
      <c r="Z925" s="35"/>
      <c r="AA925" s="35"/>
      <c r="AB925" s="35"/>
      <c r="AC925" s="35"/>
      <c r="AD925" s="35"/>
      <c r="AE925" s="35"/>
      <c r="AT925" s="18" t="s">
        <v>167</v>
      </c>
      <c r="AU925" s="18" t="s">
        <v>85</v>
      </c>
    </row>
    <row r="926" spans="1:65" s="13" customFormat="1" ht="11.25">
      <c r="B926" s="204"/>
      <c r="C926" s="205"/>
      <c r="D926" s="199" t="s">
        <v>169</v>
      </c>
      <c r="E926" s="206" t="s">
        <v>1</v>
      </c>
      <c r="F926" s="207" t="s">
        <v>1255</v>
      </c>
      <c r="G926" s="205"/>
      <c r="H926" s="208">
        <v>18.77</v>
      </c>
      <c r="I926" s="209"/>
      <c r="J926" s="205"/>
      <c r="K926" s="205"/>
      <c r="L926" s="210"/>
      <c r="M926" s="211"/>
      <c r="N926" s="212"/>
      <c r="O926" s="212"/>
      <c r="P926" s="212"/>
      <c r="Q926" s="212"/>
      <c r="R926" s="212"/>
      <c r="S926" s="212"/>
      <c r="T926" s="213"/>
      <c r="AT926" s="214" t="s">
        <v>169</v>
      </c>
      <c r="AU926" s="214" t="s">
        <v>85</v>
      </c>
      <c r="AV926" s="13" t="s">
        <v>85</v>
      </c>
      <c r="AW926" s="13" t="s">
        <v>32</v>
      </c>
      <c r="AX926" s="13" t="s">
        <v>8</v>
      </c>
      <c r="AY926" s="214" t="s">
        <v>158</v>
      </c>
    </row>
    <row r="927" spans="1:65" s="2" customFormat="1" ht="33" customHeight="1">
      <c r="A927" s="35"/>
      <c r="B927" s="36"/>
      <c r="C927" s="187" t="s">
        <v>1256</v>
      </c>
      <c r="D927" s="187" t="s">
        <v>160</v>
      </c>
      <c r="E927" s="188" t="s">
        <v>1257</v>
      </c>
      <c r="F927" s="189" t="s">
        <v>1258</v>
      </c>
      <c r="G927" s="190" t="s">
        <v>309</v>
      </c>
      <c r="H927" s="191">
        <v>6.1</v>
      </c>
      <c r="I927" s="192"/>
      <c r="J927" s="191">
        <f>ROUND(I927*H927,0)</f>
        <v>0</v>
      </c>
      <c r="K927" s="189" t="s">
        <v>164</v>
      </c>
      <c r="L927" s="40"/>
      <c r="M927" s="193" t="s">
        <v>1</v>
      </c>
      <c r="N927" s="194" t="s">
        <v>41</v>
      </c>
      <c r="O927" s="72"/>
      <c r="P927" s="195">
        <f>O927*H927</f>
        <v>0</v>
      </c>
      <c r="Q927" s="195">
        <v>3.63E-3</v>
      </c>
      <c r="R927" s="195">
        <f>Q927*H927</f>
        <v>2.2142999999999999E-2</v>
      </c>
      <c r="S927" s="195">
        <v>0</v>
      </c>
      <c r="T927" s="196">
        <f>S927*H927</f>
        <v>0</v>
      </c>
      <c r="U927" s="35"/>
      <c r="V927" s="35"/>
      <c r="W927" s="35"/>
      <c r="X927" s="35"/>
      <c r="Y927" s="35"/>
      <c r="Z927" s="35"/>
      <c r="AA927" s="35"/>
      <c r="AB927" s="35"/>
      <c r="AC927" s="35"/>
      <c r="AD927" s="35"/>
      <c r="AE927" s="35"/>
      <c r="AR927" s="197" t="s">
        <v>283</v>
      </c>
      <c r="AT927" s="197" t="s">
        <v>160</v>
      </c>
      <c r="AU927" s="197" t="s">
        <v>85</v>
      </c>
      <c r="AY927" s="18" t="s">
        <v>158</v>
      </c>
      <c r="BE927" s="198">
        <f>IF(N927="základní",J927,0)</f>
        <v>0</v>
      </c>
      <c r="BF927" s="198">
        <f>IF(N927="snížená",J927,0)</f>
        <v>0</v>
      </c>
      <c r="BG927" s="198">
        <f>IF(N927="zákl. přenesená",J927,0)</f>
        <v>0</v>
      </c>
      <c r="BH927" s="198">
        <f>IF(N927="sníž. přenesená",J927,0)</f>
        <v>0</v>
      </c>
      <c r="BI927" s="198">
        <f>IF(N927="nulová",J927,0)</f>
        <v>0</v>
      </c>
      <c r="BJ927" s="18" t="s">
        <v>8</v>
      </c>
      <c r="BK927" s="198">
        <f>ROUND(I927*H927,0)</f>
        <v>0</v>
      </c>
      <c r="BL927" s="18" t="s">
        <v>283</v>
      </c>
      <c r="BM927" s="197" t="s">
        <v>1259</v>
      </c>
    </row>
    <row r="928" spans="1:65" s="2" customFormat="1" ht="27">
      <c r="A928" s="35"/>
      <c r="B928" s="36"/>
      <c r="C928" s="37"/>
      <c r="D928" s="199" t="s">
        <v>167</v>
      </c>
      <c r="E928" s="37"/>
      <c r="F928" s="200" t="s">
        <v>1239</v>
      </c>
      <c r="G928" s="37"/>
      <c r="H928" s="37"/>
      <c r="I928" s="201"/>
      <c r="J928" s="37"/>
      <c r="K928" s="37"/>
      <c r="L928" s="40"/>
      <c r="M928" s="202"/>
      <c r="N928" s="203"/>
      <c r="O928" s="72"/>
      <c r="P928" s="72"/>
      <c r="Q928" s="72"/>
      <c r="R928" s="72"/>
      <c r="S928" s="72"/>
      <c r="T928" s="73"/>
      <c r="U928" s="35"/>
      <c r="V928" s="35"/>
      <c r="W928" s="35"/>
      <c r="X928" s="35"/>
      <c r="Y928" s="35"/>
      <c r="Z928" s="35"/>
      <c r="AA928" s="35"/>
      <c r="AB928" s="35"/>
      <c r="AC928" s="35"/>
      <c r="AD928" s="35"/>
      <c r="AE928" s="35"/>
      <c r="AT928" s="18" t="s">
        <v>167</v>
      </c>
      <c r="AU928" s="18" t="s">
        <v>85</v>
      </c>
    </row>
    <row r="929" spans="1:65" s="2" customFormat="1" ht="55.5" customHeight="1">
      <c r="A929" s="35"/>
      <c r="B929" s="36"/>
      <c r="C929" s="187" t="s">
        <v>1260</v>
      </c>
      <c r="D929" s="187" t="s">
        <v>160</v>
      </c>
      <c r="E929" s="188" t="s">
        <v>1261</v>
      </c>
      <c r="F929" s="189" t="s">
        <v>1262</v>
      </c>
      <c r="G929" s="190" t="s">
        <v>309</v>
      </c>
      <c r="H929" s="191">
        <v>75.55</v>
      </c>
      <c r="I929" s="192"/>
      <c r="J929" s="191">
        <f>ROUND(I929*H929,0)</f>
        <v>0</v>
      </c>
      <c r="K929" s="189" t="s">
        <v>164</v>
      </c>
      <c r="L929" s="40"/>
      <c r="M929" s="193" t="s">
        <v>1</v>
      </c>
      <c r="N929" s="194" t="s">
        <v>41</v>
      </c>
      <c r="O929" s="72"/>
      <c r="P929" s="195">
        <f>O929*H929</f>
        <v>0</v>
      </c>
      <c r="Q929" s="195">
        <v>6.9999999999999994E-5</v>
      </c>
      <c r="R929" s="195">
        <f>Q929*H929</f>
        <v>5.2884999999999989E-3</v>
      </c>
      <c r="S929" s="195">
        <v>0</v>
      </c>
      <c r="T929" s="196">
        <f>S929*H929</f>
        <v>0</v>
      </c>
      <c r="U929" s="35"/>
      <c r="V929" s="35"/>
      <c r="W929" s="35"/>
      <c r="X929" s="35"/>
      <c r="Y929" s="35"/>
      <c r="Z929" s="35"/>
      <c r="AA929" s="35"/>
      <c r="AB929" s="35"/>
      <c r="AC929" s="35"/>
      <c r="AD929" s="35"/>
      <c r="AE929" s="35"/>
      <c r="AR929" s="197" t="s">
        <v>283</v>
      </c>
      <c r="AT929" s="197" t="s">
        <v>160</v>
      </c>
      <c r="AU929" s="197" t="s">
        <v>85</v>
      </c>
      <c r="AY929" s="18" t="s">
        <v>158</v>
      </c>
      <c r="BE929" s="198">
        <f>IF(N929="základní",J929,0)</f>
        <v>0</v>
      </c>
      <c r="BF929" s="198">
        <f>IF(N929="snížená",J929,0)</f>
        <v>0</v>
      </c>
      <c r="BG929" s="198">
        <f>IF(N929="zákl. přenesená",J929,0)</f>
        <v>0</v>
      </c>
      <c r="BH929" s="198">
        <f>IF(N929="sníž. přenesená",J929,0)</f>
        <v>0</v>
      </c>
      <c r="BI929" s="198">
        <f>IF(N929="nulová",J929,0)</f>
        <v>0</v>
      </c>
      <c r="BJ929" s="18" t="s">
        <v>8</v>
      </c>
      <c r="BK929" s="198">
        <f>ROUND(I929*H929,0)</f>
        <v>0</v>
      </c>
      <c r="BL929" s="18" t="s">
        <v>283</v>
      </c>
      <c r="BM929" s="197" t="s">
        <v>1263</v>
      </c>
    </row>
    <row r="930" spans="1:65" s="2" customFormat="1" ht="27">
      <c r="A930" s="35"/>
      <c r="B930" s="36"/>
      <c r="C930" s="37"/>
      <c r="D930" s="199" t="s">
        <v>167</v>
      </c>
      <c r="E930" s="37"/>
      <c r="F930" s="200" t="s">
        <v>1264</v>
      </c>
      <c r="G930" s="37"/>
      <c r="H930" s="37"/>
      <c r="I930" s="201"/>
      <c r="J930" s="37"/>
      <c r="K930" s="37"/>
      <c r="L930" s="40"/>
      <c r="M930" s="202"/>
      <c r="N930" s="203"/>
      <c r="O930" s="72"/>
      <c r="P930" s="72"/>
      <c r="Q930" s="72"/>
      <c r="R930" s="72"/>
      <c r="S930" s="72"/>
      <c r="T930" s="73"/>
      <c r="U930" s="35"/>
      <c r="V930" s="35"/>
      <c r="W930" s="35"/>
      <c r="X930" s="35"/>
      <c r="Y930" s="35"/>
      <c r="Z930" s="35"/>
      <c r="AA930" s="35"/>
      <c r="AB930" s="35"/>
      <c r="AC930" s="35"/>
      <c r="AD930" s="35"/>
      <c r="AE930" s="35"/>
      <c r="AT930" s="18" t="s">
        <v>167</v>
      </c>
      <c r="AU930" s="18" t="s">
        <v>85</v>
      </c>
    </row>
    <row r="931" spans="1:65" s="2" customFormat="1" ht="55.5" customHeight="1">
      <c r="A931" s="35"/>
      <c r="B931" s="36"/>
      <c r="C931" s="187" t="s">
        <v>1265</v>
      </c>
      <c r="D931" s="187" t="s">
        <v>160</v>
      </c>
      <c r="E931" s="188" t="s">
        <v>1266</v>
      </c>
      <c r="F931" s="189" t="s">
        <v>1267</v>
      </c>
      <c r="G931" s="190" t="s">
        <v>309</v>
      </c>
      <c r="H931" s="191">
        <v>139.56</v>
      </c>
      <c r="I931" s="192"/>
      <c r="J931" s="191">
        <f>ROUND(I931*H931,0)</f>
        <v>0</v>
      </c>
      <c r="K931" s="189" t="s">
        <v>164</v>
      </c>
      <c r="L931" s="40"/>
      <c r="M931" s="193" t="s">
        <v>1</v>
      </c>
      <c r="N931" s="194" t="s">
        <v>41</v>
      </c>
      <c r="O931" s="72"/>
      <c r="P931" s="195">
        <f>O931*H931</f>
        <v>0</v>
      </c>
      <c r="Q931" s="195">
        <v>2.4000000000000001E-4</v>
      </c>
      <c r="R931" s="195">
        <f>Q931*H931</f>
        <v>3.3494400000000001E-2</v>
      </c>
      <c r="S931" s="195">
        <v>0</v>
      </c>
      <c r="T931" s="196">
        <f>S931*H931</f>
        <v>0</v>
      </c>
      <c r="U931" s="35"/>
      <c r="V931" s="35"/>
      <c r="W931" s="35"/>
      <c r="X931" s="35"/>
      <c r="Y931" s="35"/>
      <c r="Z931" s="35"/>
      <c r="AA931" s="35"/>
      <c r="AB931" s="35"/>
      <c r="AC931" s="35"/>
      <c r="AD931" s="35"/>
      <c r="AE931" s="35"/>
      <c r="AR931" s="197" t="s">
        <v>283</v>
      </c>
      <c r="AT931" s="197" t="s">
        <v>160</v>
      </c>
      <c r="AU931" s="197" t="s">
        <v>85</v>
      </c>
      <c r="AY931" s="18" t="s">
        <v>158</v>
      </c>
      <c r="BE931" s="198">
        <f>IF(N931="základní",J931,0)</f>
        <v>0</v>
      </c>
      <c r="BF931" s="198">
        <f>IF(N931="snížená",J931,0)</f>
        <v>0</v>
      </c>
      <c r="BG931" s="198">
        <f>IF(N931="zákl. přenesená",J931,0)</f>
        <v>0</v>
      </c>
      <c r="BH931" s="198">
        <f>IF(N931="sníž. přenesená",J931,0)</f>
        <v>0</v>
      </c>
      <c r="BI931" s="198">
        <f>IF(N931="nulová",J931,0)</f>
        <v>0</v>
      </c>
      <c r="BJ931" s="18" t="s">
        <v>8</v>
      </c>
      <c r="BK931" s="198">
        <f>ROUND(I931*H931,0)</f>
        <v>0</v>
      </c>
      <c r="BL931" s="18" t="s">
        <v>283</v>
      </c>
      <c r="BM931" s="197" t="s">
        <v>1268</v>
      </c>
    </row>
    <row r="932" spans="1:65" s="2" customFormat="1" ht="27">
      <c r="A932" s="35"/>
      <c r="B932" s="36"/>
      <c r="C932" s="37"/>
      <c r="D932" s="199" t="s">
        <v>167</v>
      </c>
      <c r="E932" s="37"/>
      <c r="F932" s="200" t="s">
        <v>1264</v>
      </c>
      <c r="G932" s="37"/>
      <c r="H932" s="37"/>
      <c r="I932" s="201"/>
      <c r="J932" s="37"/>
      <c r="K932" s="37"/>
      <c r="L932" s="40"/>
      <c r="M932" s="202"/>
      <c r="N932" s="203"/>
      <c r="O932" s="72"/>
      <c r="P932" s="72"/>
      <c r="Q932" s="72"/>
      <c r="R932" s="72"/>
      <c r="S932" s="72"/>
      <c r="T932" s="73"/>
      <c r="U932" s="35"/>
      <c r="V932" s="35"/>
      <c r="W932" s="35"/>
      <c r="X932" s="35"/>
      <c r="Y932" s="35"/>
      <c r="Z932" s="35"/>
      <c r="AA932" s="35"/>
      <c r="AB932" s="35"/>
      <c r="AC932" s="35"/>
      <c r="AD932" s="35"/>
      <c r="AE932" s="35"/>
      <c r="AT932" s="18" t="s">
        <v>167</v>
      </c>
      <c r="AU932" s="18" t="s">
        <v>85</v>
      </c>
    </row>
    <row r="933" spans="1:65" s="13" customFormat="1" ht="11.25">
      <c r="B933" s="204"/>
      <c r="C933" s="205"/>
      <c r="D933" s="199" t="s">
        <v>169</v>
      </c>
      <c r="E933" s="206" t="s">
        <v>1</v>
      </c>
      <c r="F933" s="207" t="s">
        <v>1269</v>
      </c>
      <c r="G933" s="205"/>
      <c r="H933" s="208">
        <v>139.56</v>
      </c>
      <c r="I933" s="209"/>
      <c r="J933" s="205"/>
      <c r="K933" s="205"/>
      <c r="L933" s="210"/>
      <c r="M933" s="211"/>
      <c r="N933" s="212"/>
      <c r="O933" s="212"/>
      <c r="P933" s="212"/>
      <c r="Q933" s="212"/>
      <c r="R933" s="212"/>
      <c r="S933" s="212"/>
      <c r="T933" s="213"/>
      <c r="AT933" s="214" t="s">
        <v>169</v>
      </c>
      <c r="AU933" s="214" t="s">
        <v>85</v>
      </c>
      <c r="AV933" s="13" t="s">
        <v>85</v>
      </c>
      <c r="AW933" s="13" t="s">
        <v>32</v>
      </c>
      <c r="AX933" s="13" t="s">
        <v>8</v>
      </c>
      <c r="AY933" s="214" t="s">
        <v>158</v>
      </c>
    </row>
    <row r="934" spans="1:65" s="2" customFormat="1" ht="16.5" customHeight="1">
      <c r="A934" s="35"/>
      <c r="B934" s="36"/>
      <c r="C934" s="187" t="s">
        <v>1270</v>
      </c>
      <c r="D934" s="187" t="s">
        <v>160</v>
      </c>
      <c r="E934" s="188" t="s">
        <v>1271</v>
      </c>
      <c r="F934" s="189" t="s">
        <v>1272</v>
      </c>
      <c r="G934" s="190" t="s">
        <v>498</v>
      </c>
      <c r="H934" s="191">
        <v>1</v>
      </c>
      <c r="I934" s="192"/>
      <c r="J934" s="191">
        <f t="shared" ref="J934:J941" si="10">ROUND(I934*H934,0)</f>
        <v>0</v>
      </c>
      <c r="K934" s="189" t="s">
        <v>1</v>
      </c>
      <c r="L934" s="40"/>
      <c r="M934" s="193" t="s">
        <v>1</v>
      </c>
      <c r="N934" s="194" t="s">
        <v>41</v>
      </c>
      <c r="O934" s="72"/>
      <c r="P934" s="195">
        <f t="shared" ref="P934:P941" si="11">O934*H934</f>
        <v>0</v>
      </c>
      <c r="Q934" s="195">
        <v>0</v>
      </c>
      <c r="R934" s="195">
        <f t="shared" ref="R934:R941" si="12">Q934*H934</f>
        <v>0</v>
      </c>
      <c r="S934" s="195">
        <v>0</v>
      </c>
      <c r="T934" s="196">
        <f t="shared" ref="T934:T941" si="13">S934*H934</f>
        <v>0</v>
      </c>
      <c r="U934" s="35"/>
      <c r="V934" s="35"/>
      <c r="W934" s="35"/>
      <c r="X934" s="35"/>
      <c r="Y934" s="35"/>
      <c r="Z934" s="35"/>
      <c r="AA934" s="35"/>
      <c r="AB934" s="35"/>
      <c r="AC934" s="35"/>
      <c r="AD934" s="35"/>
      <c r="AE934" s="35"/>
      <c r="AR934" s="197" t="s">
        <v>283</v>
      </c>
      <c r="AT934" s="197" t="s">
        <v>160</v>
      </c>
      <c r="AU934" s="197" t="s">
        <v>85</v>
      </c>
      <c r="AY934" s="18" t="s">
        <v>158</v>
      </c>
      <c r="BE934" s="198">
        <f t="shared" ref="BE934:BE941" si="14">IF(N934="základní",J934,0)</f>
        <v>0</v>
      </c>
      <c r="BF934" s="198">
        <f t="shared" ref="BF934:BF941" si="15">IF(N934="snížená",J934,0)</f>
        <v>0</v>
      </c>
      <c r="BG934" s="198">
        <f t="shared" ref="BG934:BG941" si="16">IF(N934="zákl. přenesená",J934,0)</f>
        <v>0</v>
      </c>
      <c r="BH934" s="198">
        <f t="shared" ref="BH934:BH941" si="17">IF(N934="sníž. přenesená",J934,0)</f>
        <v>0</v>
      </c>
      <c r="BI934" s="198">
        <f t="shared" ref="BI934:BI941" si="18">IF(N934="nulová",J934,0)</f>
        <v>0</v>
      </c>
      <c r="BJ934" s="18" t="s">
        <v>8</v>
      </c>
      <c r="BK934" s="198">
        <f t="shared" ref="BK934:BK941" si="19">ROUND(I934*H934,0)</f>
        <v>0</v>
      </c>
      <c r="BL934" s="18" t="s">
        <v>283</v>
      </c>
      <c r="BM934" s="197" t="s">
        <v>1273</v>
      </c>
    </row>
    <row r="935" spans="1:65" s="2" customFormat="1" ht="16.5" customHeight="1">
      <c r="A935" s="35"/>
      <c r="B935" s="36"/>
      <c r="C935" s="187" t="s">
        <v>1274</v>
      </c>
      <c r="D935" s="187" t="s">
        <v>160</v>
      </c>
      <c r="E935" s="188" t="s">
        <v>1275</v>
      </c>
      <c r="F935" s="189" t="s">
        <v>1276</v>
      </c>
      <c r="G935" s="190" t="s">
        <v>442</v>
      </c>
      <c r="H935" s="191">
        <v>4</v>
      </c>
      <c r="I935" s="192"/>
      <c r="J935" s="191">
        <f t="shared" si="10"/>
        <v>0</v>
      </c>
      <c r="K935" s="189" t="s">
        <v>164</v>
      </c>
      <c r="L935" s="40"/>
      <c r="M935" s="193" t="s">
        <v>1</v>
      </c>
      <c r="N935" s="194" t="s">
        <v>41</v>
      </c>
      <c r="O935" s="72"/>
      <c r="P935" s="195">
        <f t="shared" si="11"/>
        <v>0</v>
      </c>
      <c r="Q935" s="195">
        <v>3.5E-4</v>
      </c>
      <c r="R935" s="195">
        <f t="shared" si="12"/>
        <v>1.4E-3</v>
      </c>
      <c r="S935" s="195">
        <v>0</v>
      </c>
      <c r="T935" s="196">
        <f t="shared" si="13"/>
        <v>0</v>
      </c>
      <c r="U935" s="35"/>
      <c r="V935" s="35"/>
      <c r="W935" s="35"/>
      <c r="X935" s="35"/>
      <c r="Y935" s="35"/>
      <c r="Z935" s="35"/>
      <c r="AA935" s="35"/>
      <c r="AB935" s="35"/>
      <c r="AC935" s="35"/>
      <c r="AD935" s="35"/>
      <c r="AE935" s="35"/>
      <c r="AR935" s="197" t="s">
        <v>283</v>
      </c>
      <c r="AT935" s="197" t="s">
        <v>160</v>
      </c>
      <c r="AU935" s="197" t="s">
        <v>85</v>
      </c>
      <c r="AY935" s="18" t="s">
        <v>158</v>
      </c>
      <c r="BE935" s="198">
        <f t="shared" si="14"/>
        <v>0</v>
      </c>
      <c r="BF935" s="198">
        <f t="shared" si="15"/>
        <v>0</v>
      </c>
      <c r="BG935" s="198">
        <f t="shared" si="16"/>
        <v>0</v>
      </c>
      <c r="BH935" s="198">
        <f t="shared" si="17"/>
        <v>0</v>
      </c>
      <c r="BI935" s="198">
        <f t="shared" si="18"/>
        <v>0</v>
      </c>
      <c r="BJ935" s="18" t="s">
        <v>8</v>
      </c>
      <c r="BK935" s="198">
        <f t="shared" si="19"/>
        <v>0</v>
      </c>
      <c r="BL935" s="18" t="s">
        <v>283</v>
      </c>
      <c r="BM935" s="197" t="s">
        <v>1277</v>
      </c>
    </row>
    <row r="936" spans="1:65" s="2" customFormat="1" ht="16.5" customHeight="1">
      <c r="A936" s="35"/>
      <c r="B936" s="36"/>
      <c r="C936" s="187" t="s">
        <v>1278</v>
      </c>
      <c r="D936" s="187" t="s">
        <v>160</v>
      </c>
      <c r="E936" s="188" t="s">
        <v>1279</v>
      </c>
      <c r="F936" s="189" t="s">
        <v>1280</v>
      </c>
      <c r="G936" s="190" t="s">
        <v>442</v>
      </c>
      <c r="H936" s="191">
        <v>4</v>
      </c>
      <c r="I936" s="192"/>
      <c r="J936" s="191">
        <f t="shared" si="10"/>
        <v>0</v>
      </c>
      <c r="K936" s="189" t="s">
        <v>164</v>
      </c>
      <c r="L936" s="40"/>
      <c r="M936" s="193" t="s">
        <v>1</v>
      </c>
      <c r="N936" s="194" t="s">
        <v>41</v>
      </c>
      <c r="O936" s="72"/>
      <c r="P936" s="195">
        <f t="shared" si="11"/>
        <v>0</v>
      </c>
      <c r="Q936" s="195">
        <v>5.6999999999999998E-4</v>
      </c>
      <c r="R936" s="195">
        <f t="shared" si="12"/>
        <v>2.2799999999999999E-3</v>
      </c>
      <c r="S936" s="195">
        <v>0</v>
      </c>
      <c r="T936" s="196">
        <f t="shared" si="13"/>
        <v>0</v>
      </c>
      <c r="U936" s="35"/>
      <c r="V936" s="35"/>
      <c r="W936" s="35"/>
      <c r="X936" s="35"/>
      <c r="Y936" s="35"/>
      <c r="Z936" s="35"/>
      <c r="AA936" s="35"/>
      <c r="AB936" s="35"/>
      <c r="AC936" s="35"/>
      <c r="AD936" s="35"/>
      <c r="AE936" s="35"/>
      <c r="AR936" s="197" t="s">
        <v>283</v>
      </c>
      <c r="AT936" s="197" t="s">
        <v>160</v>
      </c>
      <c r="AU936" s="197" t="s">
        <v>85</v>
      </c>
      <c r="AY936" s="18" t="s">
        <v>158</v>
      </c>
      <c r="BE936" s="198">
        <f t="shared" si="14"/>
        <v>0</v>
      </c>
      <c r="BF936" s="198">
        <f t="shared" si="15"/>
        <v>0</v>
      </c>
      <c r="BG936" s="198">
        <f t="shared" si="16"/>
        <v>0</v>
      </c>
      <c r="BH936" s="198">
        <f t="shared" si="17"/>
        <v>0</v>
      </c>
      <c r="BI936" s="198">
        <f t="shared" si="18"/>
        <v>0</v>
      </c>
      <c r="BJ936" s="18" t="s">
        <v>8</v>
      </c>
      <c r="BK936" s="198">
        <f t="shared" si="19"/>
        <v>0</v>
      </c>
      <c r="BL936" s="18" t="s">
        <v>283</v>
      </c>
      <c r="BM936" s="197" t="s">
        <v>1281</v>
      </c>
    </row>
    <row r="937" spans="1:65" s="2" customFormat="1" ht="16.5" customHeight="1">
      <c r="A937" s="35"/>
      <c r="B937" s="36"/>
      <c r="C937" s="187" t="s">
        <v>1282</v>
      </c>
      <c r="D937" s="187" t="s">
        <v>160</v>
      </c>
      <c r="E937" s="188" t="s">
        <v>1283</v>
      </c>
      <c r="F937" s="189" t="s">
        <v>1284</v>
      </c>
      <c r="G937" s="190" t="s">
        <v>442</v>
      </c>
      <c r="H937" s="191">
        <v>8</v>
      </c>
      <c r="I937" s="192"/>
      <c r="J937" s="191">
        <f t="shared" si="10"/>
        <v>0</v>
      </c>
      <c r="K937" s="189" t="s">
        <v>164</v>
      </c>
      <c r="L937" s="40"/>
      <c r="M937" s="193" t="s">
        <v>1</v>
      </c>
      <c r="N937" s="194" t="s">
        <v>41</v>
      </c>
      <c r="O937" s="72"/>
      <c r="P937" s="195">
        <f t="shared" si="11"/>
        <v>0</v>
      </c>
      <c r="Q937" s="195">
        <v>7.2000000000000005E-4</v>
      </c>
      <c r="R937" s="195">
        <f t="shared" si="12"/>
        <v>5.7600000000000004E-3</v>
      </c>
      <c r="S937" s="195">
        <v>0</v>
      </c>
      <c r="T937" s="196">
        <f t="shared" si="13"/>
        <v>0</v>
      </c>
      <c r="U937" s="35"/>
      <c r="V937" s="35"/>
      <c r="W937" s="35"/>
      <c r="X937" s="35"/>
      <c r="Y937" s="35"/>
      <c r="Z937" s="35"/>
      <c r="AA937" s="35"/>
      <c r="AB937" s="35"/>
      <c r="AC937" s="35"/>
      <c r="AD937" s="35"/>
      <c r="AE937" s="35"/>
      <c r="AR937" s="197" t="s">
        <v>283</v>
      </c>
      <c r="AT937" s="197" t="s">
        <v>160</v>
      </c>
      <c r="AU937" s="197" t="s">
        <v>85</v>
      </c>
      <c r="AY937" s="18" t="s">
        <v>158</v>
      </c>
      <c r="BE937" s="198">
        <f t="shared" si="14"/>
        <v>0</v>
      </c>
      <c r="BF937" s="198">
        <f t="shared" si="15"/>
        <v>0</v>
      </c>
      <c r="BG937" s="198">
        <f t="shared" si="16"/>
        <v>0</v>
      </c>
      <c r="BH937" s="198">
        <f t="shared" si="17"/>
        <v>0</v>
      </c>
      <c r="BI937" s="198">
        <f t="shared" si="18"/>
        <v>0</v>
      </c>
      <c r="BJ937" s="18" t="s">
        <v>8</v>
      </c>
      <c r="BK937" s="198">
        <f t="shared" si="19"/>
        <v>0</v>
      </c>
      <c r="BL937" s="18" t="s">
        <v>283</v>
      </c>
      <c r="BM937" s="197" t="s">
        <v>1285</v>
      </c>
    </row>
    <row r="938" spans="1:65" s="2" customFormat="1" ht="16.5" customHeight="1">
      <c r="A938" s="35"/>
      <c r="B938" s="36"/>
      <c r="C938" s="187" t="s">
        <v>1286</v>
      </c>
      <c r="D938" s="187" t="s">
        <v>160</v>
      </c>
      <c r="E938" s="188" t="s">
        <v>1287</v>
      </c>
      <c r="F938" s="189" t="s">
        <v>1288</v>
      </c>
      <c r="G938" s="190" t="s">
        <v>442</v>
      </c>
      <c r="H938" s="191">
        <v>5</v>
      </c>
      <c r="I938" s="192"/>
      <c r="J938" s="191">
        <f t="shared" si="10"/>
        <v>0</v>
      </c>
      <c r="K938" s="189" t="s">
        <v>164</v>
      </c>
      <c r="L938" s="40"/>
      <c r="M938" s="193" t="s">
        <v>1</v>
      </c>
      <c r="N938" s="194" t="s">
        <v>41</v>
      </c>
      <c r="O938" s="72"/>
      <c r="P938" s="195">
        <f t="shared" si="11"/>
        <v>0</v>
      </c>
      <c r="Q938" s="195">
        <v>1.32E-3</v>
      </c>
      <c r="R938" s="195">
        <f t="shared" si="12"/>
        <v>6.6E-3</v>
      </c>
      <c r="S938" s="195">
        <v>0</v>
      </c>
      <c r="T938" s="196">
        <f t="shared" si="13"/>
        <v>0</v>
      </c>
      <c r="U938" s="35"/>
      <c r="V938" s="35"/>
      <c r="W938" s="35"/>
      <c r="X938" s="35"/>
      <c r="Y938" s="35"/>
      <c r="Z938" s="35"/>
      <c r="AA938" s="35"/>
      <c r="AB938" s="35"/>
      <c r="AC938" s="35"/>
      <c r="AD938" s="35"/>
      <c r="AE938" s="35"/>
      <c r="AR938" s="197" t="s">
        <v>283</v>
      </c>
      <c r="AT938" s="197" t="s">
        <v>160</v>
      </c>
      <c r="AU938" s="197" t="s">
        <v>85</v>
      </c>
      <c r="AY938" s="18" t="s">
        <v>158</v>
      </c>
      <c r="BE938" s="198">
        <f t="shared" si="14"/>
        <v>0</v>
      </c>
      <c r="BF938" s="198">
        <f t="shared" si="15"/>
        <v>0</v>
      </c>
      <c r="BG938" s="198">
        <f t="shared" si="16"/>
        <v>0</v>
      </c>
      <c r="BH938" s="198">
        <f t="shared" si="17"/>
        <v>0</v>
      </c>
      <c r="BI938" s="198">
        <f t="shared" si="18"/>
        <v>0</v>
      </c>
      <c r="BJ938" s="18" t="s">
        <v>8</v>
      </c>
      <c r="BK938" s="198">
        <f t="shared" si="19"/>
        <v>0</v>
      </c>
      <c r="BL938" s="18" t="s">
        <v>283</v>
      </c>
      <c r="BM938" s="197" t="s">
        <v>1289</v>
      </c>
    </row>
    <row r="939" spans="1:65" s="2" customFormat="1" ht="16.5" customHeight="1">
      <c r="A939" s="35"/>
      <c r="B939" s="36"/>
      <c r="C939" s="187" t="s">
        <v>1290</v>
      </c>
      <c r="D939" s="187" t="s">
        <v>160</v>
      </c>
      <c r="E939" s="188" t="s">
        <v>1291</v>
      </c>
      <c r="F939" s="189" t="s">
        <v>1292</v>
      </c>
      <c r="G939" s="190" t="s">
        <v>442</v>
      </c>
      <c r="H939" s="191">
        <v>1</v>
      </c>
      <c r="I939" s="192"/>
      <c r="J939" s="191">
        <f t="shared" si="10"/>
        <v>0</v>
      </c>
      <c r="K939" s="189" t="s">
        <v>164</v>
      </c>
      <c r="L939" s="40"/>
      <c r="M939" s="193" t="s">
        <v>1</v>
      </c>
      <c r="N939" s="194" t="s">
        <v>41</v>
      </c>
      <c r="O939" s="72"/>
      <c r="P939" s="195">
        <f t="shared" si="11"/>
        <v>0</v>
      </c>
      <c r="Q939" s="195">
        <v>1.5200000000000001E-3</v>
      </c>
      <c r="R939" s="195">
        <f t="shared" si="12"/>
        <v>1.5200000000000001E-3</v>
      </c>
      <c r="S939" s="195">
        <v>0</v>
      </c>
      <c r="T939" s="196">
        <f t="shared" si="13"/>
        <v>0</v>
      </c>
      <c r="U939" s="35"/>
      <c r="V939" s="35"/>
      <c r="W939" s="35"/>
      <c r="X939" s="35"/>
      <c r="Y939" s="35"/>
      <c r="Z939" s="35"/>
      <c r="AA939" s="35"/>
      <c r="AB939" s="35"/>
      <c r="AC939" s="35"/>
      <c r="AD939" s="35"/>
      <c r="AE939" s="35"/>
      <c r="AR939" s="197" t="s">
        <v>283</v>
      </c>
      <c r="AT939" s="197" t="s">
        <v>160</v>
      </c>
      <c r="AU939" s="197" t="s">
        <v>85</v>
      </c>
      <c r="AY939" s="18" t="s">
        <v>158</v>
      </c>
      <c r="BE939" s="198">
        <f t="shared" si="14"/>
        <v>0</v>
      </c>
      <c r="BF939" s="198">
        <f t="shared" si="15"/>
        <v>0</v>
      </c>
      <c r="BG939" s="198">
        <f t="shared" si="16"/>
        <v>0</v>
      </c>
      <c r="BH939" s="198">
        <f t="shared" si="17"/>
        <v>0</v>
      </c>
      <c r="BI939" s="198">
        <f t="shared" si="18"/>
        <v>0</v>
      </c>
      <c r="BJ939" s="18" t="s">
        <v>8</v>
      </c>
      <c r="BK939" s="198">
        <f t="shared" si="19"/>
        <v>0</v>
      </c>
      <c r="BL939" s="18" t="s">
        <v>283</v>
      </c>
      <c r="BM939" s="197" t="s">
        <v>1293</v>
      </c>
    </row>
    <row r="940" spans="1:65" s="2" customFormat="1" ht="33" customHeight="1">
      <c r="A940" s="35"/>
      <c r="B940" s="36"/>
      <c r="C940" s="187" t="s">
        <v>1294</v>
      </c>
      <c r="D940" s="187" t="s">
        <v>160</v>
      </c>
      <c r="E940" s="188" t="s">
        <v>1295</v>
      </c>
      <c r="F940" s="189" t="s">
        <v>1296</v>
      </c>
      <c r="G940" s="190" t="s">
        <v>1297</v>
      </c>
      <c r="H940" s="191">
        <v>3</v>
      </c>
      <c r="I940" s="192"/>
      <c r="J940" s="191">
        <f t="shared" si="10"/>
        <v>0</v>
      </c>
      <c r="K940" s="189" t="s">
        <v>164</v>
      </c>
      <c r="L940" s="40"/>
      <c r="M940" s="193" t="s">
        <v>1</v>
      </c>
      <c r="N940" s="194" t="s">
        <v>41</v>
      </c>
      <c r="O940" s="72"/>
      <c r="P940" s="195">
        <f t="shared" si="11"/>
        <v>0</v>
      </c>
      <c r="Q940" s="195">
        <v>2.92E-2</v>
      </c>
      <c r="R940" s="195">
        <f t="shared" si="12"/>
        <v>8.7599999999999997E-2</v>
      </c>
      <c r="S940" s="195">
        <v>0</v>
      </c>
      <c r="T940" s="196">
        <f t="shared" si="13"/>
        <v>0</v>
      </c>
      <c r="U940" s="35"/>
      <c r="V940" s="35"/>
      <c r="W940" s="35"/>
      <c r="X940" s="35"/>
      <c r="Y940" s="35"/>
      <c r="Z940" s="35"/>
      <c r="AA940" s="35"/>
      <c r="AB940" s="35"/>
      <c r="AC940" s="35"/>
      <c r="AD940" s="35"/>
      <c r="AE940" s="35"/>
      <c r="AR940" s="197" t="s">
        <v>283</v>
      </c>
      <c r="AT940" s="197" t="s">
        <v>160</v>
      </c>
      <c r="AU940" s="197" t="s">
        <v>85</v>
      </c>
      <c r="AY940" s="18" t="s">
        <v>158</v>
      </c>
      <c r="BE940" s="198">
        <f t="shared" si="14"/>
        <v>0</v>
      </c>
      <c r="BF940" s="198">
        <f t="shared" si="15"/>
        <v>0</v>
      </c>
      <c r="BG940" s="198">
        <f t="shared" si="16"/>
        <v>0</v>
      </c>
      <c r="BH940" s="198">
        <f t="shared" si="17"/>
        <v>0</v>
      </c>
      <c r="BI940" s="198">
        <f t="shared" si="18"/>
        <v>0</v>
      </c>
      <c r="BJ940" s="18" t="s">
        <v>8</v>
      </c>
      <c r="BK940" s="198">
        <f t="shared" si="19"/>
        <v>0</v>
      </c>
      <c r="BL940" s="18" t="s">
        <v>283</v>
      </c>
      <c r="BM940" s="197" t="s">
        <v>1298</v>
      </c>
    </row>
    <row r="941" spans="1:65" s="2" customFormat="1" ht="36">
      <c r="A941" s="35"/>
      <c r="B941" s="36"/>
      <c r="C941" s="187" t="s">
        <v>1299</v>
      </c>
      <c r="D941" s="187" t="s">
        <v>160</v>
      </c>
      <c r="E941" s="188" t="s">
        <v>1300</v>
      </c>
      <c r="F941" s="189" t="s">
        <v>1301</v>
      </c>
      <c r="G941" s="190" t="s">
        <v>309</v>
      </c>
      <c r="H941" s="191">
        <v>290.10000000000002</v>
      </c>
      <c r="I941" s="192"/>
      <c r="J941" s="191">
        <f t="shared" si="10"/>
        <v>0</v>
      </c>
      <c r="K941" s="189" t="s">
        <v>164</v>
      </c>
      <c r="L941" s="40"/>
      <c r="M941" s="193" t="s">
        <v>1</v>
      </c>
      <c r="N941" s="194" t="s">
        <v>41</v>
      </c>
      <c r="O941" s="72"/>
      <c r="P941" s="195">
        <f t="shared" si="11"/>
        <v>0</v>
      </c>
      <c r="Q941" s="195">
        <v>1.9000000000000001E-4</v>
      </c>
      <c r="R941" s="195">
        <f t="shared" si="12"/>
        <v>5.5119000000000008E-2</v>
      </c>
      <c r="S941" s="195">
        <v>0</v>
      </c>
      <c r="T941" s="196">
        <f t="shared" si="13"/>
        <v>0</v>
      </c>
      <c r="U941" s="35"/>
      <c r="V941" s="35"/>
      <c r="W941" s="35"/>
      <c r="X941" s="35"/>
      <c r="Y941" s="35"/>
      <c r="Z941" s="35"/>
      <c r="AA941" s="35"/>
      <c r="AB941" s="35"/>
      <c r="AC941" s="35"/>
      <c r="AD941" s="35"/>
      <c r="AE941" s="35"/>
      <c r="AR941" s="197" t="s">
        <v>283</v>
      </c>
      <c r="AT941" s="197" t="s">
        <v>160</v>
      </c>
      <c r="AU941" s="197" t="s">
        <v>85</v>
      </c>
      <c r="AY941" s="18" t="s">
        <v>158</v>
      </c>
      <c r="BE941" s="198">
        <f t="shared" si="14"/>
        <v>0</v>
      </c>
      <c r="BF941" s="198">
        <f t="shared" si="15"/>
        <v>0</v>
      </c>
      <c r="BG941" s="198">
        <f t="shared" si="16"/>
        <v>0</v>
      </c>
      <c r="BH941" s="198">
        <f t="shared" si="17"/>
        <v>0</v>
      </c>
      <c r="BI941" s="198">
        <f t="shared" si="18"/>
        <v>0</v>
      </c>
      <c r="BJ941" s="18" t="s">
        <v>8</v>
      </c>
      <c r="BK941" s="198">
        <f t="shared" si="19"/>
        <v>0</v>
      </c>
      <c r="BL941" s="18" t="s">
        <v>283</v>
      </c>
      <c r="BM941" s="197" t="s">
        <v>1302</v>
      </c>
    </row>
    <row r="942" spans="1:65" s="2" customFormat="1" ht="63">
      <c r="A942" s="35"/>
      <c r="B942" s="36"/>
      <c r="C942" s="37"/>
      <c r="D942" s="199" t="s">
        <v>167</v>
      </c>
      <c r="E942" s="37"/>
      <c r="F942" s="200" t="s">
        <v>1303</v>
      </c>
      <c r="G942" s="37"/>
      <c r="H942" s="37"/>
      <c r="I942" s="201"/>
      <c r="J942" s="37"/>
      <c r="K942" s="37"/>
      <c r="L942" s="40"/>
      <c r="M942" s="202"/>
      <c r="N942" s="203"/>
      <c r="O942" s="72"/>
      <c r="P942" s="72"/>
      <c r="Q942" s="72"/>
      <c r="R942" s="72"/>
      <c r="S942" s="72"/>
      <c r="T942" s="73"/>
      <c r="U942" s="35"/>
      <c r="V942" s="35"/>
      <c r="W942" s="35"/>
      <c r="X942" s="35"/>
      <c r="Y942" s="35"/>
      <c r="Z942" s="35"/>
      <c r="AA942" s="35"/>
      <c r="AB942" s="35"/>
      <c r="AC942" s="35"/>
      <c r="AD942" s="35"/>
      <c r="AE942" s="35"/>
      <c r="AT942" s="18" t="s">
        <v>167</v>
      </c>
      <c r="AU942" s="18" t="s">
        <v>85</v>
      </c>
    </row>
    <row r="943" spans="1:65" s="13" customFormat="1" ht="22.5">
      <c r="B943" s="204"/>
      <c r="C943" s="205"/>
      <c r="D943" s="199" t="s">
        <v>169</v>
      </c>
      <c r="E943" s="206" t="s">
        <v>1</v>
      </c>
      <c r="F943" s="207" t="s">
        <v>1304</v>
      </c>
      <c r="G943" s="205"/>
      <c r="H943" s="208">
        <v>290.10000000000002</v>
      </c>
      <c r="I943" s="209"/>
      <c r="J943" s="205"/>
      <c r="K943" s="205"/>
      <c r="L943" s="210"/>
      <c r="M943" s="211"/>
      <c r="N943" s="212"/>
      <c r="O943" s="212"/>
      <c r="P943" s="212"/>
      <c r="Q943" s="212"/>
      <c r="R943" s="212"/>
      <c r="S943" s="212"/>
      <c r="T943" s="213"/>
      <c r="AT943" s="214" t="s">
        <v>169</v>
      </c>
      <c r="AU943" s="214" t="s">
        <v>85</v>
      </c>
      <c r="AV943" s="13" t="s">
        <v>85</v>
      </c>
      <c r="AW943" s="13" t="s">
        <v>32</v>
      </c>
      <c r="AX943" s="13" t="s">
        <v>8</v>
      </c>
      <c r="AY943" s="214" t="s">
        <v>158</v>
      </c>
    </row>
    <row r="944" spans="1:65" s="2" customFormat="1" ht="33" customHeight="1">
      <c r="A944" s="35"/>
      <c r="B944" s="36"/>
      <c r="C944" s="187" t="s">
        <v>1305</v>
      </c>
      <c r="D944" s="187" t="s">
        <v>160</v>
      </c>
      <c r="E944" s="188" t="s">
        <v>1306</v>
      </c>
      <c r="F944" s="189" t="s">
        <v>1307</v>
      </c>
      <c r="G944" s="190" t="s">
        <v>309</v>
      </c>
      <c r="H944" s="191">
        <v>290.10000000000002</v>
      </c>
      <c r="I944" s="192"/>
      <c r="J944" s="191">
        <f>ROUND(I944*H944,0)</f>
        <v>0</v>
      </c>
      <c r="K944" s="189" t="s">
        <v>164</v>
      </c>
      <c r="L944" s="40"/>
      <c r="M944" s="193" t="s">
        <v>1</v>
      </c>
      <c r="N944" s="194" t="s">
        <v>41</v>
      </c>
      <c r="O944" s="72"/>
      <c r="P944" s="195">
        <f>O944*H944</f>
        <v>0</v>
      </c>
      <c r="Q944" s="195">
        <v>1.0000000000000001E-5</v>
      </c>
      <c r="R944" s="195">
        <f>Q944*H944</f>
        <v>2.9010000000000004E-3</v>
      </c>
      <c r="S944" s="195">
        <v>0</v>
      </c>
      <c r="T944" s="196">
        <f>S944*H944</f>
        <v>0</v>
      </c>
      <c r="U944" s="35"/>
      <c r="V944" s="35"/>
      <c r="W944" s="35"/>
      <c r="X944" s="35"/>
      <c r="Y944" s="35"/>
      <c r="Z944" s="35"/>
      <c r="AA944" s="35"/>
      <c r="AB944" s="35"/>
      <c r="AC944" s="35"/>
      <c r="AD944" s="35"/>
      <c r="AE944" s="35"/>
      <c r="AR944" s="197" t="s">
        <v>283</v>
      </c>
      <c r="AT944" s="197" t="s">
        <v>160</v>
      </c>
      <c r="AU944" s="197" t="s">
        <v>85</v>
      </c>
      <c r="AY944" s="18" t="s">
        <v>158</v>
      </c>
      <c r="BE944" s="198">
        <f>IF(N944="základní",J944,0)</f>
        <v>0</v>
      </c>
      <c r="BF944" s="198">
        <f>IF(N944="snížená",J944,0)</f>
        <v>0</v>
      </c>
      <c r="BG944" s="198">
        <f>IF(N944="zákl. přenesená",J944,0)</f>
        <v>0</v>
      </c>
      <c r="BH944" s="198">
        <f>IF(N944="sníž. přenesená",J944,0)</f>
        <v>0</v>
      </c>
      <c r="BI944" s="198">
        <f>IF(N944="nulová",J944,0)</f>
        <v>0</v>
      </c>
      <c r="BJ944" s="18" t="s">
        <v>8</v>
      </c>
      <c r="BK944" s="198">
        <f>ROUND(I944*H944,0)</f>
        <v>0</v>
      </c>
      <c r="BL944" s="18" t="s">
        <v>283</v>
      </c>
      <c r="BM944" s="197" t="s">
        <v>1308</v>
      </c>
    </row>
    <row r="945" spans="1:65" s="2" customFormat="1" ht="63">
      <c r="A945" s="35"/>
      <c r="B945" s="36"/>
      <c r="C945" s="37"/>
      <c r="D945" s="199" t="s">
        <v>167</v>
      </c>
      <c r="E945" s="37"/>
      <c r="F945" s="200" t="s">
        <v>1303</v>
      </c>
      <c r="G945" s="37"/>
      <c r="H945" s="37"/>
      <c r="I945" s="201"/>
      <c r="J945" s="37"/>
      <c r="K945" s="37"/>
      <c r="L945" s="40"/>
      <c r="M945" s="202"/>
      <c r="N945" s="203"/>
      <c r="O945" s="72"/>
      <c r="P945" s="72"/>
      <c r="Q945" s="72"/>
      <c r="R945" s="72"/>
      <c r="S945" s="72"/>
      <c r="T945" s="73"/>
      <c r="U945" s="35"/>
      <c r="V945" s="35"/>
      <c r="W945" s="35"/>
      <c r="X945" s="35"/>
      <c r="Y945" s="35"/>
      <c r="Z945" s="35"/>
      <c r="AA945" s="35"/>
      <c r="AB945" s="35"/>
      <c r="AC945" s="35"/>
      <c r="AD945" s="35"/>
      <c r="AE945" s="35"/>
      <c r="AT945" s="18" t="s">
        <v>167</v>
      </c>
      <c r="AU945" s="18" t="s">
        <v>85</v>
      </c>
    </row>
    <row r="946" spans="1:65" s="2" customFormat="1" ht="44.25" customHeight="1">
      <c r="A946" s="35"/>
      <c r="B946" s="36"/>
      <c r="C946" s="187" t="s">
        <v>1309</v>
      </c>
      <c r="D946" s="187" t="s">
        <v>160</v>
      </c>
      <c r="E946" s="188" t="s">
        <v>1310</v>
      </c>
      <c r="F946" s="189" t="s">
        <v>1311</v>
      </c>
      <c r="G946" s="190" t="s">
        <v>1011</v>
      </c>
      <c r="H946" s="192"/>
      <c r="I946" s="192"/>
      <c r="J946" s="191">
        <f>ROUND(I946*H946,0)</f>
        <v>0</v>
      </c>
      <c r="K946" s="189" t="s">
        <v>164</v>
      </c>
      <c r="L946" s="40"/>
      <c r="M946" s="193" t="s">
        <v>1</v>
      </c>
      <c r="N946" s="194" t="s">
        <v>41</v>
      </c>
      <c r="O946" s="72"/>
      <c r="P946" s="195">
        <f>O946*H946</f>
        <v>0</v>
      </c>
      <c r="Q946" s="195">
        <v>0</v>
      </c>
      <c r="R946" s="195">
        <f>Q946*H946</f>
        <v>0</v>
      </c>
      <c r="S946" s="195">
        <v>0</v>
      </c>
      <c r="T946" s="196">
        <f>S946*H946</f>
        <v>0</v>
      </c>
      <c r="U946" s="35"/>
      <c r="V946" s="35"/>
      <c r="W946" s="35"/>
      <c r="X946" s="35"/>
      <c r="Y946" s="35"/>
      <c r="Z946" s="35"/>
      <c r="AA946" s="35"/>
      <c r="AB946" s="35"/>
      <c r="AC946" s="35"/>
      <c r="AD946" s="35"/>
      <c r="AE946" s="35"/>
      <c r="AR946" s="197" t="s">
        <v>283</v>
      </c>
      <c r="AT946" s="197" t="s">
        <v>160</v>
      </c>
      <c r="AU946" s="197" t="s">
        <v>85</v>
      </c>
      <c r="AY946" s="18" t="s">
        <v>158</v>
      </c>
      <c r="BE946" s="198">
        <f>IF(N946="základní",J946,0)</f>
        <v>0</v>
      </c>
      <c r="BF946" s="198">
        <f>IF(N946="snížená",J946,0)</f>
        <v>0</v>
      </c>
      <c r="BG946" s="198">
        <f>IF(N946="zákl. přenesená",J946,0)</f>
        <v>0</v>
      </c>
      <c r="BH946" s="198">
        <f>IF(N946="sníž. přenesená",J946,0)</f>
        <v>0</v>
      </c>
      <c r="BI946" s="198">
        <f>IF(N946="nulová",J946,0)</f>
        <v>0</v>
      </c>
      <c r="BJ946" s="18" t="s">
        <v>8</v>
      </c>
      <c r="BK946" s="198">
        <f>ROUND(I946*H946,0)</f>
        <v>0</v>
      </c>
      <c r="BL946" s="18" t="s">
        <v>283</v>
      </c>
      <c r="BM946" s="197" t="s">
        <v>1312</v>
      </c>
    </row>
    <row r="947" spans="1:65" s="2" customFormat="1" ht="99">
      <c r="A947" s="35"/>
      <c r="B947" s="36"/>
      <c r="C947" s="37"/>
      <c r="D947" s="199" t="s">
        <v>167</v>
      </c>
      <c r="E947" s="37"/>
      <c r="F947" s="200" t="s">
        <v>1047</v>
      </c>
      <c r="G947" s="37"/>
      <c r="H947" s="37"/>
      <c r="I947" s="201"/>
      <c r="J947" s="37"/>
      <c r="K947" s="37"/>
      <c r="L947" s="40"/>
      <c r="M947" s="202"/>
      <c r="N947" s="203"/>
      <c r="O947" s="72"/>
      <c r="P947" s="72"/>
      <c r="Q947" s="72"/>
      <c r="R947" s="72"/>
      <c r="S947" s="72"/>
      <c r="T947" s="73"/>
      <c r="U947" s="35"/>
      <c r="V947" s="35"/>
      <c r="W947" s="35"/>
      <c r="X947" s="35"/>
      <c r="Y947" s="35"/>
      <c r="Z947" s="35"/>
      <c r="AA947" s="35"/>
      <c r="AB947" s="35"/>
      <c r="AC947" s="35"/>
      <c r="AD947" s="35"/>
      <c r="AE947" s="35"/>
      <c r="AT947" s="18" t="s">
        <v>167</v>
      </c>
      <c r="AU947" s="18" t="s">
        <v>85</v>
      </c>
    </row>
    <row r="948" spans="1:65" s="12" customFormat="1" ht="22.9" customHeight="1">
      <c r="B948" s="171"/>
      <c r="C948" s="172"/>
      <c r="D948" s="173" t="s">
        <v>75</v>
      </c>
      <c r="E948" s="185" t="s">
        <v>1313</v>
      </c>
      <c r="F948" s="185" t="s">
        <v>1314</v>
      </c>
      <c r="G948" s="172"/>
      <c r="H948" s="172"/>
      <c r="I948" s="175"/>
      <c r="J948" s="186">
        <f>BK948</f>
        <v>0</v>
      </c>
      <c r="K948" s="172"/>
      <c r="L948" s="177"/>
      <c r="M948" s="178"/>
      <c r="N948" s="179"/>
      <c r="O948" s="179"/>
      <c r="P948" s="180">
        <f>SUM(P949:P961)</f>
        <v>0</v>
      </c>
      <c r="Q948" s="179"/>
      <c r="R948" s="180">
        <f>SUM(R949:R961)</f>
        <v>8.0479999999999996E-2</v>
      </c>
      <c r="S948" s="179"/>
      <c r="T948" s="181">
        <f>SUM(T949:T961)</f>
        <v>0</v>
      </c>
      <c r="AR948" s="182" t="s">
        <v>85</v>
      </c>
      <c r="AT948" s="183" t="s">
        <v>75</v>
      </c>
      <c r="AU948" s="183" t="s">
        <v>8</v>
      </c>
      <c r="AY948" s="182" t="s">
        <v>158</v>
      </c>
      <c r="BK948" s="184">
        <f>SUM(BK949:BK961)</f>
        <v>0</v>
      </c>
    </row>
    <row r="949" spans="1:65" s="2" customFormat="1" ht="16.5" customHeight="1">
      <c r="A949" s="35"/>
      <c r="B949" s="36"/>
      <c r="C949" s="187" t="s">
        <v>1315</v>
      </c>
      <c r="D949" s="187" t="s">
        <v>160</v>
      </c>
      <c r="E949" s="188" t="s">
        <v>1316</v>
      </c>
      <c r="F949" s="189" t="s">
        <v>1317</v>
      </c>
      <c r="G949" s="190" t="s">
        <v>921</v>
      </c>
      <c r="H949" s="191">
        <v>1</v>
      </c>
      <c r="I949" s="192"/>
      <c r="J949" s="191">
        <f>ROUND(I949*H949,0)</f>
        <v>0</v>
      </c>
      <c r="K949" s="189" t="s">
        <v>1</v>
      </c>
      <c r="L949" s="40"/>
      <c r="M949" s="193" t="s">
        <v>1</v>
      </c>
      <c r="N949" s="194" t="s">
        <v>41</v>
      </c>
      <c r="O949" s="72"/>
      <c r="P949" s="195">
        <f>O949*H949</f>
        <v>0</v>
      </c>
      <c r="Q949" s="195">
        <v>0</v>
      </c>
      <c r="R949" s="195">
        <f>Q949*H949</f>
        <v>0</v>
      </c>
      <c r="S949" s="195">
        <v>0</v>
      </c>
      <c r="T949" s="196">
        <f>S949*H949</f>
        <v>0</v>
      </c>
      <c r="U949" s="35"/>
      <c r="V949" s="35"/>
      <c r="W949" s="35"/>
      <c r="X949" s="35"/>
      <c r="Y949" s="35"/>
      <c r="Z949" s="35"/>
      <c r="AA949" s="35"/>
      <c r="AB949" s="35"/>
      <c r="AC949" s="35"/>
      <c r="AD949" s="35"/>
      <c r="AE949" s="35"/>
      <c r="AR949" s="197" t="s">
        <v>283</v>
      </c>
      <c r="AT949" s="197" t="s">
        <v>160</v>
      </c>
      <c r="AU949" s="197" t="s">
        <v>85</v>
      </c>
      <c r="AY949" s="18" t="s">
        <v>158</v>
      </c>
      <c r="BE949" s="198">
        <f>IF(N949="základní",J949,0)</f>
        <v>0</v>
      </c>
      <c r="BF949" s="198">
        <f>IF(N949="snížená",J949,0)</f>
        <v>0</v>
      </c>
      <c r="BG949" s="198">
        <f>IF(N949="zákl. přenesená",J949,0)</f>
        <v>0</v>
      </c>
      <c r="BH949" s="198">
        <f>IF(N949="sníž. přenesená",J949,0)</f>
        <v>0</v>
      </c>
      <c r="BI949" s="198">
        <f>IF(N949="nulová",J949,0)</f>
        <v>0</v>
      </c>
      <c r="BJ949" s="18" t="s">
        <v>8</v>
      </c>
      <c r="BK949" s="198">
        <f>ROUND(I949*H949,0)</f>
        <v>0</v>
      </c>
      <c r="BL949" s="18" t="s">
        <v>283</v>
      </c>
      <c r="BM949" s="197" t="s">
        <v>1318</v>
      </c>
    </row>
    <row r="950" spans="1:65" s="2" customFormat="1" ht="33" customHeight="1">
      <c r="A950" s="35"/>
      <c r="B950" s="36"/>
      <c r="C950" s="187" t="s">
        <v>1319</v>
      </c>
      <c r="D950" s="187" t="s">
        <v>160</v>
      </c>
      <c r="E950" s="188" t="s">
        <v>1320</v>
      </c>
      <c r="F950" s="189" t="s">
        <v>1321</v>
      </c>
      <c r="G950" s="190" t="s">
        <v>1297</v>
      </c>
      <c r="H950" s="191">
        <v>2</v>
      </c>
      <c r="I950" s="192"/>
      <c r="J950" s="191">
        <f>ROUND(I950*H950,0)</f>
        <v>0</v>
      </c>
      <c r="K950" s="189" t="s">
        <v>164</v>
      </c>
      <c r="L950" s="40"/>
      <c r="M950" s="193" t="s">
        <v>1</v>
      </c>
      <c r="N950" s="194" t="s">
        <v>41</v>
      </c>
      <c r="O950" s="72"/>
      <c r="P950" s="195">
        <f>O950*H950</f>
        <v>0</v>
      </c>
      <c r="Q950" s="195">
        <v>1.6969999999999999E-2</v>
      </c>
      <c r="R950" s="195">
        <f>Q950*H950</f>
        <v>3.3939999999999998E-2</v>
      </c>
      <c r="S950" s="195">
        <v>0</v>
      </c>
      <c r="T950" s="196">
        <f>S950*H950</f>
        <v>0</v>
      </c>
      <c r="U950" s="35"/>
      <c r="V950" s="35"/>
      <c r="W950" s="35"/>
      <c r="X950" s="35"/>
      <c r="Y950" s="35"/>
      <c r="Z950" s="35"/>
      <c r="AA950" s="35"/>
      <c r="AB950" s="35"/>
      <c r="AC950" s="35"/>
      <c r="AD950" s="35"/>
      <c r="AE950" s="35"/>
      <c r="AR950" s="197" t="s">
        <v>283</v>
      </c>
      <c r="AT950" s="197" t="s">
        <v>160</v>
      </c>
      <c r="AU950" s="197" t="s">
        <v>85</v>
      </c>
      <c r="AY950" s="18" t="s">
        <v>158</v>
      </c>
      <c r="BE950" s="198">
        <f>IF(N950="základní",J950,0)</f>
        <v>0</v>
      </c>
      <c r="BF950" s="198">
        <f>IF(N950="snížená",J950,0)</f>
        <v>0</v>
      </c>
      <c r="BG950" s="198">
        <f>IF(N950="zákl. přenesená",J950,0)</f>
        <v>0</v>
      </c>
      <c r="BH950" s="198">
        <f>IF(N950="sníž. přenesená",J950,0)</f>
        <v>0</v>
      </c>
      <c r="BI950" s="198">
        <f>IF(N950="nulová",J950,0)</f>
        <v>0</v>
      </c>
      <c r="BJ950" s="18" t="s">
        <v>8</v>
      </c>
      <c r="BK950" s="198">
        <f>ROUND(I950*H950,0)</f>
        <v>0</v>
      </c>
      <c r="BL950" s="18" t="s">
        <v>283</v>
      </c>
      <c r="BM950" s="197" t="s">
        <v>1322</v>
      </c>
    </row>
    <row r="951" spans="1:65" s="2" customFormat="1" ht="27">
      <c r="A951" s="35"/>
      <c r="B951" s="36"/>
      <c r="C951" s="37"/>
      <c r="D951" s="199" t="s">
        <v>167</v>
      </c>
      <c r="E951" s="37"/>
      <c r="F951" s="200" t="s">
        <v>1323</v>
      </c>
      <c r="G951" s="37"/>
      <c r="H951" s="37"/>
      <c r="I951" s="201"/>
      <c r="J951" s="37"/>
      <c r="K951" s="37"/>
      <c r="L951" s="40"/>
      <c r="M951" s="202"/>
      <c r="N951" s="203"/>
      <c r="O951" s="72"/>
      <c r="P951" s="72"/>
      <c r="Q951" s="72"/>
      <c r="R951" s="72"/>
      <c r="S951" s="72"/>
      <c r="T951" s="73"/>
      <c r="U951" s="35"/>
      <c r="V951" s="35"/>
      <c r="W951" s="35"/>
      <c r="X951" s="35"/>
      <c r="Y951" s="35"/>
      <c r="Z951" s="35"/>
      <c r="AA951" s="35"/>
      <c r="AB951" s="35"/>
      <c r="AC951" s="35"/>
      <c r="AD951" s="35"/>
      <c r="AE951" s="35"/>
      <c r="AT951" s="18" t="s">
        <v>167</v>
      </c>
      <c r="AU951" s="18" t="s">
        <v>85</v>
      </c>
    </row>
    <row r="952" spans="1:65" s="2" customFormat="1" ht="36">
      <c r="A952" s="35"/>
      <c r="B952" s="36"/>
      <c r="C952" s="187" t="s">
        <v>1324</v>
      </c>
      <c r="D952" s="187" t="s">
        <v>160</v>
      </c>
      <c r="E952" s="188" t="s">
        <v>1325</v>
      </c>
      <c r="F952" s="189" t="s">
        <v>1326</v>
      </c>
      <c r="G952" s="190" t="s">
        <v>1297</v>
      </c>
      <c r="H952" s="191">
        <v>2</v>
      </c>
      <c r="I952" s="192"/>
      <c r="J952" s="191">
        <f>ROUND(I952*H952,0)</f>
        <v>0</v>
      </c>
      <c r="K952" s="189" t="s">
        <v>164</v>
      </c>
      <c r="L952" s="40"/>
      <c r="M952" s="193" t="s">
        <v>1</v>
      </c>
      <c r="N952" s="194" t="s">
        <v>41</v>
      </c>
      <c r="O952" s="72"/>
      <c r="P952" s="195">
        <f>O952*H952</f>
        <v>0</v>
      </c>
      <c r="Q952" s="195">
        <v>1.6469999999999999E-2</v>
      </c>
      <c r="R952" s="195">
        <f>Q952*H952</f>
        <v>3.2939999999999997E-2</v>
      </c>
      <c r="S952" s="195">
        <v>0</v>
      </c>
      <c r="T952" s="196">
        <f>S952*H952</f>
        <v>0</v>
      </c>
      <c r="U952" s="35"/>
      <c r="V952" s="35"/>
      <c r="W952" s="35"/>
      <c r="X952" s="35"/>
      <c r="Y952" s="35"/>
      <c r="Z952" s="35"/>
      <c r="AA952" s="35"/>
      <c r="AB952" s="35"/>
      <c r="AC952" s="35"/>
      <c r="AD952" s="35"/>
      <c r="AE952" s="35"/>
      <c r="AR952" s="197" t="s">
        <v>283</v>
      </c>
      <c r="AT952" s="197" t="s">
        <v>160</v>
      </c>
      <c r="AU952" s="197" t="s">
        <v>85</v>
      </c>
      <c r="AY952" s="18" t="s">
        <v>158</v>
      </c>
      <c r="BE952" s="198">
        <f>IF(N952="základní",J952,0)</f>
        <v>0</v>
      </c>
      <c r="BF952" s="198">
        <f>IF(N952="snížená",J952,0)</f>
        <v>0</v>
      </c>
      <c r="BG952" s="198">
        <f>IF(N952="zákl. přenesená",J952,0)</f>
        <v>0</v>
      </c>
      <c r="BH952" s="198">
        <f>IF(N952="sníž. přenesená",J952,0)</f>
        <v>0</v>
      </c>
      <c r="BI952" s="198">
        <f>IF(N952="nulová",J952,0)</f>
        <v>0</v>
      </c>
      <c r="BJ952" s="18" t="s">
        <v>8</v>
      </c>
      <c r="BK952" s="198">
        <f>ROUND(I952*H952,0)</f>
        <v>0</v>
      </c>
      <c r="BL952" s="18" t="s">
        <v>283</v>
      </c>
      <c r="BM952" s="197" t="s">
        <v>1327</v>
      </c>
    </row>
    <row r="953" spans="1:65" s="2" customFormat="1" ht="72">
      <c r="A953" s="35"/>
      <c r="B953" s="36"/>
      <c r="C953" s="37"/>
      <c r="D953" s="199" t="s">
        <v>167</v>
      </c>
      <c r="E953" s="37"/>
      <c r="F953" s="200" t="s">
        <v>1328</v>
      </c>
      <c r="G953" s="37"/>
      <c r="H953" s="37"/>
      <c r="I953" s="201"/>
      <c r="J953" s="37"/>
      <c r="K953" s="37"/>
      <c r="L953" s="40"/>
      <c r="M953" s="202"/>
      <c r="N953" s="203"/>
      <c r="O953" s="72"/>
      <c r="P953" s="72"/>
      <c r="Q953" s="72"/>
      <c r="R953" s="72"/>
      <c r="S953" s="72"/>
      <c r="T953" s="73"/>
      <c r="U953" s="35"/>
      <c r="V953" s="35"/>
      <c r="W953" s="35"/>
      <c r="X953" s="35"/>
      <c r="Y953" s="35"/>
      <c r="Z953" s="35"/>
      <c r="AA953" s="35"/>
      <c r="AB953" s="35"/>
      <c r="AC953" s="35"/>
      <c r="AD953" s="35"/>
      <c r="AE953" s="35"/>
      <c r="AT953" s="18" t="s">
        <v>167</v>
      </c>
      <c r="AU953" s="18" t="s">
        <v>85</v>
      </c>
    </row>
    <row r="954" spans="1:65" s="2" customFormat="1" ht="24">
      <c r="A954" s="35"/>
      <c r="B954" s="36"/>
      <c r="C954" s="187" t="s">
        <v>1329</v>
      </c>
      <c r="D954" s="187" t="s">
        <v>160</v>
      </c>
      <c r="E954" s="188" t="s">
        <v>1330</v>
      </c>
      <c r="F954" s="189" t="s">
        <v>1331</v>
      </c>
      <c r="G954" s="190" t="s">
        <v>1297</v>
      </c>
      <c r="H954" s="191">
        <v>6</v>
      </c>
      <c r="I954" s="192"/>
      <c r="J954" s="191">
        <f>ROUND(I954*H954,0)</f>
        <v>0</v>
      </c>
      <c r="K954" s="189" t="s">
        <v>164</v>
      </c>
      <c r="L954" s="40"/>
      <c r="M954" s="193" t="s">
        <v>1</v>
      </c>
      <c r="N954" s="194" t="s">
        <v>41</v>
      </c>
      <c r="O954" s="72"/>
      <c r="P954" s="195">
        <f>O954*H954</f>
        <v>0</v>
      </c>
      <c r="Q954" s="195">
        <v>2.4000000000000001E-4</v>
      </c>
      <c r="R954" s="195">
        <f>Q954*H954</f>
        <v>1.4400000000000001E-3</v>
      </c>
      <c r="S954" s="195">
        <v>0</v>
      </c>
      <c r="T954" s="196">
        <f>S954*H954</f>
        <v>0</v>
      </c>
      <c r="U954" s="35"/>
      <c r="V954" s="35"/>
      <c r="W954" s="35"/>
      <c r="X954" s="35"/>
      <c r="Y954" s="35"/>
      <c r="Z954" s="35"/>
      <c r="AA954" s="35"/>
      <c r="AB954" s="35"/>
      <c r="AC954" s="35"/>
      <c r="AD954" s="35"/>
      <c r="AE954" s="35"/>
      <c r="AR954" s="197" t="s">
        <v>283</v>
      </c>
      <c r="AT954" s="197" t="s">
        <v>160</v>
      </c>
      <c r="AU954" s="197" t="s">
        <v>85</v>
      </c>
      <c r="AY954" s="18" t="s">
        <v>158</v>
      </c>
      <c r="BE954" s="198">
        <f>IF(N954="základní",J954,0)</f>
        <v>0</v>
      </c>
      <c r="BF954" s="198">
        <f>IF(N954="snížená",J954,0)</f>
        <v>0</v>
      </c>
      <c r="BG954" s="198">
        <f>IF(N954="zákl. přenesená",J954,0)</f>
        <v>0</v>
      </c>
      <c r="BH954" s="198">
        <f>IF(N954="sníž. přenesená",J954,0)</f>
        <v>0</v>
      </c>
      <c r="BI954" s="198">
        <f>IF(N954="nulová",J954,0)</f>
        <v>0</v>
      </c>
      <c r="BJ954" s="18" t="s">
        <v>8</v>
      </c>
      <c r="BK954" s="198">
        <f>ROUND(I954*H954,0)</f>
        <v>0</v>
      </c>
      <c r="BL954" s="18" t="s">
        <v>283</v>
      </c>
      <c r="BM954" s="197" t="s">
        <v>1332</v>
      </c>
    </row>
    <row r="955" spans="1:65" s="13" customFormat="1" ht="11.25">
      <c r="B955" s="204"/>
      <c r="C955" s="205"/>
      <c r="D955" s="199" t="s">
        <v>169</v>
      </c>
      <c r="E955" s="206" t="s">
        <v>1</v>
      </c>
      <c r="F955" s="207" t="s">
        <v>1333</v>
      </c>
      <c r="G955" s="205"/>
      <c r="H955" s="208">
        <v>6</v>
      </c>
      <c r="I955" s="209"/>
      <c r="J955" s="205"/>
      <c r="K955" s="205"/>
      <c r="L955" s="210"/>
      <c r="M955" s="211"/>
      <c r="N955" s="212"/>
      <c r="O955" s="212"/>
      <c r="P955" s="212"/>
      <c r="Q955" s="212"/>
      <c r="R955" s="212"/>
      <c r="S955" s="212"/>
      <c r="T955" s="213"/>
      <c r="AT955" s="214" t="s">
        <v>169</v>
      </c>
      <c r="AU955" s="214" t="s">
        <v>85</v>
      </c>
      <c r="AV955" s="13" t="s">
        <v>85</v>
      </c>
      <c r="AW955" s="13" t="s">
        <v>32</v>
      </c>
      <c r="AX955" s="13" t="s">
        <v>8</v>
      </c>
      <c r="AY955" s="214" t="s">
        <v>158</v>
      </c>
    </row>
    <row r="956" spans="1:65" s="2" customFormat="1" ht="21.75" customHeight="1">
      <c r="A956" s="35"/>
      <c r="B956" s="36"/>
      <c r="C956" s="187" t="s">
        <v>1334</v>
      </c>
      <c r="D956" s="187" t="s">
        <v>160</v>
      </c>
      <c r="E956" s="188" t="s">
        <v>1335</v>
      </c>
      <c r="F956" s="189" t="s">
        <v>1336</v>
      </c>
      <c r="G956" s="190" t="s">
        <v>1297</v>
      </c>
      <c r="H956" s="191">
        <v>2</v>
      </c>
      <c r="I956" s="192"/>
      <c r="J956" s="191">
        <f>ROUND(I956*H956,0)</f>
        <v>0</v>
      </c>
      <c r="K956" s="189" t="s">
        <v>164</v>
      </c>
      <c r="L956" s="40"/>
      <c r="M956" s="193" t="s">
        <v>1</v>
      </c>
      <c r="N956" s="194" t="s">
        <v>41</v>
      </c>
      <c r="O956" s="72"/>
      <c r="P956" s="195">
        <f>O956*H956</f>
        <v>0</v>
      </c>
      <c r="Q956" s="195">
        <v>1.8E-3</v>
      </c>
      <c r="R956" s="195">
        <f>Q956*H956</f>
        <v>3.5999999999999999E-3</v>
      </c>
      <c r="S956" s="195">
        <v>0</v>
      </c>
      <c r="T956" s="196">
        <f>S956*H956</f>
        <v>0</v>
      </c>
      <c r="U956" s="35"/>
      <c r="V956" s="35"/>
      <c r="W956" s="35"/>
      <c r="X956" s="35"/>
      <c r="Y956" s="35"/>
      <c r="Z956" s="35"/>
      <c r="AA956" s="35"/>
      <c r="AB956" s="35"/>
      <c r="AC956" s="35"/>
      <c r="AD956" s="35"/>
      <c r="AE956" s="35"/>
      <c r="AR956" s="197" t="s">
        <v>283</v>
      </c>
      <c r="AT956" s="197" t="s">
        <v>160</v>
      </c>
      <c r="AU956" s="197" t="s">
        <v>85</v>
      </c>
      <c r="AY956" s="18" t="s">
        <v>158</v>
      </c>
      <c r="BE956" s="198">
        <f>IF(N956="základní",J956,0)</f>
        <v>0</v>
      </c>
      <c r="BF956" s="198">
        <f>IF(N956="snížená",J956,0)</f>
        <v>0</v>
      </c>
      <c r="BG956" s="198">
        <f>IF(N956="zákl. přenesená",J956,0)</f>
        <v>0</v>
      </c>
      <c r="BH956" s="198">
        <f>IF(N956="sníž. přenesená",J956,0)</f>
        <v>0</v>
      </c>
      <c r="BI956" s="198">
        <f>IF(N956="nulová",J956,0)</f>
        <v>0</v>
      </c>
      <c r="BJ956" s="18" t="s">
        <v>8</v>
      </c>
      <c r="BK956" s="198">
        <f>ROUND(I956*H956,0)</f>
        <v>0</v>
      </c>
      <c r="BL956" s="18" t="s">
        <v>283</v>
      </c>
      <c r="BM956" s="197" t="s">
        <v>1337</v>
      </c>
    </row>
    <row r="957" spans="1:65" s="2" customFormat="1" ht="18">
      <c r="A957" s="35"/>
      <c r="B957" s="36"/>
      <c r="C957" s="37"/>
      <c r="D957" s="199" t="s">
        <v>167</v>
      </c>
      <c r="E957" s="37"/>
      <c r="F957" s="200" t="s">
        <v>1338</v>
      </c>
      <c r="G957" s="37"/>
      <c r="H957" s="37"/>
      <c r="I957" s="201"/>
      <c r="J957" s="37"/>
      <c r="K957" s="37"/>
      <c r="L957" s="40"/>
      <c r="M957" s="202"/>
      <c r="N957" s="203"/>
      <c r="O957" s="72"/>
      <c r="P957" s="72"/>
      <c r="Q957" s="72"/>
      <c r="R957" s="72"/>
      <c r="S957" s="72"/>
      <c r="T957" s="73"/>
      <c r="U957" s="35"/>
      <c r="V957" s="35"/>
      <c r="W957" s="35"/>
      <c r="X957" s="35"/>
      <c r="Y957" s="35"/>
      <c r="Z957" s="35"/>
      <c r="AA957" s="35"/>
      <c r="AB957" s="35"/>
      <c r="AC957" s="35"/>
      <c r="AD957" s="35"/>
      <c r="AE957" s="35"/>
      <c r="AT957" s="18" t="s">
        <v>167</v>
      </c>
      <c r="AU957" s="18" t="s">
        <v>85</v>
      </c>
    </row>
    <row r="958" spans="1:65" s="2" customFormat="1" ht="16.5" customHeight="1">
      <c r="A958" s="35"/>
      <c r="B958" s="36"/>
      <c r="C958" s="187" t="s">
        <v>1339</v>
      </c>
      <c r="D958" s="187" t="s">
        <v>160</v>
      </c>
      <c r="E958" s="188" t="s">
        <v>1340</v>
      </c>
      <c r="F958" s="189" t="s">
        <v>1341</v>
      </c>
      <c r="G958" s="190" t="s">
        <v>1297</v>
      </c>
      <c r="H958" s="191">
        <v>4</v>
      </c>
      <c r="I958" s="192"/>
      <c r="J958" s="191">
        <f>ROUND(I958*H958,0)</f>
        <v>0</v>
      </c>
      <c r="K958" s="189" t="s">
        <v>164</v>
      </c>
      <c r="L958" s="40"/>
      <c r="M958" s="193" t="s">
        <v>1</v>
      </c>
      <c r="N958" s="194" t="s">
        <v>41</v>
      </c>
      <c r="O958" s="72"/>
      <c r="P958" s="195">
        <f>O958*H958</f>
        <v>0</v>
      </c>
      <c r="Q958" s="195">
        <v>2.14E-3</v>
      </c>
      <c r="R958" s="195">
        <f>Q958*H958</f>
        <v>8.5599999999999999E-3</v>
      </c>
      <c r="S958" s="195">
        <v>0</v>
      </c>
      <c r="T958" s="196">
        <f>S958*H958</f>
        <v>0</v>
      </c>
      <c r="U958" s="35"/>
      <c r="V958" s="35"/>
      <c r="W958" s="35"/>
      <c r="X958" s="35"/>
      <c r="Y958" s="35"/>
      <c r="Z958" s="35"/>
      <c r="AA958" s="35"/>
      <c r="AB958" s="35"/>
      <c r="AC958" s="35"/>
      <c r="AD958" s="35"/>
      <c r="AE958" s="35"/>
      <c r="AR958" s="197" t="s">
        <v>283</v>
      </c>
      <c r="AT958" s="197" t="s">
        <v>160</v>
      </c>
      <c r="AU958" s="197" t="s">
        <v>85</v>
      </c>
      <c r="AY958" s="18" t="s">
        <v>158</v>
      </c>
      <c r="BE958" s="198">
        <f>IF(N958="základní",J958,0)</f>
        <v>0</v>
      </c>
      <c r="BF958" s="198">
        <f>IF(N958="snížená",J958,0)</f>
        <v>0</v>
      </c>
      <c r="BG958" s="198">
        <f>IF(N958="zákl. přenesená",J958,0)</f>
        <v>0</v>
      </c>
      <c r="BH958" s="198">
        <f>IF(N958="sníž. přenesená",J958,0)</f>
        <v>0</v>
      </c>
      <c r="BI958" s="198">
        <f>IF(N958="nulová",J958,0)</f>
        <v>0</v>
      </c>
      <c r="BJ958" s="18" t="s">
        <v>8</v>
      </c>
      <c r="BK958" s="198">
        <f>ROUND(I958*H958,0)</f>
        <v>0</v>
      </c>
      <c r="BL958" s="18" t="s">
        <v>283</v>
      </c>
      <c r="BM958" s="197" t="s">
        <v>1342</v>
      </c>
    </row>
    <row r="959" spans="1:65" s="2" customFormat="1" ht="18">
      <c r="A959" s="35"/>
      <c r="B959" s="36"/>
      <c r="C959" s="37"/>
      <c r="D959" s="199" t="s">
        <v>167</v>
      </c>
      <c r="E959" s="37"/>
      <c r="F959" s="200" t="s">
        <v>1343</v>
      </c>
      <c r="G959" s="37"/>
      <c r="H959" s="37"/>
      <c r="I959" s="201"/>
      <c r="J959" s="37"/>
      <c r="K959" s="37"/>
      <c r="L959" s="40"/>
      <c r="M959" s="202"/>
      <c r="N959" s="203"/>
      <c r="O959" s="72"/>
      <c r="P959" s="72"/>
      <c r="Q959" s="72"/>
      <c r="R959" s="72"/>
      <c r="S959" s="72"/>
      <c r="T959" s="73"/>
      <c r="U959" s="35"/>
      <c r="V959" s="35"/>
      <c r="W959" s="35"/>
      <c r="X959" s="35"/>
      <c r="Y959" s="35"/>
      <c r="Z959" s="35"/>
      <c r="AA959" s="35"/>
      <c r="AB959" s="35"/>
      <c r="AC959" s="35"/>
      <c r="AD959" s="35"/>
      <c r="AE959" s="35"/>
      <c r="AT959" s="18" t="s">
        <v>167</v>
      </c>
      <c r="AU959" s="18" t="s">
        <v>85</v>
      </c>
    </row>
    <row r="960" spans="1:65" s="2" customFormat="1" ht="44.25" customHeight="1">
      <c r="A960" s="35"/>
      <c r="B960" s="36"/>
      <c r="C960" s="187" t="s">
        <v>1344</v>
      </c>
      <c r="D960" s="187" t="s">
        <v>160</v>
      </c>
      <c r="E960" s="188" t="s">
        <v>1345</v>
      </c>
      <c r="F960" s="189" t="s">
        <v>1346</v>
      </c>
      <c r="G960" s="190" t="s">
        <v>1011</v>
      </c>
      <c r="H960" s="192"/>
      <c r="I960" s="192"/>
      <c r="J960" s="191">
        <f>ROUND(I960*H960,0)</f>
        <v>0</v>
      </c>
      <c r="K960" s="189" t="s">
        <v>164</v>
      </c>
      <c r="L960" s="40"/>
      <c r="M960" s="193" t="s">
        <v>1</v>
      </c>
      <c r="N960" s="194" t="s">
        <v>41</v>
      </c>
      <c r="O960" s="72"/>
      <c r="P960" s="195">
        <f>O960*H960</f>
        <v>0</v>
      </c>
      <c r="Q960" s="195">
        <v>0</v>
      </c>
      <c r="R960" s="195">
        <f>Q960*H960</f>
        <v>0</v>
      </c>
      <c r="S960" s="195">
        <v>0</v>
      </c>
      <c r="T960" s="196">
        <f>S960*H960</f>
        <v>0</v>
      </c>
      <c r="U960" s="35"/>
      <c r="V960" s="35"/>
      <c r="W960" s="35"/>
      <c r="X960" s="35"/>
      <c r="Y960" s="35"/>
      <c r="Z960" s="35"/>
      <c r="AA960" s="35"/>
      <c r="AB960" s="35"/>
      <c r="AC960" s="35"/>
      <c r="AD960" s="35"/>
      <c r="AE960" s="35"/>
      <c r="AR960" s="197" t="s">
        <v>283</v>
      </c>
      <c r="AT960" s="197" t="s">
        <v>160</v>
      </c>
      <c r="AU960" s="197" t="s">
        <v>85</v>
      </c>
      <c r="AY960" s="18" t="s">
        <v>158</v>
      </c>
      <c r="BE960" s="198">
        <f>IF(N960="základní",J960,0)</f>
        <v>0</v>
      </c>
      <c r="BF960" s="198">
        <f>IF(N960="snížená",J960,0)</f>
        <v>0</v>
      </c>
      <c r="BG960" s="198">
        <f>IF(N960="zákl. přenesená",J960,0)</f>
        <v>0</v>
      </c>
      <c r="BH960" s="198">
        <f>IF(N960="sníž. přenesená",J960,0)</f>
        <v>0</v>
      </c>
      <c r="BI960" s="198">
        <f>IF(N960="nulová",J960,0)</f>
        <v>0</v>
      </c>
      <c r="BJ960" s="18" t="s">
        <v>8</v>
      </c>
      <c r="BK960" s="198">
        <f>ROUND(I960*H960,0)</f>
        <v>0</v>
      </c>
      <c r="BL960" s="18" t="s">
        <v>283</v>
      </c>
      <c r="BM960" s="197" t="s">
        <v>1347</v>
      </c>
    </row>
    <row r="961" spans="1:65" s="2" customFormat="1" ht="99">
      <c r="A961" s="35"/>
      <c r="B961" s="36"/>
      <c r="C961" s="37"/>
      <c r="D961" s="199" t="s">
        <v>167</v>
      </c>
      <c r="E961" s="37"/>
      <c r="F961" s="200" t="s">
        <v>1348</v>
      </c>
      <c r="G961" s="37"/>
      <c r="H961" s="37"/>
      <c r="I961" s="201"/>
      <c r="J961" s="37"/>
      <c r="K961" s="37"/>
      <c r="L961" s="40"/>
      <c r="M961" s="202"/>
      <c r="N961" s="203"/>
      <c r="O961" s="72"/>
      <c r="P961" s="72"/>
      <c r="Q961" s="72"/>
      <c r="R961" s="72"/>
      <c r="S961" s="72"/>
      <c r="T961" s="73"/>
      <c r="U961" s="35"/>
      <c r="V961" s="35"/>
      <c r="W961" s="35"/>
      <c r="X961" s="35"/>
      <c r="Y961" s="35"/>
      <c r="Z961" s="35"/>
      <c r="AA961" s="35"/>
      <c r="AB961" s="35"/>
      <c r="AC961" s="35"/>
      <c r="AD961" s="35"/>
      <c r="AE961" s="35"/>
      <c r="AT961" s="18" t="s">
        <v>167</v>
      </c>
      <c r="AU961" s="18" t="s">
        <v>85</v>
      </c>
    </row>
    <row r="962" spans="1:65" s="12" customFormat="1" ht="22.9" customHeight="1">
      <c r="B962" s="171"/>
      <c r="C962" s="172"/>
      <c r="D962" s="173" t="s">
        <v>75</v>
      </c>
      <c r="E962" s="185" t="s">
        <v>1349</v>
      </c>
      <c r="F962" s="185" t="s">
        <v>1350</v>
      </c>
      <c r="G962" s="172"/>
      <c r="H962" s="172"/>
      <c r="I962" s="175"/>
      <c r="J962" s="186">
        <f>BK962</f>
        <v>0</v>
      </c>
      <c r="K962" s="172"/>
      <c r="L962" s="177"/>
      <c r="M962" s="178"/>
      <c r="N962" s="179"/>
      <c r="O962" s="179"/>
      <c r="P962" s="180">
        <f>SUM(P963:P966)</f>
        <v>0</v>
      </c>
      <c r="Q962" s="179"/>
      <c r="R962" s="180">
        <f>SUM(R963:R966)</f>
        <v>3.3300000000000003E-2</v>
      </c>
      <c r="S962" s="179"/>
      <c r="T962" s="181">
        <f>SUM(T963:T966)</f>
        <v>0</v>
      </c>
      <c r="AR962" s="182" t="s">
        <v>85</v>
      </c>
      <c r="AT962" s="183" t="s">
        <v>75</v>
      </c>
      <c r="AU962" s="183" t="s">
        <v>8</v>
      </c>
      <c r="AY962" s="182" t="s">
        <v>158</v>
      </c>
      <c r="BK962" s="184">
        <f>SUM(BK963:BK966)</f>
        <v>0</v>
      </c>
    </row>
    <row r="963" spans="1:65" s="2" customFormat="1" ht="36">
      <c r="A963" s="35"/>
      <c r="B963" s="36"/>
      <c r="C963" s="187" t="s">
        <v>1351</v>
      </c>
      <c r="D963" s="187" t="s">
        <v>160</v>
      </c>
      <c r="E963" s="188" t="s">
        <v>1352</v>
      </c>
      <c r="F963" s="189" t="s">
        <v>1353</v>
      </c>
      <c r="G963" s="190" t="s">
        <v>1297</v>
      </c>
      <c r="H963" s="191">
        <v>2</v>
      </c>
      <c r="I963" s="192"/>
      <c r="J963" s="191">
        <f>ROUND(I963*H963,0)</f>
        <v>0</v>
      </c>
      <c r="K963" s="189" t="s">
        <v>164</v>
      </c>
      <c r="L963" s="40"/>
      <c r="M963" s="193" t="s">
        <v>1</v>
      </c>
      <c r="N963" s="194" t="s">
        <v>41</v>
      </c>
      <c r="O963" s="72"/>
      <c r="P963" s="195">
        <f>O963*H963</f>
        <v>0</v>
      </c>
      <c r="Q963" s="195">
        <v>1.6650000000000002E-2</v>
      </c>
      <c r="R963" s="195">
        <f>Q963*H963</f>
        <v>3.3300000000000003E-2</v>
      </c>
      <c r="S963" s="195">
        <v>0</v>
      </c>
      <c r="T963" s="196">
        <f>S963*H963</f>
        <v>0</v>
      </c>
      <c r="U963" s="35"/>
      <c r="V963" s="35"/>
      <c r="W963" s="35"/>
      <c r="X963" s="35"/>
      <c r="Y963" s="35"/>
      <c r="Z963" s="35"/>
      <c r="AA963" s="35"/>
      <c r="AB963" s="35"/>
      <c r="AC963" s="35"/>
      <c r="AD963" s="35"/>
      <c r="AE963" s="35"/>
      <c r="AR963" s="197" t="s">
        <v>283</v>
      </c>
      <c r="AT963" s="197" t="s">
        <v>160</v>
      </c>
      <c r="AU963" s="197" t="s">
        <v>85</v>
      </c>
      <c r="AY963" s="18" t="s">
        <v>158</v>
      </c>
      <c r="BE963" s="198">
        <f>IF(N963="základní",J963,0)</f>
        <v>0</v>
      </c>
      <c r="BF963" s="198">
        <f>IF(N963="snížená",J963,0)</f>
        <v>0</v>
      </c>
      <c r="BG963" s="198">
        <f>IF(N963="zákl. přenesená",J963,0)</f>
        <v>0</v>
      </c>
      <c r="BH963" s="198">
        <f>IF(N963="sníž. přenesená",J963,0)</f>
        <v>0</v>
      </c>
      <c r="BI963" s="198">
        <f>IF(N963="nulová",J963,0)</f>
        <v>0</v>
      </c>
      <c r="BJ963" s="18" t="s">
        <v>8</v>
      </c>
      <c r="BK963" s="198">
        <f>ROUND(I963*H963,0)</f>
        <v>0</v>
      </c>
      <c r="BL963" s="18" t="s">
        <v>283</v>
      </c>
      <c r="BM963" s="197" t="s">
        <v>1354</v>
      </c>
    </row>
    <row r="964" spans="1:65" s="2" customFormat="1" ht="81">
      <c r="A964" s="35"/>
      <c r="B964" s="36"/>
      <c r="C964" s="37"/>
      <c r="D964" s="199" t="s">
        <v>167</v>
      </c>
      <c r="E964" s="37"/>
      <c r="F964" s="200" t="s">
        <v>1355</v>
      </c>
      <c r="G964" s="37"/>
      <c r="H964" s="37"/>
      <c r="I964" s="201"/>
      <c r="J964" s="37"/>
      <c r="K964" s="37"/>
      <c r="L964" s="40"/>
      <c r="M964" s="202"/>
      <c r="N964" s="203"/>
      <c r="O964" s="72"/>
      <c r="P964" s="72"/>
      <c r="Q964" s="72"/>
      <c r="R964" s="72"/>
      <c r="S964" s="72"/>
      <c r="T964" s="73"/>
      <c r="U964" s="35"/>
      <c r="V964" s="35"/>
      <c r="W964" s="35"/>
      <c r="X964" s="35"/>
      <c r="Y964" s="35"/>
      <c r="Z964" s="35"/>
      <c r="AA964" s="35"/>
      <c r="AB964" s="35"/>
      <c r="AC964" s="35"/>
      <c r="AD964" s="35"/>
      <c r="AE964" s="35"/>
      <c r="AT964" s="18" t="s">
        <v>167</v>
      </c>
      <c r="AU964" s="18" t="s">
        <v>85</v>
      </c>
    </row>
    <row r="965" spans="1:65" s="2" customFormat="1" ht="44.25" customHeight="1">
      <c r="A965" s="35"/>
      <c r="B965" s="36"/>
      <c r="C965" s="187" t="s">
        <v>1356</v>
      </c>
      <c r="D965" s="187" t="s">
        <v>160</v>
      </c>
      <c r="E965" s="188" t="s">
        <v>1357</v>
      </c>
      <c r="F965" s="189" t="s">
        <v>1358</v>
      </c>
      <c r="G965" s="190" t="s">
        <v>1011</v>
      </c>
      <c r="H965" s="192"/>
      <c r="I965" s="192"/>
      <c r="J965" s="191">
        <f>ROUND(I965*H965,0)</f>
        <v>0</v>
      </c>
      <c r="K965" s="189" t="s">
        <v>164</v>
      </c>
      <c r="L965" s="40"/>
      <c r="M965" s="193" t="s">
        <v>1</v>
      </c>
      <c r="N965" s="194" t="s">
        <v>41</v>
      </c>
      <c r="O965" s="72"/>
      <c r="P965" s="195">
        <f>O965*H965</f>
        <v>0</v>
      </c>
      <c r="Q965" s="195">
        <v>0</v>
      </c>
      <c r="R965" s="195">
        <f>Q965*H965</f>
        <v>0</v>
      </c>
      <c r="S965" s="195">
        <v>0</v>
      </c>
      <c r="T965" s="196">
        <f>S965*H965</f>
        <v>0</v>
      </c>
      <c r="U965" s="35"/>
      <c r="V965" s="35"/>
      <c r="W965" s="35"/>
      <c r="X965" s="35"/>
      <c r="Y965" s="35"/>
      <c r="Z965" s="35"/>
      <c r="AA965" s="35"/>
      <c r="AB965" s="35"/>
      <c r="AC965" s="35"/>
      <c r="AD965" s="35"/>
      <c r="AE965" s="35"/>
      <c r="AR965" s="197" t="s">
        <v>283</v>
      </c>
      <c r="AT965" s="197" t="s">
        <v>160</v>
      </c>
      <c r="AU965" s="197" t="s">
        <v>85</v>
      </c>
      <c r="AY965" s="18" t="s">
        <v>158</v>
      </c>
      <c r="BE965" s="198">
        <f>IF(N965="základní",J965,0)</f>
        <v>0</v>
      </c>
      <c r="BF965" s="198">
        <f>IF(N965="snížená",J965,0)</f>
        <v>0</v>
      </c>
      <c r="BG965" s="198">
        <f>IF(N965="zákl. přenesená",J965,0)</f>
        <v>0</v>
      </c>
      <c r="BH965" s="198">
        <f>IF(N965="sníž. přenesená",J965,0)</f>
        <v>0</v>
      </c>
      <c r="BI965" s="198">
        <f>IF(N965="nulová",J965,0)</f>
        <v>0</v>
      </c>
      <c r="BJ965" s="18" t="s">
        <v>8</v>
      </c>
      <c r="BK965" s="198">
        <f>ROUND(I965*H965,0)</f>
        <v>0</v>
      </c>
      <c r="BL965" s="18" t="s">
        <v>283</v>
      </c>
      <c r="BM965" s="197" t="s">
        <v>1359</v>
      </c>
    </row>
    <row r="966" spans="1:65" s="2" customFormat="1" ht="99">
      <c r="A966" s="35"/>
      <c r="B966" s="36"/>
      <c r="C966" s="37"/>
      <c r="D966" s="199" t="s">
        <v>167</v>
      </c>
      <c r="E966" s="37"/>
      <c r="F966" s="200" t="s">
        <v>1360</v>
      </c>
      <c r="G966" s="37"/>
      <c r="H966" s="37"/>
      <c r="I966" s="201"/>
      <c r="J966" s="37"/>
      <c r="K966" s="37"/>
      <c r="L966" s="40"/>
      <c r="M966" s="202"/>
      <c r="N966" s="203"/>
      <c r="O966" s="72"/>
      <c r="P966" s="72"/>
      <c r="Q966" s="72"/>
      <c r="R966" s="72"/>
      <c r="S966" s="72"/>
      <c r="T966" s="73"/>
      <c r="U966" s="35"/>
      <c r="V966" s="35"/>
      <c r="W966" s="35"/>
      <c r="X966" s="35"/>
      <c r="Y966" s="35"/>
      <c r="Z966" s="35"/>
      <c r="AA966" s="35"/>
      <c r="AB966" s="35"/>
      <c r="AC966" s="35"/>
      <c r="AD966" s="35"/>
      <c r="AE966" s="35"/>
      <c r="AT966" s="18" t="s">
        <v>167</v>
      </c>
      <c r="AU966" s="18" t="s">
        <v>85</v>
      </c>
    </row>
    <row r="967" spans="1:65" s="12" customFormat="1" ht="22.9" customHeight="1">
      <c r="B967" s="171"/>
      <c r="C967" s="172"/>
      <c r="D967" s="173" t="s">
        <v>75</v>
      </c>
      <c r="E967" s="185" t="s">
        <v>1361</v>
      </c>
      <c r="F967" s="185" t="s">
        <v>1362</v>
      </c>
      <c r="G967" s="172"/>
      <c r="H967" s="172"/>
      <c r="I967" s="175"/>
      <c r="J967" s="186">
        <f>BK967</f>
        <v>0</v>
      </c>
      <c r="K967" s="172"/>
      <c r="L967" s="177"/>
      <c r="M967" s="178"/>
      <c r="N967" s="179"/>
      <c r="O967" s="179"/>
      <c r="P967" s="180">
        <f>SUM(P968:P1066)</f>
        <v>0</v>
      </c>
      <c r="Q967" s="179"/>
      <c r="R967" s="180">
        <f>SUM(R968:R1066)</f>
        <v>2.1540800000000013</v>
      </c>
      <c r="S967" s="179"/>
      <c r="T967" s="181">
        <f>SUM(T968:T1066)</f>
        <v>3.70418</v>
      </c>
      <c r="AR967" s="182" t="s">
        <v>85</v>
      </c>
      <c r="AT967" s="183" t="s">
        <v>75</v>
      </c>
      <c r="AU967" s="183" t="s">
        <v>8</v>
      </c>
      <c r="AY967" s="182" t="s">
        <v>158</v>
      </c>
      <c r="BK967" s="184">
        <f>SUM(BK968:BK1066)</f>
        <v>0</v>
      </c>
    </row>
    <row r="968" spans="1:65" s="2" customFormat="1" ht="33" customHeight="1">
      <c r="A968" s="35"/>
      <c r="B968" s="36"/>
      <c r="C968" s="187" t="s">
        <v>1363</v>
      </c>
      <c r="D968" s="187" t="s">
        <v>160</v>
      </c>
      <c r="E968" s="188" t="s">
        <v>1364</v>
      </c>
      <c r="F968" s="189" t="s">
        <v>1365</v>
      </c>
      <c r="G968" s="190" t="s">
        <v>309</v>
      </c>
      <c r="H968" s="191">
        <v>471</v>
      </c>
      <c r="I968" s="192"/>
      <c r="J968" s="191">
        <f t="shared" ref="J968:J999" si="20">ROUND(I968*H968,0)</f>
        <v>0</v>
      </c>
      <c r="K968" s="189" t="s">
        <v>1</v>
      </c>
      <c r="L968" s="40"/>
      <c r="M968" s="193" t="s">
        <v>1</v>
      </c>
      <c r="N968" s="194" t="s">
        <v>41</v>
      </c>
      <c r="O968" s="72"/>
      <c r="P968" s="195">
        <f t="shared" ref="P968:P999" si="21">O968*H968</f>
        <v>0</v>
      </c>
      <c r="Q968" s="195">
        <v>9.0000000000000006E-5</v>
      </c>
      <c r="R968" s="195">
        <f t="shared" ref="R968:R999" si="22">Q968*H968</f>
        <v>4.2390000000000004E-2</v>
      </c>
      <c r="S968" s="195">
        <v>0</v>
      </c>
      <c r="T968" s="196">
        <f t="shared" ref="T968:T999" si="23">S968*H968</f>
        <v>0</v>
      </c>
      <c r="U968" s="35"/>
      <c r="V968" s="35"/>
      <c r="W968" s="35"/>
      <c r="X968" s="35"/>
      <c r="Y968" s="35"/>
      <c r="Z968" s="35"/>
      <c r="AA968" s="35"/>
      <c r="AB968" s="35"/>
      <c r="AC968" s="35"/>
      <c r="AD968" s="35"/>
      <c r="AE968" s="35"/>
      <c r="AR968" s="197" t="s">
        <v>283</v>
      </c>
      <c r="AT968" s="197" t="s">
        <v>160</v>
      </c>
      <c r="AU968" s="197" t="s">
        <v>85</v>
      </c>
      <c r="AY968" s="18" t="s">
        <v>158</v>
      </c>
      <c r="BE968" s="198">
        <f t="shared" ref="BE968:BE999" si="24">IF(N968="základní",J968,0)</f>
        <v>0</v>
      </c>
      <c r="BF968" s="198">
        <f t="shared" ref="BF968:BF999" si="25">IF(N968="snížená",J968,0)</f>
        <v>0</v>
      </c>
      <c r="BG968" s="198">
        <f t="shared" ref="BG968:BG999" si="26">IF(N968="zákl. přenesená",J968,0)</f>
        <v>0</v>
      </c>
      <c r="BH968" s="198">
        <f t="shared" ref="BH968:BH999" si="27">IF(N968="sníž. přenesená",J968,0)</f>
        <v>0</v>
      </c>
      <c r="BI968" s="198">
        <f t="shared" ref="BI968:BI999" si="28">IF(N968="nulová",J968,0)</f>
        <v>0</v>
      </c>
      <c r="BJ968" s="18" t="s">
        <v>8</v>
      </c>
      <c r="BK968" s="198">
        <f t="shared" ref="BK968:BK999" si="29">ROUND(I968*H968,0)</f>
        <v>0</v>
      </c>
      <c r="BL968" s="18" t="s">
        <v>283</v>
      </c>
      <c r="BM968" s="197" t="s">
        <v>1366</v>
      </c>
    </row>
    <row r="969" spans="1:65" s="2" customFormat="1" ht="24">
      <c r="A969" s="35"/>
      <c r="B969" s="36"/>
      <c r="C969" s="247" t="s">
        <v>1367</v>
      </c>
      <c r="D969" s="247" t="s">
        <v>250</v>
      </c>
      <c r="E969" s="248" t="s">
        <v>1368</v>
      </c>
      <c r="F969" s="249" t="s">
        <v>1369</v>
      </c>
      <c r="G969" s="250" t="s">
        <v>309</v>
      </c>
      <c r="H969" s="251">
        <v>143</v>
      </c>
      <c r="I969" s="252"/>
      <c r="J969" s="251">
        <f t="shared" si="20"/>
        <v>0</v>
      </c>
      <c r="K969" s="249" t="s">
        <v>1</v>
      </c>
      <c r="L969" s="253"/>
      <c r="M969" s="254" t="s">
        <v>1</v>
      </c>
      <c r="N969" s="255" t="s">
        <v>41</v>
      </c>
      <c r="O969" s="72"/>
      <c r="P969" s="195">
        <f t="shared" si="21"/>
        <v>0</v>
      </c>
      <c r="Q969" s="195">
        <v>2.3000000000000001E-4</v>
      </c>
      <c r="R969" s="195">
        <f t="shared" si="22"/>
        <v>3.2890000000000003E-2</v>
      </c>
      <c r="S969" s="195">
        <v>0</v>
      </c>
      <c r="T969" s="196">
        <f t="shared" si="23"/>
        <v>0</v>
      </c>
      <c r="U969" s="35"/>
      <c r="V969" s="35"/>
      <c r="W969" s="35"/>
      <c r="X969" s="35"/>
      <c r="Y969" s="35"/>
      <c r="Z969" s="35"/>
      <c r="AA969" s="35"/>
      <c r="AB969" s="35"/>
      <c r="AC969" s="35"/>
      <c r="AD969" s="35"/>
      <c r="AE969" s="35"/>
      <c r="AR969" s="197" t="s">
        <v>373</v>
      </c>
      <c r="AT969" s="197" t="s">
        <v>250</v>
      </c>
      <c r="AU969" s="197" t="s">
        <v>85</v>
      </c>
      <c r="AY969" s="18" t="s">
        <v>158</v>
      </c>
      <c r="BE969" s="198">
        <f t="shared" si="24"/>
        <v>0</v>
      </c>
      <c r="BF969" s="198">
        <f t="shared" si="25"/>
        <v>0</v>
      </c>
      <c r="BG969" s="198">
        <f t="shared" si="26"/>
        <v>0</v>
      </c>
      <c r="BH969" s="198">
        <f t="shared" si="27"/>
        <v>0</v>
      </c>
      <c r="BI969" s="198">
        <f t="shared" si="28"/>
        <v>0</v>
      </c>
      <c r="BJ969" s="18" t="s">
        <v>8</v>
      </c>
      <c r="BK969" s="198">
        <f t="shared" si="29"/>
        <v>0</v>
      </c>
      <c r="BL969" s="18" t="s">
        <v>283</v>
      </c>
      <c r="BM969" s="197" t="s">
        <v>1370</v>
      </c>
    </row>
    <row r="970" spans="1:65" s="2" customFormat="1" ht="24">
      <c r="A970" s="35"/>
      <c r="B970" s="36"/>
      <c r="C970" s="247" t="s">
        <v>1371</v>
      </c>
      <c r="D970" s="247" t="s">
        <v>250</v>
      </c>
      <c r="E970" s="248" t="s">
        <v>1372</v>
      </c>
      <c r="F970" s="249" t="s">
        <v>1373</v>
      </c>
      <c r="G970" s="250" t="s">
        <v>309</v>
      </c>
      <c r="H970" s="251">
        <v>35</v>
      </c>
      <c r="I970" s="252"/>
      <c r="J970" s="251">
        <f t="shared" si="20"/>
        <v>0</v>
      </c>
      <c r="K970" s="249" t="s">
        <v>1</v>
      </c>
      <c r="L970" s="253"/>
      <c r="M970" s="254" t="s">
        <v>1</v>
      </c>
      <c r="N970" s="255" t="s">
        <v>41</v>
      </c>
      <c r="O970" s="72"/>
      <c r="P970" s="195">
        <f t="shared" si="21"/>
        <v>0</v>
      </c>
      <c r="Q970" s="195">
        <v>2.5000000000000001E-4</v>
      </c>
      <c r="R970" s="195">
        <f t="shared" si="22"/>
        <v>8.7500000000000008E-3</v>
      </c>
      <c r="S970" s="195">
        <v>0</v>
      </c>
      <c r="T970" s="196">
        <f t="shared" si="23"/>
        <v>0</v>
      </c>
      <c r="U970" s="35"/>
      <c r="V970" s="35"/>
      <c r="W970" s="35"/>
      <c r="X970" s="35"/>
      <c r="Y970" s="35"/>
      <c r="Z970" s="35"/>
      <c r="AA970" s="35"/>
      <c r="AB970" s="35"/>
      <c r="AC970" s="35"/>
      <c r="AD970" s="35"/>
      <c r="AE970" s="35"/>
      <c r="AR970" s="197" t="s">
        <v>373</v>
      </c>
      <c r="AT970" s="197" t="s">
        <v>250</v>
      </c>
      <c r="AU970" s="197" t="s">
        <v>85</v>
      </c>
      <c r="AY970" s="18" t="s">
        <v>158</v>
      </c>
      <c r="BE970" s="198">
        <f t="shared" si="24"/>
        <v>0</v>
      </c>
      <c r="BF970" s="198">
        <f t="shared" si="25"/>
        <v>0</v>
      </c>
      <c r="BG970" s="198">
        <f t="shared" si="26"/>
        <v>0</v>
      </c>
      <c r="BH970" s="198">
        <f t="shared" si="27"/>
        <v>0</v>
      </c>
      <c r="BI970" s="198">
        <f t="shared" si="28"/>
        <v>0</v>
      </c>
      <c r="BJ970" s="18" t="s">
        <v>8</v>
      </c>
      <c r="BK970" s="198">
        <f t="shared" si="29"/>
        <v>0</v>
      </c>
      <c r="BL970" s="18" t="s">
        <v>283</v>
      </c>
      <c r="BM970" s="197" t="s">
        <v>1374</v>
      </c>
    </row>
    <row r="971" spans="1:65" s="2" customFormat="1" ht="24">
      <c r="A971" s="35"/>
      <c r="B971" s="36"/>
      <c r="C971" s="247" t="s">
        <v>1375</v>
      </c>
      <c r="D971" s="247" t="s">
        <v>250</v>
      </c>
      <c r="E971" s="248" t="s">
        <v>1376</v>
      </c>
      <c r="F971" s="249" t="s">
        <v>1377</v>
      </c>
      <c r="G971" s="250" t="s">
        <v>309</v>
      </c>
      <c r="H971" s="251">
        <v>110</v>
      </c>
      <c r="I971" s="252"/>
      <c r="J971" s="251">
        <f t="shared" si="20"/>
        <v>0</v>
      </c>
      <c r="K971" s="249" t="s">
        <v>1</v>
      </c>
      <c r="L971" s="253"/>
      <c r="M971" s="254" t="s">
        <v>1</v>
      </c>
      <c r="N971" s="255" t="s">
        <v>41</v>
      </c>
      <c r="O971" s="72"/>
      <c r="P971" s="195">
        <f t="shared" si="21"/>
        <v>0</v>
      </c>
      <c r="Q971" s="195">
        <v>2.7E-4</v>
      </c>
      <c r="R971" s="195">
        <f t="shared" si="22"/>
        <v>2.9700000000000001E-2</v>
      </c>
      <c r="S971" s="195">
        <v>0</v>
      </c>
      <c r="T971" s="196">
        <f t="shared" si="23"/>
        <v>0</v>
      </c>
      <c r="U971" s="35"/>
      <c r="V971" s="35"/>
      <c r="W971" s="35"/>
      <c r="X971" s="35"/>
      <c r="Y971" s="35"/>
      <c r="Z971" s="35"/>
      <c r="AA971" s="35"/>
      <c r="AB971" s="35"/>
      <c r="AC971" s="35"/>
      <c r="AD971" s="35"/>
      <c r="AE971" s="35"/>
      <c r="AR971" s="197" t="s">
        <v>373</v>
      </c>
      <c r="AT971" s="197" t="s">
        <v>250</v>
      </c>
      <c r="AU971" s="197" t="s">
        <v>85</v>
      </c>
      <c r="AY971" s="18" t="s">
        <v>158</v>
      </c>
      <c r="BE971" s="198">
        <f t="shared" si="24"/>
        <v>0</v>
      </c>
      <c r="BF971" s="198">
        <f t="shared" si="25"/>
        <v>0</v>
      </c>
      <c r="BG971" s="198">
        <f t="shared" si="26"/>
        <v>0</v>
      </c>
      <c r="BH971" s="198">
        <f t="shared" si="27"/>
        <v>0</v>
      </c>
      <c r="BI971" s="198">
        <f t="shared" si="28"/>
        <v>0</v>
      </c>
      <c r="BJ971" s="18" t="s">
        <v>8</v>
      </c>
      <c r="BK971" s="198">
        <f t="shared" si="29"/>
        <v>0</v>
      </c>
      <c r="BL971" s="18" t="s">
        <v>283</v>
      </c>
      <c r="BM971" s="197" t="s">
        <v>1378</v>
      </c>
    </row>
    <row r="972" spans="1:65" s="2" customFormat="1" ht="24">
      <c r="A972" s="35"/>
      <c r="B972" s="36"/>
      <c r="C972" s="247" t="s">
        <v>1379</v>
      </c>
      <c r="D972" s="247" t="s">
        <v>250</v>
      </c>
      <c r="E972" s="248" t="s">
        <v>1380</v>
      </c>
      <c r="F972" s="249" t="s">
        <v>1381</v>
      </c>
      <c r="G972" s="250" t="s">
        <v>309</v>
      </c>
      <c r="H972" s="251">
        <v>126</v>
      </c>
      <c r="I972" s="252"/>
      <c r="J972" s="251">
        <f t="shared" si="20"/>
        <v>0</v>
      </c>
      <c r="K972" s="249" t="s">
        <v>1</v>
      </c>
      <c r="L972" s="253"/>
      <c r="M972" s="254" t="s">
        <v>1</v>
      </c>
      <c r="N972" s="255" t="s">
        <v>41</v>
      </c>
      <c r="O972" s="72"/>
      <c r="P972" s="195">
        <f t="shared" si="21"/>
        <v>0</v>
      </c>
      <c r="Q972" s="195">
        <v>8.8000000000000003E-4</v>
      </c>
      <c r="R972" s="195">
        <f t="shared" si="22"/>
        <v>0.11088000000000001</v>
      </c>
      <c r="S972" s="195">
        <v>0</v>
      </c>
      <c r="T972" s="196">
        <f t="shared" si="23"/>
        <v>0</v>
      </c>
      <c r="U972" s="35"/>
      <c r="V972" s="35"/>
      <c r="W972" s="35"/>
      <c r="X972" s="35"/>
      <c r="Y972" s="35"/>
      <c r="Z972" s="35"/>
      <c r="AA972" s="35"/>
      <c r="AB972" s="35"/>
      <c r="AC972" s="35"/>
      <c r="AD972" s="35"/>
      <c r="AE972" s="35"/>
      <c r="AR972" s="197" t="s">
        <v>373</v>
      </c>
      <c r="AT972" s="197" t="s">
        <v>250</v>
      </c>
      <c r="AU972" s="197" t="s">
        <v>85</v>
      </c>
      <c r="AY972" s="18" t="s">
        <v>158</v>
      </c>
      <c r="BE972" s="198">
        <f t="shared" si="24"/>
        <v>0</v>
      </c>
      <c r="BF972" s="198">
        <f t="shared" si="25"/>
        <v>0</v>
      </c>
      <c r="BG972" s="198">
        <f t="shared" si="26"/>
        <v>0</v>
      </c>
      <c r="BH972" s="198">
        <f t="shared" si="27"/>
        <v>0</v>
      </c>
      <c r="BI972" s="198">
        <f t="shared" si="28"/>
        <v>0</v>
      </c>
      <c r="BJ972" s="18" t="s">
        <v>8</v>
      </c>
      <c r="BK972" s="198">
        <f t="shared" si="29"/>
        <v>0</v>
      </c>
      <c r="BL972" s="18" t="s">
        <v>283</v>
      </c>
      <c r="BM972" s="197" t="s">
        <v>1382</v>
      </c>
    </row>
    <row r="973" spans="1:65" s="2" customFormat="1" ht="24">
      <c r="A973" s="35"/>
      <c r="B973" s="36"/>
      <c r="C973" s="247" t="s">
        <v>1383</v>
      </c>
      <c r="D973" s="247" t="s">
        <v>250</v>
      </c>
      <c r="E973" s="248" t="s">
        <v>1384</v>
      </c>
      <c r="F973" s="249" t="s">
        <v>1385</v>
      </c>
      <c r="G973" s="250" t="s">
        <v>309</v>
      </c>
      <c r="H973" s="251">
        <v>25</v>
      </c>
      <c r="I973" s="252"/>
      <c r="J973" s="251">
        <f t="shared" si="20"/>
        <v>0</v>
      </c>
      <c r="K973" s="249" t="s">
        <v>1</v>
      </c>
      <c r="L973" s="253"/>
      <c r="M973" s="254" t="s">
        <v>1</v>
      </c>
      <c r="N973" s="255" t="s">
        <v>41</v>
      </c>
      <c r="O973" s="72"/>
      <c r="P973" s="195">
        <f t="shared" si="21"/>
        <v>0</v>
      </c>
      <c r="Q973" s="195">
        <v>6.4999999999999997E-4</v>
      </c>
      <c r="R973" s="195">
        <f t="shared" si="22"/>
        <v>1.6250000000000001E-2</v>
      </c>
      <c r="S973" s="195">
        <v>0</v>
      </c>
      <c r="T973" s="196">
        <f t="shared" si="23"/>
        <v>0</v>
      </c>
      <c r="U973" s="35"/>
      <c r="V973" s="35"/>
      <c r="W973" s="35"/>
      <c r="X973" s="35"/>
      <c r="Y973" s="35"/>
      <c r="Z973" s="35"/>
      <c r="AA973" s="35"/>
      <c r="AB973" s="35"/>
      <c r="AC973" s="35"/>
      <c r="AD973" s="35"/>
      <c r="AE973" s="35"/>
      <c r="AR973" s="197" t="s">
        <v>373</v>
      </c>
      <c r="AT973" s="197" t="s">
        <v>250</v>
      </c>
      <c r="AU973" s="197" t="s">
        <v>85</v>
      </c>
      <c r="AY973" s="18" t="s">
        <v>158</v>
      </c>
      <c r="BE973" s="198">
        <f t="shared" si="24"/>
        <v>0</v>
      </c>
      <c r="BF973" s="198">
        <f t="shared" si="25"/>
        <v>0</v>
      </c>
      <c r="BG973" s="198">
        <f t="shared" si="26"/>
        <v>0</v>
      </c>
      <c r="BH973" s="198">
        <f t="shared" si="27"/>
        <v>0</v>
      </c>
      <c r="BI973" s="198">
        <f t="shared" si="28"/>
        <v>0</v>
      </c>
      <c r="BJ973" s="18" t="s">
        <v>8</v>
      </c>
      <c r="BK973" s="198">
        <f t="shared" si="29"/>
        <v>0</v>
      </c>
      <c r="BL973" s="18" t="s">
        <v>283</v>
      </c>
      <c r="BM973" s="197" t="s">
        <v>1386</v>
      </c>
    </row>
    <row r="974" spans="1:65" s="2" customFormat="1" ht="24">
      <c r="A974" s="35"/>
      <c r="B974" s="36"/>
      <c r="C974" s="247" t="s">
        <v>1387</v>
      </c>
      <c r="D974" s="247" t="s">
        <v>250</v>
      </c>
      <c r="E974" s="248" t="s">
        <v>1388</v>
      </c>
      <c r="F974" s="249" t="s">
        <v>1389</v>
      </c>
      <c r="G974" s="250" t="s">
        <v>309</v>
      </c>
      <c r="H974" s="251">
        <v>32</v>
      </c>
      <c r="I974" s="252"/>
      <c r="J974" s="251">
        <f t="shared" si="20"/>
        <v>0</v>
      </c>
      <c r="K974" s="249" t="s">
        <v>1</v>
      </c>
      <c r="L974" s="253"/>
      <c r="M974" s="254" t="s">
        <v>1</v>
      </c>
      <c r="N974" s="255" t="s">
        <v>41</v>
      </c>
      <c r="O974" s="72"/>
      <c r="P974" s="195">
        <f t="shared" si="21"/>
        <v>0</v>
      </c>
      <c r="Q974" s="195">
        <v>7.7999999999999999E-4</v>
      </c>
      <c r="R974" s="195">
        <f t="shared" si="22"/>
        <v>2.496E-2</v>
      </c>
      <c r="S974" s="195">
        <v>0</v>
      </c>
      <c r="T974" s="196">
        <f t="shared" si="23"/>
        <v>0</v>
      </c>
      <c r="U974" s="35"/>
      <c r="V974" s="35"/>
      <c r="W974" s="35"/>
      <c r="X974" s="35"/>
      <c r="Y974" s="35"/>
      <c r="Z974" s="35"/>
      <c r="AA974" s="35"/>
      <c r="AB974" s="35"/>
      <c r="AC974" s="35"/>
      <c r="AD974" s="35"/>
      <c r="AE974" s="35"/>
      <c r="AR974" s="197" t="s">
        <v>373</v>
      </c>
      <c r="AT974" s="197" t="s">
        <v>250</v>
      </c>
      <c r="AU974" s="197" t="s">
        <v>85</v>
      </c>
      <c r="AY974" s="18" t="s">
        <v>158</v>
      </c>
      <c r="BE974" s="198">
        <f t="shared" si="24"/>
        <v>0</v>
      </c>
      <c r="BF974" s="198">
        <f t="shared" si="25"/>
        <v>0</v>
      </c>
      <c r="BG974" s="198">
        <f t="shared" si="26"/>
        <v>0</v>
      </c>
      <c r="BH974" s="198">
        <f t="shared" si="27"/>
        <v>0</v>
      </c>
      <c r="BI974" s="198">
        <f t="shared" si="28"/>
        <v>0</v>
      </c>
      <c r="BJ974" s="18" t="s">
        <v>8</v>
      </c>
      <c r="BK974" s="198">
        <f t="shared" si="29"/>
        <v>0</v>
      </c>
      <c r="BL974" s="18" t="s">
        <v>283</v>
      </c>
      <c r="BM974" s="197" t="s">
        <v>1390</v>
      </c>
    </row>
    <row r="975" spans="1:65" s="2" customFormat="1" ht="33" customHeight="1">
      <c r="A975" s="35"/>
      <c r="B975" s="36"/>
      <c r="C975" s="187" t="s">
        <v>1391</v>
      </c>
      <c r="D975" s="187" t="s">
        <v>160</v>
      </c>
      <c r="E975" s="188" t="s">
        <v>1392</v>
      </c>
      <c r="F975" s="189" t="s">
        <v>1393</v>
      </c>
      <c r="G975" s="190" t="s">
        <v>309</v>
      </c>
      <c r="H975" s="191">
        <v>28</v>
      </c>
      <c r="I975" s="192"/>
      <c r="J975" s="191">
        <f t="shared" si="20"/>
        <v>0</v>
      </c>
      <c r="K975" s="189" t="s">
        <v>1</v>
      </c>
      <c r="L975" s="40"/>
      <c r="M975" s="193" t="s">
        <v>1</v>
      </c>
      <c r="N975" s="194" t="s">
        <v>41</v>
      </c>
      <c r="O975" s="72"/>
      <c r="P975" s="195">
        <f t="shared" si="21"/>
        <v>0</v>
      </c>
      <c r="Q975" s="195">
        <v>1.7000000000000001E-4</v>
      </c>
      <c r="R975" s="195">
        <f t="shared" si="22"/>
        <v>4.7600000000000003E-3</v>
      </c>
      <c r="S975" s="195">
        <v>0</v>
      </c>
      <c r="T975" s="196">
        <f t="shared" si="23"/>
        <v>0</v>
      </c>
      <c r="U975" s="35"/>
      <c r="V975" s="35"/>
      <c r="W975" s="35"/>
      <c r="X975" s="35"/>
      <c r="Y975" s="35"/>
      <c r="Z975" s="35"/>
      <c r="AA975" s="35"/>
      <c r="AB975" s="35"/>
      <c r="AC975" s="35"/>
      <c r="AD975" s="35"/>
      <c r="AE975" s="35"/>
      <c r="AR975" s="197" t="s">
        <v>283</v>
      </c>
      <c r="AT975" s="197" t="s">
        <v>160</v>
      </c>
      <c r="AU975" s="197" t="s">
        <v>85</v>
      </c>
      <c r="AY975" s="18" t="s">
        <v>158</v>
      </c>
      <c r="BE975" s="198">
        <f t="shared" si="24"/>
        <v>0</v>
      </c>
      <c r="BF975" s="198">
        <f t="shared" si="25"/>
        <v>0</v>
      </c>
      <c r="BG975" s="198">
        <f t="shared" si="26"/>
        <v>0</v>
      </c>
      <c r="BH975" s="198">
        <f t="shared" si="27"/>
        <v>0</v>
      </c>
      <c r="BI975" s="198">
        <f t="shared" si="28"/>
        <v>0</v>
      </c>
      <c r="BJ975" s="18" t="s">
        <v>8</v>
      </c>
      <c r="BK975" s="198">
        <f t="shared" si="29"/>
        <v>0</v>
      </c>
      <c r="BL975" s="18" t="s">
        <v>283</v>
      </c>
      <c r="BM975" s="197" t="s">
        <v>1394</v>
      </c>
    </row>
    <row r="976" spans="1:65" s="2" customFormat="1" ht="24">
      <c r="A976" s="35"/>
      <c r="B976" s="36"/>
      <c r="C976" s="247" t="s">
        <v>1395</v>
      </c>
      <c r="D976" s="247" t="s">
        <v>250</v>
      </c>
      <c r="E976" s="248" t="s">
        <v>1396</v>
      </c>
      <c r="F976" s="249" t="s">
        <v>1397</v>
      </c>
      <c r="G976" s="250" t="s">
        <v>309</v>
      </c>
      <c r="H976" s="251">
        <v>28</v>
      </c>
      <c r="I976" s="252"/>
      <c r="J976" s="251">
        <f t="shared" si="20"/>
        <v>0</v>
      </c>
      <c r="K976" s="249" t="s">
        <v>1</v>
      </c>
      <c r="L976" s="253"/>
      <c r="M976" s="254" t="s">
        <v>1</v>
      </c>
      <c r="N976" s="255" t="s">
        <v>41</v>
      </c>
      <c r="O976" s="72"/>
      <c r="P976" s="195">
        <f t="shared" si="21"/>
        <v>0</v>
      </c>
      <c r="Q976" s="195">
        <v>1.5E-3</v>
      </c>
      <c r="R976" s="195">
        <f t="shared" si="22"/>
        <v>4.2000000000000003E-2</v>
      </c>
      <c r="S976" s="195">
        <v>0</v>
      </c>
      <c r="T976" s="196">
        <f t="shared" si="23"/>
        <v>0</v>
      </c>
      <c r="U976" s="35"/>
      <c r="V976" s="35"/>
      <c r="W976" s="35"/>
      <c r="X976" s="35"/>
      <c r="Y976" s="35"/>
      <c r="Z976" s="35"/>
      <c r="AA976" s="35"/>
      <c r="AB976" s="35"/>
      <c r="AC976" s="35"/>
      <c r="AD976" s="35"/>
      <c r="AE976" s="35"/>
      <c r="AR976" s="197" t="s">
        <v>373</v>
      </c>
      <c r="AT976" s="197" t="s">
        <v>250</v>
      </c>
      <c r="AU976" s="197" t="s">
        <v>85</v>
      </c>
      <c r="AY976" s="18" t="s">
        <v>158</v>
      </c>
      <c r="BE976" s="198">
        <f t="shared" si="24"/>
        <v>0</v>
      </c>
      <c r="BF976" s="198">
        <f t="shared" si="25"/>
        <v>0</v>
      </c>
      <c r="BG976" s="198">
        <f t="shared" si="26"/>
        <v>0</v>
      </c>
      <c r="BH976" s="198">
        <f t="shared" si="27"/>
        <v>0</v>
      </c>
      <c r="BI976" s="198">
        <f t="shared" si="28"/>
        <v>0</v>
      </c>
      <c r="BJ976" s="18" t="s">
        <v>8</v>
      </c>
      <c r="BK976" s="198">
        <f t="shared" si="29"/>
        <v>0</v>
      </c>
      <c r="BL976" s="18" t="s">
        <v>283</v>
      </c>
      <c r="BM976" s="197" t="s">
        <v>1398</v>
      </c>
    </row>
    <row r="977" spans="1:65" s="2" customFormat="1" ht="24">
      <c r="A977" s="35"/>
      <c r="B977" s="36"/>
      <c r="C977" s="187" t="s">
        <v>1399</v>
      </c>
      <c r="D977" s="187" t="s">
        <v>160</v>
      </c>
      <c r="E977" s="188" t="s">
        <v>1400</v>
      </c>
      <c r="F977" s="189" t="s">
        <v>1401</v>
      </c>
      <c r="G977" s="190" t="s">
        <v>309</v>
      </c>
      <c r="H977" s="191">
        <v>174</v>
      </c>
      <c r="I977" s="192"/>
      <c r="J977" s="191">
        <f t="shared" si="20"/>
        <v>0</v>
      </c>
      <c r="K977" s="189" t="s">
        <v>1</v>
      </c>
      <c r="L977" s="40"/>
      <c r="M977" s="193" t="s">
        <v>1</v>
      </c>
      <c r="N977" s="194" t="s">
        <v>41</v>
      </c>
      <c r="O977" s="72"/>
      <c r="P977" s="195">
        <f t="shared" si="21"/>
        <v>0</v>
      </c>
      <c r="Q977" s="195">
        <v>0</v>
      </c>
      <c r="R977" s="195">
        <f t="shared" si="22"/>
        <v>0</v>
      </c>
      <c r="S977" s="195">
        <v>0</v>
      </c>
      <c r="T977" s="196">
        <f t="shared" si="23"/>
        <v>0</v>
      </c>
      <c r="U977" s="35"/>
      <c r="V977" s="35"/>
      <c r="W977" s="35"/>
      <c r="X977" s="35"/>
      <c r="Y977" s="35"/>
      <c r="Z977" s="35"/>
      <c r="AA977" s="35"/>
      <c r="AB977" s="35"/>
      <c r="AC977" s="35"/>
      <c r="AD977" s="35"/>
      <c r="AE977" s="35"/>
      <c r="AR977" s="197" t="s">
        <v>283</v>
      </c>
      <c r="AT977" s="197" t="s">
        <v>160</v>
      </c>
      <c r="AU977" s="197" t="s">
        <v>85</v>
      </c>
      <c r="AY977" s="18" t="s">
        <v>158</v>
      </c>
      <c r="BE977" s="198">
        <f t="shared" si="24"/>
        <v>0</v>
      </c>
      <c r="BF977" s="198">
        <f t="shared" si="25"/>
        <v>0</v>
      </c>
      <c r="BG977" s="198">
        <f t="shared" si="26"/>
        <v>0</v>
      </c>
      <c r="BH977" s="198">
        <f t="shared" si="27"/>
        <v>0</v>
      </c>
      <c r="BI977" s="198">
        <f t="shared" si="28"/>
        <v>0</v>
      </c>
      <c r="BJ977" s="18" t="s">
        <v>8</v>
      </c>
      <c r="BK977" s="198">
        <f t="shared" si="29"/>
        <v>0</v>
      </c>
      <c r="BL977" s="18" t="s">
        <v>283</v>
      </c>
      <c r="BM977" s="197" t="s">
        <v>1402</v>
      </c>
    </row>
    <row r="978" spans="1:65" s="2" customFormat="1" ht="24">
      <c r="A978" s="35"/>
      <c r="B978" s="36"/>
      <c r="C978" s="247" t="s">
        <v>1403</v>
      </c>
      <c r="D978" s="247" t="s">
        <v>250</v>
      </c>
      <c r="E978" s="248" t="s">
        <v>1404</v>
      </c>
      <c r="F978" s="249" t="s">
        <v>1405</v>
      </c>
      <c r="G978" s="250" t="s">
        <v>309</v>
      </c>
      <c r="H978" s="251">
        <v>84</v>
      </c>
      <c r="I978" s="252"/>
      <c r="J978" s="251">
        <f t="shared" si="20"/>
        <v>0</v>
      </c>
      <c r="K978" s="249" t="s">
        <v>1</v>
      </c>
      <c r="L978" s="253"/>
      <c r="M978" s="254" t="s">
        <v>1</v>
      </c>
      <c r="N978" s="255" t="s">
        <v>41</v>
      </c>
      <c r="O978" s="72"/>
      <c r="P978" s="195">
        <f t="shared" si="21"/>
        <v>0</v>
      </c>
      <c r="Q978" s="195">
        <v>4.0000000000000003E-5</v>
      </c>
      <c r="R978" s="195">
        <f t="shared" si="22"/>
        <v>3.3600000000000001E-3</v>
      </c>
      <c r="S978" s="195">
        <v>0</v>
      </c>
      <c r="T978" s="196">
        <f t="shared" si="23"/>
        <v>0</v>
      </c>
      <c r="U978" s="35"/>
      <c r="V978" s="35"/>
      <c r="W978" s="35"/>
      <c r="X978" s="35"/>
      <c r="Y978" s="35"/>
      <c r="Z978" s="35"/>
      <c r="AA978" s="35"/>
      <c r="AB978" s="35"/>
      <c r="AC978" s="35"/>
      <c r="AD978" s="35"/>
      <c r="AE978" s="35"/>
      <c r="AR978" s="197" t="s">
        <v>373</v>
      </c>
      <c r="AT978" s="197" t="s">
        <v>250</v>
      </c>
      <c r="AU978" s="197" t="s">
        <v>85</v>
      </c>
      <c r="AY978" s="18" t="s">
        <v>158</v>
      </c>
      <c r="BE978" s="198">
        <f t="shared" si="24"/>
        <v>0</v>
      </c>
      <c r="BF978" s="198">
        <f t="shared" si="25"/>
        <v>0</v>
      </c>
      <c r="BG978" s="198">
        <f t="shared" si="26"/>
        <v>0</v>
      </c>
      <c r="BH978" s="198">
        <f t="shared" si="27"/>
        <v>0</v>
      </c>
      <c r="BI978" s="198">
        <f t="shared" si="28"/>
        <v>0</v>
      </c>
      <c r="BJ978" s="18" t="s">
        <v>8</v>
      </c>
      <c r="BK978" s="198">
        <f t="shared" si="29"/>
        <v>0</v>
      </c>
      <c r="BL978" s="18" t="s">
        <v>283</v>
      </c>
      <c r="BM978" s="197" t="s">
        <v>1406</v>
      </c>
    </row>
    <row r="979" spans="1:65" s="2" customFormat="1" ht="24">
      <c r="A979" s="35"/>
      <c r="B979" s="36"/>
      <c r="C979" s="247" t="s">
        <v>1407</v>
      </c>
      <c r="D979" s="247" t="s">
        <v>250</v>
      </c>
      <c r="E979" s="248" t="s">
        <v>1408</v>
      </c>
      <c r="F979" s="249" t="s">
        <v>1409</v>
      </c>
      <c r="G979" s="250" t="s">
        <v>309</v>
      </c>
      <c r="H979" s="251">
        <v>20</v>
      </c>
      <c r="I979" s="252"/>
      <c r="J979" s="251">
        <f t="shared" si="20"/>
        <v>0</v>
      </c>
      <c r="K979" s="249" t="s">
        <v>1</v>
      </c>
      <c r="L979" s="253"/>
      <c r="M979" s="254" t="s">
        <v>1</v>
      </c>
      <c r="N979" s="255" t="s">
        <v>41</v>
      </c>
      <c r="O979" s="72"/>
      <c r="P979" s="195">
        <f t="shared" si="21"/>
        <v>0</v>
      </c>
      <c r="Q979" s="195">
        <v>4.0000000000000003E-5</v>
      </c>
      <c r="R979" s="195">
        <f t="shared" si="22"/>
        <v>8.0000000000000004E-4</v>
      </c>
      <c r="S979" s="195">
        <v>0</v>
      </c>
      <c r="T979" s="196">
        <f t="shared" si="23"/>
        <v>0</v>
      </c>
      <c r="U979" s="35"/>
      <c r="V979" s="35"/>
      <c r="W979" s="35"/>
      <c r="X979" s="35"/>
      <c r="Y979" s="35"/>
      <c r="Z979" s="35"/>
      <c r="AA979" s="35"/>
      <c r="AB979" s="35"/>
      <c r="AC979" s="35"/>
      <c r="AD979" s="35"/>
      <c r="AE979" s="35"/>
      <c r="AR979" s="197" t="s">
        <v>373</v>
      </c>
      <c r="AT979" s="197" t="s">
        <v>250</v>
      </c>
      <c r="AU979" s="197" t="s">
        <v>85</v>
      </c>
      <c r="AY979" s="18" t="s">
        <v>158</v>
      </c>
      <c r="BE979" s="198">
        <f t="shared" si="24"/>
        <v>0</v>
      </c>
      <c r="BF979" s="198">
        <f t="shared" si="25"/>
        <v>0</v>
      </c>
      <c r="BG979" s="198">
        <f t="shared" si="26"/>
        <v>0</v>
      </c>
      <c r="BH979" s="198">
        <f t="shared" si="27"/>
        <v>0</v>
      </c>
      <c r="BI979" s="198">
        <f t="shared" si="28"/>
        <v>0</v>
      </c>
      <c r="BJ979" s="18" t="s">
        <v>8</v>
      </c>
      <c r="BK979" s="198">
        <f t="shared" si="29"/>
        <v>0</v>
      </c>
      <c r="BL979" s="18" t="s">
        <v>283</v>
      </c>
      <c r="BM979" s="197" t="s">
        <v>1410</v>
      </c>
    </row>
    <row r="980" spans="1:65" s="2" customFormat="1" ht="24">
      <c r="A980" s="35"/>
      <c r="B980" s="36"/>
      <c r="C980" s="247" t="s">
        <v>1411</v>
      </c>
      <c r="D980" s="247" t="s">
        <v>250</v>
      </c>
      <c r="E980" s="248" t="s">
        <v>1412</v>
      </c>
      <c r="F980" s="249" t="s">
        <v>1413</v>
      </c>
      <c r="G980" s="250" t="s">
        <v>309</v>
      </c>
      <c r="H980" s="251">
        <v>70</v>
      </c>
      <c r="I980" s="252"/>
      <c r="J980" s="251">
        <f t="shared" si="20"/>
        <v>0</v>
      </c>
      <c r="K980" s="249" t="s">
        <v>1</v>
      </c>
      <c r="L980" s="253"/>
      <c r="M980" s="254" t="s">
        <v>1</v>
      </c>
      <c r="N980" s="255" t="s">
        <v>41</v>
      </c>
      <c r="O980" s="72"/>
      <c r="P980" s="195">
        <f t="shared" si="21"/>
        <v>0</v>
      </c>
      <c r="Q980" s="195">
        <v>3.0000000000000001E-5</v>
      </c>
      <c r="R980" s="195">
        <f t="shared" si="22"/>
        <v>2.0999999999999999E-3</v>
      </c>
      <c r="S980" s="195">
        <v>0</v>
      </c>
      <c r="T980" s="196">
        <f t="shared" si="23"/>
        <v>0</v>
      </c>
      <c r="U980" s="35"/>
      <c r="V980" s="35"/>
      <c r="W980" s="35"/>
      <c r="X980" s="35"/>
      <c r="Y980" s="35"/>
      <c r="Z980" s="35"/>
      <c r="AA980" s="35"/>
      <c r="AB980" s="35"/>
      <c r="AC980" s="35"/>
      <c r="AD980" s="35"/>
      <c r="AE980" s="35"/>
      <c r="AR980" s="197" t="s">
        <v>373</v>
      </c>
      <c r="AT980" s="197" t="s">
        <v>250</v>
      </c>
      <c r="AU980" s="197" t="s">
        <v>85</v>
      </c>
      <c r="AY980" s="18" t="s">
        <v>158</v>
      </c>
      <c r="BE980" s="198">
        <f t="shared" si="24"/>
        <v>0</v>
      </c>
      <c r="BF980" s="198">
        <f t="shared" si="25"/>
        <v>0</v>
      </c>
      <c r="BG980" s="198">
        <f t="shared" si="26"/>
        <v>0</v>
      </c>
      <c r="BH980" s="198">
        <f t="shared" si="27"/>
        <v>0</v>
      </c>
      <c r="BI980" s="198">
        <f t="shared" si="28"/>
        <v>0</v>
      </c>
      <c r="BJ980" s="18" t="s">
        <v>8</v>
      </c>
      <c r="BK980" s="198">
        <f t="shared" si="29"/>
        <v>0</v>
      </c>
      <c r="BL980" s="18" t="s">
        <v>283</v>
      </c>
      <c r="BM980" s="197" t="s">
        <v>1414</v>
      </c>
    </row>
    <row r="981" spans="1:65" s="2" customFormat="1" ht="24">
      <c r="A981" s="35"/>
      <c r="B981" s="36"/>
      <c r="C981" s="187" t="s">
        <v>1415</v>
      </c>
      <c r="D981" s="187" t="s">
        <v>160</v>
      </c>
      <c r="E981" s="188" t="s">
        <v>1416</v>
      </c>
      <c r="F981" s="189" t="s">
        <v>1417</v>
      </c>
      <c r="G981" s="190" t="s">
        <v>227</v>
      </c>
      <c r="H981" s="191">
        <v>0.32</v>
      </c>
      <c r="I981" s="192"/>
      <c r="J981" s="191">
        <f t="shared" si="20"/>
        <v>0</v>
      </c>
      <c r="K981" s="189" t="s">
        <v>1</v>
      </c>
      <c r="L981" s="40"/>
      <c r="M981" s="193" t="s">
        <v>1</v>
      </c>
      <c r="N981" s="194" t="s">
        <v>41</v>
      </c>
      <c r="O981" s="72"/>
      <c r="P981" s="195">
        <f t="shared" si="21"/>
        <v>0</v>
      </c>
      <c r="Q981" s="195">
        <v>0</v>
      </c>
      <c r="R981" s="195">
        <f t="shared" si="22"/>
        <v>0</v>
      </c>
      <c r="S981" s="195">
        <v>0</v>
      </c>
      <c r="T981" s="196">
        <f t="shared" si="23"/>
        <v>0</v>
      </c>
      <c r="U981" s="35"/>
      <c r="V981" s="35"/>
      <c r="W981" s="35"/>
      <c r="X981" s="35"/>
      <c r="Y981" s="35"/>
      <c r="Z981" s="35"/>
      <c r="AA981" s="35"/>
      <c r="AB981" s="35"/>
      <c r="AC981" s="35"/>
      <c r="AD981" s="35"/>
      <c r="AE981" s="35"/>
      <c r="AR981" s="197" t="s">
        <v>283</v>
      </c>
      <c r="AT981" s="197" t="s">
        <v>160</v>
      </c>
      <c r="AU981" s="197" t="s">
        <v>85</v>
      </c>
      <c r="AY981" s="18" t="s">
        <v>158</v>
      </c>
      <c r="BE981" s="198">
        <f t="shared" si="24"/>
        <v>0</v>
      </c>
      <c r="BF981" s="198">
        <f t="shared" si="25"/>
        <v>0</v>
      </c>
      <c r="BG981" s="198">
        <f t="shared" si="26"/>
        <v>0</v>
      </c>
      <c r="BH981" s="198">
        <f t="shared" si="27"/>
        <v>0</v>
      </c>
      <c r="BI981" s="198">
        <f t="shared" si="28"/>
        <v>0</v>
      </c>
      <c r="BJ981" s="18" t="s">
        <v>8</v>
      </c>
      <c r="BK981" s="198">
        <f t="shared" si="29"/>
        <v>0</v>
      </c>
      <c r="BL981" s="18" t="s">
        <v>283</v>
      </c>
      <c r="BM981" s="197" t="s">
        <v>1418</v>
      </c>
    </row>
    <row r="982" spans="1:65" s="2" customFormat="1" ht="24">
      <c r="A982" s="35"/>
      <c r="B982" s="36"/>
      <c r="C982" s="187" t="s">
        <v>1419</v>
      </c>
      <c r="D982" s="187" t="s">
        <v>160</v>
      </c>
      <c r="E982" s="188" t="s">
        <v>1420</v>
      </c>
      <c r="F982" s="189" t="s">
        <v>1421</v>
      </c>
      <c r="G982" s="190" t="s">
        <v>227</v>
      </c>
      <c r="H982" s="191">
        <v>3</v>
      </c>
      <c r="I982" s="192"/>
      <c r="J982" s="191">
        <f t="shared" si="20"/>
        <v>0</v>
      </c>
      <c r="K982" s="189" t="s">
        <v>1</v>
      </c>
      <c r="L982" s="40"/>
      <c r="M982" s="193" t="s">
        <v>1</v>
      </c>
      <c r="N982" s="194" t="s">
        <v>41</v>
      </c>
      <c r="O982" s="72"/>
      <c r="P982" s="195">
        <f t="shared" si="21"/>
        <v>0</v>
      </c>
      <c r="Q982" s="195">
        <v>0</v>
      </c>
      <c r="R982" s="195">
        <f t="shared" si="22"/>
        <v>0</v>
      </c>
      <c r="S982" s="195">
        <v>0</v>
      </c>
      <c r="T982" s="196">
        <f t="shared" si="23"/>
        <v>0</v>
      </c>
      <c r="U982" s="35"/>
      <c r="V982" s="35"/>
      <c r="W982" s="35"/>
      <c r="X982" s="35"/>
      <c r="Y982" s="35"/>
      <c r="Z982" s="35"/>
      <c r="AA982" s="35"/>
      <c r="AB982" s="35"/>
      <c r="AC982" s="35"/>
      <c r="AD982" s="35"/>
      <c r="AE982" s="35"/>
      <c r="AR982" s="197" t="s">
        <v>283</v>
      </c>
      <c r="AT982" s="197" t="s">
        <v>160</v>
      </c>
      <c r="AU982" s="197" t="s">
        <v>85</v>
      </c>
      <c r="AY982" s="18" t="s">
        <v>158</v>
      </c>
      <c r="BE982" s="198">
        <f t="shared" si="24"/>
        <v>0</v>
      </c>
      <c r="BF982" s="198">
        <f t="shared" si="25"/>
        <v>0</v>
      </c>
      <c r="BG982" s="198">
        <f t="shared" si="26"/>
        <v>0</v>
      </c>
      <c r="BH982" s="198">
        <f t="shared" si="27"/>
        <v>0</v>
      </c>
      <c r="BI982" s="198">
        <f t="shared" si="28"/>
        <v>0</v>
      </c>
      <c r="BJ982" s="18" t="s">
        <v>8</v>
      </c>
      <c r="BK982" s="198">
        <f t="shared" si="29"/>
        <v>0</v>
      </c>
      <c r="BL982" s="18" t="s">
        <v>283</v>
      </c>
      <c r="BM982" s="197" t="s">
        <v>1422</v>
      </c>
    </row>
    <row r="983" spans="1:65" s="2" customFormat="1" ht="16.5" customHeight="1">
      <c r="A983" s="35"/>
      <c r="B983" s="36"/>
      <c r="C983" s="187" t="s">
        <v>1423</v>
      </c>
      <c r="D983" s="187" t="s">
        <v>160</v>
      </c>
      <c r="E983" s="188" t="s">
        <v>1424</v>
      </c>
      <c r="F983" s="189" t="s">
        <v>1425</v>
      </c>
      <c r="G983" s="190" t="s">
        <v>309</v>
      </c>
      <c r="H983" s="191">
        <v>10</v>
      </c>
      <c r="I983" s="192"/>
      <c r="J983" s="191">
        <f t="shared" si="20"/>
        <v>0</v>
      </c>
      <c r="K983" s="189" t="s">
        <v>1</v>
      </c>
      <c r="L983" s="40"/>
      <c r="M983" s="193" t="s">
        <v>1</v>
      </c>
      <c r="N983" s="194" t="s">
        <v>41</v>
      </c>
      <c r="O983" s="72"/>
      <c r="P983" s="195">
        <f t="shared" si="21"/>
        <v>0</v>
      </c>
      <c r="Q983" s="195">
        <v>4.0000000000000003E-5</v>
      </c>
      <c r="R983" s="195">
        <f t="shared" si="22"/>
        <v>4.0000000000000002E-4</v>
      </c>
      <c r="S983" s="195">
        <v>2.5400000000000002E-3</v>
      </c>
      <c r="T983" s="196">
        <f t="shared" si="23"/>
        <v>2.5400000000000002E-2</v>
      </c>
      <c r="U983" s="35"/>
      <c r="V983" s="35"/>
      <c r="W983" s="35"/>
      <c r="X983" s="35"/>
      <c r="Y983" s="35"/>
      <c r="Z983" s="35"/>
      <c r="AA983" s="35"/>
      <c r="AB983" s="35"/>
      <c r="AC983" s="35"/>
      <c r="AD983" s="35"/>
      <c r="AE983" s="35"/>
      <c r="AR983" s="197" t="s">
        <v>283</v>
      </c>
      <c r="AT983" s="197" t="s">
        <v>160</v>
      </c>
      <c r="AU983" s="197" t="s">
        <v>85</v>
      </c>
      <c r="AY983" s="18" t="s">
        <v>158</v>
      </c>
      <c r="BE983" s="198">
        <f t="shared" si="24"/>
        <v>0</v>
      </c>
      <c r="BF983" s="198">
        <f t="shared" si="25"/>
        <v>0</v>
      </c>
      <c r="BG983" s="198">
        <f t="shared" si="26"/>
        <v>0</v>
      </c>
      <c r="BH983" s="198">
        <f t="shared" si="27"/>
        <v>0</v>
      </c>
      <c r="BI983" s="198">
        <f t="shared" si="28"/>
        <v>0</v>
      </c>
      <c r="BJ983" s="18" t="s">
        <v>8</v>
      </c>
      <c r="BK983" s="198">
        <f t="shared" si="29"/>
        <v>0</v>
      </c>
      <c r="BL983" s="18" t="s">
        <v>283</v>
      </c>
      <c r="BM983" s="197" t="s">
        <v>1426</v>
      </c>
    </row>
    <row r="984" spans="1:65" s="2" customFormat="1" ht="21.75" customHeight="1">
      <c r="A984" s="35"/>
      <c r="B984" s="36"/>
      <c r="C984" s="187" t="s">
        <v>1427</v>
      </c>
      <c r="D984" s="187" t="s">
        <v>160</v>
      </c>
      <c r="E984" s="188" t="s">
        <v>1428</v>
      </c>
      <c r="F984" s="189" t="s">
        <v>1429</v>
      </c>
      <c r="G984" s="190" t="s">
        <v>309</v>
      </c>
      <c r="H984" s="191">
        <v>230</v>
      </c>
      <c r="I984" s="192"/>
      <c r="J984" s="191">
        <f t="shared" si="20"/>
        <v>0</v>
      </c>
      <c r="K984" s="189" t="s">
        <v>1</v>
      </c>
      <c r="L984" s="40"/>
      <c r="M984" s="193" t="s">
        <v>1</v>
      </c>
      <c r="N984" s="194" t="s">
        <v>41</v>
      </c>
      <c r="O984" s="72"/>
      <c r="P984" s="195">
        <f t="shared" si="21"/>
        <v>0</v>
      </c>
      <c r="Q984" s="195">
        <v>0</v>
      </c>
      <c r="R984" s="195">
        <f t="shared" si="22"/>
        <v>0</v>
      </c>
      <c r="S984" s="195">
        <v>5.7600000000000004E-3</v>
      </c>
      <c r="T984" s="196">
        <f t="shared" si="23"/>
        <v>1.3248</v>
      </c>
      <c r="U984" s="35"/>
      <c r="V984" s="35"/>
      <c r="W984" s="35"/>
      <c r="X984" s="35"/>
      <c r="Y984" s="35"/>
      <c r="Z984" s="35"/>
      <c r="AA984" s="35"/>
      <c r="AB984" s="35"/>
      <c r="AC984" s="35"/>
      <c r="AD984" s="35"/>
      <c r="AE984" s="35"/>
      <c r="AR984" s="197" t="s">
        <v>283</v>
      </c>
      <c r="AT984" s="197" t="s">
        <v>160</v>
      </c>
      <c r="AU984" s="197" t="s">
        <v>85</v>
      </c>
      <c r="AY984" s="18" t="s">
        <v>158</v>
      </c>
      <c r="BE984" s="198">
        <f t="shared" si="24"/>
        <v>0</v>
      </c>
      <c r="BF984" s="198">
        <f t="shared" si="25"/>
        <v>0</v>
      </c>
      <c r="BG984" s="198">
        <f t="shared" si="26"/>
        <v>0</v>
      </c>
      <c r="BH984" s="198">
        <f t="shared" si="27"/>
        <v>0</v>
      </c>
      <c r="BI984" s="198">
        <f t="shared" si="28"/>
        <v>0</v>
      </c>
      <c r="BJ984" s="18" t="s">
        <v>8</v>
      </c>
      <c r="BK984" s="198">
        <f t="shared" si="29"/>
        <v>0</v>
      </c>
      <c r="BL984" s="18" t="s">
        <v>283</v>
      </c>
      <c r="BM984" s="197" t="s">
        <v>1430</v>
      </c>
    </row>
    <row r="985" spans="1:65" s="2" customFormat="1" ht="16.5" customHeight="1">
      <c r="A985" s="35"/>
      <c r="B985" s="36"/>
      <c r="C985" s="187" t="s">
        <v>1431</v>
      </c>
      <c r="D985" s="187" t="s">
        <v>160</v>
      </c>
      <c r="E985" s="188" t="s">
        <v>1432</v>
      </c>
      <c r="F985" s="189" t="s">
        <v>1433</v>
      </c>
      <c r="G985" s="190" t="s">
        <v>309</v>
      </c>
      <c r="H985" s="191">
        <v>230</v>
      </c>
      <c r="I985" s="192"/>
      <c r="J985" s="191">
        <f t="shared" si="20"/>
        <v>0</v>
      </c>
      <c r="K985" s="189" t="s">
        <v>1</v>
      </c>
      <c r="L985" s="40"/>
      <c r="M985" s="193" t="s">
        <v>1</v>
      </c>
      <c r="N985" s="194" t="s">
        <v>41</v>
      </c>
      <c r="O985" s="72"/>
      <c r="P985" s="195">
        <f t="shared" si="21"/>
        <v>0</v>
      </c>
      <c r="Q985" s="195">
        <v>6.0000000000000002E-5</v>
      </c>
      <c r="R985" s="195">
        <f t="shared" si="22"/>
        <v>1.38E-2</v>
      </c>
      <c r="S985" s="195">
        <v>8.4100000000000008E-3</v>
      </c>
      <c r="T985" s="196">
        <f t="shared" si="23"/>
        <v>1.9343000000000001</v>
      </c>
      <c r="U985" s="35"/>
      <c r="V985" s="35"/>
      <c r="W985" s="35"/>
      <c r="X985" s="35"/>
      <c r="Y985" s="35"/>
      <c r="Z985" s="35"/>
      <c r="AA985" s="35"/>
      <c r="AB985" s="35"/>
      <c r="AC985" s="35"/>
      <c r="AD985" s="35"/>
      <c r="AE985" s="35"/>
      <c r="AR985" s="197" t="s">
        <v>283</v>
      </c>
      <c r="AT985" s="197" t="s">
        <v>160</v>
      </c>
      <c r="AU985" s="197" t="s">
        <v>85</v>
      </c>
      <c r="AY985" s="18" t="s">
        <v>158</v>
      </c>
      <c r="BE985" s="198">
        <f t="shared" si="24"/>
        <v>0</v>
      </c>
      <c r="BF985" s="198">
        <f t="shared" si="25"/>
        <v>0</v>
      </c>
      <c r="BG985" s="198">
        <f t="shared" si="26"/>
        <v>0</v>
      </c>
      <c r="BH985" s="198">
        <f t="shared" si="27"/>
        <v>0</v>
      </c>
      <c r="BI985" s="198">
        <f t="shared" si="28"/>
        <v>0</v>
      </c>
      <c r="BJ985" s="18" t="s">
        <v>8</v>
      </c>
      <c r="BK985" s="198">
        <f t="shared" si="29"/>
        <v>0</v>
      </c>
      <c r="BL985" s="18" t="s">
        <v>283</v>
      </c>
      <c r="BM985" s="197" t="s">
        <v>1434</v>
      </c>
    </row>
    <row r="986" spans="1:65" s="2" customFormat="1" ht="16.5" customHeight="1">
      <c r="A986" s="35"/>
      <c r="B986" s="36"/>
      <c r="C986" s="187" t="s">
        <v>1435</v>
      </c>
      <c r="D986" s="187" t="s">
        <v>160</v>
      </c>
      <c r="E986" s="188" t="s">
        <v>1436</v>
      </c>
      <c r="F986" s="189" t="s">
        <v>1437</v>
      </c>
      <c r="G986" s="190" t="s">
        <v>163</v>
      </c>
      <c r="H986" s="191">
        <v>10</v>
      </c>
      <c r="I986" s="192"/>
      <c r="J986" s="191">
        <f t="shared" si="20"/>
        <v>0</v>
      </c>
      <c r="K986" s="189" t="s">
        <v>1</v>
      </c>
      <c r="L986" s="40"/>
      <c r="M986" s="193" t="s">
        <v>1</v>
      </c>
      <c r="N986" s="194" t="s">
        <v>41</v>
      </c>
      <c r="O986" s="72"/>
      <c r="P986" s="195">
        <f t="shared" si="21"/>
        <v>0</v>
      </c>
      <c r="Q986" s="195">
        <v>0</v>
      </c>
      <c r="R986" s="195">
        <f t="shared" si="22"/>
        <v>0</v>
      </c>
      <c r="S986" s="195">
        <v>2.3800000000000002E-2</v>
      </c>
      <c r="T986" s="196">
        <f t="shared" si="23"/>
        <v>0.23800000000000002</v>
      </c>
      <c r="U986" s="35"/>
      <c r="V986" s="35"/>
      <c r="W986" s="35"/>
      <c r="X986" s="35"/>
      <c r="Y986" s="35"/>
      <c r="Z986" s="35"/>
      <c r="AA986" s="35"/>
      <c r="AB986" s="35"/>
      <c r="AC986" s="35"/>
      <c r="AD986" s="35"/>
      <c r="AE986" s="35"/>
      <c r="AR986" s="197" t="s">
        <v>283</v>
      </c>
      <c r="AT986" s="197" t="s">
        <v>160</v>
      </c>
      <c r="AU986" s="197" t="s">
        <v>85</v>
      </c>
      <c r="AY986" s="18" t="s">
        <v>158</v>
      </c>
      <c r="BE986" s="198">
        <f t="shared" si="24"/>
        <v>0</v>
      </c>
      <c r="BF986" s="198">
        <f t="shared" si="25"/>
        <v>0</v>
      </c>
      <c r="BG986" s="198">
        <f t="shared" si="26"/>
        <v>0</v>
      </c>
      <c r="BH986" s="198">
        <f t="shared" si="27"/>
        <v>0</v>
      </c>
      <c r="BI986" s="198">
        <f t="shared" si="28"/>
        <v>0</v>
      </c>
      <c r="BJ986" s="18" t="s">
        <v>8</v>
      </c>
      <c r="BK986" s="198">
        <f t="shared" si="29"/>
        <v>0</v>
      </c>
      <c r="BL986" s="18" t="s">
        <v>283</v>
      </c>
      <c r="BM986" s="197" t="s">
        <v>1438</v>
      </c>
    </row>
    <row r="987" spans="1:65" s="2" customFormat="1" ht="24">
      <c r="A987" s="35"/>
      <c r="B987" s="36"/>
      <c r="C987" s="187" t="s">
        <v>1439</v>
      </c>
      <c r="D987" s="187" t="s">
        <v>160</v>
      </c>
      <c r="E987" s="188" t="s">
        <v>1440</v>
      </c>
      <c r="F987" s="189" t="s">
        <v>1441</v>
      </c>
      <c r="G987" s="190" t="s">
        <v>442</v>
      </c>
      <c r="H987" s="191">
        <v>1</v>
      </c>
      <c r="I987" s="192"/>
      <c r="J987" s="191">
        <f t="shared" si="20"/>
        <v>0</v>
      </c>
      <c r="K987" s="189" t="s">
        <v>1</v>
      </c>
      <c r="L987" s="40"/>
      <c r="M987" s="193" t="s">
        <v>1</v>
      </c>
      <c r="N987" s="194" t="s">
        <v>41</v>
      </c>
      <c r="O987" s="72"/>
      <c r="P987" s="195">
        <f t="shared" si="21"/>
        <v>0</v>
      </c>
      <c r="Q987" s="195">
        <v>8.0000000000000007E-5</v>
      </c>
      <c r="R987" s="195">
        <f t="shared" si="22"/>
        <v>8.0000000000000007E-5</v>
      </c>
      <c r="S987" s="195">
        <v>2.4930000000000001E-2</v>
      </c>
      <c r="T987" s="196">
        <f t="shared" si="23"/>
        <v>2.4930000000000001E-2</v>
      </c>
      <c r="U987" s="35"/>
      <c r="V987" s="35"/>
      <c r="W987" s="35"/>
      <c r="X987" s="35"/>
      <c r="Y987" s="35"/>
      <c r="Z987" s="35"/>
      <c r="AA987" s="35"/>
      <c r="AB987" s="35"/>
      <c r="AC987" s="35"/>
      <c r="AD987" s="35"/>
      <c r="AE987" s="35"/>
      <c r="AR987" s="197" t="s">
        <v>283</v>
      </c>
      <c r="AT987" s="197" t="s">
        <v>160</v>
      </c>
      <c r="AU987" s="197" t="s">
        <v>85</v>
      </c>
      <c r="AY987" s="18" t="s">
        <v>158</v>
      </c>
      <c r="BE987" s="198">
        <f t="shared" si="24"/>
        <v>0</v>
      </c>
      <c r="BF987" s="198">
        <f t="shared" si="25"/>
        <v>0</v>
      </c>
      <c r="BG987" s="198">
        <f t="shared" si="26"/>
        <v>0</v>
      </c>
      <c r="BH987" s="198">
        <f t="shared" si="27"/>
        <v>0</v>
      </c>
      <c r="BI987" s="198">
        <f t="shared" si="28"/>
        <v>0</v>
      </c>
      <c r="BJ987" s="18" t="s">
        <v>8</v>
      </c>
      <c r="BK987" s="198">
        <f t="shared" si="29"/>
        <v>0</v>
      </c>
      <c r="BL987" s="18" t="s">
        <v>283</v>
      </c>
      <c r="BM987" s="197" t="s">
        <v>1442</v>
      </c>
    </row>
    <row r="988" spans="1:65" s="2" customFormat="1" ht="21.75" customHeight="1">
      <c r="A988" s="35"/>
      <c r="B988" s="36"/>
      <c r="C988" s="187" t="s">
        <v>1443</v>
      </c>
      <c r="D988" s="187" t="s">
        <v>160</v>
      </c>
      <c r="E988" s="188" t="s">
        <v>1444</v>
      </c>
      <c r="F988" s="189" t="s">
        <v>1445</v>
      </c>
      <c r="G988" s="190" t="s">
        <v>442</v>
      </c>
      <c r="H988" s="191">
        <v>50</v>
      </c>
      <c r="I988" s="192"/>
      <c r="J988" s="191">
        <f t="shared" si="20"/>
        <v>0</v>
      </c>
      <c r="K988" s="189" t="s">
        <v>1</v>
      </c>
      <c r="L988" s="40"/>
      <c r="M988" s="193" t="s">
        <v>1</v>
      </c>
      <c r="N988" s="194" t="s">
        <v>41</v>
      </c>
      <c r="O988" s="72"/>
      <c r="P988" s="195">
        <f t="shared" si="21"/>
        <v>0</v>
      </c>
      <c r="Q988" s="195">
        <v>1.2999999999999999E-4</v>
      </c>
      <c r="R988" s="195">
        <f t="shared" si="22"/>
        <v>6.4999999999999997E-3</v>
      </c>
      <c r="S988" s="195">
        <v>2.2000000000000001E-3</v>
      </c>
      <c r="T988" s="196">
        <f t="shared" si="23"/>
        <v>0.11</v>
      </c>
      <c r="U988" s="35"/>
      <c r="V988" s="35"/>
      <c r="W988" s="35"/>
      <c r="X988" s="35"/>
      <c r="Y988" s="35"/>
      <c r="Z988" s="35"/>
      <c r="AA988" s="35"/>
      <c r="AB988" s="35"/>
      <c r="AC988" s="35"/>
      <c r="AD988" s="35"/>
      <c r="AE988" s="35"/>
      <c r="AR988" s="197" t="s">
        <v>283</v>
      </c>
      <c r="AT988" s="197" t="s">
        <v>160</v>
      </c>
      <c r="AU988" s="197" t="s">
        <v>85</v>
      </c>
      <c r="AY988" s="18" t="s">
        <v>158</v>
      </c>
      <c r="BE988" s="198">
        <f t="shared" si="24"/>
        <v>0</v>
      </c>
      <c r="BF988" s="198">
        <f t="shared" si="25"/>
        <v>0</v>
      </c>
      <c r="BG988" s="198">
        <f t="shared" si="26"/>
        <v>0</v>
      </c>
      <c r="BH988" s="198">
        <f t="shared" si="27"/>
        <v>0</v>
      </c>
      <c r="BI988" s="198">
        <f t="shared" si="28"/>
        <v>0</v>
      </c>
      <c r="BJ988" s="18" t="s">
        <v>8</v>
      </c>
      <c r="BK988" s="198">
        <f t="shared" si="29"/>
        <v>0</v>
      </c>
      <c r="BL988" s="18" t="s">
        <v>283</v>
      </c>
      <c r="BM988" s="197" t="s">
        <v>1446</v>
      </c>
    </row>
    <row r="989" spans="1:65" s="2" customFormat="1" ht="21.75" customHeight="1">
      <c r="A989" s="35"/>
      <c r="B989" s="36"/>
      <c r="C989" s="187" t="s">
        <v>1447</v>
      </c>
      <c r="D989" s="187" t="s">
        <v>160</v>
      </c>
      <c r="E989" s="188" t="s">
        <v>1448</v>
      </c>
      <c r="F989" s="189" t="s">
        <v>1449</v>
      </c>
      <c r="G989" s="190" t="s">
        <v>442</v>
      </c>
      <c r="H989" s="191">
        <v>1</v>
      </c>
      <c r="I989" s="192"/>
      <c r="J989" s="191">
        <f t="shared" si="20"/>
        <v>0</v>
      </c>
      <c r="K989" s="189" t="s">
        <v>1</v>
      </c>
      <c r="L989" s="40"/>
      <c r="M989" s="193" t="s">
        <v>1</v>
      </c>
      <c r="N989" s="194" t="s">
        <v>41</v>
      </c>
      <c r="O989" s="72"/>
      <c r="P989" s="195">
        <f t="shared" si="21"/>
        <v>0</v>
      </c>
      <c r="Q989" s="195">
        <v>2.8340000000000001E-2</v>
      </c>
      <c r="R989" s="195">
        <f t="shared" si="22"/>
        <v>2.8340000000000001E-2</v>
      </c>
      <c r="S989" s="195">
        <v>0</v>
      </c>
      <c r="T989" s="196">
        <f t="shared" si="23"/>
        <v>0</v>
      </c>
      <c r="U989" s="35"/>
      <c r="V989" s="35"/>
      <c r="W989" s="35"/>
      <c r="X989" s="35"/>
      <c r="Y989" s="35"/>
      <c r="Z989" s="35"/>
      <c r="AA989" s="35"/>
      <c r="AB989" s="35"/>
      <c r="AC989" s="35"/>
      <c r="AD989" s="35"/>
      <c r="AE989" s="35"/>
      <c r="AR989" s="197" t="s">
        <v>283</v>
      </c>
      <c r="AT989" s="197" t="s">
        <v>160</v>
      </c>
      <c r="AU989" s="197" t="s">
        <v>85</v>
      </c>
      <c r="AY989" s="18" t="s">
        <v>158</v>
      </c>
      <c r="BE989" s="198">
        <f t="shared" si="24"/>
        <v>0</v>
      </c>
      <c r="BF989" s="198">
        <f t="shared" si="25"/>
        <v>0</v>
      </c>
      <c r="BG989" s="198">
        <f t="shared" si="26"/>
        <v>0</v>
      </c>
      <c r="BH989" s="198">
        <f t="shared" si="27"/>
        <v>0</v>
      </c>
      <c r="BI989" s="198">
        <f t="shared" si="28"/>
        <v>0</v>
      </c>
      <c r="BJ989" s="18" t="s">
        <v>8</v>
      </c>
      <c r="BK989" s="198">
        <f t="shared" si="29"/>
        <v>0</v>
      </c>
      <c r="BL989" s="18" t="s">
        <v>283</v>
      </c>
      <c r="BM989" s="197" t="s">
        <v>1450</v>
      </c>
    </row>
    <row r="990" spans="1:65" s="2" customFormat="1" ht="21.75" customHeight="1">
      <c r="A990" s="35"/>
      <c r="B990" s="36"/>
      <c r="C990" s="187" t="s">
        <v>1451</v>
      </c>
      <c r="D990" s="187" t="s">
        <v>160</v>
      </c>
      <c r="E990" s="188" t="s">
        <v>1452</v>
      </c>
      <c r="F990" s="189" t="s">
        <v>1453</v>
      </c>
      <c r="G990" s="190" t="s">
        <v>442</v>
      </c>
      <c r="H990" s="191">
        <v>1</v>
      </c>
      <c r="I990" s="192"/>
      <c r="J990" s="191">
        <f t="shared" si="20"/>
        <v>0</v>
      </c>
      <c r="K990" s="189" t="s">
        <v>1</v>
      </c>
      <c r="L990" s="40"/>
      <c r="M990" s="193" t="s">
        <v>1</v>
      </c>
      <c r="N990" s="194" t="s">
        <v>41</v>
      </c>
      <c r="O990" s="72"/>
      <c r="P990" s="195">
        <f t="shared" si="21"/>
        <v>0</v>
      </c>
      <c r="Q990" s="195">
        <v>0</v>
      </c>
      <c r="R990" s="195">
        <f t="shared" si="22"/>
        <v>0</v>
      </c>
      <c r="S990" s="195">
        <v>0</v>
      </c>
      <c r="T990" s="196">
        <f t="shared" si="23"/>
        <v>0</v>
      </c>
      <c r="U990" s="35"/>
      <c r="V990" s="35"/>
      <c r="W990" s="35"/>
      <c r="X990" s="35"/>
      <c r="Y990" s="35"/>
      <c r="Z990" s="35"/>
      <c r="AA990" s="35"/>
      <c r="AB990" s="35"/>
      <c r="AC990" s="35"/>
      <c r="AD990" s="35"/>
      <c r="AE990" s="35"/>
      <c r="AR990" s="197" t="s">
        <v>283</v>
      </c>
      <c r="AT990" s="197" t="s">
        <v>160</v>
      </c>
      <c r="AU990" s="197" t="s">
        <v>85</v>
      </c>
      <c r="AY990" s="18" t="s">
        <v>158</v>
      </c>
      <c r="BE990" s="198">
        <f t="shared" si="24"/>
        <v>0</v>
      </c>
      <c r="BF990" s="198">
        <f t="shared" si="25"/>
        <v>0</v>
      </c>
      <c r="BG990" s="198">
        <f t="shared" si="26"/>
        <v>0</v>
      </c>
      <c r="BH990" s="198">
        <f t="shared" si="27"/>
        <v>0</v>
      </c>
      <c r="BI990" s="198">
        <f t="shared" si="28"/>
        <v>0</v>
      </c>
      <c r="BJ990" s="18" t="s">
        <v>8</v>
      </c>
      <c r="BK990" s="198">
        <f t="shared" si="29"/>
        <v>0</v>
      </c>
      <c r="BL990" s="18" t="s">
        <v>283</v>
      </c>
      <c r="BM990" s="197" t="s">
        <v>1454</v>
      </c>
    </row>
    <row r="991" spans="1:65" s="2" customFormat="1" ht="24">
      <c r="A991" s="35"/>
      <c r="B991" s="36"/>
      <c r="C991" s="187" t="s">
        <v>1455</v>
      </c>
      <c r="D991" s="187" t="s">
        <v>160</v>
      </c>
      <c r="E991" s="188" t="s">
        <v>1456</v>
      </c>
      <c r="F991" s="189" t="s">
        <v>1457</v>
      </c>
      <c r="G991" s="190" t="s">
        <v>442</v>
      </c>
      <c r="H991" s="191">
        <v>1</v>
      </c>
      <c r="I991" s="192"/>
      <c r="J991" s="191">
        <f t="shared" si="20"/>
        <v>0</v>
      </c>
      <c r="K991" s="189" t="s">
        <v>1</v>
      </c>
      <c r="L991" s="40"/>
      <c r="M991" s="193" t="s">
        <v>1</v>
      </c>
      <c r="N991" s="194" t="s">
        <v>41</v>
      </c>
      <c r="O991" s="72"/>
      <c r="P991" s="195">
        <f t="shared" si="21"/>
        <v>0</v>
      </c>
      <c r="Q991" s="195">
        <v>1.1129999999999999E-2</v>
      </c>
      <c r="R991" s="195">
        <f t="shared" si="22"/>
        <v>1.1129999999999999E-2</v>
      </c>
      <c r="S991" s="195">
        <v>0</v>
      </c>
      <c r="T991" s="196">
        <f t="shared" si="23"/>
        <v>0</v>
      </c>
      <c r="U991" s="35"/>
      <c r="V991" s="35"/>
      <c r="W991" s="35"/>
      <c r="X991" s="35"/>
      <c r="Y991" s="35"/>
      <c r="Z991" s="35"/>
      <c r="AA991" s="35"/>
      <c r="AB991" s="35"/>
      <c r="AC991" s="35"/>
      <c r="AD991" s="35"/>
      <c r="AE991" s="35"/>
      <c r="AR991" s="197" t="s">
        <v>283</v>
      </c>
      <c r="AT991" s="197" t="s">
        <v>160</v>
      </c>
      <c r="AU991" s="197" t="s">
        <v>85</v>
      </c>
      <c r="AY991" s="18" t="s">
        <v>158</v>
      </c>
      <c r="BE991" s="198">
        <f t="shared" si="24"/>
        <v>0</v>
      </c>
      <c r="BF991" s="198">
        <f t="shared" si="25"/>
        <v>0</v>
      </c>
      <c r="BG991" s="198">
        <f t="shared" si="26"/>
        <v>0</v>
      </c>
      <c r="BH991" s="198">
        <f t="shared" si="27"/>
        <v>0</v>
      </c>
      <c r="BI991" s="198">
        <f t="shared" si="28"/>
        <v>0</v>
      </c>
      <c r="BJ991" s="18" t="s">
        <v>8</v>
      </c>
      <c r="BK991" s="198">
        <f t="shared" si="29"/>
        <v>0</v>
      </c>
      <c r="BL991" s="18" t="s">
        <v>283</v>
      </c>
      <c r="BM991" s="197" t="s">
        <v>1458</v>
      </c>
    </row>
    <row r="992" spans="1:65" s="2" customFormat="1" ht="16.5" customHeight="1">
      <c r="A992" s="35"/>
      <c r="B992" s="36"/>
      <c r="C992" s="187" t="s">
        <v>1459</v>
      </c>
      <c r="D992" s="187" t="s">
        <v>160</v>
      </c>
      <c r="E992" s="188" t="s">
        <v>1460</v>
      </c>
      <c r="F992" s="189" t="s">
        <v>1461</v>
      </c>
      <c r="G992" s="190" t="s">
        <v>1297</v>
      </c>
      <c r="H992" s="191">
        <v>6</v>
      </c>
      <c r="I992" s="192"/>
      <c r="J992" s="191">
        <f t="shared" si="20"/>
        <v>0</v>
      </c>
      <c r="K992" s="189" t="s">
        <v>1</v>
      </c>
      <c r="L992" s="40"/>
      <c r="M992" s="193" t="s">
        <v>1</v>
      </c>
      <c r="N992" s="194" t="s">
        <v>41</v>
      </c>
      <c r="O992" s="72"/>
      <c r="P992" s="195">
        <f t="shared" si="21"/>
        <v>0</v>
      </c>
      <c r="Q992" s="195">
        <v>1.1199999999999999E-3</v>
      </c>
      <c r="R992" s="195">
        <f t="shared" si="22"/>
        <v>6.7199999999999994E-3</v>
      </c>
      <c r="S992" s="195">
        <v>0</v>
      </c>
      <c r="T992" s="196">
        <f t="shared" si="23"/>
        <v>0</v>
      </c>
      <c r="U992" s="35"/>
      <c r="V992" s="35"/>
      <c r="W992" s="35"/>
      <c r="X992" s="35"/>
      <c r="Y992" s="35"/>
      <c r="Z992" s="35"/>
      <c r="AA992" s="35"/>
      <c r="AB992" s="35"/>
      <c r="AC992" s="35"/>
      <c r="AD992" s="35"/>
      <c r="AE992" s="35"/>
      <c r="AR992" s="197" t="s">
        <v>283</v>
      </c>
      <c r="AT992" s="197" t="s">
        <v>160</v>
      </c>
      <c r="AU992" s="197" t="s">
        <v>85</v>
      </c>
      <c r="AY992" s="18" t="s">
        <v>158</v>
      </c>
      <c r="BE992" s="198">
        <f t="shared" si="24"/>
        <v>0</v>
      </c>
      <c r="BF992" s="198">
        <f t="shared" si="25"/>
        <v>0</v>
      </c>
      <c r="BG992" s="198">
        <f t="shared" si="26"/>
        <v>0</v>
      </c>
      <c r="BH992" s="198">
        <f t="shared" si="27"/>
        <v>0</v>
      </c>
      <c r="BI992" s="198">
        <f t="shared" si="28"/>
        <v>0</v>
      </c>
      <c r="BJ992" s="18" t="s">
        <v>8</v>
      </c>
      <c r="BK992" s="198">
        <f t="shared" si="29"/>
        <v>0</v>
      </c>
      <c r="BL992" s="18" t="s">
        <v>283</v>
      </c>
      <c r="BM992" s="197" t="s">
        <v>1462</v>
      </c>
    </row>
    <row r="993" spans="1:65" s="2" customFormat="1" ht="24">
      <c r="A993" s="35"/>
      <c r="B993" s="36"/>
      <c r="C993" s="187" t="s">
        <v>1463</v>
      </c>
      <c r="D993" s="187" t="s">
        <v>160</v>
      </c>
      <c r="E993" s="188" t="s">
        <v>1464</v>
      </c>
      <c r="F993" s="189" t="s">
        <v>1465</v>
      </c>
      <c r="G993" s="190" t="s">
        <v>1297</v>
      </c>
      <c r="H993" s="191">
        <v>1</v>
      </c>
      <c r="I993" s="192"/>
      <c r="J993" s="191">
        <f t="shared" si="20"/>
        <v>0</v>
      </c>
      <c r="K993" s="189" t="s">
        <v>1</v>
      </c>
      <c r="L993" s="40"/>
      <c r="M993" s="193" t="s">
        <v>1</v>
      </c>
      <c r="N993" s="194" t="s">
        <v>41</v>
      </c>
      <c r="O993" s="72"/>
      <c r="P993" s="195">
        <f t="shared" si="21"/>
        <v>0</v>
      </c>
      <c r="Q993" s="195">
        <v>1.0869999999999999E-2</v>
      </c>
      <c r="R993" s="195">
        <f t="shared" si="22"/>
        <v>1.0869999999999999E-2</v>
      </c>
      <c r="S993" s="195">
        <v>0</v>
      </c>
      <c r="T993" s="196">
        <f t="shared" si="23"/>
        <v>0</v>
      </c>
      <c r="U993" s="35"/>
      <c r="V993" s="35"/>
      <c r="W993" s="35"/>
      <c r="X993" s="35"/>
      <c r="Y993" s="35"/>
      <c r="Z993" s="35"/>
      <c r="AA993" s="35"/>
      <c r="AB993" s="35"/>
      <c r="AC993" s="35"/>
      <c r="AD993" s="35"/>
      <c r="AE993" s="35"/>
      <c r="AR993" s="197" t="s">
        <v>283</v>
      </c>
      <c r="AT993" s="197" t="s">
        <v>160</v>
      </c>
      <c r="AU993" s="197" t="s">
        <v>85</v>
      </c>
      <c r="AY993" s="18" t="s">
        <v>158</v>
      </c>
      <c r="BE993" s="198">
        <f t="shared" si="24"/>
        <v>0</v>
      </c>
      <c r="BF993" s="198">
        <f t="shared" si="25"/>
        <v>0</v>
      </c>
      <c r="BG993" s="198">
        <f t="shared" si="26"/>
        <v>0</v>
      </c>
      <c r="BH993" s="198">
        <f t="shared" si="27"/>
        <v>0</v>
      </c>
      <c r="BI993" s="198">
        <f t="shared" si="28"/>
        <v>0</v>
      </c>
      <c r="BJ993" s="18" t="s">
        <v>8</v>
      </c>
      <c r="BK993" s="198">
        <f t="shared" si="29"/>
        <v>0</v>
      </c>
      <c r="BL993" s="18" t="s">
        <v>283</v>
      </c>
      <c r="BM993" s="197" t="s">
        <v>1466</v>
      </c>
    </row>
    <row r="994" spans="1:65" s="2" customFormat="1" ht="24">
      <c r="A994" s="35"/>
      <c r="B994" s="36"/>
      <c r="C994" s="187" t="s">
        <v>1467</v>
      </c>
      <c r="D994" s="187" t="s">
        <v>160</v>
      </c>
      <c r="E994" s="188" t="s">
        <v>1468</v>
      </c>
      <c r="F994" s="189" t="s">
        <v>1469</v>
      </c>
      <c r="G994" s="190" t="s">
        <v>442</v>
      </c>
      <c r="H994" s="191">
        <v>1</v>
      </c>
      <c r="I994" s="192"/>
      <c r="J994" s="191">
        <f t="shared" si="20"/>
        <v>0</v>
      </c>
      <c r="K994" s="189" t="s">
        <v>1</v>
      </c>
      <c r="L994" s="40"/>
      <c r="M994" s="193" t="s">
        <v>1</v>
      </c>
      <c r="N994" s="194" t="s">
        <v>41</v>
      </c>
      <c r="O994" s="72"/>
      <c r="P994" s="195">
        <f t="shared" si="21"/>
        <v>0</v>
      </c>
      <c r="Q994" s="195">
        <v>7.6000000000000004E-4</v>
      </c>
      <c r="R994" s="195">
        <f t="shared" si="22"/>
        <v>7.6000000000000004E-4</v>
      </c>
      <c r="S994" s="195">
        <v>0</v>
      </c>
      <c r="T994" s="196">
        <f t="shared" si="23"/>
        <v>0</v>
      </c>
      <c r="U994" s="35"/>
      <c r="V994" s="35"/>
      <c r="W994" s="35"/>
      <c r="X994" s="35"/>
      <c r="Y994" s="35"/>
      <c r="Z994" s="35"/>
      <c r="AA994" s="35"/>
      <c r="AB994" s="35"/>
      <c r="AC994" s="35"/>
      <c r="AD994" s="35"/>
      <c r="AE994" s="35"/>
      <c r="AR994" s="197" t="s">
        <v>283</v>
      </c>
      <c r="AT994" s="197" t="s">
        <v>160</v>
      </c>
      <c r="AU994" s="197" t="s">
        <v>85</v>
      </c>
      <c r="AY994" s="18" t="s">
        <v>158</v>
      </c>
      <c r="BE994" s="198">
        <f t="shared" si="24"/>
        <v>0</v>
      </c>
      <c r="BF994" s="198">
        <f t="shared" si="25"/>
        <v>0</v>
      </c>
      <c r="BG994" s="198">
        <f t="shared" si="26"/>
        <v>0</v>
      </c>
      <c r="BH994" s="198">
        <f t="shared" si="27"/>
        <v>0</v>
      </c>
      <c r="BI994" s="198">
        <f t="shared" si="28"/>
        <v>0</v>
      </c>
      <c r="BJ994" s="18" t="s">
        <v>8</v>
      </c>
      <c r="BK994" s="198">
        <f t="shared" si="29"/>
        <v>0</v>
      </c>
      <c r="BL994" s="18" t="s">
        <v>283</v>
      </c>
      <c r="BM994" s="197" t="s">
        <v>1470</v>
      </c>
    </row>
    <row r="995" spans="1:65" s="2" customFormat="1" ht="33" customHeight="1">
      <c r="A995" s="35"/>
      <c r="B995" s="36"/>
      <c r="C995" s="187" t="s">
        <v>1471</v>
      </c>
      <c r="D995" s="187" t="s">
        <v>160</v>
      </c>
      <c r="E995" s="188" t="s">
        <v>1472</v>
      </c>
      <c r="F995" s="189" t="s">
        <v>1473</v>
      </c>
      <c r="G995" s="190" t="s">
        <v>1297</v>
      </c>
      <c r="H995" s="191">
        <v>3</v>
      </c>
      <c r="I995" s="192"/>
      <c r="J995" s="191">
        <f t="shared" si="20"/>
        <v>0</v>
      </c>
      <c r="K995" s="189" t="s">
        <v>1</v>
      </c>
      <c r="L995" s="40"/>
      <c r="M995" s="193" t="s">
        <v>1</v>
      </c>
      <c r="N995" s="194" t="s">
        <v>41</v>
      </c>
      <c r="O995" s="72"/>
      <c r="P995" s="195">
        <f t="shared" si="21"/>
        <v>0</v>
      </c>
      <c r="Q995" s="195">
        <v>3.2799999999999999E-3</v>
      </c>
      <c r="R995" s="195">
        <f t="shared" si="22"/>
        <v>9.8399999999999998E-3</v>
      </c>
      <c r="S995" s="195">
        <v>0</v>
      </c>
      <c r="T995" s="196">
        <f t="shared" si="23"/>
        <v>0</v>
      </c>
      <c r="U995" s="35"/>
      <c r="V995" s="35"/>
      <c r="W995" s="35"/>
      <c r="X995" s="35"/>
      <c r="Y995" s="35"/>
      <c r="Z995" s="35"/>
      <c r="AA995" s="35"/>
      <c r="AB995" s="35"/>
      <c r="AC995" s="35"/>
      <c r="AD995" s="35"/>
      <c r="AE995" s="35"/>
      <c r="AR995" s="197" t="s">
        <v>283</v>
      </c>
      <c r="AT995" s="197" t="s">
        <v>160</v>
      </c>
      <c r="AU995" s="197" t="s">
        <v>85</v>
      </c>
      <c r="AY995" s="18" t="s">
        <v>158</v>
      </c>
      <c r="BE995" s="198">
        <f t="shared" si="24"/>
        <v>0</v>
      </c>
      <c r="BF995" s="198">
        <f t="shared" si="25"/>
        <v>0</v>
      </c>
      <c r="BG995" s="198">
        <f t="shared" si="26"/>
        <v>0</v>
      </c>
      <c r="BH995" s="198">
        <f t="shared" si="27"/>
        <v>0</v>
      </c>
      <c r="BI995" s="198">
        <f t="shared" si="28"/>
        <v>0</v>
      </c>
      <c r="BJ995" s="18" t="s">
        <v>8</v>
      </c>
      <c r="BK995" s="198">
        <f t="shared" si="29"/>
        <v>0</v>
      </c>
      <c r="BL995" s="18" t="s">
        <v>283</v>
      </c>
      <c r="BM995" s="197" t="s">
        <v>1474</v>
      </c>
    </row>
    <row r="996" spans="1:65" s="2" customFormat="1" ht="33" customHeight="1">
      <c r="A996" s="35"/>
      <c r="B996" s="36"/>
      <c r="C996" s="187" t="s">
        <v>1475</v>
      </c>
      <c r="D996" s="187" t="s">
        <v>160</v>
      </c>
      <c r="E996" s="188" t="s">
        <v>1476</v>
      </c>
      <c r="F996" s="189" t="s">
        <v>1477</v>
      </c>
      <c r="G996" s="190" t="s">
        <v>1297</v>
      </c>
      <c r="H996" s="191">
        <v>2</v>
      </c>
      <c r="I996" s="192"/>
      <c r="J996" s="191">
        <f t="shared" si="20"/>
        <v>0</v>
      </c>
      <c r="K996" s="189" t="s">
        <v>1</v>
      </c>
      <c r="L996" s="40"/>
      <c r="M996" s="193" t="s">
        <v>1</v>
      </c>
      <c r="N996" s="194" t="s">
        <v>41</v>
      </c>
      <c r="O996" s="72"/>
      <c r="P996" s="195">
        <f t="shared" si="21"/>
        <v>0</v>
      </c>
      <c r="Q996" s="195">
        <v>6.5900000000000004E-3</v>
      </c>
      <c r="R996" s="195">
        <f t="shared" si="22"/>
        <v>1.3180000000000001E-2</v>
      </c>
      <c r="S996" s="195">
        <v>0</v>
      </c>
      <c r="T996" s="196">
        <f t="shared" si="23"/>
        <v>0</v>
      </c>
      <c r="U996" s="35"/>
      <c r="V996" s="35"/>
      <c r="W996" s="35"/>
      <c r="X996" s="35"/>
      <c r="Y996" s="35"/>
      <c r="Z996" s="35"/>
      <c r="AA996" s="35"/>
      <c r="AB996" s="35"/>
      <c r="AC996" s="35"/>
      <c r="AD996" s="35"/>
      <c r="AE996" s="35"/>
      <c r="AR996" s="197" t="s">
        <v>283</v>
      </c>
      <c r="AT996" s="197" t="s">
        <v>160</v>
      </c>
      <c r="AU996" s="197" t="s">
        <v>85</v>
      </c>
      <c r="AY996" s="18" t="s">
        <v>158</v>
      </c>
      <c r="BE996" s="198">
        <f t="shared" si="24"/>
        <v>0</v>
      </c>
      <c r="BF996" s="198">
        <f t="shared" si="25"/>
        <v>0</v>
      </c>
      <c r="BG996" s="198">
        <f t="shared" si="26"/>
        <v>0</v>
      </c>
      <c r="BH996" s="198">
        <f t="shared" si="27"/>
        <v>0</v>
      </c>
      <c r="BI996" s="198">
        <f t="shared" si="28"/>
        <v>0</v>
      </c>
      <c r="BJ996" s="18" t="s">
        <v>8</v>
      </c>
      <c r="BK996" s="198">
        <f t="shared" si="29"/>
        <v>0</v>
      </c>
      <c r="BL996" s="18" t="s">
        <v>283</v>
      </c>
      <c r="BM996" s="197" t="s">
        <v>1478</v>
      </c>
    </row>
    <row r="997" spans="1:65" s="2" customFormat="1" ht="24">
      <c r="A997" s="35"/>
      <c r="B997" s="36"/>
      <c r="C997" s="187" t="s">
        <v>1479</v>
      </c>
      <c r="D997" s="187" t="s">
        <v>160</v>
      </c>
      <c r="E997" s="188" t="s">
        <v>1480</v>
      </c>
      <c r="F997" s="189" t="s">
        <v>1481</v>
      </c>
      <c r="G997" s="190" t="s">
        <v>227</v>
      </c>
      <c r="H997" s="191">
        <v>0.08</v>
      </c>
      <c r="I997" s="192"/>
      <c r="J997" s="191">
        <f t="shared" si="20"/>
        <v>0</v>
      </c>
      <c r="K997" s="189" t="s">
        <v>1</v>
      </c>
      <c r="L997" s="40"/>
      <c r="M997" s="193" t="s">
        <v>1</v>
      </c>
      <c r="N997" s="194" t="s">
        <v>41</v>
      </c>
      <c r="O997" s="72"/>
      <c r="P997" s="195">
        <f t="shared" si="21"/>
        <v>0</v>
      </c>
      <c r="Q997" s="195">
        <v>0</v>
      </c>
      <c r="R997" s="195">
        <f t="shared" si="22"/>
        <v>0</v>
      </c>
      <c r="S997" s="195">
        <v>0</v>
      </c>
      <c r="T997" s="196">
        <f t="shared" si="23"/>
        <v>0</v>
      </c>
      <c r="U997" s="35"/>
      <c r="V997" s="35"/>
      <c r="W997" s="35"/>
      <c r="X997" s="35"/>
      <c r="Y997" s="35"/>
      <c r="Z997" s="35"/>
      <c r="AA997" s="35"/>
      <c r="AB997" s="35"/>
      <c r="AC997" s="35"/>
      <c r="AD997" s="35"/>
      <c r="AE997" s="35"/>
      <c r="AR997" s="197" t="s">
        <v>283</v>
      </c>
      <c r="AT997" s="197" t="s">
        <v>160</v>
      </c>
      <c r="AU997" s="197" t="s">
        <v>85</v>
      </c>
      <c r="AY997" s="18" t="s">
        <v>158</v>
      </c>
      <c r="BE997" s="198">
        <f t="shared" si="24"/>
        <v>0</v>
      </c>
      <c r="BF997" s="198">
        <f t="shared" si="25"/>
        <v>0</v>
      </c>
      <c r="BG997" s="198">
        <f t="shared" si="26"/>
        <v>0</v>
      </c>
      <c r="BH997" s="198">
        <f t="shared" si="27"/>
        <v>0</v>
      </c>
      <c r="BI997" s="198">
        <f t="shared" si="28"/>
        <v>0</v>
      </c>
      <c r="BJ997" s="18" t="s">
        <v>8</v>
      </c>
      <c r="BK997" s="198">
        <f t="shared" si="29"/>
        <v>0</v>
      </c>
      <c r="BL997" s="18" t="s">
        <v>283</v>
      </c>
      <c r="BM997" s="197" t="s">
        <v>1482</v>
      </c>
    </row>
    <row r="998" spans="1:65" s="2" customFormat="1" ht="16.5" customHeight="1">
      <c r="A998" s="35"/>
      <c r="B998" s="36"/>
      <c r="C998" s="187" t="s">
        <v>1483</v>
      </c>
      <c r="D998" s="187" t="s">
        <v>160</v>
      </c>
      <c r="E998" s="188" t="s">
        <v>1484</v>
      </c>
      <c r="F998" s="189" t="s">
        <v>1485</v>
      </c>
      <c r="G998" s="190" t="s">
        <v>442</v>
      </c>
      <c r="H998" s="191">
        <v>4</v>
      </c>
      <c r="I998" s="192"/>
      <c r="J998" s="191">
        <f t="shared" si="20"/>
        <v>0</v>
      </c>
      <c r="K998" s="189" t="s">
        <v>1</v>
      </c>
      <c r="L998" s="40"/>
      <c r="M998" s="193" t="s">
        <v>1</v>
      </c>
      <c r="N998" s="194" t="s">
        <v>41</v>
      </c>
      <c r="O998" s="72"/>
      <c r="P998" s="195">
        <f t="shared" si="21"/>
        <v>0</v>
      </c>
      <c r="Q998" s="195">
        <v>0</v>
      </c>
      <c r="R998" s="195">
        <f t="shared" si="22"/>
        <v>0</v>
      </c>
      <c r="S998" s="195">
        <v>0</v>
      </c>
      <c r="T998" s="196">
        <f t="shared" si="23"/>
        <v>0</v>
      </c>
      <c r="U998" s="35"/>
      <c r="V998" s="35"/>
      <c r="W998" s="35"/>
      <c r="X998" s="35"/>
      <c r="Y998" s="35"/>
      <c r="Z998" s="35"/>
      <c r="AA998" s="35"/>
      <c r="AB998" s="35"/>
      <c r="AC998" s="35"/>
      <c r="AD998" s="35"/>
      <c r="AE998" s="35"/>
      <c r="AR998" s="197" t="s">
        <v>283</v>
      </c>
      <c r="AT998" s="197" t="s">
        <v>160</v>
      </c>
      <c r="AU998" s="197" t="s">
        <v>85</v>
      </c>
      <c r="AY998" s="18" t="s">
        <v>158</v>
      </c>
      <c r="BE998" s="198">
        <f t="shared" si="24"/>
        <v>0</v>
      </c>
      <c r="BF998" s="198">
        <f t="shared" si="25"/>
        <v>0</v>
      </c>
      <c r="BG998" s="198">
        <f t="shared" si="26"/>
        <v>0</v>
      </c>
      <c r="BH998" s="198">
        <f t="shared" si="27"/>
        <v>0</v>
      </c>
      <c r="BI998" s="198">
        <f t="shared" si="28"/>
        <v>0</v>
      </c>
      <c r="BJ998" s="18" t="s">
        <v>8</v>
      </c>
      <c r="BK998" s="198">
        <f t="shared" si="29"/>
        <v>0</v>
      </c>
      <c r="BL998" s="18" t="s">
        <v>283</v>
      </c>
      <c r="BM998" s="197" t="s">
        <v>1486</v>
      </c>
    </row>
    <row r="999" spans="1:65" s="2" customFormat="1" ht="24">
      <c r="A999" s="35"/>
      <c r="B999" s="36"/>
      <c r="C999" s="187" t="s">
        <v>1487</v>
      </c>
      <c r="D999" s="187" t="s">
        <v>160</v>
      </c>
      <c r="E999" s="188" t="s">
        <v>1488</v>
      </c>
      <c r="F999" s="189" t="s">
        <v>1489</v>
      </c>
      <c r="G999" s="190" t="s">
        <v>309</v>
      </c>
      <c r="H999" s="191">
        <v>1</v>
      </c>
      <c r="I999" s="192"/>
      <c r="J999" s="191">
        <f t="shared" si="20"/>
        <v>0</v>
      </c>
      <c r="K999" s="189" t="s">
        <v>1</v>
      </c>
      <c r="L999" s="40"/>
      <c r="M999" s="193" t="s">
        <v>1</v>
      </c>
      <c r="N999" s="194" t="s">
        <v>41</v>
      </c>
      <c r="O999" s="72"/>
      <c r="P999" s="195">
        <f t="shared" si="21"/>
        <v>0</v>
      </c>
      <c r="Q999" s="195">
        <v>2.8400000000000001E-3</v>
      </c>
      <c r="R999" s="195">
        <f t="shared" si="22"/>
        <v>2.8400000000000001E-3</v>
      </c>
      <c r="S999" s="195">
        <v>0</v>
      </c>
      <c r="T999" s="196">
        <f t="shared" si="23"/>
        <v>0</v>
      </c>
      <c r="U999" s="35"/>
      <c r="V999" s="35"/>
      <c r="W999" s="35"/>
      <c r="X999" s="35"/>
      <c r="Y999" s="35"/>
      <c r="Z999" s="35"/>
      <c r="AA999" s="35"/>
      <c r="AB999" s="35"/>
      <c r="AC999" s="35"/>
      <c r="AD999" s="35"/>
      <c r="AE999" s="35"/>
      <c r="AR999" s="197" t="s">
        <v>283</v>
      </c>
      <c r="AT999" s="197" t="s">
        <v>160</v>
      </c>
      <c r="AU999" s="197" t="s">
        <v>85</v>
      </c>
      <c r="AY999" s="18" t="s">
        <v>158</v>
      </c>
      <c r="BE999" s="198">
        <f t="shared" si="24"/>
        <v>0</v>
      </c>
      <c r="BF999" s="198">
        <f t="shared" si="25"/>
        <v>0</v>
      </c>
      <c r="BG999" s="198">
        <f t="shared" si="26"/>
        <v>0</v>
      </c>
      <c r="BH999" s="198">
        <f t="shared" si="27"/>
        <v>0</v>
      </c>
      <c r="BI999" s="198">
        <f t="shared" si="28"/>
        <v>0</v>
      </c>
      <c r="BJ999" s="18" t="s">
        <v>8</v>
      </c>
      <c r="BK999" s="198">
        <f t="shared" si="29"/>
        <v>0</v>
      </c>
      <c r="BL999" s="18" t="s">
        <v>283</v>
      </c>
      <c r="BM999" s="197" t="s">
        <v>1490</v>
      </c>
    </row>
    <row r="1000" spans="1:65" s="2" customFormat="1" ht="24">
      <c r="A1000" s="35"/>
      <c r="B1000" s="36"/>
      <c r="C1000" s="187" t="s">
        <v>1491</v>
      </c>
      <c r="D1000" s="187" t="s">
        <v>160</v>
      </c>
      <c r="E1000" s="188" t="s">
        <v>1492</v>
      </c>
      <c r="F1000" s="189" t="s">
        <v>1493</v>
      </c>
      <c r="G1000" s="190" t="s">
        <v>309</v>
      </c>
      <c r="H1000" s="191">
        <v>25</v>
      </c>
      <c r="I1000" s="192"/>
      <c r="J1000" s="191">
        <f t="shared" ref="J1000:J1031" si="30">ROUND(I1000*H1000,0)</f>
        <v>0</v>
      </c>
      <c r="K1000" s="189" t="s">
        <v>1</v>
      </c>
      <c r="L1000" s="40"/>
      <c r="M1000" s="193" t="s">
        <v>1</v>
      </c>
      <c r="N1000" s="194" t="s">
        <v>41</v>
      </c>
      <c r="O1000" s="72"/>
      <c r="P1000" s="195">
        <f t="shared" ref="P1000:P1031" si="31">O1000*H1000</f>
        <v>0</v>
      </c>
      <c r="Q1000" s="195">
        <v>3.6700000000000001E-3</v>
      </c>
      <c r="R1000" s="195">
        <f t="shared" ref="R1000:R1031" si="32">Q1000*H1000</f>
        <v>9.1749999999999998E-2</v>
      </c>
      <c r="S1000" s="195">
        <v>0</v>
      </c>
      <c r="T1000" s="196">
        <f t="shared" ref="T1000:T1031" si="33">S1000*H1000</f>
        <v>0</v>
      </c>
      <c r="U1000" s="35"/>
      <c r="V1000" s="35"/>
      <c r="W1000" s="35"/>
      <c r="X1000" s="35"/>
      <c r="Y1000" s="35"/>
      <c r="Z1000" s="35"/>
      <c r="AA1000" s="35"/>
      <c r="AB1000" s="35"/>
      <c r="AC1000" s="35"/>
      <c r="AD1000" s="35"/>
      <c r="AE1000" s="35"/>
      <c r="AR1000" s="197" t="s">
        <v>283</v>
      </c>
      <c r="AT1000" s="197" t="s">
        <v>160</v>
      </c>
      <c r="AU1000" s="197" t="s">
        <v>85</v>
      </c>
      <c r="AY1000" s="18" t="s">
        <v>158</v>
      </c>
      <c r="BE1000" s="198">
        <f t="shared" ref="BE1000:BE1031" si="34">IF(N1000="základní",J1000,0)</f>
        <v>0</v>
      </c>
      <c r="BF1000" s="198">
        <f t="shared" ref="BF1000:BF1031" si="35">IF(N1000="snížená",J1000,0)</f>
        <v>0</v>
      </c>
      <c r="BG1000" s="198">
        <f t="shared" ref="BG1000:BG1031" si="36">IF(N1000="zákl. přenesená",J1000,0)</f>
        <v>0</v>
      </c>
      <c r="BH1000" s="198">
        <f t="shared" ref="BH1000:BH1031" si="37">IF(N1000="sníž. přenesená",J1000,0)</f>
        <v>0</v>
      </c>
      <c r="BI1000" s="198">
        <f t="shared" ref="BI1000:BI1031" si="38">IF(N1000="nulová",J1000,0)</f>
        <v>0</v>
      </c>
      <c r="BJ1000" s="18" t="s">
        <v>8</v>
      </c>
      <c r="BK1000" s="198">
        <f t="shared" ref="BK1000:BK1031" si="39">ROUND(I1000*H1000,0)</f>
        <v>0</v>
      </c>
      <c r="BL1000" s="18" t="s">
        <v>283</v>
      </c>
      <c r="BM1000" s="197" t="s">
        <v>1494</v>
      </c>
    </row>
    <row r="1001" spans="1:65" s="2" customFormat="1" ht="24">
      <c r="A1001" s="35"/>
      <c r="B1001" s="36"/>
      <c r="C1001" s="187" t="s">
        <v>1495</v>
      </c>
      <c r="D1001" s="187" t="s">
        <v>160</v>
      </c>
      <c r="E1001" s="188" t="s">
        <v>1496</v>
      </c>
      <c r="F1001" s="189" t="s">
        <v>1497</v>
      </c>
      <c r="G1001" s="190" t="s">
        <v>309</v>
      </c>
      <c r="H1001" s="191">
        <v>32</v>
      </c>
      <c r="I1001" s="192"/>
      <c r="J1001" s="191">
        <f t="shared" si="30"/>
        <v>0</v>
      </c>
      <c r="K1001" s="189" t="s">
        <v>1</v>
      </c>
      <c r="L1001" s="40"/>
      <c r="M1001" s="193" t="s">
        <v>1</v>
      </c>
      <c r="N1001" s="194" t="s">
        <v>41</v>
      </c>
      <c r="O1001" s="72"/>
      <c r="P1001" s="195">
        <f t="shared" si="31"/>
        <v>0</v>
      </c>
      <c r="Q1001" s="195">
        <v>4.2900000000000004E-3</v>
      </c>
      <c r="R1001" s="195">
        <f t="shared" si="32"/>
        <v>0.13728000000000001</v>
      </c>
      <c r="S1001" s="195">
        <v>0</v>
      </c>
      <c r="T1001" s="196">
        <f t="shared" si="33"/>
        <v>0</v>
      </c>
      <c r="U1001" s="35"/>
      <c r="V1001" s="35"/>
      <c r="W1001" s="35"/>
      <c r="X1001" s="35"/>
      <c r="Y1001" s="35"/>
      <c r="Z1001" s="35"/>
      <c r="AA1001" s="35"/>
      <c r="AB1001" s="35"/>
      <c r="AC1001" s="35"/>
      <c r="AD1001" s="35"/>
      <c r="AE1001" s="35"/>
      <c r="AR1001" s="197" t="s">
        <v>283</v>
      </c>
      <c r="AT1001" s="197" t="s">
        <v>160</v>
      </c>
      <c r="AU1001" s="197" t="s">
        <v>85</v>
      </c>
      <c r="AY1001" s="18" t="s">
        <v>158</v>
      </c>
      <c r="BE1001" s="198">
        <f t="shared" si="34"/>
        <v>0</v>
      </c>
      <c r="BF1001" s="198">
        <f t="shared" si="35"/>
        <v>0</v>
      </c>
      <c r="BG1001" s="198">
        <f t="shared" si="36"/>
        <v>0</v>
      </c>
      <c r="BH1001" s="198">
        <f t="shared" si="37"/>
        <v>0</v>
      </c>
      <c r="BI1001" s="198">
        <f t="shared" si="38"/>
        <v>0</v>
      </c>
      <c r="BJ1001" s="18" t="s">
        <v>8</v>
      </c>
      <c r="BK1001" s="198">
        <f t="shared" si="39"/>
        <v>0</v>
      </c>
      <c r="BL1001" s="18" t="s">
        <v>283</v>
      </c>
      <c r="BM1001" s="197" t="s">
        <v>1498</v>
      </c>
    </row>
    <row r="1002" spans="1:65" s="2" customFormat="1" ht="24">
      <c r="A1002" s="35"/>
      <c r="B1002" s="36"/>
      <c r="C1002" s="187" t="s">
        <v>1499</v>
      </c>
      <c r="D1002" s="187" t="s">
        <v>160</v>
      </c>
      <c r="E1002" s="188" t="s">
        <v>1500</v>
      </c>
      <c r="F1002" s="189" t="s">
        <v>1501</v>
      </c>
      <c r="G1002" s="190" t="s">
        <v>309</v>
      </c>
      <c r="H1002" s="191">
        <v>125</v>
      </c>
      <c r="I1002" s="192"/>
      <c r="J1002" s="191">
        <f t="shared" si="30"/>
        <v>0</v>
      </c>
      <c r="K1002" s="189" t="s">
        <v>1</v>
      </c>
      <c r="L1002" s="40"/>
      <c r="M1002" s="193" t="s">
        <v>1</v>
      </c>
      <c r="N1002" s="194" t="s">
        <v>41</v>
      </c>
      <c r="O1002" s="72"/>
      <c r="P1002" s="195">
        <f t="shared" si="31"/>
        <v>0</v>
      </c>
      <c r="Q1002" s="195">
        <v>5.94E-3</v>
      </c>
      <c r="R1002" s="195">
        <f t="shared" si="32"/>
        <v>0.74250000000000005</v>
      </c>
      <c r="S1002" s="195">
        <v>0</v>
      </c>
      <c r="T1002" s="196">
        <f t="shared" si="33"/>
        <v>0</v>
      </c>
      <c r="U1002" s="35"/>
      <c r="V1002" s="35"/>
      <c r="W1002" s="35"/>
      <c r="X1002" s="35"/>
      <c r="Y1002" s="35"/>
      <c r="Z1002" s="35"/>
      <c r="AA1002" s="35"/>
      <c r="AB1002" s="35"/>
      <c r="AC1002" s="35"/>
      <c r="AD1002" s="35"/>
      <c r="AE1002" s="35"/>
      <c r="AR1002" s="197" t="s">
        <v>283</v>
      </c>
      <c r="AT1002" s="197" t="s">
        <v>160</v>
      </c>
      <c r="AU1002" s="197" t="s">
        <v>85</v>
      </c>
      <c r="AY1002" s="18" t="s">
        <v>158</v>
      </c>
      <c r="BE1002" s="198">
        <f t="shared" si="34"/>
        <v>0</v>
      </c>
      <c r="BF1002" s="198">
        <f t="shared" si="35"/>
        <v>0</v>
      </c>
      <c r="BG1002" s="198">
        <f t="shared" si="36"/>
        <v>0</v>
      </c>
      <c r="BH1002" s="198">
        <f t="shared" si="37"/>
        <v>0</v>
      </c>
      <c r="BI1002" s="198">
        <f t="shared" si="38"/>
        <v>0</v>
      </c>
      <c r="BJ1002" s="18" t="s">
        <v>8</v>
      </c>
      <c r="BK1002" s="198">
        <f t="shared" si="39"/>
        <v>0</v>
      </c>
      <c r="BL1002" s="18" t="s">
        <v>283</v>
      </c>
      <c r="BM1002" s="197" t="s">
        <v>1502</v>
      </c>
    </row>
    <row r="1003" spans="1:65" s="2" customFormat="1" ht="24">
      <c r="A1003" s="35"/>
      <c r="B1003" s="36"/>
      <c r="C1003" s="187" t="s">
        <v>1503</v>
      </c>
      <c r="D1003" s="187" t="s">
        <v>160</v>
      </c>
      <c r="E1003" s="188" t="s">
        <v>1504</v>
      </c>
      <c r="F1003" s="189" t="s">
        <v>1505</v>
      </c>
      <c r="G1003" s="190" t="s">
        <v>309</v>
      </c>
      <c r="H1003" s="191">
        <v>28</v>
      </c>
      <c r="I1003" s="192"/>
      <c r="J1003" s="191">
        <f t="shared" si="30"/>
        <v>0</v>
      </c>
      <c r="K1003" s="189" t="s">
        <v>1</v>
      </c>
      <c r="L1003" s="40"/>
      <c r="M1003" s="193" t="s">
        <v>1</v>
      </c>
      <c r="N1003" s="194" t="s">
        <v>41</v>
      </c>
      <c r="O1003" s="72"/>
      <c r="P1003" s="195">
        <f t="shared" si="31"/>
        <v>0</v>
      </c>
      <c r="Q1003" s="195">
        <v>5.9100000000000003E-3</v>
      </c>
      <c r="R1003" s="195">
        <f t="shared" si="32"/>
        <v>0.16548000000000002</v>
      </c>
      <c r="S1003" s="195">
        <v>0</v>
      </c>
      <c r="T1003" s="196">
        <f t="shared" si="33"/>
        <v>0</v>
      </c>
      <c r="U1003" s="35"/>
      <c r="V1003" s="35"/>
      <c r="W1003" s="35"/>
      <c r="X1003" s="35"/>
      <c r="Y1003" s="35"/>
      <c r="Z1003" s="35"/>
      <c r="AA1003" s="35"/>
      <c r="AB1003" s="35"/>
      <c r="AC1003" s="35"/>
      <c r="AD1003" s="35"/>
      <c r="AE1003" s="35"/>
      <c r="AR1003" s="197" t="s">
        <v>283</v>
      </c>
      <c r="AT1003" s="197" t="s">
        <v>160</v>
      </c>
      <c r="AU1003" s="197" t="s">
        <v>85</v>
      </c>
      <c r="AY1003" s="18" t="s">
        <v>158</v>
      </c>
      <c r="BE1003" s="198">
        <f t="shared" si="34"/>
        <v>0</v>
      </c>
      <c r="BF1003" s="198">
        <f t="shared" si="35"/>
        <v>0</v>
      </c>
      <c r="BG1003" s="198">
        <f t="shared" si="36"/>
        <v>0</v>
      </c>
      <c r="BH1003" s="198">
        <f t="shared" si="37"/>
        <v>0</v>
      </c>
      <c r="BI1003" s="198">
        <f t="shared" si="38"/>
        <v>0</v>
      </c>
      <c r="BJ1003" s="18" t="s">
        <v>8</v>
      </c>
      <c r="BK1003" s="198">
        <f t="shared" si="39"/>
        <v>0</v>
      </c>
      <c r="BL1003" s="18" t="s">
        <v>283</v>
      </c>
      <c r="BM1003" s="197" t="s">
        <v>1506</v>
      </c>
    </row>
    <row r="1004" spans="1:65" s="2" customFormat="1" ht="21.75" customHeight="1">
      <c r="A1004" s="35"/>
      <c r="B1004" s="36"/>
      <c r="C1004" s="187" t="s">
        <v>1507</v>
      </c>
      <c r="D1004" s="187" t="s">
        <v>160</v>
      </c>
      <c r="E1004" s="188" t="s">
        <v>1508</v>
      </c>
      <c r="F1004" s="189" t="s">
        <v>1509</v>
      </c>
      <c r="G1004" s="190" t="s">
        <v>442</v>
      </c>
      <c r="H1004" s="191">
        <v>9</v>
      </c>
      <c r="I1004" s="192"/>
      <c r="J1004" s="191">
        <f t="shared" si="30"/>
        <v>0</v>
      </c>
      <c r="K1004" s="189" t="s">
        <v>1</v>
      </c>
      <c r="L1004" s="40"/>
      <c r="M1004" s="193" t="s">
        <v>1</v>
      </c>
      <c r="N1004" s="194" t="s">
        <v>41</v>
      </c>
      <c r="O1004" s="72"/>
      <c r="P1004" s="195">
        <f t="shared" si="31"/>
        <v>0</v>
      </c>
      <c r="Q1004" s="195">
        <v>1.6299999999999999E-3</v>
      </c>
      <c r="R1004" s="195">
        <f t="shared" si="32"/>
        <v>1.4669999999999999E-2</v>
      </c>
      <c r="S1004" s="195">
        <v>0</v>
      </c>
      <c r="T1004" s="196">
        <f t="shared" si="33"/>
        <v>0</v>
      </c>
      <c r="U1004" s="35"/>
      <c r="V1004" s="35"/>
      <c r="W1004" s="35"/>
      <c r="X1004" s="35"/>
      <c r="Y1004" s="35"/>
      <c r="Z1004" s="35"/>
      <c r="AA1004" s="35"/>
      <c r="AB1004" s="35"/>
      <c r="AC1004" s="35"/>
      <c r="AD1004" s="35"/>
      <c r="AE1004" s="35"/>
      <c r="AR1004" s="197" t="s">
        <v>283</v>
      </c>
      <c r="AT1004" s="197" t="s">
        <v>160</v>
      </c>
      <c r="AU1004" s="197" t="s">
        <v>85</v>
      </c>
      <c r="AY1004" s="18" t="s">
        <v>158</v>
      </c>
      <c r="BE1004" s="198">
        <f t="shared" si="34"/>
        <v>0</v>
      </c>
      <c r="BF1004" s="198">
        <f t="shared" si="35"/>
        <v>0</v>
      </c>
      <c r="BG1004" s="198">
        <f t="shared" si="36"/>
        <v>0</v>
      </c>
      <c r="BH1004" s="198">
        <f t="shared" si="37"/>
        <v>0</v>
      </c>
      <c r="BI1004" s="198">
        <f t="shared" si="38"/>
        <v>0</v>
      </c>
      <c r="BJ1004" s="18" t="s">
        <v>8</v>
      </c>
      <c r="BK1004" s="198">
        <f t="shared" si="39"/>
        <v>0</v>
      </c>
      <c r="BL1004" s="18" t="s">
        <v>283</v>
      </c>
      <c r="BM1004" s="197" t="s">
        <v>1510</v>
      </c>
    </row>
    <row r="1005" spans="1:65" s="2" customFormat="1" ht="21.75" customHeight="1">
      <c r="A1005" s="35"/>
      <c r="B1005" s="36"/>
      <c r="C1005" s="187" t="s">
        <v>1511</v>
      </c>
      <c r="D1005" s="187" t="s">
        <v>160</v>
      </c>
      <c r="E1005" s="188" t="s">
        <v>1512</v>
      </c>
      <c r="F1005" s="189" t="s">
        <v>1513</v>
      </c>
      <c r="G1005" s="190" t="s">
        <v>309</v>
      </c>
      <c r="H1005" s="191">
        <v>57</v>
      </c>
      <c r="I1005" s="192"/>
      <c r="J1005" s="191">
        <f t="shared" si="30"/>
        <v>0</v>
      </c>
      <c r="K1005" s="189" t="s">
        <v>1</v>
      </c>
      <c r="L1005" s="40"/>
      <c r="M1005" s="193" t="s">
        <v>1</v>
      </c>
      <c r="N1005" s="194" t="s">
        <v>41</v>
      </c>
      <c r="O1005" s="72"/>
      <c r="P1005" s="195">
        <f t="shared" si="31"/>
        <v>0</v>
      </c>
      <c r="Q1005" s="195">
        <v>0</v>
      </c>
      <c r="R1005" s="195">
        <f t="shared" si="32"/>
        <v>0</v>
      </c>
      <c r="S1005" s="195">
        <v>0</v>
      </c>
      <c r="T1005" s="196">
        <f t="shared" si="33"/>
        <v>0</v>
      </c>
      <c r="U1005" s="35"/>
      <c r="V1005" s="35"/>
      <c r="W1005" s="35"/>
      <c r="X1005" s="35"/>
      <c r="Y1005" s="35"/>
      <c r="Z1005" s="35"/>
      <c r="AA1005" s="35"/>
      <c r="AB1005" s="35"/>
      <c r="AC1005" s="35"/>
      <c r="AD1005" s="35"/>
      <c r="AE1005" s="35"/>
      <c r="AR1005" s="197" t="s">
        <v>283</v>
      </c>
      <c r="AT1005" s="197" t="s">
        <v>160</v>
      </c>
      <c r="AU1005" s="197" t="s">
        <v>85</v>
      </c>
      <c r="AY1005" s="18" t="s">
        <v>158</v>
      </c>
      <c r="BE1005" s="198">
        <f t="shared" si="34"/>
        <v>0</v>
      </c>
      <c r="BF1005" s="198">
        <f t="shared" si="35"/>
        <v>0</v>
      </c>
      <c r="BG1005" s="198">
        <f t="shared" si="36"/>
        <v>0</v>
      </c>
      <c r="BH1005" s="198">
        <f t="shared" si="37"/>
        <v>0</v>
      </c>
      <c r="BI1005" s="198">
        <f t="shared" si="38"/>
        <v>0</v>
      </c>
      <c r="BJ1005" s="18" t="s">
        <v>8</v>
      </c>
      <c r="BK1005" s="198">
        <f t="shared" si="39"/>
        <v>0</v>
      </c>
      <c r="BL1005" s="18" t="s">
        <v>283</v>
      </c>
      <c r="BM1005" s="197" t="s">
        <v>1514</v>
      </c>
    </row>
    <row r="1006" spans="1:65" s="2" customFormat="1" ht="21.75" customHeight="1">
      <c r="A1006" s="35"/>
      <c r="B1006" s="36"/>
      <c r="C1006" s="187" t="s">
        <v>1515</v>
      </c>
      <c r="D1006" s="187" t="s">
        <v>160</v>
      </c>
      <c r="E1006" s="188" t="s">
        <v>1516</v>
      </c>
      <c r="F1006" s="189" t="s">
        <v>1517</v>
      </c>
      <c r="G1006" s="190" t="s">
        <v>309</v>
      </c>
      <c r="H1006" s="191">
        <v>125</v>
      </c>
      <c r="I1006" s="192"/>
      <c r="J1006" s="191">
        <f t="shared" si="30"/>
        <v>0</v>
      </c>
      <c r="K1006" s="189" t="s">
        <v>1</v>
      </c>
      <c r="L1006" s="40"/>
      <c r="M1006" s="193" t="s">
        <v>1</v>
      </c>
      <c r="N1006" s="194" t="s">
        <v>41</v>
      </c>
      <c r="O1006" s="72"/>
      <c r="P1006" s="195">
        <f t="shared" si="31"/>
        <v>0</v>
      </c>
      <c r="Q1006" s="195">
        <v>0</v>
      </c>
      <c r="R1006" s="195">
        <f t="shared" si="32"/>
        <v>0</v>
      </c>
      <c r="S1006" s="195">
        <v>0</v>
      </c>
      <c r="T1006" s="196">
        <f t="shared" si="33"/>
        <v>0</v>
      </c>
      <c r="U1006" s="35"/>
      <c r="V1006" s="35"/>
      <c r="W1006" s="35"/>
      <c r="X1006" s="35"/>
      <c r="Y1006" s="35"/>
      <c r="Z1006" s="35"/>
      <c r="AA1006" s="35"/>
      <c r="AB1006" s="35"/>
      <c r="AC1006" s="35"/>
      <c r="AD1006" s="35"/>
      <c r="AE1006" s="35"/>
      <c r="AR1006" s="197" t="s">
        <v>283</v>
      </c>
      <c r="AT1006" s="197" t="s">
        <v>160</v>
      </c>
      <c r="AU1006" s="197" t="s">
        <v>85</v>
      </c>
      <c r="AY1006" s="18" t="s">
        <v>158</v>
      </c>
      <c r="BE1006" s="198">
        <f t="shared" si="34"/>
        <v>0</v>
      </c>
      <c r="BF1006" s="198">
        <f t="shared" si="35"/>
        <v>0</v>
      </c>
      <c r="BG1006" s="198">
        <f t="shared" si="36"/>
        <v>0</v>
      </c>
      <c r="BH1006" s="198">
        <f t="shared" si="37"/>
        <v>0</v>
      </c>
      <c r="BI1006" s="198">
        <f t="shared" si="38"/>
        <v>0</v>
      </c>
      <c r="BJ1006" s="18" t="s">
        <v>8</v>
      </c>
      <c r="BK1006" s="198">
        <f t="shared" si="39"/>
        <v>0</v>
      </c>
      <c r="BL1006" s="18" t="s">
        <v>283</v>
      </c>
      <c r="BM1006" s="197" t="s">
        <v>1518</v>
      </c>
    </row>
    <row r="1007" spans="1:65" s="2" customFormat="1" ht="24">
      <c r="A1007" s="35"/>
      <c r="B1007" s="36"/>
      <c r="C1007" s="187" t="s">
        <v>1519</v>
      </c>
      <c r="D1007" s="187" t="s">
        <v>160</v>
      </c>
      <c r="E1007" s="188" t="s">
        <v>1520</v>
      </c>
      <c r="F1007" s="189" t="s">
        <v>1521</v>
      </c>
      <c r="G1007" s="190" t="s">
        <v>309</v>
      </c>
      <c r="H1007" s="191">
        <v>28</v>
      </c>
      <c r="I1007" s="192"/>
      <c r="J1007" s="191">
        <f t="shared" si="30"/>
        <v>0</v>
      </c>
      <c r="K1007" s="189" t="s">
        <v>1</v>
      </c>
      <c r="L1007" s="40"/>
      <c r="M1007" s="193" t="s">
        <v>1</v>
      </c>
      <c r="N1007" s="194" t="s">
        <v>41</v>
      </c>
      <c r="O1007" s="72"/>
      <c r="P1007" s="195">
        <f t="shared" si="31"/>
        <v>0</v>
      </c>
      <c r="Q1007" s="195">
        <v>0</v>
      </c>
      <c r="R1007" s="195">
        <f t="shared" si="32"/>
        <v>0</v>
      </c>
      <c r="S1007" s="195">
        <v>0</v>
      </c>
      <c r="T1007" s="196">
        <f t="shared" si="33"/>
        <v>0</v>
      </c>
      <c r="U1007" s="35"/>
      <c r="V1007" s="35"/>
      <c r="W1007" s="35"/>
      <c r="X1007" s="35"/>
      <c r="Y1007" s="35"/>
      <c r="Z1007" s="35"/>
      <c r="AA1007" s="35"/>
      <c r="AB1007" s="35"/>
      <c r="AC1007" s="35"/>
      <c r="AD1007" s="35"/>
      <c r="AE1007" s="35"/>
      <c r="AR1007" s="197" t="s">
        <v>283</v>
      </c>
      <c r="AT1007" s="197" t="s">
        <v>160</v>
      </c>
      <c r="AU1007" s="197" t="s">
        <v>85</v>
      </c>
      <c r="AY1007" s="18" t="s">
        <v>158</v>
      </c>
      <c r="BE1007" s="198">
        <f t="shared" si="34"/>
        <v>0</v>
      </c>
      <c r="BF1007" s="198">
        <f t="shared" si="35"/>
        <v>0</v>
      </c>
      <c r="BG1007" s="198">
        <f t="shared" si="36"/>
        <v>0</v>
      </c>
      <c r="BH1007" s="198">
        <f t="shared" si="37"/>
        <v>0</v>
      </c>
      <c r="BI1007" s="198">
        <f t="shared" si="38"/>
        <v>0</v>
      </c>
      <c r="BJ1007" s="18" t="s">
        <v>8</v>
      </c>
      <c r="BK1007" s="198">
        <f t="shared" si="39"/>
        <v>0</v>
      </c>
      <c r="BL1007" s="18" t="s">
        <v>283</v>
      </c>
      <c r="BM1007" s="197" t="s">
        <v>1522</v>
      </c>
    </row>
    <row r="1008" spans="1:65" s="2" customFormat="1" ht="16.5" customHeight="1">
      <c r="A1008" s="35"/>
      <c r="B1008" s="36"/>
      <c r="C1008" s="187" t="s">
        <v>1523</v>
      </c>
      <c r="D1008" s="187" t="s">
        <v>160</v>
      </c>
      <c r="E1008" s="188" t="s">
        <v>1524</v>
      </c>
      <c r="F1008" s="189" t="s">
        <v>1525</v>
      </c>
      <c r="G1008" s="190" t="s">
        <v>309</v>
      </c>
      <c r="H1008" s="191">
        <v>213</v>
      </c>
      <c r="I1008" s="192"/>
      <c r="J1008" s="191">
        <f t="shared" si="30"/>
        <v>0</v>
      </c>
      <c r="K1008" s="189" t="s">
        <v>1</v>
      </c>
      <c r="L1008" s="40"/>
      <c r="M1008" s="193" t="s">
        <v>1</v>
      </c>
      <c r="N1008" s="194" t="s">
        <v>41</v>
      </c>
      <c r="O1008" s="72"/>
      <c r="P1008" s="195">
        <f t="shared" si="31"/>
        <v>0</v>
      </c>
      <c r="Q1008" s="195">
        <v>4.4999999999999999E-4</v>
      </c>
      <c r="R1008" s="195">
        <f t="shared" si="32"/>
        <v>9.5849999999999991E-2</v>
      </c>
      <c r="S1008" s="195">
        <v>0</v>
      </c>
      <c r="T1008" s="196">
        <f t="shared" si="33"/>
        <v>0</v>
      </c>
      <c r="U1008" s="35"/>
      <c r="V1008" s="35"/>
      <c r="W1008" s="35"/>
      <c r="X1008" s="35"/>
      <c r="Y1008" s="35"/>
      <c r="Z1008" s="35"/>
      <c r="AA1008" s="35"/>
      <c r="AB1008" s="35"/>
      <c r="AC1008" s="35"/>
      <c r="AD1008" s="35"/>
      <c r="AE1008" s="35"/>
      <c r="AR1008" s="197" t="s">
        <v>283</v>
      </c>
      <c r="AT1008" s="197" t="s">
        <v>160</v>
      </c>
      <c r="AU1008" s="197" t="s">
        <v>85</v>
      </c>
      <c r="AY1008" s="18" t="s">
        <v>158</v>
      </c>
      <c r="BE1008" s="198">
        <f t="shared" si="34"/>
        <v>0</v>
      </c>
      <c r="BF1008" s="198">
        <f t="shared" si="35"/>
        <v>0</v>
      </c>
      <c r="BG1008" s="198">
        <f t="shared" si="36"/>
        <v>0</v>
      </c>
      <c r="BH1008" s="198">
        <f t="shared" si="37"/>
        <v>0</v>
      </c>
      <c r="BI1008" s="198">
        <f t="shared" si="38"/>
        <v>0</v>
      </c>
      <c r="BJ1008" s="18" t="s">
        <v>8</v>
      </c>
      <c r="BK1008" s="198">
        <f t="shared" si="39"/>
        <v>0</v>
      </c>
      <c r="BL1008" s="18" t="s">
        <v>283</v>
      </c>
      <c r="BM1008" s="197" t="s">
        <v>1526</v>
      </c>
    </row>
    <row r="1009" spans="1:65" s="2" customFormat="1" ht="16.5" customHeight="1">
      <c r="A1009" s="35"/>
      <c r="B1009" s="36"/>
      <c r="C1009" s="187" t="s">
        <v>1527</v>
      </c>
      <c r="D1009" s="187" t="s">
        <v>160</v>
      </c>
      <c r="E1009" s="188" t="s">
        <v>1528</v>
      </c>
      <c r="F1009" s="189" t="s">
        <v>1529</v>
      </c>
      <c r="G1009" s="190" t="s">
        <v>309</v>
      </c>
      <c r="H1009" s="191">
        <v>55</v>
      </c>
      <c r="I1009" s="192"/>
      <c r="J1009" s="191">
        <f t="shared" si="30"/>
        <v>0</v>
      </c>
      <c r="K1009" s="189" t="s">
        <v>1</v>
      </c>
      <c r="L1009" s="40"/>
      <c r="M1009" s="193" t="s">
        <v>1</v>
      </c>
      <c r="N1009" s="194" t="s">
        <v>41</v>
      </c>
      <c r="O1009" s="72"/>
      <c r="P1009" s="195">
        <f t="shared" si="31"/>
        <v>0</v>
      </c>
      <c r="Q1009" s="195">
        <v>5.5000000000000003E-4</v>
      </c>
      <c r="R1009" s="195">
        <f t="shared" si="32"/>
        <v>3.0250000000000003E-2</v>
      </c>
      <c r="S1009" s="195">
        <v>0</v>
      </c>
      <c r="T1009" s="196">
        <f t="shared" si="33"/>
        <v>0</v>
      </c>
      <c r="U1009" s="35"/>
      <c r="V1009" s="35"/>
      <c r="W1009" s="35"/>
      <c r="X1009" s="35"/>
      <c r="Y1009" s="35"/>
      <c r="Z1009" s="35"/>
      <c r="AA1009" s="35"/>
      <c r="AB1009" s="35"/>
      <c r="AC1009" s="35"/>
      <c r="AD1009" s="35"/>
      <c r="AE1009" s="35"/>
      <c r="AR1009" s="197" t="s">
        <v>283</v>
      </c>
      <c r="AT1009" s="197" t="s">
        <v>160</v>
      </c>
      <c r="AU1009" s="197" t="s">
        <v>85</v>
      </c>
      <c r="AY1009" s="18" t="s">
        <v>158</v>
      </c>
      <c r="BE1009" s="198">
        <f t="shared" si="34"/>
        <v>0</v>
      </c>
      <c r="BF1009" s="198">
        <f t="shared" si="35"/>
        <v>0</v>
      </c>
      <c r="BG1009" s="198">
        <f t="shared" si="36"/>
        <v>0</v>
      </c>
      <c r="BH1009" s="198">
        <f t="shared" si="37"/>
        <v>0</v>
      </c>
      <c r="BI1009" s="198">
        <f t="shared" si="38"/>
        <v>0</v>
      </c>
      <c r="BJ1009" s="18" t="s">
        <v>8</v>
      </c>
      <c r="BK1009" s="198">
        <f t="shared" si="39"/>
        <v>0</v>
      </c>
      <c r="BL1009" s="18" t="s">
        <v>283</v>
      </c>
      <c r="BM1009" s="197" t="s">
        <v>1530</v>
      </c>
    </row>
    <row r="1010" spans="1:65" s="2" customFormat="1" ht="16.5" customHeight="1">
      <c r="A1010" s="35"/>
      <c r="B1010" s="36"/>
      <c r="C1010" s="187" t="s">
        <v>1531</v>
      </c>
      <c r="D1010" s="187" t="s">
        <v>160</v>
      </c>
      <c r="E1010" s="188" t="s">
        <v>1532</v>
      </c>
      <c r="F1010" s="189" t="s">
        <v>1533</v>
      </c>
      <c r="G1010" s="190" t="s">
        <v>309</v>
      </c>
      <c r="H1010" s="191">
        <v>194</v>
      </c>
      <c r="I1010" s="192"/>
      <c r="J1010" s="191">
        <f t="shared" si="30"/>
        <v>0</v>
      </c>
      <c r="K1010" s="189" t="s">
        <v>1</v>
      </c>
      <c r="L1010" s="40"/>
      <c r="M1010" s="193" t="s">
        <v>1</v>
      </c>
      <c r="N1010" s="194" t="s">
        <v>41</v>
      </c>
      <c r="O1010" s="72"/>
      <c r="P1010" s="195">
        <f t="shared" si="31"/>
        <v>0</v>
      </c>
      <c r="Q1010" s="195">
        <v>6.7000000000000002E-4</v>
      </c>
      <c r="R1010" s="195">
        <f t="shared" si="32"/>
        <v>0.12998000000000001</v>
      </c>
      <c r="S1010" s="195">
        <v>0</v>
      </c>
      <c r="T1010" s="196">
        <f t="shared" si="33"/>
        <v>0</v>
      </c>
      <c r="U1010" s="35"/>
      <c r="V1010" s="35"/>
      <c r="W1010" s="35"/>
      <c r="X1010" s="35"/>
      <c r="Y1010" s="35"/>
      <c r="Z1010" s="35"/>
      <c r="AA1010" s="35"/>
      <c r="AB1010" s="35"/>
      <c r="AC1010" s="35"/>
      <c r="AD1010" s="35"/>
      <c r="AE1010" s="35"/>
      <c r="AR1010" s="197" t="s">
        <v>283</v>
      </c>
      <c r="AT1010" s="197" t="s">
        <v>160</v>
      </c>
      <c r="AU1010" s="197" t="s">
        <v>85</v>
      </c>
      <c r="AY1010" s="18" t="s">
        <v>158</v>
      </c>
      <c r="BE1010" s="198">
        <f t="shared" si="34"/>
        <v>0</v>
      </c>
      <c r="BF1010" s="198">
        <f t="shared" si="35"/>
        <v>0</v>
      </c>
      <c r="BG1010" s="198">
        <f t="shared" si="36"/>
        <v>0</v>
      </c>
      <c r="BH1010" s="198">
        <f t="shared" si="37"/>
        <v>0</v>
      </c>
      <c r="BI1010" s="198">
        <f t="shared" si="38"/>
        <v>0</v>
      </c>
      <c r="BJ1010" s="18" t="s">
        <v>8</v>
      </c>
      <c r="BK1010" s="198">
        <f t="shared" si="39"/>
        <v>0</v>
      </c>
      <c r="BL1010" s="18" t="s">
        <v>283</v>
      </c>
      <c r="BM1010" s="197" t="s">
        <v>1534</v>
      </c>
    </row>
    <row r="1011" spans="1:65" s="2" customFormat="1" ht="16.5" customHeight="1">
      <c r="A1011" s="35"/>
      <c r="B1011" s="36"/>
      <c r="C1011" s="187" t="s">
        <v>1535</v>
      </c>
      <c r="D1011" s="187" t="s">
        <v>160</v>
      </c>
      <c r="E1011" s="188" t="s">
        <v>1536</v>
      </c>
      <c r="F1011" s="189" t="s">
        <v>1537</v>
      </c>
      <c r="G1011" s="190" t="s">
        <v>309</v>
      </c>
      <c r="H1011" s="191">
        <v>462</v>
      </c>
      <c r="I1011" s="192"/>
      <c r="J1011" s="191">
        <f t="shared" si="30"/>
        <v>0</v>
      </c>
      <c r="K1011" s="189" t="s">
        <v>1</v>
      </c>
      <c r="L1011" s="40"/>
      <c r="M1011" s="193" t="s">
        <v>1</v>
      </c>
      <c r="N1011" s="194" t="s">
        <v>41</v>
      </c>
      <c r="O1011" s="72"/>
      <c r="P1011" s="195">
        <f t="shared" si="31"/>
        <v>0</v>
      </c>
      <c r="Q1011" s="195">
        <v>0</v>
      </c>
      <c r="R1011" s="195">
        <f t="shared" si="32"/>
        <v>0</v>
      </c>
      <c r="S1011" s="195">
        <v>0</v>
      </c>
      <c r="T1011" s="196">
        <f t="shared" si="33"/>
        <v>0</v>
      </c>
      <c r="U1011" s="35"/>
      <c r="V1011" s="35"/>
      <c r="W1011" s="35"/>
      <c r="X1011" s="35"/>
      <c r="Y1011" s="35"/>
      <c r="Z1011" s="35"/>
      <c r="AA1011" s="35"/>
      <c r="AB1011" s="35"/>
      <c r="AC1011" s="35"/>
      <c r="AD1011" s="35"/>
      <c r="AE1011" s="35"/>
      <c r="AR1011" s="197" t="s">
        <v>283</v>
      </c>
      <c r="AT1011" s="197" t="s">
        <v>160</v>
      </c>
      <c r="AU1011" s="197" t="s">
        <v>85</v>
      </c>
      <c r="AY1011" s="18" t="s">
        <v>158</v>
      </c>
      <c r="BE1011" s="198">
        <f t="shared" si="34"/>
        <v>0</v>
      </c>
      <c r="BF1011" s="198">
        <f t="shared" si="35"/>
        <v>0</v>
      </c>
      <c r="BG1011" s="198">
        <f t="shared" si="36"/>
        <v>0</v>
      </c>
      <c r="BH1011" s="198">
        <f t="shared" si="37"/>
        <v>0</v>
      </c>
      <c r="BI1011" s="198">
        <f t="shared" si="38"/>
        <v>0</v>
      </c>
      <c r="BJ1011" s="18" t="s">
        <v>8</v>
      </c>
      <c r="BK1011" s="198">
        <f t="shared" si="39"/>
        <v>0</v>
      </c>
      <c r="BL1011" s="18" t="s">
        <v>283</v>
      </c>
      <c r="BM1011" s="197" t="s">
        <v>1538</v>
      </c>
    </row>
    <row r="1012" spans="1:65" s="2" customFormat="1" ht="24">
      <c r="A1012" s="35"/>
      <c r="B1012" s="36"/>
      <c r="C1012" s="187" t="s">
        <v>1539</v>
      </c>
      <c r="D1012" s="187" t="s">
        <v>160</v>
      </c>
      <c r="E1012" s="188" t="s">
        <v>1540</v>
      </c>
      <c r="F1012" s="189" t="s">
        <v>1541</v>
      </c>
      <c r="G1012" s="190" t="s">
        <v>227</v>
      </c>
      <c r="H1012" s="191">
        <v>1.41</v>
      </c>
      <c r="I1012" s="192"/>
      <c r="J1012" s="191">
        <f t="shared" si="30"/>
        <v>0</v>
      </c>
      <c r="K1012" s="189" t="s">
        <v>1</v>
      </c>
      <c r="L1012" s="40"/>
      <c r="M1012" s="193" t="s">
        <v>1</v>
      </c>
      <c r="N1012" s="194" t="s">
        <v>41</v>
      </c>
      <c r="O1012" s="72"/>
      <c r="P1012" s="195">
        <f t="shared" si="31"/>
        <v>0</v>
      </c>
      <c r="Q1012" s="195">
        <v>0</v>
      </c>
      <c r="R1012" s="195">
        <f t="shared" si="32"/>
        <v>0</v>
      </c>
      <c r="S1012" s="195">
        <v>0</v>
      </c>
      <c r="T1012" s="196">
        <f t="shared" si="33"/>
        <v>0</v>
      </c>
      <c r="U1012" s="35"/>
      <c r="V1012" s="35"/>
      <c r="W1012" s="35"/>
      <c r="X1012" s="35"/>
      <c r="Y1012" s="35"/>
      <c r="Z1012" s="35"/>
      <c r="AA1012" s="35"/>
      <c r="AB1012" s="35"/>
      <c r="AC1012" s="35"/>
      <c r="AD1012" s="35"/>
      <c r="AE1012" s="35"/>
      <c r="AR1012" s="197" t="s">
        <v>283</v>
      </c>
      <c r="AT1012" s="197" t="s">
        <v>160</v>
      </c>
      <c r="AU1012" s="197" t="s">
        <v>85</v>
      </c>
      <c r="AY1012" s="18" t="s">
        <v>158</v>
      </c>
      <c r="BE1012" s="198">
        <f t="shared" si="34"/>
        <v>0</v>
      </c>
      <c r="BF1012" s="198">
        <f t="shared" si="35"/>
        <v>0</v>
      </c>
      <c r="BG1012" s="198">
        <f t="shared" si="36"/>
        <v>0</v>
      </c>
      <c r="BH1012" s="198">
        <f t="shared" si="37"/>
        <v>0</v>
      </c>
      <c r="BI1012" s="198">
        <f t="shared" si="38"/>
        <v>0</v>
      </c>
      <c r="BJ1012" s="18" t="s">
        <v>8</v>
      </c>
      <c r="BK1012" s="198">
        <f t="shared" si="39"/>
        <v>0</v>
      </c>
      <c r="BL1012" s="18" t="s">
        <v>283</v>
      </c>
      <c r="BM1012" s="197" t="s">
        <v>1542</v>
      </c>
    </row>
    <row r="1013" spans="1:65" s="2" customFormat="1" ht="55.5" customHeight="1">
      <c r="A1013" s="35"/>
      <c r="B1013" s="36"/>
      <c r="C1013" s="187" t="s">
        <v>1543</v>
      </c>
      <c r="D1013" s="187" t="s">
        <v>160</v>
      </c>
      <c r="E1013" s="188" t="s">
        <v>1544</v>
      </c>
      <c r="F1013" s="189" t="s">
        <v>1545</v>
      </c>
      <c r="G1013" s="190" t="s">
        <v>442</v>
      </c>
      <c r="H1013" s="191">
        <v>1</v>
      </c>
      <c r="I1013" s="192"/>
      <c r="J1013" s="191">
        <f t="shared" si="30"/>
        <v>0</v>
      </c>
      <c r="K1013" s="189" t="s">
        <v>1</v>
      </c>
      <c r="L1013" s="40"/>
      <c r="M1013" s="193" t="s">
        <v>1</v>
      </c>
      <c r="N1013" s="194" t="s">
        <v>41</v>
      </c>
      <c r="O1013" s="72"/>
      <c r="P1013" s="195">
        <f t="shared" si="31"/>
        <v>0</v>
      </c>
      <c r="Q1013" s="195">
        <v>0</v>
      </c>
      <c r="R1013" s="195">
        <f t="shared" si="32"/>
        <v>0</v>
      </c>
      <c r="S1013" s="195">
        <v>0</v>
      </c>
      <c r="T1013" s="196">
        <f t="shared" si="33"/>
        <v>0</v>
      </c>
      <c r="U1013" s="35"/>
      <c r="V1013" s="35"/>
      <c r="W1013" s="35"/>
      <c r="X1013" s="35"/>
      <c r="Y1013" s="35"/>
      <c r="Z1013" s="35"/>
      <c r="AA1013" s="35"/>
      <c r="AB1013" s="35"/>
      <c r="AC1013" s="35"/>
      <c r="AD1013" s="35"/>
      <c r="AE1013" s="35"/>
      <c r="AR1013" s="197" t="s">
        <v>283</v>
      </c>
      <c r="AT1013" s="197" t="s">
        <v>160</v>
      </c>
      <c r="AU1013" s="197" t="s">
        <v>85</v>
      </c>
      <c r="AY1013" s="18" t="s">
        <v>158</v>
      </c>
      <c r="BE1013" s="198">
        <f t="shared" si="34"/>
        <v>0</v>
      </c>
      <c r="BF1013" s="198">
        <f t="shared" si="35"/>
        <v>0</v>
      </c>
      <c r="BG1013" s="198">
        <f t="shared" si="36"/>
        <v>0</v>
      </c>
      <c r="BH1013" s="198">
        <f t="shared" si="37"/>
        <v>0</v>
      </c>
      <c r="BI1013" s="198">
        <f t="shared" si="38"/>
        <v>0</v>
      </c>
      <c r="BJ1013" s="18" t="s">
        <v>8</v>
      </c>
      <c r="BK1013" s="198">
        <f t="shared" si="39"/>
        <v>0</v>
      </c>
      <c r="BL1013" s="18" t="s">
        <v>283</v>
      </c>
      <c r="BM1013" s="197" t="s">
        <v>1546</v>
      </c>
    </row>
    <row r="1014" spans="1:65" s="2" customFormat="1" ht="16.5" customHeight="1">
      <c r="A1014" s="35"/>
      <c r="B1014" s="36"/>
      <c r="C1014" s="187" t="s">
        <v>1547</v>
      </c>
      <c r="D1014" s="187" t="s">
        <v>160</v>
      </c>
      <c r="E1014" s="188" t="s">
        <v>1548</v>
      </c>
      <c r="F1014" s="189" t="s">
        <v>1549</v>
      </c>
      <c r="G1014" s="190" t="s">
        <v>442</v>
      </c>
      <c r="H1014" s="191">
        <v>4</v>
      </c>
      <c r="I1014" s="192"/>
      <c r="J1014" s="191">
        <f t="shared" si="30"/>
        <v>0</v>
      </c>
      <c r="K1014" s="189" t="s">
        <v>1</v>
      </c>
      <c r="L1014" s="40"/>
      <c r="M1014" s="193" t="s">
        <v>1</v>
      </c>
      <c r="N1014" s="194" t="s">
        <v>41</v>
      </c>
      <c r="O1014" s="72"/>
      <c r="P1014" s="195">
        <f t="shared" si="31"/>
        <v>0</v>
      </c>
      <c r="Q1014" s="195">
        <v>0</v>
      </c>
      <c r="R1014" s="195">
        <f t="shared" si="32"/>
        <v>0</v>
      </c>
      <c r="S1014" s="195">
        <v>0</v>
      </c>
      <c r="T1014" s="196">
        <f t="shared" si="33"/>
        <v>0</v>
      </c>
      <c r="U1014" s="35"/>
      <c r="V1014" s="35"/>
      <c r="W1014" s="35"/>
      <c r="X1014" s="35"/>
      <c r="Y1014" s="35"/>
      <c r="Z1014" s="35"/>
      <c r="AA1014" s="35"/>
      <c r="AB1014" s="35"/>
      <c r="AC1014" s="35"/>
      <c r="AD1014" s="35"/>
      <c r="AE1014" s="35"/>
      <c r="AR1014" s="197" t="s">
        <v>283</v>
      </c>
      <c r="AT1014" s="197" t="s">
        <v>160</v>
      </c>
      <c r="AU1014" s="197" t="s">
        <v>85</v>
      </c>
      <c r="AY1014" s="18" t="s">
        <v>158</v>
      </c>
      <c r="BE1014" s="198">
        <f t="shared" si="34"/>
        <v>0</v>
      </c>
      <c r="BF1014" s="198">
        <f t="shared" si="35"/>
        <v>0</v>
      </c>
      <c r="BG1014" s="198">
        <f t="shared" si="36"/>
        <v>0</v>
      </c>
      <c r="BH1014" s="198">
        <f t="shared" si="37"/>
        <v>0</v>
      </c>
      <c r="BI1014" s="198">
        <f t="shared" si="38"/>
        <v>0</v>
      </c>
      <c r="BJ1014" s="18" t="s">
        <v>8</v>
      </c>
      <c r="BK1014" s="198">
        <f t="shared" si="39"/>
        <v>0</v>
      </c>
      <c r="BL1014" s="18" t="s">
        <v>283</v>
      </c>
      <c r="BM1014" s="197" t="s">
        <v>1550</v>
      </c>
    </row>
    <row r="1015" spans="1:65" s="2" customFormat="1" ht="21.75" customHeight="1">
      <c r="A1015" s="35"/>
      <c r="B1015" s="36"/>
      <c r="C1015" s="187" t="s">
        <v>1551</v>
      </c>
      <c r="D1015" s="187" t="s">
        <v>160</v>
      </c>
      <c r="E1015" s="188" t="s">
        <v>1552</v>
      </c>
      <c r="F1015" s="189" t="s">
        <v>1553</v>
      </c>
      <c r="G1015" s="190" t="s">
        <v>442</v>
      </c>
      <c r="H1015" s="191">
        <v>9</v>
      </c>
      <c r="I1015" s="192"/>
      <c r="J1015" s="191">
        <f t="shared" si="30"/>
        <v>0</v>
      </c>
      <c r="K1015" s="189" t="s">
        <v>1</v>
      </c>
      <c r="L1015" s="40"/>
      <c r="M1015" s="193" t="s">
        <v>1</v>
      </c>
      <c r="N1015" s="194" t="s">
        <v>41</v>
      </c>
      <c r="O1015" s="72"/>
      <c r="P1015" s="195">
        <f t="shared" si="31"/>
        <v>0</v>
      </c>
      <c r="Q1015" s="195">
        <v>6.0000000000000002E-5</v>
      </c>
      <c r="R1015" s="195">
        <f t="shared" si="32"/>
        <v>5.4000000000000001E-4</v>
      </c>
      <c r="S1015" s="195">
        <v>0</v>
      </c>
      <c r="T1015" s="196">
        <f t="shared" si="33"/>
        <v>0</v>
      </c>
      <c r="U1015" s="35"/>
      <c r="V1015" s="35"/>
      <c r="W1015" s="35"/>
      <c r="X1015" s="35"/>
      <c r="Y1015" s="35"/>
      <c r="Z1015" s="35"/>
      <c r="AA1015" s="35"/>
      <c r="AB1015" s="35"/>
      <c r="AC1015" s="35"/>
      <c r="AD1015" s="35"/>
      <c r="AE1015" s="35"/>
      <c r="AR1015" s="197" t="s">
        <v>283</v>
      </c>
      <c r="AT1015" s="197" t="s">
        <v>160</v>
      </c>
      <c r="AU1015" s="197" t="s">
        <v>85</v>
      </c>
      <c r="AY1015" s="18" t="s">
        <v>158</v>
      </c>
      <c r="BE1015" s="198">
        <f t="shared" si="34"/>
        <v>0</v>
      </c>
      <c r="BF1015" s="198">
        <f t="shared" si="35"/>
        <v>0</v>
      </c>
      <c r="BG1015" s="198">
        <f t="shared" si="36"/>
        <v>0</v>
      </c>
      <c r="BH1015" s="198">
        <f t="shared" si="37"/>
        <v>0</v>
      </c>
      <c r="BI1015" s="198">
        <f t="shared" si="38"/>
        <v>0</v>
      </c>
      <c r="BJ1015" s="18" t="s">
        <v>8</v>
      </c>
      <c r="BK1015" s="198">
        <f t="shared" si="39"/>
        <v>0</v>
      </c>
      <c r="BL1015" s="18" t="s">
        <v>283</v>
      </c>
      <c r="BM1015" s="197" t="s">
        <v>1554</v>
      </c>
    </row>
    <row r="1016" spans="1:65" s="2" customFormat="1" ht="24">
      <c r="A1016" s="35"/>
      <c r="B1016" s="36"/>
      <c r="C1016" s="187" t="s">
        <v>1555</v>
      </c>
      <c r="D1016" s="187" t="s">
        <v>160</v>
      </c>
      <c r="E1016" s="188" t="s">
        <v>1556</v>
      </c>
      <c r="F1016" s="189" t="s">
        <v>1557</v>
      </c>
      <c r="G1016" s="190" t="s">
        <v>442</v>
      </c>
      <c r="H1016" s="191">
        <v>1</v>
      </c>
      <c r="I1016" s="192"/>
      <c r="J1016" s="191">
        <f t="shared" si="30"/>
        <v>0</v>
      </c>
      <c r="K1016" s="189" t="s">
        <v>1</v>
      </c>
      <c r="L1016" s="40"/>
      <c r="M1016" s="193" t="s">
        <v>1</v>
      </c>
      <c r="N1016" s="194" t="s">
        <v>41</v>
      </c>
      <c r="O1016" s="72"/>
      <c r="P1016" s="195">
        <f t="shared" si="31"/>
        <v>0</v>
      </c>
      <c r="Q1016" s="195">
        <v>6.2E-4</v>
      </c>
      <c r="R1016" s="195">
        <f t="shared" si="32"/>
        <v>6.2E-4</v>
      </c>
      <c r="S1016" s="195">
        <v>0</v>
      </c>
      <c r="T1016" s="196">
        <f t="shared" si="33"/>
        <v>0</v>
      </c>
      <c r="U1016" s="35"/>
      <c r="V1016" s="35"/>
      <c r="W1016" s="35"/>
      <c r="X1016" s="35"/>
      <c r="Y1016" s="35"/>
      <c r="Z1016" s="35"/>
      <c r="AA1016" s="35"/>
      <c r="AB1016" s="35"/>
      <c r="AC1016" s="35"/>
      <c r="AD1016" s="35"/>
      <c r="AE1016" s="35"/>
      <c r="AR1016" s="197" t="s">
        <v>283</v>
      </c>
      <c r="AT1016" s="197" t="s">
        <v>160</v>
      </c>
      <c r="AU1016" s="197" t="s">
        <v>85</v>
      </c>
      <c r="AY1016" s="18" t="s">
        <v>158</v>
      </c>
      <c r="BE1016" s="198">
        <f t="shared" si="34"/>
        <v>0</v>
      </c>
      <c r="BF1016" s="198">
        <f t="shared" si="35"/>
        <v>0</v>
      </c>
      <c r="BG1016" s="198">
        <f t="shared" si="36"/>
        <v>0</v>
      </c>
      <c r="BH1016" s="198">
        <f t="shared" si="37"/>
        <v>0</v>
      </c>
      <c r="BI1016" s="198">
        <f t="shared" si="38"/>
        <v>0</v>
      </c>
      <c r="BJ1016" s="18" t="s">
        <v>8</v>
      </c>
      <c r="BK1016" s="198">
        <f t="shared" si="39"/>
        <v>0</v>
      </c>
      <c r="BL1016" s="18" t="s">
        <v>283</v>
      </c>
      <c r="BM1016" s="197" t="s">
        <v>1558</v>
      </c>
    </row>
    <row r="1017" spans="1:65" s="2" customFormat="1" ht="24">
      <c r="A1017" s="35"/>
      <c r="B1017" s="36"/>
      <c r="C1017" s="187" t="s">
        <v>1559</v>
      </c>
      <c r="D1017" s="187" t="s">
        <v>160</v>
      </c>
      <c r="E1017" s="188" t="s">
        <v>1560</v>
      </c>
      <c r="F1017" s="189" t="s">
        <v>1561</v>
      </c>
      <c r="G1017" s="190" t="s">
        <v>442</v>
      </c>
      <c r="H1017" s="191">
        <v>2</v>
      </c>
      <c r="I1017" s="192"/>
      <c r="J1017" s="191">
        <f t="shared" si="30"/>
        <v>0</v>
      </c>
      <c r="K1017" s="189" t="s">
        <v>1</v>
      </c>
      <c r="L1017" s="40"/>
      <c r="M1017" s="193" t="s">
        <v>1</v>
      </c>
      <c r="N1017" s="194" t="s">
        <v>41</v>
      </c>
      <c r="O1017" s="72"/>
      <c r="P1017" s="195">
        <f t="shared" si="31"/>
        <v>0</v>
      </c>
      <c r="Q1017" s="195">
        <v>9.7000000000000005E-4</v>
      </c>
      <c r="R1017" s="195">
        <f t="shared" si="32"/>
        <v>1.9400000000000001E-3</v>
      </c>
      <c r="S1017" s="195">
        <v>0</v>
      </c>
      <c r="T1017" s="196">
        <f t="shared" si="33"/>
        <v>0</v>
      </c>
      <c r="U1017" s="35"/>
      <c r="V1017" s="35"/>
      <c r="W1017" s="35"/>
      <c r="X1017" s="35"/>
      <c r="Y1017" s="35"/>
      <c r="Z1017" s="35"/>
      <c r="AA1017" s="35"/>
      <c r="AB1017" s="35"/>
      <c r="AC1017" s="35"/>
      <c r="AD1017" s="35"/>
      <c r="AE1017" s="35"/>
      <c r="AR1017" s="197" t="s">
        <v>283</v>
      </c>
      <c r="AT1017" s="197" t="s">
        <v>160</v>
      </c>
      <c r="AU1017" s="197" t="s">
        <v>85</v>
      </c>
      <c r="AY1017" s="18" t="s">
        <v>158</v>
      </c>
      <c r="BE1017" s="198">
        <f t="shared" si="34"/>
        <v>0</v>
      </c>
      <c r="BF1017" s="198">
        <f t="shared" si="35"/>
        <v>0</v>
      </c>
      <c r="BG1017" s="198">
        <f t="shared" si="36"/>
        <v>0</v>
      </c>
      <c r="BH1017" s="198">
        <f t="shared" si="37"/>
        <v>0</v>
      </c>
      <c r="BI1017" s="198">
        <f t="shared" si="38"/>
        <v>0</v>
      </c>
      <c r="BJ1017" s="18" t="s">
        <v>8</v>
      </c>
      <c r="BK1017" s="198">
        <f t="shared" si="39"/>
        <v>0</v>
      </c>
      <c r="BL1017" s="18" t="s">
        <v>283</v>
      </c>
      <c r="BM1017" s="197" t="s">
        <v>1562</v>
      </c>
    </row>
    <row r="1018" spans="1:65" s="2" customFormat="1" ht="24">
      <c r="A1018" s="35"/>
      <c r="B1018" s="36"/>
      <c r="C1018" s="187" t="s">
        <v>1563</v>
      </c>
      <c r="D1018" s="187" t="s">
        <v>160</v>
      </c>
      <c r="E1018" s="188" t="s">
        <v>1564</v>
      </c>
      <c r="F1018" s="189" t="s">
        <v>1565</v>
      </c>
      <c r="G1018" s="190" t="s">
        <v>442</v>
      </c>
      <c r="H1018" s="191">
        <v>1</v>
      </c>
      <c r="I1018" s="192"/>
      <c r="J1018" s="191">
        <f t="shared" si="30"/>
        <v>0</v>
      </c>
      <c r="K1018" s="189" t="s">
        <v>1</v>
      </c>
      <c r="L1018" s="40"/>
      <c r="M1018" s="193" t="s">
        <v>1</v>
      </c>
      <c r="N1018" s="194" t="s">
        <v>41</v>
      </c>
      <c r="O1018" s="72"/>
      <c r="P1018" s="195">
        <f t="shared" si="31"/>
        <v>0</v>
      </c>
      <c r="Q1018" s="195">
        <v>9.2000000000000003E-4</v>
      </c>
      <c r="R1018" s="195">
        <f t="shared" si="32"/>
        <v>9.2000000000000003E-4</v>
      </c>
      <c r="S1018" s="195">
        <v>0</v>
      </c>
      <c r="T1018" s="196">
        <f t="shared" si="33"/>
        <v>0</v>
      </c>
      <c r="U1018" s="35"/>
      <c r="V1018" s="35"/>
      <c r="W1018" s="35"/>
      <c r="X1018" s="35"/>
      <c r="Y1018" s="35"/>
      <c r="Z1018" s="35"/>
      <c r="AA1018" s="35"/>
      <c r="AB1018" s="35"/>
      <c r="AC1018" s="35"/>
      <c r="AD1018" s="35"/>
      <c r="AE1018" s="35"/>
      <c r="AR1018" s="197" t="s">
        <v>283</v>
      </c>
      <c r="AT1018" s="197" t="s">
        <v>160</v>
      </c>
      <c r="AU1018" s="197" t="s">
        <v>85</v>
      </c>
      <c r="AY1018" s="18" t="s">
        <v>158</v>
      </c>
      <c r="BE1018" s="198">
        <f t="shared" si="34"/>
        <v>0</v>
      </c>
      <c r="BF1018" s="198">
        <f t="shared" si="35"/>
        <v>0</v>
      </c>
      <c r="BG1018" s="198">
        <f t="shared" si="36"/>
        <v>0</v>
      </c>
      <c r="BH1018" s="198">
        <f t="shared" si="37"/>
        <v>0</v>
      </c>
      <c r="BI1018" s="198">
        <f t="shared" si="38"/>
        <v>0</v>
      </c>
      <c r="BJ1018" s="18" t="s">
        <v>8</v>
      </c>
      <c r="BK1018" s="198">
        <f t="shared" si="39"/>
        <v>0</v>
      </c>
      <c r="BL1018" s="18" t="s">
        <v>283</v>
      </c>
      <c r="BM1018" s="197" t="s">
        <v>1566</v>
      </c>
    </row>
    <row r="1019" spans="1:65" s="2" customFormat="1" ht="24">
      <c r="A1019" s="35"/>
      <c r="B1019" s="36"/>
      <c r="C1019" s="187" t="s">
        <v>1567</v>
      </c>
      <c r="D1019" s="187" t="s">
        <v>160</v>
      </c>
      <c r="E1019" s="188" t="s">
        <v>1568</v>
      </c>
      <c r="F1019" s="189" t="s">
        <v>1569</v>
      </c>
      <c r="G1019" s="190" t="s">
        <v>442</v>
      </c>
      <c r="H1019" s="191">
        <v>5</v>
      </c>
      <c r="I1019" s="192"/>
      <c r="J1019" s="191">
        <f t="shared" si="30"/>
        <v>0</v>
      </c>
      <c r="K1019" s="189" t="s">
        <v>1</v>
      </c>
      <c r="L1019" s="40"/>
      <c r="M1019" s="193" t="s">
        <v>1</v>
      </c>
      <c r="N1019" s="194" t="s">
        <v>41</v>
      </c>
      <c r="O1019" s="72"/>
      <c r="P1019" s="195">
        <f t="shared" si="31"/>
        <v>0</v>
      </c>
      <c r="Q1019" s="195">
        <v>2.4000000000000001E-4</v>
      </c>
      <c r="R1019" s="195">
        <f t="shared" si="32"/>
        <v>1.2000000000000001E-3</v>
      </c>
      <c r="S1019" s="195">
        <v>0</v>
      </c>
      <c r="T1019" s="196">
        <f t="shared" si="33"/>
        <v>0</v>
      </c>
      <c r="U1019" s="35"/>
      <c r="V1019" s="35"/>
      <c r="W1019" s="35"/>
      <c r="X1019" s="35"/>
      <c r="Y1019" s="35"/>
      <c r="Z1019" s="35"/>
      <c r="AA1019" s="35"/>
      <c r="AB1019" s="35"/>
      <c r="AC1019" s="35"/>
      <c r="AD1019" s="35"/>
      <c r="AE1019" s="35"/>
      <c r="AR1019" s="197" t="s">
        <v>283</v>
      </c>
      <c r="AT1019" s="197" t="s">
        <v>160</v>
      </c>
      <c r="AU1019" s="197" t="s">
        <v>85</v>
      </c>
      <c r="AY1019" s="18" t="s">
        <v>158</v>
      </c>
      <c r="BE1019" s="198">
        <f t="shared" si="34"/>
        <v>0</v>
      </c>
      <c r="BF1019" s="198">
        <f t="shared" si="35"/>
        <v>0</v>
      </c>
      <c r="BG1019" s="198">
        <f t="shared" si="36"/>
        <v>0</v>
      </c>
      <c r="BH1019" s="198">
        <f t="shared" si="37"/>
        <v>0</v>
      </c>
      <c r="BI1019" s="198">
        <f t="shared" si="38"/>
        <v>0</v>
      </c>
      <c r="BJ1019" s="18" t="s">
        <v>8</v>
      </c>
      <c r="BK1019" s="198">
        <f t="shared" si="39"/>
        <v>0</v>
      </c>
      <c r="BL1019" s="18" t="s">
        <v>283</v>
      </c>
      <c r="BM1019" s="197" t="s">
        <v>1570</v>
      </c>
    </row>
    <row r="1020" spans="1:65" s="2" customFormat="1" ht="24">
      <c r="A1020" s="35"/>
      <c r="B1020" s="36"/>
      <c r="C1020" s="187" t="s">
        <v>1571</v>
      </c>
      <c r="D1020" s="187" t="s">
        <v>160</v>
      </c>
      <c r="E1020" s="188" t="s">
        <v>1572</v>
      </c>
      <c r="F1020" s="189" t="s">
        <v>1573</v>
      </c>
      <c r="G1020" s="190" t="s">
        <v>442</v>
      </c>
      <c r="H1020" s="191">
        <v>2</v>
      </c>
      <c r="I1020" s="192"/>
      <c r="J1020" s="191">
        <f t="shared" si="30"/>
        <v>0</v>
      </c>
      <c r="K1020" s="189" t="s">
        <v>1</v>
      </c>
      <c r="L1020" s="40"/>
      <c r="M1020" s="193" t="s">
        <v>1</v>
      </c>
      <c r="N1020" s="194" t="s">
        <v>41</v>
      </c>
      <c r="O1020" s="72"/>
      <c r="P1020" s="195">
        <f t="shared" si="31"/>
        <v>0</v>
      </c>
      <c r="Q1020" s="195">
        <v>1.3999999999999999E-4</v>
      </c>
      <c r="R1020" s="195">
        <f t="shared" si="32"/>
        <v>2.7999999999999998E-4</v>
      </c>
      <c r="S1020" s="195">
        <v>0</v>
      </c>
      <c r="T1020" s="196">
        <f t="shared" si="33"/>
        <v>0</v>
      </c>
      <c r="U1020" s="35"/>
      <c r="V1020" s="35"/>
      <c r="W1020" s="35"/>
      <c r="X1020" s="35"/>
      <c r="Y1020" s="35"/>
      <c r="Z1020" s="35"/>
      <c r="AA1020" s="35"/>
      <c r="AB1020" s="35"/>
      <c r="AC1020" s="35"/>
      <c r="AD1020" s="35"/>
      <c r="AE1020" s="35"/>
      <c r="AR1020" s="197" t="s">
        <v>283</v>
      </c>
      <c r="AT1020" s="197" t="s">
        <v>160</v>
      </c>
      <c r="AU1020" s="197" t="s">
        <v>85</v>
      </c>
      <c r="AY1020" s="18" t="s">
        <v>158</v>
      </c>
      <c r="BE1020" s="198">
        <f t="shared" si="34"/>
        <v>0</v>
      </c>
      <c r="BF1020" s="198">
        <f t="shared" si="35"/>
        <v>0</v>
      </c>
      <c r="BG1020" s="198">
        <f t="shared" si="36"/>
        <v>0</v>
      </c>
      <c r="BH1020" s="198">
        <f t="shared" si="37"/>
        <v>0</v>
      </c>
      <c r="BI1020" s="198">
        <f t="shared" si="38"/>
        <v>0</v>
      </c>
      <c r="BJ1020" s="18" t="s">
        <v>8</v>
      </c>
      <c r="BK1020" s="198">
        <f t="shared" si="39"/>
        <v>0</v>
      </c>
      <c r="BL1020" s="18" t="s">
        <v>283</v>
      </c>
      <c r="BM1020" s="197" t="s">
        <v>1574</v>
      </c>
    </row>
    <row r="1021" spans="1:65" s="2" customFormat="1" ht="24">
      <c r="A1021" s="35"/>
      <c r="B1021" s="36"/>
      <c r="C1021" s="187" t="s">
        <v>1575</v>
      </c>
      <c r="D1021" s="187" t="s">
        <v>160</v>
      </c>
      <c r="E1021" s="188" t="s">
        <v>1576</v>
      </c>
      <c r="F1021" s="189" t="s">
        <v>1577</v>
      </c>
      <c r="G1021" s="190" t="s">
        <v>442</v>
      </c>
      <c r="H1021" s="191">
        <v>7</v>
      </c>
      <c r="I1021" s="192"/>
      <c r="J1021" s="191">
        <f t="shared" si="30"/>
        <v>0</v>
      </c>
      <c r="K1021" s="189" t="s">
        <v>1</v>
      </c>
      <c r="L1021" s="40"/>
      <c r="M1021" s="193" t="s">
        <v>1</v>
      </c>
      <c r="N1021" s="194" t="s">
        <v>41</v>
      </c>
      <c r="O1021" s="72"/>
      <c r="P1021" s="195">
        <f t="shared" si="31"/>
        <v>0</v>
      </c>
      <c r="Q1021" s="195">
        <v>1.3999999999999999E-4</v>
      </c>
      <c r="R1021" s="195">
        <f t="shared" si="32"/>
        <v>9.7999999999999997E-4</v>
      </c>
      <c r="S1021" s="195">
        <v>0</v>
      </c>
      <c r="T1021" s="196">
        <f t="shared" si="33"/>
        <v>0</v>
      </c>
      <c r="U1021" s="35"/>
      <c r="V1021" s="35"/>
      <c r="W1021" s="35"/>
      <c r="X1021" s="35"/>
      <c r="Y1021" s="35"/>
      <c r="Z1021" s="35"/>
      <c r="AA1021" s="35"/>
      <c r="AB1021" s="35"/>
      <c r="AC1021" s="35"/>
      <c r="AD1021" s="35"/>
      <c r="AE1021" s="35"/>
      <c r="AR1021" s="197" t="s">
        <v>283</v>
      </c>
      <c r="AT1021" s="197" t="s">
        <v>160</v>
      </c>
      <c r="AU1021" s="197" t="s">
        <v>85</v>
      </c>
      <c r="AY1021" s="18" t="s">
        <v>158</v>
      </c>
      <c r="BE1021" s="198">
        <f t="shared" si="34"/>
        <v>0</v>
      </c>
      <c r="BF1021" s="198">
        <f t="shared" si="35"/>
        <v>0</v>
      </c>
      <c r="BG1021" s="198">
        <f t="shared" si="36"/>
        <v>0</v>
      </c>
      <c r="BH1021" s="198">
        <f t="shared" si="37"/>
        <v>0</v>
      </c>
      <c r="BI1021" s="198">
        <f t="shared" si="38"/>
        <v>0</v>
      </c>
      <c r="BJ1021" s="18" t="s">
        <v>8</v>
      </c>
      <c r="BK1021" s="198">
        <f t="shared" si="39"/>
        <v>0</v>
      </c>
      <c r="BL1021" s="18" t="s">
        <v>283</v>
      </c>
      <c r="BM1021" s="197" t="s">
        <v>1578</v>
      </c>
    </row>
    <row r="1022" spans="1:65" s="2" customFormat="1" ht="21.75" customHeight="1">
      <c r="A1022" s="35"/>
      <c r="B1022" s="36"/>
      <c r="C1022" s="187" t="s">
        <v>1579</v>
      </c>
      <c r="D1022" s="187" t="s">
        <v>160</v>
      </c>
      <c r="E1022" s="188" t="s">
        <v>1580</v>
      </c>
      <c r="F1022" s="189" t="s">
        <v>1581</v>
      </c>
      <c r="G1022" s="190" t="s">
        <v>442</v>
      </c>
      <c r="H1022" s="191">
        <v>2</v>
      </c>
      <c r="I1022" s="192"/>
      <c r="J1022" s="191">
        <f t="shared" si="30"/>
        <v>0</v>
      </c>
      <c r="K1022" s="189" t="s">
        <v>1</v>
      </c>
      <c r="L1022" s="40"/>
      <c r="M1022" s="193" t="s">
        <v>1</v>
      </c>
      <c r="N1022" s="194" t="s">
        <v>41</v>
      </c>
      <c r="O1022" s="72"/>
      <c r="P1022" s="195">
        <f t="shared" si="31"/>
        <v>0</v>
      </c>
      <c r="Q1022" s="195">
        <v>1.2999999999999999E-4</v>
      </c>
      <c r="R1022" s="195">
        <f t="shared" si="32"/>
        <v>2.5999999999999998E-4</v>
      </c>
      <c r="S1022" s="195">
        <v>0</v>
      </c>
      <c r="T1022" s="196">
        <f t="shared" si="33"/>
        <v>0</v>
      </c>
      <c r="U1022" s="35"/>
      <c r="V1022" s="35"/>
      <c r="W1022" s="35"/>
      <c r="X1022" s="35"/>
      <c r="Y1022" s="35"/>
      <c r="Z1022" s="35"/>
      <c r="AA1022" s="35"/>
      <c r="AB1022" s="35"/>
      <c r="AC1022" s="35"/>
      <c r="AD1022" s="35"/>
      <c r="AE1022" s="35"/>
      <c r="AR1022" s="197" t="s">
        <v>283</v>
      </c>
      <c r="AT1022" s="197" t="s">
        <v>160</v>
      </c>
      <c r="AU1022" s="197" t="s">
        <v>85</v>
      </c>
      <c r="AY1022" s="18" t="s">
        <v>158</v>
      </c>
      <c r="BE1022" s="198">
        <f t="shared" si="34"/>
        <v>0</v>
      </c>
      <c r="BF1022" s="198">
        <f t="shared" si="35"/>
        <v>0</v>
      </c>
      <c r="BG1022" s="198">
        <f t="shared" si="36"/>
        <v>0</v>
      </c>
      <c r="BH1022" s="198">
        <f t="shared" si="37"/>
        <v>0</v>
      </c>
      <c r="BI1022" s="198">
        <f t="shared" si="38"/>
        <v>0</v>
      </c>
      <c r="BJ1022" s="18" t="s">
        <v>8</v>
      </c>
      <c r="BK1022" s="198">
        <f t="shared" si="39"/>
        <v>0</v>
      </c>
      <c r="BL1022" s="18" t="s">
        <v>283</v>
      </c>
      <c r="BM1022" s="197" t="s">
        <v>1582</v>
      </c>
    </row>
    <row r="1023" spans="1:65" s="2" customFormat="1" ht="21.75" customHeight="1">
      <c r="A1023" s="35"/>
      <c r="B1023" s="36"/>
      <c r="C1023" s="187" t="s">
        <v>1583</v>
      </c>
      <c r="D1023" s="187" t="s">
        <v>160</v>
      </c>
      <c r="E1023" s="188" t="s">
        <v>1584</v>
      </c>
      <c r="F1023" s="189" t="s">
        <v>1585</v>
      </c>
      <c r="G1023" s="190" t="s">
        <v>442</v>
      </c>
      <c r="H1023" s="191">
        <v>1</v>
      </c>
      <c r="I1023" s="192"/>
      <c r="J1023" s="191">
        <f t="shared" si="30"/>
        <v>0</v>
      </c>
      <c r="K1023" s="189" t="s">
        <v>1</v>
      </c>
      <c r="L1023" s="40"/>
      <c r="M1023" s="193" t="s">
        <v>1</v>
      </c>
      <c r="N1023" s="194" t="s">
        <v>41</v>
      </c>
      <c r="O1023" s="72"/>
      <c r="P1023" s="195">
        <f t="shared" si="31"/>
        <v>0</v>
      </c>
      <c r="Q1023" s="195">
        <v>1.8000000000000001E-4</v>
      </c>
      <c r="R1023" s="195">
        <f t="shared" si="32"/>
        <v>1.8000000000000001E-4</v>
      </c>
      <c r="S1023" s="195">
        <v>0</v>
      </c>
      <c r="T1023" s="196">
        <f t="shared" si="33"/>
        <v>0</v>
      </c>
      <c r="U1023" s="35"/>
      <c r="V1023" s="35"/>
      <c r="W1023" s="35"/>
      <c r="X1023" s="35"/>
      <c r="Y1023" s="35"/>
      <c r="Z1023" s="35"/>
      <c r="AA1023" s="35"/>
      <c r="AB1023" s="35"/>
      <c r="AC1023" s="35"/>
      <c r="AD1023" s="35"/>
      <c r="AE1023" s="35"/>
      <c r="AR1023" s="197" t="s">
        <v>283</v>
      </c>
      <c r="AT1023" s="197" t="s">
        <v>160</v>
      </c>
      <c r="AU1023" s="197" t="s">
        <v>85</v>
      </c>
      <c r="AY1023" s="18" t="s">
        <v>158</v>
      </c>
      <c r="BE1023" s="198">
        <f t="shared" si="34"/>
        <v>0</v>
      </c>
      <c r="BF1023" s="198">
        <f t="shared" si="35"/>
        <v>0</v>
      </c>
      <c r="BG1023" s="198">
        <f t="shared" si="36"/>
        <v>0</v>
      </c>
      <c r="BH1023" s="198">
        <f t="shared" si="37"/>
        <v>0</v>
      </c>
      <c r="BI1023" s="198">
        <f t="shared" si="38"/>
        <v>0</v>
      </c>
      <c r="BJ1023" s="18" t="s">
        <v>8</v>
      </c>
      <c r="BK1023" s="198">
        <f t="shared" si="39"/>
        <v>0</v>
      </c>
      <c r="BL1023" s="18" t="s">
        <v>283</v>
      </c>
      <c r="BM1023" s="197" t="s">
        <v>1586</v>
      </c>
    </row>
    <row r="1024" spans="1:65" s="2" customFormat="1" ht="24">
      <c r="A1024" s="35"/>
      <c r="B1024" s="36"/>
      <c r="C1024" s="187" t="s">
        <v>1587</v>
      </c>
      <c r="D1024" s="187" t="s">
        <v>160</v>
      </c>
      <c r="E1024" s="188" t="s">
        <v>1588</v>
      </c>
      <c r="F1024" s="189" t="s">
        <v>1589</v>
      </c>
      <c r="G1024" s="190" t="s">
        <v>442</v>
      </c>
      <c r="H1024" s="191">
        <v>1</v>
      </c>
      <c r="I1024" s="192"/>
      <c r="J1024" s="191">
        <f t="shared" si="30"/>
        <v>0</v>
      </c>
      <c r="K1024" s="189" t="s">
        <v>1</v>
      </c>
      <c r="L1024" s="40"/>
      <c r="M1024" s="193" t="s">
        <v>1</v>
      </c>
      <c r="N1024" s="194" t="s">
        <v>41</v>
      </c>
      <c r="O1024" s="72"/>
      <c r="P1024" s="195">
        <f t="shared" si="31"/>
        <v>0</v>
      </c>
      <c r="Q1024" s="195">
        <v>2.5000000000000001E-4</v>
      </c>
      <c r="R1024" s="195">
        <f t="shared" si="32"/>
        <v>2.5000000000000001E-4</v>
      </c>
      <c r="S1024" s="195">
        <v>0</v>
      </c>
      <c r="T1024" s="196">
        <f t="shared" si="33"/>
        <v>0</v>
      </c>
      <c r="U1024" s="35"/>
      <c r="V1024" s="35"/>
      <c r="W1024" s="35"/>
      <c r="X1024" s="35"/>
      <c r="Y1024" s="35"/>
      <c r="Z1024" s="35"/>
      <c r="AA1024" s="35"/>
      <c r="AB1024" s="35"/>
      <c r="AC1024" s="35"/>
      <c r="AD1024" s="35"/>
      <c r="AE1024" s="35"/>
      <c r="AR1024" s="197" t="s">
        <v>283</v>
      </c>
      <c r="AT1024" s="197" t="s">
        <v>160</v>
      </c>
      <c r="AU1024" s="197" t="s">
        <v>85</v>
      </c>
      <c r="AY1024" s="18" t="s">
        <v>158</v>
      </c>
      <c r="BE1024" s="198">
        <f t="shared" si="34"/>
        <v>0</v>
      </c>
      <c r="BF1024" s="198">
        <f t="shared" si="35"/>
        <v>0</v>
      </c>
      <c r="BG1024" s="198">
        <f t="shared" si="36"/>
        <v>0</v>
      </c>
      <c r="BH1024" s="198">
        <f t="shared" si="37"/>
        <v>0</v>
      </c>
      <c r="BI1024" s="198">
        <f t="shared" si="38"/>
        <v>0</v>
      </c>
      <c r="BJ1024" s="18" t="s">
        <v>8</v>
      </c>
      <c r="BK1024" s="198">
        <f t="shared" si="39"/>
        <v>0</v>
      </c>
      <c r="BL1024" s="18" t="s">
        <v>283</v>
      </c>
      <c r="BM1024" s="197" t="s">
        <v>1590</v>
      </c>
    </row>
    <row r="1025" spans="1:65" s="2" customFormat="1" ht="24">
      <c r="A1025" s="35"/>
      <c r="B1025" s="36"/>
      <c r="C1025" s="187" t="s">
        <v>1591</v>
      </c>
      <c r="D1025" s="187" t="s">
        <v>160</v>
      </c>
      <c r="E1025" s="188" t="s">
        <v>1592</v>
      </c>
      <c r="F1025" s="189" t="s">
        <v>1593</v>
      </c>
      <c r="G1025" s="190" t="s">
        <v>442</v>
      </c>
      <c r="H1025" s="191">
        <v>7</v>
      </c>
      <c r="I1025" s="192"/>
      <c r="J1025" s="191">
        <f t="shared" si="30"/>
        <v>0</v>
      </c>
      <c r="K1025" s="189" t="s">
        <v>1</v>
      </c>
      <c r="L1025" s="40"/>
      <c r="M1025" s="193" t="s">
        <v>1</v>
      </c>
      <c r="N1025" s="194" t="s">
        <v>41</v>
      </c>
      <c r="O1025" s="72"/>
      <c r="P1025" s="195">
        <f t="shared" si="31"/>
        <v>0</v>
      </c>
      <c r="Q1025" s="195">
        <v>6.9999999999999999E-4</v>
      </c>
      <c r="R1025" s="195">
        <f t="shared" si="32"/>
        <v>4.8999999999999998E-3</v>
      </c>
      <c r="S1025" s="195">
        <v>0</v>
      </c>
      <c r="T1025" s="196">
        <f t="shared" si="33"/>
        <v>0</v>
      </c>
      <c r="U1025" s="35"/>
      <c r="V1025" s="35"/>
      <c r="W1025" s="35"/>
      <c r="X1025" s="35"/>
      <c r="Y1025" s="35"/>
      <c r="Z1025" s="35"/>
      <c r="AA1025" s="35"/>
      <c r="AB1025" s="35"/>
      <c r="AC1025" s="35"/>
      <c r="AD1025" s="35"/>
      <c r="AE1025" s="35"/>
      <c r="AR1025" s="197" t="s">
        <v>283</v>
      </c>
      <c r="AT1025" s="197" t="s">
        <v>160</v>
      </c>
      <c r="AU1025" s="197" t="s">
        <v>85</v>
      </c>
      <c r="AY1025" s="18" t="s">
        <v>158</v>
      </c>
      <c r="BE1025" s="198">
        <f t="shared" si="34"/>
        <v>0</v>
      </c>
      <c r="BF1025" s="198">
        <f t="shared" si="35"/>
        <v>0</v>
      </c>
      <c r="BG1025" s="198">
        <f t="shared" si="36"/>
        <v>0</v>
      </c>
      <c r="BH1025" s="198">
        <f t="shared" si="37"/>
        <v>0</v>
      </c>
      <c r="BI1025" s="198">
        <f t="shared" si="38"/>
        <v>0</v>
      </c>
      <c r="BJ1025" s="18" t="s">
        <v>8</v>
      </c>
      <c r="BK1025" s="198">
        <f t="shared" si="39"/>
        <v>0</v>
      </c>
      <c r="BL1025" s="18" t="s">
        <v>283</v>
      </c>
      <c r="BM1025" s="197" t="s">
        <v>1594</v>
      </c>
    </row>
    <row r="1026" spans="1:65" s="2" customFormat="1" ht="24">
      <c r="A1026" s="35"/>
      <c r="B1026" s="36"/>
      <c r="C1026" s="187" t="s">
        <v>1595</v>
      </c>
      <c r="D1026" s="187" t="s">
        <v>160</v>
      </c>
      <c r="E1026" s="188" t="s">
        <v>1596</v>
      </c>
      <c r="F1026" s="189" t="s">
        <v>1597</v>
      </c>
      <c r="G1026" s="190" t="s">
        <v>442</v>
      </c>
      <c r="H1026" s="191">
        <v>2</v>
      </c>
      <c r="I1026" s="192"/>
      <c r="J1026" s="191">
        <f t="shared" si="30"/>
        <v>0</v>
      </c>
      <c r="K1026" s="189" t="s">
        <v>1</v>
      </c>
      <c r="L1026" s="40"/>
      <c r="M1026" s="193" t="s">
        <v>1</v>
      </c>
      <c r="N1026" s="194" t="s">
        <v>41</v>
      </c>
      <c r="O1026" s="72"/>
      <c r="P1026" s="195">
        <f t="shared" si="31"/>
        <v>0</v>
      </c>
      <c r="Q1026" s="195">
        <v>0</v>
      </c>
      <c r="R1026" s="195">
        <f t="shared" si="32"/>
        <v>0</v>
      </c>
      <c r="S1026" s="195">
        <v>0</v>
      </c>
      <c r="T1026" s="196">
        <f t="shared" si="33"/>
        <v>0</v>
      </c>
      <c r="U1026" s="35"/>
      <c r="V1026" s="35"/>
      <c r="W1026" s="35"/>
      <c r="X1026" s="35"/>
      <c r="Y1026" s="35"/>
      <c r="Z1026" s="35"/>
      <c r="AA1026" s="35"/>
      <c r="AB1026" s="35"/>
      <c r="AC1026" s="35"/>
      <c r="AD1026" s="35"/>
      <c r="AE1026" s="35"/>
      <c r="AR1026" s="197" t="s">
        <v>283</v>
      </c>
      <c r="AT1026" s="197" t="s">
        <v>160</v>
      </c>
      <c r="AU1026" s="197" t="s">
        <v>85</v>
      </c>
      <c r="AY1026" s="18" t="s">
        <v>158</v>
      </c>
      <c r="BE1026" s="198">
        <f t="shared" si="34"/>
        <v>0</v>
      </c>
      <c r="BF1026" s="198">
        <f t="shared" si="35"/>
        <v>0</v>
      </c>
      <c r="BG1026" s="198">
        <f t="shared" si="36"/>
        <v>0</v>
      </c>
      <c r="BH1026" s="198">
        <f t="shared" si="37"/>
        <v>0</v>
      </c>
      <c r="BI1026" s="198">
        <f t="shared" si="38"/>
        <v>0</v>
      </c>
      <c r="BJ1026" s="18" t="s">
        <v>8</v>
      </c>
      <c r="BK1026" s="198">
        <f t="shared" si="39"/>
        <v>0</v>
      </c>
      <c r="BL1026" s="18" t="s">
        <v>283</v>
      </c>
      <c r="BM1026" s="197" t="s">
        <v>1598</v>
      </c>
    </row>
    <row r="1027" spans="1:65" s="2" customFormat="1" ht="24">
      <c r="A1027" s="35"/>
      <c r="B1027" s="36"/>
      <c r="C1027" s="187" t="s">
        <v>1599</v>
      </c>
      <c r="D1027" s="187" t="s">
        <v>160</v>
      </c>
      <c r="E1027" s="188" t="s">
        <v>1600</v>
      </c>
      <c r="F1027" s="189" t="s">
        <v>1601</v>
      </c>
      <c r="G1027" s="190" t="s">
        <v>442</v>
      </c>
      <c r="H1027" s="191">
        <v>5</v>
      </c>
      <c r="I1027" s="192"/>
      <c r="J1027" s="191">
        <f t="shared" si="30"/>
        <v>0</v>
      </c>
      <c r="K1027" s="189" t="s">
        <v>1</v>
      </c>
      <c r="L1027" s="40"/>
      <c r="M1027" s="193" t="s">
        <v>1</v>
      </c>
      <c r="N1027" s="194" t="s">
        <v>41</v>
      </c>
      <c r="O1027" s="72"/>
      <c r="P1027" s="195">
        <f t="shared" si="31"/>
        <v>0</v>
      </c>
      <c r="Q1027" s="195">
        <v>2.7E-4</v>
      </c>
      <c r="R1027" s="195">
        <f t="shared" si="32"/>
        <v>1.3500000000000001E-3</v>
      </c>
      <c r="S1027" s="195">
        <v>0</v>
      </c>
      <c r="T1027" s="196">
        <f t="shared" si="33"/>
        <v>0</v>
      </c>
      <c r="U1027" s="35"/>
      <c r="V1027" s="35"/>
      <c r="W1027" s="35"/>
      <c r="X1027" s="35"/>
      <c r="Y1027" s="35"/>
      <c r="Z1027" s="35"/>
      <c r="AA1027" s="35"/>
      <c r="AB1027" s="35"/>
      <c r="AC1027" s="35"/>
      <c r="AD1027" s="35"/>
      <c r="AE1027" s="35"/>
      <c r="AR1027" s="197" t="s">
        <v>283</v>
      </c>
      <c r="AT1027" s="197" t="s">
        <v>160</v>
      </c>
      <c r="AU1027" s="197" t="s">
        <v>85</v>
      </c>
      <c r="AY1027" s="18" t="s">
        <v>158</v>
      </c>
      <c r="BE1027" s="198">
        <f t="shared" si="34"/>
        <v>0</v>
      </c>
      <c r="BF1027" s="198">
        <f t="shared" si="35"/>
        <v>0</v>
      </c>
      <c r="BG1027" s="198">
        <f t="shared" si="36"/>
        <v>0</v>
      </c>
      <c r="BH1027" s="198">
        <f t="shared" si="37"/>
        <v>0</v>
      </c>
      <c r="BI1027" s="198">
        <f t="shared" si="38"/>
        <v>0</v>
      </c>
      <c r="BJ1027" s="18" t="s">
        <v>8</v>
      </c>
      <c r="BK1027" s="198">
        <f t="shared" si="39"/>
        <v>0</v>
      </c>
      <c r="BL1027" s="18" t="s">
        <v>283</v>
      </c>
      <c r="BM1027" s="197" t="s">
        <v>1602</v>
      </c>
    </row>
    <row r="1028" spans="1:65" s="2" customFormat="1" ht="24">
      <c r="A1028" s="35"/>
      <c r="B1028" s="36"/>
      <c r="C1028" s="187" t="s">
        <v>1603</v>
      </c>
      <c r="D1028" s="187" t="s">
        <v>160</v>
      </c>
      <c r="E1028" s="188" t="s">
        <v>1604</v>
      </c>
      <c r="F1028" s="189" t="s">
        <v>1605</v>
      </c>
      <c r="G1028" s="190" t="s">
        <v>442</v>
      </c>
      <c r="H1028" s="191">
        <v>2</v>
      </c>
      <c r="I1028" s="192"/>
      <c r="J1028" s="191">
        <f t="shared" si="30"/>
        <v>0</v>
      </c>
      <c r="K1028" s="189" t="s">
        <v>1</v>
      </c>
      <c r="L1028" s="40"/>
      <c r="M1028" s="193" t="s">
        <v>1</v>
      </c>
      <c r="N1028" s="194" t="s">
        <v>41</v>
      </c>
      <c r="O1028" s="72"/>
      <c r="P1028" s="195">
        <f t="shared" si="31"/>
        <v>0</v>
      </c>
      <c r="Q1028" s="195">
        <v>2.7999999999999998E-4</v>
      </c>
      <c r="R1028" s="195">
        <f t="shared" si="32"/>
        <v>5.5999999999999995E-4</v>
      </c>
      <c r="S1028" s="195">
        <v>0</v>
      </c>
      <c r="T1028" s="196">
        <f t="shared" si="33"/>
        <v>0</v>
      </c>
      <c r="U1028" s="35"/>
      <c r="V1028" s="35"/>
      <c r="W1028" s="35"/>
      <c r="X1028" s="35"/>
      <c r="Y1028" s="35"/>
      <c r="Z1028" s="35"/>
      <c r="AA1028" s="35"/>
      <c r="AB1028" s="35"/>
      <c r="AC1028" s="35"/>
      <c r="AD1028" s="35"/>
      <c r="AE1028" s="35"/>
      <c r="AR1028" s="197" t="s">
        <v>283</v>
      </c>
      <c r="AT1028" s="197" t="s">
        <v>160</v>
      </c>
      <c r="AU1028" s="197" t="s">
        <v>85</v>
      </c>
      <c r="AY1028" s="18" t="s">
        <v>158</v>
      </c>
      <c r="BE1028" s="198">
        <f t="shared" si="34"/>
        <v>0</v>
      </c>
      <c r="BF1028" s="198">
        <f t="shared" si="35"/>
        <v>0</v>
      </c>
      <c r="BG1028" s="198">
        <f t="shared" si="36"/>
        <v>0</v>
      </c>
      <c r="BH1028" s="198">
        <f t="shared" si="37"/>
        <v>0</v>
      </c>
      <c r="BI1028" s="198">
        <f t="shared" si="38"/>
        <v>0</v>
      </c>
      <c r="BJ1028" s="18" t="s">
        <v>8</v>
      </c>
      <c r="BK1028" s="198">
        <f t="shared" si="39"/>
        <v>0</v>
      </c>
      <c r="BL1028" s="18" t="s">
        <v>283</v>
      </c>
      <c r="BM1028" s="197" t="s">
        <v>1606</v>
      </c>
    </row>
    <row r="1029" spans="1:65" s="2" customFormat="1" ht="24">
      <c r="A1029" s="35"/>
      <c r="B1029" s="36"/>
      <c r="C1029" s="187" t="s">
        <v>1607</v>
      </c>
      <c r="D1029" s="187" t="s">
        <v>160</v>
      </c>
      <c r="E1029" s="188" t="s">
        <v>1608</v>
      </c>
      <c r="F1029" s="189" t="s">
        <v>1609</v>
      </c>
      <c r="G1029" s="190" t="s">
        <v>442</v>
      </c>
      <c r="H1029" s="191">
        <v>16</v>
      </c>
      <c r="I1029" s="192"/>
      <c r="J1029" s="191">
        <f t="shared" si="30"/>
        <v>0</v>
      </c>
      <c r="K1029" s="189" t="s">
        <v>1</v>
      </c>
      <c r="L1029" s="40"/>
      <c r="M1029" s="193" t="s">
        <v>1</v>
      </c>
      <c r="N1029" s="194" t="s">
        <v>41</v>
      </c>
      <c r="O1029" s="72"/>
      <c r="P1029" s="195">
        <f t="shared" si="31"/>
        <v>0</v>
      </c>
      <c r="Q1029" s="195">
        <v>1.8000000000000001E-4</v>
      </c>
      <c r="R1029" s="195">
        <f t="shared" si="32"/>
        <v>2.8800000000000002E-3</v>
      </c>
      <c r="S1029" s="195">
        <v>0</v>
      </c>
      <c r="T1029" s="196">
        <f t="shared" si="33"/>
        <v>0</v>
      </c>
      <c r="U1029" s="35"/>
      <c r="V1029" s="35"/>
      <c r="W1029" s="35"/>
      <c r="X1029" s="35"/>
      <c r="Y1029" s="35"/>
      <c r="Z1029" s="35"/>
      <c r="AA1029" s="35"/>
      <c r="AB1029" s="35"/>
      <c r="AC1029" s="35"/>
      <c r="AD1029" s="35"/>
      <c r="AE1029" s="35"/>
      <c r="AR1029" s="197" t="s">
        <v>283</v>
      </c>
      <c r="AT1029" s="197" t="s">
        <v>160</v>
      </c>
      <c r="AU1029" s="197" t="s">
        <v>85</v>
      </c>
      <c r="AY1029" s="18" t="s">
        <v>158</v>
      </c>
      <c r="BE1029" s="198">
        <f t="shared" si="34"/>
        <v>0</v>
      </c>
      <c r="BF1029" s="198">
        <f t="shared" si="35"/>
        <v>0</v>
      </c>
      <c r="BG1029" s="198">
        <f t="shared" si="36"/>
        <v>0</v>
      </c>
      <c r="BH1029" s="198">
        <f t="shared" si="37"/>
        <v>0</v>
      </c>
      <c r="BI1029" s="198">
        <f t="shared" si="38"/>
        <v>0</v>
      </c>
      <c r="BJ1029" s="18" t="s">
        <v>8</v>
      </c>
      <c r="BK1029" s="198">
        <f t="shared" si="39"/>
        <v>0</v>
      </c>
      <c r="BL1029" s="18" t="s">
        <v>283</v>
      </c>
      <c r="BM1029" s="197" t="s">
        <v>1610</v>
      </c>
    </row>
    <row r="1030" spans="1:65" s="2" customFormat="1" ht="21.75" customHeight="1">
      <c r="A1030" s="35"/>
      <c r="B1030" s="36"/>
      <c r="C1030" s="187" t="s">
        <v>1611</v>
      </c>
      <c r="D1030" s="187" t="s">
        <v>160</v>
      </c>
      <c r="E1030" s="188" t="s">
        <v>1612</v>
      </c>
      <c r="F1030" s="189" t="s">
        <v>1613</v>
      </c>
      <c r="G1030" s="190" t="s">
        <v>442</v>
      </c>
      <c r="H1030" s="191">
        <v>1</v>
      </c>
      <c r="I1030" s="192"/>
      <c r="J1030" s="191">
        <f t="shared" si="30"/>
        <v>0</v>
      </c>
      <c r="K1030" s="189" t="s">
        <v>1</v>
      </c>
      <c r="L1030" s="40"/>
      <c r="M1030" s="193" t="s">
        <v>1</v>
      </c>
      <c r="N1030" s="194" t="s">
        <v>41</v>
      </c>
      <c r="O1030" s="72"/>
      <c r="P1030" s="195">
        <f t="shared" si="31"/>
        <v>0</v>
      </c>
      <c r="Q1030" s="195">
        <v>1.73E-3</v>
      </c>
      <c r="R1030" s="195">
        <f t="shared" si="32"/>
        <v>1.73E-3</v>
      </c>
      <c r="S1030" s="195">
        <v>0</v>
      </c>
      <c r="T1030" s="196">
        <f t="shared" si="33"/>
        <v>0</v>
      </c>
      <c r="U1030" s="35"/>
      <c r="V1030" s="35"/>
      <c r="W1030" s="35"/>
      <c r="X1030" s="35"/>
      <c r="Y1030" s="35"/>
      <c r="Z1030" s="35"/>
      <c r="AA1030" s="35"/>
      <c r="AB1030" s="35"/>
      <c r="AC1030" s="35"/>
      <c r="AD1030" s="35"/>
      <c r="AE1030" s="35"/>
      <c r="AR1030" s="197" t="s">
        <v>283</v>
      </c>
      <c r="AT1030" s="197" t="s">
        <v>160</v>
      </c>
      <c r="AU1030" s="197" t="s">
        <v>85</v>
      </c>
      <c r="AY1030" s="18" t="s">
        <v>158</v>
      </c>
      <c r="BE1030" s="198">
        <f t="shared" si="34"/>
        <v>0</v>
      </c>
      <c r="BF1030" s="198">
        <f t="shared" si="35"/>
        <v>0</v>
      </c>
      <c r="BG1030" s="198">
        <f t="shared" si="36"/>
        <v>0</v>
      </c>
      <c r="BH1030" s="198">
        <f t="shared" si="37"/>
        <v>0</v>
      </c>
      <c r="BI1030" s="198">
        <f t="shared" si="38"/>
        <v>0</v>
      </c>
      <c r="BJ1030" s="18" t="s">
        <v>8</v>
      </c>
      <c r="BK1030" s="198">
        <f t="shared" si="39"/>
        <v>0</v>
      </c>
      <c r="BL1030" s="18" t="s">
        <v>283</v>
      </c>
      <c r="BM1030" s="197" t="s">
        <v>1614</v>
      </c>
    </row>
    <row r="1031" spans="1:65" s="2" customFormat="1" ht="24">
      <c r="A1031" s="35"/>
      <c r="B1031" s="36"/>
      <c r="C1031" s="187" t="s">
        <v>1615</v>
      </c>
      <c r="D1031" s="187" t="s">
        <v>160</v>
      </c>
      <c r="E1031" s="188" t="s">
        <v>1616</v>
      </c>
      <c r="F1031" s="189" t="s">
        <v>1617</v>
      </c>
      <c r="G1031" s="190" t="s">
        <v>442</v>
      </c>
      <c r="H1031" s="191">
        <v>1</v>
      </c>
      <c r="I1031" s="192"/>
      <c r="J1031" s="191">
        <f t="shared" si="30"/>
        <v>0</v>
      </c>
      <c r="K1031" s="189" t="s">
        <v>1</v>
      </c>
      <c r="L1031" s="40"/>
      <c r="M1031" s="193" t="s">
        <v>1</v>
      </c>
      <c r="N1031" s="194" t="s">
        <v>41</v>
      </c>
      <c r="O1031" s="72"/>
      <c r="P1031" s="195">
        <f t="shared" si="31"/>
        <v>0</v>
      </c>
      <c r="Q1031" s="195">
        <v>3.3E-4</v>
      </c>
      <c r="R1031" s="195">
        <f t="shared" si="32"/>
        <v>3.3E-4</v>
      </c>
      <c r="S1031" s="195">
        <v>0</v>
      </c>
      <c r="T1031" s="196">
        <f t="shared" si="33"/>
        <v>0</v>
      </c>
      <c r="U1031" s="35"/>
      <c r="V1031" s="35"/>
      <c r="W1031" s="35"/>
      <c r="X1031" s="35"/>
      <c r="Y1031" s="35"/>
      <c r="Z1031" s="35"/>
      <c r="AA1031" s="35"/>
      <c r="AB1031" s="35"/>
      <c r="AC1031" s="35"/>
      <c r="AD1031" s="35"/>
      <c r="AE1031" s="35"/>
      <c r="AR1031" s="197" t="s">
        <v>283</v>
      </c>
      <c r="AT1031" s="197" t="s">
        <v>160</v>
      </c>
      <c r="AU1031" s="197" t="s">
        <v>85</v>
      </c>
      <c r="AY1031" s="18" t="s">
        <v>158</v>
      </c>
      <c r="BE1031" s="198">
        <f t="shared" si="34"/>
        <v>0</v>
      </c>
      <c r="BF1031" s="198">
        <f t="shared" si="35"/>
        <v>0</v>
      </c>
      <c r="BG1031" s="198">
        <f t="shared" si="36"/>
        <v>0</v>
      </c>
      <c r="BH1031" s="198">
        <f t="shared" si="37"/>
        <v>0</v>
      </c>
      <c r="BI1031" s="198">
        <f t="shared" si="38"/>
        <v>0</v>
      </c>
      <c r="BJ1031" s="18" t="s">
        <v>8</v>
      </c>
      <c r="BK1031" s="198">
        <f t="shared" si="39"/>
        <v>0</v>
      </c>
      <c r="BL1031" s="18" t="s">
        <v>283</v>
      </c>
      <c r="BM1031" s="197" t="s">
        <v>1618</v>
      </c>
    </row>
    <row r="1032" spans="1:65" s="2" customFormat="1" ht="24">
      <c r="A1032" s="35"/>
      <c r="B1032" s="36"/>
      <c r="C1032" s="187" t="s">
        <v>1619</v>
      </c>
      <c r="D1032" s="187" t="s">
        <v>160</v>
      </c>
      <c r="E1032" s="188" t="s">
        <v>1620</v>
      </c>
      <c r="F1032" s="189" t="s">
        <v>1621</v>
      </c>
      <c r="G1032" s="190" t="s">
        <v>442</v>
      </c>
      <c r="H1032" s="191">
        <v>2</v>
      </c>
      <c r="I1032" s="192"/>
      <c r="J1032" s="191">
        <f t="shared" ref="J1032:J1063" si="40">ROUND(I1032*H1032,0)</f>
        <v>0</v>
      </c>
      <c r="K1032" s="189" t="s">
        <v>1</v>
      </c>
      <c r="L1032" s="40"/>
      <c r="M1032" s="193" t="s">
        <v>1</v>
      </c>
      <c r="N1032" s="194" t="s">
        <v>41</v>
      </c>
      <c r="O1032" s="72"/>
      <c r="P1032" s="195">
        <f t="shared" ref="P1032:P1063" si="41">O1032*H1032</f>
        <v>0</v>
      </c>
      <c r="Q1032" s="195">
        <v>1.24E-3</v>
      </c>
      <c r="R1032" s="195">
        <f t="shared" ref="R1032:R1063" si="42">Q1032*H1032</f>
        <v>2.48E-3</v>
      </c>
      <c r="S1032" s="195">
        <v>0</v>
      </c>
      <c r="T1032" s="196">
        <f t="shared" ref="T1032:T1063" si="43">S1032*H1032</f>
        <v>0</v>
      </c>
      <c r="U1032" s="35"/>
      <c r="V1032" s="35"/>
      <c r="W1032" s="35"/>
      <c r="X1032" s="35"/>
      <c r="Y1032" s="35"/>
      <c r="Z1032" s="35"/>
      <c r="AA1032" s="35"/>
      <c r="AB1032" s="35"/>
      <c r="AC1032" s="35"/>
      <c r="AD1032" s="35"/>
      <c r="AE1032" s="35"/>
      <c r="AR1032" s="197" t="s">
        <v>283</v>
      </c>
      <c r="AT1032" s="197" t="s">
        <v>160</v>
      </c>
      <c r="AU1032" s="197" t="s">
        <v>85</v>
      </c>
      <c r="AY1032" s="18" t="s">
        <v>158</v>
      </c>
      <c r="BE1032" s="198">
        <f t="shared" ref="BE1032:BE1066" si="44">IF(N1032="základní",J1032,0)</f>
        <v>0</v>
      </c>
      <c r="BF1032" s="198">
        <f t="shared" ref="BF1032:BF1066" si="45">IF(N1032="snížená",J1032,0)</f>
        <v>0</v>
      </c>
      <c r="BG1032" s="198">
        <f t="shared" ref="BG1032:BG1066" si="46">IF(N1032="zákl. přenesená",J1032,0)</f>
        <v>0</v>
      </c>
      <c r="BH1032" s="198">
        <f t="shared" ref="BH1032:BH1066" si="47">IF(N1032="sníž. přenesená",J1032,0)</f>
        <v>0</v>
      </c>
      <c r="BI1032" s="198">
        <f t="shared" ref="BI1032:BI1066" si="48">IF(N1032="nulová",J1032,0)</f>
        <v>0</v>
      </c>
      <c r="BJ1032" s="18" t="s">
        <v>8</v>
      </c>
      <c r="BK1032" s="198">
        <f t="shared" ref="BK1032:BK1066" si="49">ROUND(I1032*H1032,0)</f>
        <v>0</v>
      </c>
      <c r="BL1032" s="18" t="s">
        <v>283</v>
      </c>
      <c r="BM1032" s="197" t="s">
        <v>1622</v>
      </c>
    </row>
    <row r="1033" spans="1:65" s="2" customFormat="1" ht="24">
      <c r="A1033" s="35"/>
      <c r="B1033" s="36"/>
      <c r="C1033" s="187" t="s">
        <v>1623</v>
      </c>
      <c r="D1033" s="187" t="s">
        <v>160</v>
      </c>
      <c r="E1033" s="188" t="s">
        <v>1624</v>
      </c>
      <c r="F1033" s="189" t="s">
        <v>1625</v>
      </c>
      <c r="G1033" s="190" t="s">
        <v>442</v>
      </c>
      <c r="H1033" s="191">
        <v>2</v>
      </c>
      <c r="I1033" s="192"/>
      <c r="J1033" s="191">
        <f t="shared" si="40"/>
        <v>0</v>
      </c>
      <c r="K1033" s="189" t="s">
        <v>1</v>
      </c>
      <c r="L1033" s="40"/>
      <c r="M1033" s="193" t="s">
        <v>1</v>
      </c>
      <c r="N1033" s="194" t="s">
        <v>41</v>
      </c>
      <c r="O1033" s="72"/>
      <c r="P1033" s="195">
        <f t="shared" si="41"/>
        <v>0</v>
      </c>
      <c r="Q1033" s="195">
        <v>1.14E-3</v>
      </c>
      <c r="R1033" s="195">
        <f t="shared" si="42"/>
        <v>2.2799999999999999E-3</v>
      </c>
      <c r="S1033" s="195">
        <v>0</v>
      </c>
      <c r="T1033" s="196">
        <f t="shared" si="43"/>
        <v>0</v>
      </c>
      <c r="U1033" s="35"/>
      <c r="V1033" s="35"/>
      <c r="W1033" s="35"/>
      <c r="X1033" s="35"/>
      <c r="Y1033" s="35"/>
      <c r="Z1033" s="35"/>
      <c r="AA1033" s="35"/>
      <c r="AB1033" s="35"/>
      <c r="AC1033" s="35"/>
      <c r="AD1033" s="35"/>
      <c r="AE1033" s="35"/>
      <c r="AR1033" s="197" t="s">
        <v>283</v>
      </c>
      <c r="AT1033" s="197" t="s">
        <v>160</v>
      </c>
      <c r="AU1033" s="197" t="s">
        <v>85</v>
      </c>
      <c r="AY1033" s="18" t="s">
        <v>158</v>
      </c>
      <c r="BE1033" s="198">
        <f t="shared" si="44"/>
        <v>0</v>
      </c>
      <c r="BF1033" s="198">
        <f t="shared" si="45"/>
        <v>0</v>
      </c>
      <c r="BG1033" s="198">
        <f t="shared" si="46"/>
        <v>0</v>
      </c>
      <c r="BH1033" s="198">
        <f t="shared" si="47"/>
        <v>0</v>
      </c>
      <c r="BI1033" s="198">
        <f t="shared" si="48"/>
        <v>0</v>
      </c>
      <c r="BJ1033" s="18" t="s">
        <v>8</v>
      </c>
      <c r="BK1033" s="198">
        <f t="shared" si="49"/>
        <v>0</v>
      </c>
      <c r="BL1033" s="18" t="s">
        <v>283</v>
      </c>
      <c r="BM1033" s="197" t="s">
        <v>1626</v>
      </c>
    </row>
    <row r="1034" spans="1:65" s="2" customFormat="1" ht="21.75" customHeight="1">
      <c r="A1034" s="35"/>
      <c r="B1034" s="36"/>
      <c r="C1034" s="187" t="s">
        <v>1627</v>
      </c>
      <c r="D1034" s="187" t="s">
        <v>160</v>
      </c>
      <c r="E1034" s="188" t="s">
        <v>1628</v>
      </c>
      <c r="F1034" s="189" t="s">
        <v>1629</v>
      </c>
      <c r="G1034" s="190" t="s">
        <v>442</v>
      </c>
      <c r="H1034" s="191">
        <v>6</v>
      </c>
      <c r="I1034" s="192"/>
      <c r="J1034" s="191">
        <f t="shared" si="40"/>
        <v>0</v>
      </c>
      <c r="K1034" s="189" t="s">
        <v>1</v>
      </c>
      <c r="L1034" s="40"/>
      <c r="M1034" s="193" t="s">
        <v>1</v>
      </c>
      <c r="N1034" s="194" t="s">
        <v>41</v>
      </c>
      <c r="O1034" s="72"/>
      <c r="P1034" s="195">
        <f t="shared" si="41"/>
        <v>0</v>
      </c>
      <c r="Q1034" s="195">
        <v>3.4000000000000002E-4</v>
      </c>
      <c r="R1034" s="195">
        <f t="shared" si="42"/>
        <v>2.0400000000000001E-3</v>
      </c>
      <c r="S1034" s="195">
        <v>0</v>
      </c>
      <c r="T1034" s="196">
        <f t="shared" si="43"/>
        <v>0</v>
      </c>
      <c r="U1034" s="35"/>
      <c r="V1034" s="35"/>
      <c r="W1034" s="35"/>
      <c r="X1034" s="35"/>
      <c r="Y1034" s="35"/>
      <c r="Z1034" s="35"/>
      <c r="AA1034" s="35"/>
      <c r="AB1034" s="35"/>
      <c r="AC1034" s="35"/>
      <c r="AD1034" s="35"/>
      <c r="AE1034" s="35"/>
      <c r="AR1034" s="197" t="s">
        <v>283</v>
      </c>
      <c r="AT1034" s="197" t="s">
        <v>160</v>
      </c>
      <c r="AU1034" s="197" t="s">
        <v>85</v>
      </c>
      <c r="AY1034" s="18" t="s">
        <v>158</v>
      </c>
      <c r="BE1034" s="198">
        <f t="shared" si="44"/>
        <v>0</v>
      </c>
      <c r="BF1034" s="198">
        <f t="shared" si="45"/>
        <v>0</v>
      </c>
      <c r="BG1034" s="198">
        <f t="shared" si="46"/>
        <v>0</v>
      </c>
      <c r="BH1034" s="198">
        <f t="shared" si="47"/>
        <v>0</v>
      </c>
      <c r="BI1034" s="198">
        <f t="shared" si="48"/>
        <v>0</v>
      </c>
      <c r="BJ1034" s="18" t="s">
        <v>8</v>
      </c>
      <c r="BK1034" s="198">
        <f t="shared" si="49"/>
        <v>0</v>
      </c>
      <c r="BL1034" s="18" t="s">
        <v>283</v>
      </c>
      <c r="BM1034" s="197" t="s">
        <v>1630</v>
      </c>
    </row>
    <row r="1035" spans="1:65" s="2" customFormat="1" ht="24">
      <c r="A1035" s="35"/>
      <c r="B1035" s="36"/>
      <c r="C1035" s="187" t="s">
        <v>1631</v>
      </c>
      <c r="D1035" s="187" t="s">
        <v>160</v>
      </c>
      <c r="E1035" s="188" t="s">
        <v>1632</v>
      </c>
      <c r="F1035" s="189" t="s">
        <v>1633</v>
      </c>
      <c r="G1035" s="190" t="s">
        <v>442</v>
      </c>
      <c r="H1035" s="191">
        <v>7</v>
      </c>
      <c r="I1035" s="192"/>
      <c r="J1035" s="191">
        <f t="shared" si="40"/>
        <v>0</v>
      </c>
      <c r="K1035" s="189" t="s">
        <v>1</v>
      </c>
      <c r="L1035" s="40"/>
      <c r="M1035" s="193" t="s">
        <v>1</v>
      </c>
      <c r="N1035" s="194" t="s">
        <v>41</v>
      </c>
      <c r="O1035" s="72"/>
      <c r="P1035" s="195">
        <f t="shared" si="41"/>
        <v>0</v>
      </c>
      <c r="Q1035" s="195">
        <v>6.9999999999999999E-4</v>
      </c>
      <c r="R1035" s="195">
        <f t="shared" si="42"/>
        <v>4.8999999999999998E-3</v>
      </c>
      <c r="S1035" s="195">
        <v>0</v>
      </c>
      <c r="T1035" s="196">
        <f t="shared" si="43"/>
        <v>0</v>
      </c>
      <c r="U1035" s="35"/>
      <c r="V1035" s="35"/>
      <c r="W1035" s="35"/>
      <c r="X1035" s="35"/>
      <c r="Y1035" s="35"/>
      <c r="Z1035" s="35"/>
      <c r="AA1035" s="35"/>
      <c r="AB1035" s="35"/>
      <c r="AC1035" s="35"/>
      <c r="AD1035" s="35"/>
      <c r="AE1035" s="35"/>
      <c r="AR1035" s="197" t="s">
        <v>283</v>
      </c>
      <c r="AT1035" s="197" t="s">
        <v>160</v>
      </c>
      <c r="AU1035" s="197" t="s">
        <v>85</v>
      </c>
      <c r="AY1035" s="18" t="s">
        <v>158</v>
      </c>
      <c r="BE1035" s="198">
        <f t="shared" si="44"/>
        <v>0</v>
      </c>
      <c r="BF1035" s="198">
        <f t="shared" si="45"/>
        <v>0</v>
      </c>
      <c r="BG1035" s="198">
        <f t="shared" si="46"/>
        <v>0</v>
      </c>
      <c r="BH1035" s="198">
        <f t="shared" si="47"/>
        <v>0</v>
      </c>
      <c r="BI1035" s="198">
        <f t="shared" si="48"/>
        <v>0</v>
      </c>
      <c r="BJ1035" s="18" t="s">
        <v>8</v>
      </c>
      <c r="BK1035" s="198">
        <f t="shared" si="49"/>
        <v>0</v>
      </c>
      <c r="BL1035" s="18" t="s">
        <v>283</v>
      </c>
      <c r="BM1035" s="197" t="s">
        <v>1634</v>
      </c>
    </row>
    <row r="1036" spans="1:65" s="2" customFormat="1" ht="24">
      <c r="A1036" s="35"/>
      <c r="B1036" s="36"/>
      <c r="C1036" s="187" t="s">
        <v>1635</v>
      </c>
      <c r="D1036" s="187" t="s">
        <v>160</v>
      </c>
      <c r="E1036" s="188" t="s">
        <v>1636</v>
      </c>
      <c r="F1036" s="189" t="s">
        <v>1637</v>
      </c>
      <c r="G1036" s="190" t="s">
        <v>442</v>
      </c>
      <c r="H1036" s="191">
        <v>8</v>
      </c>
      <c r="I1036" s="192"/>
      <c r="J1036" s="191">
        <f t="shared" si="40"/>
        <v>0</v>
      </c>
      <c r="K1036" s="189" t="s">
        <v>1</v>
      </c>
      <c r="L1036" s="40"/>
      <c r="M1036" s="193" t="s">
        <v>1</v>
      </c>
      <c r="N1036" s="194" t="s">
        <v>41</v>
      </c>
      <c r="O1036" s="72"/>
      <c r="P1036" s="195">
        <f t="shared" si="41"/>
        <v>0</v>
      </c>
      <c r="Q1036" s="195">
        <v>1.07E-3</v>
      </c>
      <c r="R1036" s="195">
        <f t="shared" si="42"/>
        <v>8.5599999999999999E-3</v>
      </c>
      <c r="S1036" s="195">
        <v>0</v>
      </c>
      <c r="T1036" s="196">
        <f t="shared" si="43"/>
        <v>0</v>
      </c>
      <c r="U1036" s="35"/>
      <c r="V1036" s="35"/>
      <c r="W1036" s="35"/>
      <c r="X1036" s="35"/>
      <c r="Y1036" s="35"/>
      <c r="Z1036" s="35"/>
      <c r="AA1036" s="35"/>
      <c r="AB1036" s="35"/>
      <c r="AC1036" s="35"/>
      <c r="AD1036" s="35"/>
      <c r="AE1036" s="35"/>
      <c r="AR1036" s="197" t="s">
        <v>283</v>
      </c>
      <c r="AT1036" s="197" t="s">
        <v>160</v>
      </c>
      <c r="AU1036" s="197" t="s">
        <v>85</v>
      </c>
      <c r="AY1036" s="18" t="s">
        <v>158</v>
      </c>
      <c r="BE1036" s="198">
        <f t="shared" si="44"/>
        <v>0</v>
      </c>
      <c r="BF1036" s="198">
        <f t="shared" si="45"/>
        <v>0</v>
      </c>
      <c r="BG1036" s="198">
        <f t="shared" si="46"/>
        <v>0</v>
      </c>
      <c r="BH1036" s="198">
        <f t="shared" si="47"/>
        <v>0</v>
      </c>
      <c r="BI1036" s="198">
        <f t="shared" si="48"/>
        <v>0</v>
      </c>
      <c r="BJ1036" s="18" t="s">
        <v>8</v>
      </c>
      <c r="BK1036" s="198">
        <f t="shared" si="49"/>
        <v>0</v>
      </c>
      <c r="BL1036" s="18" t="s">
        <v>283</v>
      </c>
      <c r="BM1036" s="197" t="s">
        <v>1638</v>
      </c>
    </row>
    <row r="1037" spans="1:65" s="2" customFormat="1" ht="21.75" customHeight="1">
      <c r="A1037" s="35"/>
      <c r="B1037" s="36"/>
      <c r="C1037" s="187" t="s">
        <v>1639</v>
      </c>
      <c r="D1037" s="187" t="s">
        <v>160</v>
      </c>
      <c r="E1037" s="188" t="s">
        <v>1640</v>
      </c>
      <c r="F1037" s="189" t="s">
        <v>1641</v>
      </c>
      <c r="G1037" s="190" t="s">
        <v>442</v>
      </c>
      <c r="H1037" s="191">
        <v>3</v>
      </c>
      <c r="I1037" s="192"/>
      <c r="J1037" s="191">
        <f t="shared" si="40"/>
        <v>0</v>
      </c>
      <c r="K1037" s="189" t="s">
        <v>1</v>
      </c>
      <c r="L1037" s="40"/>
      <c r="M1037" s="193" t="s">
        <v>1</v>
      </c>
      <c r="N1037" s="194" t="s">
        <v>41</v>
      </c>
      <c r="O1037" s="72"/>
      <c r="P1037" s="195">
        <f t="shared" si="41"/>
        <v>0</v>
      </c>
      <c r="Q1037" s="195">
        <v>1.6800000000000001E-3</v>
      </c>
      <c r="R1037" s="195">
        <f t="shared" si="42"/>
        <v>5.0400000000000002E-3</v>
      </c>
      <c r="S1037" s="195">
        <v>0</v>
      </c>
      <c r="T1037" s="196">
        <f t="shared" si="43"/>
        <v>0</v>
      </c>
      <c r="U1037" s="35"/>
      <c r="V1037" s="35"/>
      <c r="W1037" s="35"/>
      <c r="X1037" s="35"/>
      <c r="Y1037" s="35"/>
      <c r="Z1037" s="35"/>
      <c r="AA1037" s="35"/>
      <c r="AB1037" s="35"/>
      <c r="AC1037" s="35"/>
      <c r="AD1037" s="35"/>
      <c r="AE1037" s="35"/>
      <c r="AR1037" s="197" t="s">
        <v>283</v>
      </c>
      <c r="AT1037" s="197" t="s">
        <v>160</v>
      </c>
      <c r="AU1037" s="197" t="s">
        <v>85</v>
      </c>
      <c r="AY1037" s="18" t="s">
        <v>158</v>
      </c>
      <c r="BE1037" s="198">
        <f t="shared" si="44"/>
        <v>0</v>
      </c>
      <c r="BF1037" s="198">
        <f t="shared" si="45"/>
        <v>0</v>
      </c>
      <c r="BG1037" s="198">
        <f t="shared" si="46"/>
        <v>0</v>
      </c>
      <c r="BH1037" s="198">
        <f t="shared" si="47"/>
        <v>0</v>
      </c>
      <c r="BI1037" s="198">
        <f t="shared" si="48"/>
        <v>0</v>
      </c>
      <c r="BJ1037" s="18" t="s">
        <v>8</v>
      </c>
      <c r="BK1037" s="198">
        <f t="shared" si="49"/>
        <v>0</v>
      </c>
      <c r="BL1037" s="18" t="s">
        <v>283</v>
      </c>
      <c r="BM1037" s="197" t="s">
        <v>1642</v>
      </c>
    </row>
    <row r="1038" spans="1:65" s="2" customFormat="1" ht="33" customHeight="1">
      <c r="A1038" s="35"/>
      <c r="B1038" s="36"/>
      <c r="C1038" s="187" t="s">
        <v>1643</v>
      </c>
      <c r="D1038" s="187" t="s">
        <v>160</v>
      </c>
      <c r="E1038" s="188" t="s">
        <v>1644</v>
      </c>
      <c r="F1038" s="189" t="s">
        <v>1645</v>
      </c>
      <c r="G1038" s="190" t="s">
        <v>442</v>
      </c>
      <c r="H1038" s="191">
        <v>1</v>
      </c>
      <c r="I1038" s="192"/>
      <c r="J1038" s="191">
        <f t="shared" si="40"/>
        <v>0</v>
      </c>
      <c r="K1038" s="189" t="s">
        <v>1</v>
      </c>
      <c r="L1038" s="40"/>
      <c r="M1038" s="193" t="s">
        <v>1</v>
      </c>
      <c r="N1038" s="194" t="s">
        <v>41</v>
      </c>
      <c r="O1038" s="72"/>
      <c r="P1038" s="195">
        <f t="shared" si="41"/>
        <v>0</v>
      </c>
      <c r="Q1038" s="195">
        <v>9.5E-4</v>
      </c>
      <c r="R1038" s="195">
        <f t="shared" si="42"/>
        <v>9.5E-4</v>
      </c>
      <c r="S1038" s="195">
        <v>0</v>
      </c>
      <c r="T1038" s="196">
        <f t="shared" si="43"/>
        <v>0</v>
      </c>
      <c r="U1038" s="35"/>
      <c r="V1038" s="35"/>
      <c r="W1038" s="35"/>
      <c r="X1038" s="35"/>
      <c r="Y1038" s="35"/>
      <c r="Z1038" s="35"/>
      <c r="AA1038" s="35"/>
      <c r="AB1038" s="35"/>
      <c r="AC1038" s="35"/>
      <c r="AD1038" s="35"/>
      <c r="AE1038" s="35"/>
      <c r="AR1038" s="197" t="s">
        <v>283</v>
      </c>
      <c r="AT1038" s="197" t="s">
        <v>160</v>
      </c>
      <c r="AU1038" s="197" t="s">
        <v>85</v>
      </c>
      <c r="AY1038" s="18" t="s">
        <v>158</v>
      </c>
      <c r="BE1038" s="198">
        <f t="shared" si="44"/>
        <v>0</v>
      </c>
      <c r="BF1038" s="198">
        <f t="shared" si="45"/>
        <v>0</v>
      </c>
      <c r="BG1038" s="198">
        <f t="shared" si="46"/>
        <v>0</v>
      </c>
      <c r="BH1038" s="198">
        <f t="shared" si="47"/>
        <v>0</v>
      </c>
      <c r="BI1038" s="198">
        <f t="shared" si="48"/>
        <v>0</v>
      </c>
      <c r="BJ1038" s="18" t="s">
        <v>8</v>
      </c>
      <c r="BK1038" s="198">
        <f t="shared" si="49"/>
        <v>0</v>
      </c>
      <c r="BL1038" s="18" t="s">
        <v>283</v>
      </c>
      <c r="BM1038" s="197" t="s">
        <v>1646</v>
      </c>
    </row>
    <row r="1039" spans="1:65" s="2" customFormat="1" ht="33" customHeight="1">
      <c r="A1039" s="35"/>
      <c r="B1039" s="36"/>
      <c r="C1039" s="187" t="s">
        <v>1647</v>
      </c>
      <c r="D1039" s="187" t="s">
        <v>160</v>
      </c>
      <c r="E1039" s="188" t="s">
        <v>1648</v>
      </c>
      <c r="F1039" s="189" t="s">
        <v>1649</v>
      </c>
      <c r="G1039" s="190" t="s">
        <v>442</v>
      </c>
      <c r="H1039" s="191">
        <v>2</v>
      </c>
      <c r="I1039" s="192"/>
      <c r="J1039" s="191">
        <f t="shared" si="40"/>
        <v>0</v>
      </c>
      <c r="K1039" s="189" t="s">
        <v>1</v>
      </c>
      <c r="L1039" s="40"/>
      <c r="M1039" s="193" t="s">
        <v>1</v>
      </c>
      <c r="N1039" s="194" t="s">
        <v>41</v>
      </c>
      <c r="O1039" s="72"/>
      <c r="P1039" s="195">
        <f t="shared" si="41"/>
        <v>0</v>
      </c>
      <c r="Q1039" s="195">
        <v>9.5E-4</v>
      </c>
      <c r="R1039" s="195">
        <f t="shared" si="42"/>
        <v>1.9E-3</v>
      </c>
      <c r="S1039" s="195">
        <v>0</v>
      </c>
      <c r="T1039" s="196">
        <f t="shared" si="43"/>
        <v>0</v>
      </c>
      <c r="U1039" s="35"/>
      <c r="V1039" s="35"/>
      <c r="W1039" s="35"/>
      <c r="X1039" s="35"/>
      <c r="Y1039" s="35"/>
      <c r="Z1039" s="35"/>
      <c r="AA1039" s="35"/>
      <c r="AB1039" s="35"/>
      <c r="AC1039" s="35"/>
      <c r="AD1039" s="35"/>
      <c r="AE1039" s="35"/>
      <c r="AR1039" s="197" t="s">
        <v>283</v>
      </c>
      <c r="AT1039" s="197" t="s">
        <v>160</v>
      </c>
      <c r="AU1039" s="197" t="s">
        <v>85</v>
      </c>
      <c r="AY1039" s="18" t="s">
        <v>158</v>
      </c>
      <c r="BE1039" s="198">
        <f t="shared" si="44"/>
        <v>0</v>
      </c>
      <c r="BF1039" s="198">
        <f t="shared" si="45"/>
        <v>0</v>
      </c>
      <c r="BG1039" s="198">
        <f t="shared" si="46"/>
        <v>0</v>
      </c>
      <c r="BH1039" s="198">
        <f t="shared" si="47"/>
        <v>0</v>
      </c>
      <c r="BI1039" s="198">
        <f t="shared" si="48"/>
        <v>0</v>
      </c>
      <c r="BJ1039" s="18" t="s">
        <v>8</v>
      </c>
      <c r="BK1039" s="198">
        <f t="shared" si="49"/>
        <v>0</v>
      </c>
      <c r="BL1039" s="18" t="s">
        <v>283</v>
      </c>
      <c r="BM1039" s="197" t="s">
        <v>1650</v>
      </c>
    </row>
    <row r="1040" spans="1:65" s="2" customFormat="1" ht="24">
      <c r="A1040" s="35"/>
      <c r="B1040" s="36"/>
      <c r="C1040" s="187" t="s">
        <v>1651</v>
      </c>
      <c r="D1040" s="187" t="s">
        <v>160</v>
      </c>
      <c r="E1040" s="188" t="s">
        <v>1652</v>
      </c>
      <c r="F1040" s="189" t="s">
        <v>1653</v>
      </c>
      <c r="G1040" s="190" t="s">
        <v>442</v>
      </c>
      <c r="H1040" s="191">
        <v>10</v>
      </c>
      <c r="I1040" s="192"/>
      <c r="J1040" s="191">
        <f t="shared" si="40"/>
        <v>0</v>
      </c>
      <c r="K1040" s="189" t="s">
        <v>1</v>
      </c>
      <c r="L1040" s="40"/>
      <c r="M1040" s="193" t="s">
        <v>1</v>
      </c>
      <c r="N1040" s="194" t="s">
        <v>41</v>
      </c>
      <c r="O1040" s="72"/>
      <c r="P1040" s="195">
        <f t="shared" si="41"/>
        <v>0</v>
      </c>
      <c r="Q1040" s="195">
        <v>5.2999999999999998E-4</v>
      </c>
      <c r="R1040" s="195">
        <f t="shared" si="42"/>
        <v>5.3E-3</v>
      </c>
      <c r="S1040" s="195">
        <v>0</v>
      </c>
      <c r="T1040" s="196">
        <f t="shared" si="43"/>
        <v>0</v>
      </c>
      <c r="U1040" s="35"/>
      <c r="V1040" s="35"/>
      <c r="W1040" s="35"/>
      <c r="X1040" s="35"/>
      <c r="Y1040" s="35"/>
      <c r="Z1040" s="35"/>
      <c r="AA1040" s="35"/>
      <c r="AB1040" s="35"/>
      <c r="AC1040" s="35"/>
      <c r="AD1040" s="35"/>
      <c r="AE1040" s="35"/>
      <c r="AR1040" s="197" t="s">
        <v>283</v>
      </c>
      <c r="AT1040" s="197" t="s">
        <v>160</v>
      </c>
      <c r="AU1040" s="197" t="s">
        <v>85</v>
      </c>
      <c r="AY1040" s="18" t="s">
        <v>158</v>
      </c>
      <c r="BE1040" s="198">
        <f t="shared" si="44"/>
        <v>0</v>
      </c>
      <c r="BF1040" s="198">
        <f t="shared" si="45"/>
        <v>0</v>
      </c>
      <c r="BG1040" s="198">
        <f t="shared" si="46"/>
        <v>0</v>
      </c>
      <c r="BH1040" s="198">
        <f t="shared" si="47"/>
        <v>0</v>
      </c>
      <c r="BI1040" s="198">
        <f t="shared" si="48"/>
        <v>0</v>
      </c>
      <c r="BJ1040" s="18" t="s">
        <v>8</v>
      </c>
      <c r="BK1040" s="198">
        <f t="shared" si="49"/>
        <v>0</v>
      </c>
      <c r="BL1040" s="18" t="s">
        <v>283</v>
      </c>
      <c r="BM1040" s="197" t="s">
        <v>1654</v>
      </c>
    </row>
    <row r="1041" spans="1:65" s="2" customFormat="1" ht="24">
      <c r="A1041" s="35"/>
      <c r="B1041" s="36"/>
      <c r="C1041" s="187" t="s">
        <v>1655</v>
      </c>
      <c r="D1041" s="187" t="s">
        <v>160</v>
      </c>
      <c r="E1041" s="188" t="s">
        <v>1656</v>
      </c>
      <c r="F1041" s="189" t="s">
        <v>1657</v>
      </c>
      <c r="G1041" s="190" t="s">
        <v>227</v>
      </c>
      <c r="H1041" s="191">
        <v>0.05</v>
      </c>
      <c r="I1041" s="192"/>
      <c r="J1041" s="191">
        <f t="shared" si="40"/>
        <v>0</v>
      </c>
      <c r="K1041" s="189" t="s">
        <v>1</v>
      </c>
      <c r="L1041" s="40"/>
      <c r="M1041" s="193" t="s">
        <v>1</v>
      </c>
      <c r="N1041" s="194" t="s">
        <v>41</v>
      </c>
      <c r="O1041" s="72"/>
      <c r="P1041" s="195">
        <f t="shared" si="41"/>
        <v>0</v>
      </c>
      <c r="Q1041" s="195">
        <v>0</v>
      </c>
      <c r="R1041" s="195">
        <f t="shared" si="42"/>
        <v>0</v>
      </c>
      <c r="S1041" s="195">
        <v>0</v>
      </c>
      <c r="T1041" s="196">
        <f t="shared" si="43"/>
        <v>0</v>
      </c>
      <c r="U1041" s="35"/>
      <c r="V1041" s="35"/>
      <c r="W1041" s="35"/>
      <c r="X1041" s="35"/>
      <c r="Y1041" s="35"/>
      <c r="Z1041" s="35"/>
      <c r="AA1041" s="35"/>
      <c r="AB1041" s="35"/>
      <c r="AC1041" s="35"/>
      <c r="AD1041" s="35"/>
      <c r="AE1041" s="35"/>
      <c r="AR1041" s="197" t="s">
        <v>283</v>
      </c>
      <c r="AT1041" s="197" t="s">
        <v>160</v>
      </c>
      <c r="AU1041" s="197" t="s">
        <v>85</v>
      </c>
      <c r="AY1041" s="18" t="s">
        <v>158</v>
      </c>
      <c r="BE1041" s="198">
        <f t="shared" si="44"/>
        <v>0</v>
      </c>
      <c r="BF1041" s="198">
        <f t="shared" si="45"/>
        <v>0</v>
      </c>
      <c r="BG1041" s="198">
        <f t="shared" si="46"/>
        <v>0</v>
      </c>
      <c r="BH1041" s="198">
        <f t="shared" si="47"/>
        <v>0</v>
      </c>
      <c r="BI1041" s="198">
        <f t="shared" si="48"/>
        <v>0</v>
      </c>
      <c r="BJ1041" s="18" t="s">
        <v>8</v>
      </c>
      <c r="BK1041" s="198">
        <f t="shared" si="49"/>
        <v>0</v>
      </c>
      <c r="BL1041" s="18" t="s">
        <v>283</v>
      </c>
      <c r="BM1041" s="197" t="s">
        <v>1658</v>
      </c>
    </row>
    <row r="1042" spans="1:65" s="2" customFormat="1" ht="24">
      <c r="A1042" s="35"/>
      <c r="B1042" s="36"/>
      <c r="C1042" s="187" t="s">
        <v>1659</v>
      </c>
      <c r="D1042" s="187" t="s">
        <v>160</v>
      </c>
      <c r="E1042" s="188" t="s">
        <v>1660</v>
      </c>
      <c r="F1042" s="189" t="s">
        <v>1661</v>
      </c>
      <c r="G1042" s="190" t="s">
        <v>442</v>
      </c>
      <c r="H1042" s="191">
        <v>2</v>
      </c>
      <c r="I1042" s="192"/>
      <c r="J1042" s="191">
        <f t="shared" si="40"/>
        <v>0</v>
      </c>
      <c r="K1042" s="189" t="s">
        <v>1</v>
      </c>
      <c r="L1042" s="40"/>
      <c r="M1042" s="193" t="s">
        <v>1</v>
      </c>
      <c r="N1042" s="194" t="s">
        <v>41</v>
      </c>
      <c r="O1042" s="72"/>
      <c r="P1042" s="195">
        <f t="shared" si="41"/>
        <v>0</v>
      </c>
      <c r="Q1042" s="195">
        <v>1.6549999999999999E-2</v>
      </c>
      <c r="R1042" s="195">
        <f t="shared" si="42"/>
        <v>3.3099999999999997E-2</v>
      </c>
      <c r="S1042" s="195">
        <v>0</v>
      </c>
      <c r="T1042" s="196">
        <f t="shared" si="43"/>
        <v>0</v>
      </c>
      <c r="U1042" s="35"/>
      <c r="V1042" s="35"/>
      <c r="W1042" s="35"/>
      <c r="X1042" s="35"/>
      <c r="Y1042" s="35"/>
      <c r="Z1042" s="35"/>
      <c r="AA1042" s="35"/>
      <c r="AB1042" s="35"/>
      <c r="AC1042" s="35"/>
      <c r="AD1042" s="35"/>
      <c r="AE1042" s="35"/>
      <c r="AR1042" s="197" t="s">
        <v>283</v>
      </c>
      <c r="AT1042" s="197" t="s">
        <v>160</v>
      </c>
      <c r="AU1042" s="197" t="s">
        <v>85</v>
      </c>
      <c r="AY1042" s="18" t="s">
        <v>158</v>
      </c>
      <c r="BE1042" s="198">
        <f t="shared" si="44"/>
        <v>0</v>
      </c>
      <c r="BF1042" s="198">
        <f t="shared" si="45"/>
        <v>0</v>
      </c>
      <c r="BG1042" s="198">
        <f t="shared" si="46"/>
        <v>0</v>
      </c>
      <c r="BH1042" s="198">
        <f t="shared" si="47"/>
        <v>0</v>
      </c>
      <c r="BI1042" s="198">
        <f t="shared" si="48"/>
        <v>0</v>
      </c>
      <c r="BJ1042" s="18" t="s">
        <v>8</v>
      </c>
      <c r="BK1042" s="198">
        <f t="shared" si="49"/>
        <v>0</v>
      </c>
      <c r="BL1042" s="18" t="s">
        <v>283</v>
      </c>
      <c r="BM1042" s="197" t="s">
        <v>1662</v>
      </c>
    </row>
    <row r="1043" spans="1:65" s="2" customFormat="1" ht="24">
      <c r="A1043" s="35"/>
      <c r="B1043" s="36"/>
      <c r="C1043" s="187" t="s">
        <v>1663</v>
      </c>
      <c r="D1043" s="187" t="s">
        <v>160</v>
      </c>
      <c r="E1043" s="188" t="s">
        <v>1664</v>
      </c>
      <c r="F1043" s="189" t="s">
        <v>1665</v>
      </c>
      <c r="G1043" s="190" t="s">
        <v>442</v>
      </c>
      <c r="H1043" s="191">
        <v>1</v>
      </c>
      <c r="I1043" s="192"/>
      <c r="J1043" s="191">
        <f t="shared" si="40"/>
        <v>0</v>
      </c>
      <c r="K1043" s="189" t="s">
        <v>1</v>
      </c>
      <c r="L1043" s="40"/>
      <c r="M1043" s="193" t="s">
        <v>1</v>
      </c>
      <c r="N1043" s="194" t="s">
        <v>41</v>
      </c>
      <c r="O1043" s="72"/>
      <c r="P1043" s="195">
        <f t="shared" si="41"/>
        <v>0</v>
      </c>
      <c r="Q1043" s="195">
        <v>2.8029999999999999E-2</v>
      </c>
      <c r="R1043" s="195">
        <f t="shared" si="42"/>
        <v>2.8029999999999999E-2</v>
      </c>
      <c r="S1043" s="195">
        <v>0</v>
      </c>
      <c r="T1043" s="196">
        <f t="shared" si="43"/>
        <v>0</v>
      </c>
      <c r="U1043" s="35"/>
      <c r="V1043" s="35"/>
      <c r="W1043" s="35"/>
      <c r="X1043" s="35"/>
      <c r="Y1043" s="35"/>
      <c r="Z1043" s="35"/>
      <c r="AA1043" s="35"/>
      <c r="AB1043" s="35"/>
      <c r="AC1043" s="35"/>
      <c r="AD1043" s="35"/>
      <c r="AE1043" s="35"/>
      <c r="AR1043" s="197" t="s">
        <v>283</v>
      </c>
      <c r="AT1043" s="197" t="s">
        <v>160</v>
      </c>
      <c r="AU1043" s="197" t="s">
        <v>85</v>
      </c>
      <c r="AY1043" s="18" t="s">
        <v>158</v>
      </c>
      <c r="BE1043" s="198">
        <f t="shared" si="44"/>
        <v>0</v>
      </c>
      <c r="BF1043" s="198">
        <f t="shared" si="45"/>
        <v>0</v>
      </c>
      <c r="BG1043" s="198">
        <f t="shared" si="46"/>
        <v>0</v>
      </c>
      <c r="BH1043" s="198">
        <f t="shared" si="47"/>
        <v>0</v>
      </c>
      <c r="BI1043" s="198">
        <f t="shared" si="48"/>
        <v>0</v>
      </c>
      <c r="BJ1043" s="18" t="s">
        <v>8</v>
      </c>
      <c r="BK1043" s="198">
        <f t="shared" si="49"/>
        <v>0</v>
      </c>
      <c r="BL1043" s="18" t="s">
        <v>283</v>
      </c>
      <c r="BM1043" s="197" t="s">
        <v>1666</v>
      </c>
    </row>
    <row r="1044" spans="1:65" s="2" customFormat="1" ht="24">
      <c r="A1044" s="35"/>
      <c r="B1044" s="36"/>
      <c r="C1044" s="187" t="s">
        <v>1667</v>
      </c>
      <c r="D1044" s="187" t="s">
        <v>160</v>
      </c>
      <c r="E1044" s="188" t="s">
        <v>1668</v>
      </c>
      <c r="F1044" s="189" t="s">
        <v>1669</v>
      </c>
      <c r="G1044" s="190" t="s">
        <v>442</v>
      </c>
      <c r="H1044" s="191">
        <v>2</v>
      </c>
      <c r="I1044" s="192"/>
      <c r="J1044" s="191">
        <f t="shared" si="40"/>
        <v>0</v>
      </c>
      <c r="K1044" s="189" t="s">
        <v>1</v>
      </c>
      <c r="L1044" s="40"/>
      <c r="M1044" s="193" t="s">
        <v>1</v>
      </c>
      <c r="N1044" s="194" t="s">
        <v>41</v>
      </c>
      <c r="O1044" s="72"/>
      <c r="P1044" s="195">
        <f t="shared" si="41"/>
        <v>0</v>
      </c>
      <c r="Q1044" s="195">
        <v>3.09E-2</v>
      </c>
      <c r="R1044" s="195">
        <f t="shared" si="42"/>
        <v>6.1800000000000001E-2</v>
      </c>
      <c r="S1044" s="195">
        <v>0</v>
      </c>
      <c r="T1044" s="196">
        <f t="shared" si="43"/>
        <v>0</v>
      </c>
      <c r="U1044" s="35"/>
      <c r="V1044" s="35"/>
      <c r="W1044" s="35"/>
      <c r="X1044" s="35"/>
      <c r="Y1044" s="35"/>
      <c r="Z1044" s="35"/>
      <c r="AA1044" s="35"/>
      <c r="AB1044" s="35"/>
      <c r="AC1044" s="35"/>
      <c r="AD1044" s="35"/>
      <c r="AE1044" s="35"/>
      <c r="AR1044" s="197" t="s">
        <v>283</v>
      </c>
      <c r="AT1044" s="197" t="s">
        <v>160</v>
      </c>
      <c r="AU1044" s="197" t="s">
        <v>85</v>
      </c>
      <c r="AY1044" s="18" t="s">
        <v>158</v>
      </c>
      <c r="BE1044" s="198">
        <f t="shared" si="44"/>
        <v>0</v>
      </c>
      <c r="BF1044" s="198">
        <f t="shared" si="45"/>
        <v>0</v>
      </c>
      <c r="BG1044" s="198">
        <f t="shared" si="46"/>
        <v>0</v>
      </c>
      <c r="BH1044" s="198">
        <f t="shared" si="47"/>
        <v>0</v>
      </c>
      <c r="BI1044" s="198">
        <f t="shared" si="48"/>
        <v>0</v>
      </c>
      <c r="BJ1044" s="18" t="s">
        <v>8</v>
      </c>
      <c r="BK1044" s="198">
        <f t="shared" si="49"/>
        <v>0</v>
      </c>
      <c r="BL1044" s="18" t="s">
        <v>283</v>
      </c>
      <c r="BM1044" s="197" t="s">
        <v>1670</v>
      </c>
    </row>
    <row r="1045" spans="1:65" s="2" customFormat="1" ht="24">
      <c r="A1045" s="35"/>
      <c r="B1045" s="36"/>
      <c r="C1045" s="187" t="s">
        <v>1671</v>
      </c>
      <c r="D1045" s="187" t="s">
        <v>160</v>
      </c>
      <c r="E1045" s="188" t="s">
        <v>1672</v>
      </c>
      <c r="F1045" s="189" t="s">
        <v>1673</v>
      </c>
      <c r="G1045" s="190" t="s">
        <v>442</v>
      </c>
      <c r="H1045" s="191">
        <v>1</v>
      </c>
      <c r="I1045" s="192"/>
      <c r="J1045" s="191">
        <f t="shared" si="40"/>
        <v>0</v>
      </c>
      <c r="K1045" s="189" t="s">
        <v>1</v>
      </c>
      <c r="L1045" s="40"/>
      <c r="M1045" s="193" t="s">
        <v>1</v>
      </c>
      <c r="N1045" s="194" t="s">
        <v>41</v>
      </c>
      <c r="O1045" s="72"/>
      <c r="P1045" s="195">
        <f t="shared" si="41"/>
        <v>0</v>
      </c>
      <c r="Q1045" s="195">
        <v>8.0000000000000007E-5</v>
      </c>
      <c r="R1045" s="195">
        <f t="shared" si="42"/>
        <v>8.0000000000000007E-5</v>
      </c>
      <c r="S1045" s="195">
        <v>4.675E-2</v>
      </c>
      <c r="T1045" s="196">
        <f t="shared" si="43"/>
        <v>4.675E-2</v>
      </c>
      <c r="U1045" s="35"/>
      <c r="V1045" s="35"/>
      <c r="W1045" s="35"/>
      <c r="X1045" s="35"/>
      <c r="Y1045" s="35"/>
      <c r="Z1045" s="35"/>
      <c r="AA1045" s="35"/>
      <c r="AB1045" s="35"/>
      <c r="AC1045" s="35"/>
      <c r="AD1045" s="35"/>
      <c r="AE1045" s="35"/>
      <c r="AR1045" s="197" t="s">
        <v>283</v>
      </c>
      <c r="AT1045" s="197" t="s">
        <v>160</v>
      </c>
      <c r="AU1045" s="197" t="s">
        <v>85</v>
      </c>
      <c r="AY1045" s="18" t="s">
        <v>158</v>
      </c>
      <c r="BE1045" s="198">
        <f t="shared" si="44"/>
        <v>0</v>
      </c>
      <c r="BF1045" s="198">
        <f t="shared" si="45"/>
        <v>0</v>
      </c>
      <c r="BG1045" s="198">
        <f t="shared" si="46"/>
        <v>0</v>
      </c>
      <c r="BH1045" s="198">
        <f t="shared" si="47"/>
        <v>0</v>
      </c>
      <c r="BI1045" s="198">
        <f t="shared" si="48"/>
        <v>0</v>
      </c>
      <c r="BJ1045" s="18" t="s">
        <v>8</v>
      </c>
      <c r="BK1045" s="198">
        <f t="shared" si="49"/>
        <v>0</v>
      </c>
      <c r="BL1045" s="18" t="s">
        <v>283</v>
      </c>
      <c r="BM1045" s="197" t="s">
        <v>1674</v>
      </c>
    </row>
    <row r="1046" spans="1:65" s="2" customFormat="1" ht="33" customHeight="1">
      <c r="A1046" s="35"/>
      <c r="B1046" s="36"/>
      <c r="C1046" s="187" t="s">
        <v>1675</v>
      </c>
      <c r="D1046" s="187" t="s">
        <v>160</v>
      </c>
      <c r="E1046" s="188" t="s">
        <v>1676</v>
      </c>
      <c r="F1046" s="189" t="s">
        <v>1677</v>
      </c>
      <c r="G1046" s="190" t="s">
        <v>442</v>
      </c>
      <c r="H1046" s="191">
        <v>2</v>
      </c>
      <c r="I1046" s="192"/>
      <c r="J1046" s="191">
        <f t="shared" si="40"/>
        <v>0</v>
      </c>
      <c r="K1046" s="189" t="s">
        <v>1</v>
      </c>
      <c r="L1046" s="40"/>
      <c r="M1046" s="193" t="s">
        <v>1</v>
      </c>
      <c r="N1046" s="194" t="s">
        <v>41</v>
      </c>
      <c r="O1046" s="72"/>
      <c r="P1046" s="195">
        <f t="shared" si="41"/>
        <v>0</v>
      </c>
      <c r="Q1046" s="195">
        <v>1.2449999999999999E-2</v>
      </c>
      <c r="R1046" s="195">
        <f t="shared" si="42"/>
        <v>2.4899999999999999E-2</v>
      </c>
      <c r="S1046" s="195">
        <v>0</v>
      </c>
      <c r="T1046" s="196">
        <f t="shared" si="43"/>
        <v>0</v>
      </c>
      <c r="U1046" s="35"/>
      <c r="V1046" s="35"/>
      <c r="W1046" s="35"/>
      <c r="X1046" s="35"/>
      <c r="Y1046" s="35"/>
      <c r="Z1046" s="35"/>
      <c r="AA1046" s="35"/>
      <c r="AB1046" s="35"/>
      <c r="AC1046" s="35"/>
      <c r="AD1046" s="35"/>
      <c r="AE1046" s="35"/>
      <c r="AR1046" s="197" t="s">
        <v>283</v>
      </c>
      <c r="AT1046" s="197" t="s">
        <v>160</v>
      </c>
      <c r="AU1046" s="197" t="s">
        <v>85</v>
      </c>
      <c r="AY1046" s="18" t="s">
        <v>158</v>
      </c>
      <c r="BE1046" s="198">
        <f t="shared" si="44"/>
        <v>0</v>
      </c>
      <c r="BF1046" s="198">
        <f t="shared" si="45"/>
        <v>0</v>
      </c>
      <c r="BG1046" s="198">
        <f t="shared" si="46"/>
        <v>0</v>
      </c>
      <c r="BH1046" s="198">
        <f t="shared" si="47"/>
        <v>0</v>
      </c>
      <c r="BI1046" s="198">
        <f t="shared" si="48"/>
        <v>0</v>
      </c>
      <c r="BJ1046" s="18" t="s">
        <v>8</v>
      </c>
      <c r="BK1046" s="198">
        <f t="shared" si="49"/>
        <v>0</v>
      </c>
      <c r="BL1046" s="18" t="s">
        <v>283</v>
      </c>
      <c r="BM1046" s="197" t="s">
        <v>1678</v>
      </c>
    </row>
    <row r="1047" spans="1:65" s="2" customFormat="1" ht="33" customHeight="1">
      <c r="A1047" s="35"/>
      <c r="B1047" s="36"/>
      <c r="C1047" s="187" t="s">
        <v>1679</v>
      </c>
      <c r="D1047" s="187" t="s">
        <v>160</v>
      </c>
      <c r="E1047" s="188" t="s">
        <v>1680</v>
      </c>
      <c r="F1047" s="189" t="s">
        <v>1681</v>
      </c>
      <c r="G1047" s="190" t="s">
        <v>442</v>
      </c>
      <c r="H1047" s="191">
        <v>1</v>
      </c>
      <c r="I1047" s="192"/>
      <c r="J1047" s="191">
        <f t="shared" si="40"/>
        <v>0</v>
      </c>
      <c r="K1047" s="189" t="s">
        <v>1</v>
      </c>
      <c r="L1047" s="40"/>
      <c r="M1047" s="193" t="s">
        <v>1</v>
      </c>
      <c r="N1047" s="194" t="s">
        <v>41</v>
      </c>
      <c r="O1047" s="72"/>
      <c r="P1047" s="195">
        <f t="shared" si="41"/>
        <v>0</v>
      </c>
      <c r="Q1047" s="195">
        <v>1.8599999999999998E-2</v>
      </c>
      <c r="R1047" s="195">
        <f t="shared" si="42"/>
        <v>1.8599999999999998E-2</v>
      </c>
      <c r="S1047" s="195">
        <v>0</v>
      </c>
      <c r="T1047" s="196">
        <f t="shared" si="43"/>
        <v>0</v>
      </c>
      <c r="U1047" s="35"/>
      <c r="V1047" s="35"/>
      <c r="W1047" s="35"/>
      <c r="X1047" s="35"/>
      <c r="Y1047" s="35"/>
      <c r="Z1047" s="35"/>
      <c r="AA1047" s="35"/>
      <c r="AB1047" s="35"/>
      <c r="AC1047" s="35"/>
      <c r="AD1047" s="35"/>
      <c r="AE1047" s="35"/>
      <c r="AR1047" s="197" t="s">
        <v>283</v>
      </c>
      <c r="AT1047" s="197" t="s">
        <v>160</v>
      </c>
      <c r="AU1047" s="197" t="s">
        <v>85</v>
      </c>
      <c r="AY1047" s="18" t="s">
        <v>158</v>
      </c>
      <c r="BE1047" s="198">
        <f t="shared" si="44"/>
        <v>0</v>
      </c>
      <c r="BF1047" s="198">
        <f t="shared" si="45"/>
        <v>0</v>
      </c>
      <c r="BG1047" s="198">
        <f t="shared" si="46"/>
        <v>0</v>
      </c>
      <c r="BH1047" s="198">
        <f t="shared" si="47"/>
        <v>0</v>
      </c>
      <c r="BI1047" s="198">
        <f t="shared" si="48"/>
        <v>0</v>
      </c>
      <c r="BJ1047" s="18" t="s">
        <v>8</v>
      </c>
      <c r="BK1047" s="198">
        <f t="shared" si="49"/>
        <v>0</v>
      </c>
      <c r="BL1047" s="18" t="s">
        <v>283</v>
      </c>
      <c r="BM1047" s="197" t="s">
        <v>1682</v>
      </c>
    </row>
    <row r="1048" spans="1:65" s="2" customFormat="1" ht="33" customHeight="1">
      <c r="A1048" s="35"/>
      <c r="B1048" s="36"/>
      <c r="C1048" s="187" t="s">
        <v>1683</v>
      </c>
      <c r="D1048" s="187" t="s">
        <v>160</v>
      </c>
      <c r="E1048" s="188" t="s">
        <v>1684</v>
      </c>
      <c r="F1048" s="189" t="s">
        <v>1685</v>
      </c>
      <c r="G1048" s="190" t="s">
        <v>442</v>
      </c>
      <c r="H1048" s="191">
        <v>1</v>
      </c>
      <c r="I1048" s="192"/>
      <c r="J1048" s="191">
        <f t="shared" si="40"/>
        <v>0</v>
      </c>
      <c r="K1048" s="189" t="s">
        <v>1</v>
      </c>
      <c r="L1048" s="40"/>
      <c r="M1048" s="193" t="s">
        <v>1</v>
      </c>
      <c r="N1048" s="194" t="s">
        <v>41</v>
      </c>
      <c r="O1048" s="72"/>
      <c r="P1048" s="195">
        <f t="shared" si="41"/>
        <v>0</v>
      </c>
      <c r="Q1048" s="195">
        <v>2.47E-2</v>
      </c>
      <c r="R1048" s="195">
        <f t="shared" si="42"/>
        <v>2.47E-2</v>
      </c>
      <c r="S1048" s="195">
        <v>0</v>
      </c>
      <c r="T1048" s="196">
        <f t="shared" si="43"/>
        <v>0</v>
      </c>
      <c r="U1048" s="35"/>
      <c r="V1048" s="35"/>
      <c r="W1048" s="35"/>
      <c r="X1048" s="35"/>
      <c r="Y1048" s="35"/>
      <c r="Z1048" s="35"/>
      <c r="AA1048" s="35"/>
      <c r="AB1048" s="35"/>
      <c r="AC1048" s="35"/>
      <c r="AD1048" s="35"/>
      <c r="AE1048" s="35"/>
      <c r="AR1048" s="197" t="s">
        <v>283</v>
      </c>
      <c r="AT1048" s="197" t="s">
        <v>160</v>
      </c>
      <c r="AU1048" s="197" t="s">
        <v>85</v>
      </c>
      <c r="AY1048" s="18" t="s">
        <v>158</v>
      </c>
      <c r="BE1048" s="198">
        <f t="shared" si="44"/>
        <v>0</v>
      </c>
      <c r="BF1048" s="198">
        <f t="shared" si="45"/>
        <v>0</v>
      </c>
      <c r="BG1048" s="198">
        <f t="shared" si="46"/>
        <v>0</v>
      </c>
      <c r="BH1048" s="198">
        <f t="shared" si="47"/>
        <v>0</v>
      </c>
      <c r="BI1048" s="198">
        <f t="shared" si="48"/>
        <v>0</v>
      </c>
      <c r="BJ1048" s="18" t="s">
        <v>8</v>
      </c>
      <c r="BK1048" s="198">
        <f t="shared" si="49"/>
        <v>0</v>
      </c>
      <c r="BL1048" s="18" t="s">
        <v>283</v>
      </c>
      <c r="BM1048" s="197" t="s">
        <v>1686</v>
      </c>
    </row>
    <row r="1049" spans="1:65" s="2" customFormat="1" ht="33" customHeight="1">
      <c r="A1049" s="35"/>
      <c r="B1049" s="36"/>
      <c r="C1049" s="187" t="s">
        <v>1687</v>
      </c>
      <c r="D1049" s="187" t="s">
        <v>160</v>
      </c>
      <c r="E1049" s="188" t="s">
        <v>1688</v>
      </c>
      <c r="F1049" s="189" t="s">
        <v>1689</v>
      </c>
      <c r="G1049" s="190" t="s">
        <v>442</v>
      </c>
      <c r="H1049" s="191">
        <v>1</v>
      </c>
      <c r="I1049" s="192"/>
      <c r="J1049" s="191">
        <f t="shared" si="40"/>
        <v>0</v>
      </c>
      <c r="K1049" s="189" t="s">
        <v>1</v>
      </c>
      <c r="L1049" s="40"/>
      <c r="M1049" s="193" t="s">
        <v>1</v>
      </c>
      <c r="N1049" s="194" t="s">
        <v>41</v>
      </c>
      <c r="O1049" s="72"/>
      <c r="P1049" s="195">
        <f t="shared" si="41"/>
        <v>0</v>
      </c>
      <c r="Q1049" s="195">
        <v>2.6800000000000001E-2</v>
      </c>
      <c r="R1049" s="195">
        <f t="shared" si="42"/>
        <v>2.6800000000000001E-2</v>
      </c>
      <c r="S1049" s="195">
        <v>0</v>
      </c>
      <c r="T1049" s="196">
        <f t="shared" si="43"/>
        <v>0</v>
      </c>
      <c r="U1049" s="35"/>
      <c r="V1049" s="35"/>
      <c r="W1049" s="35"/>
      <c r="X1049" s="35"/>
      <c r="Y1049" s="35"/>
      <c r="Z1049" s="35"/>
      <c r="AA1049" s="35"/>
      <c r="AB1049" s="35"/>
      <c r="AC1049" s="35"/>
      <c r="AD1049" s="35"/>
      <c r="AE1049" s="35"/>
      <c r="AR1049" s="197" t="s">
        <v>283</v>
      </c>
      <c r="AT1049" s="197" t="s">
        <v>160</v>
      </c>
      <c r="AU1049" s="197" t="s">
        <v>85</v>
      </c>
      <c r="AY1049" s="18" t="s">
        <v>158</v>
      </c>
      <c r="BE1049" s="198">
        <f t="shared" si="44"/>
        <v>0</v>
      </c>
      <c r="BF1049" s="198">
        <f t="shared" si="45"/>
        <v>0</v>
      </c>
      <c r="BG1049" s="198">
        <f t="shared" si="46"/>
        <v>0</v>
      </c>
      <c r="BH1049" s="198">
        <f t="shared" si="47"/>
        <v>0</v>
      </c>
      <c r="BI1049" s="198">
        <f t="shared" si="48"/>
        <v>0</v>
      </c>
      <c r="BJ1049" s="18" t="s">
        <v>8</v>
      </c>
      <c r="BK1049" s="198">
        <f t="shared" si="49"/>
        <v>0</v>
      </c>
      <c r="BL1049" s="18" t="s">
        <v>283</v>
      </c>
      <c r="BM1049" s="197" t="s">
        <v>1690</v>
      </c>
    </row>
    <row r="1050" spans="1:65" s="2" customFormat="1" ht="33" customHeight="1">
      <c r="A1050" s="35"/>
      <c r="B1050" s="36"/>
      <c r="C1050" s="187" t="s">
        <v>1691</v>
      </c>
      <c r="D1050" s="187" t="s">
        <v>160</v>
      </c>
      <c r="E1050" s="188" t="s">
        <v>1692</v>
      </c>
      <c r="F1050" s="189" t="s">
        <v>1693</v>
      </c>
      <c r="G1050" s="190" t="s">
        <v>442</v>
      </c>
      <c r="H1050" s="191">
        <v>1</v>
      </c>
      <c r="I1050" s="192"/>
      <c r="J1050" s="191">
        <f t="shared" si="40"/>
        <v>0</v>
      </c>
      <c r="K1050" s="189" t="s">
        <v>1</v>
      </c>
      <c r="L1050" s="40"/>
      <c r="M1050" s="193" t="s">
        <v>1</v>
      </c>
      <c r="N1050" s="194" t="s">
        <v>41</v>
      </c>
      <c r="O1050" s="72"/>
      <c r="P1050" s="195">
        <f t="shared" si="41"/>
        <v>0</v>
      </c>
      <c r="Q1050" s="195">
        <v>1.942E-2</v>
      </c>
      <c r="R1050" s="195">
        <f t="shared" si="42"/>
        <v>1.942E-2</v>
      </c>
      <c r="S1050" s="195">
        <v>0</v>
      </c>
      <c r="T1050" s="196">
        <f t="shared" si="43"/>
        <v>0</v>
      </c>
      <c r="U1050" s="35"/>
      <c r="V1050" s="35"/>
      <c r="W1050" s="35"/>
      <c r="X1050" s="35"/>
      <c r="Y1050" s="35"/>
      <c r="Z1050" s="35"/>
      <c r="AA1050" s="35"/>
      <c r="AB1050" s="35"/>
      <c r="AC1050" s="35"/>
      <c r="AD1050" s="35"/>
      <c r="AE1050" s="35"/>
      <c r="AR1050" s="197" t="s">
        <v>283</v>
      </c>
      <c r="AT1050" s="197" t="s">
        <v>160</v>
      </c>
      <c r="AU1050" s="197" t="s">
        <v>85</v>
      </c>
      <c r="AY1050" s="18" t="s">
        <v>158</v>
      </c>
      <c r="BE1050" s="198">
        <f t="shared" si="44"/>
        <v>0</v>
      </c>
      <c r="BF1050" s="198">
        <f t="shared" si="45"/>
        <v>0</v>
      </c>
      <c r="BG1050" s="198">
        <f t="shared" si="46"/>
        <v>0</v>
      </c>
      <c r="BH1050" s="198">
        <f t="shared" si="47"/>
        <v>0</v>
      </c>
      <c r="BI1050" s="198">
        <f t="shared" si="48"/>
        <v>0</v>
      </c>
      <c r="BJ1050" s="18" t="s">
        <v>8</v>
      </c>
      <c r="BK1050" s="198">
        <f t="shared" si="49"/>
        <v>0</v>
      </c>
      <c r="BL1050" s="18" t="s">
        <v>283</v>
      </c>
      <c r="BM1050" s="197" t="s">
        <v>1694</v>
      </c>
    </row>
    <row r="1051" spans="1:65" s="2" customFormat="1" ht="33" customHeight="1">
      <c r="A1051" s="35"/>
      <c r="B1051" s="36"/>
      <c r="C1051" s="187" t="s">
        <v>1695</v>
      </c>
      <c r="D1051" s="187" t="s">
        <v>160</v>
      </c>
      <c r="E1051" s="188" t="s">
        <v>1696</v>
      </c>
      <c r="F1051" s="189" t="s">
        <v>1697</v>
      </c>
      <c r="G1051" s="190" t="s">
        <v>442</v>
      </c>
      <c r="H1051" s="191">
        <v>1</v>
      </c>
      <c r="I1051" s="192"/>
      <c r="J1051" s="191">
        <f t="shared" si="40"/>
        <v>0</v>
      </c>
      <c r="K1051" s="189" t="s">
        <v>1</v>
      </c>
      <c r="L1051" s="40"/>
      <c r="M1051" s="193" t="s">
        <v>1</v>
      </c>
      <c r="N1051" s="194" t="s">
        <v>41</v>
      </c>
      <c r="O1051" s="72"/>
      <c r="P1051" s="195">
        <f t="shared" si="41"/>
        <v>0</v>
      </c>
      <c r="Q1051" s="195">
        <v>3.32E-2</v>
      </c>
      <c r="R1051" s="195">
        <f t="shared" si="42"/>
        <v>3.32E-2</v>
      </c>
      <c r="S1051" s="195">
        <v>0</v>
      </c>
      <c r="T1051" s="196">
        <f t="shared" si="43"/>
        <v>0</v>
      </c>
      <c r="U1051" s="35"/>
      <c r="V1051" s="35"/>
      <c r="W1051" s="35"/>
      <c r="X1051" s="35"/>
      <c r="Y1051" s="35"/>
      <c r="Z1051" s="35"/>
      <c r="AA1051" s="35"/>
      <c r="AB1051" s="35"/>
      <c r="AC1051" s="35"/>
      <c r="AD1051" s="35"/>
      <c r="AE1051" s="35"/>
      <c r="AR1051" s="197" t="s">
        <v>283</v>
      </c>
      <c r="AT1051" s="197" t="s">
        <v>160</v>
      </c>
      <c r="AU1051" s="197" t="s">
        <v>85</v>
      </c>
      <c r="AY1051" s="18" t="s">
        <v>158</v>
      </c>
      <c r="BE1051" s="198">
        <f t="shared" si="44"/>
        <v>0</v>
      </c>
      <c r="BF1051" s="198">
        <f t="shared" si="45"/>
        <v>0</v>
      </c>
      <c r="BG1051" s="198">
        <f t="shared" si="46"/>
        <v>0</v>
      </c>
      <c r="BH1051" s="198">
        <f t="shared" si="47"/>
        <v>0</v>
      </c>
      <c r="BI1051" s="198">
        <f t="shared" si="48"/>
        <v>0</v>
      </c>
      <c r="BJ1051" s="18" t="s">
        <v>8</v>
      </c>
      <c r="BK1051" s="198">
        <f t="shared" si="49"/>
        <v>0</v>
      </c>
      <c r="BL1051" s="18" t="s">
        <v>283</v>
      </c>
      <c r="BM1051" s="197" t="s">
        <v>1698</v>
      </c>
    </row>
    <row r="1052" spans="1:65" s="2" customFormat="1" ht="24">
      <c r="A1052" s="35"/>
      <c r="B1052" s="36"/>
      <c r="C1052" s="187" t="s">
        <v>1699</v>
      </c>
      <c r="D1052" s="187" t="s">
        <v>160</v>
      </c>
      <c r="E1052" s="188" t="s">
        <v>1700</v>
      </c>
      <c r="F1052" s="189" t="s">
        <v>1701</v>
      </c>
      <c r="G1052" s="190" t="s">
        <v>442</v>
      </c>
      <c r="H1052" s="191">
        <v>2</v>
      </c>
      <c r="I1052" s="192"/>
      <c r="J1052" s="191">
        <f t="shared" si="40"/>
        <v>0</v>
      </c>
      <c r="K1052" s="189" t="s">
        <v>1</v>
      </c>
      <c r="L1052" s="40"/>
      <c r="M1052" s="193" t="s">
        <v>1</v>
      </c>
      <c r="N1052" s="194" t="s">
        <v>41</v>
      </c>
      <c r="O1052" s="72"/>
      <c r="P1052" s="195">
        <f t="shared" si="41"/>
        <v>0</v>
      </c>
      <c r="Q1052" s="195">
        <v>0</v>
      </c>
      <c r="R1052" s="195">
        <f t="shared" si="42"/>
        <v>0</v>
      </c>
      <c r="S1052" s="195">
        <v>0</v>
      </c>
      <c r="T1052" s="196">
        <f t="shared" si="43"/>
        <v>0</v>
      </c>
      <c r="U1052" s="35"/>
      <c r="V1052" s="35"/>
      <c r="W1052" s="35"/>
      <c r="X1052" s="35"/>
      <c r="Y1052" s="35"/>
      <c r="Z1052" s="35"/>
      <c r="AA1052" s="35"/>
      <c r="AB1052" s="35"/>
      <c r="AC1052" s="35"/>
      <c r="AD1052" s="35"/>
      <c r="AE1052" s="35"/>
      <c r="AR1052" s="197" t="s">
        <v>283</v>
      </c>
      <c r="AT1052" s="197" t="s">
        <v>160</v>
      </c>
      <c r="AU1052" s="197" t="s">
        <v>85</v>
      </c>
      <c r="AY1052" s="18" t="s">
        <v>158</v>
      </c>
      <c r="BE1052" s="198">
        <f t="shared" si="44"/>
        <v>0</v>
      </c>
      <c r="BF1052" s="198">
        <f t="shared" si="45"/>
        <v>0</v>
      </c>
      <c r="BG1052" s="198">
        <f t="shared" si="46"/>
        <v>0</v>
      </c>
      <c r="BH1052" s="198">
        <f t="shared" si="47"/>
        <v>0</v>
      </c>
      <c r="BI1052" s="198">
        <f t="shared" si="48"/>
        <v>0</v>
      </c>
      <c r="BJ1052" s="18" t="s">
        <v>8</v>
      </c>
      <c r="BK1052" s="198">
        <f t="shared" si="49"/>
        <v>0</v>
      </c>
      <c r="BL1052" s="18" t="s">
        <v>283</v>
      </c>
      <c r="BM1052" s="197" t="s">
        <v>1702</v>
      </c>
    </row>
    <row r="1053" spans="1:65" s="2" customFormat="1" ht="24">
      <c r="A1053" s="35"/>
      <c r="B1053" s="36"/>
      <c r="C1053" s="187" t="s">
        <v>1703</v>
      </c>
      <c r="D1053" s="187" t="s">
        <v>160</v>
      </c>
      <c r="E1053" s="188" t="s">
        <v>1704</v>
      </c>
      <c r="F1053" s="189" t="s">
        <v>1705</v>
      </c>
      <c r="G1053" s="190" t="s">
        <v>442</v>
      </c>
      <c r="H1053" s="191">
        <v>2</v>
      </c>
      <c r="I1053" s="192"/>
      <c r="J1053" s="191">
        <f t="shared" si="40"/>
        <v>0</v>
      </c>
      <c r="K1053" s="189" t="s">
        <v>1</v>
      </c>
      <c r="L1053" s="40"/>
      <c r="M1053" s="193" t="s">
        <v>1</v>
      </c>
      <c r="N1053" s="194" t="s">
        <v>41</v>
      </c>
      <c r="O1053" s="72"/>
      <c r="P1053" s="195">
        <f t="shared" si="41"/>
        <v>0</v>
      </c>
      <c r="Q1053" s="195">
        <v>0</v>
      </c>
      <c r="R1053" s="195">
        <f t="shared" si="42"/>
        <v>0</v>
      </c>
      <c r="S1053" s="195">
        <v>0</v>
      </c>
      <c r="T1053" s="196">
        <f t="shared" si="43"/>
        <v>0</v>
      </c>
      <c r="U1053" s="35"/>
      <c r="V1053" s="35"/>
      <c r="W1053" s="35"/>
      <c r="X1053" s="35"/>
      <c r="Y1053" s="35"/>
      <c r="Z1053" s="35"/>
      <c r="AA1053" s="35"/>
      <c r="AB1053" s="35"/>
      <c r="AC1053" s="35"/>
      <c r="AD1053" s="35"/>
      <c r="AE1053" s="35"/>
      <c r="AR1053" s="197" t="s">
        <v>283</v>
      </c>
      <c r="AT1053" s="197" t="s">
        <v>160</v>
      </c>
      <c r="AU1053" s="197" t="s">
        <v>85</v>
      </c>
      <c r="AY1053" s="18" t="s">
        <v>158</v>
      </c>
      <c r="BE1053" s="198">
        <f t="shared" si="44"/>
        <v>0</v>
      </c>
      <c r="BF1053" s="198">
        <f t="shared" si="45"/>
        <v>0</v>
      </c>
      <c r="BG1053" s="198">
        <f t="shared" si="46"/>
        <v>0</v>
      </c>
      <c r="BH1053" s="198">
        <f t="shared" si="47"/>
        <v>0</v>
      </c>
      <c r="BI1053" s="198">
        <f t="shared" si="48"/>
        <v>0</v>
      </c>
      <c r="BJ1053" s="18" t="s">
        <v>8</v>
      </c>
      <c r="BK1053" s="198">
        <f t="shared" si="49"/>
        <v>0</v>
      </c>
      <c r="BL1053" s="18" t="s">
        <v>283</v>
      </c>
      <c r="BM1053" s="197" t="s">
        <v>1706</v>
      </c>
    </row>
    <row r="1054" spans="1:65" s="2" customFormat="1" ht="24">
      <c r="A1054" s="35"/>
      <c r="B1054" s="36"/>
      <c r="C1054" s="187" t="s">
        <v>1707</v>
      </c>
      <c r="D1054" s="187" t="s">
        <v>160</v>
      </c>
      <c r="E1054" s="188" t="s">
        <v>1708</v>
      </c>
      <c r="F1054" s="189" t="s">
        <v>1709</v>
      </c>
      <c r="G1054" s="190" t="s">
        <v>442</v>
      </c>
      <c r="H1054" s="191">
        <v>1</v>
      </c>
      <c r="I1054" s="192"/>
      <c r="J1054" s="191">
        <f t="shared" si="40"/>
        <v>0</v>
      </c>
      <c r="K1054" s="189" t="s">
        <v>1</v>
      </c>
      <c r="L1054" s="40"/>
      <c r="M1054" s="193" t="s">
        <v>1</v>
      </c>
      <c r="N1054" s="194" t="s">
        <v>41</v>
      </c>
      <c r="O1054" s="72"/>
      <c r="P1054" s="195">
        <f t="shared" si="41"/>
        <v>0</v>
      </c>
      <c r="Q1054" s="195">
        <v>2.0000000000000002E-5</v>
      </c>
      <c r="R1054" s="195">
        <f t="shared" si="42"/>
        <v>2.0000000000000002E-5</v>
      </c>
      <c r="S1054" s="195">
        <v>0</v>
      </c>
      <c r="T1054" s="196">
        <f t="shared" si="43"/>
        <v>0</v>
      </c>
      <c r="U1054" s="35"/>
      <c r="V1054" s="35"/>
      <c r="W1054" s="35"/>
      <c r="X1054" s="35"/>
      <c r="Y1054" s="35"/>
      <c r="Z1054" s="35"/>
      <c r="AA1054" s="35"/>
      <c r="AB1054" s="35"/>
      <c r="AC1054" s="35"/>
      <c r="AD1054" s="35"/>
      <c r="AE1054" s="35"/>
      <c r="AR1054" s="197" t="s">
        <v>283</v>
      </c>
      <c r="AT1054" s="197" t="s">
        <v>160</v>
      </c>
      <c r="AU1054" s="197" t="s">
        <v>85</v>
      </c>
      <c r="AY1054" s="18" t="s">
        <v>158</v>
      </c>
      <c r="BE1054" s="198">
        <f t="shared" si="44"/>
        <v>0</v>
      </c>
      <c r="BF1054" s="198">
        <f t="shared" si="45"/>
        <v>0</v>
      </c>
      <c r="BG1054" s="198">
        <f t="shared" si="46"/>
        <v>0</v>
      </c>
      <c r="BH1054" s="198">
        <f t="shared" si="47"/>
        <v>0</v>
      </c>
      <c r="BI1054" s="198">
        <f t="shared" si="48"/>
        <v>0</v>
      </c>
      <c r="BJ1054" s="18" t="s">
        <v>8</v>
      </c>
      <c r="BK1054" s="198">
        <f t="shared" si="49"/>
        <v>0</v>
      </c>
      <c r="BL1054" s="18" t="s">
        <v>283</v>
      </c>
      <c r="BM1054" s="197" t="s">
        <v>1710</v>
      </c>
    </row>
    <row r="1055" spans="1:65" s="2" customFormat="1" ht="24">
      <c r="A1055" s="35"/>
      <c r="B1055" s="36"/>
      <c r="C1055" s="187" t="s">
        <v>1711</v>
      </c>
      <c r="D1055" s="187" t="s">
        <v>160</v>
      </c>
      <c r="E1055" s="188" t="s">
        <v>1712</v>
      </c>
      <c r="F1055" s="189" t="s">
        <v>1713</v>
      </c>
      <c r="G1055" s="190" t="s">
        <v>227</v>
      </c>
      <c r="H1055" s="191">
        <v>0.27</v>
      </c>
      <c r="I1055" s="192"/>
      <c r="J1055" s="191">
        <f t="shared" si="40"/>
        <v>0</v>
      </c>
      <c r="K1055" s="189" t="s">
        <v>1</v>
      </c>
      <c r="L1055" s="40"/>
      <c r="M1055" s="193" t="s">
        <v>1</v>
      </c>
      <c r="N1055" s="194" t="s">
        <v>41</v>
      </c>
      <c r="O1055" s="72"/>
      <c r="P1055" s="195">
        <f t="shared" si="41"/>
        <v>0</v>
      </c>
      <c r="Q1055" s="195">
        <v>0</v>
      </c>
      <c r="R1055" s="195">
        <f t="shared" si="42"/>
        <v>0</v>
      </c>
      <c r="S1055" s="195">
        <v>0</v>
      </c>
      <c r="T1055" s="196">
        <f t="shared" si="43"/>
        <v>0</v>
      </c>
      <c r="U1055" s="35"/>
      <c r="V1055" s="35"/>
      <c r="W1055" s="35"/>
      <c r="X1055" s="35"/>
      <c r="Y1055" s="35"/>
      <c r="Z1055" s="35"/>
      <c r="AA1055" s="35"/>
      <c r="AB1055" s="35"/>
      <c r="AC1055" s="35"/>
      <c r="AD1055" s="35"/>
      <c r="AE1055" s="35"/>
      <c r="AR1055" s="197" t="s">
        <v>283</v>
      </c>
      <c r="AT1055" s="197" t="s">
        <v>160</v>
      </c>
      <c r="AU1055" s="197" t="s">
        <v>85</v>
      </c>
      <c r="AY1055" s="18" t="s">
        <v>158</v>
      </c>
      <c r="BE1055" s="198">
        <f t="shared" si="44"/>
        <v>0</v>
      </c>
      <c r="BF1055" s="198">
        <f t="shared" si="45"/>
        <v>0</v>
      </c>
      <c r="BG1055" s="198">
        <f t="shared" si="46"/>
        <v>0</v>
      </c>
      <c r="BH1055" s="198">
        <f t="shared" si="47"/>
        <v>0</v>
      </c>
      <c r="BI1055" s="198">
        <f t="shared" si="48"/>
        <v>0</v>
      </c>
      <c r="BJ1055" s="18" t="s">
        <v>8</v>
      </c>
      <c r="BK1055" s="198">
        <f t="shared" si="49"/>
        <v>0</v>
      </c>
      <c r="BL1055" s="18" t="s">
        <v>283</v>
      </c>
      <c r="BM1055" s="197" t="s">
        <v>1714</v>
      </c>
    </row>
    <row r="1056" spans="1:65" s="2" customFormat="1" ht="16.5" customHeight="1">
      <c r="A1056" s="35"/>
      <c r="B1056" s="36"/>
      <c r="C1056" s="187" t="s">
        <v>1715</v>
      </c>
      <c r="D1056" s="187" t="s">
        <v>160</v>
      </c>
      <c r="E1056" s="188" t="s">
        <v>1716</v>
      </c>
      <c r="F1056" s="189" t="s">
        <v>1717</v>
      </c>
      <c r="G1056" s="190" t="s">
        <v>1718</v>
      </c>
      <c r="H1056" s="191">
        <v>24</v>
      </c>
      <c r="I1056" s="192"/>
      <c r="J1056" s="191">
        <f t="shared" si="40"/>
        <v>0</v>
      </c>
      <c r="K1056" s="189" t="s">
        <v>1</v>
      </c>
      <c r="L1056" s="40"/>
      <c r="M1056" s="193" t="s">
        <v>1</v>
      </c>
      <c r="N1056" s="194" t="s">
        <v>41</v>
      </c>
      <c r="O1056" s="72"/>
      <c r="P1056" s="195">
        <f t="shared" si="41"/>
        <v>0</v>
      </c>
      <c r="Q1056" s="195">
        <v>0</v>
      </c>
      <c r="R1056" s="195">
        <f t="shared" si="42"/>
        <v>0</v>
      </c>
      <c r="S1056" s="195">
        <v>0</v>
      </c>
      <c r="T1056" s="196">
        <f t="shared" si="43"/>
        <v>0</v>
      </c>
      <c r="U1056" s="35"/>
      <c r="V1056" s="35"/>
      <c r="W1056" s="35"/>
      <c r="X1056" s="35"/>
      <c r="Y1056" s="35"/>
      <c r="Z1056" s="35"/>
      <c r="AA1056" s="35"/>
      <c r="AB1056" s="35"/>
      <c r="AC1056" s="35"/>
      <c r="AD1056" s="35"/>
      <c r="AE1056" s="35"/>
      <c r="AR1056" s="197" t="s">
        <v>283</v>
      </c>
      <c r="AT1056" s="197" t="s">
        <v>160</v>
      </c>
      <c r="AU1056" s="197" t="s">
        <v>85</v>
      </c>
      <c r="AY1056" s="18" t="s">
        <v>158</v>
      </c>
      <c r="BE1056" s="198">
        <f t="shared" si="44"/>
        <v>0</v>
      </c>
      <c r="BF1056" s="198">
        <f t="shared" si="45"/>
        <v>0</v>
      </c>
      <c r="BG1056" s="198">
        <f t="shared" si="46"/>
        <v>0</v>
      </c>
      <c r="BH1056" s="198">
        <f t="shared" si="47"/>
        <v>0</v>
      </c>
      <c r="BI1056" s="198">
        <f t="shared" si="48"/>
        <v>0</v>
      </c>
      <c r="BJ1056" s="18" t="s">
        <v>8</v>
      </c>
      <c r="BK1056" s="198">
        <f t="shared" si="49"/>
        <v>0</v>
      </c>
      <c r="BL1056" s="18" t="s">
        <v>283</v>
      </c>
      <c r="BM1056" s="197" t="s">
        <v>1719</v>
      </c>
    </row>
    <row r="1057" spans="1:65" s="2" customFormat="1" ht="16.5" customHeight="1">
      <c r="A1057" s="35"/>
      <c r="B1057" s="36"/>
      <c r="C1057" s="187" t="s">
        <v>1720</v>
      </c>
      <c r="D1057" s="187" t="s">
        <v>160</v>
      </c>
      <c r="E1057" s="188" t="s">
        <v>1721</v>
      </c>
      <c r="F1057" s="189" t="s">
        <v>1722</v>
      </c>
      <c r="G1057" s="190" t="s">
        <v>442</v>
      </c>
      <c r="H1057" s="191">
        <v>1</v>
      </c>
      <c r="I1057" s="192"/>
      <c r="J1057" s="191">
        <f t="shared" si="40"/>
        <v>0</v>
      </c>
      <c r="K1057" s="189" t="s">
        <v>1</v>
      </c>
      <c r="L1057" s="40"/>
      <c r="M1057" s="193" t="s">
        <v>1</v>
      </c>
      <c r="N1057" s="194" t="s">
        <v>41</v>
      </c>
      <c r="O1057" s="72"/>
      <c r="P1057" s="195">
        <f t="shared" si="41"/>
        <v>0</v>
      </c>
      <c r="Q1057" s="195">
        <v>0</v>
      </c>
      <c r="R1057" s="195">
        <f t="shared" si="42"/>
        <v>0</v>
      </c>
      <c r="S1057" s="195">
        <v>0</v>
      </c>
      <c r="T1057" s="196">
        <f t="shared" si="43"/>
        <v>0</v>
      </c>
      <c r="U1057" s="35"/>
      <c r="V1057" s="35"/>
      <c r="W1057" s="35"/>
      <c r="X1057" s="35"/>
      <c r="Y1057" s="35"/>
      <c r="Z1057" s="35"/>
      <c r="AA1057" s="35"/>
      <c r="AB1057" s="35"/>
      <c r="AC1057" s="35"/>
      <c r="AD1057" s="35"/>
      <c r="AE1057" s="35"/>
      <c r="AR1057" s="197" t="s">
        <v>283</v>
      </c>
      <c r="AT1057" s="197" t="s">
        <v>160</v>
      </c>
      <c r="AU1057" s="197" t="s">
        <v>85</v>
      </c>
      <c r="AY1057" s="18" t="s">
        <v>158</v>
      </c>
      <c r="BE1057" s="198">
        <f t="shared" si="44"/>
        <v>0</v>
      </c>
      <c r="BF1057" s="198">
        <f t="shared" si="45"/>
        <v>0</v>
      </c>
      <c r="BG1057" s="198">
        <f t="shared" si="46"/>
        <v>0</v>
      </c>
      <c r="BH1057" s="198">
        <f t="shared" si="47"/>
        <v>0</v>
      </c>
      <c r="BI1057" s="198">
        <f t="shared" si="48"/>
        <v>0</v>
      </c>
      <c r="BJ1057" s="18" t="s">
        <v>8</v>
      </c>
      <c r="BK1057" s="198">
        <f t="shared" si="49"/>
        <v>0</v>
      </c>
      <c r="BL1057" s="18" t="s">
        <v>283</v>
      </c>
      <c r="BM1057" s="197" t="s">
        <v>1723</v>
      </c>
    </row>
    <row r="1058" spans="1:65" s="2" customFormat="1" ht="16.5" customHeight="1">
      <c r="A1058" s="35"/>
      <c r="B1058" s="36"/>
      <c r="C1058" s="187" t="s">
        <v>1724</v>
      </c>
      <c r="D1058" s="187" t="s">
        <v>160</v>
      </c>
      <c r="E1058" s="188" t="s">
        <v>1725</v>
      </c>
      <c r="F1058" s="189" t="s">
        <v>1726</v>
      </c>
      <c r="G1058" s="190" t="s">
        <v>498</v>
      </c>
      <c r="H1058" s="191">
        <v>1</v>
      </c>
      <c r="I1058" s="192"/>
      <c r="J1058" s="191">
        <f t="shared" si="40"/>
        <v>0</v>
      </c>
      <c r="K1058" s="189" t="s">
        <v>1</v>
      </c>
      <c r="L1058" s="40"/>
      <c r="M1058" s="193" t="s">
        <v>1</v>
      </c>
      <c r="N1058" s="194" t="s">
        <v>41</v>
      </c>
      <c r="O1058" s="72"/>
      <c r="P1058" s="195">
        <f t="shared" si="41"/>
        <v>0</v>
      </c>
      <c r="Q1058" s="195">
        <v>0</v>
      </c>
      <c r="R1058" s="195">
        <f t="shared" si="42"/>
        <v>0</v>
      </c>
      <c r="S1058" s="195">
        <v>0</v>
      </c>
      <c r="T1058" s="196">
        <f t="shared" si="43"/>
        <v>0</v>
      </c>
      <c r="U1058" s="35"/>
      <c r="V1058" s="35"/>
      <c r="W1058" s="35"/>
      <c r="X1058" s="35"/>
      <c r="Y1058" s="35"/>
      <c r="Z1058" s="35"/>
      <c r="AA1058" s="35"/>
      <c r="AB1058" s="35"/>
      <c r="AC1058" s="35"/>
      <c r="AD1058" s="35"/>
      <c r="AE1058" s="35"/>
      <c r="AR1058" s="197" t="s">
        <v>283</v>
      </c>
      <c r="AT1058" s="197" t="s">
        <v>160</v>
      </c>
      <c r="AU1058" s="197" t="s">
        <v>85</v>
      </c>
      <c r="AY1058" s="18" t="s">
        <v>158</v>
      </c>
      <c r="BE1058" s="198">
        <f t="shared" si="44"/>
        <v>0</v>
      </c>
      <c r="BF1058" s="198">
        <f t="shared" si="45"/>
        <v>0</v>
      </c>
      <c r="BG1058" s="198">
        <f t="shared" si="46"/>
        <v>0</v>
      </c>
      <c r="BH1058" s="198">
        <f t="shared" si="47"/>
        <v>0</v>
      </c>
      <c r="BI1058" s="198">
        <f t="shared" si="48"/>
        <v>0</v>
      </c>
      <c r="BJ1058" s="18" t="s">
        <v>8</v>
      </c>
      <c r="BK1058" s="198">
        <f t="shared" si="49"/>
        <v>0</v>
      </c>
      <c r="BL1058" s="18" t="s">
        <v>283</v>
      </c>
      <c r="BM1058" s="197" t="s">
        <v>1727</v>
      </c>
    </row>
    <row r="1059" spans="1:65" s="2" customFormat="1" ht="16.5" customHeight="1">
      <c r="A1059" s="35"/>
      <c r="B1059" s="36"/>
      <c r="C1059" s="187" t="s">
        <v>1728</v>
      </c>
      <c r="D1059" s="187" t="s">
        <v>160</v>
      </c>
      <c r="E1059" s="188" t="s">
        <v>1729</v>
      </c>
      <c r="F1059" s="189" t="s">
        <v>1730</v>
      </c>
      <c r="G1059" s="190" t="s">
        <v>442</v>
      </c>
      <c r="H1059" s="191">
        <v>1</v>
      </c>
      <c r="I1059" s="192"/>
      <c r="J1059" s="191">
        <f t="shared" si="40"/>
        <v>0</v>
      </c>
      <c r="K1059" s="189" t="s">
        <v>1</v>
      </c>
      <c r="L1059" s="40"/>
      <c r="M1059" s="193" t="s">
        <v>1</v>
      </c>
      <c r="N1059" s="194" t="s">
        <v>41</v>
      </c>
      <c r="O1059" s="72"/>
      <c r="P1059" s="195">
        <f t="shared" si="41"/>
        <v>0</v>
      </c>
      <c r="Q1059" s="195">
        <v>0</v>
      </c>
      <c r="R1059" s="195">
        <f t="shared" si="42"/>
        <v>0</v>
      </c>
      <c r="S1059" s="195">
        <v>0</v>
      </c>
      <c r="T1059" s="196">
        <f t="shared" si="43"/>
        <v>0</v>
      </c>
      <c r="U1059" s="35"/>
      <c r="V1059" s="35"/>
      <c r="W1059" s="35"/>
      <c r="X1059" s="35"/>
      <c r="Y1059" s="35"/>
      <c r="Z1059" s="35"/>
      <c r="AA1059" s="35"/>
      <c r="AB1059" s="35"/>
      <c r="AC1059" s="35"/>
      <c r="AD1059" s="35"/>
      <c r="AE1059" s="35"/>
      <c r="AR1059" s="197" t="s">
        <v>283</v>
      </c>
      <c r="AT1059" s="197" t="s">
        <v>160</v>
      </c>
      <c r="AU1059" s="197" t="s">
        <v>85</v>
      </c>
      <c r="AY1059" s="18" t="s">
        <v>158</v>
      </c>
      <c r="BE1059" s="198">
        <f t="shared" si="44"/>
        <v>0</v>
      </c>
      <c r="BF1059" s="198">
        <f t="shared" si="45"/>
        <v>0</v>
      </c>
      <c r="BG1059" s="198">
        <f t="shared" si="46"/>
        <v>0</v>
      </c>
      <c r="BH1059" s="198">
        <f t="shared" si="47"/>
        <v>0</v>
      </c>
      <c r="BI1059" s="198">
        <f t="shared" si="48"/>
        <v>0</v>
      </c>
      <c r="BJ1059" s="18" t="s">
        <v>8</v>
      </c>
      <c r="BK1059" s="198">
        <f t="shared" si="49"/>
        <v>0</v>
      </c>
      <c r="BL1059" s="18" t="s">
        <v>283</v>
      </c>
      <c r="BM1059" s="197" t="s">
        <v>1731</v>
      </c>
    </row>
    <row r="1060" spans="1:65" s="2" customFormat="1" ht="16.5" customHeight="1">
      <c r="A1060" s="35"/>
      <c r="B1060" s="36"/>
      <c r="C1060" s="187" t="s">
        <v>1732</v>
      </c>
      <c r="D1060" s="187" t="s">
        <v>160</v>
      </c>
      <c r="E1060" s="188" t="s">
        <v>1733</v>
      </c>
      <c r="F1060" s="189" t="s">
        <v>1734</v>
      </c>
      <c r="G1060" s="190" t="s">
        <v>442</v>
      </c>
      <c r="H1060" s="191">
        <v>1</v>
      </c>
      <c r="I1060" s="192"/>
      <c r="J1060" s="191">
        <f t="shared" si="40"/>
        <v>0</v>
      </c>
      <c r="K1060" s="189" t="s">
        <v>1</v>
      </c>
      <c r="L1060" s="40"/>
      <c r="M1060" s="193" t="s">
        <v>1</v>
      </c>
      <c r="N1060" s="194" t="s">
        <v>41</v>
      </c>
      <c r="O1060" s="72"/>
      <c r="P1060" s="195">
        <f t="shared" si="41"/>
        <v>0</v>
      </c>
      <c r="Q1060" s="195">
        <v>0</v>
      </c>
      <c r="R1060" s="195">
        <f t="shared" si="42"/>
        <v>0</v>
      </c>
      <c r="S1060" s="195">
        <v>0</v>
      </c>
      <c r="T1060" s="196">
        <f t="shared" si="43"/>
        <v>0</v>
      </c>
      <c r="U1060" s="35"/>
      <c r="V1060" s="35"/>
      <c r="W1060" s="35"/>
      <c r="X1060" s="35"/>
      <c r="Y1060" s="35"/>
      <c r="Z1060" s="35"/>
      <c r="AA1060" s="35"/>
      <c r="AB1060" s="35"/>
      <c r="AC1060" s="35"/>
      <c r="AD1060" s="35"/>
      <c r="AE1060" s="35"/>
      <c r="AR1060" s="197" t="s">
        <v>283</v>
      </c>
      <c r="AT1060" s="197" t="s">
        <v>160</v>
      </c>
      <c r="AU1060" s="197" t="s">
        <v>85</v>
      </c>
      <c r="AY1060" s="18" t="s">
        <v>158</v>
      </c>
      <c r="BE1060" s="198">
        <f t="shared" si="44"/>
        <v>0</v>
      </c>
      <c r="BF1060" s="198">
        <f t="shared" si="45"/>
        <v>0</v>
      </c>
      <c r="BG1060" s="198">
        <f t="shared" si="46"/>
        <v>0</v>
      </c>
      <c r="BH1060" s="198">
        <f t="shared" si="47"/>
        <v>0</v>
      </c>
      <c r="BI1060" s="198">
        <f t="shared" si="48"/>
        <v>0</v>
      </c>
      <c r="BJ1060" s="18" t="s">
        <v>8</v>
      </c>
      <c r="BK1060" s="198">
        <f t="shared" si="49"/>
        <v>0</v>
      </c>
      <c r="BL1060" s="18" t="s">
        <v>283</v>
      </c>
      <c r="BM1060" s="197" t="s">
        <v>1735</v>
      </c>
    </row>
    <row r="1061" spans="1:65" s="2" customFormat="1" ht="16.5" customHeight="1">
      <c r="A1061" s="35"/>
      <c r="B1061" s="36"/>
      <c r="C1061" s="187" t="s">
        <v>1736</v>
      </c>
      <c r="D1061" s="187" t="s">
        <v>160</v>
      </c>
      <c r="E1061" s="188" t="s">
        <v>1737</v>
      </c>
      <c r="F1061" s="189" t="s">
        <v>1738</v>
      </c>
      <c r="G1061" s="190" t="s">
        <v>1739</v>
      </c>
      <c r="H1061" s="191">
        <v>20</v>
      </c>
      <c r="I1061" s="192"/>
      <c r="J1061" s="191">
        <f t="shared" si="40"/>
        <v>0</v>
      </c>
      <c r="K1061" s="189" t="s">
        <v>1</v>
      </c>
      <c r="L1061" s="40"/>
      <c r="M1061" s="193" t="s">
        <v>1</v>
      </c>
      <c r="N1061" s="194" t="s">
        <v>41</v>
      </c>
      <c r="O1061" s="72"/>
      <c r="P1061" s="195">
        <f t="shared" si="41"/>
        <v>0</v>
      </c>
      <c r="Q1061" s="195">
        <v>0</v>
      </c>
      <c r="R1061" s="195">
        <f t="shared" si="42"/>
        <v>0</v>
      </c>
      <c r="S1061" s="195">
        <v>0</v>
      </c>
      <c r="T1061" s="196">
        <f t="shared" si="43"/>
        <v>0</v>
      </c>
      <c r="U1061" s="35"/>
      <c r="V1061" s="35"/>
      <c r="W1061" s="35"/>
      <c r="X1061" s="35"/>
      <c r="Y1061" s="35"/>
      <c r="Z1061" s="35"/>
      <c r="AA1061" s="35"/>
      <c r="AB1061" s="35"/>
      <c r="AC1061" s="35"/>
      <c r="AD1061" s="35"/>
      <c r="AE1061" s="35"/>
      <c r="AR1061" s="197" t="s">
        <v>283</v>
      </c>
      <c r="AT1061" s="197" t="s">
        <v>160</v>
      </c>
      <c r="AU1061" s="197" t="s">
        <v>85</v>
      </c>
      <c r="AY1061" s="18" t="s">
        <v>158</v>
      </c>
      <c r="BE1061" s="198">
        <f t="shared" si="44"/>
        <v>0</v>
      </c>
      <c r="BF1061" s="198">
        <f t="shared" si="45"/>
        <v>0</v>
      </c>
      <c r="BG1061" s="198">
        <f t="shared" si="46"/>
        <v>0</v>
      </c>
      <c r="BH1061" s="198">
        <f t="shared" si="47"/>
        <v>0</v>
      </c>
      <c r="BI1061" s="198">
        <f t="shared" si="48"/>
        <v>0</v>
      </c>
      <c r="BJ1061" s="18" t="s">
        <v>8</v>
      </c>
      <c r="BK1061" s="198">
        <f t="shared" si="49"/>
        <v>0</v>
      </c>
      <c r="BL1061" s="18" t="s">
        <v>283</v>
      </c>
      <c r="BM1061" s="197" t="s">
        <v>1740</v>
      </c>
    </row>
    <row r="1062" spans="1:65" s="2" customFormat="1" ht="16.5" customHeight="1">
      <c r="A1062" s="35"/>
      <c r="B1062" s="36"/>
      <c r="C1062" s="187" t="s">
        <v>1741</v>
      </c>
      <c r="D1062" s="187" t="s">
        <v>160</v>
      </c>
      <c r="E1062" s="188" t="s">
        <v>1742</v>
      </c>
      <c r="F1062" s="189" t="s">
        <v>1743</v>
      </c>
      <c r="G1062" s="190" t="s">
        <v>1744</v>
      </c>
      <c r="H1062" s="191">
        <v>1</v>
      </c>
      <c r="I1062" s="192"/>
      <c r="J1062" s="191">
        <f t="shared" si="40"/>
        <v>0</v>
      </c>
      <c r="K1062" s="189" t="s">
        <v>1</v>
      </c>
      <c r="L1062" s="40"/>
      <c r="M1062" s="193" t="s">
        <v>1</v>
      </c>
      <c r="N1062" s="194" t="s">
        <v>41</v>
      </c>
      <c r="O1062" s="72"/>
      <c r="P1062" s="195">
        <f t="shared" si="41"/>
        <v>0</v>
      </c>
      <c r="Q1062" s="195">
        <v>0</v>
      </c>
      <c r="R1062" s="195">
        <f t="shared" si="42"/>
        <v>0</v>
      </c>
      <c r="S1062" s="195">
        <v>0</v>
      </c>
      <c r="T1062" s="196">
        <f t="shared" si="43"/>
        <v>0</v>
      </c>
      <c r="U1062" s="35"/>
      <c r="V1062" s="35"/>
      <c r="W1062" s="35"/>
      <c r="X1062" s="35"/>
      <c r="Y1062" s="35"/>
      <c r="Z1062" s="35"/>
      <c r="AA1062" s="35"/>
      <c r="AB1062" s="35"/>
      <c r="AC1062" s="35"/>
      <c r="AD1062" s="35"/>
      <c r="AE1062" s="35"/>
      <c r="AR1062" s="197" t="s">
        <v>283</v>
      </c>
      <c r="AT1062" s="197" t="s">
        <v>160</v>
      </c>
      <c r="AU1062" s="197" t="s">
        <v>85</v>
      </c>
      <c r="AY1062" s="18" t="s">
        <v>158</v>
      </c>
      <c r="BE1062" s="198">
        <f t="shared" si="44"/>
        <v>0</v>
      </c>
      <c r="BF1062" s="198">
        <f t="shared" si="45"/>
        <v>0</v>
      </c>
      <c r="BG1062" s="198">
        <f t="shared" si="46"/>
        <v>0</v>
      </c>
      <c r="BH1062" s="198">
        <f t="shared" si="47"/>
        <v>0</v>
      </c>
      <c r="BI1062" s="198">
        <f t="shared" si="48"/>
        <v>0</v>
      </c>
      <c r="BJ1062" s="18" t="s">
        <v>8</v>
      </c>
      <c r="BK1062" s="198">
        <f t="shared" si="49"/>
        <v>0</v>
      </c>
      <c r="BL1062" s="18" t="s">
        <v>283</v>
      </c>
      <c r="BM1062" s="197" t="s">
        <v>1745</v>
      </c>
    </row>
    <row r="1063" spans="1:65" s="2" customFormat="1" ht="21.75" customHeight="1">
      <c r="A1063" s="35"/>
      <c r="B1063" s="36"/>
      <c r="C1063" s="187" t="s">
        <v>1746</v>
      </c>
      <c r="D1063" s="187" t="s">
        <v>160</v>
      </c>
      <c r="E1063" s="188" t="s">
        <v>1747</v>
      </c>
      <c r="F1063" s="189" t="s">
        <v>1748</v>
      </c>
      <c r="G1063" s="190" t="s">
        <v>309</v>
      </c>
      <c r="H1063" s="191">
        <v>53</v>
      </c>
      <c r="I1063" s="192"/>
      <c r="J1063" s="191">
        <f t="shared" si="40"/>
        <v>0</v>
      </c>
      <c r="K1063" s="189" t="s">
        <v>1</v>
      </c>
      <c r="L1063" s="40"/>
      <c r="M1063" s="193" t="s">
        <v>1</v>
      </c>
      <c r="N1063" s="194" t="s">
        <v>41</v>
      </c>
      <c r="O1063" s="72"/>
      <c r="P1063" s="195">
        <f t="shared" si="41"/>
        <v>0</v>
      </c>
      <c r="Q1063" s="195">
        <v>0</v>
      </c>
      <c r="R1063" s="195">
        <f t="shared" si="42"/>
        <v>0</v>
      </c>
      <c r="S1063" s="195">
        <v>0</v>
      </c>
      <c r="T1063" s="196">
        <f t="shared" si="43"/>
        <v>0</v>
      </c>
      <c r="U1063" s="35"/>
      <c r="V1063" s="35"/>
      <c r="W1063" s="35"/>
      <c r="X1063" s="35"/>
      <c r="Y1063" s="35"/>
      <c r="Z1063" s="35"/>
      <c r="AA1063" s="35"/>
      <c r="AB1063" s="35"/>
      <c r="AC1063" s="35"/>
      <c r="AD1063" s="35"/>
      <c r="AE1063" s="35"/>
      <c r="AR1063" s="197" t="s">
        <v>283</v>
      </c>
      <c r="AT1063" s="197" t="s">
        <v>160</v>
      </c>
      <c r="AU1063" s="197" t="s">
        <v>85</v>
      </c>
      <c r="AY1063" s="18" t="s">
        <v>158</v>
      </c>
      <c r="BE1063" s="198">
        <f t="shared" si="44"/>
        <v>0</v>
      </c>
      <c r="BF1063" s="198">
        <f t="shared" si="45"/>
        <v>0</v>
      </c>
      <c r="BG1063" s="198">
        <f t="shared" si="46"/>
        <v>0</v>
      </c>
      <c r="BH1063" s="198">
        <f t="shared" si="47"/>
        <v>0</v>
      </c>
      <c r="BI1063" s="198">
        <f t="shared" si="48"/>
        <v>0</v>
      </c>
      <c r="BJ1063" s="18" t="s">
        <v>8</v>
      </c>
      <c r="BK1063" s="198">
        <f t="shared" si="49"/>
        <v>0</v>
      </c>
      <c r="BL1063" s="18" t="s">
        <v>283</v>
      </c>
      <c r="BM1063" s="197" t="s">
        <v>1749</v>
      </c>
    </row>
    <row r="1064" spans="1:65" s="2" customFormat="1" ht="16.5" customHeight="1">
      <c r="A1064" s="35"/>
      <c r="B1064" s="36"/>
      <c r="C1064" s="187" t="s">
        <v>1750</v>
      </c>
      <c r="D1064" s="187" t="s">
        <v>160</v>
      </c>
      <c r="E1064" s="188" t="s">
        <v>1751</v>
      </c>
      <c r="F1064" s="189" t="s">
        <v>1752</v>
      </c>
      <c r="G1064" s="190" t="s">
        <v>442</v>
      </c>
      <c r="H1064" s="191">
        <v>1</v>
      </c>
      <c r="I1064" s="192"/>
      <c r="J1064" s="191">
        <f t="shared" ref="J1064:J1095" si="50">ROUND(I1064*H1064,0)</f>
        <v>0</v>
      </c>
      <c r="K1064" s="189" t="s">
        <v>1</v>
      </c>
      <c r="L1064" s="40"/>
      <c r="M1064" s="193" t="s">
        <v>1</v>
      </c>
      <c r="N1064" s="194" t="s">
        <v>41</v>
      </c>
      <c r="O1064" s="72"/>
      <c r="P1064" s="195">
        <f t="shared" ref="P1064:P1095" si="51">O1064*H1064</f>
        <v>0</v>
      </c>
      <c r="Q1064" s="195">
        <v>0</v>
      </c>
      <c r="R1064" s="195">
        <f t="shared" ref="R1064:R1095" si="52">Q1064*H1064</f>
        <v>0</v>
      </c>
      <c r="S1064" s="195">
        <v>0</v>
      </c>
      <c r="T1064" s="196">
        <f t="shared" ref="T1064:T1095" si="53">S1064*H1064</f>
        <v>0</v>
      </c>
      <c r="U1064" s="35"/>
      <c r="V1064" s="35"/>
      <c r="W1064" s="35"/>
      <c r="X1064" s="35"/>
      <c r="Y1064" s="35"/>
      <c r="Z1064" s="35"/>
      <c r="AA1064" s="35"/>
      <c r="AB1064" s="35"/>
      <c r="AC1064" s="35"/>
      <c r="AD1064" s="35"/>
      <c r="AE1064" s="35"/>
      <c r="AR1064" s="197" t="s">
        <v>283</v>
      </c>
      <c r="AT1064" s="197" t="s">
        <v>160</v>
      </c>
      <c r="AU1064" s="197" t="s">
        <v>85</v>
      </c>
      <c r="AY1064" s="18" t="s">
        <v>158</v>
      </c>
      <c r="BE1064" s="198">
        <f t="shared" si="44"/>
        <v>0</v>
      </c>
      <c r="BF1064" s="198">
        <f t="shared" si="45"/>
        <v>0</v>
      </c>
      <c r="BG1064" s="198">
        <f t="shared" si="46"/>
        <v>0</v>
      </c>
      <c r="BH1064" s="198">
        <f t="shared" si="47"/>
        <v>0</v>
      </c>
      <c r="BI1064" s="198">
        <f t="shared" si="48"/>
        <v>0</v>
      </c>
      <c r="BJ1064" s="18" t="s">
        <v>8</v>
      </c>
      <c r="BK1064" s="198">
        <f t="shared" si="49"/>
        <v>0</v>
      </c>
      <c r="BL1064" s="18" t="s">
        <v>283</v>
      </c>
      <c r="BM1064" s="197" t="s">
        <v>1753</v>
      </c>
    </row>
    <row r="1065" spans="1:65" s="2" customFormat="1" ht="16.5" customHeight="1">
      <c r="A1065" s="35"/>
      <c r="B1065" s="36"/>
      <c r="C1065" s="187" t="s">
        <v>1754</v>
      </c>
      <c r="D1065" s="187" t="s">
        <v>160</v>
      </c>
      <c r="E1065" s="188" t="s">
        <v>1755</v>
      </c>
      <c r="F1065" s="189" t="s">
        <v>1756</v>
      </c>
      <c r="G1065" s="190" t="s">
        <v>442</v>
      </c>
      <c r="H1065" s="191">
        <v>1</v>
      </c>
      <c r="I1065" s="192"/>
      <c r="J1065" s="191">
        <f t="shared" si="50"/>
        <v>0</v>
      </c>
      <c r="K1065" s="189" t="s">
        <v>1</v>
      </c>
      <c r="L1065" s="40"/>
      <c r="M1065" s="193" t="s">
        <v>1</v>
      </c>
      <c r="N1065" s="194" t="s">
        <v>41</v>
      </c>
      <c r="O1065" s="72"/>
      <c r="P1065" s="195">
        <f t="shared" si="51"/>
        <v>0</v>
      </c>
      <c r="Q1065" s="195">
        <v>0</v>
      </c>
      <c r="R1065" s="195">
        <f t="shared" si="52"/>
        <v>0</v>
      </c>
      <c r="S1065" s="195">
        <v>0</v>
      </c>
      <c r="T1065" s="196">
        <f t="shared" si="53"/>
        <v>0</v>
      </c>
      <c r="U1065" s="35"/>
      <c r="V1065" s="35"/>
      <c r="W1065" s="35"/>
      <c r="X1065" s="35"/>
      <c r="Y1065" s="35"/>
      <c r="Z1065" s="35"/>
      <c r="AA1065" s="35"/>
      <c r="AB1065" s="35"/>
      <c r="AC1065" s="35"/>
      <c r="AD1065" s="35"/>
      <c r="AE1065" s="35"/>
      <c r="AR1065" s="197" t="s">
        <v>283</v>
      </c>
      <c r="AT1065" s="197" t="s">
        <v>160</v>
      </c>
      <c r="AU1065" s="197" t="s">
        <v>85</v>
      </c>
      <c r="AY1065" s="18" t="s">
        <v>158</v>
      </c>
      <c r="BE1065" s="198">
        <f t="shared" si="44"/>
        <v>0</v>
      </c>
      <c r="BF1065" s="198">
        <f t="shared" si="45"/>
        <v>0</v>
      </c>
      <c r="BG1065" s="198">
        <f t="shared" si="46"/>
        <v>0</v>
      </c>
      <c r="BH1065" s="198">
        <f t="shared" si="47"/>
        <v>0</v>
      </c>
      <c r="BI1065" s="198">
        <f t="shared" si="48"/>
        <v>0</v>
      </c>
      <c r="BJ1065" s="18" t="s">
        <v>8</v>
      </c>
      <c r="BK1065" s="198">
        <f t="shared" si="49"/>
        <v>0</v>
      </c>
      <c r="BL1065" s="18" t="s">
        <v>283</v>
      </c>
      <c r="BM1065" s="197" t="s">
        <v>1757</v>
      </c>
    </row>
    <row r="1066" spans="1:65" s="2" customFormat="1" ht="16.5" customHeight="1">
      <c r="A1066" s="35"/>
      <c r="B1066" s="36"/>
      <c r="C1066" s="247" t="s">
        <v>1758</v>
      </c>
      <c r="D1066" s="247" t="s">
        <v>250</v>
      </c>
      <c r="E1066" s="248" t="s">
        <v>1759</v>
      </c>
      <c r="F1066" s="249" t="s">
        <v>1760</v>
      </c>
      <c r="G1066" s="250" t="s">
        <v>1761</v>
      </c>
      <c r="H1066" s="251">
        <v>120</v>
      </c>
      <c r="I1066" s="252"/>
      <c r="J1066" s="251">
        <f t="shared" si="50"/>
        <v>0</v>
      </c>
      <c r="K1066" s="249" t="s">
        <v>1</v>
      </c>
      <c r="L1066" s="253"/>
      <c r="M1066" s="254" t="s">
        <v>1</v>
      </c>
      <c r="N1066" s="255" t="s">
        <v>41</v>
      </c>
      <c r="O1066" s="72"/>
      <c r="P1066" s="195">
        <f t="shared" si="51"/>
        <v>0</v>
      </c>
      <c r="Q1066" s="195">
        <v>0</v>
      </c>
      <c r="R1066" s="195">
        <f t="shared" si="52"/>
        <v>0</v>
      </c>
      <c r="S1066" s="195">
        <v>0</v>
      </c>
      <c r="T1066" s="196">
        <f t="shared" si="53"/>
        <v>0</v>
      </c>
      <c r="U1066" s="35"/>
      <c r="V1066" s="35"/>
      <c r="W1066" s="35"/>
      <c r="X1066" s="35"/>
      <c r="Y1066" s="35"/>
      <c r="Z1066" s="35"/>
      <c r="AA1066" s="35"/>
      <c r="AB1066" s="35"/>
      <c r="AC1066" s="35"/>
      <c r="AD1066" s="35"/>
      <c r="AE1066" s="35"/>
      <c r="AR1066" s="197" t="s">
        <v>373</v>
      </c>
      <c r="AT1066" s="197" t="s">
        <v>250</v>
      </c>
      <c r="AU1066" s="197" t="s">
        <v>85</v>
      </c>
      <c r="AY1066" s="18" t="s">
        <v>158</v>
      </c>
      <c r="BE1066" s="198">
        <f t="shared" si="44"/>
        <v>0</v>
      </c>
      <c r="BF1066" s="198">
        <f t="shared" si="45"/>
        <v>0</v>
      </c>
      <c r="BG1066" s="198">
        <f t="shared" si="46"/>
        <v>0</v>
      </c>
      <c r="BH1066" s="198">
        <f t="shared" si="47"/>
        <v>0</v>
      </c>
      <c r="BI1066" s="198">
        <f t="shared" si="48"/>
        <v>0</v>
      </c>
      <c r="BJ1066" s="18" t="s">
        <v>8</v>
      </c>
      <c r="BK1066" s="198">
        <f t="shared" si="49"/>
        <v>0</v>
      </c>
      <c r="BL1066" s="18" t="s">
        <v>283</v>
      </c>
      <c r="BM1066" s="197" t="s">
        <v>1762</v>
      </c>
    </row>
    <row r="1067" spans="1:65" s="12" customFormat="1" ht="22.9" customHeight="1">
      <c r="B1067" s="171"/>
      <c r="C1067" s="172"/>
      <c r="D1067" s="173" t="s">
        <v>75</v>
      </c>
      <c r="E1067" s="185" t="s">
        <v>1763</v>
      </c>
      <c r="F1067" s="185" t="s">
        <v>1764</v>
      </c>
      <c r="G1067" s="172"/>
      <c r="H1067" s="172"/>
      <c r="I1067" s="175"/>
      <c r="J1067" s="186">
        <f>BK1067</f>
        <v>0</v>
      </c>
      <c r="K1067" s="172"/>
      <c r="L1067" s="177"/>
      <c r="M1067" s="178"/>
      <c r="N1067" s="179"/>
      <c r="O1067" s="179"/>
      <c r="P1067" s="180">
        <f>SUM(P1068:P1162)</f>
        <v>0</v>
      </c>
      <c r="Q1067" s="179"/>
      <c r="R1067" s="180">
        <f>SUM(R1068:R1162)</f>
        <v>0</v>
      </c>
      <c r="S1067" s="179"/>
      <c r="T1067" s="181">
        <f>SUM(T1068:T1162)</f>
        <v>0</v>
      </c>
      <c r="AR1067" s="182" t="s">
        <v>85</v>
      </c>
      <c r="AT1067" s="183" t="s">
        <v>75</v>
      </c>
      <c r="AU1067" s="183" t="s">
        <v>8</v>
      </c>
      <c r="AY1067" s="182" t="s">
        <v>158</v>
      </c>
      <c r="BK1067" s="184">
        <f>SUM(BK1068:BK1162)</f>
        <v>0</v>
      </c>
    </row>
    <row r="1068" spans="1:65" s="2" customFormat="1" ht="16.5" customHeight="1">
      <c r="A1068" s="35"/>
      <c r="B1068" s="36"/>
      <c r="C1068" s="247" t="s">
        <v>1765</v>
      </c>
      <c r="D1068" s="247" t="s">
        <v>250</v>
      </c>
      <c r="E1068" s="248" t="s">
        <v>1766</v>
      </c>
      <c r="F1068" s="249" t="s">
        <v>1767</v>
      </c>
      <c r="G1068" s="250" t="s">
        <v>309</v>
      </c>
      <c r="H1068" s="251">
        <v>1290</v>
      </c>
      <c r="I1068" s="252"/>
      <c r="J1068" s="251">
        <f t="shared" ref="J1068:J1099" si="54">ROUND(I1068*H1068,0)</f>
        <v>0</v>
      </c>
      <c r="K1068" s="249" t="s">
        <v>1</v>
      </c>
      <c r="L1068" s="253"/>
      <c r="M1068" s="254" t="s">
        <v>1</v>
      </c>
      <c r="N1068" s="255" t="s">
        <v>41</v>
      </c>
      <c r="O1068" s="72"/>
      <c r="P1068" s="195">
        <f t="shared" ref="P1068:P1099" si="55">O1068*H1068</f>
        <v>0</v>
      </c>
      <c r="Q1068" s="195">
        <v>0</v>
      </c>
      <c r="R1068" s="195">
        <f t="shared" ref="R1068:R1099" si="56">Q1068*H1068</f>
        <v>0</v>
      </c>
      <c r="S1068" s="195">
        <v>0</v>
      </c>
      <c r="T1068" s="196">
        <f t="shared" ref="T1068:T1099" si="57">S1068*H1068</f>
        <v>0</v>
      </c>
      <c r="U1068" s="35"/>
      <c r="V1068" s="35"/>
      <c r="W1068" s="35"/>
      <c r="X1068" s="35"/>
      <c r="Y1068" s="35"/>
      <c r="Z1068" s="35"/>
      <c r="AA1068" s="35"/>
      <c r="AB1068" s="35"/>
      <c r="AC1068" s="35"/>
      <c r="AD1068" s="35"/>
      <c r="AE1068" s="35"/>
      <c r="AR1068" s="197" t="s">
        <v>373</v>
      </c>
      <c r="AT1068" s="197" t="s">
        <v>250</v>
      </c>
      <c r="AU1068" s="197" t="s">
        <v>85</v>
      </c>
      <c r="AY1068" s="18" t="s">
        <v>158</v>
      </c>
      <c r="BE1068" s="198">
        <f t="shared" ref="BE1068:BE1099" si="58">IF(N1068="základní",J1068,0)</f>
        <v>0</v>
      </c>
      <c r="BF1068" s="198">
        <f t="shared" ref="BF1068:BF1099" si="59">IF(N1068="snížená",J1068,0)</f>
        <v>0</v>
      </c>
      <c r="BG1068" s="198">
        <f t="shared" ref="BG1068:BG1099" si="60">IF(N1068="zákl. přenesená",J1068,0)</f>
        <v>0</v>
      </c>
      <c r="BH1068" s="198">
        <f t="shared" ref="BH1068:BH1099" si="61">IF(N1068="sníž. přenesená",J1068,0)</f>
        <v>0</v>
      </c>
      <c r="BI1068" s="198">
        <f t="shared" ref="BI1068:BI1099" si="62">IF(N1068="nulová",J1068,0)</f>
        <v>0</v>
      </c>
      <c r="BJ1068" s="18" t="s">
        <v>8</v>
      </c>
      <c r="BK1068" s="198">
        <f t="shared" ref="BK1068:BK1099" si="63">ROUND(I1068*H1068,0)</f>
        <v>0</v>
      </c>
      <c r="BL1068" s="18" t="s">
        <v>283</v>
      </c>
      <c r="BM1068" s="197" t="s">
        <v>1768</v>
      </c>
    </row>
    <row r="1069" spans="1:65" s="2" customFormat="1" ht="16.5" customHeight="1">
      <c r="A1069" s="35"/>
      <c r="B1069" s="36"/>
      <c r="C1069" s="247" t="s">
        <v>1769</v>
      </c>
      <c r="D1069" s="247" t="s">
        <v>250</v>
      </c>
      <c r="E1069" s="248" t="s">
        <v>1770</v>
      </c>
      <c r="F1069" s="249" t="s">
        <v>1771</v>
      </c>
      <c r="G1069" s="250" t="s">
        <v>309</v>
      </c>
      <c r="H1069" s="251">
        <v>635</v>
      </c>
      <c r="I1069" s="252"/>
      <c r="J1069" s="251">
        <f t="shared" si="54"/>
        <v>0</v>
      </c>
      <c r="K1069" s="249" t="s">
        <v>1</v>
      </c>
      <c r="L1069" s="253"/>
      <c r="M1069" s="254" t="s">
        <v>1</v>
      </c>
      <c r="N1069" s="255" t="s">
        <v>41</v>
      </c>
      <c r="O1069" s="72"/>
      <c r="P1069" s="195">
        <f t="shared" si="55"/>
        <v>0</v>
      </c>
      <c r="Q1069" s="195">
        <v>0</v>
      </c>
      <c r="R1069" s="195">
        <f t="shared" si="56"/>
        <v>0</v>
      </c>
      <c r="S1069" s="195">
        <v>0</v>
      </c>
      <c r="T1069" s="196">
        <f t="shared" si="57"/>
        <v>0</v>
      </c>
      <c r="U1069" s="35"/>
      <c r="V1069" s="35"/>
      <c r="W1069" s="35"/>
      <c r="X1069" s="35"/>
      <c r="Y1069" s="35"/>
      <c r="Z1069" s="35"/>
      <c r="AA1069" s="35"/>
      <c r="AB1069" s="35"/>
      <c r="AC1069" s="35"/>
      <c r="AD1069" s="35"/>
      <c r="AE1069" s="35"/>
      <c r="AR1069" s="197" t="s">
        <v>373</v>
      </c>
      <c r="AT1069" s="197" t="s">
        <v>250</v>
      </c>
      <c r="AU1069" s="197" t="s">
        <v>85</v>
      </c>
      <c r="AY1069" s="18" t="s">
        <v>158</v>
      </c>
      <c r="BE1069" s="198">
        <f t="shared" si="58"/>
        <v>0</v>
      </c>
      <c r="BF1069" s="198">
        <f t="shared" si="59"/>
        <v>0</v>
      </c>
      <c r="BG1069" s="198">
        <f t="shared" si="60"/>
        <v>0</v>
      </c>
      <c r="BH1069" s="198">
        <f t="shared" si="61"/>
        <v>0</v>
      </c>
      <c r="BI1069" s="198">
        <f t="shared" si="62"/>
        <v>0</v>
      </c>
      <c r="BJ1069" s="18" t="s">
        <v>8</v>
      </c>
      <c r="BK1069" s="198">
        <f t="shared" si="63"/>
        <v>0</v>
      </c>
      <c r="BL1069" s="18" t="s">
        <v>283</v>
      </c>
      <c r="BM1069" s="197" t="s">
        <v>1772</v>
      </c>
    </row>
    <row r="1070" spans="1:65" s="2" customFormat="1" ht="16.5" customHeight="1">
      <c r="A1070" s="35"/>
      <c r="B1070" s="36"/>
      <c r="C1070" s="247" t="s">
        <v>1773</v>
      </c>
      <c r="D1070" s="247" t="s">
        <v>250</v>
      </c>
      <c r="E1070" s="248" t="s">
        <v>1774</v>
      </c>
      <c r="F1070" s="249" t="s">
        <v>1775</v>
      </c>
      <c r="G1070" s="250" t="s">
        <v>309</v>
      </c>
      <c r="H1070" s="251">
        <v>275</v>
      </c>
      <c r="I1070" s="252"/>
      <c r="J1070" s="251">
        <f t="shared" si="54"/>
        <v>0</v>
      </c>
      <c r="K1070" s="249" t="s">
        <v>1</v>
      </c>
      <c r="L1070" s="253"/>
      <c r="M1070" s="254" t="s">
        <v>1</v>
      </c>
      <c r="N1070" s="255" t="s">
        <v>41</v>
      </c>
      <c r="O1070" s="72"/>
      <c r="P1070" s="195">
        <f t="shared" si="55"/>
        <v>0</v>
      </c>
      <c r="Q1070" s="195">
        <v>0</v>
      </c>
      <c r="R1070" s="195">
        <f t="shared" si="56"/>
        <v>0</v>
      </c>
      <c r="S1070" s="195">
        <v>0</v>
      </c>
      <c r="T1070" s="196">
        <f t="shared" si="57"/>
        <v>0</v>
      </c>
      <c r="U1070" s="35"/>
      <c r="V1070" s="35"/>
      <c r="W1070" s="35"/>
      <c r="X1070" s="35"/>
      <c r="Y1070" s="35"/>
      <c r="Z1070" s="35"/>
      <c r="AA1070" s="35"/>
      <c r="AB1070" s="35"/>
      <c r="AC1070" s="35"/>
      <c r="AD1070" s="35"/>
      <c r="AE1070" s="35"/>
      <c r="AR1070" s="197" t="s">
        <v>373</v>
      </c>
      <c r="AT1070" s="197" t="s">
        <v>250</v>
      </c>
      <c r="AU1070" s="197" t="s">
        <v>85</v>
      </c>
      <c r="AY1070" s="18" t="s">
        <v>158</v>
      </c>
      <c r="BE1070" s="198">
        <f t="shared" si="58"/>
        <v>0</v>
      </c>
      <c r="BF1070" s="198">
        <f t="shared" si="59"/>
        <v>0</v>
      </c>
      <c r="BG1070" s="198">
        <f t="shared" si="60"/>
        <v>0</v>
      </c>
      <c r="BH1070" s="198">
        <f t="shared" si="61"/>
        <v>0</v>
      </c>
      <c r="BI1070" s="198">
        <f t="shared" si="62"/>
        <v>0</v>
      </c>
      <c r="BJ1070" s="18" t="s">
        <v>8</v>
      </c>
      <c r="BK1070" s="198">
        <f t="shared" si="63"/>
        <v>0</v>
      </c>
      <c r="BL1070" s="18" t="s">
        <v>283</v>
      </c>
      <c r="BM1070" s="197" t="s">
        <v>1776</v>
      </c>
    </row>
    <row r="1071" spans="1:65" s="2" customFormat="1" ht="16.5" customHeight="1">
      <c r="A1071" s="35"/>
      <c r="B1071" s="36"/>
      <c r="C1071" s="247" t="s">
        <v>1777</v>
      </c>
      <c r="D1071" s="247" t="s">
        <v>250</v>
      </c>
      <c r="E1071" s="248" t="s">
        <v>1778</v>
      </c>
      <c r="F1071" s="249" t="s">
        <v>1779</v>
      </c>
      <c r="G1071" s="250" t="s">
        <v>309</v>
      </c>
      <c r="H1071" s="251">
        <v>60</v>
      </c>
      <c r="I1071" s="252"/>
      <c r="J1071" s="251">
        <f t="shared" si="54"/>
        <v>0</v>
      </c>
      <c r="K1071" s="249" t="s">
        <v>1</v>
      </c>
      <c r="L1071" s="253"/>
      <c r="M1071" s="254" t="s">
        <v>1</v>
      </c>
      <c r="N1071" s="255" t="s">
        <v>41</v>
      </c>
      <c r="O1071" s="72"/>
      <c r="P1071" s="195">
        <f t="shared" si="55"/>
        <v>0</v>
      </c>
      <c r="Q1071" s="195">
        <v>0</v>
      </c>
      <c r="R1071" s="195">
        <f t="shared" si="56"/>
        <v>0</v>
      </c>
      <c r="S1071" s="195">
        <v>0</v>
      </c>
      <c r="T1071" s="196">
        <f t="shared" si="57"/>
        <v>0</v>
      </c>
      <c r="U1071" s="35"/>
      <c r="V1071" s="35"/>
      <c r="W1071" s="35"/>
      <c r="X1071" s="35"/>
      <c r="Y1071" s="35"/>
      <c r="Z1071" s="35"/>
      <c r="AA1071" s="35"/>
      <c r="AB1071" s="35"/>
      <c r="AC1071" s="35"/>
      <c r="AD1071" s="35"/>
      <c r="AE1071" s="35"/>
      <c r="AR1071" s="197" t="s">
        <v>373</v>
      </c>
      <c r="AT1071" s="197" t="s">
        <v>250</v>
      </c>
      <c r="AU1071" s="197" t="s">
        <v>85</v>
      </c>
      <c r="AY1071" s="18" t="s">
        <v>158</v>
      </c>
      <c r="BE1071" s="198">
        <f t="shared" si="58"/>
        <v>0</v>
      </c>
      <c r="BF1071" s="198">
        <f t="shared" si="59"/>
        <v>0</v>
      </c>
      <c r="BG1071" s="198">
        <f t="shared" si="60"/>
        <v>0</v>
      </c>
      <c r="BH1071" s="198">
        <f t="shared" si="61"/>
        <v>0</v>
      </c>
      <c r="BI1071" s="198">
        <f t="shared" si="62"/>
        <v>0</v>
      </c>
      <c r="BJ1071" s="18" t="s">
        <v>8</v>
      </c>
      <c r="BK1071" s="198">
        <f t="shared" si="63"/>
        <v>0</v>
      </c>
      <c r="BL1071" s="18" t="s">
        <v>283</v>
      </c>
      <c r="BM1071" s="197" t="s">
        <v>1780</v>
      </c>
    </row>
    <row r="1072" spans="1:65" s="2" customFormat="1" ht="16.5" customHeight="1">
      <c r="A1072" s="35"/>
      <c r="B1072" s="36"/>
      <c r="C1072" s="247" t="s">
        <v>1781</v>
      </c>
      <c r="D1072" s="247" t="s">
        <v>250</v>
      </c>
      <c r="E1072" s="248" t="s">
        <v>1782</v>
      </c>
      <c r="F1072" s="249" t="s">
        <v>1783</v>
      </c>
      <c r="G1072" s="250" t="s">
        <v>309</v>
      </c>
      <c r="H1072" s="251">
        <v>3160</v>
      </c>
      <c r="I1072" s="252"/>
      <c r="J1072" s="251">
        <f t="shared" si="54"/>
        <v>0</v>
      </c>
      <c r="K1072" s="249" t="s">
        <v>1</v>
      </c>
      <c r="L1072" s="253"/>
      <c r="M1072" s="254" t="s">
        <v>1</v>
      </c>
      <c r="N1072" s="255" t="s">
        <v>41</v>
      </c>
      <c r="O1072" s="72"/>
      <c r="P1072" s="195">
        <f t="shared" si="55"/>
        <v>0</v>
      </c>
      <c r="Q1072" s="195">
        <v>0</v>
      </c>
      <c r="R1072" s="195">
        <f t="shared" si="56"/>
        <v>0</v>
      </c>
      <c r="S1072" s="195">
        <v>0</v>
      </c>
      <c r="T1072" s="196">
        <f t="shared" si="57"/>
        <v>0</v>
      </c>
      <c r="U1072" s="35"/>
      <c r="V1072" s="35"/>
      <c r="W1072" s="35"/>
      <c r="X1072" s="35"/>
      <c r="Y1072" s="35"/>
      <c r="Z1072" s="35"/>
      <c r="AA1072" s="35"/>
      <c r="AB1072" s="35"/>
      <c r="AC1072" s="35"/>
      <c r="AD1072" s="35"/>
      <c r="AE1072" s="35"/>
      <c r="AR1072" s="197" t="s">
        <v>373</v>
      </c>
      <c r="AT1072" s="197" t="s">
        <v>250</v>
      </c>
      <c r="AU1072" s="197" t="s">
        <v>85</v>
      </c>
      <c r="AY1072" s="18" t="s">
        <v>158</v>
      </c>
      <c r="BE1072" s="198">
        <f t="shared" si="58"/>
        <v>0</v>
      </c>
      <c r="BF1072" s="198">
        <f t="shared" si="59"/>
        <v>0</v>
      </c>
      <c r="BG1072" s="198">
        <f t="shared" si="60"/>
        <v>0</v>
      </c>
      <c r="BH1072" s="198">
        <f t="shared" si="61"/>
        <v>0</v>
      </c>
      <c r="BI1072" s="198">
        <f t="shared" si="62"/>
        <v>0</v>
      </c>
      <c r="BJ1072" s="18" t="s">
        <v>8</v>
      </c>
      <c r="BK1072" s="198">
        <f t="shared" si="63"/>
        <v>0</v>
      </c>
      <c r="BL1072" s="18" t="s">
        <v>283</v>
      </c>
      <c r="BM1072" s="197" t="s">
        <v>1784</v>
      </c>
    </row>
    <row r="1073" spans="1:65" s="2" customFormat="1" ht="16.5" customHeight="1">
      <c r="A1073" s="35"/>
      <c r="B1073" s="36"/>
      <c r="C1073" s="247" t="s">
        <v>1785</v>
      </c>
      <c r="D1073" s="247" t="s">
        <v>250</v>
      </c>
      <c r="E1073" s="248" t="s">
        <v>1786</v>
      </c>
      <c r="F1073" s="249" t="s">
        <v>1787</v>
      </c>
      <c r="G1073" s="250" t="s">
        <v>309</v>
      </c>
      <c r="H1073" s="251">
        <v>1545</v>
      </c>
      <c r="I1073" s="252"/>
      <c r="J1073" s="251">
        <f t="shared" si="54"/>
        <v>0</v>
      </c>
      <c r="K1073" s="249" t="s">
        <v>1</v>
      </c>
      <c r="L1073" s="253"/>
      <c r="M1073" s="254" t="s">
        <v>1</v>
      </c>
      <c r="N1073" s="255" t="s">
        <v>41</v>
      </c>
      <c r="O1073" s="72"/>
      <c r="P1073" s="195">
        <f t="shared" si="55"/>
        <v>0</v>
      </c>
      <c r="Q1073" s="195">
        <v>0</v>
      </c>
      <c r="R1073" s="195">
        <f t="shared" si="56"/>
        <v>0</v>
      </c>
      <c r="S1073" s="195">
        <v>0</v>
      </c>
      <c r="T1073" s="196">
        <f t="shared" si="57"/>
        <v>0</v>
      </c>
      <c r="U1073" s="35"/>
      <c r="V1073" s="35"/>
      <c r="W1073" s="35"/>
      <c r="X1073" s="35"/>
      <c r="Y1073" s="35"/>
      <c r="Z1073" s="35"/>
      <c r="AA1073" s="35"/>
      <c r="AB1073" s="35"/>
      <c r="AC1073" s="35"/>
      <c r="AD1073" s="35"/>
      <c r="AE1073" s="35"/>
      <c r="AR1073" s="197" t="s">
        <v>373</v>
      </c>
      <c r="AT1073" s="197" t="s">
        <v>250</v>
      </c>
      <c r="AU1073" s="197" t="s">
        <v>85</v>
      </c>
      <c r="AY1073" s="18" t="s">
        <v>158</v>
      </c>
      <c r="BE1073" s="198">
        <f t="shared" si="58"/>
        <v>0</v>
      </c>
      <c r="BF1073" s="198">
        <f t="shared" si="59"/>
        <v>0</v>
      </c>
      <c r="BG1073" s="198">
        <f t="shared" si="60"/>
        <v>0</v>
      </c>
      <c r="BH1073" s="198">
        <f t="shared" si="61"/>
        <v>0</v>
      </c>
      <c r="BI1073" s="198">
        <f t="shared" si="62"/>
        <v>0</v>
      </c>
      <c r="BJ1073" s="18" t="s">
        <v>8</v>
      </c>
      <c r="BK1073" s="198">
        <f t="shared" si="63"/>
        <v>0</v>
      </c>
      <c r="BL1073" s="18" t="s">
        <v>283</v>
      </c>
      <c r="BM1073" s="197" t="s">
        <v>1788</v>
      </c>
    </row>
    <row r="1074" spans="1:65" s="2" customFormat="1" ht="16.5" customHeight="1">
      <c r="A1074" s="35"/>
      <c r="B1074" s="36"/>
      <c r="C1074" s="247" t="s">
        <v>1789</v>
      </c>
      <c r="D1074" s="247" t="s">
        <v>250</v>
      </c>
      <c r="E1074" s="248" t="s">
        <v>1790</v>
      </c>
      <c r="F1074" s="249" t="s">
        <v>1791</v>
      </c>
      <c r="G1074" s="250" t="s">
        <v>309</v>
      </c>
      <c r="H1074" s="251">
        <v>230</v>
      </c>
      <c r="I1074" s="252"/>
      <c r="J1074" s="251">
        <f t="shared" si="54"/>
        <v>0</v>
      </c>
      <c r="K1074" s="249" t="s">
        <v>1</v>
      </c>
      <c r="L1074" s="253"/>
      <c r="M1074" s="254" t="s">
        <v>1</v>
      </c>
      <c r="N1074" s="255" t="s">
        <v>41</v>
      </c>
      <c r="O1074" s="72"/>
      <c r="P1074" s="195">
        <f t="shared" si="55"/>
        <v>0</v>
      </c>
      <c r="Q1074" s="195">
        <v>0</v>
      </c>
      <c r="R1074" s="195">
        <f t="shared" si="56"/>
        <v>0</v>
      </c>
      <c r="S1074" s="195">
        <v>0</v>
      </c>
      <c r="T1074" s="196">
        <f t="shared" si="57"/>
        <v>0</v>
      </c>
      <c r="U1074" s="35"/>
      <c r="V1074" s="35"/>
      <c r="W1074" s="35"/>
      <c r="X1074" s="35"/>
      <c r="Y1074" s="35"/>
      <c r="Z1074" s="35"/>
      <c r="AA1074" s="35"/>
      <c r="AB1074" s="35"/>
      <c r="AC1074" s="35"/>
      <c r="AD1074" s="35"/>
      <c r="AE1074" s="35"/>
      <c r="AR1074" s="197" t="s">
        <v>373</v>
      </c>
      <c r="AT1074" s="197" t="s">
        <v>250</v>
      </c>
      <c r="AU1074" s="197" t="s">
        <v>85</v>
      </c>
      <c r="AY1074" s="18" t="s">
        <v>158</v>
      </c>
      <c r="BE1074" s="198">
        <f t="shared" si="58"/>
        <v>0</v>
      </c>
      <c r="BF1074" s="198">
        <f t="shared" si="59"/>
        <v>0</v>
      </c>
      <c r="BG1074" s="198">
        <f t="shared" si="60"/>
        <v>0</v>
      </c>
      <c r="BH1074" s="198">
        <f t="shared" si="61"/>
        <v>0</v>
      </c>
      <c r="BI1074" s="198">
        <f t="shared" si="62"/>
        <v>0</v>
      </c>
      <c r="BJ1074" s="18" t="s">
        <v>8</v>
      </c>
      <c r="BK1074" s="198">
        <f t="shared" si="63"/>
        <v>0</v>
      </c>
      <c r="BL1074" s="18" t="s">
        <v>283</v>
      </c>
      <c r="BM1074" s="197" t="s">
        <v>1792</v>
      </c>
    </row>
    <row r="1075" spans="1:65" s="2" customFormat="1" ht="16.5" customHeight="1">
      <c r="A1075" s="35"/>
      <c r="B1075" s="36"/>
      <c r="C1075" s="247" t="s">
        <v>1793</v>
      </c>
      <c r="D1075" s="247" t="s">
        <v>250</v>
      </c>
      <c r="E1075" s="248" t="s">
        <v>1794</v>
      </c>
      <c r="F1075" s="249" t="s">
        <v>1795</v>
      </c>
      <c r="G1075" s="250" t="s">
        <v>309</v>
      </c>
      <c r="H1075" s="251">
        <v>95</v>
      </c>
      <c r="I1075" s="252"/>
      <c r="J1075" s="251">
        <f t="shared" si="54"/>
        <v>0</v>
      </c>
      <c r="K1075" s="249" t="s">
        <v>1</v>
      </c>
      <c r="L1075" s="253"/>
      <c r="M1075" s="254" t="s">
        <v>1</v>
      </c>
      <c r="N1075" s="255" t="s">
        <v>41</v>
      </c>
      <c r="O1075" s="72"/>
      <c r="P1075" s="195">
        <f t="shared" si="55"/>
        <v>0</v>
      </c>
      <c r="Q1075" s="195">
        <v>0</v>
      </c>
      <c r="R1075" s="195">
        <f t="shared" si="56"/>
        <v>0</v>
      </c>
      <c r="S1075" s="195">
        <v>0</v>
      </c>
      <c r="T1075" s="196">
        <f t="shared" si="57"/>
        <v>0</v>
      </c>
      <c r="U1075" s="35"/>
      <c r="V1075" s="35"/>
      <c r="W1075" s="35"/>
      <c r="X1075" s="35"/>
      <c r="Y1075" s="35"/>
      <c r="Z1075" s="35"/>
      <c r="AA1075" s="35"/>
      <c r="AB1075" s="35"/>
      <c r="AC1075" s="35"/>
      <c r="AD1075" s="35"/>
      <c r="AE1075" s="35"/>
      <c r="AR1075" s="197" t="s">
        <v>373</v>
      </c>
      <c r="AT1075" s="197" t="s">
        <v>250</v>
      </c>
      <c r="AU1075" s="197" t="s">
        <v>85</v>
      </c>
      <c r="AY1075" s="18" t="s">
        <v>158</v>
      </c>
      <c r="BE1075" s="198">
        <f t="shared" si="58"/>
        <v>0</v>
      </c>
      <c r="BF1075" s="198">
        <f t="shared" si="59"/>
        <v>0</v>
      </c>
      <c r="BG1075" s="198">
        <f t="shared" si="60"/>
        <v>0</v>
      </c>
      <c r="BH1075" s="198">
        <f t="shared" si="61"/>
        <v>0</v>
      </c>
      <c r="BI1075" s="198">
        <f t="shared" si="62"/>
        <v>0</v>
      </c>
      <c r="BJ1075" s="18" t="s">
        <v>8</v>
      </c>
      <c r="BK1075" s="198">
        <f t="shared" si="63"/>
        <v>0</v>
      </c>
      <c r="BL1075" s="18" t="s">
        <v>283</v>
      </c>
      <c r="BM1075" s="197" t="s">
        <v>1796</v>
      </c>
    </row>
    <row r="1076" spans="1:65" s="2" customFormat="1" ht="16.5" customHeight="1">
      <c r="A1076" s="35"/>
      <c r="B1076" s="36"/>
      <c r="C1076" s="247" t="s">
        <v>1797</v>
      </c>
      <c r="D1076" s="247" t="s">
        <v>250</v>
      </c>
      <c r="E1076" s="248" t="s">
        <v>1798</v>
      </c>
      <c r="F1076" s="249" t="s">
        <v>1799</v>
      </c>
      <c r="G1076" s="250" t="s">
        <v>309</v>
      </c>
      <c r="H1076" s="251">
        <v>35</v>
      </c>
      <c r="I1076" s="252"/>
      <c r="J1076" s="251">
        <f t="shared" si="54"/>
        <v>0</v>
      </c>
      <c r="K1076" s="249" t="s">
        <v>1</v>
      </c>
      <c r="L1076" s="253"/>
      <c r="M1076" s="254" t="s">
        <v>1</v>
      </c>
      <c r="N1076" s="255" t="s">
        <v>41</v>
      </c>
      <c r="O1076" s="72"/>
      <c r="P1076" s="195">
        <f t="shared" si="55"/>
        <v>0</v>
      </c>
      <c r="Q1076" s="195">
        <v>0</v>
      </c>
      <c r="R1076" s="195">
        <f t="shared" si="56"/>
        <v>0</v>
      </c>
      <c r="S1076" s="195">
        <v>0</v>
      </c>
      <c r="T1076" s="196">
        <f t="shared" si="57"/>
        <v>0</v>
      </c>
      <c r="U1076" s="35"/>
      <c r="V1076" s="35"/>
      <c r="W1076" s="35"/>
      <c r="X1076" s="35"/>
      <c r="Y1076" s="35"/>
      <c r="Z1076" s="35"/>
      <c r="AA1076" s="35"/>
      <c r="AB1076" s="35"/>
      <c r="AC1076" s="35"/>
      <c r="AD1076" s="35"/>
      <c r="AE1076" s="35"/>
      <c r="AR1076" s="197" t="s">
        <v>373</v>
      </c>
      <c r="AT1076" s="197" t="s">
        <v>250</v>
      </c>
      <c r="AU1076" s="197" t="s">
        <v>85</v>
      </c>
      <c r="AY1076" s="18" t="s">
        <v>158</v>
      </c>
      <c r="BE1076" s="198">
        <f t="shared" si="58"/>
        <v>0</v>
      </c>
      <c r="BF1076" s="198">
        <f t="shared" si="59"/>
        <v>0</v>
      </c>
      <c r="BG1076" s="198">
        <f t="shared" si="60"/>
        <v>0</v>
      </c>
      <c r="BH1076" s="198">
        <f t="shared" si="61"/>
        <v>0</v>
      </c>
      <c r="BI1076" s="198">
        <f t="shared" si="62"/>
        <v>0</v>
      </c>
      <c r="BJ1076" s="18" t="s">
        <v>8</v>
      </c>
      <c r="BK1076" s="198">
        <f t="shared" si="63"/>
        <v>0</v>
      </c>
      <c r="BL1076" s="18" t="s">
        <v>283</v>
      </c>
      <c r="BM1076" s="197" t="s">
        <v>1800</v>
      </c>
    </row>
    <row r="1077" spans="1:65" s="2" customFormat="1" ht="16.5" customHeight="1">
      <c r="A1077" s="35"/>
      <c r="B1077" s="36"/>
      <c r="C1077" s="247" t="s">
        <v>1801</v>
      </c>
      <c r="D1077" s="247" t="s">
        <v>250</v>
      </c>
      <c r="E1077" s="248" t="s">
        <v>1802</v>
      </c>
      <c r="F1077" s="249" t="s">
        <v>1803</v>
      </c>
      <c r="G1077" s="250" t="s">
        <v>309</v>
      </c>
      <c r="H1077" s="251">
        <v>176</v>
      </c>
      <c r="I1077" s="252"/>
      <c r="J1077" s="251">
        <f t="shared" si="54"/>
        <v>0</v>
      </c>
      <c r="K1077" s="249" t="s">
        <v>1</v>
      </c>
      <c r="L1077" s="253"/>
      <c r="M1077" s="254" t="s">
        <v>1</v>
      </c>
      <c r="N1077" s="255" t="s">
        <v>41</v>
      </c>
      <c r="O1077" s="72"/>
      <c r="P1077" s="195">
        <f t="shared" si="55"/>
        <v>0</v>
      </c>
      <c r="Q1077" s="195">
        <v>0</v>
      </c>
      <c r="R1077" s="195">
        <f t="shared" si="56"/>
        <v>0</v>
      </c>
      <c r="S1077" s="195">
        <v>0</v>
      </c>
      <c r="T1077" s="196">
        <f t="shared" si="57"/>
        <v>0</v>
      </c>
      <c r="U1077" s="35"/>
      <c r="V1077" s="35"/>
      <c r="W1077" s="35"/>
      <c r="X1077" s="35"/>
      <c r="Y1077" s="35"/>
      <c r="Z1077" s="35"/>
      <c r="AA1077" s="35"/>
      <c r="AB1077" s="35"/>
      <c r="AC1077" s="35"/>
      <c r="AD1077" s="35"/>
      <c r="AE1077" s="35"/>
      <c r="AR1077" s="197" t="s">
        <v>373</v>
      </c>
      <c r="AT1077" s="197" t="s">
        <v>250</v>
      </c>
      <c r="AU1077" s="197" t="s">
        <v>85</v>
      </c>
      <c r="AY1077" s="18" t="s">
        <v>158</v>
      </c>
      <c r="BE1077" s="198">
        <f t="shared" si="58"/>
        <v>0</v>
      </c>
      <c r="BF1077" s="198">
        <f t="shared" si="59"/>
        <v>0</v>
      </c>
      <c r="BG1077" s="198">
        <f t="shared" si="60"/>
        <v>0</v>
      </c>
      <c r="BH1077" s="198">
        <f t="shared" si="61"/>
        <v>0</v>
      </c>
      <c r="BI1077" s="198">
        <f t="shared" si="62"/>
        <v>0</v>
      </c>
      <c r="BJ1077" s="18" t="s">
        <v>8</v>
      </c>
      <c r="BK1077" s="198">
        <f t="shared" si="63"/>
        <v>0</v>
      </c>
      <c r="BL1077" s="18" t="s">
        <v>283</v>
      </c>
      <c r="BM1077" s="197" t="s">
        <v>1804</v>
      </c>
    </row>
    <row r="1078" spans="1:65" s="2" customFormat="1" ht="16.5" customHeight="1">
      <c r="A1078" s="35"/>
      <c r="B1078" s="36"/>
      <c r="C1078" s="247" t="s">
        <v>1805</v>
      </c>
      <c r="D1078" s="247" t="s">
        <v>250</v>
      </c>
      <c r="E1078" s="248" t="s">
        <v>1806</v>
      </c>
      <c r="F1078" s="249" t="s">
        <v>1807</v>
      </c>
      <c r="G1078" s="250" t="s">
        <v>309</v>
      </c>
      <c r="H1078" s="251">
        <v>46</v>
      </c>
      <c r="I1078" s="252"/>
      <c r="J1078" s="251">
        <f t="shared" si="54"/>
        <v>0</v>
      </c>
      <c r="K1078" s="249" t="s">
        <v>1</v>
      </c>
      <c r="L1078" s="253"/>
      <c r="M1078" s="254" t="s">
        <v>1</v>
      </c>
      <c r="N1078" s="255" t="s">
        <v>41</v>
      </c>
      <c r="O1078" s="72"/>
      <c r="P1078" s="195">
        <f t="shared" si="55"/>
        <v>0</v>
      </c>
      <c r="Q1078" s="195">
        <v>0</v>
      </c>
      <c r="R1078" s="195">
        <f t="shared" si="56"/>
        <v>0</v>
      </c>
      <c r="S1078" s="195">
        <v>0</v>
      </c>
      <c r="T1078" s="196">
        <f t="shared" si="57"/>
        <v>0</v>
      </c>
      <c r="U1078" s="35"/>
      <c r="V1078" s="35"/>
      <c r="W1078" s="35"/>
      <c r="X1078" s="35"/>
      <c r="Y1078" s="35"/>
      <c r="Z1078" s="35"/>
      <c r="AA1078" s="35"/>
      <c r="AB1078" s="35"/>
      <c r="AC1078" s="35"/>
      <c r="AD1078" s="35"/>
      <c r="AE1078" s="35"/>
      <c r="AR1078" s="197" t="s">
        <v>373</v>
      </c>
      <c r="AT1078" s="197" t="s">
        <v>250</v>
      </c>
      <c r="AU1078" s="197" t="s">
        <v>85</v>
      </c>
      <c r="AY1078" s="18" t="s">
        <v>158</v>
      </c>
      <c r="BE1078" s="198">
        <f t="shared" si="58"/>
        <v>0</v>
      </c>
      <c r="BF1078" s="198">
        <f t="shared" si="59"/>
        <v>0</v>
      </c>
      <c r="BG1078" s="198">
        <f t="shared" si="60"/>
        <v>0</v>
      </c>
      <c r="BH1078" s="198">
        <f t="shared" si="61"/>
        <v>0</v>
      </c>
      <c r="BI1078" s="198">
        <f t="shared" si="62"/>
        <v>0</v>
      </c>
      <c r="BJ1078" s="18" t="s">
        <v>8</v>
      </c>
      <c r="BK1078" s="198">
        <f t="shared" si="63"/>
        <v>0</v>
      </c>
      <c r="BL1078" s="18" t="s">
        <v>283</v>
      </c>
      <c r="BM1078" s="197" t="s">
        <v>1808</v>
      </c>
    </row>
    <row r="1079" spans="1:65" s="2" customFormat="1" ht="16.5" customHeight="1">
      <c r="A1079" s="35"/>
      <c r="B1079" s="36"/>
      <c r="C1079" s="247" t="s">
        <v>1809</v>
      </c>
      <c r="D1079" s="247" t="s">
        <v>250</v>
      </c>
      <c r="E1079" s="248" t="s">
        <v>1810</v>
      </c>
      <c r="F1079" s="249" t="s">
        <v>1811</v>
      </c>
      <c r="G1079" s="250" t="s">
        <v>309</v>
      </c>
      <c r="H1079" s="251">
        <v>98</v>
      </c>
      <c r="I1079" s="252"/>
      <c r="J1079" s="251">
        <f t="shared" si="54"/>
        <v>0</v>
      </c>
      <c r="K1079" s="249" t="s">
        <v>1</v>
      </c>
      <c r="L1079" s="253"/>
      <c r="M1079" s="254" t="s">
        <v>1</v>
      </c>
      <c r="N1079" s="255" t="s">
        <v>41</v>
      </c>
      <c r="O1079" s="72"/>
      <c r="P1079" s="195">
        <f t="shared" si="55"/>
        <v>0</v>
      </c>
      <c r="Q1079" s="195">
        <v>0</v>
      </c>
      <c r="R1079" s="195">
        <f t="shared" si="56"/>
        <v>0</v>
      </c>
      <c r="S1079" s="195">
        <v>0</v>
      </c>
      <c r="T1079" s="196">
        <f t="shared" si="57"/>
        <v>0</v>
      </c>
      <c r="U1079" s="35"/>
      <c r="V1079" s="35"/>
      <c r="W1079" s="35"/>
      <c r="X1079" s="35"/>
      <c r="Y1079" s="35"/>
      <c r="Z1079" s="35"/>
      <c r="AA1079" s="35"/>
      <c r="AB1079" s="35"/>
      <c r="AC1079" s="35"/>
      <c r="AD1079" s="35"/>
      <c r="AE1079" s="35"/>
      <c r="AR1079" s="197" t="s">
        <v>373</v>
      </c>
      <c r="AT1079" s="197" t="s">
        <v>250</v>
      </c>
      <c r="AU1079" s="197" t="s">
        <v>85</v>
      </c>
      <c r="AY1079" s="18" t="s">
        <v>158</v>
      </c>
      <c r="BE1079" s="198">
        <f t="shared" si="58"/>
        <v>0</v>
      </c>
      <c r="BF1079" s="198">
        <f t="shared" si="59"/>
        <v>0</v>
      </c>
      <c r="BG1079" s="198">
        <f t="shared" si="60"/>
        <v>0</v>
      </c>
      <c r="BH1079" s="198">
        <f t="shared" si="61"/>
        <v>0</v>
      </c>
      <c r="BI1079" s="198">
        <f t="shared" si="62"/>
        <v>0</v>
      </c>
      <c r="BJ1079" s="18" t="s">
        <v>8</v>
      </c>
      <c r="BK1079" s="198">
        <f t="shared" si="63"/>
        <v>0</v>
      </c>
      <c r="BL1079" s="18" t="s">
        <v>283</v>
      </c>
      <c r="BM1079" s="197" t="s">
        <v>1812</v>
      </c>
    </row>
    <row r="1080" spans="1:65" s="2" customFormat="1" ht="16.5" customHeight="1">
      <c r="A1080" s="35"/>
      <c r="B1080" s="36"/>
      <c r="C1080" s="247" t="s">
        <v>1813</v>
      </c>
      <c r="D1080" s="247" t="s">
        <v>250</v>
      </c>
      <c r="E1080" s="248" t="s">
        <v>1814</v>
      </c>
      <c r="F1080" s="249" t="s">
        <v>1815</v>
      </c>
      <c r="G1080" s="250" t="s">
        <v>309</v>
      </c>
      <c r="H1080" s="251">
        <v>165</v>
      </c>
      <c r="I1080" s="252"/>
      <c r="J1080" s="251">
        <f t="shared" si="54"/>
        <v>0</v>
      </c>
      <c r="K1080" s="249" t="s">
        <v>1</v>
      </c>
      <c r="L1080" s="253"/>
      <c r="M1080" s="254" t="s">
        <v>1</v>
      </c>
      <c r="N1080" s="255" t="s">
        <v>41</v>
      </c>
      <c r="O1080" s="72"/>
      <c r="P1080" s="195">
        <f t="shared" si="55"/>
        <v>0</v>
      </c>
      <c r="Q1080" s="195">
        <v>0</v>
      </c>
      <c r="R1080" s="195">
        <f t="shared" si="56"/>
        <v>0</v>
      </c>
      <c r="S1080" s="195">
        <v>0</v>
      </c>
      <c r="T1080" s="196">
        <f t="shared" si="57"/>
        <v>0</v>
      </c>
      <c r="U1080" s="35"/>
      <c r="V1080" s="35"/>
      <c r="W1080" s="35"/>
      <c r="X1080" s="35"/>
      <c r="Y1080" s="35"/>
      <c r="Z1080" s="35"/>
      <c r="AA1080" s="35"/>
      <c r="AB1080" s="35"/>
      <c r="AC1080" s="35"/>
      <c r="AD1080" s="35"/>
      <c r="AE1080" s="35"/>
      <c r="AR1080" s="197" t="s">
        <v>373</v>
      </c>
      <c r="AT1080" s="197" t="s">
        <v>250</v>
      </c>
      <c r="AU1080" s="197" t="s">
        <v>85</v>
      </c>
      <c r="AY1080" s="18" t="s">
        <v>158</v>
      </c>
      <c r="BE1080" s="198">
        <f t="shared" si="58"/>
        <v>0</v>
      </c>
      <c r="BF1080" s="198">
        <f t="shared" si="59"/>
        <v>0</v>
      </c>
      <c r="BG1080" s="198">
        <f t="shared" si="60"/>
        <v>0</v>
      </c>
      <c r="BH1080" s="198">
        <f t="shared" si="61"/>
        <v>0</v>
      </c>
      <c r="BI1080" s="198">
        <f t="shared" si="62"/>
        <v>0</v>
      </c>
      <c r="BJ1080" s="18" t="s">
        <v>8</v>
      </c>
      <c r="BK1080" s="198">
        <f t="shared" si="63"/>
        <v>0</v>
      </c>
      <c r="BL1080" s="18" t="s">
        <v>283</v>
      </c>
      <c r="BM1080" s="197" t="s">
        <v>1816</v>
      </c>
    </row>
    <row r="1081" spans="1:65" s="2" customFormat="1" ht="16.5" customHeight="1">
      <c r="A1081" s="35"/>
      <c r="B1081" s="36"/>
      <c r="C1081" s="247" t="s">
        <v>1817</v>
      </c>
      <c r="D1081" s="247" t="s">
        <v>250</v>
      </c>
      <c r="E1081" s="248" t="s">
        <v>1818</v>
      </c>
      <c r="F1081" s="249" t="s">
        <v>1819</v>
      </c>
      <c r="G1081" s="250" t="s">
        <v>309</v>
      </c>
      <c r="H1081" s="251">
        <v>50</v>
      </c>
      <c r="I1081" s="252"/>
      <c r="J1081" s="251">
        <f t="shared" si="54"/>
        <v>0</v>
      </c>
      <c r="K1081" s="249" t="s">
        <v>1</v>
      </c>
      <c r="L1081" s="253"/>
      <c r="M1081" s="254" t="s">
        <v>1</v>
      </c>
      <c r="N1081" s="255" t="s">
        <v>41</v>
      </c>
      <c r="O1081" s="72"/>
      <c r="P1081" s="195">
        <f t="shared" si="55"/>
        <v>0</v>
      </c>
      <c r="Q1081" s="195">
        <v>0</v>
      </c>
      <c r="R1081" s="195">
        <f t="shared" si="56"/>
        <v>0</v>
      </c>
      <c r="S1081" s="195">
        <v>0</v>
      </c>
      <c r="T1081" s="196">
        <f t="shared" si="57"/>
        <v>0</v>
      </c>
      <c r="U1081" s="35"/>
      <c r="V1081" s="35"/>
      <c r="W1081" s="35"/>
      <c r="X1081" s="35"/>
      <c r="Y1081" s="35"/>
      <c r="Z1081" s="35"/>
      <c r="AA1081" s="35"/>
      <c r="AB1081" s="35"/>
      <c r="AC1081" s="35"/>
      <c r="AD1081" s="35"/>
      <c r="AE1081" s="35"/>
      <c r="AR1081" s="197" t="s">
        <v>373</v>
      </c>
      <c r="AT1081" s="197" t="s">
        <v>250</v>
      </c>
      <c r="AU1081" s="197" t="s">
        <v>85</v>
      </c>
      <c r="AY1081" s="18" t="s">
        <v>158</v>
      </c>
      <c r="BE1081" s="198">
        <f t="shared" si="58"/>
        <v>0</v>
      </c>
      <c r="BF1081" s="198">
        <f t="shared" si="59"/>
        <v>0</v>
      </c>
      <c r="BG1081" s="198">
        <f t="shared" si="60"/>
        <v>0</v>
      </c>
      <c r="BH1081" s="198">
        <f t="shared" si="61"/>
        <v>0</v>
      </c>
      <c r="BI1081" s="198">
        <f t="shared" si="62"/>
        <v>0</v>
      </c>
      <c r="BJ1081" s="18" t="s">
        <v>8</v>
      </c>
      <c r="BK1081" s="198">
        <f t="shared" si="63"/>
        <v>0</v>
      </c>
      <c r="BL1081" s="18" t="s">
        <v>283</v>
      </c>
      <c r="BM1081" s="197" t="s">
        <v>1820</v>
      </c>
    </row>
    <row r="1082" spans="1:65" s="2" customFormat="1" ht="16.5" customHeight="1">
      <c r="A1082" s="35"/>
      <c r="B1082" s="36"/>
      <c r="C1082" s="247" t="s">
        <v>1821</v>
      </c>
      <c r="D1082" s="247" t="s">
        <v>250</v>
      </c>
      <c r="E1082" s="248" t="s">
        <v>1822</v>
      </c>
      <c r="F1082" s="249" t="s">
        <v>1823</v>
      </c>
      <c r="G1082" s="250" t="s">
        <v>309</v>
      </c>
      <c r="H1082" s="251">
        <v>50</v>
      </c>
      <c r="I1082" s="252"/>
      <c r="J1082" s="251">
        <f t="shared" si="54"/>
        <v>0</v>
      </c>
      <c r="K1082" s="249" t="s">
        <v>1</v>
      </c>
      <c r="L1082" s="253"/>
      <c r="M1082" s="254" t="s">
        <v>1</v>
      </c>
      <c r="N1082" s="255" t="s">
        <v>41</v>
      </c>
      <c r="O1082" s="72"/>
      <c r="P1082" s="195">
        <f t="shared" si="55"/>
        <v>0</v>
      </c>
      <c r="Q1082" s="195">
        <v>0</v>
      </c>
      <c r="R1082" s="195">
        <f t="shared" si="56"/>
        <v>0</v>
      </c>
      <c r="S1082" s="195">
        <v>0</v>
      </c>
      <c r="T1082" s="196">
        <f t="shared" si="57"/>
        <v>0</v>
      </c>
      <c r="U1082" s="35"/>
      <c r="V1082" s="35"/>
      <c r="W1082" s="35"/>
      <c r="X1082" s="35"/>
      <c r="Y1082" s="35"/>
      <c r="Z1082" s="35"/>
      <c r="AA1082" s="35"/>
      <c r="AB1082" s="35"/>
      <c r="AC1082" s="35"/>
      <c r="AD1082" s="35"/>
      <c r="AE1082" s="35"/>
      <c r="AR1082" s="197" t="s">
        <v>373</v>
      </c>
      <c r="AT1082" s="197" t="s">
        <v>250</v>
      </c>
      <c r="AU1082" s="197" t="s">
        <v>85</v>
      </c>
      <c r="AY1082" s="18" t="s">
        <v>158</v>
      </c>
      <c r="BE1082" s="198">
        <f t="shared" si="58"/>
        <v>0</v>
      </c>
      <c r="BF1082" s="198">
        <f t="shared" si="59"/>
        <v>0</v>
      </c>
      <c r="BG1082" s="198">
        <f t="shared" si="60"/>
        <v>0</v>
      </c>
      <c r="BH1082" s="198">
        <f t="shared" si="61"/>
        <v>0</v>
      </c>
      <c r="BI1082" s="198">
        <f t="shared" si="62"/>
        <v>0</v>
      </c>
      <c r="BJ1082" s="18" t="s">
        <v>8</v>
      </c>
      <c r="BK1082" s="198">
        <f t="shared" si="63"/>
        <v>0</v>
      </c>
      <c r="BL1082" s="18" t="s">
        <v>283</v>
      </c>
      <c r="BM1082" s="197" t="s">
        <v>1824</v>
      </c>
    </row>
    <row r="1083" spans="1:65" s="2" customFormat="1" ht="16.5" customHeight="1">
      <c r="A1083" s="35"/>
      <c r="B1083" s="36"/>
      <c r="C1083" s="247" t="s">
        <v>1825</v>
      </c>
      <c r="D1083" s="247" t="s">
        <v>250</v>
      </c>
      <c r="E1083" s="248" t="s">
        <v>1826</v>
      </c>
      <c r="F1083" s="249" t="s">
        <v>1827</v>
      </c>
      <c r="G1083" s="250" t="s">
        <v>309</v>
      </c>
      <c r="H1083" s="251">
        <v>165</v>
      </c>
      <c r="I1083" s="252"/>
      <c r="J1083" s="251">
        <f t="shared" si="54"/>
        <v>0</v>
      </c>
      <c r="K1083" s="249" t="s">
        <v>1</v>
      </c>
      <c r="L1083" s="253"/>
      <c r="M1083" s="254" t="s">
        <v>1</v>
      </c>
      <c r="N1083" s="255" t="s">
        <v>41</v>
      </c>
      <c r="O1083" s="72"/>
      <c r="P1083" s="195">
        <f t="shared" si="55"/>
        <v>0</v>
      </c>
      <c r="Q1083" s="195">
        <v>0</v>
      </c>
      <c r="R1083" s="195">
        <f t="shared" si="56"/>
        <v>0</v>
      </c>
      <c r="S1083" s="195">
        <v>0</v>
      </c>
      <c r="T1083" s="196">
        <f t="shared" si="57"/>
        <v>0</v>
      </c>
      <c r="U1083" s="35"/>
      <c r="V1083" s="35"/>
      <c r="W1083" s="35"/>
      <c r="X1083" s="35"/>
      <c r="Y1083" s="35"/>
      <c r="Z1083" s="35"/>
      <c r="AA1083" s="35"/>
      <c r="AB1083" s="35"/>
      <c r="AC1083" s="35"/>
      <c r="AD1083" s="35"/>
      <c r="AE1083" s="35"/>
      <c r="AR1083" s="197" t="s">
        <v>373</v>
      </c>
      <c r="AT1083" s="197" t="s">
        <v>250</v>
      </c>
      <c r="AU1083" s="197" t="s">
        <v>85</v>
      </c>
      <c r="AY1083" s="18" t="s">
        <v>158</v>
      </c>
      <c r="BE1083" s="198">
        <f t="shared" si="58"/>
        <v>0</v>
      </c>
      <c r="BF1083" s="198">
        <f t="shared" si="59"/>
        <v>0</v>
      </c>
      <c r="BG1083" s="198">
        <f t="shared" si="60"/>
        <v>0</v>
      </c>
      <c r="BH1083" s="198">
        <f t="shared" si="61"/>
        <v>0</v>
      </c>
      <c r="BI1083" s="198">
        <f t="shared" si="62"/>
        <v>0</v>
      </c>
      <c r="BJ1083" s="18" t="s">
        <v>8</v>
      </c>
      <c r="BK1083" s="198">
        <f t="shared" si="63"/>
        <v>0</v>
      </c>
      <c r="BL1083" s="18" t="s">
        <v>283</v>
      </c>
      <c r="BM1083" s="197" t="s">
        <v>1828</v>
      </c>
    </row>
    <row r="1084" spans="1:65" s="2" customFormat="1" ht="16.5" customHeight="1">
      <c r="A1084" s="35"/>
      <c r="B1084" s="36"/>
      <c r="C1084" s="247" t="s">
        <v>1829</v>
      </c>
      <c r="D1084" s="247" t="s">
        <v>250</v>
      </c>
      <c r="E1084" s="248" t="s">
        <v>1830</v>
      </c>
      <c r="F1084" s="249" t="s">
        <v>1831</v>
      </c>
      <c r="G1084" s="250" t="s">
        <v>309</v>
      </c>
      <c r="H1084" s="251">
        <v>80</v>
      </c>
      <c r="I1084" s="252"/>
      <c r="J1084" s="251">
        <f t="shared" si="54"/>
        <v>0</v>
      </c>
      <c r="K1084" s="249" t="s">
        <v>1</v>
      </c>
      <c r="L1084" s="253"/>
      <c r="M1084" s="254" t="s">
        <v>1</v>
      </c>
      <c r="N1084" s="255" t="s">
        <v>41</v>
      </c>
      <c r="O1084" s="72"/>
      <c r="P1084" s="195">
        <f t="shared" si="55"/>
        <v>0</v>
      </c>
      <c r="Q1084" s="195">
        <v>0</v>
      </c>
      <c r="R1084" s="195">
        <f t="shared" si="56"/>
        <v>0</v>
      </c>
      <c r="S1084" s="195">
        <v>0</v>
      </c>
      <c r="T1084" s="196">
        <f t="shared" si="57"/>
        <v>0</v>
      </c>
      <c r="U1084" s="35"/>
      <c r="V1084" s="35"/>
      <c r="W1084" s="35"/>
      <c r="X1084" s="35"/>
      <c r="Y1084" s="35"/>
      <c r="Z1084" s="35"/>
      <c r="AA1084" s="35"/>
      <c r="AB1084" s="35"/>
      <c r="AC1084" s="35"/>
      <c r="AD1084" s="35"/>
      <c r="AE1084" s="35"/>
      <c r="AR1084" s="197" t="s">
        <v>373</v>
      </c>
      <c r="AT1084" s="197" t="s">
        <v>250</v>
      </c>
      <c r="AU1084" s="197" t="s">
        <v>85</v>
      </c>
      <c r="AY1084" s="18" t="s">
        <v>158</v>
      </c>
      <c r="BE1084" s="198">
        <f t="shared" si="58"/>
        <v>0</v>
      </c>
      <c r="BF1084" s="198">
        <f t="shared" si="59"/>
        <v>0</v>
      </c>
      <c r="BG1084" s="198">
        <f t="shared" si="60"/>
        <v>0</v>
      </c>
      <c r="BH1084" s="198">
        <f t="shared" si="61"/>
        <v>0</v>
      </c>
      <c r="BI1084" s="198">
        <f t="shared" si="62"/>
        <v>0</v>
      </c>
      <c r="BJ1084" s="18" t="s">
        <v>8</v>
      </c>
      <c r="BK1084" s="198">
        <f t="shared" si="63"/>
        <v>0</v>
      </c>
      <c r="BL1084" s="18" t="s">
        <v>283</v>
      </c>
      <c r="BM1084" s="197" t="s">
        <v>1832</v>
      </c>
    </row>
    <row r="1085" spans="1:65" s="2" customFormat="1" ht="16.5" customHeight="1">
      <c r="A1085" s="35"/>
      <c r="B1085" s="36"/>
      <c r="C1085" s="247" t="s">
        <v>1833</v>
      </c>
      <c r="D1085" s="247" t="s">
        <v>250</v>
      </c>
      <c r="E1085" s="248" t="s">
        <v>1834</v>
      </c>
      <c r="F1085" s="249" t="s">
        <v>1835</v>
      </c>
      <c r="G1085" s="250" t="s">
        <v>309</v>
      </c>
      <c r="H1085" s="251">
        <v>80</v>
      </c>
      <c r="I1085" s="252"/>
      <c r="J1085" s="251">
        <f t="shared" si="54"/>
        <v>0</v>
      </c>
      <c r="K1085" s="249" t="s">
        <v>1</v>
      </c>
      <c r="L1085" s="253"/>
      <c r="M1085" s="254" t="s">
        <v>1</v>
      </c>
      <c r="N1085" s="255" t="s">
        <v>41</v>
      </c>
      <c r="O1085" s="72"/>
      <c r="P1085" s="195">
        <f t="shared" si="55"/>
        <v>0</v>
      </c>
      <c r="Q1085" s="195">
        <v>0</v>
      </c>
      <c r="R1085" s="195">
        <f t="shared" si="56"/>
        <v>0</v>
      </c>
      <c r="S1085" s="195">
        <v>0</v>
      </c>
      <c r="T1085" s="196">
        <f t="shared" si="57"/>
        <v>0</v>
      </c>
      <c r="U1085" s="35"/>
      <c r="V1085" s="35"/>
      <c r="W1085" s="35"/>
      <c r="X1085" s="35"/>
      <c r="Y1085" s="35"/>
      <c r="Z1085" s="35"/>
      <c r="AA1085" s="35"/>
      <c r="AB1085" s="35"/>
      <c r="AC1085" s="35"/>
      <c r="AD1085" s="35"/>
      <c r="AE1085" s="35"/>
      <c r="AR1085" s="197" t="s">
        <v>373</v>
      </c>
      <c r="AT1085" s="197" t="s">
        <v>250</v>
      </c>
      <c r="AU1085" s="197" t="s">
        <v>85</v>
      </c>
      <c r="AY1085" s="18" t="s">
        <v>158</v>
      </c>
      <c r="BE1085" s="198">
        <f t="shared" si="58"/>
        <v>0</v>
      </c>
      <c r="BF1085" s="198">
        <f t="shared" si="59"/>
        <v>0</v>
      </c>
      <c r="BG1085" s="198">
        <f t="shared" si="60"/>
        <v>0</v>
      </c>
      <c r="BH1085" s="198">
        <f t="shared" si="61"/>
        <v>0</v>
      </c>
      <c r="BI1085" s="198">
        <f t="shared" si="62"/>
        <v>0</v>
      </c>
      <c r="BJ1085" s="18" t="s">
        <v>8</v>
      </c>
      <c r="BK1085" s="198">
        <f t="shared" si="63"/>
        <v>0</v>
      </c>
      <c r="BL1085" s="18" t="s">
        <v>283</v>
      </c>
      <c r="BM1085" s="197" t="s">
        <v>1836</v>
      </c>
    </row>
    <row r="1086" spans="1:65" s="2" customFormat="1" ht="16.5" customHeight="1">
      <c r="A1086" s="35"/>
      <c r="B1086" s="36"/>
      <c r="C1086" s="247" t="s">
        <v>1837</v>
      </c>
      <c r="D1086" s="247" t="s">
        <v>250</v>
      </c>
      <c r="E1086" s="248" t="s">
        <v>1838</v>
      </c>
      <c r="F1086" s="249" t="s">
        <v>1839</v>
      </c>
      <c r="G1086" s="250" t="s">
        <v>309</v>
      </c>
      <c r="H1086" s="251">
        <v>290</v>
      </c>
      <c r="I1086" s="252"/>
      <c r="J1086" s="251">
        <f t="shared" si="54"/>
        <v>0</v>
      </c>
      <c r="K1086" s="249" t="s">
        <v>1</v>
      </c>
      <c r="L1086" s="253"/>
      <c r="M1086" s="254" t="s">
        <v>1</v>
      </c>
      <c r="N1086" s="255" t="s">
        <v>41</v>
      </c>
      <c r="O1086" s="72"/>
      <c r="P1086" s="195">
        <f t="shared" si="55"/>
        <v>0</v>
      </c>
      <c r="Q1086" s="195">
        <v>0</v>
      </c>
      <c r="R1086" s="195">
        <f t="shared" si="56"/>
        <v>0</v>
      </c>
      <c r="S1086" s="195">
        <v>0</v>
      </c>
      <c r="T1086" s="196">
        <f t="shared" si="57"/>
        <v>0</v>
      </c>
      <c r="U1086" s="35"/>
      <c r="V1086" s="35"/>
      <c r="W1086" s="35"/>
      <c r="X1086" s="35"/>
      <c r="Y1086" s="35"/>
      <c r="Z1086" s="35"/>
      <c r="AA1086" s="35"/>
      <c r="AB1086" s="35"/>
      <c r="AC1086" s="35"/>
      <c r="AD1086" s="35"/>
      <c r="AE1086" s="35"/>
      <c r="AR1086" s="197" t="s">
        <v>373</v>
      </c>
      <c r="AT1086" s="197" t="s">
        <v>250</v>
      </c>
      <c r="AU1086" s="197" t="s">
        <v>85</v>
      </c>
      <c r="AY1086" s="18" t="s">
        <v>158</v>
      </c>
      <c r="BE1086" s="198">
        <f t="shared" si="58"/>
        <v>0</v>
      </c>
      <c r="BF1086" s="198">
        <f t="shared" si="59"/>
        <v>0</v>
      </c>
      <c r="BG1086" s="198">
        <f t="shared" si="60"/>
        <v>0</v>
      </c>
      <c r="BH1086" s="198">
        <f t="shared" si="61"/>
        <v>0</v>
      </c>
      <c r="BI1086" s="198">
        <f t="shared" si="62"/>
        <v>0</v>
      </c>
      <c r="BJ1086" s="18" t="s">
        <v>8</v>
      </c>
      <c r="BK1086" s="198">
        <f t="shared" si="63"/>
        <v>0</v>
      </c>
      <c r="BL1086" s="18" t="s">
        <v>283</v>
      </c>
      <c r="BM1086" s="197" t="s">
        <v>1840</v>
      </c>
    </row>
    <row r="1087" spans="1:65" s="2" customFormat="1" ht="16.5" customHeight="1">
      <c r="A1087" s="35"/>
      <c r="B1087" s="36"/>
      <c r="C1087" s="247" t="s">
        <v>1841</v>
      </c>
      <c r="D1087" s="247" t="s">
        <v>250</v>
      </c>
      <c r="E1087" s="248" t="s">
        <v>1842</v>
      </c>
      <c r="F1087" s="249" t="s">
        <v>1843</v>
      </c>
      <c r="G1087" s="250" t="s">
        <v>309</v>
      </c>
      <c r="H1087" s="251">
        <v>165</v>
      </c>
      <c r="I1087" s="252"/>
      <c r="J1087" s="251">
        <f t="shared" si="54"/>
        <v>0</v>
      </c>
      <c r="K1087" s="249" t="s">
        <v>1</v>
      </c>
      <c r="L1087" s="253"/>
      <c r="M1087" s="254" t="s">
        <v>1</v>
      </c>
      <c r="N1087" s="255" t="s">
        <v>41</v>
      </c>
      <c r="O1087" s="72"/>
      <c r="P1087" s="195">
        <f t="shared" si="55"/>
        <v>0</v>
      </c>
      <c r="Q1087" s="195">
        <v>0</v>
      </c>
      <c r="R1087" s="195">
        <f t="shared" si="56"/>
        <v>0</v>
      </c>
      <c r="S1087" s="195">
        <v>0</v>
      </c>
      <c r="T1087" s="196">
        <f t="shared" si="57"/>
        <v>0</v>
      </c>
      <c r="U1087" s="35"/>
      <c r="V1087" s="35"/>
      <c r="W1087" s="35"/>
      <c r="X1087" s="35"/>
      <c r="Y1087" s="35"/>
      <c r="Z1087" s="35"/>
      <c r="AA1087" s="35"/>
      <c r="AB1087" s="35"/>
      <c r="AC1087" s="35"/>
      <c r="AD1087" s="35"/>
      <c r="AE1087" s="35"/>
      <c r="AR1087" s="197" t="s">
        <v>373</v>
      </c>
      <c r="AT1087" s="197" t="s">
        <v>250</v>
      </c>
      <c r="AU1087" s="197" t="s">
        <v>85</v>
      </c>
      <c r="AY1087" s="18" t="s">
        <v>158</v>
      </c>
      <c r="BE1087" s="198">
        <f t="shared" si="58"/>
        <v>0</v>
      </c>
      <c r="BF1087" s="198">
        <f t="shared" si="59"/>
        <v>0</v>
      </c>
      <c r="BG1087" s="198">
        <f t="shared" si="60"/>
        <v>0</v>
      </c>
      <c r="BH1087" s="198">
        <f t="shared" si="61"/>
        <v>0</v>
      </c>
      <c r="BI1087" s="198">
        <f t="shared" si="62"/>
        <v>0</v>
      </c>
      <c r="BJ1087" s="18" t="s">
        <v>8</v>
      </c>
      <c r="BK1087" s="198">
        <f t="shared" si="63"/>
        <v>0</v>
      </c>
      <c r="BL1087" s="18" t="s">
        <v>283</v>
      </c>
      <c r="BM1087" s="197" t="s">
        <v>1844</v>
      </c>
    </row>
    <row r="1088" spans="1:65" s="2" customFormat="1" ht="16.5" customHeight="1">
      <c r="A1088" s="35"/>
      <c r="B1088" s="36"/>
      <c r="C1088" s="247" t="s">
        <v>1845</v>
      </c>
      <c r="D1088" s="247" t="s">
        <v>250</v>
      </c>
      <c r="E1088" s="248" t="s">
        <v>1846</v>
      </c>
      <c r="F1088" s="249" t="s">
        <v>1847</v>
      </c>
      <c r="G1088" s="250" t="s">
        <v>498</v>
      </c>
      <c r="H1088" s="251">
        <v>2</v>
      </c>
      <c r="I1088" s="252"/>
      <c r="J1088" s="251">
        <f t="shared" si="54"/>
        <v>0</v>
      </c>
      <c r="K1088" s="249" t="s">
        <v>1</v>
      </c>
      <c r="L1088" s="253"/>
      <c r="M1088" s="254" t="s">
        <v>1</v>
      </c>
      <c r="N1088" s="255" t="s">
        <v>41</v>
      </c>
      <c r="O1088" s="72"/>
      <c r="P1088" s="195">
        <f t="shared" si="55"/>
        <v>0</v>
      </c>
      <c r="Q1088" s="195">
        <v>0</v>
      </c>
      <c r="R1088" s="195">
        <f t="shared" si="56"/>
        <v>0</v>
      </c>
      <c r="S1088" s="195">
        <v>0</v>
      </c>
      <c r="T1088" s="196">
        <f t="shared" si="57"/>
        <v>0</v>
      </c>
      <c r="U1088" s="35"/>
      <c r="V1088" s="35"/>
      <c r="W1088" s="35"/>
      <c r="X1088" s="35"/>
      <c r="Y1088" s="35"/>
      <c r="Z1088" s="35"/>
      <c r="AA1088" s="35"/>
      <c r="AB1088" s="35"/>
      <c r="AC1088" s="35"/>
      <c r="AD1088" s="35"/>
      <c r="AE1088" s="35"/>
      <c r="AR1088" s="197" t="s">
        <v>373</v>
      </c>
      <c r="AT1088" s="197" t="s">
        <v>250</v>
      </c>
      <c r="AU1088" s="197" t="s">
        <v>85</v>
      </c>
      <c r="AY1088" s="18" t="s">
        <v>158</v>
      </c>
      <c r="BE1088" s="198">
        <f t="shared" si="58"/>
        <v>0</v>
      </c>
      <c r="BF1088" s="198">
        <f t="shared" si="59"/>
        <v>0</v>
      </c>
      <c r="BG1088" s="198">
        <f t="shared" si="60"/>
        <v>0</v>
      </c>
      <c r="BH1088" s="198">
        <f t="shared" si="61"/>
        <v>0</v>
      </c>
      <c r="BI1088" s="198">
        <f t="shared" si="62"/>
        <v>0</v>
      </c>
      <c r="BJ1088" s="18" t="s">
        <v>8</v>
      </c>
      <c r="BK1088" s="198">
        <f t="shared" si="63"/>
        <v>0</v>
      </c>
      <c r="BL1088" s="18" t="s">
        <v>283</v>
      </c>
      <c r="BM1088" s="197" t="s">
        <v>1848</v>
      </c>
    </row>
    <row r="1089" spans="1:65" s="2" customFormat="1" ht="16.5" customHeight="1">
      <c r="A1089" s="35"/>
      <c r="B1089" s="36"/>
      <c r="C1089" s="247" t="s">
        <v>1849</v>
      </c>
      <c r="D1089" s="247" t="s">
        <v>250</v>
      </c>
      <c r="E1089" s="248" t="s">
        <v>1850</v>
      </c>
      <c r="F1089" s="249" t="s">
        <v>1851</v>
      </c>
      <c r="G1089" s="250" t="s">
        <v>309</v>
      </c>
      <c r="H1089" s="251">
        <v>1540</v>
      </c>
      <c r="I1089" s="252"/>
      <c r="J1089" s="251">
        <f t="shared" si="54"/>
        <v>0</v>
      </c>
      <c r="K1089" s="249" t="s">
        <v>1</v>
      </c>
      <c r="L1089" s="253"/>
      <c r="M1089" s="254" t="s">
        <v>1</v>
      </c>
      <c r="N1089" s="255" t="s">
        <v>41</v>
      </c>
      <c r="O1089" s="72"/>
      <c r="P1089" s="195">
        <f t="shared" si="55"/>
        <v>0</v>
      </c>
      <c r="Q1089" s="195">
        <v>0</v>
      </c>
      <c r="R1089" s="195">
        <f t="shared" si="56"/>
        <v>0</v>
      </c>
      <c r="S1089" s="195">
        <v>0</v>
      </c>
      <c r="T1089" s="196">
        <f t="shared" si="57"/>
        <v>0</v>
      </c>
      <c r="U1089" s="35"/>
      <c r="V1089" s="35"/>
      <c r="W1089" s="35"/>
      <c r="X1089" s="35"/>
      <c r="Y1089" s="35"/>
      <c r="Z1089" s="35"/>
      <c r="AA1089" s="35"/>
      <c r="AB1089" s="35"/>
      <c r="AC1089" s="35"/>
      <c r="AD1089" s="35"/>
      <c r="AE1089" s="35"/>
      <c r="AR1089" s="197" t="s">
        <v>373</v>
      </c>
      <c r="AT1089" s="197" t="s">
        <v>250</v>
      </c>
      <c r="AU1089" s="197" t="s">
        <v>85</v>
      </c>
      <c r="AY1089" s="18" t="s">
        <v>158</v>
      </c>
      <c r="BE1089" s="198">
        <f t="shared" si="58"/>
        <v>0</v>
      </c>
      <c r="BF1089" s="198">
        <f t="shared" si="59"/>
        <v>0</v>
      </c>
      <c r="BG1089" s="198">
        <f t="shared" si="60"/>
        <v>0</v>
      </c>
      <c r="BH1089" s="198">
        <f t="shared" si="61"/>
        <v>0</v>
      </c>
      <c r="BI1089" s="198">
        <f t="shared" si="62"/>
        <v>0</v>
      </c>
      <c r="BJ1089" s="18" t="s">
        <v>8</v>
      </c>
      <c r="BK1089" s="198">
        <f t="shared" si="63"/>
        <v>0</v>
      </c>
      <c r="BL1089" s="18" t="s">
        <v>283</v>
      </c>
      <c r="BM1089" s="197" t="s">
        <v>1852</v>
      </c>
    </row>
    <row r="1090" spans="1:65" s="2" customFormat="1" ht="16.5" customHeight="1">
      <c r="A1090" s="35"/>
      <c r="B1090" s="36"/>
      <c r="C1090" s="247" t="s">
        <v>1853</v>
      </c>
      <c r="D1090" s="247" t="s">
        <v>250</v>
      </c>
      <c r="E1090" s="248" t="s">
        <v>1854</v>
      </c>
      <c r="F1090" s="249" t="s">
        <v>1855</v>
      </c>
      <c r="G1090" s="250" t="s">
        <v>309</v>
      </c>
      <c r="H1090" s="251">
        <v>80</v>
      </c>
      <c r="I1090" s="252"/>
      <c r="J1090" s="251">
        <f t="shared" si="54"/>
        <v>0</v>
      </c>
      <c r="K1090" s="249" t="s">
        <v>1</v>
      </c>
      <c r="L1090" s="253"/>
      <c r="M1090" s="254" t="s">
        <v>1</v>
      </c>
      <c r="N1090" s="255" t="s">
        <v>41</v>
      </c>
      <c r="O1090" s="72"/>
      <c r="P1090" s="195">
        <f t="shared" si="55"/>
        <v>0</v>
      </c>
      <c r="Q1090" s="195">
        <v>0</v>
      </c>
      <c r="R1090" s="195">
        <f t="shared" si="56"/>
        <v>0</v>
      </c>
      <c r="S1090" s="195">
        <v>0</v>
      </c>
      <c r="T1090" s="196">
        <f t="shared" si="57"/>
        <v>0</v>
      </c>
      <c r="U1090" s="35"/>
      <c r="V1090" s="35"/>
      <c r="W1090" s="35"/>
      <c r="X1090" s="35"/>
      <c r="Y1090" s="35"/>
      <c r="Z1090" s="35"/>
      <c r="AA1090" s="35"/>
      <c r="AB1090" s="35"/>
      <c r="AC1090" s="35"/>
      <c r="AD1090" s="35"/>
      <c r="AE1090" s="35"/>
      <c r="AR1090" s="197" t="s">
        <v>373</v>
      </c>
      <c r="AT1090" s="197" t="s">
        <v>250</v>
      </c>
      <c r="AU1090" s="197" t="s">
        <v>85</v>
      </c>
      <c r="AY1090" s="18" t="s">
        <v>158</v>
      </c>
      <c r="BE1090" s="198">
        <f t="shared" si="58"/>
        <v>0</v>
      </c>
      <c r="BF1090" s="198">
        <f t="shared" si="59"/>
        <v>0</v>
      </c>
      <c r="BG1090" s="198">
        <f t="shared" si="60"/>
        <v>0</v>
      </c>
      <c r="BH1090" s="198">
        <f t="shared" si="61"/>
        <v>0</v>
      </c>
      <c r="BI1090" s="198">
        <f t="shared" si="62"/>
        <v>0</v>
      </c>
      <c r="BJ1090" s="18" t="s">
        <v>8</v>
      </c>
      <c r="BK1090" s="198">
        <f t="shared" si="63"/>
        <v>0</v>
      </c>
      <c r="BL1090" s="18" t="s">
        <v>283</v>
      </c>
      <c r="BM1090" s="197" t="s">
        <v>1856</v>
      </c>
    </row>
    <row r="1091" spans="1:65" s="2" customFormat="1" ht="24">
      <c r="A1091" s="35"/>
      <c r="B1091" s="36"/>
      <c r="C1091" s="247" t="s">
        <v>1857</v>
      </c>
      <c r="D1091" s="247" t="s">
        <v>250</v>
      </c>
      <c r="E1091" s="248" t="s">
        <v>1858</v>
      </c>
      <c r="F1091" s="249" t="s">
        <v>1859</v>
      </c>
      <c r="G1091" s="250" t="s">
        <v>309</v>
      </c>
      <c r="H1091" s="251">
        <v>70</v>
      </c>
      <c r="I1091" s="252"/>
      <c r="J1091" s="251">
        <f t="shared" si="54"/>
        <v>0</v>
      </c>
      <c r="K1091" s="249" t="s">
        <v>1</v>
      </c>
      <c r="L1091" s="253"/>
      <c r="M1091" s="254" t="s">
        <v>1</v>
      </c>
      <c r="N1091" s="255" t="s">
        <v>41</v>
      </c>
      <c r="O1091" s="72"/>
      <c r="P1091" s="195">
        <f t="shared" si="55"/>
        <v>0</v>
      </c>
      <c r="Q1091" s="195">
        <v>0</v>
      </c>
      <c r="R1091" s="195">
        <f t="shared" si="56"/>
        <v>0</v>
      </c>
      <c r="S1091" s="195">
        <v>0</v>
      </c>
      <c r="T1091" s="196">
        <f t="shared" si="57"/>
        <v>0</v>
      </c>
      <c r="U1091" s="35"/>
      <c r="V1091" s="35"/>
      <c r="W1091" s="35"/>
      <c r="X1091" s="35"/>
      <c r="Y1091" s="35"/>
      <c r="Z1091" s="35"/>
      <c r="AA1091" s="35"/>
      <c r="AB1091" s="35"/>
      <c r="AC1091" s="35"/>
      <c r="AD1091" s="35"/>
      <c r="AE1091" s="35"/>
      <c r="AR1091" s="197" t="s">
        <v>373</v>
      </c>
      <c r="AT1091" s="197" t="s">
        <v>250</v>
      </c>
      <c r="AU1091" s="197" t="s">
        <v>85</v>
      </c>
      <c r="AY1091" s="18" t="s">
        <v>158</v>
      </c>
      <c r="BE1091" s="198">
        <f t="shared" si="58"/>
        <v>0</v>
      </c>
      <c r="BF1091" s="198">
        <f t="shared" si="59"/>
        <v>0</v>
      </c>
      <c r="BG1091" s="198">
        <f t="shared" si="60"/>
        <v>0</v>
      </c>
      <c r="BH1091" s="198">
        <f t="shared" si="61"/>
        <v>0</v>
      </c>
      <c r="BI1091" s="198">
        <f t="shared" si="62"/>
        <v>0</v>
      </c>
      <c r="BJ1091" s="18" t="s">
        <v>8</v>
      </c>
      <c r="BK1091" s="198">
        <f t="shared" si="63"/>
        <v>0</v>
      </c>
      <c r="BL1091" s="18" t="s">
        <v>283</v>
      </c>
      <c r="BM1091" s="197" t="s">
        <v>1860</v>
      </c>
    </row>
    <row r="1092" spans="1:65" s="2" customFormat="1" ht="16.5" customHeight="1">
      <c r="A1092" s="35"/>
      <c r="B1092" s="36"/>
      <c r="C1092" s="247" t="s">
        <v>1861</v>
      </c>
      <c r="D1092" s="247" t="s">
        <v>250</v>
      </c>
      <c r="E1092" s="248" t="s">
        <v>1862</v>
      </c>
      <c r="F1092" s="249" t="s">
        <v>1863</v>
      </c>
      <c r="G1092" s="250" t="s">
        <v>498</v>
      </c>
      <c r="H1092" s="251">
        <v>80</v>
      </c>
      <c r="I1092" s="252"/>
      <c r="J1092" s="251">
        <f t="shared" si="54"/>
        <v>0</v>
      </c>
      <c r="K1092" s="249" t="s">
        <v>1</v>
      </c>
      <c r="L1092" s="253"/>
      <c r="M1092" s="254" t="s">
        <v>1</v>
      </c>
      <c r="N1092" s="255" t="s">
        <v>41</v>
      </c>
      <c r="O1092" s="72"/>
      <c r="P1092" s="195">
        <f t="shared" si="55"/>
        <v>0</v>
      </c>
      <c r="Q1092" s="195">
        <v>0</v>
      </c>
      <c r="R1092" s="195">
        <f t="shared" si="56"/>
        <v>0</v>
      </c>
      <c r="S1092" s="195">
        <v>0</v>
      </c>
      <c r="T1092" s="196">
        <f t="shared" si="57"/>
        <v>0</v>
      </c>
      <c r="U1092" s="35"/>
      <c r="V1092" s="35"/>
      <c r="W1092" s="35"/>
      <c r="X1092" s="35"/>
      <c r="Y1092" s="35"/>
      <c r="Z1092" s="35"/>
      <c r="AA1092" s="35"/>
      <c r="AB1092" s="35"/>
      <c r="AC1092" s="35"/>
      <c r="AD1092" s="35"/>
      <c r="AE1092" s="35"/>
      <c r="AR1092" s="197" t="s">
        <v>373</v>
      </c>
      <c r="AT1092" s="197" t="s">
        <v>250</v>
      </c>
      <c r="AU1092" s="197" t="s">
        <v>85</v>
      </c>
      <c r="AY1092" s="18" t="s">
        <v>158</v>
      </c>
      <c r="BE1092" s="198">
        <f t="shared" si="58"/>
        <v>0</v>
      </c>
      <c r="BF1092" s="198">
        <f t="shared" si="59"/>
        <v>0</v>
      </c>
      <c r="BG1092" s="198">
        <f t="shared" si="60"/>
        <v>0</v>
      </c>
      <c r="BH1092" s="198">
        <f t="shared" si="61"/>
        <v>0</v>
      </c>
      <c r="BI1092" s="198">
        <f t="shared" si="62"/>
        <v>0</v>
      </c>
      <c r="BJ1092" s="18" t="s">
        <v>8</v>
      </c>
      <c r="BK1092" s="198">
        <f t="shared" si="63"/>
        <v>0</v>
      </c>
      <c r="BL1092" s="18" t="s">
        <v>283</v>
      </c>
      <c r="BM1092" s="197" t="s">
        <v>1864</v>
      </c>
    </row>
    <row r="1093" spans="1:65" s="2" customFormat="1" ht="24">
      <c r="A1093" s="35"/>
      <c r="B1093" s="36"/>
      <c r="C1093" s="247" t="s">
        <v>1865</v>
      </c>
      <c r="D1093" s="247" t="s">
        <v>250</v>
      </c>
      <c r="E1093" s="248" t="s">
        <v>1866</v>
      </c>
      <c r="F1093" s="249" t="s">
        <v>1867</v>
      </c>
      <c r="G1093" s="250" t="s">
        <v>498</v>
      </c>
      <c r="H1093" s="251">
        <v>25</v>
      </c>
      <c r="I1093" s="252"/>
      <c r="J1093" s="251">
        <f t="shared" si="54"/>
        <v>0</v>
      </c>
      <c r="K1093" s="249" t="s">
        <v>1</v>
      </c>
      <c r="L1093" s="253"/>
      <c r="M1093" s="254" t="s">
        <v>1</v>
      </c>
      <c r="N1093" s="255" t="s">
        <v>41</v>
      </c>
      <c r="O1093" s="72"/>
      <c r="P1093" s="195">
        <f t="shared" si="55"/>
        <v>0</v>
      </c>
      <c r="Q1093" s="195">
        <v>0</v>
      </c>
      <c r="R1093" s="195">
        <f t="shared" si="56"/>
        <v>0</v>
      </c>
      <c r="S1093" s="195">
        <v>0</v>
      </c>
      <c r="T1093" s="196">
        <f t="shared" si="57"/>
        <v>0</v>
      </c>
      <c r="U1093" s="35"/>
      <c r="V1093" s="35"/>
      <c r="W1093" s="35"/>
      <c r="X1093" s="35"/>
      <c r="Y1093" s="35"/>
      <c r="Z1093" s="35"/>
      <c r="AA1093" s="35"/>
      <c r="AB1093" s="35"/>
      <c r="AC1093" s="35"/>
      <c r="AD1093" s="35"/>
      <c r="AE1093" s="35"/>
      <c r="AR1093" s="197" t="s">
        <v>373</v>
      </c>
      <c r="AT1093" s="197" t="s">
        <v>250</v>
      </c>
      <c r="AU1093" s="197" t="s">
        <v>85</v>
      </c>
      <c r="AY1093" s="18" t="s">
        <v>158</v>
      </c>
      <c r="BE1093" s="198">
        <f t="shared" si="58"/>
        <v>0</v>
      </c>
      <c r="BF1093" s="198">
        <f t="shared" si="59"/>
        <v>0</v>
      </c>
      <c r="BG1093" s="198">
        <f t="shared" si="60"/>
        <v>0</v>
      </c>
      <c r="BH1093" s="198">
        <f t="shared" si="61"/>
        <v>0</v>
      </c>
      <c r="BI1093" s="198">
        <f t="shared" si="62"/>
        <v>0</v>
      </c>
      <c r="BJ1093" s="18" t="s">
        <v>8</v>
      </c>
      <c r="BK1093" s="198">
        <f t="shared" si="63"/>
        <v>0</v>
      </c>
      <c r="BL1093" s="18" t="s">
        <v>283</v>
      </c>
      <c r="BM1093" s="197" t="s">
        <v>1868</v>
      </c>
    </row>
    <row r="1094" spans="1:65" s="2" customFormat="1" ht="16.5" customHeight="1">
      <c r="A1094" s="35"/>
      <c r="B1094" s="36"/>
      <c r="C1094" s="247" t="s">
        <v>1869</v>
      </c>
      <c r="D1094" s="247" t="s">
        <v>250</v>
      </c>
      <c r="E1094" s="248" t="s">
        <v>1870</v>
      </c>
      <c r="F1094" s="249" t="s">
        <v>1871</v>
      </c>
      <c r="G1094" s="250" t="s">
        <v>498</v>
      </c>
      <c r="H1094" s="251">
        <v>13</v>
      </c>
      <c r="I1094" s="252"/>
      <c r="J1094" s="251">
        <f t="shared" si="54"/>
        <v>0</v>
      </c>
      <c r="K1094" s="249" t="s">
        <v>1</v>
      </c>
      <c r="L1094" s="253"/>
      <c r="M1094" s="254" t="s">
        <v>1</v>
      </c>
      <c r="N1094" s="255" t="s">
        <v>41</v>
      </c>
      <c r="O1094" s="72"/>
      <c r="P1094" s="195">
        <f t="shared" si="55"/>
        <v>0</v>
      </c>
      <c r="Q1094" s="195">
        <v>0</v>
      </c>
      <c r="R1094" s="195">
        <f t="shared" si="56"/>
        <v>0</v>
      </c>
      <c r="S1094" s="195">
        <v>0</v>
      </c>
      <c r="T1094" s="196">
        <f t="shared" si="57"/>
        <v>0</v>
      </c>
      <c r="U1094" s="35"/>
      <c r="V1094" s="35"/>
      <c r="W1094" s="35"/>
      <c r="X1094" s="35"/>
      <c r="Y1094" s="35"/>
      <c r="Z1094" s="35"/>
      <c r="AA1094" s="35"/>
      <c r="AB1094" s="35"/>
      <c r="AC1094" s="35"/>
      <c r="AD1094" s="35"/>
      <c r="AE1094" s="35"/>
      <c r="AR1094" s="197" t="s">
        <v>373</v>
      </c>
      <c r="AT1094" s="197" t="s">
        <v>250</v>
      </c>
      <c r="AU1094" s="197" t="s">
        <v>85</v>
      </c>
      <c r="AY1094" s="18" t="s">
        <v>158</v>
      </c>
      <c r="BE1094" s="198">
        <f t="shared" si="58"/>
        <v>0</v>
      </c>
      <c r="BF1094" s="198">
        <f t="shared" si="59"/>
        <v>0</v>
      </c>
      <c r="BG1094" s="198">
        <f t="shared" si="60"/>
        <v>0</v>
      </c>
      <c r="BH1094" s="198">
        <f t="shared" si="61"/>
        <v>0</v>
      </c>
      <c r="BI1094" s="198">
        <f t="shared" si="62"/>
        <v>0</v>
      </c>
      <c r="BJ1094" s="18" t="s">
        <v>8</v>
      </c>
      <c r="BK1094" s="198">
        <f t="shared" si="63"/>
        <v>0</v>
      </c>
      <c r="BL1094" s="18" t="s">
        <v>283</v>
      </c>
      <c r="BM1094" s="197" t="s">
        <v>1872</v>
      </c>
    </row>
    <row r="1095" spans="1:65" s="2" customFormat="1" ht="16.5" customHeight="1">
      <c r="A1095" s="35"/>
      <c r="B1095" s="36"/>
      <c r="C1095" s="247" t="s">
        <v>1873</v>
      </c>
      <c r="D1095" s="247" t="s">
        <v>250</v>
      </c>
      <c r="E1095" s="248" t="s">
        <v>1874</v>
      </c>
      <c r="F1095" s="249" t="s">
        <v>1875</v>
      </c>
      <c r="G1095" s="250" t="s">
        <v>498</v>
      </c>
      <c r="H1095" s="251">
        <v>35</v>
      </c>
      <c r="I1095" s="252"/>
      <c r="J1095" s="251">
        <f t="shared" si="54"/>
        <v>0</v>
      </c>
      <c r="K1095" s="249" t="s">
        <v>1</v>
      </c>
      <c r="L1095" s="253"/>
      <c r="M1095" s="254" t="s">
        <v>1</v>
      </c>
      <c r="N1095" s="255" t="s">
        <v>41</v>
      </c>
      <c r="O1095" s="72"/>
      <c r="P1095" s="195">
        <f t="shared" si="55"/>
        <v>0</v>
      </c>
      <c r="Q1095" s="195">
        <v>0</v>
      </c>
      <c r="R1095" s="195">
        <f t="shared" si="56"/>
        <v>0</v>
      </c>
      <c r="S1095" s="195">
        <v>0</v>
      </c>
      <c r="T1095" s="196">
        <f t="shared" si="57"/>
        <v>0</v>
      </c>
      <c r="U1095" s="35"/>
      <c r="V1095" s="35"/>
      <c r="W1095" s="35"/>
      <c r="X1095" s="35"/>
      <c r="Y1095" s="35"/>
      <c r="Z1095" s="35"/>
      <c r="AA1095" s="35"/>
      <c r="AB1095" s="35"/>
      <c r="AC1095" s="35"/>
      <c r="AD1095" s="35"/>
      <c r="AE1095" s="35"/>
      <c r="AR1095" s="197" t="s">
        <v>373</v>
      </c>
      <c r="AT1095" s="197" t="s">
        <v>250</v>
      </c>
      <c r="AU1095" s="197" t="s">
        <v>85</v>
      </c>
      <c r="AY1095" s="18" t="s">
        <v>158</v>
      </c>
      <c r="BE1095" s="198">
        <f t="shared" si="58"/>
        <v>0</v>
      </c>
      <c r="BF1095" s="198">
        <f t="shared" si="59"/>
        <v>0</v>
      </c>
      <c r="BG1095" s="198">
        <f t="shared" si="60"/>
        <v>0</v>
      </c>
      <c r="BH1095" s="198">
        <f t="shared" si="61"/>
        <v>0</v>
      </c>
      <c r="BI1095" s="198">
        <f t="shared" si="62"/>
        <v>0</v>
      </c>
      <c r="BJ1095" s="18" t="s">
        <v>8</v>
      </c>
      <c r="BK1095" s="198">
        <f t="shared" si="63"/>
        <v>0</v>
      </c>
      <c r="BL1095" s="18" t="s">
        <v>283</v>
      </c>
      <c r="BM1095" s="197" t="s">
        <v>1876</v>
      </c>
    </row>
    <row r="1096" spans="1:65" s="2" customFormat="1" ht="16.5" customHeight="1">
      <c r="A1096" s="35"/>
      <c r="B1096" s="36"/>
      <c r="C1096" s="247" t="s">
        <v>1877</v>
      </c>
      <c r="D1096" s="247" t="s">
        <v>250</v>
      </c>
      <c r="E1096" s="248" t="s">
        <v>1878</v>
      </c>
      <c r="F1096" s="249" t="s">
        <v>1879</v>
      </c>
      <c r="G1096" s="250" t="s">
        <v>498</v>
      </c>
      <c r="H1096" s="251">
        <v>18</v>
      </c>
      <c r="I1096" s="252"/>
      <c r="J1096" s="251">
        <f t="shared" si="54"/>
        <v>0</v>
      </c>
      <c r="K1096" s="249" t="s">
        <v>1</v>
      </c>
      <c r="L1096" s="253"/>
      <c r="M1096" s="254" t="s">
        <v>1</v>
      </c>
      <c r="N1096" s="255" t="s">
        <v>41</v>
      </c>
      <c r="O1096" s="72"/>
      <c r="P1096" s="195">
        <f t="shared" si="55"/>
        <v>0</v>
      </c>
      <c r="Q1096" s="195">
        <v>0</v>
      </c>
      <c r="R1096" s="195">
        <f t="shared" si="56"/>
        <v>0</v>
      </c>
      <c r="S1096" s="195">
        <v>0</v>
      </c>
      <c r="T1096" s="196">
        <f t="shared" si="57"/>
        <v>0</v>
      </c>
      <c r="U1096" s="35"/>
      <c r="V1096" s="35"/>
      <c r="W1096" s="35"/>
      <c r="X1096" s="35"/>
      <c r="Y1096" s="35"/>
      <c r="Z1096" s="35"/>
      <c r="AA1096" s="35"/>
      <c r="AB1096" s="35"/>
      <c r="AC1096" s="35"/>
      <c r="AD1096" s="35"/>
      <c r="AE1096" s="35"/>
      <c r="AR1096" s="197" t="s">
        <v>373</v>
      </c>
      <c r="AT1096" s="197" t="s">
        <v>250</v>
      </c>
      <c r="AU1096" s="197" t="s">
        <v>85</v>
      </c>
      <c r="AY1096" s="18" t="s">
        <v>158</v>
      </c>
      <c r="BE1096" s="198">
        <f t="shared" si="58"/>
        <v>0</v>
      </c>
      <c r="BF1096" s="198">
        <f t="shared" si="59"/>
        <v>0</v>
      </c>
      <c r="BG1096" s="198">
        <f t="shared" si="60"/>
        <v>0</v>
      </c>
      <c r="BH1096" s="198">
        <f t="shared" si="61"/>
        <v>0</v>
      </c>
      <c r="BI1096" s="198">
        <f t="shared" si="62"/>
        <v>0</v>
      </c>
      <c r="BJ1096" s="18" t="s">
        <v>8</v>
      </c>
      <c r="BK1096" s="198">
        <f t="shared" si="63"/>
        <v>0</v>
      </c>
      <c r="BL1096" s="18" t="s">
        <v>283</v>
      </c>
      <c r="BM1096" s="197" t="s">
        <v>1880</v>
      </c>
    </row>
    <row r="1097" spans="1:65" s="2" customFormat="1" ht="16.5" customHeight="1">
      <c r="A1097" s="35"/>
      <c r="B1097" s="36"/>
      <c r="C1097" s="247" t="s">
        <v>1881</v>
      </c>
      <c r="D1097" s="247" t="s">
        <v>250</v>
      </c>
      <c r="E1097" s="248" t="s">
        <v>1882</v>
      </c>
      <c r="F1097" s="249" t="s">
        <v>1883</v>
      </c>
      <c r="G1097" s="250" t="s">
        <v>498</v>
      </c>
      <c r="H1097" s="251">
        <v>20</v>
      </c>
      <c r="I1097" s="252"/>
      <c r="J1097" s="251">
        <f t="shared" si="54"/>
        <v>0</v>
      </c>
      <c r="K1097" s="249" t="s">
        <v>1</v>
      </c>
      <c r="L1097" s="253"/>
      <c r="M1097" s="254" t="s">
        <v>1</v>
      </c>
      <c r="N1097" s="255" t="s">
        <v>41</v>
      </c>
      <c r="O1097" s="72"/>
      <c r="P1097" s="195">
        <f t="shared" si="55"/>
        <v>0</v>
      </c>
      <c r="Q1097" s="195">
        <v>0</v>
      </c>
      <c r="R1097" s="195">
        <f t="shared" si="56"/>
        <v>0</v>
      </c>
      <c r="S1097" s="195">
        <v>0</v>
      </c>
      <c r="T1097" s="196">
        <f t="shared" si="57"/>
        <v>0</v>
      </c>
      <c r="U1097" s="35"/>
      <c r="V1097" s="35"/>
      <c r="W1097" s="35"/>
      <c r="X1097" s="35"/>
      <c r="Y1097" s="35"/>
      <c r="Z1097" s="35"/>
      <c r="AA1097" s="35"/>
      <c r="AB1097" s="35"/>
      <c r="AC1097" s="35"/>
      <c r="AD1097" s="35"/>
      <c r="AE1097" s="35"/>
      <c r="AR1097" s="197" t="s">
        <v>373</v>
      </c>
      <c r="AT1097" s="197" t="s">
        <v>250</v>
      </c>
      <c r="AU1097" s="197" t="s">
        <v>85</v>
      </c>
      <c r="AY1097" s="18" t="s">
        <v>158</v>
      </c>
      <c r="BE1097" s="198">
        <f t="shared" si="58"/>
        <v>0</v>
      </c>
      <c r="BF1097" s="198">
        <f t="shared" si="59"/>
        <v>0</v>
      </c>
      <c r="BG1097" s="198">
        <f t="shared" si="60"/>
        <v>0</v>
      </c>
      <c r="BH1097" s="198">
        <f t="shared" si="61"/>
        <v>0</v>
      </c>
      <c r="BI1097" s="198">
        <f t="shared" si="62"/>
        <v>0</v>
      </c>
      <c r="BJ1097" s="18" t="s">
        <v>8</v>
      </c>
      <c r="BK1097" s="198">
        <f t="shared" si="63"/>
        <v>0</v>
      </c>
      <c r="BL1097" s="18" t="s">
        <v>283</v>
      </c>
      <c r="BM1097" s="197" t="s">
        <v>1884</v>
      </c>
    </row>
    <row r="1098" spans="1:65" s="2" customFormat="1" ht="24">
      <c r="A1098" s="35"/>
      <c r="B1098" s="36"/>
      <c r="C1098" s="247" t="s">
        <v>1885</v>
      </c>
      <c r="D1098" s="247" t="s">
        <v>250</v>
      </c>
      <c r="E1098" s="248" t="s">
        <v>1886</v>
      </c>
      <c r="F1098" s="249" t="s">
        <v>1887</v>
      </c>
      <c r="G1098" s="250" t="s">
        <v>309</v>
      </c>
      <c r="H1098" s="251">
        <v>75</v>
      </c>
      <c r="I1098" s="252"/>
      <c r="J1098" s="251">
        <f t="shared" si="54"/>
        <v>0</v>
      </c>
      <c r="K1098" s="249" t="s">
        <v>1</v>
      </c>
      <c r="L1098" s="253"/>
      <c r="M1098" s="254" t="s">
        <v>1</v>
      </c>
      <c r="N1098" s="255" t="s">
        <v>41</v>
      </c>
      <c r="O1098" s="72"/>
      <c r="P1098" s="195">
        <f t="shared" si="55"/>
        <v>0</v>
      </c>
      <c r="Q1098" s="195">
        <v>0</v>
      </c>
      <c r="R1098" s="195">
        <f t="shared" si="56"/>
        <v>0</v>
      </c>
      <c r="S1098" s="195">
        <v>0</v>
      </c>
      <c r="T1098" s="196">
        <f t="shared" si="57"/>
        <v>0</v>
      </c>
      <c r="U1098" s="35"/>
      <c r="V1098" s="35"/>
      <c r="W1098" s="35"/>
      <c r="X1098" s="35"/>
      <c r="Y1098" s="35"/>
      <c r="Z1098" s="35"/>
      <c r="AA1098" s="35"/>
      <c r="AB1098" s="35"/>
      <c r="AC1098" s="35"/>
      <c r="AD1098" s="35"/>
      <c r="AE1098" s="35"/>
      <c r="AR1098" s="197" t="s">
        <v>373</v>
      </c>
      <c r="AT1098" s="197" t="s">
        <v>250</v>
      </c>
      <c r="AU1098" s="197" t="s">
        <v>85</v>
      </c>
      <c r="AY1098" s="18" t="s">
        <v>158</v>
      </c>
      <c r="BE1098" s="198">
        <f t="shared" si="58"/>
        <v>0</v>
      </c>
      <c r="BF1098" s="198">
        <f t="shared" si="59"/>
        <v>0</v>
      </c>
      <c r="BG1098" s="198">
        <f t="shared" si="60"/>
        <v>0</v>
      </c>
      <c r="BH1098" s="198">
        <f t="shared" si="61"/>
        <v>0</v>
      </c>
      <c r="BI1098" s="198">
        <f t="shared" si="62"/>
        <v>0</v>
      </c>
      <c r="BJ1098" s="18" t="s">
        <v>8</v>
      </c>
      <c r="BK1098" s="198">
        <f t="shared" si="63"/>
        <v>0</v>
      </c>
      <c r="BL1098" s="18" t="s">
        <v>283</v>
      </c>
      <c r="BM1098" s="197" t="s">
        <v>1888</v>
      </c>
    </row>
    <row r="1099" spans="1:65" s="2" customFormat="1" ht="24">
      <c r="A1099" s="35"/>
      <c r="B1099" s="36"/>
      <c r="C1099" s="247" t="s">
        <v>1889</v>
      </c>
      <c r="D1099" s="247" t="s">
        <v>250</v>
      </c>
      <c r="E1099" s="248" t="s">
        <v>1890</v>
      </c>
      <c r="F1099" s="249" t="s">
        <v>1891</v>
      </c>
      <c r="G1099" s="250" t="s">
        <v>309</v>
      </c>
      <c r="H1099" s="251">
        <v>220</v>
      </c>
      <c r="I1099" s="252"/>
      <c r="J1099" s="251">
        <f t="shared" si="54"/>
        <v>0</v>
      </c>
      <c r="K1099" s="249" t="s">
        <v>1</v>
      </c>
      <c r="L1099" s="253"/>
      <c r="M1099" s="254" t="s">
        <v>1</v>
      </c>
      <c r="N1099" s="255" t="s">
        <v>41</v>
      </c>
      <c r="O1099" s="72"/>
      <c r="P1099" s="195">
        <f t="shared" si="55"/>
        <v>0</v>
      </c>
      <c r="Q1099" s="195">
        <v>0</v>
      </c>
      <c r="R1099" s="195">
        <f t="shared" si="56"/>
        <v>0</v>
      </c>
      <c r="S1099" s="195">
        <v>0</v>
      </c>
      <c r="T1099" s="196">
        <f t="shared" si="57"/>
        <v>0</v>
      </c>
      <c r="U1099" s="35"/>
      <c r="V1099" s="35"/>
      <c r="W1099" s="35"/>
      <c r="X1099" s="35"/>
      <c r="Y1099" s="35"/>
      <c r="Z1099" s="35"/>
      <c r="AA1099" s="35"/>
      <c r="AB1099" s="35"/>
      <c r="AC1099" s="35"/>
      <c r="AD1099" s="35"/>
      <c r="AE1099" s="35"/>
      <c r="AR1099" s="197" t="s">
        <v>373</v>
      </c>
      <c r="AT1099" s="197" t="s">
        <v>250</v>
      </c>
      <c r="AU1099" s="197" t="s">
        <v>85</v>
      </c>
      <c r="AY1099" s="18" t="s">
        <v>158</v>
      </c>
      <c r="BE1099" s="198">
        <f t="shared" si="58"/>
        <v>0</v>
      </c>
      <c r="BF1099" s="198">
        <f t="shared" si="59"/>
        <v>0</v>
      </c>
      <c r="BG1099" s="198">
        <f t="shared" si="60"/>
        <v>0</v>
      </c>
      <c r="BH1099" s="198">
        <f t="shared" si="61"/>
        <v>0</v>
      </c>
      <c r="BI1099" s="198">
        <f t="shared" si="62"/>
        <v>0</v>
      </c>
      <c r="BJ1099" s="18" t="s">
        <v>8</v>
      </c>
      <c r="BK1099" s="198">
        <f t="shared" si="63"/>
        <v>0</v>
      </c>
      <c r="BL1099" s="18" t="s">
        <v>283</v>
      </c>
      <c r="BM1099" s="197" t="s">
        <v>1892</v>
      </c>
    </row>
    <row r="1100" spans="1:65" s="2" customFormat="1" ht="24">
      <c r="A1100" s="35"/>
      <c r="B1100" s="36"/>
      <c r="C1100" s="247" t="s">
        <v>1893</v>
      </c>
      <c r="D1100" s="247" t="s">
        <v>250</v>
      </c>
      <c r="E1100" s="248" t="s">
        <v>1858</v>
      </c>
      <c r="F1100" s="249" t="s">
        <v>1859</v>
      </c>
      <c r="G1100" s="250" t="s">
        <v>309</v>
      </c>
      <c r="H1100" s="251">
        <v>120</v>
      </c>
      <c r="I1100" s="252"/>
      <c r="J1100" s="251">
        <f t="shared" ref="J1100:J1131" si="64">ROUND(I1100*H1100,0)</f>
        <v>0</v>
      </c>
      <c r="K1100" s="249" t="s">
        <v>1</v>
      </c>
      <c r="L1100" s="253"/>
      <c r="M1100" s="254" t="s">
        <v>1</v>
      </c>
      <c r="N1100" s="255" t="s">
        <v>41</v>
      </c>
      <c r="O1100" s="72"/>
      <c r="P1100" s="195">
        <f t="shared" ref="P1100:P1131" si="65">O1100*H1100</f>
        <v>0</v>
      </c>
      <c r="Q1100" s="195">
        <v>0</v>
      </c>
      <c r="R1100" s="195">
        <f t="shared" ref="R1100:R1131" si="66">Q1100*H1100</f>
        <v>0</v>
      </c>
      <c r="S1100" s="195">
        <v>0</v>
      </c>
      <c r="T1100" s="196">
        <f t="shared" ref="T1100:T1131" si="67">S1100*H1100</f>
        <v>0</v>
      </c>
      <c r="U1100" s="35"/>
      <c r="V1100" s="35"/>
      <c r="W1100" s="35"/>
      <c r="X1100" s="35"/>
      <c r="Y1100" s="35"/>
      <c r="Z1100" s="35"/>
      <c r="AA1100" s="35"/>
      <c r="AB1100" s="35"/>
      <c r="AC1100" s="35"/>
      <c r="AD1100" s="35"/>
      <c r="AE1100" s="35"/>
      <c r="AR1100" s="197" t="s">
        <v>373</v>
      </c>
      <c r="AT1100" s="197" t="s">
        <v>250</v>
      </c>
      <c r="AU1100" s="197" t="s">
        <v>85</v>
      </c>
      <c r="AY1100" s="18" t="s">
        <v>158</v>
      </c>
      <c r="BE1100" s="198">
        <f t="shared" ref="BE1100:BE1131" si="68">IF(N1100="základní",J1100,0)</f>
        <v>0</v>
      </c>
      <c r="BF1100" s="198">
        <f t="shared" ref="BF1100:BF1131" si="69">IF(N1100="snížená",J1100,0)</f>
        <v>0</v>
      </c>
      <c r="BG1100" s="198">
        <f t="shared" ref="BG1100:BG1131" si="70">IF(N1100="zákl. přenesená",J1100,0)</f>
        <v>0</v>
      </c>
      <c r="BH1100" s="198">
        <f t="shared" ref="BH1100:BH1131" si="71">IF(N1100="sníž. přenesená",J1100,0)</f>
        <v>0</v>
      </c>
      <c r="BI1100" s="198">
        <f t="shared" ref="BI1100:BI1131" si="72">IF(N1100="nulová",J1100,0)</f>
        <v>0</v>
      </c>
      <c r="BJ1100" s="18" t="s">
        <v>8</v>
      </c>
      <c r="BK1100" s="198">
        <f t="shared" ref="BK1100:BK1131" si="73">ROUND(I1100*H1100,0)</f>
        <v>0</v>
      </c>
      <c r="BL1100" s="18" t="s">
        <v>283</v>
      </c>
      <c r="BM1100" s="197" t="s">
        <v>1894</v>
      </c>
    </row>
    <row r="1101" spans="1:65" s="2" customFormat="1" ht="24">
      <c r="A1101" s="35"/>
      <c r="B1101" s="36"/>
      <c r="C1101" s="247" t="s">
        <v>1895</v>
      </c>
      <c r="D1101" s="247" t="s">
        <v>250</v>
      </c>
      <c r="E1101" s="248" t="s">
        <v>1896</v>
      </c>
      <c r="F1101" s="249" t="s">
        <v>1897</v>
      </c>
      <c r="G1101" s="250" t="s">
        <v>309</v>
      </c>
      <c r="H1101" s="251">
        <v>45</v>
      </c>
      <c r="I1101" s="252"/>
      <c r="J1101" s="251">
        <f t="shared" si="64"/>
        <v>0</v>
      </c>
      <c r="K1101" s="249" t="s">
        <v>1</v>
      </c>
      <c r="L1101" s="253"/>
      <c r="M1101" s="254" t="s">
        <v>1</v>
      </c>
      <c r="N1101" s="255" t="s">
        <v>41</v>
      </c>
      <c r="O1101" s="72"/>
      <c r="P1101" s="195">
        <f t="shared" si="65"/>
        <v>0</v>
      </c>
      <c r="Q1101" s="195">
        <v>0</v>
      </c>
      <c r="R1101" s="195">
        <f t="shared" si="66"/>
        <v>0</v>
      </c>
      <c r="S1101" s="195">
        <v>0</v>
      </c>
      <c r="T1101" s="196">
        <f t="shared" si="67"/>
        <v>0</v>
      </c>
      <c r="U1101" s="35"/>
      <c r="V1101" s="35"/>
      <c r="W1101" s="35"/>
      <c r="X1101" s="35"/>
      <c r="Y1101" s="35"/>
      <c r="Z1101" s="35"/>
      <c r="AA1101" s="35"/>
      <c r="AB1101" s="35"/>
      <c r="AC1101" s="35"/>
      <c r="AD1101" s="35"/>
      <c r="AE1101" s="35"/>
      <c r="AR1101" s="197" t="s">
        <v>373</v>
      </c>
      <c r="AT1101" s="197" t="s">
        <v>250</v>
      </c>
      <c r="AU1101" s="197" t="s">
        <v>85</v>
      </c>
      <c r="AY1101" s="18" t="s">
        <v>158</v>
      </c>
      <c r="BE1101" s="198">
        <f t="shared" si="68"/>
        <v>0</v>
      </c>
      <c r="BF1101" s="198">
        <f t="shared" si="69"/>
        <v>0</v>
      </c>
      <c r="BG1101" s="198">
        <f t="shared" si="70"/>
        <v>0</v>
      </c>
      <c r="BH1101" s="198">
        <f t="shared" si="71"/>
        <v>0</v>
      </c>
      <c r="BI1101" s="198">
        <f t="shared" si="72"/>
        <v>0</v>
      </c>
      <c r="BJ1101" s="18" t="s">
        <v>8</v>
      </c>
      <c r="BK1101" s="198">
        <f t="shared" si="73"/>
        <v>0</v>
      </c>
      <c r="BL1101" s="18" t="s">
        <v>283</v>
      </c>
      <c r="BM1101" s="197" t="s">
        <v>1898</v>
      </c>
    </row>
    <row r="1102" spans="1:65" s="2" customFormat="1" ht="24">
      <c r="A1102" s="35"/>
      <c r="B1102" s="36"/>
      <c r="C1102" s="247" t="s">
        <v>1899</v>
      </c>
      <c r="D1102" s="247" t="s">
        <v>250</v>
      </c>
      <c r="E1102" s="248" t="s">
        <v>1900</v>
      </c>
      <c r="F1102" s="249" t="s">
        <v>1901</v>
      </c>
      <c r="G1102" s="250" t="s">
        <v>309</v>
      </c>
      <c r="H1102" s="251">
        <v>140</v>
      </c>
      <c r="I1102" s="252"/>
      <c r="J1102" s="251">
        <f t="shared" si="64"/>
        <v>0</v>
      </c>
      <c r="K1102" s="249" t="s">
        <v>1</v>
      </c>
      <c r="L1102" s="253"/>
      <c r="M1102" s="254" t="s">
        <v>1</v>
      </c>
      <c r="N1102" s="255" t="s">
        <v>41</v>
      </c>
      <c r="O1102" s="72"/>
      <c r="P1102" s="195">
        <f t="shared" si="65"/>
        <v>0</v>
      </c>
      <c r="Q1102" s="195">
        <v>0</v>
      </c>
      <c r="R1102" s="195">
        <f t="shared" si="66"/>
        <v>0</v>
      </c>
      <c r="S1102" s="195">
        <v>0</v>
      </c>
      <c r="T1102" s="196">
        <f t="shared" si="67"/>
        <v>0</v>
      </c>
      <c r="U1102" s="35"/>
      <c r="V1102" s="35"/>
      <c r="W1102" s="35"/>
      <c r="X1102" s="35"/>
      <c r="Y1102" s="35"/>
      <c r="Z1102" s="35"/>
      <c r="AA1102" s="35"/>
      <c r="AB1102" s="35"/>
      <c r="AC1102" s="35"/>
      <c r="AD1102" s="35"/>
      <c r="AE1102" s="35"/>
      <c r="AR1102" s="197" t="s">
        <v>373</v>
      </c>
      <c r="AT1102" s="197" t="s">
        <v>250</v>
      </c>
      <c r="AU1102" s="197" t="s">
        <v>85</v>
      </c>
      <c r="AY1102" s="18" t="s">
        <v>158</v>
      </c>
      <c r="BE1102" s="198">
        <f t="shared" si="68"/>
        <v>0</v>
      </c>
      <c r="BF1102" s="198">
        <f t="shared" si="69"/>
        <v>0</v>
      </c>
      <c r="BG1102" s="198">
        <f t="shared" si="70"/>
        <v>0</v>
      </c>
      <c r="BH1102" s="198">
        <f t="shared" si="71"/>
        <v>0</v>
      </c>
      <c r="BI1102" s="198">
        <f t="shared" si="72"/>
        <v>0</v>
      </c>
      <c r="BJ1102" s="18" t="s">
        <v>8</v>
      </c>
      <c r="BK1102" s="198">
        <f t="shared" si="73"/>
        <v>0</v>
      </c>
      <c r="BL1102" s="18" t="s">
        <v>283</v>
      </c>
      <c r="BM1102" s="197" t="s">
        <v>1902</v>
      </c>
    </row>
    <row r="1103" spans="1:65" s="2" customFormat="1" ht="16.5" customHeight="1">
      <c r="A1103" s="35"/>
      <c r="B1103" s="36"/>
      <c r="C1103" s="247" t="s">
        <v>1903</v>
      </c>
      <c r="D1103" s="247" t="s">
        <v>250</v>
      </c>
      <c r="E1103" s="248" t="s">
        <v>1904</v>
      </c>
      <c r="F1103" s="249" t="s">
        <v>1905</v>
      </c>
      <c r="G1103" s="250" t="s">
        <v>498</v>
      </c>
      <c r="H1103" s="251">
        <v>150</v>
      </c>
      <c r="I1103" s="252"/>
      <c r="J1103" s="251">
        <f t="shared" si="64"/>
        <v>0</v>
      </c>
      <c r="K1103" s="249" t="s">
        <v>1</v>
      </c>
      <c r="L1103" s="253"/>
      <c r="M1103" s="254" t="s">
        <v>1</v>
      </c>
      <c r="N1103" s="255" t="s">
        <v>41</v>
      </c>
      <c r="O1103" s="72"/>
      <c r="P1103" s="195">
        <f t="shared" si="65"/>
        <v>0</v>
      </c>
      <c r="Q1103" s="195">
        <v>0</v>
      </c>
      <c r="R1103" s="195">
        <f t="shared" si="66"/>
        <v>0</v>
      </c>
      <c r="S1103" s="195">
        <v>0</v>
      </c>
      <c r="T1103" s="196">
        <f t="shared" si="67"/>
        <v>0</v>
      </c>
      <c r="U1103" s="35"/>
      <c r="V1103" s="35"/>
      <c r="W1103" s="35"/>
      <c r="X1103" s="35"/>
      <c r="Y1103" s="35"/>
      <c r="Z1103" s="35"/>
      <c r="AA1103" s="35"/>
      <c r="AB1103" s="35"/>
      <c r="AC1103" s="35"/>
      <c r="AD1103" s="35"/>
      <c r="AE1103" s="35"/>
      <c r="AR1103" s="197" t="s">
        <v>373</v>
      </c>
      <c r="AT1103" s="197" t="s">
        <v>250</v>
      </c>
      <c r="AU1103" s="197" t="s">
        <v>85</v>
      </c>
      <c r="AY1103" s="18" t="s">
        <v>158</v>
      </c>
      <c r="BE1103" s="198">
        <f t="shared" si="68"/>
        <v>0</v>
      </c>
      <c r="BF1103" s="198">
        <f t="shared" si="69"/>
        <v>0</v>
      </c>
      <c r="BG1103" s="198">
        <f t="shared" si="70"/>
        <v>0</v>
      </c>
      <c r="BH1103" s="198">
        <f t="shared" si="71"/>
        <v>0</v>
      </c>
      <c r="BI1103" s="198">
        <f t="shared" si="72"/>
        <v>0</v>
      </c>
      <c r="BJ1103" s="18" t="s">
        <v>8</v>
      </c>
      <c r="BK1103" s="198">
        <f t="shared" si="73"/>
        <v>0</v>
      </c>
      <c r="BL1103" s="18" t="s">
        <v>283</v>
      </c>
      <c r="BM1103" s="197" t="s">
        <v>1906</v>
      </c>
    </row>
    <row r="1104" spans="1:65" s="2" customFormat="1" ht="16.5" customHeight="1">
      <c r="A1104" s="35"/>
      <c r="B1104" s="36"/>
      <c r="C1104" s="247" t="s">
        <v>1907</v>
      </c>
      <c r="D1104" s="247" t="s">
        <v>250</v>
      </c>
      <c r="E1104" s="248" t="s">
        <v>1908</v>
      </c>
      <c r="F1104" s="249" t="s">
        <v>1909</v>
      </c>
      <c r="G1104" s="250" t="s">
        <v>309</v>
      </c>
      <c r="H1104" s="251">
        <v>180</v>
      </c>
      <c r="I1104" s="252"/>
      <c r="J1104" s="251">
        <f t="shared" si="64"/>
        <v>0</v>
      </c>
      <c r="K1104" s="249" t="s">
        <v>1</v>
      </c>
      <c r="L1104" s="253"/>
      <c r="M1104" s="254" t="s">
        <v>1</v>
      </c>
      <c r="N1104" s="255" t="s">
        <v>41</v>
      </c>
      <c r="O1104" s="72"/>
      <c r="P1104" s="195">
        <f t="shared" si="65"/>
        <v>0</v>
      </c>
      <c r="Q1104" s="195">
        <v>0</v>
      </c>
      <c r="R1104" s="195">
        <f t="shared" si="66"/>
        <v>0</v>
      </c>
      <c r="S1104" s="195">
        <v>0</v>
      </c>
      <c r="T1104" s="196">
        <f t="shared" si="67"/>
        <v>0</v>
      </c>
      <c r="U1104" s="35"/>
      <c r="V1104" s="35"/>
      <c r="W1104" s="35"/>
      <c r="X1104" s="35"/>
      <c r="Y1104" s="35"/>
      <c r="Z1104" s="35"/>
      <c r="AA1104" s="35"/>
      <c r="AB1104" s="35"/>
      <c r="AC1104" s="35"/>
      <c r="AD1104" s="35"/>
      <c r="AE1104" s="35"/>
      <c r="AR1104" s="197" t="s">
        <v>373</v>
      </c>
      <c r="AT1104" s="197" t="s">
        <v>250</v>
      </c>
      <c r="AU1104" s="197" t="s">
        <v>85</v>
      </c>
      <c r="AY1104" s="18" t="s">
        <v>158</v>
      </c>
      <c r="BE1104" s="198">
        <f t="shared" si="68"/>
        <v>0</v>
      </c>
      <c r="BF1104" s="198">
        <f t="shared" si="69"/>
        <v>0</v>
      </c>
      <c r="BG1104" s="198">
        <f t="shared" si="70"/>
        <v>0</v>
      </c>
      <c r="BH1104" s="198">
        <f t="shared" si="71"/>
        <v>0</v>
      </c>
      <c r="BI1104" s="198">
        <f t="shared" si="72"/>
        <v>0</v>
      </c>
      <c r="BJ1104" s="18" t="s">
        <v>8</v>
      </c>
      <c r="BK1104" s="198">
        <f t="shared" si="73"/>
        <v>0</v>
      </c>
      <c r="BL1104" s="18" t="s">
        <v>283</v>
      </c>
      <c r="BM1104" s="197" t="s">
        <v>1910</v>
      </c>
    </row>
    <row r="1105" spans="1:65" s="2" customFormat="1" ht="16.5" customHeight="1">
      <c r="A1105" s="35"/>
      <c r="B1105" s="36"/>
      <c r="C1105" s="247" t="s">
        <v>1911</v>
      </c>
      <c r="D1105" s="247" t="s">
        <v>250</v>
      </c>
      <c r="E1105" s="248" t="s">
        <v>1912</v>
      </c>
      <c r="F1105" s="249" t="s">
        <v>1913</v>
      </c>
      <c r="G1105" s="250" t="s">
        <v>309</v>
      </c>
      <c r="H1105" s="251">
        <v>25</v>
      </c>
      <c r="I1105" s="252"/>
      <c r="J1105" s="251">
        <f t="shared" si="64"/>
        <v>0</v>
      </c>
      <c r="K1105" s="249" t="s">
        <v>1</v>
      </c>
      <c r="L1105" s="253"/>
      <c r="M1105" s="254" t="s">
        <v>1</v>
      </c>
      <c r="N1105" s="255" t="s">
        <v>41</v>
      </c>
      <c r="O1105" s="72"/>
      <c r="P1105" s="195">
        <f t="shared" si="65"/>
        <v>0</v>
      </c>
      <c r="Q1105" s="195">
        <v>0</v>
      </c>
      <c r="R1105" s="195">
        <f t="shared" si="66"/>
        <v>0</v>
      </c>
      <c r="S1105" s="195">
        <v>0</v>
      </c>
      <c r="T1105" s="196">
        <f t="shared" si="67"/>
        <v>0</v>
      </c>
      <c r="U1105" s="35"/>
      <c r="V1105" s="35"/>
      <c r="W1105" s="35"/>
      <c r="X1105" s="35"/>
      <c r="Y1105" s="35"/>
      <c r="Z1105" s="35"/>
      <c r="AA1105" s="35"/>
      <c r="AB1105" s="35"/>
      <c r="AC1105" s="35"/>
      <c r="AD1105" s="35"/>
      <c r="AE1105" s="35"/>
      <c r="AR1105" s="197" t="s">
        <v>373</v>
      </c>
      <c r="AT1105" s="197" t="s">
        <v>250</v>
      </c>
      <c r="AU1105" s="197" t="s">
        <v>85</v>
      </c>
      <c r="AY1105" s="18" t="s">
        <v>158</v>
      </c>
      <c r="BE1105" s="198">
        <f t="shared" si="68"/>
        <v>0</v>
      </c>
      <c r="BF1105" s="198">
        <f t="shared" si="69"/>
        <v>0</v>
      </c>
      <c r="BG1105" s="198">
        <f t="shared" si="70"/>
        <v>0</v>
      </c>
      <c r="BH1105" s="198">
        <f t="shared" si="71"/>
        <v>0</v>
      </c>
      <c r="BI1105" s="198">
        <f t="shared" si="72"/>
        <v>0</v>
      </c>
      <c r="BJ1105" s="18" t="s">
        <v>8</v>
      </c>
      <c r="BK1105" s="198">
        <f t="shared" si="73"/>
        <v>0</v>
      </c>
      <c r="BL1105" s="18" t="s">
        <v>283</v>
      </c>
      <c r="BM1105" s="197" t="s">
        <v>1914</v>
      </c>
    </row>
    <row r="1106" spans="1:65" s="2" customFormat="1" ht="16.5" customHeight="1">
      <c r="A1106" s="35"/>
      <c r="B1106" s="36"/>
      <c r="C1106" s="247" t="s">
        <v>1915</v>
      </c>
      <c r="D1106" s="247" t="s">
        <v>250</v>
      </c>
      <c r="E1106" s="248" t="s">
        <v>1916</v>
      </c>
      <c r="F1106" s="249" t="s">
        <v>1917</v>
      </c>
      <c r="G1106" s="250" t="s">
        <v>498</v>
      </c>
      <c r="H1106" s="251">
        <v>5</v>
      </c>
      <c r="I1106" s="252"/>
      <c r="J1106" s="251">
        <f t="shared" si="64"/>
        <v>0</v>
      </c>
      <c r="K1106" s="249" t="s">
        <v>1</v>
      </c>
      <c r="L1106" s="253"/>
      <c r="M1106" s="254" t="s">
        <v>1</v>
      </c>
      <c r="N1106" s="255" t="s">
        <v>41</v>
      </c>
      <c r="O1106" s="72"/>
      <c r="P1106" s="195">
        <f t="shared" si="65"/>
        <v>0</v>
      </c>
      <c r="Q1106" s="195">
        <v>0</v>
      </c>
      <c r="R1106" s="195">
        <f t="shared" si="66"/>
        <v>0</v>
      </c>
      <c r="S1106" s="195">
        <v>0</v>
      </c>
      <c r="T1106" s="196">
        <f t="shared" si="67"/>
        <v>0</v>
      </c>
      <c r="U1106" s="35"/>
      <c r="V1106" s="35"/>
      <c r="W1106" s="35"/>
      <c r="X1106" s="35"/>
      <c r="Y1106" s="35"/>
      <c r="Z1106" s="35"/>
      <c r="AA1106" s="35"/>
      <c r="AB1106" s="35"/>
      <c r="AC1106" s="35"/>
      <c r="AD1106" s="35"/>
      <c r="AE1106" s="35"/>
      <c r="AR1106" s="197" t="s">
        <v>373</v>
      </c>
      <c r="AT1106" s="197" t="s">
        <v>250</v>
      </c>
      <c r="AU1106" s="197" t="s">
        <v>85</v>
      </c>
      <c r="AY1106" s="18" t="s">
        <v>158</v>
      </c>
      <c r="BE1106" s="198">
        <f t="shared" si="68"/>
        <v>0</v>
      </c>
      <c r="BF1106" s="198">
        <f t="shared" si="69"/>
        <v>0</v>
      </c>
      <c r="BG1106" s="198">
        <f t="shared" si="70"/>
        <v>0</v>
      </c>
      <c r="BH1106" s="198">
        <f t="shared" si="71"/>
        <v>0</v>
      </c>
      <c r="BI1106" s="198">
        <f t="shared" si="72"/>
        <v>0</v>
      </c>
      <c r="BJ1106" s="18" t="s">
        <v>8</v>
      </c>
      <c r="BK1106" s="198">
        <f t="shared" si="73"/>
        <v>0</v>
      </c>
      <c r="BL1106" s="18" t="s">
        <v>283</v>
      </c>
      <c r="BM1106" s="197" t="s">
        <v>1918</v>
      </c>
    </row>
    <row r="1107" spans="1:65" s="2" customFormat="1" ht="16.5" customHeight="1">
      <c r="A1107" s="35"/>
      <c r="B1107" s="36"/>
      <c r="C1107" s="247" t="s">
        <v>1919</v>
      </c>
      <c r="D1107" s="247" t="s">
        <v>250</v>
      </c>
      <c r="E1107" s="248" t="s">
        <v>1920</v>
      </c>
      <c r="F1107" s="249" t="s">
        <v>1921</v>
      </c>
      <c r="G1107" s="250" t="s">
        <v>498</v>
      </c>
      <c r="H1107" s="251">
        <v>2</v>
      </c>
      <c r="I1107" s="252"/>
      <c r="J1107" s="251">
        <f t="shared" si="64"/>
        <v>0</v>
      </c>
      <c r="K1107" s="249" t="s">
        <v>1</v>
      </c>
      <c r="L1107" s="253"/>
      <c r="M1107" s="254" t="s">
        <v>1</v>
      </c>
      <c r="N1107" s="255" t="s">
        <v>41</v>
      </c>
      <c r="O1107" s="72"/>
      <c r="P1107" s="195">
        <f t="shared" si="65"/>
        <v>0</v>
      </c>
      <c r="Q1107" s="195">
        <v>0</v>
      </c>
      <c r="R1107" s="195">
        <f t="shared" si="66"/>
        <v>0</v>
      </c>
      <c r="S1107" s="195">
        <v>0</v>
      </c>
      <c r="T1107" s="196">
        <f t="shared" si="67"/>
        <v>0</v>
      </c>
      <c r="U1107" s="35"/>
      <c r="V1107" s="35"/>
      <c r="W1107" s="35"/>
      <c r="X1107" s="35"/>
      <c r="Y1107" s="35"/>
      <c r="Z1107" s="35"/>
      <c r="AA1107" s="35"/>
      <c r="AB1107" s="35"/>
      <c r="AC1107" s="35"/>
      <c r="AD1107" s="35"/>
      <c r="AE1107" s="35"/>
      <c r="AR1107" s="197" t="s">
        <v>373</v>
      </c>
      <c r="AT1107" s="197" t="s">
        <v>250</v>
      </c>
      <c r="AU1107" s="197" t="s">
        <v>85</v>
      </c>
      <c r="AY1107" s="18" t="s">
        <v>158</v>
      </c>
      <c r="BE1107" s="198">
        <f t="shared" si="68"/>
        <v>0</v>
      </c>
      <c r="BF1107" s="198">
        <f t="shared" si="69"/>
        <v>0</v>
      </c>
      <c r="BG1107" s="198">
        <f t="shared" si="70"/>
        <v>0</v>
      </c>
      <c r="BH1107" s="198">
        <f t="shared" si="71"/>
        <v>0</v>
      </c>
      <c r="BI1107" s="198">
        <f t="shared" si="72"/>
        <v>0</v>
      </c>
      <c r="BJ1107" s="18" t="s">
        <v>8</v>
      </c>
      <c r="BK1107" s="198">
        <f t="shared" si="73"/>
        <v>0</v>
      </c>
      <c r="BL1107" s="18" t="s">
        <v>283</v>
      </c>
      <c r="BM1107" s="197" t="s">
        <v>1922</v>
      </c>
    </row>
    <row r="1108" spans="1:65" s="2" customFormat="1" ht="16.5" customHeight="1">
      <c r="A1108" s="35"/>
      <c r="B1108" s="36"/>
      <c r="C1108" s="247" t="s">
        <v>1923</v>
      </c>
      <c r="D1108" s="247" t="s">
        <v>250</v>
      </c>
      <c r="E1108" s="248" t="s">
        <v>1924</v>
      </c>
      <c r="F1108" s="249" t="s">
        <v>1925</v>
      </c>
      <c r="G1108" s="250" t="s">
        <v>498</v>
      </c>
      <c r="H1108" s="251">
        <v>2</v>
      </c>
      <c r="I1108" s="252"/>
      <c r="J1108" s="251">
        <f t="shared" si="64"/>
        <v>0</v>
      </c>
      <c r="K1108" s="249" t="s">
        <v>1</v>
      </c>
      <c r="L1108" s="253"/>
      <c r="M1108" s="254" t="s">
        <v>1</v>
      </c>
      <c r="N1108" s="255" t="s">
        <v>41</v>
      </c>
      <c r="O1108" s="72"/>
      <c r="P1108" s="195">
        <f t="shared" si="65"/>
        <v>0</v>
      </c>
      <c r="Q1108" s="195">
        <v>0</v>
      </c>
      <c r="R1108" s="195">
        <f t="shared" si="66"/>
        <v>0</v>
      </c>
      <c r="S1108" s="195">
        <v>0</v>
      </c>
      <c r="T1108" s="196">
        <f t="shared" si="67"/>
        <v>0</v>
      </c>
      <c r="U1108" s="35"/>
      <c r="V1108" s="35"/>
      <c r="W1108" s="35"/>
      <c r="X1108" s="35"/>
      <c r="Y1108" s="35"/>
      <c r="Z1108" s="35"/>
      <c r="AA1108" s="35"/>
      <c r="AB1108" s="35"/>
      <c r="AC1108" s="35"/>
      <c r="AD1108" s="35"/>
      <c r="AE1108" s="35"/>
      <c r="AR1108" s="197" t="s">
        <v>373</v>
      </c>
      <c r="AT1108" s="197" t="s">
        <v>250</v>
      </c>
      <c r="AU1108" s="197" t="s">
        <v>85</v>
      </c>
      <c r="AY1108" s="18" t="s">
        <v>158</v>
      </c>
      <c r="BE1108" s="198">
        <f t="shared" si="68"/>
        <v>0</v>
      </c>
      <c r="BF1108" s="198">
        <f t="shared" si="69"/>
        <v>0</v>
      </c>
      <c r="BG1108" s="198">
        <f t="shared" si="70"/>
        <v>0</v>
      </c>
      <c r="BH1108" s="198">
        <f t="shared" si="71"/>
        <v>0</v>
      </c>
      <c r="BI1108" s="198">
        <f t="shared" si="72"/>
        <v>0</v>
      </c>
      <c r="BJ1108" s="18" t="s">
        <v>8</v>
      </c>
      <c r="BK1108" s="198">
        <f t="shared" si="73"/>
        <v>0</v>
      </c>
      <c r="BL1108" s="18" t="s">
        <v>283</v>
      </c>
      <c r="BM1108" s="197" t="s">
        <v>1926</v>
      </c>
    </row>
    <row r="1109" spans="1:65" s="2" customFormat="1" ht="16.5" customHeight="1">
      <c r="A1109" s="35"/>
      <c r="B1109" s="36"/>
      <c r="C1109" s="247" t="s">
        <v>1927</v>
      </c>
      <c r="D1109" s="247" t="s">
        <v>250</v>
      </c>
      <c r="E1109" s="248" t="s">
        <v>1928</v>
      </c>
      <c r="F1109" s="249" t="s">
        <v>1929</v>
      </c>
      <c r="G1109" s="250" t="s">
        <v>498</v>
      </c>
      <c r="H1109" s="251">
        <v>2</v>
      </c>
      <c r="I1109" s="252"/>
      <c r="J1109" s="251">
        <f t="shared" si="64"/>
        <v>0</v>
      </c>
      <c r="K1109" s="249" t="s">
        <v>1</v>
      </c>
      <c r="L1109" s="253"/>
      <c r="M1109" s="254" t="s">
        <v>1</v>
      </c>
      <c r="N1109" s="255" t="s">
        <v>41</v>
      </c>
      <c r="O1109" s="72"/>
      <c r="P1109" s="195">
        <f t="shared" si="65"/>
        <v>0</v>
      </c>
      <c r="Q1109" s="195">
        <v>0</v>
      </c>
      <c r="R1109" s="195">
        <f t="shared" si="66"/>
        <v>0</v>
      </c>
      <c r="S1109" s="195">
        <v>0</v>
      </c>
      <c r="T1109" s="196">
        <f t="shared" si="67"/>
        <v>0</v>
      </c>
      <c r="U1109" s="35"/>
      <c r="V1109" s="35"/>
      <c r="W1109" s="35"/>
      <c r="X1109" s="35"/>
      <c r="Y1109" s="35"/>
      <c r="Z1109" s="35"/>
      <c r="AA1109" s="35"/>
      <c r="AB1109" s="35"/>
      <c r="AC1109" s="35"/>
      <c r="AD1109" s="35"/>
      <c r="AE1109" s="35"/>
      <c r="AR1109" s="197" t="s">
        <v>373</v>
      </c>
      <c r="AT1109" s="197" t="s">
        <v>250</v>
      </c>
      <c r="AU1109" s="197" t="s">
        <v>85</v>
      </c>
      <c r="AY1109" s="18" t="s">
        <v>158</v>
      </c>
      <c r="BE1109" s="198">
        <f t="shared" si="68"/>
        <v>0</v>
      </c>
      <c r="BF1109" s="198">
        <f t="shared" si="69"/>
        <v>0</v>
      </c>
      <c r="BG1109" s="198">
        <f t="shared" si="70"/>
        <v>0</v>
      </c>
      <c r="BH1109" s="198">
        <f t="shared" si="71"/>
        <v>0</v>
      </c>
      <c r="BI1109" s="198">
        <f t="shared" si="72"/>
        <v>0</v>
      </c>
      <c r="BJ1109" s="18" t="s">
        <v>8</v>
      </c>
      <c r="BK1109" s="198">
        <f t="shared" si="73"/>
        <v>0</v>
      </c>
      <c r="BL1109" s="18" t="s">
        <v>283</v>
      </c>
      <c r="BM1109" s="197" t="s">
        <v>1930</v>
      </c>
    </row>
    <row r="1110" spans="1:65" s="2" customFormat="1" ht="16.5" customHeight="1">
      <c r="A1110" s="35"/>
      <c r="B1110" s="36"/>
      <c r="C1110" s="247" t="s">
        <v>1931</v>
      </c>
      <c r="D1110" s="247" t="s">
        <v>250</v>
      </c>
      <c r="E1110" s="248" t="s">
        <v>1932</v>
      </c>
      <c r="F1110" s="249" t="s">
        <v>1933</v>
      </c>
      <c r="G1110" s="250" t="s">
        <v>498</v>
      </c>
      <c r="H1110" s="251">
        <v>49</v>
      </c>
      <c r="I1110" s="252"/>
      <c r="J1110" s="251">
        <f t="shared" si="64"/>
        <v>0</v>
      </c>
      <c r="K1110" s="249" t="s">
        <v>1</v>
      </c>
      <c r="L1110" s="253"/>
      <c r="M1110" s="254" t="s">
        <v>1</v>
      </c>
      <c r="N1110" s="255" t="s">
        <v>41</v>
      </c>
      <c r="O1110" s="72"/>
      <c r="P1110" s="195">
        <f t="shared" si="65"/>
        <v>0</v>
      </c>
      <c r="Q1110" s="195">
        <v>0</v>
      </c>
      <c r="R1110" s="195">
        <f t="shared" si="66"/>
        <v>0</v>
      </c>
      <c r="S1110" s="195">
        <v>0</v>
      </c>
      <c r="T1110" s="196">
        <f t="shared" si="67"/>
        <v>0</v>
      </c>
      <c r="U1110" s="35"/>
      <c r="V1110" s="35"/>
      <c r="W1110" s="35"/>
      <c r="X1110" s="35"/>
      <c r="Y1110" s="35"/>
      <c r="Z1110" s="35"/>
      <c r="AA1110" s="35"/>
      <c r="AB1110" s="35"/>
      <c r="AC1110" s="35"/>
      <c r="AD1110" s="35"/>
      <c r="AE1110" s="35"/>
      <c r="AR1110" s="197" t="s">
        <v>373</v>
      </c>
      <c r="AT1110" s="197" t="s">
        <v>250</v>
      </c>
      <c r="AU1110" s="197" t="s">
        <v>85</v>
      </c>
      <c r="AY1110" s="18" t="s">
        <v>158</v>
      </c>
      <c r="BE1110" s="198">
        <f t="shared" si="68"/>
        <v>0</v>
      </c>
      <c r="BF1110" s="198">
        <f t="shared" si="69"/>
        <v>0</v>
      </c>
      <c r="BG1110" s="198">
        <f t="shared" si="70"/>
        <v>0</v>
      </c>
      <c r="BH1110" s="198">
        <f t="shared" si="71"/>
        <v>0</v>
      </c>
      <c r="BI1110" s="198">
        <f t="shared" si="72"/>
        <v>0</v>
      </c>
      <c r="BJ1110" s="18" t="s">
        <v>8</v>
      </c>
      <c r="BK1110" s="198">
        <f t="shared" si="73"/>
        <v>0</v>
      </c>
      <c r="BL1110" s="18" t="s">
        <v>283</v>
      </c>
      <c r="BM1110" s="197" t="s">
        <v>1934</v>
      </c>
    </row>
    <row r="1111" spans="1:65" s="2" customFormat="1" ht="16.5" customHeight="1">
      <c r="A1111" s="35"/>
      <c r="B1111" s="36"/>
      <c r="C1111" s="247" t="s">
        <v>1935</v>
      </c>
      <c r="D1111" s="247" t="s">
        <v>250</v>
      </c>
      <c r="E1111" s="248" t="s">
        <v>1936</v>
      </c>
      <c r="F1111" s="249" t="s">
        <v>1937</v>
      </c>
      <c r="G1111" s="250" t="s">
        <v>498</v>
      </c>
      <c r="H1111" s="251">
        <v>9</v>
      </c>
      <c r="I1111" s="252"/>
      <c r="J1111" s="251">
        <f t="shared" si="64"/>
        <v>0</v>
      </c>
      <c r="K1111" s="249" t="s">
        <v>1</v>
      </c>
      <c r="L1111" s="253"/>
      <c r="M1111" s="254" t="s">
        <v>1</v>
      </c>
      <c r="N1111" s="255" t="s">
        <v>41</v>
      </c>
      <c r="O1111" s="72"/>
      <c r="P1111" s="195">
        <f t="shared" si="65"/>
        <v>0</v>
      </c>
      <c r="Q1111" s="195">
        <v>0</v>
      </c>
      <c r="R1111" s="195">
        <f t="shared" si="66"/>
        <v>0</v>
      </c>
      <c r="S1111" s="195">
        <v>0</v>
      </c>
      <c r="T1111" s="196">
        <f t="shared" si="67"/>
        <v>0</v>
      </c>
      <c r="U1111" s="35"/>
      <c r="V1111" s="35"/>
      <c r="W1111" s="35"/>
      <c r="X1111" s="35"/>
      <c r="Y1111" s="35"/>
      <c r="Z1111" s="35"/>
      <c r="AA1111" s="35"/>
      <c r="AB1111" s="35"/>
      <c r="AC1111" s="35"/>
      <c r="AD1111" s="35"/>
      <c r="AE1111" s="35"/>
      <c r="AR1111" s="197" t="s">
        <v>373</v>
      </c>
      <c r="AT1111" s="197" t="s">
        <v>250</v>
      </c>
      <c r="AU1111" s="197" t="s">
        <v>85</v>
      </c>
      <c r="AY1111" s="18" t="s">
        <v>158</v>
      </c>
      <c r="BE1111" s="198">
        <f t="shared" si="68"/>
        <v>0</v>
      </c>
      <c r="BF1111" s="198">
        <f t="shared" si="69"/>
        <v>0</v>
      </c>
      <c r="BG1111" s="198">
        <f t="shared" si="70"/>
        <v>0</v>
      </c>
      <c r="BH1111" s="198">
        <f t="shared" si="71"/>
        <v>0</v>
      </c>
      <c r="BI1111" s="198">
        <f t="shared" si="72"/>
        <v>0</v>
      </c>
      <c r="BJ1111" s="18" t="s">
        <v>8</v>
      </c>
      <c r="BK1111" s="198">
        <f t="shared" si="73"/>
        <v>0</v>
      </c>
      <c r="BL1111" s="18" t="s">
        <v>283</v>
      </c>
      <c r="BM1111" s="197" t="s">
        <v>1938</v>
      </c>
    </row>
    <row r="1112" spans="1:65" s="2" customFormat="1" ht="16.5" customHeight="1">
      <c r="A1112" s="35"/>
      <c r="B1112" s="36"/>
      <c r="C1112" s="247" t="s">
        <v>1939</v>
      </c>
      <c r="D1112" s="247" t="s">
        <v>250</v>
      </c>
      <c r="E1112" s="248" t="s">
        <v>1940</v>
      </c>
      <c r="F1112" s="249" t="s">
        <v>1941</v>
      </c>
      <c r="G1112" s="250" t="s">
        <v>498</v>
      </c>
      <c r="H1112" s="251">
        <v>2</v>
      </c>
      <c r="I1112" s="252"/>
      <c r="J1112" s="251">
        <f t="shared" si="64"/>
        <v>0</v>
      </c>
      <c r="K1112" s="249" t="s">
        <v>1</v>
      </c>
      <c r="L1112" s="253"/>
      <c r="M1112" s="254" t="s">
        <v>1</v>
      </c>
      <c r="N1112" s="255" t="s">
        <v>41</v>
      </c>
      <c r="O1112" s="72"/>
      <c r="P1112" s="195">
        <f t="shared" si="65"/>
        <v>0</v>
      </c>
      <c r="Q1112" s="195">
        <v>0</v>
      </c>
      <c r="R1112" s="195">
        <f t="shared" si="66"/>
        <v>0</v>
      </c>
      <c r="S1112" s="195">
        <v>0</v>
      </c>
      <c r="T1112" s="196">
        <f t="shared" si="67"/>
        <v>0</v>
      </c>
      <c r="U1112" s="35"/>
      <c r="V1112" s="35"/>
      <c r="W1112" s="35"/>
      <c r="X1112" s="35"/>
      <c r="Y1112" s="35"/>
      <c r="Z1112" s="35"/>
      <c r="AA1112" s="35"/>
      <c r="AB1112" s="35"/>
      <c r="AC1112" s="35"/>
      <c r="AD1112" s="35"/>
      <c r="AE1112" s="35"/>
      <c r="AR1112" s="197" t="s">
        <v>373</v>
      </c>
      <c r="AT1112" s="197" t="s">
        <v>250</v>
      </c>
      <c r="AU1112" s="197" t="s">
        <v>85</v>
      </c>
      <c r="AY1112" s="18" t="s">
        <v>158</v>
      </c>
      <c r="BE1112" s="198">
        <f t="shared" si="68"/>
        <v>0</v>
      </c>
      <c r="BF1112" s="198">
        <f t="shared" si="69"/>
        <v>0</v>
      </c>
      <c r="BG1112" s="198">
        <f t="shared" si="70"/>
        <v>0</v>
      </c>
      <c r="BH1112" s="198">
        <f t="shared" si="71"/>
        <v>0</v>
      </c>
      <c r="BI1112" s="198">
        <f t="shared" si="72"/>
        <v>0</v>
      </c>
      <c r="BJ1112" s="18" t="s">
        <v>8</v>
      </c>
      <c r="BK1112" s="198">
        <f t="shared" si="73"/>
        <v>0</v>
      </c>
      <c r="BL1112" s="18" t="s">
        <v>283</v>
      </c>
      <c r="BM1112" s="197" t="s">
        <v>1942</v>
      </c>
    </row>
    <row r="1113" spans="1:65" s="2" customFormat="1" ht="16.5" customHeight="1">
      <c r="A1113" s="35"/>
      <c r="B1113" s="36"/>
      <c r="C1113" s="247" t="s">
        <v>1943</v>
      </c>
      <c r="D1113" s="247" t="s">
        <v>250</v>
      </c>
      <c r="E1113" s="248" t="s">
        <v>1944</v>
      </c>
      <c r="F1113" s="249" t="s">
        <v>1945</v>
      </c>
      <c r="G1113" s="250" t="s">
        <v>498</v>
      </c>
      <c r="H1113" s="251">
        <v>31</v>
      </c>
      <c r="I1113" s="252"/>
      <c r="J1113" s="251">
        <f t="shared" si="64"/>
        <v>0</v>
      </c>
      <c r="K1113" s="249" t="s">
        <v>1</v>
      </c>
      <c r="L1113" s="253"/>
      <c r="M1113" s="254" t="s">
        <v>1</v>
      </c>
      <c r="N1113" s="255" t="s">
        <v>41</v>
      </c>
      <c r="O1113" s="72"/>
      <c r="P1113" s="195">
        <f t="shared" si="65"/>
        <v>0</v>
      </c>
      <c r="Q1113" s="195">
        <v>0</v>
      </c>
      <c r="R1113" s="195">
        <f t="shared" si="66"/>
        <v>0</v>
      </c>
      <c r="S1113" s="195">
        <v>0</v>
      </c>
      <c r="T1113" s="196">
        <f t="shared" si="67"/>
        <v>0</v>
      </c>
      <c r="U1113" s="35"/>
      <c r="V1113" s="35"/>
      <c r="W1113" s="35"/>
      <c r="X1113" s="35"/>
      <c r="Y1113" s="35"/>
      <c r="Z1113" s="35"/>
      <c r="AA1113" s="35"/>
      <c r="AB1113" s="35"/>
      <c r="AC1113" s="35"/>
      <c r="AD1113" s="35"/>
      <c r="AE1113" s="35"/>
      <c r="AR1113" s="197" t="s">
        <v>373</v>
      </c>
      <c r="AT1113" s="197" t="s">
        <v>250</v>
      </c>
      <c r="AU1113" s="197" t="s">
        <v>85</v>
      </c>
      <c r="AY1113" s="18" t="s">
        <v>158</v>
      </c>
      <c r="BE1113" s="198">
        <f t="shared" si="68"/>
        <v>0</v>
      </c>
      <c r="BF1113" s="198">
        <f t="shared" si="69"/>
        <v>0</v>
      </c>
      <c r="BG1113" s="198">
        <f t="shared" si="70"/>
        <v>0</v>
      </c>
      <c r="BH1113" s="198">
        <f t="shared" si="71"/>
        <v>0</v>
      </c>
      <c r="BI1113" s="198">
        <f t="shared" si="72"/>
        <v>0</v>
      </c>
      <c r="BJ1113" s="18" t="s">
        <v>8</v>
      </c>
      <c r="BK1113" s="198">
        <f t="shared" si="73"/>
        <v>0</v>
      </c>
      <c r="BL1113" s="18" t="s">
        <v>283</v>
      </c>
      <c r="BM1113" s="197" t="s">
        <v>1946</v>
      </c>
    </row>
    <row r="1114" spans="1:65" s="2" customFormat="1" ht="16.5" customHeight="1">
      <c r="A1114" s="35"/>
      <c r="B1114" s="36"/>
      <c r="C1114" s="247" t="s">
        <v>1947</v>
      </c>
      <c r="D1114" s="247" t="s">
        <v>250</v>
      </c>
      <c r="E1114" s="248" t="s">
        <v>1948</v>
      </c>
      <c r="F1114" s="249" t="s">
        <v>1949</v>
      </c>
      <c r="G1114" s="250" t="s">
        <v>498</v>
      </c>
      <c r="H1114" s="251">
        <v>10</v>
      </c>
      <c r="I1114" s="252"/>
      <c r="J1114" s="251">
        <f t="shared" si="64"/>
        <v>0</v>
      </c>
      <c r="K1114" s="249" t="s">
        <v>1</v>
      </c>
      <c r="L1114" s="253"/>
      <c r="M1114" s="254" t="s">
        <v>1</v>
      </c>
      <c r="N1114" s="255" t="s">
        <v>41</v>
      </c>
      <c r="O1114" s="72"/>
      <c r="P1114" s="195">
        <f t="shared" si="65"/>
        <v>0</v>
      </c>
      <c r="Q1114" s="195">
        <v>0</v>
      </c>
      <c r="R1114" s="195">
        <f t="shared" si="66"/>
        <v>0</v>
      </c>
      <c r="S1114" s="195">
        <v>0</v>
      </c>
      <c r="T1114" s="196">
        <f t="shared" si="67"/>
        <v>0</v>
      </c>
      <c r="U1114" s="35"/>
      <c r="V1114" s="35"/>
      <c r="W1114" s="35"/>
      <c r="X1114" s="35"/>
      <c r="Y1114" s="35"/>
      <c r="Z1114" s="35"/>
      <c r="AA1114" s="35"/>
      <c r="AB1114" s="35"/>
      <c r="AC1114" s="35"/>
      <c r="AD1114" s="35"/>
      <c r="AE1114" s="35"/>
      <c r="AR1114" s="197" t="s">
        <v>373</v>
      </c>
      <c r="AT1114" s="197" t="s">
        <v>250</v>
      </c>
      <c r="AU1114" s="197" t="s">
        <v>85</v>
      </c>
      <c r="AY1114" s="18" t="s">
        <v>158</v>
      </c>
      <c r="BE1114" s="198">
        <f t="shared" si="68"/>
        <v>0</v>
      </c>
      <c r="BF1114" s="198">
        <f t="shared" si="69"/>
        <v>0</v>
      </c>
      <c r="BG1114" s="198">
        <f t="shared" si="70"/>
        <v>0</v>
      </c>
      <c r="BH1114" s="198">
        <f t="shared" si="71"/>
        <v>0</v>
      </c>
      <c r="BI1114" s="198">
        <f t="shared" si="72"/>
        <v>0</v>
      </c>
      <c r="BJ1114" s="18" t="s">
        <v>8</v>
      </c>
      <c r="BK1114" s="198">
        <f t="shared" si="73"/>
        <v>0</v>
      </c>
      <c r="BL1114" s="18" t="s">
        <v>283</v>
      </c>
      <c r="BM1114" s="197" t="s">
        <v>1950</v>
      </c>
    </row>
    <row r="1115" spans="1:65" s="2" customFormat="1" ht="16.5" customHeight="1">
      <c r="A1115" s="35"/>
      <c r="B1115" s="36"/>
      <c r="C1115" s="247" t="s">
        <v>1951</v>
      </c>
      <c r="D1115" s="247" t="s">
        <v>250</v>
      </c>
      <c r="E1115" s="248" t="s">
        <v>1952</v>
      </c>
      <c r="F1115" s="249" t="s">
        <v>1953</v>
      </c>
      <c r="G1115" s="250" t="s">
        <v>498</v>
      </c>
      <c r="H1115" s="251">
        <v>6</v>
      </c>
      <c r="I1115" s="252"/>
      <c r="J1115" s="251">
        <f t="shared" si="64"/>
        <v>0</v>
      </c>
      <c r="K1115" s="249" t="s">
        <v>1</v>
      </c>
      <c r="L1115" s="253"/>
      <c r="M1115" s="254" t="s">
        <v>1</v>
      </c>
      <c r="N1115" s="255" t="s">
        <v>41</v>
      </c>
      <c r="O1115" s="72"/>
      <c r="P1115" s="195">
        <f t="shared" si="65"/>
        <v>0</v>
      </c>
      <c r="Q1115" s="195">
        <v>0</v>
      </c>
      <c r="R1115" s="195">
        <f t="shared" si="66"/>
        <v>0</v>
      </c>
      <c r="S1115" s="195">
        <v>0</v>
      </c>
      <c r="T1115" s="196">
        <f t="shared" si="67"/>
        <v>0</v>
      </c>
      <c r="U1115" s="35"/>
      <c r="V1115" s="35"/>
      <c r="W1115" s="35"/>
      <c r="X1115" s="35"/>
      <c r="Y1115" s="35"/>
      <c r="Z1115" s="35"/>
      <c r="AA1115" s="35"/>
      <c r="AB1115" s="35"/>
      <c r="AC1115" s="35"/>
      <c r="AD1115" s="35"/>
      <c r="AE1115" s="35"/>
      <c r="AR1115" s="197" t="s">
        <v>373</v>
      </c>
      <c r="AT1115" s="197" t="s">
        <v>250</v>
      </c>
      <c r="AU1115" s="197" t="s">
        <v>85</v>
      </c>
      <c r="AY1115" s="18" t="s">
        <v>158</v>
      </c>
      <c r="BE1115" s="198">
        <f t="shared" si="68"/>
        <v>0</v>
      </c>
      <c r="BF1115" s="198">
        <f t="shared" si="69"/>
        <v>0</v>
      </c>
      <c r="BG1115" s="198">
        <f t="shared" si="70"/>
        <v>0</v>
      </c>
      <c r="BH1115" s="198">
        <f t="shared" si="71"/>
        <v>0</v>
      </c>
      <c r="BI1115" s="198">
        <f t="shared" si="72"/>
        <v>0</v>
      </c>
      <c r="BJ1115" s="18" t="s">
        <v>8</v>
      </c>
      <c r="BK1115" s="198">
        <f t="shared" si="73"/>
        <v>0</v>
      </c>
      <c r="BL1115" s="18" t="s">
        <v>283</v>
      </c>
      <c r="BM1115" s="197" t="s">
        <v>1954</v>
      </c>
    </row>
    <row r="1116" spans="1:65" s="2" customFormat="1" ht="16.5" customHeight="1">
      <c r="A1116" s="35"/>
      <c r="B1116" s="36"/>
      <c r="C1116" s="247" t="s">
        <v>1955</v>
      </c>
      <c r="D1116" s="247" t="s">
        <v>250</v>
      </c>
      <c r="E1116" s="248" t="s">
        <v>1956</v>
      </c>
      <c r="F1116" s="249" t="s">
        <v>1957</v>
      </c>
      <c r="G1116" s="250" t="s">
        <v>498</v>
      </c>
      <c r="H1116" s="251">
        <v>1</v>
      </c>
      <c r="I1116" s="252"/>
      <c r="J1116" s="251">
        <f t="shared" si="64"/>
        <v>0</v>
      </c>
      <c r="K1116" s="249" t="s">
        <v>1</v>
      </c>
      <c r="L1116" s="253"/>
      <c r="M1116" s="254" t="s">
        <v>1</v>
      </c>
      <c r="N1116" s="255" t="s">
        <v>41</v>
      </c>
      <c r="O1116" s="72"/>
      <c r="P1116" s="195">
        <f t="shared" si="65"/>
        <v>0</v>
      </c>
      <c r="Q1116" s="195">
        <v>0</v>
      </c>
      <c r="R1116" s="195">
        <f t="shared" si="66"/>
        <v>0</v>
      </c>
      <c r="S1116" s="195">
        <v>0</v>
      </c>
      <c r="T1116" s="196">
        <f t="shared" si="67"/>
        <v>0</v>
      </c>
      <c r="U1116" s="35"/>
      <c r="V1116" s="35"/>
      <c r="W1116" s="35"/>
      <c r="X1116" s="35"/>
      <c r="Y1116" s="35"/>
      <c r="Z1116" s="35"/>
      <c r="AA1116" s="35"/>
      <c r="AB1116" s="35"/>
      <c r="AC1116" s="35"/>
      <c r="AD1116" s="35"/>
      <c r="AE1116" s="35"/>
      <c r="AR1116" s="197" t="s">
        <v>373</v>
      </c>
      <c r="AT1116" s="197" t="s">
        <v>250</v>
      </c>
      <c r="AU1116" s="197" t="s">
        <v>85</v>
      </c>
      <c r="AY1116" s="18" t="s">
        <v>158</v>
      </c>
      <c r="BE1116" s="198">
        <f t="shared" si="68"/>
        <v>0</v>
      </c>
      <c r="BF1116" s="198">
        <f t="shared" si="69"/>
        <v>0</v>
      </c>
      <c r="BG1116" s="198">
        <f t="shared" si="70"/>
        <v>0</v>
      </c>
      <c r="BH1116" s="198">
        <f t="shared" si="71"/>
        <v>0</v>
      </c>
      <c r="BI1116" s="198">
        <f t="shared" si="72"/>
        <v>0</v>
      </c>
      <c r="BJ1116" s="18" t="s">
        <v>8</v>
      </c>
      <c r="BK1116" s="198">
        <f t="shared" si="73"/>
        <v>0</v>
      </c>
      <c r="BL1116" s="18" t="s">
        <v>283</v>
      </c>
      <c r="BM1116" s="197" t="s">
        <v>1958</v>
      </c>
    </row>
    <row r="1117" spans="1:65" s="2" customFormat="1" ht="16.5" customHeight="1">
      <c r="A1117" s="35"/>
      <c r="B1117" s="36"/>
      <c r="C1117" s="247" t="s">
        <v>1959</v>
      </c>
      <c r="D1117" s="247" t="s">
        <v>250</v>
      </c>
      <c r="E1117" s="248" t="s">
        <v>1960</v>
      </c>
      <c r="F1117" s="249" t="s">
        <v>1961</v>
      </c>
      <c r="G1117" s="250" t="s">
        <v>498</v>
      </c>
      <c r="H1117" s="251">
        <v>18</v>
      </c>
      <c r="I1117" s="252"/>
      <c r="J1117" s="251">
        <f t="shared" si="64"/>
        <v>0</v>
      </c>
      <c r="K1117" s="249" t="s">
        <v>1</v>
      </c>
      <c r="L1117" s="253"/>
      <c r="M1117" s="254" t="s">
        <v>1</v>
      </c>
      <c r="N1117" s="255" t="s">
        <v>41</v>
      </c>
      <c r="O1117" s="72"/>
      <c r="P1117" s="195">
        <f t="shared" si="65"/>
        <v>0</v>
      </c>
      <c r="Q1117" s="195">
        <v>0</v>
      </c>
      <c r="R1117" s="195">
        <f t="shared" si="66"/>
        <v>0</v>
      </c>
      <c r="S1117" s="195">
        <v>0</v>
      </c>
      <c r="T1117" s="196">
        <f t="shared" si="67"/>
        <v>0</v>
      </c>
      <c r="U1117" s="35"/>
      <c r="V1117" s="35"/>
      <c r="W1117" s="35"/>
      <c r="X1117" s="35"/>
      <c r="Y1117" s="35"/>
      <c r="Z1117" s="35"/>
      <c r="AA1117" s="35"/>
      <c r="AB1117" s="35"/>
      <c r="AC1117" s="35"/>
      <c r="AD1117" s="35"/>
      <c r="AE1117" s="35"/>
      <c r="AR1117" s="197" t="s">
        <v>373</v>
      </c>
      <c r="AT1117" s="197" t="s">
        <v>250</v>
      </c>
      <c r="AU1117" s="197" t="s">
        <v>85</v>
      </c>
      <c r="AY1117" s="18" t="s">
        <v>158</v>
      </c>
      <c r="BE1117" s="198">
        <f t="shared" si="68"/>
        <v>0</v>
      </c>
      <c r="BF1117" s="198">
        <f t="shared" si="69"/>
        <v>0</v>
      </c>
      <c r="BG1117" s="198">
        <f t="shared" si="70"/>
        <v>0</v>
      </c>
      <c r="BH1117" s="198">
        <f t="shared" si="71"/>
        <v>0</v>
      </c>
      <c r="BI1117" s="198">
        <f t="shared" si="72"/>
        <v>0</v>
      </c>
      <c r="BJ1117" s="18" t="s">
        <v>8</v>
      </c>
      <c r="BK1117" s="198">
        <f t="shared" si="73"/>
        <v>0</v>
      </c>
      <c r="BL1117" s="18" t="s">
        <v>283</v>
      </c>
      <c r="BM1117" s="197" t="s">
        <v>1962</v>
      </c>
    </row>
    <row r="1118" spans="1:65" s="2" customFormat="1" ht="16.5" customHeight="1">
      <c r="A1118" s="35"/>
      <c r="B1118" s="36"/>
      <c r="C1118" s="247" t="s">
        <v>1963</v>
      </c>
      <c r="D1118" s="247" t="s">
        <v>250</v>
      </c>
      <c r="E1118" s="248" t="s">
        <v>1964</v>
      </c>
      <c r="F1118" s="249" t="s">
        <v>1965</v>
      </c>
      <c r="G1118" s="250" t="s">
        <v>498</v>
      </c>
      <c r="H1118" s="251">
        <v>2</v>
      </c>
      <c r="I1118" s="252"/>
      <c r="J1118" s="251">
        <f t="shared" si="64"/>
        <v>0</v>
      </c>
      <c r="K1118" s="249" t="s">
        <v>1</v>
      </c>
      <c r="L1118" s="253"/>
      <c r="M1118" s="254" t="s">
        <v>1</v>
      </c>
      <c r="N1118" s="255" t="s">
        <v>41</v>
      </c>
      <c r="O1118" s="72"/>
      <c r="P1118" s="195">
        <f t="shared" si="65"/>
        <v>0</v>
      </c>
      <c r="Q1118" s="195">
        <v>0</v>
      </c>
      <c r="R1118" s="195">
        <f t="shared" si="66"/>
        <v>0</v>
      </c>
      <c r="S1118" s="195">
        <v>0</v>
      </c>
      <c r="T1118" s="196">
        <f t="shared" si="67"/>
        <v>0</v>
      </c>
      <c r="U1118" s="35"/>
      <c r="V1118" s="35"/>
      <c r="W1118" s="35"/>
      <c r="X1118" s="35"/>
      <c r="Y1118" s="35"/>
      <c r="Z1118" s="35"/>
      <c r="AA1118" s="35"/>
      <c r="AB1118" s="35"/>
      <c r="AC1118" s="35"/>
      <c r="AD1118" s="35"/>
      <c r="AE1118" s="35"/>
      <c r="AR1118" s="197" t="s">
        <v>373</v>
      </c>
      <c r="AT1118" s="197" t="s">
        <v>250</v>
      </c>
      <c r="AU1118" s="197" t="s">
        <v>85</v>
      </c>
      <c r="AY1118" s="18" t="s">
        <v>158</v>
      </c>
      <c r="BE1118" s="198">
        <f t="shared" si="68"/>
        <v>0</v>
      </c>
      <c r="BF1118" s="198">
        <f t="shared" si="69"/>
        <v>0</v>
      </c>
      <c r="BG1118" s="198">
        <f t="shared" si="70"/>
        <v>0</v>
      </c>
      <c r="BH1118" s="198">
        <f t="shared" si="71"/>
        <v>0</v>
      </c>
      <c r="BI1118" s="198">
        <f t="shared" si="72"/>
        <v>0</v>
      </c>
      <c r="BJ1118" s="18" t="s">
        <v>8</v>
      </c>
      <c r="BK1118" s="198">
        <f t="shared" si="73"/>
        <v>0</v>
      </c>
      <c r="BL1118" s="18" t="s">
        <v>283</v>
      </c>
      <c r="BM1118" s="197" t="s">
        <v>1966</v>
      </c>
    </row>
    <row r="1119" spans="1:65" s="2" customFormat="1" ht="16.5" customHeight="1">
      <c r="A1119" s="35"/>
      <c r="B1119" s="36"/>
      <c r="C1119" s="247" t="s">
        <v>1967</v>
      </c>
      <c r="D1119" s="247" t="s">
        <v>250</v>
      </c>
      <c r="E1119" s="248" t="s">
        <v>1968</v>
      </c>
      <c r="F1119" s="249" t="s">
        <v>1969</v>
      </c>
      <c r="G1119" s="250" t="s">
        <v>498</v>
      </c>
      <c r="H1119" s="251">
        <v>12</v>
      </c>
      <c r="I1119" s="252"/>
      <c r="J1119" s="251">
        <f t="shared" si="64"/>
        <v>0</v>
      </c>
      <c r="K1119" s="249" t="s">
        <v>1</v>
      </c>
      <c r="L1119" s="253"/>
      <c r="M1119" s="254" t="s">
        <v>1</v>
      </c>
      <c r="N1119" s="255" t="s">
        <v>41</v>
      </c>
      <c r="O1119" s="72"/>
      <c r="P1119" s="195">
        <f t="shared" si="65"/>
        <v>0</v>
      </c>
      <c r="Q1119" s="195">
        <v>0</v>
      </c>
      <c r="R1119" s="195">
        <f t="shared" si="66"/>
        <v>0</v>
      </c>
      <c r="S1119" s="195">
        <v>0</v>
      </c>
      <c r="T1119" s="196">
        <f t="shared" si="67"/>
        <v>0</v>
      </c>
      <c r="U1119" s="35"/>
      <c r="V1119" s="35"/>
      <c r="W1119" s="35"/>
      <c r="X1119" s="35"/>
      <c r="Y1119" s="35"/>
      <c r="Z1119" s="35"/>
      <c r="AA1119" s="35"/>
      <c r="AB1119" s="35"/>
      <c r="AC1119" s="35"/>
      <c r="AD1119" s="35"/>
      <c r="AE1119" s="35"/>
      <c r="AR1119" s="197" t="s">
        <v>373</v>
      </c>
      <c r="AT1119" s="197" t="s">
        <v>250</v>
      </c>
      <c r="AU1119" s="197" t="s">
        <v>85</v>
      </c>
      <c r="AY1119" s="18" t="s">
        <v>158</v>
      </c>
      <c r="BE1119" s="198">
        <f t="shared" si="68"/>
        <v>0</v>
      </c>
      <c r="BF1119" s="198">
        <f t="shared" si="69"/>
        <v>0</v>
      </c>
      <c r="BG1119" s="198">
        <f t="shared" si="70"/>
        <v>0</v>
      </c>
      <c r="BH1119" s="198">
        <f t="shared" si="71"/>
        <v>0</v>
      </c>
      <c r="BI1119" s="198">
        <f t="shared" si="72"/>
        <v>0</v>
      </c>
      <c r="BJ1119" s="18" t="s">
        <v>8</v>
      </c>
      <c r="BK1119" s="198">
        <f t="shared" si="73"/>
        <v>0</v>
      </c>
      <c r="BL1119" s="18" t="s">
        <v>283</v>
      </c>
      <c r="BM1119" s="197" t="s">
        <v>1970</v>
      </c>
    </row>
    <row r="1120" spans="1:65" s="2" customFormat="1" ht="16.5" customHeight="1">
      <c r="A1120" s="35"/>
      <c r="B1120" s="36"/>
      <c r="C1120" s="247" t="s">
        <v>1971</v>
      </c>
      <c r="D1120" s="247" t="s">
        <v>250</v>
      </c>
      <c r="E1120" s="248" t="s">
        <v>1972</v>
      </c>
      <c r="F1120" s="249" t="s">
        <v>1973</v>
      </c>
      <c r="G1120" s="250" t="s">
        <v>498</v>
      </c>
      <c r="H1120" s="251">
        <v>2</v>
      </c>
      <c r="I1120" s="252"/>
      <c r="J1120" s="251">
        <f t="shared" si="64"/>
        <v>0</v>
      </c>
      <c r="K1120" s="249" t="s">
        <v>1</v>
      </c>
      <c r="L1120" s="253"/>
      <c r="M1120" s="254" t="s">
        <v>1</v>
      </c>
      <c r="N1120" s="255" t="s">
        <v>41</v>
      </c>
      <c r="O1120" s="72"/>
      <c r="P1120" s="195">
        <f t="shared" si="65"/>
        <v>0</v>
      </c>
      <c r="Q1120" s="195">
        <v>0</v>
      </c>
      <c r="R1120" s="195">
        <f t="shared" si="66"/>
        <v>0</v>
      </c>
      <c r="S1120" s="195">
        <v>0</v>
      </c>
      <c r="T1120" s="196">
        <f t="shared" si="67"/>
        <v>0</v>
      </c>
      <c r="U1120" s="35"/>
      <c r="V1120" s="35"/>
      <c r="W1120" s="35"/>
      <c r="X1120" s="35"/>
      <c r="Y1120" s="35"/>
      <c r="Z1120" s="35"/>
      <c r="AA1120" s="35"/>
      <c r="AB1120" s="35"/>
      <c r="AC1120" s="35"/>
      <c r="AD1120" s="35"/>
      <c r="AE1120" s="35"/>
      <c r="AR1120" s="197" t="s">
        <v>373</v>
      </c>
      <c r="AT1120" s="197" t="s">
        <v>250</v>
      </c>
      <c r="AU1120" s="197" t="s">
        <v>85</v>
      </c>
      <c r="AY1120" s="18" t="s">
        <v>158</v>
      </c>
      <c r="BE1120" s="198">
        <f t="shared" si="68"/>
        <v>0</v>
      </c>
      <c r="BF1120" s="198">
        <f t="shared" si="69"/>
        <v>0</v>
      </c>
      <c r="BG1120" s="198">
        <f t="shared" si="70"/>
        <v>0</v>
      </c>
      <c r="BH1120" s="198">
        <f t="shared" si="71"/>
        <v>0</v>
      </c>
      <c r="BI1120" s="198">
        <f t="shared" si="72"/>
        <v>0</v>
      </c>
      <c r="BJ1120" s="18" t="s">
        <v>8</v>
      </c>
      <c r="BK1120" s="198">
        <f t="shared" si="73"/>
        <v>0</v>
      </c>
      <c r="BL1120" s="18" t="s">
        <v>283</v>
      </c>
      <c r="BM1120" s="197" t="s">
        <v>1974</v>
      </c>
    </row>
    <row r="1121" spans="1:65" s="2" customFormat="1" ht="16.5" customHeight="1">
      <c r="A1121" s="35"/>
      <c r="B1121" s="36"/>
      <c r="C1121" s="247" t="s">
        <v>1975</v>
      </c>
      <c r="D1121" s="247" t="s">
        <v>250</v>
      </c>
      <c r="E1121" s="248" t="s">
        <v>1976</v>
      </c>
      <c r="F1121" s="249" t="s">
        <v>1977</v>
      </c>
      <c r="G1121" s="250" t="s">
        <v>498</v>
      </c>
      <c r="H1121" s="251">
        <v>3</v>
      </c>
      <c r="I1121" s="252"/>
      <c r="J1121" s="251">
        <f t="shared" si="64"/>
        <v>0</v>
      </c>
      <c r="K1121" s="249" t="s">
        <v>1</v>
      </c>
      <c r="L1121" s="253"/>
      <c r="M1121" s="254" t="s">
        <v>1</v>
      </c>
      <c r="N1121" s="255" t="s">
        <v>41</v>
      </c>
      <c r="O1121" s="72"/>
      <c r="P1121" s="195">
        <f t="shared" si="65"/>
        <v>0</v>
      </c>
      <c r="Q1121" s="195">
        <v>0</v>
      </c>
      <c r="R1121" s="195">
        <f t="shared" si="66"/>
        <v>0</v>
      </c>
      <c r="S1121" s="195">
        <v>0</v>
      </c>
      <c r="T1121" s="196">
        <f t="shared" si="67"/>
        <v>0</v>
      </c>
      <c r="U1121" s="35"/>
      <c r="V1121" s="35"/>
      <c r="W1121" s="35"/>
      <c r="X1121" s="35"/>
      <c r="Y1121" s="35"/>
      <c r="Z1121" s="35"/>
      <c r="AA1121" s="35"/>
      <c r="AB1121" s="35"/>
      <c r="AC1121" s="35"/>
      <c r="AD1121" s="35"/>
      <c r="AE1121" s="35"/>
      <c r="AR1121" s="197" t="s">
        <v>373</v>
      </c>
      <c r="AT1121" s="197" t="s">
        <v>250</v>
      </c>
      <c r="AU1121" s="197" t="s">
        <v>85</v>
      </c>
      <c r="AY1121" s="18" t="s">
        <v>158</v>
      </c>
      <c r="BE1121" s="198">
        <f t="shared" si="68"/>
        <v>0</v>
      </c>
      <c r="BF1121" s="198">
        <f t="shared" si="69"/>
        <v>0</v>
      </c>
      <c r="BG1121" s="198">
        <f t="shared" si="70"/>
        <v>0</v>
      </c>
      <c r="BH1121" s="198">
        <f t="shared" si="71"/>
        <v>0</v>
      </c>
      <c r="BI1121" s="198">
        <f t="shared" si="72"/>
        <v>0</v>
      </c>
      <c r="BJ1121" s="18" t="s">
        <v>8</v>
      </c>
      <c r="BK1121" s="198">
        <f t="shared" si="73"/>
        <v>0</v>
      </c>
      <c r="BL1121" s="18" t="s">
        <v>283</v>
      </c>
      <c r="BM1121" s="197" t="s">
        <v>1978</v>
      </c>
    </row>
    <row r="1122" spans="1:65" s="2" customFormat="1" ht="16.5" customHeight="1">
      <c r="A1122" s="35"/>
      <c r="B1122" s="36"/>
      <c r="C1122" s="247" t="s">
        <v>1979</v>
      </c>
      <c r="D1122" s="247" t="s">
        <v>250</v>
      </c>
      <c r="E1122" s="248" t="s">
        <v>1980</v>
      </c>
      <c r="F1122" s="249" t="s">
        <v>1981</v>
      </c>
      <c r="G1122" s="250" t="s">
        <v>498</v>
      </c>
      <c r="H1122" s="251">
        <v>4</v>
      </c>
      <c r="I1122" s="252"/>
      <c r="J1122" s="251">
        <f t="shared" si="64"/>
        <v>0</v>
      </c>
      <c r="K1122" s="249" t="s">
        <v>1</v>
      </c>
      <c r="L1122" s="253"/>
      <c r="M1122" s="254" t="s">
        <v>1</v>
      </c>
      <c r="N1122" s="255" t="s">
        <v>41</v>
      </c>
      <c r="O1122" s="72"/>
      <c r="P1122" s="195">
        <f t="shared" si="65"/>
        <v>0</v>
      </c>
      <c r="Q1122" s="195">
        <v>0</v>
      </c>
      <c r="R1122" s="195">
        <f t="shared" si="66"/>
        <v>0</v>
      </c>
      <c r="S1122" s="195">
        <v>0</v>
      </c>
      <c r="T1122" s="196">
        <f t="shared" si="67"/>
        <v>0</v>
      </c>
      <c r="U1122" s="35"/>
      <c r="V1122" s="35"/>
      <c r="W1122" s="35"/>
      <c r="X1122" s="35"/>
      <c r="Y1122" s="35"/>
      <c r="Z1122" s="35"/>
      <c r="AA1122" s="35"/>
      <c r="AB1122" s="35"/>
      <c r="AC1122" s="35"/>
      <c r="AD1122" s="35"/>
      <c r="AE1122" s="35"/>
      <c r="AR1122" s="197" t="s">
        <v>373</v>
      </c>
      <c r="AT1122" s="197" t="s">
        <v>250</v>
      </c>
      <c r="AU1122" s="197" t="s">
        <v>85</v>
      </c>
      <c r="AY1122" s="18" t="s">
        <v>158</v>
      </c>
      <c r="BE1122" s="198">
        <f t="shared" si="68"/>
        <v>0</v>
      </c>
      <c r="BF1122" s="198">
        <f t="shared" si="69"/>
        <v>0</v>
      </c>
      <c r="BG1122" s="198">
        <f t="shared" si="70"/>
        <v>0</v>
      </c>
      <c r="BH1122" s="198">
        <f t="shared" si="71"/>
        <v>0</v>
      </c>
      <c r="BI1122" s="198">
        <f t="shared" si="72"/>
        <v>0</v>
      </c>
      <c r="BJ1122" s="18" t="s">
        <v>8</v>
      </c>
      <c r="BK1122" s="198">
        <f t="shared" si="73"/>
        <v>0</v>
      </c>
      <c r="BL1122" s="18" t="s">
        <v>283</v>
      </c>
      <c r="BM1122" s="197" t="s">
        <v>1982</v>
      </c>
    </row>
    <row r="1123" spans="1:65" s="2" customFormat="1" ht="16.5" customHeight="1">
      <c r="A1123" s="35"/>
      <c r="B1123" s="36"/>
      <c r="C1123" s="247" t="s">
        <v>1983</v>
      </c>
      <c r="D1123" s="247" t="s">
        <v>250</v>
      </c>
      <c r="E1123" s="248" t="s">
        <v>1984</v>
      </c>
      <c r="F1123" s="249" t="s">
        <v>1985</v>
      </c>
      <c r="G1123" s="250" t="s">
        <v>498</v>
      </c>
      <c r="H1123" s="251">
        <v>2</v>
      </c>
      <c r="I1123" s="252"/>
      <c r="J1123" s="251">
        <f t="shared" si="64"/>
        <v>0</v>
      </c>
      <c r="K1123" s="249" t="s">
        <v>1</v>
      </c>
      <c r="L1123" s="253"/>
      <c r="M1123" s="254" t="s">
        <v>1</v>
      </c>
      <c r="N1123" s="255" t="s">
        <v>41</v>
      </c>
      <c r="O1123" s="72"/>
      <c r="P1123" s="195">
        <f t="shared" si="65"/>
        <v>0</v>
      </c>
      <c r="Q1123" s="195">
        <v>0</v>
      </c>
      <c r="R1123" s="195">
        <f t="shared" si="66"/>
        <v>0</v>
      </c>
      <c r="S1123" s="195">
        <v>0</v>
      </c>
      <c r="T1123" s="196">
        <f t="shared" si="67"/>
        <v>0</v>
      </c>
      <c r="U1123" s="35"/>
      <c r="V1123" s="35"/>
      <c r="W1123" s="35"/>
      <c r="X1123" s="35"/>
      <c r="Y1123" s="35"/>
      <c r="Z1123" s="35"/>
      <c r="AA1123" s="35"/>
      <c r="AB1123" s="35"/>
      <c r="AC1123" s="35"/>
      <c r="AD1123" s="35"/>
      <c r="AE1123" s="35"/>
      <c r="AR1123" s="197" t="s">
        <v>373</v>
      </c>
      <c r="AT1123" s="197" t="s">
        <v>250</v>
      </c>
      <c r="AU1123" s="197" t="s">
        <v>85</v>
      </c>
      <c r="AY1123" s="18" t="s">
        <v>158</v>
      </c>
      <c r="BE1123" s="198">
        <f t="shared" si="68"/>
        <v>0</v>
      </c>
      <c r="BF1123" s="198">
        <f t="shared" si="69"/>
        <v>0</v>
      </c>
      <c r="BG1123" s="198">
        <f t="shared" si="70"/>
        <v>0</v>
      </c>
      <c r="BH1123" s="198">
        <f t="shared" si="71"/>
        <v>0</v>
      </c>
      <c r="BI1123" s="198">
        <f t="shared" si="72"/>
        <v>0</v>
      </c>
      <c r="BJ1123" s="18" t="s">
        <v>8</v>
      </c>
      <c r="BK1123" s="198">
        <f t="shared" si="73"/>
        <v>0</v>
      </c>
      <c r="BL1123" s="18" t="s">
        <v>283</v>
      </c>
      <c r="BM1123" s="197" t="s">
        <v>1986</v>
      </c>
    </row>
    <row r="1124" spans="1:65" s="2" customFormat="1" ht="16.5" customHeight="1">
      <c r="A1124" s="35"/>
      <c r="B1124" s="36"/>
      <c r="C1124" s="247" t="s">
        <v>1987</v>
      </c>
      <c r="D1124" s="247" t="s">
        <v>250</v>
      </c>
      <c r="E1124" s="248" t="s">
        <v>1988</v>
      </c>
      <c r="F1124" s="249" t="s">
        <v>1989</v>
      </c>
      <c r="G1124" s="250" t="s">
        <v>498</v>
      </c>
      <c r="H1124" s="251">
        <v>6</v>
      </c>
      <c r="I1124" s="252"/>
      <c r="J1124" s="251">
        <f t="shared" si="64"/>
        <v>0</v>
      </c>
      <c r="K1124" s="249" t="s">
        <v>1</v>
      </c>
      <c r="L1124" s="253"/>
      <c r="M1124" s="254" t="s">
        <v>1</v>
      </c>
      <c r="N1124" s="255" t="s">
        <v>41</v>
      </c>
      <c r="O1124" s="72"/>
      <c r="P1124" s="195">
        <f t="shared" si="65"/>
        <v>0</v>
      </c>
      <c r="Q1124" s="195">
        <v>0</v>
      </c>
      <c r="R1124" s="195">
        <f t="shared" si="66"/>
        <v>0</v>
      </c>
      <c r="S1124" s="195">
        <v>0</v>
      </c>
      <c r="T1124" s="196">
        <f t="shared" si="67"/>
        <v>0</v>
      </c>
      <c r="U1124" s="35"/>
      <c r="V1124" s="35"/>
      <c r="W1124" s="35"/>
      <c r="X1124" s="35"/>
      <c r="Y1124" s="35"/>
      <c r="Z1124" s="35"/>
      <c r="AA1124" s="35"/>
      <c r="AB1124" s="35"/>
      <c r="AC1124" s="35"/>
      <c r="AD1124" s="35"/>
      <c r="AE1124" s="35"/>
      <c r="AR1124" s="197" t="s">
        <v>373</v>
      </c>
      <c r="AT1124" s="197" t="s">
        <v>250</v>
      </c>
      <c r="AU1124" s="197" t="s">
        <v>85</v>
      </c>
      <c r="AY1124" s="18" t="s">
        <v>158</v>
      </c>
      <c r="BE1124" s="198">
        <f t="shared" si="68"/>
        <v>0</v>
      </c>
      <c r="BF1124" s="198">
        <f t="shared" si="69"/>
        <v>0</v>
      </c>
      <c r="BG1124" s="198">
        <f t="shared" si="70"/>
        <v>0</v>
      </c>
      <c r="BH1124" s="198">
        <f t="shared" si="71"/>
        <v>0</v>
      </c>
      <c r="BI1124" s="198">
        <f t="shared" si="72"/>
        <v>0</v>
      </c>
      <c r="BJ1124" s="18" t="s">
        <v>8</v>
      </c>
      <c r="BK1124" s="198">
        <f t="shared" si="73"/>
        <v>0</v>
      </c>
      <c r="BL1124" s="18" t="s">
        <v>283</v>
      </c>
      <c r="BM1124" s="197" t="s">
        <v>1990</v>
      </c>
    </row>
    <row r="1125" spans="1:65" s="2" customFormat="1" ht="21.75" customHeight="1">
      <c r="A1125" s="35"/>
      <c r="B1125" s="36"/>
      <c r="C1125" s="247" t="s">
        <v>1991</v>
      </c>
      <c r="D1125" s="247" t="s">
        <v>250</v>
      </c>
      <c r="E1125" s="248" t="s">
        <v>1992</v>
      </c>
      <c r="F1125" s="249" t="s">
        <v>1993</v>
      </c>
      <c r="G1125" s="250" t="s">
        <v>498</v>
      </c>
      <c r="H1125" s="251">
        <v>350</v>
      </c>
      <c r="I1125" s="252"/>
      <c r="J1125" s="251">
        <f t="shared" si="64"/>
        <v>0</v>
      </c>
      <c r="K1125" s="249" t="s">
        <v>1</v>
      </c>
      <c r="L1125" s="253"/>
      <c r="M1125" s="254" t="s">
        <v>1</v>
      </c>
      <c r="N1125" s="255" t="s">
        <v>41</v>
      </c>
      <c r="O1125" s="72"/>
      <c r="P1125" s="195">
        <f t="shared" si="65"/>
        <v>0</v>
      </c>
      <c r="Q1125" s="195">
        <v>0</v>
      </c>
      <c r="R1125" s="195">
        <f t="shared" si="66"/>
        <v>0</v>
      </c>
      <c r="S1125" s="195">
        <v>0</v>
      </c>
      <c r="T1125" s="196">
        <f t="shared" si="67"/>
        <v>0</v>
      </c>
      <c r="U1125" s="35"/>
      <c r="V1125" s="35"/>
      <c r="W1125" s="35"/>
      <c r="X1125" s="35"/>
      <c r="Y1125" s="35"/>
      <c r="Z1125" s="35"/>
      <c r="AA1125" s="35"/>
      <c r="AB1125" s="35"/>
      <c r="AC1125" s="35"/>
      <c r="AD1125" s="35"/>
      <c r="AE1125" s="35"/>
      <c r="AR1125" s="197" t="s">
        <v>373</v>
      </c>
      <c r="AT1125" s="197" t="s">
        <v>250</v>
      </c>
      <c r="AU1125" s="197" t="s">
        <v>85</v>
      </c>
      <c r="AY1125" s="18" t="s">
        <v>158</v>
      </c>
      <c r="BE1125" s="198">
        <f t="shared" si="68"/>
        <v>0</v>
      </c>
      <c r="BF1125" s="198">
        <f t="shared" si="69"/>
        <v>0</v>
      </c>
      <c r="BG1125" s="198">
        <f t="shared" si="70"/>
        <v>0</v>
      </c>
      <c r="BH1125" s="198">
        <f t="shared" si="71"/>
        <v>0</v>
      </c>
      <c r="BI1125" s="198">
        <f t="shared" si="72"/>
        <v>0</v>
      </c>
      <c r="BJ1125" s="18" t="s">
        <v>8</v>
      </c>
      <c r="BK1125" s="198">
        <f t="shared" si="73"/>
        <v>0</v>
      </c>
      <c r="BL1125" s="18" t="s">
        <v>283</v>
      </c>
      <c r="BM1125" s="197" t="s">
        <v>1994</v>
      </c>
    </row>
    <row r="1126" spans="1:65" s="2" customFormat="1" ht="21.75" customHeight="1">
      <c r="A1126" s="35"/>
      <c r="B1126" s="36"/>
      <c r="C1126" s="247" t="s">
        <v>1995</v>
      </c>
      <c r="D1126" s="247" t="s">
        <v>250</v>
      </c>
      <c r="E1126" s="248" t="s">
        <v>1996</v>
      </c>
      <c r="F1126" s="249" t="s">
        <v>1997</v>
      </c>
      <c r="G1126" s="250" t="s">
        <v>498</v>
      </c>
      <c r="H1126" s="251">
        <v>250</v>
      </c>
      <c r="I1126" s="252"/>
      <c r="J1126" s="251">
        <f t="shared" si="64"/>
        <v>0</v>
      </c>
      <c r="K1126" s="249" t="s">
        <v>1</v>
      </c>
      <c r="L1126" s="253"/>
      <c r="M1126" s="254" t="s">
        <v>1</v>
      </c>
      <c r="N1126" s="255" t="s">
        <v>41</v>
      </c>
      <c r="O1126" s="72"/>
      <c r="P1126" s="195">
        <f t="shared" si="65"/>
        <v>0</v>
      </c>
      <c r="Q1126" s="195">
        <v>0</v>
      </c>
      <c r="R1126" s="195">
        <f t="shared" si="66"/>
        <v>0</v>
      </c>
      <c r="S1126" s="195">
        <v>0</v>
      </c>
      <c r="T1126" s="196">
        <f t="shared" si="67"/>
        <v>0</v>
      </c>
      <c r="U1126" s="35"/>
      <c r="V1126" s="35"/>
      <c r="W1126" s="35"/>
      <c r="X1126" s="35"/>
      <c r="Y1126" s="35"/>
      <c r="Z1126" s="35"/>
      <c r="AA1126" s="35"/>
      <c r="AB1126" s="35"/>
      <c r="AC1126" s="35"/>
      <c r="AD1126" s="35"/>
      <c r="AE1126" s="35"/>
      <c r="AR1126" s="197" t="s">
        <v>373</v>
      </c>
      <c r="AT1126" s="197" t="s">
        <v>250</v>
      </c>
      <c r="AU1126" s="197" t="s">
        <v>85</v>
      </c>
      <c r="AY1126" s="18" t="s">
        <v>158</v>
      </c>
      <c r="BE1126" s="198">
        <f t="shared" si="68"/>
        <v>0</v>
      </c>
      <c r="BF1126" s="198">
        <f t="shared" si="69"/>
        <v>0</v>
      </c>
      <c r="BG1126" s="198">
        <f t="shared" si="70"/>
        <v>0</v>
      </c>
      <c r="BH1126" s="198">
        <f t="shared" si="71"/>
        <v>0</v>
      </c>
      <c r="BI1126" s="198">
        <f t="shared" si="72"/>
        <v>0</v>
      </c>
      <c r="BJ1126" s="18" t="s">
        <v>8</v>
      </c>
      <c r="BK1126" s="198">
        <f t="shared" si="73"/>
        <v>0</v>
      </c>
      <c r="BL1126" s="18" t="s">
        <v>283</v>
      </c>
      <c r="BM1126" s="197" t="s">
        <v>1998</v>
      </c>
    </row>
    <row r="1127" spans="1:65" s="2" customFormat="1" ht="21.75" customHeight="1">
      <c r="A1127" s="35"/>
      <c r="B1127" s="36"/>
      <c r="C1127" s="247" t="s">
        <v>1999</v>
      </c>
      <c r="D1127" s="247" t="s">
        <v>250</v>
      </c>
      <c r="E1127" s="248" t="s">
        <v>2000</v>
      </c>
      <c r="F1127" s="249" t="s">
        <v>2001</v>
      </c>
      <c r="G1127" s="250" t="s">
        <v>498</v>
      </c>
      <c r="H1127" s="251">
        <v>9</v>
      </c>
      <c r="I1127" s="252"/>
      <c r="J1127" s="251">
        <f t="shared" si="64"/>
        <v>0</v>
      </c>
      <c r="K1127" s="249" t="s">
        <v>1</v>
      </c>
      <c r="L1127" s="253"/>
      <c r="M1127" s="254" t="s">
        <v>1</v>
      </c>
      <c r="N1127" s="255" t="s">
        <v>41</v>
      </c>
      <c r="O1127" s="72"/>
      <c r="P1127" s="195">
        <f t="shared" si="65"/>
        <v>0</v>
      </c>
      <c r="Q1127" s="195">
        <v>0</v>
      </c>
      <c r="R1127" s="195">
        <f t="shared" si="66"/>
        <v>0</v>
      </c>
      <c r="S1127" s="195">
        <v>0</v>
      </c>
      <c r="T1127" s="196">
        <f t="shared" si="67"/>
        <v>0</v>
      </c>
      <c r="U1127" s="35"/>
      <c r="V1127" s="35"/>
      <c r="W1127" s="35"/>
      <c r="X1127" s="35"/>
      <c r="Y1127" s="35"/>
      <c r="Z1127" s="35"/>
      <c r="AA1127" s="35"/>
      <c r="AB1127" s="35"/>
      <c r="AC1127" s="35"/>
      <c r="AD1127" s="35"/>
      <c r="AE1127" s="35"/>
      <c r="AR1127" s="197" t="s">
        <v>373</v>
      </c>
      <c r="AT1127" s="197" t="s">
        <v>250</v>
      </c>
      <c r="AU1127" s="197" t="s">
        <v>85</v>
      </c>
      <c r="AY1127" s="18" t="s">
        <v>158</v>
      </c>
      <c r="BE1127" s="198">
        <f t="shared" si="68"/>
        <v>0</v>
      </c>
      <c r="BF1127" s="198">
        <f t="shared" si="69"/>
        <v>0</v>
      </c>
      <c r="BG1127" s="198">
        <f t="shared" si="70"/>
        <v>0</v>
      </c>
      <c r="BH1127" s="198">
        <f t="shared" si="71"/>
        <v>0</v>
      </c>
      <c r="BI1127" s="198">
        <f t="shared" si="72"/>
        <v>0</v>
      </c>
      <c r="BJ1127" s="18" t="s">
        <v>8</v>
      </c>
      <c r="BK1127" s="198">
        <f t="shared" si="73"/>
        <v>0</v>
      </c>
      <c r="BL1127" s="18" t="s">
        <v>283</v>
      </c>
      <c r="BM1127" s="197" t="s">
        <v>2002</v>
      </c>
    </row>
    <row r="1128" spans="1:65" s="2" customFormat="1" ht="24">
      <c r="A1128" s="35"/>
      <c r="B1128" s="36"/>
      <c r="C1128" s="247" t="s">
        <v>2003</v>
      </c>
      <c r="D1128" s="247" t="s">
        <v>250</v>
      </c>
      <c r="E1128" s="248" t="s">
        <v>2004</v>
      </c>
      <c r="F1128" s="249" t="s">
        <v>2005</v>
      </c>
      <c r="G1128" s="250" t="s">
        <v>498</v>
      </c>
      <c r="H1128" s="251">
        <v>94</v>
      </c>
      <c r="I1128" s="252"/>
      <c r="J1128" s="251">
        <f t="shared" si="64"/>
        <v>0</v>
      </c>
      <c r="K1128" s="249" t="s">
        <v>1</v>
      </c>
      <c r="L1128" s="253"/>
      <c r="M1128" s="254" t="s">
        <v>1</v>
      </c>
      <c r="N1128" s="255" t="s">
        <v>41</v>
      </c>
      <c r="O1128" s="72"/>
      <c r="P1128" s="195">
        <f t="shared" si="65"/>
        <v>0</v>
      </c>
      <c r="Q1128" s="195">
        <v>0</v>
      </c>
      <c r="R1128" s="195">
        <f t="shared" si="66"/>
        <v>0</v>
      </c>
      <c r="S1128" s="195">
        <v>0</v>
      </c>
      <c r="T1128" s="196">
        <f t="shared" si="67"/>
        <v>0</v>
      </c>
      <c r="U1128" s="35"/>
      <c r="V1128" s="35"/>
      <c r="W1128" s="35"/>
      <c r="X1128" s="35"/>
      <c r="Y1128" s="35"/>
      <c r="Z1128" s="35"/>
      <c r="AA1128" s="35"/>
      <c r="AB1128" s="35"/>
      <c r="AC1128" s="35"/>
      <c r="AD1128" s="35"/>
      <c r="AE1128" s="35"/>
      <c r="AR1128" s="197" t="s">
        <v>373</v>
      </c>
      <c r="AT1128" s="197" t="s">
        <v>250</v>
      </c>
      <c r="AU1128" s="197" t="s">
        <v>85</v>
      </c>
      <c r="AY1128" s="18" t="s">
        <v>158</v>
      </c>
      <c r="BE1128" s="198">
        <f t="shared" si="68"/>
        <v>0</v>
      </c>
      <c r="BF1128" s="198">
        <f t="shared" si="69"/>
        <v>0</v>
      </c>
      <c r="BG1128" s="198">
        <f t="shared" si="70"/>
        <v>0</v>
      </c>
      <c r="BH1128" s="198">
        <f t="shared" si="71"/>
        <v>0</v>
      </c>
      <c r="BI1128" s="198">
        <f t="shared" si="72"/>
        <v>0</v>
      </c>
      <c r="BJ1128" s="18" t="s">
        <v>8</v>
      </c>
      <c r="BK1128" s="198">
        <f t="shared" si="73"/>
        <v>0</v>
      </c>
      <c r="BL1128" s="18" t="s">
        <v>283</v>
      </c>
      <c r="BM1128" s="197" t="s">
        <v>2006</v>
      </c>
    </row>
    <row r="1129" spans="1:65" s="2" customFormat="1" ht="16.5" customHeight="1">
      <c r="A1129" s="35"/>
      <c r="B1129" s="36"/>
      <c r="C1129" s="247" t="s">
        <v>2007</v>
      </c>
      <c r="D1129" s="247" t="s">
        <v>250</v>
      </c>
      <c r="E1129" s="248" t="s">
        <v>2008</v>
      </c>
      <c r="F1129" s="249" t="s">
        <v>2009</v>
      </c>
      <c r="G1129" s="250" t="s">
        <v>498</v>
      </c>
      <c r="H1129" s="251">
        <v>83</v>
      </c>
      <c r="I1129" s="252"/>
      <c r="J1129" s="251">
        <f t="shared" si="64"/>
        <v>0</v>
      </c>
      <c r="K1129" s="249" t="s">
        <v>1</v>
      </c>
      <c r="L1129" s="253"/>
      <c r="M1129" s="254" t="s">
        <v>1</v>
      </c>
      <c r="N1129" s="255" t="s">
        <v>41</v>
      </c>
      <c r="O1129" s="72"/>
      <c r="P1129" s="195">
        <f t="shared" si="65"/>
        <v>0</v>
      </c>
      <c r="Q1129" s="195">
        <v>0</v>
      </c>
      <c r="R1129" s="195">
        <f t="shared" si="66"/>
        <v>0</v>
      </c>
      <c r="S1129" s="195">
        <v>0</v>
      </c>
      <c r="T1129" s="196">
        <f t="shared" si="67"/>
        <v>0</v>
      </c>
      <c r="U1129" s="35"/>
      <c r="V1129" s="35"/>
      <c r="W1129" s="35"/>
      <c r="X1129" s="35"/>
      <c r="Y1129" s="35"/>
      <c r="Z1129" s="35"/>
      <c r="AA1129" s="35"/>
      <c r="AB1129" s="35"/>
      <c r="AC1129" s="35"/>
      <c r="AD1129" s="35"/>
      <c r="AE1129" s="35"/>
      <c r="AR1129" s="197" t="s">
        <v>373</v>
      </c>
      <c r="AT1129" s="197" t="s">
        <v>250</v>
      </c>
      <c r="AU1129" s="197" t="s">
        <v>85</v>
      </c>
      <c r="AY1129" s="18" t="s">
        <v>158</v>
      </c>
      <c r="BE1129" s="198">
        <f t="shared" si="68"/>
        <v>0</v>
      </c>
      <c r="BF1129" s="198">
        <f t="shared" si="69"/>
        <v>0</v>
      </c>
      <c r="BG1129" s="198">
        <f t="shared" si="70"/>
        <v>0</v>
      </c>
      <c r="BH1129" s="198">
        <f t="shared" si="71"/>
        <v>0</v>
      </c>
      <c r="BI1129" s="198">
        <f t="shared" si="72"/>
        <v>0</v>
      </c>
      <c r="BJ1129" s="18" t="s">
        <v>8</v>
      </c>
      <c r="BK1129" s="198">
        <f t="shared" si="73"/>
        <v>0</v>
      </c>
      <c r="BL1129" s="18" t="s">
        <v>283</v>
      </c>
      <c r="BM1129" s="197" t="s">
        <v>2010</v>
      </c>
    </row>
    <row r="1130" spans="1:65" s="2" customFormat="1" ht="24">
      <c r="A1130" s="35"/>
      <c r="B1130" s="36"/>
      <c r="C1130" s="247" t="s">
        <v>2011</v>
      </c>
      <c r="D1130" s="247" t="s">
        <v>250</v>
      </c>
      <c r="E1130" s="248" t="s">
        <v>2012</v>
      </c>
      <c r="F1130" s="249" t="s">
        <v>2013</v>
      </c>
      <c r="G1130" s="250" t="s">
        <v>498</v>
      </c>
      <c r="H1130" s="251">
        <v>84</v>
      </c>
      <c r="I1130" s="252"/>
      <c r="J1130" s="251">
        <f t="shared" si="64"/>
        <v>0</v>
      </c>
      <c r="K1130" s="249" t="s">
        <v>1</v>
      </c>
      <c r="L1130" s="253"/>
      <c r="M1130" s="254" t="s">
        <v>1</v>
      </c>
      <c r="N1130" s="255" t="s">
        <v>41</v>
      </c>
      <c r="O1130" s="72"/>
      <c r="P1130" s="195">
        <f t="shared" si="65"/>
        <v>0</v>
      </c>
      <c r="Q1130" s="195">
        <v>0</v>
      </c>
      <c r="R1130" s="195">
        <f t="shared" si="66"/>
        <v>0</v>
      </c>
      <c r="S1130" s="195">
        <v>0</v>
      </c>
      <c r="T1130" s="196">
        <f t="shared" si="67"/>
        <v>0</v>
      </c>
      <c r="U1130" s="35"/>
      <c r="V1130" s="35"/>
      <c r="W1130" s="35"/>
      <c r="X1130" s="35"/>
      <c r="Y1130" s="35"/>
      <c r="Z1130" s="35"/>
      <c r="AA1130" s="35"/>
      <c r="AB1130" s="35"/>
      <c r="AC1130" s="35"/>
      <c r="AD1130" s="35"/>
      <c r="AE1130" s="35"/>
      <c r="AR1130" s="197" t="s">
        <v>373</v>
      </c>
      <c r="AT1130" s="197" t="s">
        <v>250</v>
      </c>
      <c r="AU1130" s="197" t="s">
        <v>85</v>
      </c>
      <c r="AY1130" s="18" t="s">
        <v>158</v>
      </c>
      <c r="BE1130" s="198">
        <f t="shared" si="68"/>
        <v>0</v>
      </c>
      <c r="BF1130" s="198">
        <f t="shared" si="69"/>
        <v>0</v>
      </c>
      <c r="BG1130" s="198">
        <f t="shared" si="70"/>
        <v>0</v>
      </c>
      <c r="BH1130" s="198">
        <f t="shared" si="71"/>
        <v>0</v>
      </c>
      <c r="BI1130" s="198">
        <f t="shared" si="72"/>
        <v>0</v>
      </c>
      <c r="BJ1130" s="18" t="s">
        <v>8</v>
      </c>
      <c r="BK1130" s="198">
        <f t="shared" si="73"/>
        <v>0</v>
      </c>
      <c r="BL1130" s="18" t="s">
        <v>283</v>
      </c>
      <c r="BM1130" s="197" t="s">
        <v>2014</v>
      </c>
    </row>
    <row r="1131" spans="1:65" s="2" customFormat="1" ht="16.5" customHeight="1">
      <c r="A1131" s="35"/>
      <c r="B1131" s="36"/>
      <c r="C1131" s="247" t="s">
        <v>2015</v>
      </c>
      <c r="D1131" s="247" t="s">
        <v>250</v>
      </c>
      <c r="E1131" s="248" t="s">
        <v>2016</v>
      </c>
      <c r="F1131" s="249" t="s">
        <v>2017</v>
      </c>
      <c r="G1131" s="250" t="s">
        <v>498</v>
      </c>
      <c r="H1131" s="251">
        <v>3</v>
      </c>
      <c r="I1131" s="252"/>
      <c r="J1131" s="251">
        <f t="shared" si="64"/>
        <v>0</v>
      </c>
      <c r="K1131" s="249" t="s">
        <v>1</v>
      </c>
      <c r="L1131" s="253"/>
      <c r="M1131" s="254" t="s">
        <v>1</v>
      </c>
      <c r="N1131" s="255" t="s">
        <v>41</v>
      </c>
      <c r="O1131" s="72"/>
      <c r="P1131" s="195">
        <f t="shared" si="65"/>
        <v>0</v>
      </c>
      <c r="Q1131" s="195">
        <v>0</v>
      </c>
      <c r="R1131" s="195">
        <f t="shared" si="66"/>
        <v>0</v>
      </c>
      <c r="S1131" s="195">
        <v>0</v>
      </c>
      <c r="T1131" s="196">
        <f t="shared" si="67"/>
        <v>0</v>
      </c>
      <c r="U1131" s="35"/>
      <c r="V1131" s="35"/>
      <c r="W1131" s="35"/>
      <c r="X1131" s="35"/>
      <c r="Y1131" s="35"/>
      <c r="Z1131" s="35"/>
      <c r="AA1131" s="35"/>
      <c r="AB1131" s="35"/>
      <c r="AC1131" s="35"/>
      <c r="AD1131" s="35"/>
      <c r="AE1131" s="35"/>
      <c r="AR1131" s="197" t="s">
        <v>373</v>
      </c>
      <c r="AT1131" s="197" t="s">
        <v>250</v>
      </c>
      <c r="AU1131" s="197" t="s">
        <v>85</v>
      </c>
      <c r="AY1131" s="18" t="s">
        <v>158</v>
      </c>
      <c r="BE1131" s="198">
        <f t="shared" si="68"/>
        <v>0</v>
      </c>
      <c r="BF1131" s="198">
        <f t="shared" si="69"/>
        <v>0</v>
      </c>
      <c r="BG1131" s="198">
        <f t="shared" si="70"/>
        <v>0</v>
      </c>
      <c r="BH1131" s="198">
        <f t="shared" si="71"/>
        <v>0</v>
      </c>
      <c r="BI1131" s="198">
        <f t="shared" si="72"/>
        <v>0</v>
      </c>
      <c r="BJ1131" s="18" t="s">
        <v>8</v>
      </c>
      <c r="BK1131" s="198">
        <f t="shared" si="73"/>
        <v>0</v>
      </c>
      <c r="BL1131" s="18" t="s">
        <v>283</v>
      </c>
      <c r="BM1131" s="197" t="s">
        <v>2018</v>
      </c>
    </row>
    <row r="1132" spans="1:65" s="2" customFormat="1" ht="24">
      <c r="A1132" s="35"/>
      <c r="B1132" s="36"/>
      <c r="C1132" s="247" t="s">
        <v>2019</v>
      </c>
      <c r="D1132" s="247" t="s">
        <v>250</v>
      </c>
      <c r="E1132" s="248" t="s">
        <v>2020</v>
      </c>
      <c r="F1132" s="249" t="s">
        <v>2021</v>
      </c>
      <c r="G1132" s="250" t="s">
        <v>498</v>
      </c>
      <c r="H1132" s="251">
        <v>42</v>
      </c>
      <c r="I1132" s="252"/>
      <c r="J1132" s="251">
        <f t="shared" ref="J1132:J1163" si="74">ROUND(I1132*H1132,0)</f>
        <v>0</v>
      </c>
      <c r="K1132" s="249" t="s">
        <v>1</v>
      </c>
      <c r="L1132" s="253"/>
      <c r="M1132" s="254" t="s">
        <v>1</v>
      </c>
      <c r="N1132" s="255" t="s">
        <v>41</v>
      </c>
      <c r="O1132" s="72"/>
      <c r="P1132" s="195">
        <f t="shared" ref="P1132:P1163" si="75">O1132*H1132</f>
        <v>0</v>
      </c>
      <c r="Q1132" s="195">
        <v>0</v>
      </c>
      <c r="R1132" s="195">
        <f t="shared" ref="R1132:R1163" si="76">Q1132*H1132</f>
        <v>0</v>
      </c>
      <c r="S1132" s="195">
        <v>0</v>
      </c>
      <c r="T1132" s="196">
        <f t="shared" ref="T1132:T1163" si="77">S1132*H1132</f>
        <v>0</v>
      </c>
      <c r="U1132" s="35"/>
      <c r="V1132" s="35"/>
      <c r="W1132" s="35"/>
      <c r="X1132" s="35"/>
      <c r="Y1132" s="35"/>
      <c r="Z1132" s="35"/>
      <c r="AA1132" s="35"/>
      <c r="AB1132" s="35"/>
      <c r="AC1132" s="35"/>
      <c r="AD1132" s="35"/>
      <c r="AE1132" s="35"/>
      <c r="AR1132" s="197" t="s">
        <v>373</v>
      </c>
      <c r="AT1132" s="197" t="s">
        <v>250</v>
      </c>
      <c r="AU1132" s="197" t="s">
        <v>85</v>
      </c>
      <c r="AY1132" s="18" t="s">
        <v>158</v>
      </c>
      <c r="BE1132" s="198">
        <f t="shared" ref="BE1132:BE1162" si="78">IF(N1132="základní",J1132,0)</f>
        <v>0</v>
      </c>
      <c r="BF1132" s="198">
        <f t="shared" ref="BF1132:BF1162" si="79">IF(N1132="snížená",J1132,0)</f>
        <v>0</v>
      </c>
      <c r="BG1132" s="198">
        <f t="shared" ref="BG1132:BG1162" si="80">IF(N1132="zákl. přenesená",J1132,0)</f>
        <v>0</v>
      </c>
      <c r="BH1132" s="198">
        <f t="shared" ref="BH1132:BH1162" si="81">IF(N1132="sníž. přenesená",J1132,0)</f>
        <v>0</v>
      </c>
      <c r="BI1132" s="198">
        <f t="shared" ref="BI1132:BI1162" si="82">IF(N1132="nulová",J1132,0)</f>
        <v>0</v>
      </c>
      <c r="BJ1132" s="18" t="s">
        <v>8</v>
      </c>
      <c r="BK1132" s="198">
        <f t="shared" ref="BK1132:BK1162" si="83">ROUND(I1132*H1132,0)</f>
        <v>0</v>
      </c>
      <c r="BL1132" s="18" t="s">
        <v>283</v>
      </c>
      <c r="BM1132" s="197" t="s">
        <v>2022</v>
      </c>
    </row>
    <row r="1133" spans="1:65" s="2" customFormat="1" ht="24">
      <c r="A1133" s="35"/>
      <c r="B1133" s="36"/>
      <c r="C1133" s="247" t="s">
        <v>2023</v>
      </c>
      <c r="D1133" s="247" t="s">
        <v>250</v>
      </c>
      <c r="E1133" s="248" t="s">
        <v>2024</v>
      </c>
      <c r="F1133" s="249" t="s">
        <v>2025</v>
      </c>
      <c r="G1133" s="250" t="s">
        <v>498</v>
      </c>
      <c r="H1133" s="251">
        <v>14</v>
      </c>
      <c r="I1133" s="252"/>
      <c r="J1133" s="251">
        <f t="shared" si="74"/>
        <v>0</v>
      </c>
      <c r="K1133" s="249" t="s">
        <v>1</v>
      </c>
      <c r="L1133" s="253"/>
      <c r="M1133" s="254" t="s">
        <v>1</v>
      </c>
      <c r="N1133" s="255" t="s">
        <v>41</v>
      </c>
      <c r="O1133" s="72"/>
      <c r="P1133" s="195">
        <f t="shared" si="75"/>
        <v>0</v>
      </c>
      <c r="Q1133" s="195">
        <v>0</v>
      </c>
      <c r="R1133" s="195">
        <f t="shared" si="76"/>
        <v>0</v>
      </c>
      <c r="S1133" s="195">
        <v>0</v>
      </c>
      <c r="T1133" s="196">
        <f t="shared" si="77"/>
        <v>0</v>
      </c>
      <c r="U1133" s="35"/>
      <c r="V1133" s="35"/>
      <c r="W1133" s="35"/>
      <c r="X1133" s="35"/>
      <c r="Y1133" s="35"/>
      <c r="Z1133" s="35"/>
      <c r="AA1133" s="35"/>
      <c r="AB1133" s="35"/>
      <c r="AC1133" s="35"/>
      <c r="AD1133" s="35"/>
      <c r="AE1133" s="35"/>
      <c r="AR1133" s="197" t="s">
        <v>373</v>
      </c>
      <c r="AT1133" s="197" t="s">
        <v>250</v>
      </c>
      <c r="AU1133" s="197" t="s">
        <v>85</v>
      </c>
      <c r="AY1133" s="18" t="s">
        <v>158</v>
      </c>
      <c r="BE1133" s="198">
        <f t="shared" si="78"/>
        <v>0</v>
      </c>
      <c r="BF1133" s="198">
        <f t="shared" si="79"/>
        <v>0</v>
      </c>
      <c r="BG1133" s="198">
        <f t="shared" si="80"/>
        <v>0</v>
      </c>
      <c r="BH1133" s="198">
        <f t="shared" si="81"/>
        <v>0</v>
      </c>
      <c r="BI1133" s="198">
        <f t="shared" si="82"/>
        <v>0</v>
      </c>
      <c r="BJ1133" s="18" t="s">
        <v>8</v>
      </c>
      <c r="BK1133" s="198">
        <f t="shared" si="83"/>
        <v>0</v>
      </c>
      <c r="BL1133" s="18" t="s">
        <v>283</v>
      </c>
      <c r="BM1133" s="197" t="s">
        <v>2026</v>
      </c>
    </row>
    <row r="1134" spans="1:65" s="2" customFormat="1" ht="21.75" customHeight="1">
      <c r="A1134" s="35"/>
      <c r="B1134" s="36"/>
      <c r="C1134" s="247" t="s">
        <v>2027</v>
      </c>
      <c r="D1134" s="247" t="s">
        <v>250</v>
      </c>
      <c r="E1134" s="248" t="s">
        <v>2028</v>
      </c>
      <c r="F1134" s="249" t="s">
        <v>2029</v>
      </c>
      <c r="G1134" s="250" t="s">
        <v>498</v>
      </c>
      <c r="H1134" s="251">
        <v>2</v>
      </c>
      <c r="I1134" s="252"/>
      <c r="J1134" s="251">
        <f t="shared" si="74"/>
        <v>0</v>
      </c>
      <c r="K1134" s="249" t="s">
        <v>1</v>
      </c>
      <c r="L1134" s="253"/>
      <c r="M1134" s="254" t="s">
        <v>1</v>
      </c>
      <c r="N1134" s="255" t="s">
        <v>41</v>
      </c>
      <c r="O1134" s="72"/>
      <c r="P1134" s="195">
        <f t="shared" si="75"/>
        <v>0</v>
      </c>
      <c r="Q1134" s="195">
        <v>0</v>
      </c>
      <c r="R1134" s="195">
        <f t="shared" si="76"/>
        <v>0</v>
      </c>
      <c r="S1134" s="195">
        <v>0</v>
      </c>
      <c r="T1134" s="196">
        <f t="shared" si="77"/>
        <v>0</v>
      </c>
      <c r="U1134" s="35"/>
      <c r="V1134" s="35"/>
      <c r="W1134" s="35"/>
      <c r="X1134" s="35"/>
      <c r="Y1134" s="35"/>
      <c r="Z1134" s="35"/>
      <c r="AA1134" s="35"/>
      <c r="AB1134" s="35"/>
      <c r="AC1134" s="35"/>
      <c r="AD1134" s="35"/>
      <c r="AE1134" s="35"/>
      <c r="AR1134" s="197" t="s">
        <v>373</v>
      </c>
      <c r="AT1134" s="197" t="s">
        <v>250</v>
      </c>
      <c r="AU1134" s="197" t="s">
        <v>85</v>
      </c>
      <c r="AY1134" s="18" t="s">
        <v>158</v>
      </c>
      <c r="BE1134" s="198">
        <f t="shared" si="78"/>
        <v>0</v>
      </c>
      <c r="BF1134" s="198">
        <f t="shared" si="79"/>
        <v>0</v>
      </c>
      <c r="BG1134" s="198">
        <f t="shared" si="80"/>
        <v>0</v>
      </c>
      <c r="BH1134" s="198">
        <f t="shared" si="81"/>
        <v>0</v>
      </c>
      <c r="BI1134" s="198">
        <f t="shared" si="82"/>
        <v>0</v>
      </c>
      <c r="BJ1134" s="18" t="s">
        <v>8</v>
      </c>
      <c r="BK1134" s="198">
        <f t="shared" si="83"/>
        <v>0</v>
      </c>
      <c r="BL1134" s="18" t="s">
        <v>283</v>
      </c>
      <c r="BM1134" s="197" t="s">
        <v>2030</v>
      </c>
    </row>
    <row r="1135" spans="1:65" s="2" customFormat="1" ht="21.75" customHeight="1">
      <c r="A1135" s="35"/>
      <c r="B1135" s="36"/>
      <c r="C1135" s="247" t="s">
        <v>2031</v>
      </c>
      <c r="D1135" s="247" t="s">
        <v>250</v>
      </c>
      <c r="E1135" s="248" t="s">
        <v>2032</v>
      </c>
      <c r="F1135" s="249" t="s">
        <v>2033</v>
      </c>
      <c r="G1135" s="250" t="s">
        <v>498</v>
      </c>
      <c r="H1135" s="251">
        <v>27</v>
      </c>
      <c r="I1135" s="252"/>
      <c r="J1135" s="251">
        <f t="shared" si="74"/>
        <v>0</v>
      </c>
      <c r="K1135" s="249" t="s">
        <v>1</v>
      </c>
      <c r="L1135" s="253"/>
      <c r="M1135" s="254" t="s">
        <v>1</v>
      </c>
      <c r="N1135" s="255" t="s">
        <v>41</v>
      </c>
      <c r="O1135" s="72"/>
      <c r="P1135" s="195">
        <f t="shared" si="75"/>
        <v>0</v>
      </c>
      <c r="Q1135" s="195">
        <v>0</v>
      </c>
      <c r="R1135" s="195">
        <f t="shared" si="76"/>
        <v>0</v>
      </c>
      <c r="S1135" s="195">
        <v>0</v>
      </c>
      <c r="T1135" s="196">
        <f t="shared" si="77"/>
        <v>0</v>
      </c>
      <c r="U1135" s="35"/>
      <c r="V1135" s="35"/>
      <c r="W1135" s="35"/>
      <c r="X1135" s="35"/>
      <c r="Y1135" s="35"/>
      <c r="Z1135" s="35"/>
      <c r="AA1135" s="35"/>
      <c r="AB1135" s="35"/>
      <c r="AC1135" s="35"/>
      <c r="AD1135" s="35"/>
      <c r="AE1135" s="35"/>
      <c r="AR1135" s="197" t="s">
        <v>373</v>
      </c>
      <c r="AT1135" s="197" t="s">
        <v>250</v>
      </c>
      <c r="AU1135" s="197" t="s">
        <v>85</v>
      </c>
      <c r="AY1135" s="18" t="s">
        <v>158</v>
      </c>
      <c r="BE1135" s="198">
        <f t="shared" si="78"/>
        <v>0</v>
      </c>
      <c r="BF1135" s="198">
        <f t="shared" si="79"/>
        <v>0</v>
      </c>
      <c r="BG1135" s="198">
        <f t="shared" si="80"/>
        <v>0</v>
      </c>
      <c r="BH1135" s="198">
        <f t="shared" si="81"/>
        <v>0</v>
      </c>
      <c r="BI1135" s="198">
        <f t="shared" si="82"/>
        <v>0</v>
      </c>
      <c r="BJ1135" s="18" t="s">
        <v>8</v>
      </c>
      <c r="BK1135" s="198">
        <f t="shared" si="83"/>
        <v>0</v>
      </c>
      <c r="BL1135" s="18" t="s">
        <v>283</v>
      </c>
      <c r="BM1135" s="197" t="s">
        <v>2034</v>
      </c>
    </row>
    <row r="1136" spans="1:65" s="2" customFormat="1" ht="21.75" customHeight="1">
      <c r="A1136" s="35"/>
      <c r="B1136" s="36"/>
      <c r="C1136" s="247" t="s">
        <v>2035</v>
      </c>
      <c r="D1136" s="247" t="s">
        <v>250</v>
      </c>
      <c r="E1136" s="248" t="s">
        <v>2036</v>
      </c>
      <c r="F1136" s="249" t="s">
        <v>2037</v>
      </c>
      <c r="G1136" s="250" t="s">
        <v>498</v>
      </c>
      <c r="H1136" s="251">
        <v>11</v>
      </c>
      <c r="I1136" s="252"/>
      <c r="J1136" s="251">
        <f t="shared" si="74"/>
        <v>0</v>
      </c>
      <c r="K1136" s="249" t="s">
        <v>1</v>
      </c>
      <c r="L1136" s="253"/>
      <c r="M1136" s="254" t="s">
        <v>1</v>
      </c>
      <c r="N1136" s="255" t="s">
        <v>41</v>
      </c>
      <c r="O1136" s="72"/>
      <c r="P1136" s="195">
        <f t="shared" si="75"/>
        <v>0</v>
      </c>
      <c r="Q1136" s="195">
        <v>0</v>
      </c>
      <c r="R1136" s="195">
        <f t="shared" si="76"/>
        <v>0</v>
      </c>
      <c r="S1136" s="195">
        <v>0</v>
      </c>
      <c r="T1136" s="196">
        <f t="shared" si="77"/>
        <v>0</v>
      </c>
      <c r="U1136" s="35"/>
      <c r="V1136" s="35"/>
      <c r="W1136" s="35"/>
      <c r="X1136" s="35"/>
      <c r="Y1136" s="35"/>
      <c r="Z1136" s="35"/>
      <c r="AA1136" s="35"/>
      <c r="AB1136" s="35"/>
      <c r="AC1136" s="35"/>
      <c r="AD1136" s="35"/>
      <c r="AE1136" s="35"/>
      <c r="AR1136" s="197" t="s">
        <v>373</v>
      </c>
      <c r="AT1136" s="197" t="s">
        <v>250</v>
      </c>
      <c r="AU1136" s="197" t="s">
        <v>85</v>
      </c>
      <c r="AY1136" s="18" t="s">
        <v>158</v>
      </c>
      <c r="BE1136" s="198">
        <f t="shared" si="78"/>
        <v>0</v>
      </c>
      <c r="BF1136" s="198">
        <f t="shared" si="79"/>
        <v>0</v>
      </c>
      <c r="BG1136" s="198">
        <f t="shared" si="80"/>
        <v>0</v>
      </c>
      <c r="BH1136" s="198">
        <f t="shared" si="81"/>
        <v>0</v>
      </c>
      <c r="BI1136" s="198">
        <f t="shared" si="82"/>
        <v>0</v>
      </c>
      <c r="BJ1136" s="18" t="s">
        <v>8</v>
      </c>
      <c r="BK1136" s="198">
        <f t="shared" si="83"/>
        <v>0</v>
      </c>
      <c r="BL1136" s="18" t="s">
        <v>283</v>
      </c>
      <c r="BM1136" s="197" t="s">
        <v>2038</v>
      </c>
    </row>
    <row r="1137" spans="1:65" s="2" customFormat="1" ht="21.75" customHeight="1">
      <c r="A1137" s="35"/>
      <c r="B1137" s="36"/>
      <c r="C1137" s="247" t="s">
        <v>2039</v>
      </c>
      <c r="D1137" s="247" t="s">
        <v>250</v>
      </c>
      <c r="E1137" s="248" t="s">
        <v>2040</v>
      </c>
      <c r="F1137" s="249" t="s">
        <v>2041</v>
      </c>
      <c r="G1137" s="250" t="s">
        <v>498</v>
      </c>
      <c r="H1137" s="251">
        <v>4</v>
      </c>
      <c r="I1137" s="252"/>
      <c r="J1137" s="251">
        <f t="shared" si="74"/>
        <v>0</v>
      </c>
      <c r="K1137" s="249" t="s">
        <v>1</v>
      </c>
      <c r="L1137" s="253"/>
      <c r="M1137" s="254" t="s">
        <v>1</v>
      </c>
      <c r="N1137" s="255" t="s">
        <v>41</v>
      </c>
      <c r="O1137" s="72"/>
      <c r="P1137" s="195">
        <f t="shared" si="75"/>
        <v>0</v>
      </c>
      <c r="Q1137" s="195">
        <v>0</v>
      </c>
      <c r="R1137" s="195">
        <f t="shared" si="76"/>
        <v>0</v>
      </c>
      <c r="S1137" s="195">
        <v>0</v>
      </c>
      <c r="T1137" s="196">
        <f t="shared" si="77"/>
        <v>0</v>
      </c>
      <c r="U1137" s="35"/>
      <c r="V1137" s="35"/>
      <c r="W1137" s="35"/>
      <c r="X1137" s="35"/>
      <c r="Y1137" s="35"/>
      <c r="Z1137" s="35"/>
      <c r="AA1137" s="35"/>
      <c r="AB1137" s="35"/>
      <c r="AC1137" s="35"/>
      <c r="AD1137" s="35"/>
      <c r="AE1137" s="35"/>
      <c r="AR1137" s="197" t="s">
        <v>373</v>
      </c>
      <c r="AT1137" s="197" t="s">
        <v>250</v>
      </c>
      <c r="AU1137" s="197" t="s">
        <v>85</v>
      </c>
      <c r="AY1137" s="18" t="s">
        <v>158</v>
      </c>
      <c r="BE1137" s="198">
        <f t="shared" si="78"/>
        <v>0</v>
      </c>
      <c r="BF1137" s="198">
        <f t="shared" si="79"/>
        <v>0</v>
      </c>
      <c r="BG1137" s="198">
        <f t="shared" si="80"/>
        <v>0</v>
      </c>
      <c r="BH1137" s="198">
        <f t="shared" si="81"/>
        <v>0</v>
      </c>
      <c r="BI1137" s="198">
        <f t="shared" si="82"/>
        <v>0</v>
      </c>
      <c r="BJ1137" s="18" t="s">
        <v>8</v>
      </c>
      <c r="BK1137" s="198">
        <f t="shared" si="83"/>
        <v>0</v>
      </c>
      <c r="BL1137" s="18" t="s">
        <v>283</v>
      </c>
      <c r="BM1137" s="197" t="s">
        <v>2042</v>
      </c>
    </row>
    <row r="1138" spans="1:65" s="2" customFormat="1" ht="21.75" customHeight="1">
      <c r="A1138" s="35"/>
      <c r="B1138" s="36"/>
      <c r="C1138" s="247" t="s">
        <v>2043</v>
      </c>
      <c r="D1138" s="247" t="s">
        <v>250</v>
      </c>
      <c r="E1138" s="248" t="s">
        <v>2044</v>
      </c>
      <c r="F1138" s="249" t="s">
        <v>2045</v>
      </c>
      <c r="G1138" s="250" t="s">
        <v>498</v>
      </c>
      <c r="H1138" s="251">
        <v>3</v>
      </c>
      <c r="I1138" s="252"/>
      <c r="J1138" s="251">
        <f t="shared" si="74"/>
        <v>0</v>
      </c>
      <c r="K1138" s="249" t="s">
        <v>1</v>
      </c>
      <c r="L1138" s="253"/>
      <c r="M1138" s="254" t="s">
        <v>1</v>
      </c>
      <c r="N1138" s="255" t="s">
        <v>41</v>
      </c>
      <c r="O1138" s="72"/>
      <c r="P1138" s="195">
        <f t="shared" si="75"/>
        <v>0</v>
      </c>
      <c r="Q1138" s="195">
        <v>0</v>
      </c>
      <c r="R1138" s="195">
        <f t="shared" si="76"/>
        <v>0</v>
      </c>
      <c r="S1138" s="195">
        <v>0</v>
      </c>
      <c r="T1138" s="196">
        <f t="shared" si="77"/>
        <v>0</v>
      </c>
      <c r="U1138" s="35"/>
      <c r="V1138" s="35"/>
      <c r="W1138" s="35"/>
      <c r="X1138" s="35"/>
      <c r="Y1138" s="35"/>
      <c r="Z1138" s="35"/>
      <c r="AA1138" s="35"/>
      <c r="AB1138" s="35"/>
      <c r="AC1138" s="35"/>
      <c r="AD1138" s="35"/>
      <c r="AE1138" s="35"/>
      <c r="AR1138" s="197" t="s">
        <v>373</v>
      </c>
      <c r="AT1138" s="197" t="s">
        <v>250</v>
      </c>
      <c r="AU1138" s="197" t="s">
        <v>85</v>
      </c>
      <c r="AY1138" s="18" t="s">
        <v>158</v>
      </c>
      <c r="BE1138" s="198">
        <f t="shared" si="78"/>
        <v>0</v>
      </c>
      <c r="BF1138" s="198">
        <f t="shared" si="79"/>
        <v>0</v>
      </c>
      <c r="BG1138" s="198">
        <f t="shared" si="80"/>
        <v>0</v>
      </c>
      <c r="BH1138" s="198">
        <f t="shared" si="81"/>
        <v>0</v>
      </c>
      <c r="BI1138" s="198">
        <f t="shared" si="82"/>
        <v>0</v>
      </c>
      <c r="BJ1138" s="18" t="s">
        <v>8</v>
      </c>
      <c r="BK1138" s="198">
        <f t="shared" si="83"/>
        <v>0</v>
      </c>
      <c r="BL1138" s="18" t="s">
        <v>283</v>
      </c>
      <c r="BM1138" s="197" t="s">
        <v>2046</v>
      </c>
    </row>
    <row r="1139" spans="1:65" s="2" customFormat="1" ht="21.75" customHeight="1">
      <c r="A1139" s="35"/>
      <c r="B1139" s="36"/>
      <c r="C1139" s="247" t="s">
        <v>2047</v>
      </c>
      <c r="D1139" s="247" t="s">
        <v>250</v>
      </c>
      <c r="E1139" s="248" t="s">
        <v>2048</v>
      </c>
      <c r="F1139" s="249" t="s">
        <v>2049</v>
      </c>
      <c r="G1139" s="250" t="s">
        <v>498</v>
      </c>
      <c r="H1139" s="251">
        <v>11</v>
      </c>
      <c r="I1139" s="252"/>
      <c r="J1139" s="251">
        <f t="shared" si="74"/>
        <v>0</v>
      </c>
      <c r="K1139" s="249" t="s">
        <v>1</v>
      </c>
      <c r="L1139" s="253"/>
      <c r="M1139" s="254" t="s">
        <v>1</v>
      </c>
      <c r="N1139" s="255" t="s">
        <v>41</v>
      </c>
      <c r="O1139" s="72"/>
      <c r="P1139" s="195">
        <f t="shared" si="75"/>
        <v>0</v>
      </c>
      <c r="Q1139" s="195">
        <v>0</v>
      </c>
      <c r="R1139" s="195">
        <f t="shared" si="76"/>
        <v>0</v>
      </c>
      <c r="S1139" s="195">
        <v>0</v>
      </c>
      <c r="T1139" s="196">
        <f t="shared" si="77"/>
        <v>0</v>
      </c>
      <c r="U1139" s="35"/>
      <c r="V1139" s="35"/>
      <c r="W1139" s="35"/>
      <c r="X1139" s="35"/>
      <c r="Y1139" s="35"/>
      <c r="Z1139" s="35"/>
      <c r="AA1139" s="35"/>
      <c r="AB1139" s="35"/>
      <c r="AC1139" s="35"/>
      <c r="AD1139" s="35"/>
      <c r="AE1139" s="35"/>
      <c r="AR1139" s="197" t="s">
        <v>373</v>
      </c>
      <c r="AT1139" s="197" t="s">
        <v>250</v>
      </c>
      <c r="AU1139" s="197" t="s">
        <v>85</v>
      </c>
      <c r="AY1139" s="18" t="s">
        <v>158</v>
      </c>
      <c r="BE1139" s="198">
        <f t="shared" si="78"/>
        <v>0</v>
      </c>
      <c r="BF1139" s="198">
        <f t="shared" si="79"/>
        <v>0</v>
      </c>
      <c r="BG1139" s="198">
        <f t="shared" si="80"/>
        <v>0</v>
      </c>
      <c r="BH1139" s="198">
        <f t="shared" si="81"/>
        <v>0</v>
      </c>
      <c r="BI1139" s="198">
        <f t="shared" si="82"/>
        <v>0</v>
      </c>
      <c r="BJ1139" s="18" t="s">
        <v>8</v>
      </c>
      <c r="BK1139" s="198">
        <f t="shared" si="83"/>
        <v>0</v>
      </c>
      <c r="BL1139" s="18" t="s">
        <v>283</v>
      </c>
      <c r="BM1139" s="197" t="s">
        <v>2050</v>
      </c>
    </row>
    <row r="1140" spans="1:65" s="2" customFormat="1" ht="21.75" customHeight="1">
      <c r="A1140" s="35"/>
      <c r="B1140" s="36"/>
      <c r="C1140" s="247" t="s">
        <v>2051</v>
      </c>
      <c r="D1140" s="247" t="s">
        <v>250</v>
      </c>
      <c r="E1140" s="248" t="s">
        <v>2052</v>
      </c>
      <c r="F1140" s="249" t="s">
        <v>2053</v>
      </c>
      <c r="G1140" s="250" t="s">
        <v>498</v>
      </c>
      <c r="H1140" s="251">
        <v>7</v>
      </c>
      <c r="I1140" s="252"/>
      <c r="J1140" s="251">
        <f t="shared" si="74"/>
        <v>0</v>
      </c>
      <c r="K1140" s="249" t="s">
        <v>1</v>
      </c>
      <c r="L1140" s="253"/>
      <c r="M1140" s="254" t="s">
        <v>1</v>
      </c>
      <c r="N1140" s="255" t="s">
        <v>41</v>
      </c>
      <c r="O1140" s="72"/>
      <c r="P1140" s="195">
        <f t="shared" si="75"/>
        <v>0</v>
      </c>
      <c r="Q1140" s="195">
        <v>0</v>
      </c>
      <c r="R1140" s="195">
        <f t="shared" si="76"/>
        <v>0</v>
      </c>
      <c r="S1140" s="195">
        <v>0</v>
      </c>
      <c r="T1140" s="196">
        <f t="shared" si="77"/>
        <v>0</v>
      </c>
      <c r="U1140" s="35"/>
      <c r="V1140" s="35"/>
      <c r="W1140" s="35"/>
      <c r="X1140" s="35"/>
      <c r="Y1140" s="35"/>
      <c r="Z1140" s="35"/>
      <c r="AA1140" s="35"/>
      <c r="AB1140" s="35"/>
      <c r="AC1140" s="35"/>
      <c r="AD1140" s="35"/>
      <c r="AE1140" s="35"/>
      <c r="AR1140" s="197" t="s">
        <v>373</v>
      </c>
      <c r="AT1140" s="197" t="s">
        <v>250</v>
      </c>
      <c r="AU1140" s="197" t="s">
        <v>85</v>
      </c>
      <c r="AY1140" s="18" t="s">
        <v>158</v>
      </c>
      <c r="BE1140" s="198">
        <f t="shared" si="78"/>
        <v>0</v>
      </c>
      <c r="BF1140" s="198">
        <f t="shared" si="79"/>
        <v>0</v>
      </c>
      <c r="BG1140" s="198">
        <f t="shared" si="80"/>
        <v>0</v>
      </c>
      <c r="BH1140" s="198">
        <f t="shared" si="81"/>
        <v>0</v>
      </c>
      <c r="BI1140" s="198">
        <f t="shared" si="82"/>
        <v>0</v>
      </c>
      <c r="BJ1140" s="18" t="s">
        <v>8</v>
      </c>
      <c r="BK1140" s="198">
        <f t="shared" si="83"/>
        <v>0</v>
      </c>
      <c r="BL1140" s="18" t="s">
        <v>283</v>
      </c>
      <c r="BM1140" s="197" t="s">
        <v>2054</v>
      </c>
    </row>
    <row r="1141" spans="1:65" s="2" customFormat="1" ht="21.75" customHeight="1">
      <c r="A1141" s="35"/>
      <c r="B1141" s="36"/>
      <c r="C1141" s="247" t="s">
        <v>2055</v>
      </c>
      <c r="D1141" s="247" t="s">
        <v>250</v>
      </c>
      <c r="E1141" s="248" t="s">
        <v>2056</v>
      </c>
      <c r="F1141" s="249" t="s">
        <v>2057</v>
      </c>
      <c r="G1141" s="250" t="s">
        <v>498</v>
      </c>
      <c r="H1141" s="251">
        <v>2</v>
      </c>
      <c r="I1141" s="252"/>
      <c r="J1141" s="251">
        <f t="shared" si="74"/>
        <v>0</v>
      </c>
      <c r="K1141" s="249" t="s">
        <v>1</v>
      </c>
      <c r="L1141" s="253"/>
      <c r="M1141" s="254" t="s">
        <v>1</v>
      </c>
      <c r="N1141" s="255" t="s">
        <v>41</v>
      </c>
      <c r="O1141" s="72"/>
      <c r="P1141" s="195">
        <f t="shared" si="75"/>
        <v>0</v>
      </c>
      <c r="Q1141" s="195">
        <v>0</v>
      </c>
      <c r="R1141" s="195">
        <f t="shared" si="76"/>
        <v>0</v>
      </c>
      <c r="S1141" s="195">
        <v>0</v>
      </c>
      <c r="T1141" s="196">
        <f t="shared" si="77"/>
        <v>0</v>
      </c>
      <c r="U1141" s="35"/>
      <c r="V1141" s="35"/>
      <c r="W1141" s="35"/>
      <c r="X1141" s="35"/>
      <c r="Y1141" s="35"/>
      <c r="Z1141" s="35"/>
      <c r="AA1141" s="35"/>
      <c r="AB1141" s="35"/>
      <c r="AC1141" s="35"/>
      <c r="AD1141" s="35"/>
      <c r="AE1141" s="35"/>
      <c r="AR1141" s="197" t="s">
        <v>373</v>
      </c>
      <c r="AT1141" s="197" t="s">
        <v>250</v>
      </c>
      <c r="AU1141" s="197" t="s">
        <v>85</v>
      </c>
      <c r="AY1141" s="18" t="s">
        <v>158</v>
      </c>
      <c r="BE1141" s="198">
        <f t="shared" si="78"/>
        <v>0</v>
      </c>
      <c r="BF1141" s="198">
        <f t="shared" si="79"/>
        <v>0</v>
      </c>
      <c r="BG1141" s="198">
        <f t="shared" si="80"/>
        <v>0</v>
      </c>
      <c r="BH1141" s="198">
        <f t="shared" si="81"/>
        <v>0</v>
      </c>
      <c r="BI1141" s="198">
        <f t="shared" si="82"/>
        <v>0</v>
      </c>
      <c r="BJ1141" s="18" t="s">
        <v>8</v>
      </c>
      <c r="BK1141" s="198">
        <f t="shared" si="83"/>
        <v>0</v>
      </c>
      <c r="BL1141" s="18" t="s">
        <v>283</v>
      </c>
      <c r="BM1141" s="197" t="s">
        <v>2058</v>
      </c>
    </row>
    <row r="1142" spans="1:65" s="2" customFormat="1" ht="24">
      <c r="A1142" s="35"/>
      <c r="B1142" s="36"/>
      <c r="C1142" s="247" t="s">
        <v>2059</v>
      </c>
      <c r="D1142" s="247" t="s">
        <v>250</v>
      </c>
      <c r="E1142" s="248" t="s">
        <v>2060</v>
      </c>
      <c r="F1142" s="249" t="s">
        <v>2061</v>
      </c>
      <c r="G1142" s="250" t="s">
        <v>498</v>
      </c>
      <c r="H1142" s="251">
        <v>2</v>
      </c>
      <c r="I1142" s="252"/>
      <c r="J1142" s="251">
        <f t="shared" si="74"/>
        <v>0</v>
      </c>
      <c r="K1142" s="249" t="s">
        <v>1</v>
      </c>
      <c r="L1142" s="253"/>
      <c r="M1142" s="254" t="s">
        <v>1</v>
      </c>
      <c r="N1142" s="255" t="s">
        <v>41</v>
      </c>
      <c r="O1142" s="72"/>
      <c r="P1142" s="195">
        <f t="shared" si="75"/>
        <v>0</v>
      </c>
      <c r="Q1142" s="195">
        <v>0</v>
      </c>
      <c r="R1142" s="195">
        <f t="shared" si="76"/>
        <v>0</v>
      </c>
      <c r="S1142" s="195">
        <v>0</v>
      </c>
      <c r="T1142" s="196">
        <f t="shared" si="77"/>
        <v>0</v>
      </c>
      <c r="U1142" s="35"/>
      <c r="V1142" s="35"/>
      <c r="W1142" s="35"/>
      <c r="X1142" s="35"/>
      <c r="Y1142" s="35"/>
      <c r="Z1142" s="35"/>
      <c r="AA1142" s="35"/>
      <c r="AB1142" s="35"/>
      <c r="AC1142" s="35"/>
      <c r="AD1142" s="35"/>
      <c r="AE1142" s="35"/>
      <c r="AR1142" s="197" t="s">
        <v>373</v>
      </c>
      <c r="AT1142" s="197" t="s">
        <v>250</v>
      </c>
      <c r="AU1142" s="197" t="s">
        <v>85</v>
      </c>
      <c r="AY1142" s="18" t="s">
        <v>158</v>
      </c>
      <c r="BE1142" s="198">
        <f t="shared" si="78"/>
        <v>0</v>
      </c>
      <c r="BF1142" s="198">
        <f t="shared" si="79"/>
        <v>0</v>
      </c>
      <c r="BG1142" s="198">
        <f t="shared" si="80"/>
        <v>0</v>
      </c>
      <c r="BH1142" s="198">
        <f t="shared" si="81"/>
        <v>0</v>
      </c>
      <c r="BI1142" s="198">
        <f t="shared" si="82"/>
        <v>0</v>
      </c>
      <c r="BJ1142" s="18" t="s">
        <v>8</v>
      </c>
      <c r="BK1142" s="198">
        <f t="shared" si="83"/>
        <v>0</v>
      </c>
      <c r="BL1142" s="18" t="s">
        <v>283</v>
      </c>
      <c r="BM1142" s="197" t="s">
        <v>2062</v>
      </c>
    </row>
    <row r="1143" spans="1:65" s="2" customFormat="1" ht="16.5" customHeight="1">
      <c r="A1143" s="35"/>
      <c r="B1143" s="36"/>
      <c r="C1143" s="247" t="s">
        <v>2063</v>
      </c>
      <c r="D1143" s="247" t="s">
        <v>250</v>
      </c>
      <c r="E1143" s="248" t="s">
        <v>2064</v>
      </c>
      <c r="F1143" s="249" t="s">
        <v>2065</v>
      </c>
      <c r="G1143" s="250" t="s">
        <v>1744</v>
      </c>
      <c r="H1143" s="251">
        <v>1</v>
      </c>
      <c r="I1143" s="252"/>
      <c r="J1143" s="251">
        <f t="shared" si="74"/>
        <v>0</v>
      </c>
      <c r="K1143" s="249" t="s">
        <v>1</v>
      </c>
      <c r="L1143" s="253"/>
      <c r="M1143" s="254" t="s">
        <v>1</v>
      </c>
      <c r="N1143" s="255" t="s">
        <v>41</v>
      </c>
      <c r="O1143" s="72"/>
      <c r="P1143" s="195">
        <f t="shared" si="75"/>
        <v>0</v>
      </c>
      <c r="Q1143" s="195">
        <v>0</v>
      </c>
      <c r="R1143" s="195">
        <f t="shared" si="76"/>
        <v>0</v>
      </c>
      <c r="S1143" s="195">
        <v>0</v>
      </c>
      <c r="T1143" s="196">
        <f t="shared" si="77"/>
        <v>0</v>
      </c>
      <c r="U1143" s="35"/>
      <c r="V1143" s="35"/>
      <c r="W1143" s="35"/>
      <c r="X1143" s="35"/>
      <c r="Y1143" s="35"/>
      <c r="Z1143" s="35"/>
      <c r="AA1143" s="35"/>
      <c r="AB1143" s="35"/>
      <c r="AC1143" s="35"/>
      <c r="AD1143" s="35"/>
      <c r="AE1143" s="35"/>
      <c r="AR1143" s="197" t="s">
        <v>373</v>
      </c>
      <c r="AT1143" s="197" t="s">
        <v>250</v>
      </c>
      <c r="AU1143" s="197" t="s">
        <v>85</v>
      </c>
      <c r="AY1143" s="18" t="s">
        <v>158</v>
      </c>
      <c r="BE1143" s="198">
        <f t="shared" si="78"/>
        <v>0</v>
      </c>
      <c r="BF1143" s="198">
        <f t="shared" si="79"/>
        <v>0</v>
      </c>
      <c r="BG1143" s="198">
        <f t="shared" si="80"/>
        <v>0</v>
      </c>
      <c r="BH1143" s="198">
        <f t="shared" si="81"/>
        <v>0</v>
      </c>
      <c r="BI1143" s="198">
        <f t="shared" si="82"/>
        <v>0</v>
      </c>
      <c r="BJ1143" s="18" t="s">
        <v>8</v>
      </c>
      <c r="BK1143" s="198">
        <f t="shared" si="83"/>
        <v>0</v>
      </c>
      <c r="BL1143" s="18" t="s">
        <v>283</v>
      </c>
      <c r="BM1143" s="197" t="s">
        <v>2066</v>
      </c>
    </row>
    <row r="1144" spans="1:65" s="2" customFormat="1" ht="16.5" customHeight="1">
      <c r="A1144" s="35"/>
      <c r="B1144" s="36"/>
      <c r="C1144" s="247" t="s">
        <v>2067</v>
      </c>
      <c r="D1144" s="247" t="s">
        <v>250</v>
      </c>
      <c r="E1144" s="248" t="s">
        <v>2068</v>
      </c>
      <c r="F1144" s="249" t="s">
        <v>2069</v>
      </c>
      <c r="G1144" s="250" t="s">
        <v>1744</v>
      </c>
      <c r="H1144" s="251">
        <v>1</v>
      </c>
      <c r="I1144" s="252"/>
      <c r="J1144" s="251">
        <f t="shared" si="74"/>
        <v>0</v>
      </c>
      <c r="K1144" s="249" t="s">
        <v>1</v>
      </c>
      <c r="L1144" s="253"/>
      <c r="M1144" s="254" t="s">
        <v>1</v>
      </c>
      <c r="N1144" s="255" t="s">
        <v>41</v>
      </c>
      <c r="O1144" s="72"/>
      <c r="P1144" s="195">
        <f t="shared" si="75"/>
        <v>0</v>
      </c>
      <c r="Q1144" s="195">
        <v>0</v>
      </c>
      <c r="R1144" s="195">
        <f t="shared" si="76"/>
        <v>0</v>
      </c>
      <c r="S1144" s="195">
        <v>0</v>
      </c>
      <c r="T1144" s="196">
        <f t="shared" si="77"/>
        <v>0</v>
      </c>
      <c r="U1144" s="35"/>
      <c r="V1144" s="35"/>
      <c r="W1144" s="35"/>
      <c r="X1144" s="35"/>
      <c r="Y1144" s="35"/>
      <c r="Z1144" s="35"/>
      <c r="AA1144" s="35"/>
      <c r="AB1144" s="35"/>
      <c r="AC1144" s="35"/>
      <c r="AD1144" s="35"/>
      <c r="AE1144" s="35"/>
      <c r="AR1144" s="197" t="s">
        <v>373</v>
      </c>
      <c r="AT1144" s="197" t="s">
        <v>250</v>
      </c>
      <c r="AU1144" s="197" t="s">
        <v>85</v>
      </c>
      <c r="AY1144" s="18" t="s">
        <v>158</v>
      </c>
      <c r="BE1144" s="198">
        <f t="shared" si="78"/>
        <v>0</v>
      </c>
      <c r="BF1144" s="198">
        <f t="shared" si="79"/>
        <v>0</v>
      </c>
      <c r="BG1144" s="198">
        <f t="shared" si="80"/>
        <v>0</v>
      </c>
      <c r="BH1144" s="198">
        <f t="shared" si="81"/>
        <v>0</v>
      </c>
      <c r="BI1144" s="198">
        <f t="shared" si="82"/>
        <v>0</v>
      </c>
      <c r="BJ1144" s="18" t="s">
        <v>8</v>
      </c>
      <c r="BK1144" s="198">
        <f t="shared" si="83"/>
        <v>0</v>
      </c>
      <c r="BL1144" s="18" t="s">
        <v>283</v>
      </c>
      <c r="BM1144" s="197" t="s">
        <v>2070</v>
      </c>
    </row>
    <row r="1145" spans="1:65" s="2" customFormat="1" ht="16.5" customHeight="1">
      <c r="A1145" s="35"/>
      <c r="B1145" s="36"/>
      <c r="C1145" s="247" t="s">
        <v>2071</v>
      </c>
      <c r="D1145" s="247" t="s">
        <v>250</v>
      </c>
      <c r="E1145" s="248" t="s">
        <v>2072</v>
      </c>
      <c r="F1145" s="249" t="s">
        <v>2073</v>
      </c>
      <c r="G1145" s="250" t="s">
        <v>1744</v>
      </c>
      <c r="H1145" s="251">
        <v>1</v>
      </c>
      <c r="I1145" s="252"/>
      <c r="J1145" s="251">
        <f t="shared" si="74"/>
        <v>0</v>
      </c>
      <c r="K1145" s="249" t="s">
        <v>1</v>
      </c>
      <c r="L1145" s="253"/>
      <c r="M1145" s="254" t="s">
        <v>1</v>
      </c>
      <c r="N1145" s="255" t="s">
        <v>41</v>
      </c>
      <c r="O1145" s="72"/>
      <c r="P1145" s="195">
        <f t="shared" si="75"/>
        <v>0</v>
      </c>
      <c r="Q1145" s="195">
        <v>0</v>
      </c>
      <c r="R1145" s="195">
        <f t="shared" si="76"/>
        <v>0</v>
      </c>
      <c r="S1145" s="195">
        <v>0</v>
      </c>
      <c r="T1145" s="196">
        <f t="shared" si="77"/>
        <v>0</v>
      </c>
      <c r="U1145" s="35"/>
      <c r="V1145" s="35"/>
      <c r="W1145" s="35"/>
      <c r="X1145" s="35"/>
      <c r="Y1145" s="35"/>
      <c r="Z1145" s="35"/>
      <c r="AA1145" s="35"/>
      <c r="AB1145" s="35"/>
      <c r="AC1145" s="35"/>
      <c r="AD1145" s="35"/>
      <c r="AE1145" s="35"/>
      <c r="AR1145" s="197" t="s">
        <v>373</v>
      </c>
      <c r="AT1145" s="197" t="s">
        <v>250</v>
      </c>
      <c r="AU1145" s="197" t="s">
        <v>85</v>
      </c>
      <c r="AY1145" s="18" t="s">
        <v>158</v>
      </c>
      <c r="BE1145" s="198">
        <f t="shared" si="78"/>
        <v>0</v>
      </c>
      <c r="BF1145" s="198">
        <f t="shared" si="79"/>
        <v>0</v>
      </c>
      <c r="BG1145" s="198">
        <f t="shared" si="80"/>
        <v>0</v>
      </c>
      <c r="BH1145" s="198">
        <f t="shared" si="81"/>
        <v>0</v>
      </c>
      <c r="BI1145" s="198">
        <f t="shared" si="82"/>
        <v>0</v>
      </c>
      <c r="BJ1145" s="18" t="s">
        <v>8</v>
      </c>
      <c r="BK1145" s="198">
        <f t="shared" si="83"/>
        <v>0</v>
      </c>
      <c r="BL1145" s="18" t="s">
        <v>283</v>
      </c>
      <c r="BM1145" s="197" t="s">
        <v>2074</v>
      </c>
    </row>
    <row r="1146" spans="1:65" s="2" customFormat="1" ht="16.5" customHeight="1">
      <c r="A1146" s="35"/>
      <c r="B1146" s="36"/>
      <c r="C1146" s="247" t="s">
        <v>2075</v>
      </c>
      <c r="D1146" s="247" t="s">
        <v>250</v>
      </c>
      <c r="E1146" s="248" t="s">
        <v>2076</v>
      </c>
      <c r="F1146" s="249" t="s">
        <v>2077</v>
      </c>
      <c r="G1146" s="250" t="s">
        <v>1744</v>
      </c>
      <c r="H1146" s="251">
        <v>1</v>
      </c>
      <c r="I1146" s="252"/>
      <c r="J1146" s="251">
        <f t="shared" si="74"/>
        <v>0</v>
      </c>
      <c r="K1146" s="249" t="s">
        <v>1</v>
      </c>
      <c r="L1146" s="253"/>
      <c r="M1146" s="254" t="s">
        <v>1</v>
      </c>
      <c r="N1146" s="255" t="s">
        <v>41</v>
      </c>
      <c r="O1146" s="72"/>
      <c r="P1146" s="195">
        <f t="shared" si="75"/>
        <v>0</v>
      </c>
      <c r="Q1146" s="195">
        <v>0</v>
      </c>
      <c r="R1146" s="195">
        <f t="shared" si="76"/>
        <v>0</v>
      </c>
      <c r="S1146" s="195">
        <v>0</v>
      </c>
      <c r="T1146" s="196">
        <f t="shared" si="77"/>
        <v>0</v>
      </c>
      <c r="U1146" s="35"/>
      <c r="V1146" s="35"/>
      <c r="W1146" s="35"/>
      <c r="X1146" s="35"/>
      <c r="Y1146" s="35"/>
      <c r="Z1146" s="35"/>
      <c r="AA1146" s="35"/>
      <c r="AB1146" s="35"/>
      <c r="AC1146" s="35"/>
      <c r="AD1146" s="35"/>
      <c r="AE1146" s="35"/>
      <c r="AR1146" s="197" t="s">
        <v>373</v>
      </c>
      <c r="AT1146" s="197" t="s">
        <v>250</v>
      </c>
      <c r="AU1146" s="197" t="s">
        <v>85</v>
      </c>
      <c r="AY1146" s="18" t="s">
        <v>158</v>
      </c>
      <c r="BE1146" s="198">
        <f t="shared" si="78"/>
        <v>0</v>
      </c>
      <c r="BF1146" s="198">
        <f t="shared" si="79"/>
        <v>0</v>
      </c>
      <c r="BG1146" s="198">
        <f t="shared" si="80"/>
        <v>0</v>
      </c>
      <c r="BH1146" s="198">
        <f t="shared" si="81"/>
        <v>0</v>
      </c>
      <c r="BI1146" s="198">
        <f t="shared" si="82"/>
        <v>0</v>
      </c>
      <c r="BJ1146" s="18" t="s">
        <v>8</v>
      </c>
      <c r="BK1146" s="198">
        <f t="shared" si="83"/>
        <v>0</v>
      </c>
      <c r="BL1146" s="18" t="s">
        <v>283</v>
      </c>
      <c r="BM1146" s="197" t="s">
        <v>2078</v>
      </c>
    </row>
    <row r="1147" spans="1:65" s="2" customFormat="1" ht="16.5" customHeight="1">
      <c r="A1147" s="35"/>
      <c r="B1147" s="36"/>
      <c r="C1147" s="247" t="s">
        <v>2079</v>
      </c>
      <c r="D1147" s="247" t="s">
        <v>250</v>
      </c>
      <c r="E1147" s="248" t="s">
        <v>2080</v>
      </c>
      <c r="F1147" s="249" t="s">
        <v>2081</v>
      </c>
      <c r="G1147" s="250" t="s">
        <v>1744</v>
      </c>
      <c r="H1147" s="251">
        <v>1</v>
      </c>
      <c r="I1147" s="252"/>
      <c r="J1147" s="251">
        <f t="shared" si="74"/>
        <v>0</v>
      </c>
      <c r="K1147" s="249" t="s">
        <v>1</v>
      </c>
      <c r="L1147" s="253"/>
      <c r="M1147" s="254" t="s">
        <v>1</v>
      </c>
      <c r="N1147" s="255" t="s">
        <v>41</v>
      </c>
      <c r="O1147" s="72"/>
      <c r="P1147" s="195">
        <f t="shared" si="75"/>
        <v>0</v>
      </c>
      <c r="Q1147" s="195">
        <v>0</v>
      </c>
      <c r="R1147" s="195">
        <f t="shared" si="76"/>
        <v>0</v>
      </c>
      <c r="S1147" s="195">
        <v>0</v>
      </c>
      <c r="T1147" s="196">
        <f t="shared" si="77"/>
        <v>0</v>
      </c>
      <c r="U1147" s="35"/>
      <c r="V1147" s="35"/>
      <c r="W1147" s="35"/>
      <c r="X1147" s="35"/>
      <c r="Y1147" s="35"/>
      <c r="Z1147" s="35"/>
      <c r="AA1147" s="35"/>
      <c r="AB1147" s="35"/>
      <c r="AC1147" s="35"/>
      <c r="AD1147" s="35"/>
      <c r="AE1147" s="35"/>
      <c r="AR1147" s="197" t="s">
        <v>373</v>
      </c>
      <c r="AT1147" s="197" t="s">
        <v>250</v>
      </c>
      <c r="AU1147" s="197" t="s">
        <v>85</v>
      </c>
      <c r="AY1147" s="18" t="s">
        <v>158</v>
      </c>
      <c r="BE1147" s="198">
        <f t="shared" si="78"/>
        <v>0</v>
      </c>
      <c r="BF1147" s="198">
        <f t="shared" si="79"/>
        <v>0</v>
      </c>
      <c r="BG1147" s="198">
        <f t="shared" si="80"/>
        <v>0</v>
      </c>
      <c r="BH1147" s="198">
        <f t="shared" si="81"/>
        <v>0</v>
      </c>
      <c r="BI1147" s="198">
        <f t="shared" si="82"/>
        <v>0</v>
      </c>
      <c r="BJ1147" s="18" t="s">
        <v>8</v>
      </c>
      <c r="BK1147" s="198">
        <f t="shared" si="83"/>
        <v>0</v>
      </c>
      <c r="BL1147" s="18" t="s">
        <v>283</v>
      </c>
      <c r="BM1147" s="197" t="s">
        <v>2082</v>
      </c>
    </row>
    <row r="1148" spans="1:65" s="2" customFormat="1" ht="24">
      <c r="A1148" s="35"/>
      <c r="B1148" s="36"/>
      <c r="C1148" s="247" t="s">
        <v>2083</v>
      </c>
      <c r="D1148" s="247" t="s">
        <v>250</v>
      </c>
      <c r="E1148" s="248" t="s">
        <v>2084</v>
      </c>
      <c r="F1148" s="249" t="s">
        <v>2085</v>
      </c>
      <c r="G1148" s="250" t="s">
        <v>1744</v>
      </c>
      <c r="H1148" s="251">
        <v>1</v>
      </c>
      <c r="I1148" s="252"/>
      <c r="J1148" s="251">
        <f t="shared" si="74"/>
        <v>0</v>
      </c>
      <c r="K1148" s="249" t="s">
        <v>1</v>
      </c>
      <c r="L1148" s="253"/>
      <c r="M1148" s="254" t="s">
        <v>1</v>
      </c>
      <c r="N1148" s="255" t="s">
        <v>41</v>
      </c>
      <c r="O1148" s="72"/>
      <c r="P1148" s="195">
        <f t="shared" si="75"/>
        <v>0</v>
      </c>
      <c r="Q1148" s="195">
        <v>0</v>
      </c>
      <c r="R1148" s="195">
        <f t="shared" si="76"/>
        <v>0</v>
      </c>
      <c r="S1148" s="195">
        <v>0</v>
      </c>
      <c r="T1148" s="196">
        <f t="shared" si="77"/>
        <v>0</v>
      </c>
      <c r="U1148" s="35"/>
      <c r="V1148" s="35"/>
      <c r="W1148" s="35"/>
      <c r="X1148" s="35"/>
      <c r="Y1148" s="35"/>
      <c r="Z1148" s="35"/>
      <c r="AA1148" s="35"/>
      <c r="AB1148" s="35"/>
      <c r="AC1148" s="35"/>
      <c r="AD1148" s="35"/>
      <c r="AE1148" s="35"/>
      <c r="AR1148" s="197" t="s">
        <v>373</v>
      </c>
      <c r="AT1148" s="197" t="s">
        <v>250</v>
      </c>
      <c r="AU1148" s="197" t="s">
        <v>85</v>
      </c>
      <c r="AY1148" s="18" t="s">
        <v>158</v>
      </c>
      <c r="BE1148" s="198">
        <f t="shared" si="78"/>
        <v>0</v>
      </c>
      <c r="BF1148" s="198">
        <f t="shared" si="79"/>
        <v>0</v>
      </c>
      <c r="BG1148" s="198">
        <f t="shared" si="80"/>
        <v>0</v>
      </c>
      <c r="BH1148" s="198">
        <f t="shared" si="81"/>
        <v>0</v>
      </c>
      <c r="BI1148" s="198">
        <f t="shared" si="82"/>
        <v>0</v>
      </c>
      <c r="BJ1148" s="18" t="s">
        <v>8</v>
      </c>
      <c r="BK1148" s="198">
        <f t="shared" si="83"/>
        <v>0</v>
      </c>
      <c r="BL1148" s="18" t="s">
        <v>283</v>
      </c>
      <c r="BM1148" s="197" t="s">
        <v>2086</v>
      </c>
    </row>
    <row r="1149" spans="1:65" s="2" customFormat="1" ht="16.5" customHeight="1">
      <c r="A1149" s="35"/>
      <c r="B1149" s="36"/>
      <c r="C1149" s="247" t="s">
        <v>2087</v>
      </c>
      <c r="D1149" s="247" t="s">
        <v>250</v>
      </c>
      <c r="E1149" s="248" t="s">
        <v>2088</v>
      </c>
      <c r="F1149" s="249" t="s">
        <v>2089</v>
      </c>
      <c r="G1149" s="250" t="s">
        <v>1744</v>
      </c>
      <c r="H1149" s="251">
        <v>1</v>
      </c>
      <c r="I1149" s="252"/>
      <c r="J1149" s="251">
        <f t="shared" si="74"/>
        <v>0</v>
      </c>
      <c r="K1149" s="249" t="s">
        <v>1</v>
      </c>
      <c r="L1149" s="253"/>
      <c r="M1149" s="254" t="s">
        <v>1</v>
      </c>
      <c r="N1149" s="255" t="s">
        <v>41</v>
      </c>
      <c r="O1149" s="72"/>
      <c r="P1149" s="195">
        <f t="shared" si="75"/>
        <v>0</v>
      </c>
      <c r="Q1149" s="195">
        <v>0</v>
      </c>
      <c r="R1149" s="195">
        <f t="shared" si="76"/>
        <v>0</v>
      </c>
      <c r="S1149" s="195">
        <v>0</v>
      </c>
      <c r="T1149" s="196">
        <f t="shared" si="77"/>
        <v>0</v>
      </c>
      <c r="U1149" s="35"/>
      <c r="V1149" s="35"/>
      <c r="W1149" s="35"/>
      <c r="X1149" s="35"/>
      <c r="Y1149" s="35"/>
      <c r="Z1149" s="35"/>
      <c r="AA1149" s="35"/>
      <c r="AB1149" s="35"/>
      <c r="AC1149" s="35"/>
      <c r="AD1149" s="35"/>
      <c r="AE1149" s="35"/>
      <c r="AR1149" s="197" t="s">
        <v>373</v>
      </c>
      <c r="AT1149" s="197" t="s">
        <v>250</v>
      </c>
      <c r="AU1149" s="197" t="s">
        <v>85</v>
      </c>
      <c r="AY1149" s="18" t="s">
        <v>158</v>
      </c>
      <c r="BE1149" s="198">
        <f t="shared" si="78"/>
        <v>0</v>
      </c>
      <c r="BF1149" s="198">
        <f t="shared" si="79"/>
        <v>0</v>
      </c>
      <c r="BG1149" s="198">
        <f t="shared" si="80"/>
        <v>0</v>
      </c>
      <c r="BH1149" s="198">
        <f t="shared" si="81"/>
        <v>0</v>
      </c>
      <c r="BI1149" s="198">
        <f t="shared" si="82"/>
        <v>0</v>
      </c>
      <c r="BJ1149" s="18" t="s">
        <v>8</v>
      </c>
      <c r="BK1149" s="198">
        <f t="shared" si="83"/>
        <v>0</v>
      </c>
      <c r="BL1149" s="18" t="s">
        <v>283</v>
      </c>
      <c r="BM1149" s="197" t="s">
        <v>2090</v>
      </c>
    </row>
    <row r="1150" spans="1:65" s="2" customFormat="1" ht="16.5" customHeight="1">
      <c r="A1150" s="35"/>
      <c r="B1150" s="36"/>
      <c r="C1150" s="247" t="s">
        <v>2091</v>
      </c>
      <c r="D1150" s="247" t="s">
        <v>250</v>
      </c>
      <c r="E1150" s="248" t="s">
        <v>2092</v>
      </c>
      <c r="F1150" s="249" t="s">
        <v>2093</v>
      </c>
      <c r="G1150" s="250" t="s">
        <v>1744</v>
      </c>
      <c r="H1150" s="251">
        <v>1</v>
      </c>
      <c r="I1150" s="252"/>
      <c r="J1150" s="251">
        <f t="shared" si="74"/>
        <v>0</v>
      </c>
      <c r="K1150" s="249" t="s">
        <v>1</v>
      </c>
      <c r="L1150" s="253"/>
      <c r="M1150" s="254" t="s">
        <v>1</v>
      </c>
      <c r="N1150" s="255" t="s">
        <v>41</v>
      </c>
      <c r="O1150" s="72"/>
      <c r="P1150" s="195">
        <f t="shared" si="75"/>
        <v>0</v>
      </c>
      <c r="Q1150" s="195">
        <v>0</v>
      </c>
      <c r="R1150" s="195">
        <f t="shared" si="76"/>
        <v>0</v>
      </c>
      <c r="S1150" s="195">
        <v>0</v>
      </c>
      <c r="T1150" s="196">
        <f t="shared" si="77"/>
        <v>0</v>
      </c>
      <c r="U1150" s="35"/>
      <c r="V1150" s="35"/>
      <c r="W1150" s="35"/>
      <c r="X1150" s="35"/>
      <c r="Y1150" s="35"/>
      <c r="Z1150" s="35"/>
      <c r="AA1150" s="35"/>
      <c r="AB1150" s="35"/>
      <c r="AC1150" s="35"/>
      <c r="AD1150" s="35"/>
      <c r="AE1150" s="35"/>
      <c r="AR1150" s="197" t="s">
        <v>373</v>
      </c>
      <c r="AT1150" s="197" t="s">
        <v>250</v>
      </c>
      <c r="AU1150" s="197" t="s">
        <v>85</v>
      </c>
      <c r="AY1150" s="18" t="s">
        <v>158</v>
      </c>
      <c r="BE1150" s="198">
        <f t="shared" si="78"/>
        <v>0</v>
      </c>
      <c r="BF1150" s="198">
        <f t="shared" si="79"/>
        <v>0</v>
      </c>
      <c r="BG1150" s="198">
        <f t="shared" si="80"/>
        <v>0</v>
      </c>
      <c r="BH1150" s="198">
        <f t="shared" si="81"/>
        <v>0</v>
      </c>
      <c r="BI1150" s="198">
        <f t="shared" si="82"/>
        <v>0</v>
      </c>
      <c r="BJ1150" s="18" t="s">
        <v>8</v>
      </c>
      <c r="BK1150" s="198">
        <f t="shared" si="83"/>
        <v>0</v>
      </c>
      <c r="BL1150" s="18" t="s">
        <v>283</v>
      </c>
      <c r="BM1150" s="197" t="s">
        <v>2094</v>
      </c>
    </row>
    <row r="1151" spans="1:65" s="2" customFormat="1" ht="16.5" customHeight="1">
      <c r="A1151" s="35"/>
      <c r="B1151" s="36"/>
      <c r="C1151" s="247" t="s">
        <v>2095</v>
      </c>
      <c r="D1151" s="247" t="s">
        <v>250</v>
      </c>
      <c r="E1151" s="248" t="s">
        <v>2096</v>
      </c>
      <c r="F1151" s="249" t="s">
        <v>2097</v>
      </c>
      <c r="G1151" s="250" t="s">
        <v>309</v>
      </c>
      <c r="H1151" s="251">
        <v>280</v>
      </c>
      <c r="I1151" s="252"/>
      <c r="J1151" s="251">
        <f t="shared" si="74"/>
        <v>0</v>
      </c>
      <c r="K1151" s="249" t="s">
        <v>1</v>
      </c>
      <c r="L1151" s="253"/>
      <c r="M1151" s="254" t="s">
        <v>1</v>
      </c>
      <c r="N1151" s="255" t="s">
        <v>41</v>
      </c>
      <c r="O1151" s="72"/>
      <c r="P1151" s="195">
        <f t="shared" si="75"/>
        <v>0</v>
      </c>
      <c r="Q1151" s="195">
        <v>0</v>
      </c>
      <c r="R1151" s="195">
        <f t="shared" si="76"/>
        <v>0</v>
      </c>
      <c r="S1151" s="195">
        <v>0</v>
      </c>
      <c r="T1151" s="196">
        <f t="shared" si="77"/>
        <v>0</v>
      </c>
      <c r="U1151" s="35"/>
      <c r="V1151" s="35"/>
      <c r="W1151" s="35"/>
      <c r="X1151" s="35"/>
      <c r="Y1151" s="35"/>
      <c r="Z1151" s="35"/>
      <c r="AA1151" s="35"/>
      <c r="AB1151" s="35"/>
      <c r="AC1151" s="35"/>
      <c r="AD1151" s="35"/>
      <c r="AE1151" s="35"/>
      <c r="AR1151" s="197" t="s">
        <v>373</v>
      </c>
      <c r="AT1151" s="197" t="s">
        <v>250</v>
      </c>
      <c r="AU1151" s="197" t="s">
        <v>85</v>
      </c>
      <c r="AY1151" s="18" t="s">
        <v>158</v>
      </c>
      <c r="BE1151" s="198">
        <f t="shared" si="78"/>
        <v>0</v>
      </c>
      <c r="BF1151" s="198">
        <f t="shared" si="79"/>
        <v>0</v>
      </c>
      <c r="BG1151" s="198">
        <f t="shared" si="80"/>
        <v>0</v>
      </c>
      <c r="BH1151" s="198">
        <f t="shared" si="81"/>
        <v>0</v>
      </c>
      <c r="BI1151" s="198">
        <f t="shared" si="82"/>
        <v>0</v>
      </c>
      <c r="BJ1151" s="18" t="s">
        <v>8</v>
      </c>
      <c r="BK1151" s="198">
        <f t="shared" si="83"/>
        <v>0</v>
      </c>
      <c r="BL1151" s="18" t="s">
        <v>283</v>
      </c>
      <c r="BM1151" s="197" t="s">
        <v>2098</v>
      </c>
    </row>
    <row r="1152" spans="1:65" s="2" customFormat="1" ht="24">
      <c r="A1152" s="35"/>
      <c r="B1152" s="36"/>
      <c r="C1152" s="247" t="s">
        <v>2099</v>
      </c>
      <c r="D1152" s="247" t="s">
        <v>250</v>
      </c>
      <c r="E1152" s="248" t="s">
        <v>2100</v>
      </c>
      <c r="F1152" s="249" t="s">
        <v>2101</v>
      </c>
      <c r="G1152" s="250" t="s">
        <v>309</v>
      </c>
      <c r="H1152" s="251">
        <v>220</v>
      </c>
      <c r="I1152" s="252"/>
      <c r="J1152" s="251">
        <f t="shared" si="74"/>
        <v>0</v>
      </c>
      <c r="K1152" s="249" t="s">
        <v>1</v>
      </c>
      <c r="L1152" s="253"/>
      <c r="M1152" s="254" t="s">
        <v>1</v>
      </c>
      <c r="N1152" s="255" t="s">
        <v>41</v>
      </c>
      <c r="O1152" s="72"/>
      <c r="P1152" s="195">
        <f t="shared" si="75"/>
        <v>0</v>
      </c>
      <c r="Q1152" s="195">
        <v>0</v>
      </c>
      <c r="R1152" s="195">
        <f t="shared" si="76"/>
        <v>0</v>
      </c>
      <c r="S1152" s="195">
        <v>0</v>
      </c>
      <c r="T1152" s="196">
        <f t="shared" si="77"/>
        <v>0</v>
      </c>
      <c r="U1152" s="35"/>
      <c r="V1152" s="35"/>
      <c r="W1152" s="35"/>
      <c r="X1152" s="35"/>
      <c r="Y1152" s="35"/>
      <c r="Z1152" s="35"/>
      <c r="AA1152" s="35"/>
      <c r="AB1152" s="35"/>
      <c r="AC1152" s="35"/>
      <c r="AD1152" s="35"/>
      <c r="AE1152" s="35"/>
      <c r="AR1152" s="197" t="s">
        <v>373</v>
      </c>
      <c r="AT1152" s="197" t="s">
        <v>250</v>
      </c>
      <c r="AU1152" s="197" t="s">
        <v>85</v>
      </c>
      <c r="AY1152" s="18" t="s">
        <v>158</v>
      </c>
      <c r="BE1152" s="198">
        <f t="shared" si="78"/>
        <v>0</v>
      </c>
      <c r="BF1152" s="198">
        <f t="shared" si="79"/>
        <v>0</v>
      </c>
      <c r="BG1152" s="198">
        <f t="shared" si="80"/>
        <v>0</v>
      </c>
      <c r="BH1152" s="198">
        <f t="shared" si="81"/>
        <v>0</v>
      </c>
      <c r="BI1152" s="198">
        <f t="shared" si="82"/>
        <v>0</v>
      </c>
      <c r="BJ1152" s="18" t="s">
        <v>8</v>
      </c>
      <c r="BK1152" s="198">
        <f t="shared" si="83"/>
        <v>0</v>
      </c>
      <c r="BL1152" s="18" t="s">
        <v>283</v>
      </c>
      <c r="BM1152" s="197" t="s">
        <v>2102</v>
      </c>
    </row>
    <row r="1153" spans="1:65" s="2" customFormat="1" ht="16.5" customHeight="1">
      <c r="A1153" s="35"/>
      <c r="B1153" s="36"/>
      <c r="C1153" s="247" t="s">
        <v>2103</v>
      </c>
      <c r="D1153" s="247" t="s">
        <v>250</v>
      </c>
      <c r="E1153" s="248" t="s">
        <v>2104</v>
      </c>
      <c r="F1153" s="249" t="s">
        <v>2105</v>
      </c>
      <c r="G1153" s="250" t="s">
        <v>309</v>
      </c>
      <c r="H1153" s="251">
        <v>730</v>
      </c>
      <c r="I1153" s="252"/>
      <c r="J1153" s="251">
        <f t="shared" si="74"/>
        <v>0</v>
      </c>
      <c r="K1153" s="249" t="s">
        <v>1</v>
      </c>
      <c r="L1153" s="253"/>
      <c r="M1153" s="254" t="s">
        <v>1</v>
      </c>
      <c r="N1153" s="255" t="s">
        <v>41</v>
      </c>
      <c r="O1153" s="72"/>
      <c r="P1153" s="195">
        <f t="shared" si="75"/>
        <v>0</v>
      </c>
      <c r="Q1153" s="195">
        <v>0</v>
      </c>
      <c r="R1153" s="195">
        <f t="shared" si="76"/>
        <v>0</v>
      </c>
      <c r="S1153" s="195">
        <v>0</v>
      </c>
      <c r="T1153" s="196">
        <f t="shared" si="77"/>
        <v>0</v>
      </c>
      <c r="U1153" s="35"/>
      <c r="V1153" s="35"/>
      <c r="W1153" s="35"/>
      <c r="X1153" s="35"/>
      <c r="Y1153" s="35"/>
      <c r="Z1153" s="35"/>
      <c r="AA1153" s="35"/>
      <c r="AB1153" s="35"/>
      <c r="AC1153" s="35"/>
      <c r="AD1153" s="35"/>
      <c r="AE1153" s="35"/>
      <c r="AR1153" s="197" t="s">
        <v>373</v>
      </c>
      <c r="AT1153" s="197" t="s">
        <v>250</v>
      </c>
      <c r="AU1153" s="197" t="s">
        <v>85</v>
      </c>
      <c r="AY1153" s="18" t="s">
        <v>158</v>
      </c>
      <c r="BE1153" s="198">
        <f t="shared" si="78"/>
        <v>0</v>
      </c>
      <c r="BF1153" s="198">
        <f t="shared" si="79"/>
        <v>0</v>
      </c>
      <c r="BG1153" s="198">
        <f t="shared" si="80"/>
        <v>0</v>
      </c>
      <c r="BH1153" s="198">
        <f t="shared" si="81"/>
        <v>0</v>
      </c>
      <c r="BI1153" s="198">
        <f t="shared" si="82"/>
        <v>0</v>
      </c>
      <c r="BJ1153" s="18" t="s">
        <v>8</v>
      </c>
      <c r="BK1153" s="198">
        <f t="shared" si="83"/>
        <v>0</v>
      </c>
      <c r="BL1153" s="18" t="s">
        <v>283</v>
      </c>
      <c r="BM1153" s="197" t="s">
        <v>2106</v>
      </c>
    </row>
    <row r="1154" spans="1:65" s="2" customFormat="1" ht="16.5" customHeight="1">
      <c r="A1154" s="35"/>
      <c r="B1154" s="36"/>
      <c r="C1154" s="247" t="s">
        <v>2107</v>
      </c>
      <c r="D1154" s="247" t="s">
        <v>250</v>
      </c>
      <c r="E1154" s="248" t="s">
        <v>2108</v>
      </c>
      <c r="F1154" s="249" t="s">
        <v>2109</v>
      </c>
      <c r="G1154" s="250" t="s">
        <v>498</v>
      </c>
      <c r="H1154" s="251">
        <v>18</v>
      </c>
      <c r="I1154" s="252"/>
      <c r="J1154" s="251">
        <f t="shared" si="74"/>
        <v>0</v>
      </c>
      <c r="K1154" s="249" t="s">
        <v>1</v>
      </c>
      <c r="L1154" s="253"/>
      <c r="M1154" s="254" t="s">
        <v>1</v>
      </c>
      <c r="N1154" s="255" t="s">
        <v>41</v>
      </c>
      <c r="O1154" s="72"/>
      <c r="P1154" s="195">
        <f t="shared" si="75"/>
        <v>0</v>
      </c>
      <c r="Q1154" s="195">
        <v>0</v>
      </c>
      <c r="R1154" s="195">
        <f t="shared" si="76"/>
        <v>0</v>
      </c>
      <c r="S1154" s="195">
        <v>0</v>
      </c>
      <c r="T1154" s="196">
        <f t="shared" si="77"/>
        <v>0</v>
      </c>
      <c r="U1154" s="35"/>
      <c r="V1154" s="35"/>
      <c r="W1154" s="35"/>
      <c r="X1154" s="35"/>
      <c r="Y1154" s="35"/>
      <c r="Z1154" s="35"/>
      <c r="AA1154" s="35"/>
      <c r="AB1154" s="35"/>
      <c r="AC1154" s="35"/>
      <c r="AD1154" s="35"/>
      <c r="AE1154" s="35"/>
      <c r="AR1154" s="197" t="s">
        <v>373</v>
      </c>
      <c r="AT1154" s="197" t="s">
        <v>250</v>
      </c>
      <c r="AU1154" s="197" t="s">
        <v>85</v>
      </c>
      <c r="AY1154" s="18" t="s">
        <v>158</v>
      </c>
      <c r="BE1154" s="198">
        <f t="shared" si="78"/>
        <v>0</v>
      </c>
      <c r="BF1154" s="198">
        <f t="shared" si="79"/>
        <v>0</v>
      </c>
      <c r="BG1154" s="198">
        <f t="shared" si="80"/>
        <v>0</v>
      </c>
      <c r="BH1154" s="198">
        <f t="shared" si="81"/>
        <v>0</v>
      </c>
      <c r="BI1154" s="198">
        <f t="shared" si="82"/>
        <v>0</v>
      </c>
      <c r="BJ1154" s="18" t="s">
        <v>8</v>
      </c>
      <c r="BK1154" s="198">
        <f t="shared" si="83"/>
        <v>0</v>
      </c>
      <c r="BL1154" s="18" t="s">
        <v>283</v>
      </c>
      <c r="BM1154" s="197" t="s">
        <v>2110</v>
      </c>
    </row>
    <row r="1155" spans="1:65" s="2" customFormat="1" ht="16.5" customHeight="1">
      <c r="A1155" s="35"/>
      <c r="B1155" s="36"/>
      <c r="C1155" s="247" t="s">
        <v>2111</v>
      </c>
      <c r="D1155" s="247" t="s">
        <v>250</v>
      </c>
      <c r="E1155" s="248" t="s">
        <v>2112</v>
      </c>
      <c r="F1155" s="249" t="s">
        <v>2113</v>
      </c>
      <c r="G1155" s="250" t="s">
        <v>498</v>
      </c>
      <c r="H1155" s="251">
        <v>18</v>
      </c>
      <c r="I1155" s="252"/>
      <c r="J1155" s="251">
        <f t="shared" si="74"/>
        <v>0</v>
      </c>
      <c r="K1155" s="249" t="s">
        <v>1</v>
      </c>
      <c r="L1155" s="253"/>
      <c r="M1155" s="254" t="s">
        <v>1</v>
      </c>
      <c r="N1155" s="255" t="s">
        <v>41</v>
      </c>
      <c r="O1155" s="72"/>
      <c r="P1155" s="195">
        <f t="shared" si="75"/>
        <v>0</v>
      </c>
      <c r="Q1155" s="195">
        <v>0</v>
      </c>
      <c r="R1155" s="195">
        <f t="shared" si="76"/>
        <v>0</v>
      </c>
      <c r="S1155" s="195">
        <v>0</v>
      </c>
      <c r="T1155" s="196">
        <f t="shared" si="77"/>
        <v>0</v>
      </c>
      <c r="U1155" s="35"/>
      <c r="V1155" s="35"/>
      <c r="W1155" s="35"/>
      <c r="X1155" s="35"/>
      <c r="Y1155" s="35"/>
      <c r="Z1155" s="35"/>
      <c r="AA1155" s="35"/>
      <c r="AB1155" s="35"/>
      <c r="AC1155" s="35"/>
      <c r="AD1155" s="35"/>
      <c r="AE1155" s="35"/>
      <c r="AR1155" s="197" t="s">
        <v>373</v>
      </c>
      <c r="AT1155" s="197" t="s">
        <v>250</v>
      </c>
      <c r="AU1155" s="197" t="s">
        <v>85</v>
      </c>
      <c r="AY1155" s="18" t="s">
        <v>158</v>
      </c>
      <c r="BE1155" s="198">
        <f t="shared" si="78"/>
        <v>0</v>
      </c>
      <c r="BF1155" s="198">
        <f t="shared" si="79"/>
        <v>0</v>
      </c>
      <c r="BG1155" s="198">
        <f t="shared" si="80"/>
        <v>0</v>
      </c>
      <c r="BH1155" s="198">
        <f t="shared" si="81"/>
        <v>0</v>
      </c>
      <c r="BI1155" s="198">
        <f t="shared" si="82"/>
        <v>0</v>
      </c>
      <c r="BJ1155" s="18" t="s">
        <v>8</v>
      </c>
      <c r="BK1155" s="198">
        <f t="shared" si="83"/>
        <v>0</v>
      </c>
      <c r="BL1155" s="18" t="s">
        <v>283</v>
      </c>
      <c r="BM1155" s="197" t="s">
        <v>2114</v>
      </c>
    </row>
    <row r="1156" spans="1:65" s="2" customFormat="1" ht="24">
      <c r="A1156" s="35"/>
      <c r="B1156" s="36"/>
      <c r="C1156" s="247" t="s">
        <v>2115</v>
      </c>
      <c r="D1156" s="247" t="s">
        <v>250</v>
      </c>
      <c r="E1156" s="248" t="s">
        <v>2116</v>
      </c>
      <c r="F1156" s="249" t="s">
        <v>2117</v>
      </c>
      <c r="G1156" s="250" t="s">
        <v>498</v>
      </c>
      <c r="H1156" s="251">
        <v>70</v>
      </c>
      <c r="I1156" s="252"/>
      <c r="J1156" s="251">
        <f t="shared" si="74"/>
        <v>0</v>
      </c>
      <c r="K1156" s="249" t="s">
        <v>1</v>
      </c>
      <c r="L1156" s="253"/>
      <c r="M1156" s="254" t="s">
        <v>1</v>
      </c>
      <c r="N1156" s="255" t="s">
        <v>41</v>
      </c>
      <c r="O1156" s="72"/>
      <c r="P1156" s="195">
        <f t="shared" si="75"/>
        <v>0</v>
      </c>
      <c r="Q1156" s="195">
        <v>0</v>
      </c>
      <c r="R1156" s="195">
        <f t="shared" si="76"/>
        <v>0</v>
      </c>
      <c r="S1156" s="195">
        <v>0</v>
      </c>
      <c r="T1156" s="196">
        <f t="shared" si="77"/>
        <v>0</v>
      </c>
      <c r="U1156" s="35"/>
      <c r="V1156" s="35"/>
      <c r="W1156" s="35"/>
      <c r="X1156" s="35"/>
      <c r="Y1156" s="35"/>
      <c r="Z1156" s="35"/>
      <c r="AA1156" s="35"/>
      <c r="AB1156" s="35"/>
      <c r="AC1156" s="35"/>
      <c r="AD1156" s="35"/>
      <c r="AE1156" s="35"/>
      <c r="AR1156" s="197" t="s">
        <v>373</v>
      </c>
      <c r="AT1156" s="197" t="s">
        <v>250</v>
      </c>
      <c r="AU1156" s="197" t="s">
        <v>85</v>
      </c>
      <c r="AY1156" s="18" t="s">
        <v>158</v>
      </c>
      <c r="BE1156" s="198">
        <f t="shared" si="78"/>
        <v>0</v>
      </c>
      <c r="BF1156" s="198">
        <f t="shared" si="79"/>
        <v>0</v>
      </c>
      <c r="BG1156" s="198">
        <f t="shared" si="80"/>
        <v>0</v>
      </c>
      <c r="BH1156" s="198">
        <f t="shared" si="81"/>
        <v>0</v>
      </c>
      <c r="BI1156" s="198">
        <f t="shared" si="82"/>
        <v>0</v>
      </c>
      <c r="BJ1156" s="18" t="s">
        <v>8</v>
      </c>
      <c r="BK1156" s="198">
        <f t="shared" si="83"/>
        <v>0</v>
      </c>
      <c r="BL1156" s="18" t="s">
        <v>283</v>
      </c>
      <c r="BM1156" s="197" t="s">
        <v>2118</v>
      </c>
    </row>
    <row r="1157" spans="1:65" s="2" customFormat="1" ht="16.5" customHeight="1">
      <c r="A1157" s="35"/>
      <c r="B1157" s="36"/>
      <c r="C1157" s="247" t="s">
        <v>2119</v>
      </c>
      <c r="D1157" s="247" t="s">
        <v>250</v>
      </c>
      <c r="E1157" s="248" t="s">
        <v>2120</v>
      </c>
      <c r="F1157" s="249" t="s">
        <v>2121</v>
      </c>
      <c r="G1157" s="250" t="s">
        <v>498</v>
      </c>
      <c r="H1157" s="251">
        <v>19</v>
      </c>
      <c r="I1157" s="252"/>
      <c r="J1157" s="251">
        <f t="shared" si="74"/>
        <v>0</v>
      </c>
      <c r="K1157" s="249" t="s">
        <v>1</v>
      </c>
      <c r="L1157" s="253"/>
      <c r="M1157" s="254" t="s">
        <v>1</v>
      </c>
      <c r="N1157" s="255" t="s">
        <v>41</v>
      </c>
      <c r="O1157" s="72"/>
      <c r="P1157" s="195">
        <f t="shared" si="75"/>
        <v>0</v>
      </c>
      <c r="Q1157" s="195">
        <v>0</v>
      </c>
      <c r="R1157" s="195">
        <f t="shared" si="76"/>
        <v>0</v>
      </c>
      <c r="S1157" s="195">
        <v>0</v>
      </c>
      <c r="T1157" s="196">
        <f t="shared" si="77"/>
        <v>0</v>
      </c>
      <c r="U1157" s="35"/>
      <c r="V1157" s="35"/>
      <c r="W1157" s="35"/>
      <c r="X1157" s="35"/>
      <c r="Y1157" s="35"/>
      <c r="Z1157" s="35"/>
      <c r="AA1157" s="35"/>
      <c r="AB1157" s="35"/>
      <c r="AC1157" s="35"/>
      <c r="AD1157" s="35"/>
      <c r="AE1157" s="35"/>
      <c r="AR1157" s="197" t="s">
        <v>373</v>
      </c>
      <c r="AT1157" s="197" t="s">
        <v>250</v>
      </c>
      <c r="AU1157" s="197" t="s">
        <v>85</v>
      </c>
      <c r="AY1157" s="18" t="s">
        <v>158</v>
      </c>
      <c r="BE1157" s="198">
        <f t="shared" si="78"/>
        <v>0</v>
      </c>
      <c r="BF1157" s="198">
        <f t="shared" si="79"/>
        <v>0</v>
      </c>
      <c r="BG1157" s="198">
        <f t="shared" si="80"/>
        <v>0</v>
      </c>
      <c r="BH1157" s="198">
        <f t="shared" si="81"/>
        <v>0</v>
      </c>
      <c r="BI1157" s="198">
        <f t="shared" si="82"/>
        <v>0</v>
      </c>
      <c r="BJ1157" s="18" t="s">
        <v>8</v>
      </c>
      <c r="BK1157" s="198">
        <f t="shared" si="83"/>
        <v>0</v>
      </c>
      <c r="BL1157" s="18" t="s">
        <v>283</v>
      </c>
      <c r="BM1157" s="197" t="s">
        <v>2122</v>
      </c>
    </row>
    <row r="1158" spans="1:65" s="2" customFormat="1" ht="16.5" customHeight="1">
      <c r="A1158" s="35"/>
      <c r="B1158" s="36"/>
      <c r="C1158" s="247" t="s">
        <v>2123</v>
      </c>
      <c r="D1158" s="247" t="s">
        <v>250</v>
      </c>
      <c r="E1158" s="248" t="s">
        <v>2124</v>
      </c>
      <c r="F1158" s="249" t="s">
        <v>2125</v>
      </c>
      <c r="G1158" s="250" t="s">
        <v>498</v>
      </c>
      <c r="H1158" s="251">
        <v>350</v>
      </c>
      <c r="I1158" s="252"/>
      <c r="J1158" s="251">
        <f t="shared" si="74"/>
        <v>0</v>
      </c>
      <c r="K1158" s="249" t="s">
        <v>1</v>
      </c>
      <c r="L1158" s="253"/>
      <c r="M1158" s="254" t="s">
        <v>1</v>
      </c>
      <c r="N1158" s="255" t="s">
        <v>41</v>
      </c>
      <c r="O1158" s="72"/>
      <c r="P1158" s="195">
        <f t="shared" si="75"/>
        <v>0</v>
      </c>
      <c r="Q1158" s="195">
        <v>0</v>
      </c>
      <c r="R1158" s="195">
        <f t="shared" si="76"/>
        <v>0</v>
      </c>
      <c r="S1158" s="195">
        <v>0</v>
      </c>
      <c r="T1158" s="196">
        <f t="shared" si="77"/>
        <v>0</v>
      </c>
      <c r="U1158" s="35"/>
      <c r="V1158" s="35"/>
      <c r="W1158" s="35"/>
      <c r="X1158" s="35"/>
      <c r="Y1158" s="35"/>
      <c r="Z1158" s="35"/>
      <c r="AA1158" s="35"/>
      <c r="AB1158" s="35"/>
      <c r="AC1158" s="35"/>
      <c r="AD1158" s="35"/>
      <c r="AE1158" s="35"/>
      <c r="AR1158" s="197" t="s">
        <v>373</v>
      </c>
      <c r="AT1158" s="197" t="s">
        <v>250</v>
      </c>
      <c r="AU1158" s="197" t="s">
        <v>85</v>
      </c>
      <c r="AY1158" s="18" t="s">
        <v>158</v>
      </c>
      <c r="BE1158" s="198">
        <f t="shared" si="78"/>
        <v>0</v>
      </c>
      <c r="BF1158" s="198">
        <f t="shared" si="79"/>
        <v>0</v>
      </c>
      <c r="BG1158" s="198">
        <f t="shared" si="80"/>
        <v>0</v>
      </c>
      <c r="BH1158" s="198">
        <f t="shared" si="81"/>
        <v>0</v>
      </c>
      <c r="BI1158" s="198">
        <f t="shared" si="82"/>
        <v>0</v>
      </c>
      <c r="BJ1158" s="18" t="s">
        <v>8</v>
      </c>
      <c r="BK1158" s="198">
        <f t="shared" si="83"/>
        <v>0</v>
      </c>
      <c r="BL1158" s="18" t="s">
        <v>283</v>
      </c>
      <c r="BM1158" s="197" t="s">
        <v>2126</v>
      </c>
    </row>
    <row r="1159" spans="1:65" s="2" customFormat="1" ht="16.5" customHeight="1">
      <c r="A1159" s="35"/>
      <c r="B1159" s="36"/>
      <c r="C1159" s="247" t="s">
        <v>2127</v>
      </c>
      <c r="D1159" s="247" t="s">
        <v>250</v>
      </c>
      <c r="E1159" s="248" t="s">
        <v>2128</v>
      </c>
      <c r="F1159" s="249" t="s">
        <v>2129</v>
      </c>
      <c r="G1159" s="250" t="s">
        <v>498</v>
      </c>
      <c r="H1159" s="251">
        <v>45</v>
      </c>
      <c r="I1159" s="252"/>
      <c r="J1159" s="251">
        <f t="shared" si="74"/>
        <v>0</v>
      </c>
      <c r="K1159" s="249" t="s">
        <v>1</v>
      </c>
      <c r="L1159" s="253"/>
      <c r="M1159" s="254" t="s">
        <v>1</v>
      </c>
      <c r="N1159" s="255" t="s">
        <v>41</v>
      </c>
      <c r="O1159" s="72"/>
      <c r="P1159" s="195">
        <f t="shared" si="75"/>
        <v>0</v>
      </c>
      <c r="Q1159" s="195">
        <v>0</v>
      </c>
      <c r="R1159" s="195">
        <f t="shared" si="76"/>
        <v>0</v>
      </c>
      <c r="S1159" s="195">
        <v>0</v>
      </c>
      <c r="T1159" s="196">
        <f t="shared" si="77"/>
        <v>0</v>
      </c>
      <c r="U1159" s="35"/>
      <c r="V1159" s="35"/>
      <c r="W1159" s="35"/>
      <c r="X1159" s="35"/>
      <c r="Y1159" s="35"/>
      <c r="Z1159" s="35"/>
      <c r="AA1159" s="35"/>
      <c r="AB1159" s="35"/>
      <c r="AC1159" s="35"/>
      <c r="AD1159" s="35"/>
      <c r="AE1159" s="35"/>
      <c r="AR1159" s="197" t="s">
        <v>373</v>
      </c>
      <c r="AT1159" s="197" t="s">
        <v>250</v>
      </c>
      <c r="AU1159" s="197" t="s">
        <v>85</v>
      </c>
      <c r="AY1159" s="18" t="s">
        <v>158</v>
      </c>
      <c r="BE1159" s="198">
        <f t="shared" si="78"/>
        <v>0</v>
      </c>
      <c r="BF1159" s="198">
        <f t="shared" si="79"/>
        <v>0</v>
      </c>
      <c r="BG1159" s="198">
        <f t="shared" si="80"/>
        <v>0</v>
      </c>
      <c r="BH1159" s="198">
        <f t="shared" si="81"/>
        <v>0</v>
      </c>
      <c r="BI1159" s="198">
        <f t="shared" si="82"/>
        <v>0</v>
      </c>
      <c r="BJ1159" s="18" t="s">
        <v>8</v>
      </c>
      <c r="BK1159" s="198">
        <f t="shared" si="83"/>
        <v>0</v>
      </c>
      <c r="BL1159" s="18" t="s">
        <v>283</v>
      </c>
      <c r="BM1159" s="197" t="s">
        <v>2130</v>
      </c>
    </row>
    <row r="1160" spans="1:65" s="2" customFormat="1" ht="16.5" customHeight="1">
      <c r="A1160" s="35"/>
      <c r="B1160" s="36"/>
      <c r="C1160" s="247" t="s">
        <v>2131</v>
      </c>
      <c r="D1160" s="247" t="s">
        <v>250</v>
      </c>
      <c r="E1160" s="248" t="s">
        <v>2132</v>
      </c>
      <c r="F1160" s="249" t="s">
        <v>2133</v>
      </c>
      <c r="G1160" s="250" t="s">
        <v>498</v>
      </c>
      <c r="H1160" s="251">
        <v>200</v>
      </c>
      <c r="I1160" s="252"/>
      <c r="J1160" s="251">
        <f t="shared" si="74"/>
        <v>0</v>
      </c>
      <c r="K1160" s="249" t="s">
        <v>1</v>
      </c>
      <c r="L1160" s="253"/>
      <c r="M1160" s="254" t="s">
        <v>1</v>
      </c>
      <c r="N1160" s="255" t="s">
        <v>41</v>
      </c>
      <c r="O1160" s="72"/>
      <c r="P1160" s="195">
        <f t="shared" si="75"/>
        <v>0</v>
      </c>
      <c r="Q1160" s="195">
        <v>0</v>
      </c>
      <c r="R1160" s="195">
        <f t="shared" si="76"/>
        <v>0</v>
      </c>
      <c r="S1160" s="195">
        <v>0</v>
      </c>
      <c r="T1160" s="196">
        <f t="shared" si="77"/>
        <v>0</v>
      </c>
      <c r="U1160" s="35"/>
      <c r="V1160" s="35"/>
      <c r="W1160" s="35"/>
      <c r="X1160" s="35"/>
      <c r="Y1160" s="35"/>
      <c r="Z1160" s="35"/>
      <c r="AA1160" s="35"/>
      <c r="AB1160" s="35"/>
      <c r="AC1160" s="35"/>
      <c r="AD1160" s="35"/>
      <c r="AE1160" s="35"/>
      <c r="AR1160" s="197" t="s">
        <v>373</v>
      </c>
      <c r="AT1160" s="197" t="s">
        <v>250</v>
      </c>
      <c r="AU1160" s="197" t="s">
        <v>85</v>
      </c>
      <c r="AY1160" s="18" t="s">
        <v>158</v>
      </c>
      <c r="BE1160" s="198">
        <f t="shared" si="78"/>
        <v>0</v>
      </c>
      <c r="BF1160" s="198">
        <f t="shared" si="79"/>
        <v>0</v>
      </c>
      <c r="BG1160" s="198">
        <f t="shared" si="80"/>
        <v>0</v>
      </c>
      <c r="BH1160" s="198">
        <f t="shared" si="81"/>
        <v>0</v>
      </c>
      <c r="BI1160" s="198">
        <f t="shared" si="82"/>
        <v>0</v>
      </c>
      <c r="BJ1160" s="18" t="s">
        <v>8</v>
      </c>
      <c r="BK1160" s="198">
        <f t="shared" si="83"/>
        <v>0</v>
      </c>
      <c r="BL1160" s="18" t="s">
        <v>283</v>
      </c>
      <c r="BM1160" s="197" t="s">
        <v>2134</v>
      </c>
    </row>
    <row r="1161" spans="1:65" s="2" customFormat="1" ht="16.5" customHeight="1">
      <c r="A1161" s="35"/>
      <c r="B1161" s="36"/>
      <c r="C1161" s="247" t="s">
        <v>2135</v>
      </c>
      <c r="D1161" s="247" t="s">
        <v>250</v>
      </c>
      <c r="E1161" s="248" t="s">
        <v>2136</v>
      </c>
      <c r="F1161" s="249" t="s">
        <v>2137</v>
      </c>
      <c r="G1161" s="250" t="s">
        <v>498</v>
      </c>
      <c r="H1161" s="251">
        <v>19</v>
      </c>
      <c r="I1161" s="252"/>
      <c r="J1161" s="251">
        <f t="shared" si="74"/>
        <v>0</v>
      </c>
      <c r="K1161" s="249" t="s">
        <v>1</v>
      </c>
      <c r="L1161" s="253"/>
      <c r="M1161" s="254" t="s">
        <v>1</v>
      </c>
      <c r="N1161" s="255" t="s">
        <v>41</v>
      </c>
      <c r="O1161" s="72"/>
      <c r="P1161" s="195">
        <f t="shared" si="75"/>
        <v>0</v>
      </c>
      <c r="Q1161" s="195">
        <v>0</v>
      </c>
      <c r="R1161" s="195">
        <f t="shared" si="76"/>
        <v>0</v>
      </c>
      <c r="S1161" s="195">
        <v>0</v>
      </c>
      <c r="T1161" s="196">
        <f t="shared" si="77"/>
        <v>0</v>
      </c>
      <c r="U1161" s="35"/>
      <c r="V1161" s="35"/>
      <c r="W1161" s="35"/>
      <c r="X1161" s="35"/>
      <c r="Y1161" s="35"/>
      <c r="Z1161" s="35"/>
      <c r="AA1161" s="35"/>
      <c r="AB1161" s="35"/>
      <c r="AC1161" s="35"/>
      <c r="AD1161" s="35"/>
      <c r="AE1161" s="35"/>
      <c r="AR1161" s="197" t="s">
        <v>373</v>
      </c>
      <c r="AT1161" s="197" t="s">
        <v>250</v>
      </c>
      <c r="AU1161" s="197" t="s">
        <v>85</v>
      </c>
      <c r="AY1161" s="18" t="s">
        <v>158</v>
      </c>
      <c r="BE1161" s="198">
        <f t="shared" si="78"/>
        <v>0</v>
      </c>
      <c r="BF1161" s="198">
        <f t="shared" si="79"/>
        <v>0</v>
      </c>
      <c r="BG1161" s="198">
        <f t="shared" si="80"/>
        <v>0</v>
      </c>
      <c r="BH1161" s="198">
        <f t="shared" si="81"/>
        <v>0</v>
      </c>
      <c r="BI1161" s="198">
        <f t="shared" si="82"/>
        <v>0</v>
      </c>
      <c r="BJ1161" s="18" t="s">
        <v>8</v>
      </c>
      <c r="BK1161" s="198">
        <f t="shared" si="83"/>
        <v>0</v>
      </c>
      <c r="BL1161" s="18" t="s">
        <v>283</v>
      </c>
      <c r="BM1161" s="197" t="s">
        <v>2138</v>
      </c>
    </row>
    <row r="1162" spans="1:65" s="2" customFormat="1" ht="16.5" customHeight="1">
      <c r="A1162" s="35"/>
      <c r="B1162" s="36"/>
      <c r="C1162" s="247" t="s">
        <v>2139</v>
      </c>
      <c r="D1162" s="247" t="s">
        <v>250</v>
      </c>
      <c r="E1162" s="248" t="s">
        <v>2140</v>
      </c>
      <c r="F1162" s="249" t="s">
        <v>2093</v>
      </c>
      <c r="G1162" s="250" t="s">
        <v>498</v>
      </c>
      <c r="H1162" s="251">
        <v>1</v>
      </c>
      <c r="I1162" s="252"/>
      <c r="J1162" s="251">
        <f t="shared" si="74"/>
        <v>0</v>
      </c>
      <c r="K1162" s="249" t="s">
        <v>1</v>
      </c>
      <c r="L1162" s="253"/>
      <c r="M1162" s="254" t="s">
        <v>1</v>
      </c>
      <c r="N1162" s="255" t="s">
        <v>41</v>
      </c>
      <c r="O1162" s="72"/>
      <c r="P1162" s="195">
        <f t="shared" si="75"/>
        <v>0</v>
      </c>
      <c r="Q1162" s="195">
        <v>0</v>
      </c>
      <c r="R1162" s="195">
        <f t="shared" si="76"/>
        <v>0</v>
      </c>
      <c r="S1162" s="195">
        <v>0</v>
      </c>
      <c r="T1162" s="196">
        <f t="shared" si="77"/>
        <v>0</v>
      </c>
      <c r="U1162" s="35"/>
      <c r="V1162" s="35"/>
      <c r="W1162" s="35"/>
      <c r="X1162" s="35"/>
      <c r="Y1162" s="35"/>
      <c r="Z1162" s="35"/>
      <c r="AA1162" s="35"/>
      <c r="AB1162" s="35"/>
      <c r="AC1162" s="35"/>
      <c r="AD1162" s="35"/>
      <c r="AE1162" s="35"/>
      <c r="AR1162" s="197" t="s">
        <v>373</v>
      </c>
      <c r="AT1162" s="197" t="s">
        <v>250</v>
      </c>
      <c r="AU1162" s="197" t="s">
        <v>85</v>
      </c>
      <c r="AY1162" s="18" t="s">
        <v>158</v>
      </c>
      <c r="BE1162" s="198">
        <f t="shared" si="78"/>
        <v>0</v>
      </c>
      <c r="BF1162" s="198">
        <f t="shared" si="79"/>
        <v>0</v>
      </c>
      <c r="BG1162" s="198">
        <f t="shared" si="80"/>
        <v>0</v>
      </c>
      <c r="BH1162" s="198">
        <f t="shared" si="81"/>
        <v>0</v>
      </c>
      <c r="BI1162" s="198">
        <f t="shared" si="82"/>
        <v>0</v>
      </c>
      <c r="BJ1162" s="18" t="s">
        <v>8</v>
      </c>
      <c r="BK1162" s="198">
        <f t="shared" si="83"/>
        <v>0</v>
      </c>
      <c r="BL1162" s="18" t="s">
        <v>283</v>
      </c>
      <c r="BM1162" s="197" t="s">
        <v>2141</v>
      </c>
    </row>
    <row r="1163" spans="1:65" s="12" customFormat="1" ht="22.9" customHeight="1">
      <c r="B1163" s="171"/>
      <c r="C1163" s="172"/>
      <c r="D1163" s="173" t="s">
        <v>75</v>
      </c>
      <c r="E1163" s="185" t="s">
        <v>2142</v>
      </c>
      <c r="F1163" s="185" t="s">
        <v>2143</v>
      </c>
      <c r="G1163" s="172"/>
      <c r="H1163" s="172"/>
      <c r="I1163" s="175"/>
      <c r="J1163" s="186">
        <f>BK1163</f>
        <v>0</v>
      </c>
      <c r="K1163" s="172"/>
      <c r="L1163" s="177"/>
      <c r="M1163" s="178"/>
      <c r="N1163" s="179"/>
      <c r="O1163" s="179"/>
      <c r="P1163" s="180">
        <f>SUM(P1164:P1257)</f>
        <v>0</v>
      </c>
      <c r="Q1163" s="179"/>
      <c r="R1163" s="180">
        <f>SUM(R1164:R1257)</f>
        <v>0</v>
      </c>
      <c r="S1163" s="179"/>
      <c r="T1163" s="181">
        <f>SUM(T1164:T1257)</f>
        <v>0</v>
      </c>
      <c r="AR1163" s="182" t="s">
        <v>85</v>
      </c>
      <c r="AT1163" s="183" t="s">
        <v>75</v>
      </c>
      <c r="AU1163" s="183" t="s">
        <v>8</v>
      </c>
      <c r="AY1163" s="182" t="s">
        <v>158</v>
      </c>
      <c r="BK1163" s="184">
        <f>SUM(BK1164:BK1257)</f>
        <v>0</v>
      </c>
    </row>
    <row r="1164" spans="1:65" s="2" customFormat="1" ht="16.5" customHeight="1">
      <c r="A1164" s="35"/>
      <c r="B1164" s="36"/>
      <c r="C1164" s="187" t="s">
        <v>2144</v>
      </c>
      <c r="D1164" s="187" t="s">
        <v>160</v>
      </c>
      <c r="E1164" s="188" t="s">
        <v>2145</v>
      </c>
      <c r="F1164" s="189" t="s">
        <v>2146</v>
      </c>
      <c r="G1164" s="190" t="s">
        <v>921</v>
      </c>
      <c r="H1164" s="191">
        <v>1</v>
      </c>
      <c r="I1164" s="192"/>
      <c r="J1164" s="191">
        <f t="shared" ref="J1164:J1195" si="84">ROUND(I1164*H1164,0)</f>
        <v>0</v>
      </c>
      <c r="K1164" s="189" t="s">
        <v>1</v>
      </c>
      <c r="L1164" s="40"/>
      <c r="M1164" s="193" t="s">
        <v>1</v>
      </c>
      <c r="N1164" s="194" t="s">
        <v>41</v>
      </c>
      <c r="O1164" s="72"/>
      <c r="P1164" s="195">
        <f t="shared" ref="P1164:P1195" si="85">O1164*H1164</f>
        <v>0</v>
      </c>
      <c r="Q1164" s="195">
        <v>0</v>
      </c>
      <c r="R1164" s="195">
        <f t="shared" ref="R1164:R1195" si="86">Q1164*H1164</f>
        <v>0</v>
      </c>
      <c r="S1164" s="195">
        <v>0</v>
      </c>
      <c r="T1164" s="196">
        <f t="shared" ref="T1164:T1195" si="87">S1164*H1164</f>
        <v>0</v>
      </c>
      <c r="U1164" s="35"/>
      <c r="V1164" s="35"/>
      <c r="W1164" s="35"/>
      <c r="X1164" s="35"/>
      <c r="Y1164" s="35"/>
      <c r="Z1164" s="35"/>
      <c r="AA1164" s="35"/>
      <c r="AB1164" s="35"/>
      <c r="AC1164" s="35"/>
      <c r="AD1164" s="35"/>
      <c r="AE1164" s="35"/>
      <c r="AR1164" s="197" t="s">
        <v>283</v>
      </c>
      <c r="AT1164" s="197" t="s">
        <v>160</v>
      </c>
      <c r="AU1164" s="197" t="s">
        <v>85</v>
      </c>
      <c r="AY1164" s="18" t="s">
        <v>158</v>
      </c>
      <c r="BE1164" s="198">
        <f t="shared" ref="BE1164:BE1195" si="88">IF(N1164="základní",J1164,0)</f>
        <v>0</v>
      </c>
      <c r="BF1164" s="198">
        <f t="shared" ref="BF1164:BF1195" si="89">IF(N1164="snížená",J1164,0)</f>
        <v>0</v>
      </c>
      <c r="BG1164" s="198">
        <f t="shared" ref="BG1164:BG1195" si="90">IF(N1164="zákl. přenesená",J1164,0)</f>
        <v>0</v>
      </c>
      <c r="BH1164" s="198">
        <f t="shared" ref="BH1164:BH1195" si="91">IF(N1164="sníž. přenesená",J1164,0)</f>
        <v>0</v>
      </c>
      <c r="BI1164" s="198">
        <f t="shared" ref="BI1164:BI1195" si="92">IF(N1164="nulová",J1164,0)</f>
        <v>0</v>
      </c>
      <c r="BJ1164" s="18" t="s">
        <v>8</v>
      </c>
      <c r="BK1164" s="198">
        <f t="shared" ref="BK1164:BK1195" si="93">ROUND(I1164*H1164,0)</f>
        <v>0</v>
      </c>
      <c r="BL1164" s="18" t="s">
        <v>283</v>
      </c>
      <c r="BM1164" s="197" t="s">
        <v>2147</v>
      </c>
    </row>
    <row r="1165" spans="1:65" s="2" customFormat="1" ht="16.5" customHeight="1">
      <c r="A1165" s="35"/>
      <c r="B1165" s="36"/>
      <c r="C1165" s="187" t="s">
        <v>2148</v>
      </c>
      <c r="D1165" s="187" t="s">
        <v>160</v>
      </c>
      <c r="E1165" s="188" t="s">
        <v>2149</v>
      </c>
      <c r="F1165" s="189" t="s">
        <v>2150</v>
      </c>
      <c r="G1165" s="190" t="s">
        <v>309</v>
      </c>
      <c r="H1165" s="191">
        <v>1290</v>
      </c>
      <c r="I1165" s="192"/>
      <c r="J1165" s="191">
        <f t="shared" si="84"/>
        <v>0</v>
      </c>
      <c r="K1165" s="189" t="s">
        <v>1</v>
      </c>
      <c r="L1165" s="40"/>
      <c r="M1165" s="193" t="s">
        <v>1</v>
      </c>
      <c r="N1165" s="194" t="s">
        <v>41</v>
      </c>
      <c r="O1165" s="72"/>
      <c r="P1165" s="195">
        <f t="shared" si="85"/>
        <v>0</v>
      </c>
      <c r="Q1165" s="195">
        <v>0</v>
      </c>
      <c r="R1165" s="195">
        <f t="shared" si="86"/>
        <v>0</v>
      </c>
      <c r="S1165" s="195">
        <v>0</v>
      </c>
      <c r="T1165" s="196">
        <f t="shared" si="87"/>
        <v>0</v>
      </c>
      <c r="U1165" s="35"/>
      <c r="V1165" s="35"/>
      <c r="W1165" s="35"/>
      <c r="X1165" s="35"/>
      <c r="Y1165" s="35"/>
      <c r="Z1165" s="35"/>
      <c r="AA1165" s="35"/>
      <c r="AB1165" s="35"/>
      <c r="AC1165" s="35"/>
      <c r="AD1165" s="35"/>
      <c r="AE1165" s="35"/>
      <c r="AR1165" s="197" t="s">
        <v>283</v>
      </c>
      <c r="AT1165" s="197" t="s">
        <v>160</v>
      </c>
      <c r="AU1165" s="197" t="s">
        <v>85</v>
      </c>
      <c r="AY1165" s="18" t="s">
        <v>158</v>
      </c>
      <c r="BE1165" s="198">
        <f t="shared" si="88"/>
        <v>0</v>
      </c>
      <c r="BF1165" s="198">
        <f t="shared" si="89"/>
        <v>0</v>
      </c>
      <c r="BG1165" s="198">
        <f t="shared" si="90"/>
        <v>0</v>
      </c>
      <c r="BH1165" s="198">
        <f t="shared" si="91"/>
        <v>0</v>
      </c>
      <c r="BI1165" s="198">
        <f t="shared" si="92"/>
        <v>0</v>
      </c>
      <c r="BJ1165" s="18" t="s">
        <v>8</v>
      </c>
      <c r="BK1165" s="198">
        <f t="shared" si="93"/>
        <v>0</v>
      </c>
      <c r="BL1165" s="18" t="s">
        <v>283</v>
      </c>
      <c r="BM1165" s="197" t="s">
        <v>2151</v>
      </c>
    </row>
    <row r="1166" spans="1:65" s="2" customFormat="1" ht="16.5" customHeight="1">
      <c r="A1166" s="35"/>
      <c r="B1166" s="36"/>
      <c r="C1166" s="187" t="s">
        <v>2152</v>
      </c>
      <c r="D1166" s="187" t="s">
        <v>160</v>
      </c>
      <c r="E1166" s="188" t="s">
        <v>2153</v>
      </c>
      <c r="F1166" s="189" t="s">
        <v>2154</v>
      </c>
      <c r="G1166" s="190" t="s">
        <v>309</v>
      </c>
      <c r="H1166" s="191">
        <v>635</v>
      </c>
      <c r="I1166" s="192"/>
      <c r="J1166" s="191">
        <f t="shared" si="84"/>
        <v>0</v>
      </c>
      <c r="K1166" s="189" t="s">
        <v>1</v>
      </c>
      <c r="L1166" s="40"/>
      <c r="M1166" s="193" t="s">
        <v>1</v>
      </c>
      <c r="N1166" s="194" t="s">
        <v>41</v>
      </c>
      <c r="O1166" s="72"/>
      <c r="P1166" s="195">
        <f t="shared" si="85"/>
        <v>0</v>
      </c>
      <c r="Q1166" s="195">
        <v>0</v>
      </c>
      <c r="R1166" s="195">
        <f t="shared" si="86"/>
        <v>0</v>
      </c>
      <c r="S1166" s="195">
        <v>0</v>
      </c>
      <c r="T1166" s="196">
        <f t="shared" si="87"/>
        <v>0</v>
      </c>
      <c r="U1166" s="35"/>
      <c r="V1166" s="35"/>
      <c r="W1166" s="35"/>
      <c r="X1166" s="35"/>
      <c r="Y1166" s="35"/>
      <c r="Z1166" s="35"/>
      <c r="AA1166" s="35"/>
      <c r="AB1166" s="35"/>
      <c r="AC1166" s="35"/>
      <c r="AD1166" s="35"/>
      <c r="AE1166" s="35"/>
      <c r="AR1166" s="197" t="s">
        <v>283</v>
      </c>
      <c r="AT1166" s="197" t="s">
        <v>160</v>
      </c>
      <c r="AU1166" s="197" t="s">
        <v>85</v>
      </c>
      <c r="AY1166" s="18" t="s">
        <v>158</v>
      </c>
      <c r="BE1166" s="198">
        <f t="shared" si="88"/>
        <v>0</v>
      </c>
      <c r="BF1166" s="198">
        <f t="shared" si="89"/>
        <v>0</v>
      </c>
      <c r="BG1166" s="198">
        <f t="shared" si="90"/>
        <v>0</v>
      </c>
      <c r="BH1166" s="198">
        <f t="shared" si="91"/>
        <v>0</v>
      </c>
      <c r="BI1166" s="198">
        <f t="shared" si="92"/>
        <v>0</v>
      </c>
      <c r="BJ1166" s="18" t="s">
        <v>8</v>
      </c>
      <c r="BK1166" s="198">
        <f t="shared" si="93"/>
        <v>0</v>
      </c>
      <c r="BL1166" s="18" t="s">
        <v>283</v>
      </c>
      <c r="BM1166" s="197" t="s">
        <v>2155</v>
      </c>
    </row>
    <row r="1167" spans="1:65" s="2" customFormat="1" ht="16.5" customHeight="1">
      <c r="A1167" s="35"/>
      <c r="B1167" s="36"/>
      <c r="C1167" s="187" t="s">
        <v>2156</v>
      </c>
      <c r="D1167" s="187" t="s">
        <v>160</v>
      </c>
      <c r="E1167" s="188" t="s">
        <v>2157</v>
      </c>
      <c r="F1167" s="189" t="s">
        <v>2158</v>
      </c>
      <c r="G1167" s="190" t="s">
        <v>309</v>
      </c>
      <c r="H1167" s="191">
        <v>275</v>
      </c>
      <c r="I1167" s="192"/>
      <c r="J1167" s="191">
        <f t="shared" si="84"/>
        <v>0</v>
      </c>
      <c r="K1167" s="189" t="s">
        <v>1</v>
      </c>
      <c r="L1167" s="40"/>
      <c r="M1167" s="193" t="s">
        <v>1</v>
      </c>
      <c r="N1167" s="194" t="s">
        <v>41</v>
      </c>
      <c r="O1167" s="72"/>
      <c r="P1167" s="195">
        <f t="shared" si="85"/>
        <v>0</v>
      </c>
      <c r="Q1167" s="195">
        <v>0</v>
      </c>
      <c r="R1167" s="195">
        <f t="shared" si="86"/>
        <v>0</v>
      </c>
      <c r="S1167" s="195">
        <v>0</v>
      </c>
      <c r="T1167" s="196">
        <f t="shared" si="87"/>
        <v>0</v>
      </c>
      <c r="U1167" s="35"/>
      <c r="V1167" s="35"/>
      <c r="W1167" s="35"/>
      <c r="X1167" s="35"/>
      <c r="Y1167" s="35"/>
      <c r="Z1167" s="35"/>
      <c r="AA1167" s="35"/>
      <c r="AB1167" s="35"/>
      <c r="AC1167" s="35"/>
      <c r="AD1167" s="35"/>
      <c r="AE1167" s="35"/>
      <c r="AR1167" s="197" t="s">
        <v>283</v>
      </c>
      <c r="AT1167" s="197" t="s">
        <v>160</v>
      </c>
      <c r="AU1167" s="197" t="s">
        <v>85</v>
      </c>
      <c r="AY1167" s="18" t="s">
        <v>158</v>
      </c>
      <c r="BE1167" s="198">
        <f t="shared" si="88"/>
        <v>0</v>
      </c>
      <c r="BF1167" s="198">
        <f t="shared" si="89"/>
        <v>0</v>
      </c>
      <c r="BG1167" s="198">
        <f t="shared" si="90"/>
        <v>0</v>
      </c>
      <c r="BH1167" s="198">
        <f t="shared" si="91"/>
        <v>0</v>
      </c>
      <c r="BI1167" s="198">
        <f t="shared" si="92"/>
        <v>0</v>
      </c>
      <c r="BJ1167" s="18" t="s">
        <v>8</v>
      </c>
      <c r="BK1167" s="198">
        <f t="shared" si="93"/>
        <v>0</v>
      </c>
      <c r="BL1167" s="18" t="s">
        <v>283</v>
      </c>
      <c r="BM1167" s="197" t="s">
        <v>2159</v>
      </c>
    </row>
    <row r="1168" spans="1:65" s="2" customFormat="1" ht="16.5" customHeight="1">
      <c r="A1168" s="35"/>
      <c r="B1168" s="36"/>
      <c r="C1168" s="187" t="s">
        <v>2160</v>
      </c>
      <c r="D1168" s="187" t="s">
        <v>160</v>
      </c>
      <c r="E1168" s="188" t="s">
        <v>2161</v>
      </c>
      <c r="F1168" s="189" t="s">
        <v>2162</v>
      </c>
      <c r="G1168" s="190" t="s">
        <v>309</v>
      </c>
      <c r="H1168" s="191">
        <v>60</v>
      </c>
      <c r="I1168" s="192"/>
      <c r="J1168" s="191">
        <f t="shared" si="84"/>
        <v>0</v>
      </c>
      <c r="K1168" s="189" t="s">
        <v>1</v>
      </c>
      <c r="L1168" s="40"/>
      <c r="M1168" s="193" t="s">
        <v>1</v>
      </c>
      <c r="N1168" s="194" t="s">
        <v>41</v>
      </c>
      <c r="O1168" s="72"/>
      <c r="P1168" s="195">
        <f t="shared" si="85"/>
        <v>0</v>
      </c>
      <c r="Q1168" s="195">
        <v>0</v>
      </c>
      <c r="R1168" s="195">
        <f t="shared" si="86"/>
        <v>0</v>
      </c>
      <c r="S1168" s="195">
        <v>0</v>
      </c>
      <c r="T1168" s="196">
        <f t="shared" si="87"/>
        <v>0</v>
      </c>
      <c r="U1168" s="35"/>
      <c r="V1168" s="35"/>
      <c r="W1168" s="35"/>
      <c r="X1168" s="35"/>
      <c r="Y1168" s="35"/>
      <c r="Z1168" s="35"/>
      <c r="AA1168" s="35"/>
      <c r="AB1168" s="35"/>
      <c r="AC1168" s="35"/>
      <c r="AD1168" s="35"/>
      <c r="AE1168" s="35"/>
      <c r="AR1168" s="197" t="s">
        <v>283</v>
      </c>
      <c r="AT1168" s="197" t="s">
        <v>160</v>
      </c>
      <c r="AU1168" s="197" t="s">
        <v>85</v>
      </c>
      <c r="AY1168" s="18" t="s">
        <v>158</v>
      </c>
      <c r="BE1168" s="198">
        <f t="shared" si="88"/>
        <v>0</v>
      </c>
      <c r="BF1168" s="198">
        <f t="shared" si="89"/>
        <v>0</v>
      </c>
      <c r="BG1168" s="198">
        <f t="shared" si="90"/>
        <v>0</v>
      </c>
      <c r="BH1168" s="198">
        <f t="shared" si="91"/>
        <v>0</v>
      </c>
      <c r="BI1168" s="198">
        <f t="shared" si="92"/>
        <v>0</v>
      </c>
      <c r="BJ1168" s="18" t="s">
        <v>8</v>
      </c>
      <c r="BK1168" s="198">
        <f t="shared" si="93"/>
        <v>0</v>
      </c>
      <c r="BL1168" s="18" t="s">
        <v>283</v>
      </c>
      <c r="BM1168" s="197" t="s">
        <v>2163</v>
      </c>
    </row>
    <row r="1169" spans="1:65" s="2" customFormat="1" ht="16.5" customHeight="1">
      <c r="A1169" s="35"/>
      <c r="B1169" s="36"/>
      <c r="C1169" s="187" t="s">
        <v>2164</v>
      </c>
      <c r="D1169" s="187" t="s">
        <v>160</v>
      </c>
      <c r="E1169" s="188" t="s">
        <v>2165</v>
      </c>
      <c r="F1169" s="189" t="s">
        <v>1783</v>
      </c>
      <c r="G1169" s="190" t="s">
        <v>309</v>
      </c>
      <c r="H1169" s="191">
        <v>3160</v>
      </c>
      <c r="I1169" s="192"/>
      <c r="J1169" s="191">
        <f t="shared" si="84"/>
        <v>0</v>
      </c>
      <c r="K1169" s="189" t="s">
        <v>1</v>
      </c>
      <c r="L1169" s="40"/>
      <c r="M1169" s="193" t="s">
        <v>1</v>
      </c>
      <c r="N1169" s="194" t="s">
        <v>41</v>
      </c>
      <c r="O1169" s="72"/>
      <c r="P1169" s="195">
        <f t="shared" si="85"/>
        <v>0</v>
      </c>
      <c r="Q1169" s="195">
        <v>0</v>
      </c>
      <c r="R1169" s="195">
        <f t="shared" si="86"/>
        <v>0</v>
      </c>
      <c r="S1169" s="195">
        <v>0</v>
      </c>
      <c r="T1169" s="196">
        <f t="shared" si="87"/>
        <v>0</v>
      </c>
      <c r="U1169" s="35"/>
      <c r="V1169" s="35"/>
      <c r="W1169" s="35"/>
      <c r="X1169" s="35"/>
      <c r="Y1169" s="35"/>
      <c r="Z1169" s="35"/>
      <c r="AA1169" s="35"/>
      <c r="AB1169" s="35"/>
      <c r="AC1169" s="35"/>
      <c r="AD1169" s="35"/>
      <c r="AE1169" s="35"/>
      <c r="AR1169" s="197" t="s">
        <v>283</v>
      </c>
      <c r="AT1169" s="197" t="s">
        <v>160</v>
      </c>
      <c r="AU1169" s="197" t="s">
        <v>85</v>
      </c>
      <c r="AY1169" s="18" t="s">
        <v>158</v>
      </c>
      <c r="BE1169" s="198">
        <f t="shared" si="88"/>
        <v>0</v>
      </c>
      <c r="BF1169" s="198">
        <f t="shared" si="89"/>
        <v>0</v>
      </c>
      <c r="BG1169" s="198">
        <f t="shared" si="90"/>
        <v>0</v>
      </c>
      <c r="BH1169" s="198">
        <f t="shared" si="91"/>
        <v>0</v>
      </c>
      <c r="BI1169" s="198">
        <f t="shared" si="92"/>
        <v>0</v>
      </c>
      <c r="BJ1169" s="18" t="s">
        <v>8</v>
      </c>
      <c r="BK1169" s="198">
        <f t="shared" si="93"/>
        <v>0</v>
      </c>
      <c r="BL1169" s="18" t="s">
        <v>283</v>
      </c>
      <c r="BM1169" s="197" t="s">
        <v>2166</v>
      </c>
    </row>
    <row r="1170" spans="1:65" s="2" customFormat="1" ht="16.5" customHeight="1">
      <c r="A1170" s="35"/>
      <c r="B1170" s="36"/>
      <c r="C1170" s="187" t="s">
        <v>2167</v>
      </c>
      <c r="D1170" s="187" t="s">
        <v>160</v>
      </c>
      <c r="E1170" s="188" t="s">
        <v>2168</v>
      </c>
      <c r="F1170" s="189" t="s">
        <v>1787</v>
      </c>
      <c r="G1170" s="190" t="s">
        <v>309</v>
      </c>
      <c r="H1170" s="191">
        <v>1545</v>
      </c>
      <c r="I1170" s="192"/>
      <c r="J1170" s="191">
        <f t="shared" si="84"/>
        <v>0</v>
      </c>
      <c r="K1170" s="189" t="s">
        <v>1</v>
      </c>
      <c r="L1170" s="40"/>
      <c r="M1170" s="193" t="s">
        <v>1</v>
      </c>
      <c r="N1170" s="194" t="s">
        <v>41</v>
      </c>
      <c r="O1170" s="72"/>
      <c r="P1170" s="195">
        <f t="shared" si="85"/>
        <v>0</v>
      </c>
      <c r="Q1170" s="195">
        <v>0</v>
      </c>
      <c r="R1170" s="195">
        <f t="shared" si="86"/>
        <v>0</v>
      </c>
      <c r="S1170" s="195">
        <v>0</v>
      </c>
      <c r="T1170" s="196">
        <f t="shared" si="87"/>
        <v>0</v>
      </c>
      <c r="U1170" s="35"/>
      <c r="V1170" s="35"/>
      <c r="W1170" s="35"/>
      <c r="X1170" s="35"/>
      <c r="Y1170" s="35"/>
      <c r="Z1170" s="35"/>
      <c r="AA1170" s="35"/>
      <c r="AB1170" s="35"/>
      <c r="AC1170" s="35"/>
      <c r="AD1170" s="35"/>
      <c r="AE1170" s="35"/>
      <c r="AR1170" s="197" t="s">
        <v>283</v>
      </c>
      <c r="AT1170" s="197" t="s">
        <v>160</v>
      </c>
      <c r="AU1170" s="197" t="s">
        <v>85</v>
      </c>
      <c r="AY1170" s="18" t="s">
        <v>158</v>
      </c>
      <c r="BE1170" s="198">
        <f t="shared" si="88"/>
        <v>0</v>
      </c>
      <c r="BF1170" s="198">
        <f t="shared" si="89"/>
        <v>0</v>
      </c>
      <c r="BG1170" s="198">
        <f t="shared" si="90"/>
        <v>0</v>
      </c>
      <c r="BH1170" s="198">
        <f t="shared" si="91"/>
        <v>0</v>
      </c>
      <c r="BI1170" s="198">
        <f t="shared" si="92"/>
        <v>0</v>
      </c>
      <c r="BJ1170" s="18" t="s">
        <v>8</v>
      </c>
      <c r="BK1170" s="198">
        <f t="shared" si="93"/>
        <v>0</v>
      </c>
      <c r="BL1170" s="18" t="s">
        <v>283</v>
      </c>
      <c r="BM1170" s="197" t="s">
        <v>2169</v>
      </c>
    </row>
    <row r="1171" spans="1:65" s="2" customFormat="1" ht="16.5" customHeight="1">
      <c r="A1171" s="35"/>
      <c r="B1171" s="36"/>
      <c r="C1171" s="187" t="s">
        <v>2170</v>
      </c>
      <c r="D1171" s="187" t="s">
        <v>160</v>
      </c>
      <c r="E1171" s="188" t="s">
        <v>2171</v>
      </c>
      <c r="F1171" s="189" t="s">
        <v>1791</v>
      </c>
      <c r="G1171" s="190" t="s">
        <v>309</v>
      </c>
      <c r="H1171" s="191">
        <v>230</v>
      </c>
      <c r="I1171" s="192"/>
      <c r="J1171" s="191">
        <f t="shared" si="84"/>
        <v>0</v>
      </c>
      <c r="K1171" s="189" t="s">
        <v>1</v>
      </c>
      <c r="L1171" s="40"/>
      <c r="M1171" s="193" t="s">
        <v>1</v>
      </c>
      <c r="N1171" s="194" t="s">
        <v>41</v>
      </c>
      <c r="O1171" s="72"/>
      <c r="P1171" s="195">
        <f t="shared" si="85"/>
        <v>0</v>
      </c>
      <c r="Q1171" s="195">
        <v>0</v>
      </c>
      <c r="R1171" s="195">
        <f t="shared" si="86"/>
        <v>0</v>
      </c>
      <c r="S1171" s="195">
        <v>0</v>
      </c>
      <c r="T1171" s="196">
        <f t="shared" si="87"/>
        <v>0</v>
      </c>
      <c r="U1171" s="35"/>
      <c r="V1171" s="35"/>
      <c r="W1171" s="35"/>
      <c r="X1171" s="35"/>
      <c r="Y1171" s="35"/>
      <c r="Z1171" s="35"/>
      <c r="AA1171" s="35"/>
      <c r="AB1171" s="35"/>
      <c r="AC1171" s="35"/>
      <c r="AD1171" s="35"/>
      <c r="AE1171" s="35"/>
      <c r="AR1171" s="197" t="s">
        <v>283</v>
      </c>
      <c r="AT1171" s="197" t="s">
        <v>160</v>
      </c>
      <c r="AU1171" s="197" t="s">
        <v>85</v>
      </c>
      <c r="AY1171" s="18" t="s">
        <v>158</v>
      </c>
      <c r="BE1171" s="198">
        <f t="shared" si="88"/>
        <v>0</v>
      </c>
      <c r="BF1171" s="198">
        <f t="shared" si="89"/>
        <v>0</v>
      </c>
      <c r="BG1171" s="198">
        <f t="shared" si="90"/>
        <v>0</v>
      </c>
      <c r="BH1171" s="198">
        <f t="shared" si="91"/>
        <v>0</v>
      </c>
      <c r="BI1171" s="198">
        <f t="shared" si="92"/>
        <v>0</v>
      </c>
      <c r="BJ1171" s="18" t="s">
        <v>8</v>
      </c>
      <c r="BK1171" s="198">
        <f t="shared" si="93"/>
        <v>0</v>
      </c>
      <c r="BL1171" s="18" t="s">
        <v>283</v>
      </c>
      <c r="BM1171" s="197" t="s">
        <v>2172</v>
      </c>
    </row>
    <row r="1172" spans="1:65" s="2" customFormat="1" ht="16.5" customHeight="1">
      <c r="A1172" s="35"/>
      <c r="B1172" s="36"/>
      <c r="C1172" s="187" t="s">
        <v>2173</v>
      </c>
      <c r="D1172" s="187" t="s">
        <v>160</v>
      </c>
      <c r="E1172" s="188" t="s">
        <v>2174</v>
      </c>
      <c r="F1172" s="189" t="s">
        <v>1795</v>
      </c>
      <c r="G1172" s="190" t="s">
        <v>309</v>
      </c>
      <c r="H1172" s="191">
        <v>95</v>
      </c>
      <c r="I1172" s="192"/>
      <c r="J1172" s="191">
        <f t="shared" si="84"/>
        <v>0</v>
      </c>
      <c r="K1172" s="189" t="s">
        <v>1</v>
      </c>
      <c r="L1172" s="40"/>
      <c r="M1172" s="193" t="s">
        <v>1</v>
      </c>
      <c r="N1172" s="194" t="s">
        <v>41</v>
      </c>
      <c r="O1172" s="72"/>
      <c r="P1172" s="195">
        <f t="shared" si="85"/>
        <v>0</v>
      </c>
      <c r="Q1172" s="195">
        <v>0</v>
      </c>
      <c r="R1172" s="195">
        <f t="shared" si="86"/>
        <v>0</v>
      </c>
      <c r="S1172" s="195">
        <v>0</v>
      </c>
      <c r="T1172" s="196">
        <f t="shared" si="87"/>
        <v>0</v>
      </c>
      <c r="U1172" s="35"/>
      <c r="V1172" s="35"/>
      <c r="W1172" s="35"/>
      <c r="X1172" s="35"/>
      <c r="Y1172" s="35"/>
      <c r="Z1172" s="35"/>
      <c r="AA1172" s="35"/>
      <c r="AB1172" s="35"/>
      <c r="AC1172" s="35"/>
      <c r="AD1172" s="35"/>
      <c r="AE1172" s="35"/>
      <c r="AR1172" s="197" t="s">
        <v>283</v>
      </c>
      <c r="AT1172" s="197" t="s">
        <v>160</v>
      </c>
      <c r="AU1172" s="197" t="s">
        <v>85</v>
      </c>
      <c r="AY1172" s="18" t="s">
        <v>158</v>
      </c>
      <c r="BE1172" s="198">
        <f t="shared" si="88"/>
        <v>0</v>
      </c>
      <c r="BF1172" s="198">
        <f t="shared" si="89"/>
        <v>0</v>
      </c>
      <c r="BG1172" s="198">
        <f t="shared" si="90"/>
        <v>0</v>
      </c>
      <c r="BH1172" s="198">
        <f t="shared" si="91"/>
        <v>0</v>
      </c>
      <c r="BI1172" s="198">
        <f t="shared" si="92"/>
        <v>0</v>
      </c>
      <c r="BJ1172" s="18" t="s">
        <v>8</v>
      </c>
      <c r="BK1172" s="198">
        <f t="shared" si="93"/>
        <v>0</v>
      </c>
      <c r="BL1172" s="18" t="s">
        <v>283</v>
      </c>
      <c r="BM1172" s="197" t="s">
        <v>2175</v>
      </c>
    </row>
    <row r="1173" spans="1:65" s="2" customFormat="1" ht="16.5" customHeight="1">
      <c r="A1173" s="35"/>
      <c r="B1173" s="36"/>
      <c r="C1173" s="187" t="s">
        <v>2176</v>
      </c>
      <c r="D1173" s="187" t="s">
        <v>160</v>
      </c>
      <c r="E1173" s="188" t="s">
        <v>2177</v>
      </c>
      <c r="F1173" s="189" t="s">
        <v>1799</v>
      </c>
      <c r="G1173" s="190" t="s">
        <v>309</v>
      </c>
      <c r="H1173" s="191">
        <v>35</v>
      </c>
      <c r="I1173" s="192"/>
      <c r="J1173" s="191">
        <f t="shared" si="84"/>
        <v>0</v>
      </c>
      <c r="K1173" s="189" t="s">
        <v>1</v>
      </c>
      <c r="L1173" s="40"/>
      <c r="M1173" s="193" t="s">
        <v>1</v>
      </c>
      <c r="N1173" s="194" t="s">
        <v>41</v>
      </c>
      <c r="O1173" s="72"/>
      <c r="P1173" s="195">
        <f t="shared" si="85"/>
        <v>0</v>
      </c>
      <c r="Q1173" s="195">
        <v>0</v>
      </c>
      <c r="R1173" s="195">
        <f t="shared" si="86"/>
        <v>0</v>
      </c>
      <c r="S1173" s="195">
        <v>0</v>
      </c>
      <c r="T1173" s="196">
        <f t="shared" si="87"/>
        <v>0</v>
      </c>
      <c r="U1173" s="35"/>
      <c r="V1173" s="35"/>
      <c r="W1173" s="35"/>
      <c r="X1173" s="35"/>
      <c r="Y1173" s="35"/>
      <c r="Z1173" s="35"/>
      <c r="AA1173" s="35"/>
      <c r="AB1173" s="35"/>
      <c r="AC1173" s="35"/>
      <c r="AD1173" s="35"/>
      <c r="AE1173" s="35"/>
      <c r="AR1173" s="197" t="s">
        <v>283</v>
      </c>
      <c r="AT1173" s="197" t="s">
        <v>160</v>
      </c>
      <c r="AU1173" s="197" t="s">
        <v>85</v>
      </c>
      <c r="AY1173" s="18" t="s">
        <v>158</v>
      </c>
      <c r="BE1173" s="198">
        <f t="shared" si="88"/>
        <v>0</v>
      </c>
      <c r="BF1173" s="198">
        <f t="shared" si="89"/>
        <v>0</v>
      </c>
      <c r="BG1173" s="198">
        <f t="shared" si="90"/>
        <v>0</v>
      </c>
      <c r="BH1173" s="198">
        <f t="shared" si="91"/>
        <v>0</v>
      </c>
      <c r="BI1173" s="198">
        <f t="shared" si="92"/>
        <v>0</v>
      </c>
      <c r="BJ1173" s="18" t="s">
        <v>8</v>
      </c>
      <c r="BK1173" s="198">
        <f t="shared" si="93"/>
        <v>0</v>
      </c>
      <c r="BL1173" s="18" t="s">
        <v>283</v>
      </c>
      <c r="BM1173" s="197" t="s">
        <v>2178</v>
      </c>
    </row>
    <row r="1174" spans="1:65" s="2" customFormat="1" ht="16.5" customHeight="1">
      <c r="A1174" s="35"/>
      <c r="B1174" s="36"/>
      <c r="C1174" s="187" t="s">
        <v>2179</v>
      </c>
      <c r="D1174" s="187" t="s">
        <v>160</v>
      </c>
      <c r="E1174" s="188" t="s">
        <v>2180</v>
      </c>
      <c r="F1174" s="189" t="s">
        <v>1803</v>
      </c>
      <c r="G1174" s="190" t="s">
        <v>309</v>
      </c>
      <c r="H1174" s="191">
        <v>176</v>
      </c>
      <c r="I1174" s="192"/>
      <c r="J1174" s="191">
        <f t="shared" si="84"/>
        <v>0</v>
      </c>
      <c r="K1174" s="189" t="s">
        <v>1</v>
      </c>
      <c r="L1174" s="40"/>
      <c r="M1174" s="193" t="s">
        <v>1</v>
      </c>
      <c r="N1174" s="194" t="s">
        <v>41</v>
      </c>
      <c r="O1174" s="72"/>
      <c r="P1174" s="195">
        <f t="shared" si="85"/>
        <v>0</v>
      </c>
      <c r="Q1174" s="195">
        <v>0</v>
      </c>
      <c r="R1174" s="195">
        <f t="shared" si="86"/>
        <v>0</v>
      </c>
      <c r="S1174" s="195">
        <v>0</v>
      </c>
      <c r="T1174" s="196">
        <f t="shared" si="87"/>
        <v>0</v>
      </c>
      <c r="U1174" s="35"/>
      <c r="V1174" s="35"/>
      <c r="W1174" s="35"/>
      <c r="X1174" s="35"/>
      <c r="Y1174" s="35"/>
      <c r="Z1174" s="35"/>
      <c r="AA1174" s="35"/>
      <c r="AB1174" s="35"/>
      <c r="AC1174" s="35"/>
      <c r="AD1174" s="35"/>
      <c r="AE1174" s="35"/>
      <c r="AR1174" s="197" t="s">
        <v>283</v>
      </c>
      <c r="AT1174" s="197" t="s">
        <v>160</v>
      </c>
      <c r="AU1174" s="197" t="s">
        <v>85</v>
      </c>
      <c r="AY1174" s="18" t="s">
        <v>158</v>
      </c>
      <c r="BE1174" s="198">
        <f t="shared" si="88"/>
        <v>0</v>
      </c>
      <c r="BF1174" s="198">
        <f t="shared" si="89"/>
        <v>0</v>
      </c>
      <c r="BG1174" s="198">
        <f t="shared" si="90"/>
        <v>0</v>
      </c>
      <c r="BH1174" s="198">
        <f t="shared" si="91"/>
        <v>0</v>
      </c>
      <c r="BI1174" s="198">
        <f t="shared" si="92"/>
        <v>0</v>
      </c>
      <c r="BJ1174" s="18" t="s">
        <v>8</v>
      </c>
      <c r="BK1174" s="198">
        <f t="shared" si="93"/>
        <v>0</v>
      </c>
      <c r="BL1174" s="18" t="s">
        <v>283</v>
      </c>
      <c r="BM1174" s="197" t="s">
        <v>2181</v>
      </c>
    </row>
    <row r="1175" spans="1:65" s="2" customFormat="1" ht="16.5" customHeight="1">
      <c r="A1175" s="35"/>
      <c r="B1175" s="36"/>
      <c r="C1175" s="187" t="s">
        <v>2182</v>
      </c>
      <c r="D1175" s="187" t="s">
        <v>160</v>
      </c>
      <c r="E1175" s="188" t="s">
        <v>2183</v>
      </c>
      <c r="F1175" s="189" t="s">
        <v>1807</v>
      </c>
      <c r="G1175" s="190" t="s">
        <v>309</v>
      </c>
      <c r="H1175" s="191">
        <v>46</v>
      </c>
      <c r="I1175" s="192"/>
      <c r="J1175" s="191">
        <f t="shared" si="84"/>
        <v>0</v>
      </c>
      <c r="K1175" s="189" t="s">
        <v>1</v>
      </c>
      <c r="L1175" s="40"/>
      <c r="M1175" s="193" t="s">
        <v>1</v>
      </c>
      <c r="N1175" s="194" t="s">
        <v>41</v>
      </c>
      <c r="O1175" s="72"/>
      <c r="P1175" s="195">
        <f t="shared" si="85"/>
        <v>0</v>
      </c>
      <c r="Q1175" s="195">
        <v>0</v>
      </c>
      <c r="R1175" s="195">
        <f t="shared" si="86"/>
        <v>0</v>
      </c>
      <c r="S1175" s="195">
        <v>0</v>
      </c>
      <c r="T1175" s="196">
        <f t="shared" si="87"/>
        <v>0</v>
      </c>
      <c r="U1175" s="35"/>
      <c r="V1175" s="35"/>
      <c r="W1175" s="35"/>
      <c r="X1175" s="35"/>
      <c r="Y1175" s="35"/>
      <c r="Z1175" s="35"/>
      <c r="AA1175" s="35"/>
      <c r="AB1175" s="35"/>
      <c r="AC1175" s="35"/>
      <c r="AD1175" s="35"/>
      <c r="AE1175" s="35"/>
      <c r="AR1175" s="197" t="s">
        <v>283</v>
      </c>
      <c r="AT1175" s="197" t="s">
        <v>160</v>
      </c>
      <c r="AU1175" s="197" t="s">
        <v>85</v>
      </c>
      <c r="AY1175" s="18" t="s">
        <v>158</v>
      </c>
      <c r="BE1175" s="198">
        <f t="shared" si="88"/>
        <v>0</v>
      </c>
      <c r="BF1175" s="198">
        <f t="shared" si="89"/>
        <v>0</v>
      </c>
      <c r="BG1175" s="198">
        <f t="shared" si="90"/>
        <v>0</v>
      </c>
      <c r="BH1175" s="198">
        <f t="shared" si="91"/>
        <v>0</v>
      </c>
      <c r="BI1175" s="198">
        <f t="shared" si="92"/>
        <v>0</v>
      </c>
      <c r="BJ1175" s="18" t="s">
        <v>8</v>
      </c>
      <c r="BK1175" s="198">
        <f t="shared" si="93"/>
        <v>0</v>
      </c>
      <c r="BL1175" s="18" t="s">
        <v>283</v>
      </c>
      <c r="BM1175" s="197" t="s">
        <v>2184</v>
      </c>
    </row>
    <row r="1176" spans="1:65" s="2" customFormat="1" ht="16.5" customHeight="1">
      <c r="A1176" s="35"/>
      <c r="B1176" s="36"/>
      <c r="C1176" s="187" t="s">
        <v>2185</v>
      </c>
      <c r="D1176" s="187" t="s">
        <v>160</v>
      </c>
      <c r="E1176" s="188" t="s">
        <v>2186</v>
      </c>
      <c r="F1176" s="189" t="s">
        <v>1811</v>
      </c>
      <c r="G1176" s="190" t="s">
        <v>309</v>
      </c>
      <c r="H1176" s="191">
        <v>98</v>
      </c>
      <c r="I1176" s="192"/>
      <c r="J1176" s="191">
        <f t="shared" si="84"/>
        <v>0</v>
      </c>
      <c r="K1176" s="189" t="s">
        <v>1</v>
      </c>
      <c r="L1176" s="40"/>
      <c r="M1176" s="193" t="s">
        <v>1</v>
      </c>
      <c r="N1176" s="194" t="s">
        <v>41</v>
      </c>
      <c r="O1176" s="72"/>
      <c r="P1176" s="195">
        <f t="shared" si="85"/>
        <v>0</v>
      </c>
      <c r="Q1176" s="195">
        <v>0</v>
      </c>
      <c r="R1176" s="195">
        <f t="shared" si="86"/>
        <v>0</v>
      </c>
      <c r="S1176" s="195">
        <v>0</v>
      </c>
      <c r="T1176" s="196">
        <f t="shared" si="87"/>
        <v>0</v>
      </c>
      <c r="U1176" s="35"/>
      <c r="V1176" s="35"/>
      <c r="W1176" s="35"/>
      <c r="X1176" s="35"/>
      <c r="Y1176" s="35"/>
      <c r="Z1176" s="35"/>
      <c r="AA1176" s="35"/>
      <c r="AB1176" s="35"/>
      <c r="AC1176" s="35"/>
      <c r="AD1176" s="35"/>
      <c r="AE1176" s="35"/>
      <c r="AR1176" s="197" t="s">
        <v>283</v>
      </c>
      <c r="AT1176" s="197" t="s">
        <v>160</v>
      </c>
      <c r="AU1176" s="197" t="s">
        <v>85</v>
      </c>
      <c r="AY1176" s="18" t="s">
        <v>158</v>
      </c>
      <c r="BE1176" s="198">
        <f t="shared" si="88"/>
        <v>0</v>
      </c>
      <c r="BF1176" s="198">
        <f t="shared" si="89"/>
        <v>0</v>
      </c>
      <c r="BG1176" s="198">
        <f t="shared" si="90"/>
        <v>0</v>
      </c>
      <c r="BH1176" s="198">
        <f t="shared" si="91"/>
        <v>0</v>
      </c>
      <c r="BI1176" s="198">
        <f t="shared" si="92"/>
        <v>0</v>
      </c>
      <c r="BJ1176" s="18" t="s">
        <v>8</v>
      </c>
      <c r="BK1176" s="198">
        <f t="shared" si="93"/>
        <v>0</v>
      </c>
      <c r="BL1176" s="18" t="s">
        <v>283</v>
      </c>
      <c r="BM1176" s="197" t="s">
        <v>2187</v>
      </c>
    </row>
    <row r="1177" spans="1:65" s="2" customFormat="1" ht="16.5" customHeight="1">
      <c r="A1177" s="35"/>
      <c r="B1177" s="36"/>
      <c r="C1177" s="187" t="s">
        <v>2188</v>
      </c>
      <c r="D1177" s="187" t="s">
        <v>160</v>
      </c>
      <c r="E1177" s="188" t="s">
        <v>2189</v>
      </c>
      <c r="F1177" s="189" t="s">
        <v>1815</v>
      </c>
      <c r="G1177" s="190" t="s">
        <v>309</v>
      </c>
      <c r="H1177" s="191">
        <v>165</v>
      </c>
      <c r="I1177" s="192"/>
      <c r="J1177" s="191">
        <f t="shared" si="84"/>
        <v>0</v>
      </c>
      <c r="K1177" s="189" t="s">
        <v>1</v>
      </c>
      <c r="L1177" s="40"/>
      <c r="M1177" s="193" t="s">
        <v>1</v>
      </c>
      <c r="N1177" s="194" t="s">
        <v>41</v>
      </c>
      <c r="O1177" s="72"/>
      <c r="P1177" s="195">
        <f t="shared" si="85"/>
        <v>0</v>
      </c>
      <c r="Q1177" s="195">
        <v>0</v>
      </c>
      <c r="R1177" s="195">
        <f t="shared" si="86"/>
        <v>0</v>
      </c>
      <c r="S1177" s="195">
        <v>0</v>
      </c>
      <c r="T1177" s="196">
        <f t="shared" si="87"/>
        <v>0</v>
      </c>
      <c r="U1177" s="35"/>
      <c r="V1177" s="35"/>
      <c r="W1177" s="35"/>
      <c r="X1177" s="35"/>
      <c r="Y1177" s="35"/>
      <c r="Z1177" s="35"/>
      <c r="AA1177" s="35"/>
      <c r="AB1177" s="35"/>
      <c r="AC1177" s="35"/>
      <c r="AD1177" s="35"/>
      <c r="AE1177" s="35"/>
      <c r="AR1177" s="197" t="s">
        <v>283</v>
      </c>
      <c r="AT1177" s="197" t="s">
        <v>160</v>
      </c>
      <c r="AU1177" s="197" t="s">
        <v>85</v>
      </c>
      <c r="AY1177" s="18" t="s">
        <v>158</v>
      </c>
      <c r="BE1177" s="198">
        <f t="shared" si="88"/>
        <v>0</v>
      </c>
      <c r="BF1177" s="198">
        <f t="shared" si="89"/>
        <v>0</v>
      </c>
      <c r="BG1177" s="198">
        <f t="shared" si="90"/>
        <v>0</v>
      </c>
      <c r="BH1177" s="198">
        <f t="shared" si="91"/>
        <v>0</v>
      </c>
      <c r="BI1177" s="198">
        <f t="shared" si="92"/>
        <v>0</v>
      </c>
      <c r="BJ1177" s="18" t="s">
        <v>8</v>
      </c>
      <c r="BK1177" s="198">
        <f t="shared" si="93"/>
        <v>0</v>
      </c>
      <c r="BL1177" s="18" t="s">
        <v>283</v>
      </c>
      <c r="BM1177" s="197" t="s">
        <v>2190</v>
      </c>
    </row>
    <row r="1178" spans="1:65" s="2" customFormat="1" ht="16.5" customHeight="1">
      <c r="A1178" s="35"/>
      <c r="B1178" s="36"/>
      <c r="C1178" s="187" t="s">
        <v>2191</v>
      </c>
      <c r="D1178" s="187" t="s">
        <v>160</v>
      </c>
      <c r="E1178" s="188" t="s">
        <v>2192</v>
      </c>
      <c r="F1178" s="189" t="s">
        <v>1819</v>
      </c>
      <c r="G1178" s="190" t="s">
        <v>309</v>
      </c>
      <c r="H1178" s="191">
        <v>50</v>
      </c>
      <c r="I1178" s="192"/>
      <c r="J1178" s="191">
        <f t="shared" si="84"/>
        <v>0</v>
      </c>
      <c r="K1178" s="189" t="s">
        <v>1</v>
      </c>
      <c r="L1178" s="40"/>
      <c r="M1178" s="193" t="s">
        <v>1</v>
      </c>
      <c r="N1178" s="194" t="s">
        <v>41</v>
      </c>
      <c r="O1178" s="72"/>
      <c r="P1178" s="195">
        <f t="shared" si="85"/>
        <v>0</v>
      </c>
      <c r="Q1178" s="195">
        <v>0</v>
      </c>
      <c r="R1178" s="195">
        <f t="shared" si="86"/>
        <v>0</v>
      </c>
      <c r="S1178" s="195">
        <v>0</v>
      </c>
      <c r="T1178" s="196">
        <f t="shared" si="87"/>
        <v>0</v>
      </c>
      <c r="U1178" s="35"/>
      <c r="V1178" s="35"/>
      <c r="W1178" s="35"/>
      <c r="X1178" s="35"/>
      <c r="Y1178" s="35"/>
      <c r="Z1178" s="35"/>
      <c r="AA1178" s="35"/>
      <c r="AB1178" s="35"/>
      <c r="AC1178" s="35"/>
      <c r="AD1178" s="35"/>
      <c r="AE1178" s="35"/>
      <c r="AR1178" s="197" t="s">
        <v>283</v>
      </c>
      <c r="AT1178" s="197" t="s">
        <v>160</v>
      </c>
      <c r="AU1178" s="197" t="s">
        <v>85</v>
      </c>
      <c r="AY1178" s="18" t="s">
        <v>158</v>
      </c>
      <c r="BE1178" s="198">
        <f t="shared" si="88"/>
        <v>0</v>
      </c>
      <c r="BF1178" s="198">
        <f t="shared" si="89"/>
        <v>0</v>
      </c>
      <c r="BG1178" s="198">
        <f t="shared" si="90"/>
        <v>0</v>
      </c>
      <c r="BH1178" s="198">
        <f t="shared" si="91"/>
        <v>0</v>
      </c>
      <c r="BI1178" s="198">
        <f t="shared" si="92"/>
        <v>0</v>
      </c>
      <c r="BJ1178" s="18" t="s">
        <v>8</v>
      </c>
      <c r="BK1178" s="198">
        <f t="shared" si="93"/>
        <v>0</v>
      </c>
      <c r="BL1178" s="18" t="s">
        <v>283</v>
      </c>
      <c r="BM1178" s="197" t="s">
        <v>2193</v>
      </c>
    </row>
    <row r="1179" spans="1:65" s="2" customFormat="1" ht="16.5" customHeight="1">
      <c r="A1179" s="35"/>
      <c r="B1179" s="36"/>
      <c r="C1179" s="187" t="s">
        <v>2194</v>
      </c>
      <c r="D1179" s="187" t="s">
        <v>160</v>
      </c>
      <c r="E1179" s="188" t="s">
        <v>2195</v>
      </c>
      <c r="F1179" s="189" t="s">
        <v>1823</v>
      </c>
      <c r="G1179" s="190" t="s">
        <v>309</v>
      </c>
      <c r="H1179" s="191">
        <v>50</v>
      </c>
      <c r="I1179" s="192"/>
      <c r="J1179" s="191">
        <f t="shared" si="84"/>
        <v>0</v>
      </c>
      <c r="K1179" s="189" t="s">
        <v>1</v>
      </c>
      <c r="L1179" s="40"/>
      <c r="M1179" s="193" t="s">
        <v>1</v>
      </c>
      <c r="N1179" s="194" t="s">
        <v>41</v>
      </c>
      <c r="O1179" s="72"/>
      <c r="P1179" s="195">
        <f t="shared" si="85"/>
        <v>0</v>
      </c>
      <c r="Q1179" s="195">
        <v>0</v>
      </c>
      <c r="R1179" s="195">
        <f t="shared" si="86"/>
        <v>0</v>
      </c>
      <c r="S1179" s="195">
        <v>0</v>
      </c>
      <c r="T1179" s="196">
        <f t="shared" si="87"/>
        <v>0</v>
      </c>
      <c r="U1179" s="35"/>
      <c r="V1179" s="35"/>
      <c r="W1179" s="35"/>
      <c r="X1179" s="35"/>
      <c r="Y1179" s="35"/>
      <c r="Z1179" s="35"/>
      <c r="AA1179" s="35"/>
      <c r="AB1179" s="35"/>
      <c r="AC1179" s="35"/>
      <c r="AD1179" s="35"/>
      <c r="AE1179" s="35"/>
      <c r="AR1179" s="197" t="s">
        <v>283</v>
      </c>
      <c r="AT1179" s="197" t="s">
        <v>160</v>
      </c>
      <c r="AU1179" s="197" t="s">
        <v>85</v>
      </c>
      <c r="AY1179" s="18" t="s">
        <v>158</v>
      </c>
      <c r="BE1179" s="198">
        <f t="shared" si="88"/>
        <v>0</v>
      </c>
      <c r="BF1179" s="198">
        <f t="shared" si="89"/>
        <v>0</v>
      </c>
      <c r="BG1179" s="198">
        <f t="shared" si="90"/>
        <v>0</v>
      </c>
      <c r="BH1179" s="198">
        <f t="shared" si="91"/>
        <v>0</v>
      </c>
      <c r="BI1179" s="198">
        <f t="shared" si="92"/>
        <v>0</v>
      </c>
      <c r="BJ1179" s="18" t="s">
        <v>8</v>
      </c>
      <c r="BK1179" s="198">
        <f t="shared" si="93"/>
        <v>0</v>
      </c>
      <c r="BL1179" s="18" t="s">
        <v>283</v>
      </c>
      <c r="BM1179" s="197" t="s">
        <v>2196</v>
      </c>
    </row>
    <row r="1180" spans="1:65" s="2" customFormat="1" ht="16.5" customHeight="1">
      <c r="A1180" s="35"/>
      <c r="B1180" s="36"/>
      <c r="C1180" s="187" t="s">
        <v>2197</v>
      </c>
      <c r="D1180" s="187" t="s">
        <v>160</v>
      </c>
      <c r="E1180" s="188" t="s">
        <v>2198</v>
      </c>
      <c r="F1180" s="189" t="s">
        <v>1827</v>
      </c>
      <c r="G1180" s="190" t="s">
        <v>309</v>
      </c>
      <c r="H1180" s="191">
        <v>165</v>
      </c>
      <c r="I1180" s="192"/>
      <c r="J1180" s="191">
        <f t="shared" si="84"/>
        <v>0</v>
      </c>
      <c r="K1180" s="189" t="s">
        <v>1</v>
      </c>
      <c r="L1180" s="40"/>
      <c r="M1180" s="193" t="s">
        <v>1</v>
      </c>
      <c r="N1180" s="194" t="s">
        <v>41</v>
      </c>
      <c r="O1180" s="72"/>
      <c r="P1180" s="195">
        <f t="shared" si="85"/>
        <v>0</v>
      </c>
      <c r="Q1180" s="195">
        <v>0</v>
      </c>
      <c r="R1180" s="195">
        <f t="shared" si="86"/>
        <v>0</v>
      </c>
      <c r="S1180" s="195">
        <v>0</v>
      </c>
      <c r="T1180" s="196">
        <f t="shared" si="87"/>
        <v>0</v>
      </c>
      <c r="U1180" s="35"/>
      <c r="V1180" s="35"/>
      <c r="W1180" s="35"/>
      <c r="X1180" s="35"/>
      <c r="Y1180" s="35"/>
      <c r="Z1180" s="35"/>
      <c r="AA1180" s="35"/>
      <c r="AB1180" s="35"/>
      <c r="AC1180" s="35"/>
      <c r="AD1180" s="35"/>
      <c r="AE1180" s="35"/>
      <c r="AR1180" s="197" t="s">
        <v>283</v>
      </c>
      <c r="AT1180" s="197" t="s">
        <v>160</v>
      </c>
      <c r="AU1180" s="197" t="s">
        <v>85</v>
      </c>
      <c r="AY1180" s="18" t="s">
        <v>158</v>
      </c>
      <c r="BE1180" s="198">
        <f t="shared" si="88"/>
        <v>0</v>
      </c>
      <c r="BF1180" s="198">
        <f t="shared" si="89"/>
        <v>0</v>
      </c>
      <c r="BG1180" s="198">
        <f t="shared" si="90"/>
        <v>0</v>
      </c>
      <c r="BH1180" s="198">
        <f t="shared" si="91"/>
        <v>0</v>
      </c>
      <c r="BI1180" s="198">
        <f t="shared" si="92"/>
        <v>0</v>
      </c>
      <c r="BJ1180" s="18" t="s">
        <v>8</v>
      </c>
      <c r="BK1180" s="198">
        <f t="shared" si="93"/>
        <v>0</v>
      </c>
      <c r="BL1180" s="18" t="s">
        <v>283</v>
      </c>
      <c r="BM1180" s="197" t="s">
        <v>2199</v>
      </c>
    </row>
    <row r="1181" spans="1:65" s="2" customFormat="1" ht="16.5" customHeight="1">
      <c r="A1181" s="35"/>
      <c r="B1181" s="36"/>
      <c r="C1181" s="187" t="s">
        <v>2200</v>
      </c>
      <c r="D1181" s="187" t="s">
        <v>160</v>
      </c>
      <c r="E1181" s="188" t="s">
        <v>2201</v>
      </c>
      <c r="F1181" s="189" t="s">
        <v>1831</v>
      </c>
      <c r="G1181" s="190" t="s">
        <v>309</v>
      </c>
      <c r="H1181" s="191">
        <v>80</v>
      </c>
      <c r="I1181" s="192"/>
      <c r="J1181" s="191">
        <f t="shared" si="84"/>
        <v>0</v>
      </c>
      <c r="K1181" s="189" t="s">
        <v>1</v>
      </c>
      <c r="L1181" s="40"/>
      <c r="M1181" s="193" t="s">
        <v>1</v>
      </c>
      <c r="N1181" s="194" t="s">
        <v>41</v>
      </c>
      <c r="O1181" s="72"/>
      <c r="P1181" s="195">
        <f t="shared" si="85"/>
        <v>0</v>
      </c>
      <c r="Q1181" s="195">
        <v>0</v>
      </c>
      <c r="R1181" s="195">
        <f t="shared" si="86"/>
        <v>0</v>
      </c>
      <c r="S1181" s="195">
        <v>0</v>
      </c>
      <c r="T1181" s="196">
        <f t="shared" si="87"/>
        <v>0</v>
      </c>
      <c r="U1181" s="35"/>
      <c r="V1181" s="35"/>
      <c r="W1181" s="35"/>
      <c r="X1181" s="35"/>
      <c r="Y1181" s="35"/>
      <c r="Z1181" s="35"/>
      <c r="AA1181" s="35"/>
      <c r="AB1181" s="35"/>
      <c r="AC1181" s="35"/>
      <c r="AD1181" s="35"/>
      <c r="AE1181" s="35"/>
      <c r="AR1181" s="197" t="s">
        <v>283</v>
      </c>
      <c r="AT1181" s="197" t="s">
        <v>160</v>
      </c>
      <c r="AU1181" s="197" t="s">
        <v>85</v>
      </c>
      <c r="AY1181" s="18" t="s">
        <v>158</v>
      </c>
      <c r="BE1181" s="198">
        <f t="shared" si="88"/>
        <v>0</v>
      </c>
      <c r="BF1181" s="198">
        <f t="shared" si="89"/>
        <v>0</v>
      </c>
      <c r="BG1181" s="198">
        <f t="shared" si="90"/>
        <v>0</v>
      </c>
      <c r="BH1181" s="198">
        <f t="shared" si="91"/>
        <v>0</v>
      </c>
      <c r="BI1181" s="198">
        <f t="shared" si="92"/>
        <v>0</v>
      </c>
      <c r="BJ1181" s="18" t="s">
        <v>8</v>
      </c>
      <c r="BK1181" s="198">
        <f t="shared" si="93"/>
        <v>0</v>
      </c>
      <c r="BL1181" s="18" t="s">
        <v>283</v>
      </c>
      <c r="BM1181" s="197" t="s">
        <v>2202</v>
      </c>
    </row>
    <row r="1182" spans="1:65" s="2" customFormat="1" ht="16.5" customHeight="1">
      <c r="A1182" s="35"/>
      <c r="B1182" s="36"/>
      <c r="C1182" s="187" t="s">
        <v>2203</v>
      </c>
      <c r="D1182" s="187" t="s">
        <v>160</v>
      </c>
      <c r="E1182" s="188" t="s">
        <v>2204</v>
      </c>
      <c r="F1182" s="189" t="s">
        <v>1835</v>
      </c>
      <c r="G1182" s="190" t="s">
        <v>309</v>
      </c>
      <c r="H1182" s="191">
        <v>80</v>
      </c>
      <c r="I1182" s="192"/>
      <c r="J1182" s="191">
        <f t="shared" si="84"/>
        <v>0</v>
      </c>
      <c r="K1182" s="189" t="s">
        <v>1</v>
      </c>
      <c r="L1182" s="40"/>
      <c r="M1182" s="193" t="s">
        <v>1</v>
      </c>
      <c r="N1182" s="194" t="s">
        <v>41</v>
      </c>
      <c r="O1182" s="72"/>
      <c r="P1182" s="195">
        <f t="shared" si="85"/>
        <v>0</v>
      </c>
      <c r="Q1182" s="195">
        <v>0</v>
      </c>
      <c r="R1182" s="195">
        <f t="shared" si="86"/>
        <v>0</v>
      </c>
      <c r="S1182" s="195">
        <v>0</v>
      </c>
      <c r="T1182" s="196">
        <f t="shared" si="87"/>
        <v>0</v>
      </c>
      <c r="U1182" s="35"/>
      <c r="V1182" s="35"/>
      <c r="W1182" s="35"/>
      <c r="X1182" s="35"/>
      <c r="Y1182" s="35"/>
      <c r="Z1182" s="35"/>
      <c r="AA1182" s="35"/>
      <c r="AB1182" s="35"/>
      <c r="AC1182" s="35"/>
      <c r="AD1182" s="35"/>
      <c r="AE1182" s="35"/>
      <c r="AR1182" s="197" t="s">
        <v>283</v>
      </c>
      <c r="AT1182" s="197" t="s">
        <v>160</v>
      </c>
      <c r="AU1182" s="197" t="s">
        <v>85</v>
      </c>
      <c r="AY1182" s="18" t="s">
        <v>158</v>
      </c>
      <c r="BE1182" s="198">
        <f t="shared" si="88"/>
        <v>0</v>
      </c>
      <c r="BF1182" s="198">
        <f t="shared" si="89"/>
        <v>0</v>
      </c>
      <c r="BG1182" s="198">
        <f t="shared" si="90"/>
        <v>0</v>
      </c>
      <c r="BH1182" s="198">
        <f t="shared" si="91"/>
        <v>0</v>
      </c>
      <c r="BI1182" s="198">
        <f t="shared" si="92"/>
        <v>0</v>
      </c>
      <c r="BJ1182" s="18" t="s">
        <v>8</v>
      </c>
      <c r="BK1182" s="198">
        <f t="shared" si="93"/>
        <v>0</v>
      </c>
      <c r="BL1182" s="18" t="s">
        <v>283</v>
      </c>
      <c r="BM1182" s="197" t="s">
        <v>2205</v>
      </c>
    </row>
    <row r="1183" spans="1:65" s="2" customFormat="1" ht="16.5" customHeight="1">
      <c r="A1183" s="35"/>
      <c r="B1183" s="36"/>
      <c r="C1183" s="187" t="s">
        <v>2206</v>
      </c>
      <c r="D1183" s="187" t="s">
        <v>160</v>
      </c>
      <c r="E1183" s="188" t="s">
        <v>2207</v>
      </c>
      <c r="F1183" s="189" t="s">
        <v>1839</v>
      </c>
      <c r="G1183" s="190" t="s">
        <v>309</v>
      </c>
      <c r="H1183" s="191">
        <v>290</v>
      </c>
      <c r="I1183" s="192"/>
      <c r="J1183" s="191">
        <f t="shared" si="84"/>
        <v>0</v>
      </c>
      <c r="K1183" s="189" t="s">
        <v>1</v>
      </c>
      <c r="L1183" s="40"/>
      <c r="M1183" s="193" t="s">
        <v>1</v>
      </c>
      <c r="N1183" s="194" t="s">
        <v>41</v>
      </c>
      <c r="O1183" s="72"/>
      <c r="P1183" s="195">
        <f t="shared" si="85"/>
        <v>0</v>
      </c>
      <c r="Q1183" s="195">
        <v>0</v>
      </c>
      <c r="R1183" s="195">
        <f t="shared" si="86"/>
        <v>0</v>
      </c>
      <c r="S1183" s="195">
        <v>0</v>
      </c>
      <c r="T1183" s="196">
        <f t="shared" si="87"/>
        <v>0</v>
      </c>
      <c r="U1183" s="35"/>
      <c r="V1183" s="35"/>
      <c r="W1183" s="35"/>
      <c r="X1183" s="35"/>
      <c r="Y1183" s="35"/>
      <c r="Z1183" s="35"/>
      <c r="AA1183" s="35"/>
      <c r="AB1183" s="35"/>
      <c r="AC1183" s="35"/>
      <c r="AD1183" s="35"/>
      <c r="AE1183" s="35"/>
      <c r="AR1183" s="197" t="s">
        <v>283</v>
      </c>
      <c r="AT1183" s="197" t="s">
        <v>160</v>
      </c>
      <c r="AU1183" s="197" t="s">
        <v>85</v>
      </c>
      <c r="AY1183" s="18" t="s">
        <v>158</v>
      </c>
      <c r="BE1183" s="198">
        <f t="shared" si="88"/>
        <v>0</v>
      </c>
      <c r="BF1183" s="198">
        <f t="shared" si="89"/>
        <v>0</v>
      </c>
      <c r="BG1183" s="198">
        <f t="shared" si="90"/>
        <v>0</v>
      </c>
      <c r="BH1183" s="198">
        <f t="shared" si="91"/>
        <v>0</v>
      </c>
      <c r="BI1183" s="198">
        <f t="shared" si="92"/>
        <v>0</v>
      </c>
      <c r="BJ1183" s="18" t="s">
        <v>8</v>
      </c>
      <c r="BK1183" s="198">
        <f t="shared" si="93"/>
        <v>0</v>
      </c>
      <c r="BL1183" s="18" t="s">
        <v>283</v>
      </c>
      <c r="BM1183" s="197" t="s">
        <v>2208</v>
      </c>
    </row>
    <row r="1184" spans="1:65" s="2" customFormat="1" ht="16.5" customHeight="1">
      <c r="A1184" s="35"/>
      <c r="B1184" s="36"/>
      <c r="C1184" s="187" t="s">
        <v>2209</v>
      </c>
      <c r="D1184" s="187" t="s">
        <v>160</v>
      </c>
      <c r="E1184" s="188" t="s">
        <v>2210</v>
      </c>
      <c r="F1184" s="189" t="s">
        <v>1843</v>
      </c>
      <c r="G1184" s="190" t="s">
        <v>309</v>
      </c>
      <c r="H1184" s="191">
        <v>165</v>
      </c>
      <c r="I1184" s="192"/>
      <c r="J1184" s="191">
        <f t="shared" si="84"/>
        <v>0</v>
      </c>
      <c r="K1184" s="189" t="s">
        <v>1</v>
      </c>
      <c r="L1184" s="40"/>
      <c r="M1184" s="193" t="s">
        <v>1</v>
      </c>
      <c r="N1184" s="194" t="s">
        <v>41</v>
      </c>
      <c r="O1184" s="72"/>
      <c r="P1184" s="195">
        <f t="shared" si="85"/>
        <v>0</v>
      </c>
      <c r="Q1184" s="195">
        <v>0</v>
      </c>
      <c r="R1184" s="195">
        <f t="shared" si="86"/>
        <v>0</v>
      </c>
      <c r="S1184" s="195">
        <v>0</v>
      </c>
      <c r="T1184" s="196">
        <f t="shared" si="87"/>
        <v>0</v>
      </c>
      <c r="U1184" s="35"/>
      <c r="V1184" s="35"/>
      <c r="W1184" s="35"/>
      <c r="X1184" s="35"/>
      <c r="Y1184" s="35"/>
      <c r="Z1184" s="35"/>
      <c r="AA1184" s="35"/>
      <c r="AB1184" s="35"/>
      <c r="AC1184" s="35"/>
      <c r="AD1184" s="35"/>
      <c r="AE1184" s="35"/>
      <c r="AR1184" s="197" t="s">
        <v>283</v>
      </c>
      <c r="AT1184" s="197" t="s">
        <v>160</v>
      </c>
      <c r="AU1184" s="197" t="s">
        <v>85</v>
      </c>
      <c r="AY1184" s="18" t="s">
        <v>158</v>
      </c>
      <c r="BE1184" s="198">
        <f t="shared" si="88"/>
        <v>0</v>
      </c>
      <c r="BF1184" s="198">
        <f t="shared" si="89"/>
        <v>0</v>
      </c>
      <c r="BG1184" s="198">
        <f t="shared" si="90"/>
        <v>0</v>
      </c>
      <c r="BH1184" s="198">
        <f t="shared" si="91"/>
        <v>0</v>
      </c>
      <c r="BI1184" s="198">
        <f t="shared" si="92"/>
        <v>0</v>
      </c>
      <c r="BJ1184" s="18" t="s">
        <v>8</v>
      </c>
      <c r="BK1184" s="198">
        <f t="shared" si="93"/>
        <v>0</v>
      </c>
      <c r="BL1184" s="18" t="s">
        <v>283</v>
      </c>
      <c r="BM1184" s="197" t="s">
        <v>2211</v>
      </c>
    </row>
    <row r="1185" spans="1:65" s="2" customFormat="1" ht="16.5" customHeight="1">
      <c r="A1185" s="35"/>
      <c r="B1185" s="36"/>
      <c r="C1185" s="187" t="s">
        <v>2212</v>
      </c>
      <c r="D1185" s="187" t="s">
        <v>160</v>
      </c>
      <c r="E1185" s="188" t="s">
        <v>2213</v>
      </c>
      <c r="F1185" s="189" t="s">
        <v>1847</v>
      </c>
      <c r="G1185" s="190" t="s">
        <v>498</v>
      </c>
      <c r="H1185" s="191">
        <v>2</v>
      </c>
      <c r="I1185" s="192"/>
      <c r="J1185" s="191">
        <f t="shared" si="84"/>
        <v>0</v>
      </c>
      <c r="K1185" s="189" t="s">
        <v>1</v>
      </c>
      <c r="L1185" s="40"/>
      <c r="M1185" s="193" t="s">
        <v>1</v>
      </c>
      <c r="N1185" s="194" t="s">
        <v>41</v>
      </c>
      <c r="O1185" s="72"/>
      <c r="P1185" s="195">
        <f t="shared" si="85"/>
        <v>0</v>
      </c>
      <c r="Q1185" s="195">
        <v>0</v>
      </c>
      <c r="R1185" s="195">
        <f t="shared" si="86"/>
        <v>0</v>
      </c>
      <c r="S1185" s="195">
        <v>0</v>
      </c>
      <c r="T1185" s="196">
        <f t="shared" si="87"/>
        <v>0</v>
      </c>
      <c r="U1185" s="35"/>
      <c r="V1185" s="35"/>
      <c r="W1185" s="35"/>
      <c r="X1185" s="35"/>
      <c r="Y1185" s="35"/>
      <c r="Z1185" s="35"/>
      <c r="AA1185" s="35"/>
      <c r="AB1185" s="35"/>
      <c r="AC1185" s="35"/>
      <c r="AD1185" s="35"/>
      <c r="AE1185" s="35"/>
      <c r="AR1185" s="197" t="s">
        <v>283</v>
      </c>
      <c r="AT1185" s="197" t="s">
        <v>160</v>
      </c>
      <c r="AU1185" s="197" t="s">
        <v>85</v>
      </c>
      <c r="AY1185" s="18" t="s">
        <v>158</v>
      </c>
      <c r="BE1185" s="198">
        <f t="shared" si="88"/>
        <v>0</v>
      </c>
      <c r="BF1185" s="198">
        <f t="shared" si="89"/>
        <v>0</v>
      </c>
      <c r="BG1185" s="198">
        <f t="shared" si="90"/>
        <v>0</v>
      </c>
      <c r="BH1185" s="198">
        <f t="shared" si="91"/>
        <v>0</v>
      </c>
      <c r="BI1185" s="198">
        <f t="shared" si="92"/>
        <v>0</v>
      </c>
      <c r="BJ1185" s="18" t="s">
        <v>8</v>
      </c>
      <c r="BK1185" s="198">
        <f t="shared" si="93"/>
        <v>0</v>
      </c>
      <c r="BL1185" s="18" t="s">
        <v>283</v>
      </c>
      <c r="BM1185" s="197" t="s">
        <v>2214</v>
      </c>
    </row>
    <row r="1186" spans="1:65" s="2" customFormat="1" ht="16.5" customHeight="1">
      <c r="A1186" s="35"/>
      <c r="B1186" s="36"/>
      <c r="C1186" s="187" t="s">
        <v>2215</v>
      </c>
      <c r="D1186" s="187" t="s">
        <v>160</v>
      </c>
      <c r="E1186" s="188" t="s">
        <v>2216</v>
      </c>
      <c r="F1186" s="189" t="s">
        <v>1851</v>
      </c>
      <c r="G1186" s="190" t="s">
        <v>309</v>
      </c>
      <c r="H1186" s="191">
        <v>1540</v>
      </c>
      <c r="I1186" s="192"/>
      <c r="J1186" s="191">
        <f t="shared" si="84"/>
        <v>0</v>
      </c>
      <c r="K1186" s="189" t="s">
        <v>1</v>
      </c>
      <c r="L1186" s="40"/>
      <c r="M1186" s="193" t="s">
        <v>1</v>
      </c>
      <c r="N1186" s="194" t="s">
        <v>41</v>
      </c>
      <c r="O1186" s="72"/>
      <c r="P1186" s="195">
        <f t="shared" si="85"/>
        <v>0</v>
      </c>
      <c r="Q1186" s="195">
        <v>0</v>
      </c>
      <c r="R1186" s="195">
        <f t="shared" si="86"/>
        <v>0</v>
      </c>
      <c r="S1186" s="195">
        <v>0</v>
      </c>
      <c r="T1186" s="196">
        <f t="shared" si="87"/>
        <v>0</v>
      </c>
      <c r="U1186" s="35"/>
      <c r="V1186" s="35"/>
      <c r="W1186" s="35"/>
      <c r="X1186" s="35"/>
      <c r="Y1186" s="35"/>
      <c r="Z1186" s="35"/>
      <c r="AA1186" s="35"/>
      <c r="AB1186" s="35"/>
      <c r="AC1186" s="35"/>
      <c r="AD1186" s="35"/>
      <c r="AE1186" s="35"/>
      <c r="AR1186" s="197" t="s">
        <v>283</v>
      </c>
      <c r="AT1186" s="197" t="s">
        <v>160</v>
      </c>
      <c r="AU1186" s="197" t="s">
        <v>85</v>
      </c>
      <c r="AY1186" s="18" t="s">
        <v>158</v>
      </c>
      <c r="BE1186" s="198">
        <f t="shared" si="88"/>
        <v>0</v>
      </c>
      <c r="BF1186" s="198">
        <f t="shared" si="89"/>
        <v>0</v>
      </c>
      <c r="BG1186" s="198">
        <f t="shared" si="90"/>
        <v>0</v>
      </c>
      <c r="BH1186" s="198">
        <f t="shared" si="91"/>
        <v>0</v>
      </c>
      <c r="BI1186" s="198">
        <f t="shared" si="92"/>
        <v>0</v>
      </c>
      <c r="BJ1186" s="18" t="s">
        <v>8</v>
      </c>
      <c r="BK1186" s="198">
        <f t="shared" si="93"/>
        <v>0</v>
      </c>
      <c r="BL1186" s="18" t="s">
        <v>283</v>
      </c>
      <c r="BM1186" s="197" t="s">
        <v>2217</v>
      </c>
    </row>
    <row r="1187" spans="1:65" s="2" customFormat="1" ht="16.5" customHeight="1">
      <c r="A1187" s="35"/>
      <c r="B1187" s="36"/>
      <c r="C1187" s="187" t="s">
        <v>2218</v>
      </c>
      <c r="D1187" s="187" t="s">
        <v>160</v>
      </c>
      <c r="E1187" s="188" t="s">
        <v>2219</v>
      </c>
      <c r="F1187" s="189" t="s">
        <v>1855</v>
      </c>
      <c r="G1187" s="190" t="s">
        <v>309</v>
      </c>
      <c r="H1187" s="191">
        <v>80</v>
      </c>
      <c r="I1187" s="192"/>
      <c r="J1187" s="191">
        <f t="shared" si="84"/>
        <v>0</v>
      </c>
      <c r="K1187" s="189" t="s">
        <v>1</v>
      </c>
      <c r="L1187" s="40"/>
      <c r="M1187" s="193" t="s">
        <v>1</v>
      </c>
      <c r="N1187" s="194" t="s">
        <v>41</v>
      </c>
      <c r="O1187" s="72"/>
      <c r="P1187" s="195">
        <f t="shared" si="85"/>
        <v>0</v>
      </c>
      <c r="Q1187" s="195">
        <v>0</v>
      </c>
      <c r="R1187" s="195">
        <f t="shared" si="86"/>
        <v>0</v>
      </c>
      <c r="S1187" s="195">
        <v>0</v>
      </c>
      <c r="T1187" s="196">
        <f t="shared" si="87"/>
        <v>0</v>
      </c>
      <c r="U1187" s="35"/>
      <c r="V1187" s="35"/>
      <c r="W1187" s="35"/>
      <c r="X1187" s="35"/>
      <c r="Y1187" s="35"/>
      <c r="Z1187" s="35"/>
      <c r="AA1187" s="35"/>
      <c r="AB1187" s="35"/>
      <c r="AC1187" s="35"/>
      <c r="AD1187" s="35"/>
      <c r="AE1187" s="35"/>
      <c r="AR1187" s="197" t="s">
        <v>283</v>
      </c>
      <c r="AT1187" s="197" t="s">
        <v>160</v>
      </c>
      <c r="AU1187" s="197" t="s">
        <v>85</v>
      </c>
      <c r="AY1187" s="18" t="s">
        <v>158</v>
      </c>
      <c r="BE1187" s="198">
        <f t="shared" si="88"/>
        <v>0</v>
      </c>
      <c r="BF1187" s="198">
        <f t="shared" si="89"/>
        <v>0</v>
      </c>
      <c r="BG1187" s="198">
        <f t="shared" si="90"/>
        <v>0</v>
      </c>
      <c r="BH1187" s="198">
        <f t="shared" si="91"/>
        <v>0</v>
      </c>
      <c r="BI1187" s="198">
        <f t="shared" si="92"/>
        <v>0</v>
      </c>
      <c r="BJ1187" s="18" t="s">
        <v>8</v>
      </c>
      <c r="BK1187" s="198">
        <f t="shared" si="93"/>
        <v>0</v>
      </c>
      <c r="BL1187" s="18" t="s">
        <v>283</v>
      </c>
      <c r="BM1187" s="197" t="s">
        <v>2220</v>
      </c>
    </row>
    <row r="1188" spans="1:65" s="2" customFormat="1" ht="24">
      <c r="A1188" s="35"/>
      <c r="B1188" s="36"/>
      <c r="C1188" s="187" t="s">
        <v>2221</v>
      </c>
      <c r="D1188" s="187" t="s">
        <v>160</v>
      </c>
      <c r="E1188" s="188" t="s">
        <v>2222</v>
      </c>
      <c r="F1188" s="189" t="s">
        <v>1859</v>
      </c>
      <c r="G1188" s="190" t="s">
        <v>309</v>
      </c>
      <c r="H1188" s="191">
        <v>70</v>
      </c>
      <c r="I1188" s="192"/>
      <c r="J1188" s="191">
        <f t="shared" si="84"/>
        <v>0</v>
      </c>
      <c r="K1188" s="189" t="s">
        <v>1</v>
      </c>
      <c r="L1188" s="40"/>
      <c r="M1188" s="193" t="s">
        <v>1</v>
      </c>
      <c r="N1188" s="194" t="s">
        <v>41</v>
      </c>
      <c r="O1188" s="72"/>
      <c r="P1188" s="195">
        <f t="shared" si="85"/>
        <v>0</v>
      </c>
      <c r="Q1188" s="195">
        <v>0</v>
      </c>
      <c r="R1188" s="195">
        <f t="shared" si="86"/>
        <v>0</v>
      </c>
      <c r="S1188" s="195">
        <v>0</v>
      </c>
      <c r="T1188" s="196">
        <f t="shared" si="87"/>
        <v>0</v>
      </c>
      <c r="U1188" s="35"/>
      <c r="V1188" s="35"/>
      <c r="W1188" s="35"/>
      <c r="X1188" s="35"/>
      <c r="Y1188" s="35"/>
      <c r="Z1188" s="35"/>
      <c r="AA1188" s="35"/>
      <c r="AB1188" s="35"/>
      <c r="AC1188" s="35"/>
      <c r="AD1188" s="35"/>
      <c r="AE1188" s="35"/>
      <c r="AR1188" s="197" t="s">
        <v>283</v>
      </c>
      <c r="AT1188" s="197" t="s">
        <v>160</v>
      </c>
      <c r="AU1188" s="197" t="s">
        <v>85</v>
      </c>
      <c r="AY1188" s="18" t="s">
        <v>158</v>
      </c>
      <c r="BE1188" s="198">
        <f t="shared" si="88"/>
        <v>0</v>
      </c>
      <c r="BF1188" s="198">
        <f t="shared" si="89"/>
        <v>0</v>
      </c>
      <c r="BG1188" s="198">
        <f t="shared" si="90"/>
        <v>0</v>
      </c>
      <c r="BH1188" s="198">
        <f t="shared" si="91"/>
        <v>0</v>
      </c>
      <c r="BI1188" s="198">
        <f t="shared" si="92"/>
        <v>0</v>
      </c>
      <c r="BJ1188" s="18" t="s">
        <v>8</v>
      </c>
      <c r="BK1188" s="198">
        <f t="shared" si="93"/>
        <v>0</v>
      </c>
      <c r="BL1188" s="18" t="s">
        <v>283</v>
      </c>
      <c r="BM1188" s="197" t="s">
        <v>2223</v>
      </c>
    </row>
    <row r="1189" spans="1:65" s="2" customFormat="1" ht="16.5" customHeight="1">
      <c r="A1189" s="35"/>
      <c r="B1189" s="36"/>
      <c r="C1189" s="187" t="s">
        <v>2224</v>
      </c>
      <c r="D1189" s="187" t="s">
        <v>160</v>
      </c>
      <c r="E1189" s="188" t="s">
        <v>2225</v>
      </c>
      <c r="F1189" s="189" t="s">
        <v>1863</v>
      </c>
      <c r="G1189" s="190" t="s">
        <v>498</v>
      </c>
      <c r="H1189" s="191">
        <v>80</v>
      </c>
      <c r="I1189" s="192"/>
      <c r="J1189" s="191">
        <f t="shared" si="84"/>
        <v>0</v>
      </c>
      <c r="K1189" s="189" t="s">
        <v>1</v>
      </c>
      <c r="L1189" s="40"/>
      <c r="M1189" s="193" t="s">
        <v>1</v>
      </c>
      <c r="N1189" s="194" t="s">
        <v>41</v>
      </c>
      <c r="O1189" s="72"/>
      <c r="P1189" s="195">
        <f t="shared" si="85"/>
        <v>0</v>
      </c>
      <c r="Q1189" s="195">
        <v>0</v>
      </c>
      <c r="R1189" s="195">
        <f t="shared" si="86"/>
        <v>0</v>
      </c>
      <c r="S1189" s="195">
        <v>0</v>
      </c>
      <c r="T1189" s="196">
        <f t="shared" si="87"/>
        <v>0</v>
      </c>
      <c r="U1189" s="35"/>
      <c r="V1189" s="35"/>
      <c r="W1189" s="35"/>
      <c r="X1189" s="35"/>
      <c r="Y1189" s="35"/>
      <c r="Z1189" s="35"/>
      <c r="AA1189" s="35"/>
      <c r="AB1189" s="35"/>
      <c r="AC1189" s="35"/>
      <c r="AD1189" s="35"/>
      <c r="AE1189" s="35"/>
      <c r="AR1189" s="197" t="s">
        <v>283</v>
      </c>
      <c r="AT1189" s="197" t="s">
        <v>160</v>
      </c>
      <c r="AU1189" s="197" t="s">
        <v>85</v>
      </c>
      <c r="AY1189" s="18" t="s">
        <v>158</v>
      </c>
      <c r="BE1189" s="198">
        <f t="shared" si="88"/>
        <v>0</v>
      </c>
      <c r="BF1189" s="198">
        <f t="shared" si="89"/>
        <v>0</v>
      </c>
      <c r="BG1189" s="198">
        <f t="shared" si="90"/>
        <v>0</v>
      </c>
      <c r="BH1189" s="198">
        <f t="shared" si="91"/>
        <v>0</v>
      </c>
      <c r="BI1189" s="198">
        <f t="shared" si="92"/>
        <v>0</v>
      </c>
      <c r="BJ1189" s="18" t="s">
        <v>8</v>
      </c>
      <c r="BK1189" s="198">
        <f t="shared" si="93"/>
        <v>0</v>
      </c>
      <c r="BL1189" s="18" t="s">
        <v>283</v>
      </c>
      <c r="BM1189" s="197" t="s">
        <v>2226</v>
      </c>
    </row>
    <row r="1190" spans="1:65" s="2" customFormat="1" ht="24">
      <c r="A1190" s="35"/>
      <c r="B1190" s="36"/>
      <c r="C1190" s="187" t="s">
        <v>2227</v>
      </c>
      <c r="D1190" s="187" t="s">
        <v>160</v>
      </c>
      <c r="E1190" s="188" t="s">
        <v>2228</v>
      </c>
      <c r="F1190" s="189" t="s">
        <v>1867</v>
      </c>
      <c r="G1190" s="190" t="s">
        <v>498</v>
      </c>
      <c r="H1190" s="191">
        <v>25</v>
      </c>
      <c r="I1190" s="192"/>
      <c r="J1190" s="191">
        <f t="shared" si="84"/>
        <v>0</v>
      </c>
      <c r="K1190" s="189" t="s">
        <v>1</v>
      </c>
      <c r="L1190" s="40"/>
      <c r="M1190" s="193" t="s">
        <v>1</v>
      </c>
      <c r="N1190" s="194" t="s">
        <v>41</v>
      </c>
      <c r="O1190" s="72"/>
      <c r="P1190" s="195">
        <f t="shared" si="85"/>
        <v>0</v>
      </c>
      <c r="Q1190" s="195">
        <v>0</v>
      </c>
      <c r="R1190" s="195">
        <f t="shared" si="86"/>
        <v>0</v>
      </c>
      <c r="S1190" s="195">
        <v>0</v>
      </c>
      <c r="T1190" s="196">
        <f t="shared" si="87"/>
        <v>0</v>
      </c>
      <c r="U1190" s="35"/>
      <c r="V1190" s="35"/>
      <c r="W1190" s="35"/>
      <c r="X1190" s="35"/>
      <c r="Y1190" s="35"/>
      <c r="Z1190" s="35"/>
      <c r="AA1190" s="35"/>
      <c r="AB1190" s="35"/>
      <c r="AC1190" s="35"/>
      <c r="AD1190" s="35"/>
      <c r="AE1190" s="35"/>
      <c r="AR1190" s="197" t="s">
        <v>283</v>
      </c>
      <c r="AT1190" s="197" t="s">
        <v>160</v>
      </c>
      <c r="AU1190" s="197" t="s">
        <v>85</v>
      </c>
      <c r="AY1190" s="18" t="s">
        <v>158</v>
      </c>
      <c r="BE1190" s="198">
        <f t="shared" si="88"/>
        <v>0</v>
      </c>
      <c r="BF1190" s="198">
        <f t="shared" si="89"/>
        <v>0</v>
      </c>
      <c r="BG1190" s="198">
        <f t="shared" si="90"/>
        <v>0</v>
      </c>
      <c r="BH1190" s="198">
        <f t="shared" si="91"/>
        <v>0</v>
      </c>
      <c r="BI1190" s="198">
        <f t="shared" si="92"/>
        <v>0</v>
      </c>
      <c r="BJ1190" s="18" t="s">
        <v>8</v>
      </c>
      <c r="BK1190" s="198">
        <f t="shared" si="93"/>
        <v>0</v>
      </c>
      <c r="BL1190" s="18" t="s">
        <v>283</v>
      </c>
      <c r="BM1190" s="197" t="s">
        <v>2229</v>
      </c>
    </row>
    <row r="1191" spans="1:65" s="2" customFormat="1" ht="16.5" customHeight="1">
      <c r="A1191" s="35"/>
      <c r="B1191" s="36"/>
      <c r="C1191" s="187" t="s">
        <v>2230</v>
      </c>
      <c r="D1191" s="187" t="s">
        <v>160</v>
      </c>
      <c r="E1191" s="188" t="s">
        <v>2231</v>
      </c>
      <c r="F1191" s="189" t="s">
        <v>1871</v>
      </c>
      <c r="G1191" s="190" t="s">
        <v>498</v>
      </c>
      <c r="H1191" s="191">
        <v>13</v>
      </c>
      <c r="I1191" s="192"/>
      <c r="J1191" s="191">
        <f t="shared" si="84"/>
        <v>0</v>
      </c>
      <c r="K1191" s="189" t="s">
        <v>1</v>
      </c>
      <c r="L1191" s="40"/>
      <c r="M1191" s="193" t="s">
        <v>1</v>
      </c>
      <c r="N1191" s="194" t="s">
        <v>41</v>
      </c>
      <c r="O1191" s="72"/>
      <c r="P1191" s="195">
        <f t="shared" si="85"/>
        <v>0</v>
      </c>
      <c r="Q1191" s="195">
        <v>0</v>
      </c>
      <c r="R1191" s="195">
        <f t="shared" si="86"/>
        <v>0</v>
      </c>
      <c r="S1191" s="195">
        <v>0</v>
      </c>
      <c r="T1191" s="196">
        <f t="shared" si="87"/>
        <v>0</v>
      </c>
      <c r="U1191" s="35"/>
      <c r="V1191" s="35"/>
      <c r="W1191" s="35"/>
      <c r="X1191" s="35"/>
      <c r="Y1191" s="35"/>
      <c r="Z1191" s="35"/>
      <c r="AA1191" s="35"/>
      <c r="AB1191" s="35"/>
      <c r="AC1191" s="35"/>
      <c r="AD1191" s="35"/>
      <c r="AE1191" s="35"/>
      <c r="AR1191" s="197" t="s">
        <v>283</v>
      </c>
      <c r="AT1191" s="197" t="s">
        <v>160</v>
      </c>
      <c r="AU1191" s="197" t="s">
        <v>85</v>
      </c>
      <c r="AY1191" s="18" t="s">
        <v>158</v>
      </c>
      <c r="BE1191" s="198">
        <f t="shared" si="88"/>
        <v>0</v>
      </c>
      <c r="BF1191" s="198">
        <f t="shared" si="89"/>
        <v>0</v>
      </c>
      <c r="BG1191" s="198">
        <f t="shared" si="90"/>
        <v>0</v>
      </c>
      <c r="BH1191" s="198">
        <f t="shared" si="91"/>
        <v>0</v>
      </c>
      <c r="BI1191" s="198">
        <f t="shared" si="92"/>
        <v>0</v>
      </c>
      <c r="BJ1191" s="18" t="s">
        <v>8</v>
      </c>
      <c r="BK1191" s="198">
        <f t="shared" si="93"/>
        <v>0</v>
      </c>
      <c r="BL1191" s="18" t="s">
        <v>283</v>
      </c>
      <c r="BM1191" s="197" t="s">
        <v>2232</v>
      </c>
    </row>
    <row r="1192" spans="1:65" s="2" customFormat="1" ht="16.5" customHeight="1">
      <c r="A1192" s="35"/>
      <c r="B1192" s="36"/>
      <c r="C1192" s="187" t="s">
        <v>2233</v>
      </c>
      <c r="D1192" s="187" t="s">
        <v>160</v>
      </c>
      <c r="E1192" s="188" t="s">
        <v>2234</v>
      </c>
      <c r="F1192" s="189" t="s">
        <v>1875</v>
      </c>
      <c r="G1192" s="190" t="s">
        <v>498</v>
      </c>
      <c r="H1192" s="191">
        <v>35</v>
      </c>
      <c r="I1192" s="192"/>
      <c r="J1192" s="191">
        <f t="shared" si="84"/>
        <v>0</v>
      </c>
      <c r="K1192" s="189" t="s">
        <v>1</v>
      </c>
      <c r="L1192" s="40"/>
      <c r="M1192" s="193" t="s">
        <v>1</v>
      </c>
      <c r="N1192" s="194" t="s">
        <v>41</v>
      </c>
      <c r="O1192" s="72"/>
      <c r="P1192" s="195">
        <f t="shared" si="85"/>
        <v>0</v>
      </c>
      <c r="Q1192" s="195">
        <v>0</v>
      </c>
      <c r="R1192" s="195">
        <f t="shared" si="86"/>
        <v>0</v>
      </c>
      <c r="S1192" s="195">
        <v>0</v>
      </c>
      <c r="T1192" s="196">
        <f t="shared" si="87"/>
        <v>0</v>
      </c>
      <c r="U1192" s="35"/>
      <c r="V1192" s="35"/>
      <c r="W1192" s="35"/>
      <c r="X1192" s="35"/>
      <c r="Y1192" s="35"/>
      <c r="Z1192" s="35"/>
      <c r="AA1192" s="35"/>
      <c r="AB1192" s="35"/>
      <c r="AC1192" s="35"/>
      <c r="AD1192" s="35"/>
      <c r="AE1192" s="35"/>
      <c r="AR1192" s="197" t="s">
        <v>283</v>
      </c>
      <c r="AT1192" s="197" t="s">
        <v>160</v>
      </c>
      <c r="AU1192" s="197" t="s">
        <v>85</v>
      </c>
      <c r="AY1192" s="18" t="s">
        <v>158</v>
      </c>
      <c r="BE1192" s="198">
        <f t="shared" si="88"/>
        <v>0</v>
      </c>
      <c r="BF1192" s="198">
        <f t="shared" si="89"/>
        <v>0</v>
      </c>
      <c r="BG1192" s="198">
        <f t="shared" si="90"/>
        <v>0</v>
      </c>
      <c r="BH1192" s="198">
        <f t="shared" si="91"/>
        <v>0</v>
      </c>
      <c r="BI1192" s="198">
        <f t="shared" si="92"/>
        <v>0</v>
      </c>
      <c r="BJ1192" s="18" t="s">
        <v>8</v>
      </c>
      <c r="BK1192" s="198">
        <f t="shared" si="93"/>
        <v>0</v>
      </c>
      <c r="BL1192" s="18" t="s">
        <v>283</v>
      </c>
      <c r="BM1192" s="197" t="s">
        <v>2235</v>
      </c>
    </row>
    <row r="1193" spans="1:65" s="2" customFormat="1" ht="16.5" customHeight="1">
      <c r="A1193" s="35"/>
      <c r="B1193" s="36"/>
      <c r="C1193" s="187" t="s">
        <v>2236</v>
      </c>
      <c r="D1193" s="187" t="s">
        <v>160</v>
      </c>
      <c r="E1193" s="188" t="s">
        <v>2237</v>
      </c>
      <c r="F1193" s="189" t="s">
        <v>1879</v>
      </c>
      <c r="G1193" s="190" t="s">
        <v>498</v>
      </c>
      <c r="H1193" s="191">
        <v>18</v>
      </c>
      <c r="I1193" s="192"/>
      <c r="J1193" s="191">
        <f t="shared" si="84"/>
        <v>0</v>
      </c>
      <c r="K1193" s="189" t="s">
        <v>1</v>
      </c>
      <c r="L1193" s="40"/>
      <c r="M1193" s="193" t="s">
        <v>1</v>
      </c>
      <c r="N1193" s="194" t="s">
        <v>41</v>
      </c>
      <c r="O1193" s="72"/>
      <c r="P1193" s="195">
        <f t="shared" si="85"/>
        <v>0</v>
      </c>
      <c r="Q1193" s="195">
        <v>0</v>
      </c>
      <c r="R1193" s="195">
        <f t="shared" si="86"/>
        <v>0</v>
      </c>
      <c r="S1193" s="195">
        <v>0</v>
      </c>
      <c r="T1193" s="196">
        <f t="shared" si="87"/>
        <v>0</v>
      </c>
      <c r="U1193" s="35"/>
      <c r="V1193" s="35"/>
      <c r="W1193" s="35"/>
      <c r="X1193" s="35"/>
      <c r="Y1193" s="35"/>
      <c r="Z1193" s="35"/>
      <c r="AA1193" s="35"/>
      <c r="AB1193" s="35"/>
      <c r="AC1193" s="35"/>
      <c r="AD1193" s="35"/>
      <c r="AE1193" s="35"/>
      <c r="AR1193" s="197" t="s">
        <v>283</v>
      </c>
      <c r="AT1193" s="197" t="s">
        <v>160</v>
      </c>
      <c r="AU1193" s="197" t="s">
        <v>85</v>
      </c>
      <c r="AY1193" s="18" t="s">
        <v>158</v>
      </c>
      <c r="BE1193" s="198">
        <f t="shared" si="88"/>
        <v>0</v>
      </c>
      <c r="BF1193" s="198">
        <f t="shared" si="89"/>
        <v>0</v>
      </c>
      <c r="BG1193" s="198">
        <f t="shared" si="90"/>
        <v>0</v>
      </c>
      <c r="BH1193" s="198">
        <f t="shared" si="91"/>
        <v>0</v>
      </c>
      <c r="BI1193" s="198">
        <f t="shared" si="92"/>
        <v>0</v>
      </c>
      <c r="BJ1193" s="18" t="s">
        <v>8</v>
      </c>
      <c r="BK1193" s="198">
        <f t="shared" si="93"/>
        <v>0</v>
      </c>
      <c r="BL1193" s="18" t="s">
        <v>283</v>
      </c>
      <c r="BM1193" s="197" t="s">
        <v>2238</v>
      </c>
    </row>
    <row r="1194" spans="1:65" s="2" customFormat="1" ht="16.5" customHeight="1">
      <c r="A1194" s="35"/>
      <c r="B1194" s="36"/>
      <c r="C1194" s="187" t="s">
        <v>2239</v>
      </c>
      <c r="D1194" s="187" t="s">
        <v>160</v>
      </c>
      <c r="E1194" s="188" t="s">
        <v>2240</v>
      </c>
      <c r="F1194" s="189" t="s">
        <v>1883</v>
      </c>
      <c r="G1194" s="190" t="s">
        <v>498</v>
      </c>
      <c r="H1194" s="191">
        <v>20</v>
      </c>
      <c r="I1194" s="192"/>
      <c r="J1194" s="191">
        <f t="shared" si="84"/>
        <v>0</v>
      </c>
      <c r="K1194" s="189" t="s">
        <v>1</v>
      </c>
      <c r="L1194" s="40"/>
      <c r="M1194" s="193" t="s">
        <v>1</v>
      </c>
      <c r="N1194" s="194" t="s">
        <v>41</v>
      </c>
      <c r="O1194" s="72"/>
      <c r="P1194" s="195">
        <f t="shared" si="85"/>
        <v>0</v>
      </c>
      <c r="Q1194" s="195">
        <v>0</v>
      </c>
      <c r="R1194" s="195">
        <f t="shared" si="86"/>
        <v>0</v>
      </c>
      <c r="S1194" s="195">
        <v>0</v>
      </c>
      <c r="T1194" s="196">
        <f t="shared" si="87"/>
        <v>0</v>
      </c>
      <c r="U1194" s="35"/>
      <c r="V1194" s="35"/>
      <c r="W1194" s="35"/>
      <c r="X1194" s="35"/>
      <c r="Y1194" s="35"/>
      <c r="Z1194" s="35"/>
      <c r="AA1194" s="35"/>
      <c r="AB1194" s="35"/>
      <c r="AC1194" s="35"/>
      <c r="AD1194" s="35"/>
      <c r="AE1194" s="35"/>
      <c r="AR1194" s="197" t="s">
        <v>283</v>
      </c>
      <c r="AT1194" s="197" t="s">
        <v>160</v>
      </c>
      <c r="AU1194" s="197" t="s">
        <v>85</v>
      </c>
      <c r="AY1194" s="18" t="s">
        <v>158</v>
      </c>
      <c r="BE1194" s="198">
        <f t="shared" si="88"/>
        <v>0</v>
      </c>
      <c r="BF1194" s="198">
        <f t="shared" si="89"/>
        <v>0</v>
      </c>
      <c r="BG1194" s="198">
        <f t="shared" si="90"/>
        <v>0</v>
      </c>
      <c r="BH1194" s="198">
        <f t="shared" si="91"/>
        <v>0</v>
      </c>
      <c r="BI1194" s="198">
        <f t="shared" si="92"/>
        <v>0</v>
      </c>
      <c r="BJ1194" s="18" t="s">
        <v>8</v>
      </c>
      <c r="BK1194" s="198">
        <f t="shared" si="93"/>
        <v>0</v>
      </c>
      <c r="BL1194" s="18" t="s">
        <v>283</v>
      </c>
      <c r="BM1194" s="197" t="s">
        <v>2241</v>
      </c>
    </row>
    <row r="1195" spans="1:65" s="2" customFormat="1" ht="24">
      <c r="A1195" s="35"/>
      <c r="B1195" s="36"/>
      <c r="C1195" s="187" t="s">
        <v>2242</v>
      </c>
      <c r="D1195" s="187" t="s">
        <v>160</v>
      </c>
      <c r="E1195" s="188" t="s">
        <v>2243</v>
      </c>
      <c r="F1195" s="189" t="s">
        <v>1887</v>
      </c>
      <c r="G1195" s="190" t="s">
        <v>309</v>
      </c>
      <c r="H1195" s="191">
        <v>75</v>
      </c>
      <c r="I1195" s="192"/>
      <c r="J1195" s="191">
        <f t="shared" si="84"/>
        <v>0</v>
      </c>
      <c r="K1195" s="189" t="s">
        <v>1</v>
      </c>
      <c r="L1195" s="40"/>
      <c r="M1195" s="193" t="s">
        <v>1</v>
      </c>
      <c r="N1195" s="194" t="s">
        <v>41</v>
      </c>
      <c r="O1195" s="72"/>
      <c r="P1195" s="195">
        <f t="shared" si="85"/>
        <v>0</v>
      </c>
      <c r="Q1195" s="195">
        <v>0</v>
      </c>
      <c r="R1195" s="195">
        <f t="shared" si="86"/>
        <v>0</v>
      </c>
      <c r="S1195" s="195">
        <v>0</v>
      </c>
      <c r="T1195" s="196">
        <f t="shared" si="87"/>
        <v>0</v>
      </c>
      <c r="U1195" s="35"/>
      <c r="V1195" s="35"/>
      <c r="W1195" s="35"/>
      <c r="X1195" s="35"/>
      <c r="Y1195" s="35"/>
      <c r="Z1195" s="35"/>
      <c r="AA1195" s="35"/>
      <c r="AB1195" s="35"/>
      <c r="AC1195" s="35"/>
      <c r="AD1195" s="35"/>
      <c r="AE1195" s="35"/>
      <c r="AR1195" s="197" t="s">
        <v>283</v>
      </c>
      <c r="AT1195" s="197" t="s">
        <v>160</v>
      </c>
      <c r="AU1195" s="197" t="s">
        <v>85</v>
      </c>
      <c r="AY1195" s="18" t="s">
        <v>158</v>
      </c>
      <c r="BE1195" s="198">
        <f t="shared" si="88"/>
        <v>0</v>
      </c>
      <c r="BF1195" s="198">
        <f t="shared" si="89"/>
        <v>0</v>
      </c>
      <c r="BG1195" s="198">
        <f t="shared" si="90"/>
        <v>0</v>
      </c>
      <c r="BH1195" s="198">
        <f t="shared" si="91"/>
        <v>0</v>
      </c>
      <c r="BI1195" s="198">
        <f t="shared" si="92"/>
        <v>0</v>
      </c>
      <c r="BJ1195" s="18" t="s">
        <v>8</v>
      </c>
      <c r="BK1195" s="198">
        <f t="shared" si="93"/>
        <v>0</v>
      </c>
      <c r="BL1195" s="18" t="s">
        <v>283</v>
      </c>
      <c r="BM1195" s="197" t="s">
        <v>2244</v>
      </c>
    </row>
    <row r="1196" spans="1:65" s="2" customFormat="1" ht="24">
      <c r="A1196" s="35"/>
      <c r="B1196" s="36"/>
      <c r="C1196" s="187" t="s">
        <v>2245</v>
      </c>
      <c r="D1196" s="187" t="s">
        <v>160</v>
      </c>
      <c r="E1196" s="188" t="s">
        <v>2246</v>
      </c>
      <c r="F1196" s="189" t="s">
        <v>1891</v>
      </c>
      <c r="G1196" s="190" t="s">
        <v>309</v>
      </c>
      <c r="H1196" s="191">
        <v>220</v>
      </c>
      <c r="I1196" s="192"/>
      <c r="J1196" s="191">
        <f t="shared" ref="J1196:J1227" si="94">ROUND(I1196*H1196,0)</f>
        <v>0</v>
      </c>
      <c r="K1196" s="189" t="s">
        <v>1</v>
      </c>
      <c r="L1196" s="40"/>
      <c r="M1196" s="193" t="s">
        <v>1</v>
      </c>
      <c r="N1196" s="194" t="s">
        <v>41</v>
      </c>
      <c r="O1196" s="72"/>
      <c r="P1196" s="195">
        <f t="shared" ref="P1196:P1227" si="95">O1196*H1196</f>
        <v>0</v>
      </c>
      <c r="Q1196" s="195">
        <v>0</v>
      </c>
      <c r="R1196" s="195">
        <f t="shared" ref="R1196:R1227" si="96">Q1196*H1196</f>
        <v>0</v>
      </c>
      <c r="S1196" s="195">
        <v>0</v>
      </c>
      <c r="T1196" s="196">
        <f t="shared" ref="T1196:T1227" si="97">S1196*H1196</f>
        <v>0</v>
      </c>
      <c r="U1196" s="35"/>
      <c r="V1196" s="35"/>
      <c r="W1196" s="35"/>
      <c r="X1196" s="35"/>
      <c r="Y1196" s="35"/>
      <c r="Z1196" s="35"/>
      <c r="AA1196" s="35"/>
      <c r="AB1196" s="35"/>
      <c r="AC1196" s="35"/>
      <c r="AD1196" s="35"/>
      <c r="AE1196" s="35"/>
      <c r="AR1196" s="197" t="s">
        <v>283</v>
      </c>
      <c r="AT1196" s="197" t="s">
        <v>160</v>
      </c>
      <c r="AU1196" s="197" t="s">
        <v>85</v>
      </c>
      <c r="AY1196" s="18" t="s">
        <v>158</v>
      </c>
      <c r="BE1196" s="198">
        <f t="shared" ref="BE1196:BE1227" si="98">IF(N1196="základní",J1196,0)</f>
        <v>0</v>
      </c>
      <c r="BF1196" s="198">
        <f t="shared" ref="BF1196:BF1227" si="99">IF(N1196="snížená",J1196,0)</f>
        <v>0</v>
      </c>
      <c r="BG1196" s="198">
        <f t="shared" ref="BG1196:BG1227" si="100">IF(N1196="zákl. přenesená",J1196,0)</f>
        <v>0</v>
      </c>
      <c r="BH1196" s="198">
        <f t="shared" ref="BH1196:BH1227" si="101">IF(N1196="sníž. přenesená",J1196,0)</f>
        <v>0</v>
      </c>
      <c r="BI1196" s="198">
        <f t="shared" ref="BI1196:BI1227" si="102">IF(N1196="nulová",J1196,0)</f>
        <v>0</v>
      </c>
      <c r="BJ1196" s="18" t="s">
        <v>8</v>
      </c>
      <c r="BK1196" s="198">
        <f t="shared" ref="BK1196:BK1227" si="103">ROUND(I1196*H1196,0)</f>
        <v>0</v>
      </c>
      <c r="BL1196" s="18" t="s">
        <v>283</v>
      </c>
      <c r="BM1196" s="197" t="s">
        <v>2247</v>
      </c>
    </row>
    <row r="1197" spans="1:65" s="2" customFormat="1" ht="24">
      <c r="A1197" s="35"/>
      <c r="B1197" s="36"/>
      <c r="C1197" s="187" t="s">
        <v>2248</v>
      </c>
      <c r="D1197" s="187" t="s">
        <v>160</v>
      </c>
      <c r="E1197" s="188" t="s">
        <v>2222</v>
      </c>
      <c r="F1197" s="189" t="s">
        <v>1859</v>
      </c>
      <c r="G1197" s="190" t="s">
        <v>309</v>
      </c>
      <c r="H1197" s="191">
        <v>120</v>
      </c>
      <c r="I1197" s="192"/>
      <c r="J1197" s="191">
        <f t="shared" si="94"/>
        <v>0</v>
      </c>
      <c r="K1197" s="189" t="s">
        <v>1</v>
      </c>
      <c r="L1197" s="40"/>
      <c r="M1197" s="193" t="s">
        <v>1</v>
      </c>
      <c r="N1197" s="194" t="s">
        <v>41</v>
      </c>
      <c r="O1197" s="72"/>
      <c r="P1197" s="195">
        <f t="shared" si="95"/>
        <v>0</v>
      </c>
      <c r="Q1197" s="195">
        <v>0</v>
      </c>
      <c r="R1197" s="195">
        <f t="shared" si="96"/>
        <v>0</v>
      </c>
      <c r="S1197" s="195">
        <v>0</v>
      </c>
      <c r="T1197" s="196">
        <f t="shared" si="97"/>
        <v>0</v>
      </c>
      <c r="U1197" s="35"/>
      <c r="V1197" s="35"/>
      <c r="W1197" s="35"/>
      <c r="X1197" s="35"/>
      <c r="Y1197" s="35"/>
      <c r="Z1197" s="35"/>
      <c r="AA1197" s="35"/>
      <c r="AB1197" s="35"/>
      <c r="AC1197" s="35"/>
      <c r="AD1197" s="35"/>
      <c r="AE1197" s="35"/>
      <c r="AR1197" s="197" t="s">
        <v>283</v>
      </c>
      <c r="AT1197" s="197" t="s">
        <v>160</v>
      </c>
      <c r="AU1197" s="197" t="s">
        <v>85</v>
      </c>
      <c r="AY1197" s="18" t="s">
        <v>158</v>
      </c>
      <c r="BE1197" s="198">
        <f t="shared" si="98"/>
        <v>0</v>
      </c>
      <c r="BF1197" s="198">
        <f t="shared" si="99"/>
        <v>0</v>
      </c>
      <c r="BG1197" s="198">
        <f t="shared" si="100"/>
        <v>0</v>
      </c>
      <c r="BH1197" s="198">
        <f t="shared" si="101"/>
        <v>0</v>
      </c>
      <c r="BI1197" s="198">
        <f t="shared" si="102"/>
        <v>0</v>
      </c>
      <c r="BJ1197" s="18" t="s">
        <v>8</v>
      </c>
      <c r="BK1197" s="198">
        <f t="shared" si="103"/>
        <v>0</v>
      </c>
      <c r="BL1197" s="18" t="s">
        <v>283</v>
      </c>
      <c r="BM1197" s="197" t="s">
        <v>2249</v>
      </c>
    </row>
    <row r="1198" spans="1:65" s="2" customFormat="1" ht="24">
      <c r="A1198" s="35"/>
      <c r="B1198" s="36"/>
      <c r="C1198" s="187" t="s">
        <v>2250</v>
      </c>
      <c r="D1198" s="187" t="s">
        <v>160</v>
      </c>
      <c r="E1198" s="188" t="s">
        <v>2251</v>
      </c>
      <c r="F1198" s="189" t="s">
        <v>1897</v>
      </c>
      <c r="G1198" s="190" t="s">
        <v>309</v>
      </c>
      <c r="H1198" s="191">
        <v>45</v>
      </c>
      <c r="I1198" s="192"/>
      <c r="J1198" s="191">
        <f t="shared" si="94"/>
        <v>0</v>
      </c>
      <c r="K1198" s="189" t="s">
        <v>1</v>
      </c>
      <c r="L1198" s="40"/>
      <c r="M1198" s="193" t="s">
        <v>1</v>
      </c>
      <c r="N1198" s="194" t="s">
        <v>41</v>
      </c>
      <c r="O1198" s="72"/>
      <c r="P1198" s="195">
        <f t="shared" si="95"/>
        <v>0</v>
      </c>
      <c r="Q1198" s="195">
        <v>0</v>
      </c>
      <c r="R1198" s="195">
        <f t="shared" si="96"/>
        <v>0</v>
      </c>
      <c r="S1198" s="195">
        <v>0</v>
      </c>
      <c r="T1198" s="196">
        <f t="shared" si="97"/>
        <v>0</v>
      </c>
      <c r="U1198" s="35"/>
      <c r="V1198" s="35"/>
      <c r="W1198" s="35"/>
      <c r="X1198" s="35"/>
      <c r="Y1198" s="35"/>
      <c r="Z1198" s="35"/>
      <c r="AA1198" s="35"/>
      <c r="AB1198" s="35"/>
      <c r="AC1198" s="35"/>
      <c r="AD1198" s="35"/>
      <c r="AE1198" s="35"/>
      <c r="AR1198" s="197" t="s">
        <v>283</v>
      </c>
      <c r="AT1198" s="197" t="s">
        <v>160</v>
      </c>
      <c r="AU1198" s="197" t="s">
        <v>85</v>
      </c>
      <c r="AY1198" s="18" t="s">
        <v>158</v>
      </c>
      <c r="BE1198" s="198">
        <f t="shared" si="98"/>
        <v>0</v>
      </c>
      <c r="BF1198" s="198">
        <f t="shared" si="99"/>
        <v>0</v>
      </c>
      <c r="BG1198" s="198">
        <f t="shared" si="100"/>
        <v>0</v>
      </c>
      <c r="BH1198" s="198">
        <f t="shared" si="101"/>
        <v>0</v>
      </c>
      <c r="BI1198" s="198">
        <f t="shared" si="102"/>
        <v>0</v>
      </c>
      <c r="BJ1198" s="18" t="s">
        <v>8</v>
      </c>
      <c r="BK1198" s="198">
        <f t="shared" si="103"/>
        <v>0</v>
      </c>
      <c r="BL1198" s="18" t="s">
        <v>283</v>
      </c>
      <c r="BM1198" s="197" t="s">
        <v>2252</v>
      </c>
    </row>
    <row r="1199" spans="1:65" s="2" customFormat="1" ht="24">
      <c r="A1199" s="35"/>
      <c r="B1199" s="36"/>
      <c r="C1199" s="187" t="s">
        <v>2253</v>
      </c>
      <c r="D1199" s="187" t="s">
        <v>160</v>
      </c>
      <c r="E1199" s="188" t="s">
        <v>2254</v>
      </c>
      <c r="F1199" s="189" t="s">
        <v>1901</v>
      </c>
      <c r="G1199" s="190" t="s">
        <v>309</v>
      </c>
      <c r="H1199" s="191">
        <v>140</v>
      </c>
      <c r="I1199" s="192"/>
      <c r="J1199" s="191">
        <f t="shared" si="94"/>
        <v>0</v>
      </c>
      <c r="K1199" s="189" t="s">
        <v>1</v>
      </c>
      <c r="L1199" s="40"/>
      <c r="M1199" s="193" t="s">
        <v>1</v>
      </c>
      <c r="N1199" s="194" t="s">
        <v>41</v>
      </c>
      <c r="O1199" s="72"/>
      <c r="P1199" s="195">
        <f t="shared" si="95"/>
        <v>0</v>
      </c>
      <c r="Q1199" s="195">
        <v>0</v>
      </c>
      <c r="R1199" s="195">
        <f t="shared" si="96"/>
        <v>0</v>
      </c>
      <c r="S1199" s="195">
        <v>0</v>
      </c>
      <c r="T1199" s="196">
        <f t="shared" si="97"/>
        <v>0</v>
      </c>
      <c r="U1199" s="35"/>
      <c r="V1199" s="35"/>
      <c r="W1199" s="35"/>
      <c r="X1199" s="35"/>
      <c r="Y1199" s="35"/>
      <c r="Z1199" s="35"/>
      <c r="AA1199" s="35"/>
      <c r="AB1199" s="35"/>
      <c r="AC1199" s="35"/>
      <c r="AD1199" s="35"/>
      <c r="AE1199" s="35"/>
      <c r="AR1199" s="197" t="s">
        <v>283</v>
      </c>
      <c r="AT1199" s="197" t="s">
        <v>160</v>
      </c>
      <c r="AU1199" s="197" t="s">
        <v>85</v>
      </c>
      <c r="AY1199" s="18" t="s">
        <v>158</v>
      </c>
      <c r="BE1199" s="198">
        <f t="shared" si="98"/>
        <v>0</v>
      </c>
      <c r="BF1199" s="198">
        <f t="shared" si="99"/>
        <v>0</v>
      </c>
      <c r="BG1199" s="198">
        <f t="shared" si="100"/>
        <v>0</v>
      </c>
      <c r="BH1199" s="198">
        <f t="shared" si="101"/>
        <v>0</v>
      </c>
      <c r="BI1199" s="198">
        <f t="shared" si="102"/>
        <v>0</v>
      </c>
      <c r="BJ1199" s="18" t="s">
        <v>8</v>
      </c>
      <c r="BK1199" s="198">
        <f t="shared" si="103"/>
        <v>0</v>
      </c>
      <c r="BL1199" s="18" t="s">
        <v>283</v>
      </c>
      <c r="BM1199" s="197" t="s">
        <v>2255</v>
      </c>
    </row>
    <row r="1200" spans="1:65" s="2" customFormat="1" ht="16.5" customHeight="1">
      <c r="A1200" s="35"/>
      <c r="B1200" s="36"/>
      <c r="C1200" s="187" t="s">
        <v>2256</v>
      </c>
      <c r="D1200" s="187" t="s">
        <v>160</v>
      </c>
      <c r="E1200" s="188" t="s">
        <v>2257</v>
      </c>
      <c r="F1200" s="189" t="s">
        <v>1905</v>
      </c>
      <c r="G1200" s="190" t="s">
        <v>498</v>
      </c>
      <c r="H1200" s="191">
        <v>150</v>
      </c>
      <c r="I1200" s="192"/>
      <c r="J1200" s="191">
        <f t="shared" si="94"/>
        <v>0</v>
      </c>
      <c r="K1200" s="189" t="s">
        <v>1</v>
      </c>
      <c r="L1200" s="40"/>
      <c r="M1200" s="193" t="s">
        <v>1</v>
      </c>
      <c r="N1200" s="194" t="s">
        <v>41</v>
      </c>
      <c r="O1200" s="72"/>
      <c r="P1200" s="195">
        <f t="shared" si="95"/>
        <v>0</v>
      </c>
      <c r="Q1200" s="195">
        <v>0</v>
      </c>
      <c r="R1200" s="195">
        <f t="shared" si="96"/>
        <v>0</v>
      </c>
      <c r="S1200" s="195">
        <v>0</v>
      </c>
      <c r="T1200" s="196">
        <f t="shared" si="97"/>
        <v>0</v>
      </c>
      <c r="U1200" s="35"/>
      <c r="V1200" s="35"/>
      <c r="W1200" s="35"/>
      <c r="X1200" s="35"/>
      <c r="Y1200" s="35"/>
      <c r="Z1200" s="35"/>
      <c r="AA1200" s="35"/>
      <c r="AB1200" s="35"/>
      <c r="AC1200" s="35"/>
      <c r="AD1200" s="35"/>
      <c r="AE1200" s="35"/>
      <c r="AR1200" s="197" t="s">
        <v>283</v>
      </c>
      <c r="AT1200" s="197" t="s">
        <v>160</v>
      </c>
      <c r="AU1200" s="197" t="s">
        <v>85</v>
      </c>
      <c r="AY1200" s="18" t="s">
        <v>158</v>
      </c>
      <c r="BE1200" s="198">
        <f t="shared" si="98"/>
        <v>0</v>
      </c>
      <c r="BF1200" s="198">
        <f t="shared" si="99"/>
        <v>0</v>
      </c>
      <c r="BG1200" s="198">
        <f t="shared" si="100"/>
        <v>0</v>
      </c>
      <c r="BH1200" s="198">
        <f t="shared" si="101"/>
        <v>0</v>
      </c>
      <c r="BI1200" s="198">
        <f t="shared" si="102"/>
        <v>0</v>
      </c>
      <c r="BJ1200" s="18" t="s">
        <v>8</v>
      </c>
      <c r="BK1200" s="198">
        <f t="shared" si="103"/>
        <v>0</v>
      </c>
      <c r="BL1200" s="18" t="s">
        <v>283</v>
      </c>
      <c r="BM1200" s="197" t="s">
        <v>2258</v>
      </c>
    </row>
    <row r="1201" spans="1:65" s="2" customFormat="1" ht="16.5" customHeight="1">
      <c r="A1201" s="35"/>
      <c r="B1201" s="36"/>
      <c r="C1201" s="187" t="s">
        <v>2259</v>
      </c>
      <c r="D1201" s="187" t="s">
        <v>160</v>
      </c>
      <c r="E1201" s="188" t="s">
        <v>2260</v>
      </c>
      <c r="F1201" s="189" t="s">
        <v>1909</v>
      </c>
      <c r="G1201" s="190" t="s">
        <v>309</v>
      </c>
      <c r="H1201" s="191">
        <v>180</v>
      </c>
      <c r="I1201" s="192"/>
      <c r="J1201" s="191">
        <f t="shared" si="94"/>
        <v>0</v>
      </c>
      <c r="K1201" s="189" t="s">
        <v>1</v>
      </c>
      <c r="L1201" s="40"/>
      <c r="M1201" s="193" t="s">
        <v>1</v>
      </c>
      <c r="N1201" s="194" t="s">
        <v>41</v>
      </c>
      <c r="O1201" s="72"/>
      <c r="P1201" s="195">
        <f t="shared" si="95"/>
        <v>0</v>
      </c>
      <c r="Q1201" s="195">
        <v>0</v>
      </c>
      <c r="R1201" s="195">
        <f t="shared" si="96"/>
        <v>0</v>
      </c>
      <c r="S1201" s="195">
        <v>0</v>
      </c>
      <c r="T1201" s="196">
        <f t="shared" si="97"/>
        <v>0</v>
      </c>
      <c r="U1201" s="35"/>
      <c r="V1201" s="35"/>
      <c r="W1201" s="35"/>
      <c r="X1201" s="35"/>
      <c r="Y1201" s="35"/>
      <c r="Z1201" s="35"/>
      <c r="AA1201" s="35"/>
      <c r="AB1201" s="35"/>
      <c r="AC1201" s="35"/>
      <c r="AD1201" s="35"/>
      <c r="AE1201" s="35"/>
      <c r="AR1201" s="197" t="s">
        <v>283</v>
      </c>
      <c r="AT1201" s="197" t="s">
        <v>160</v>
      </c>
      <c r="AU1201" s="197" t="s">
        <v>85</v>
      </c>
      <c r="AY1201" s="18" t="s">
        <v>158</v>
      </c>
      <c r="BE1201" s="198">
        <f t="shared" si="98"/>
        <v>0</v>
      </c>
      <c r="BF1201" s="198">
        <f t="shared" si="99"/>
        <v>0</v>
      </c>
      <c r="BG1201" s="198">
        <f t="shared" si="100"/>
        <v>0</v>
      </c>
      <c r="BH1201" s="198">
        <f t="shared" si="101"/>
        <v>0</v>
      </c>
      <c r="BI1201" s="198">
        <f t="shared" si="102"/>
        <v>0</v>
      </c>
      <c r="BJ1201" s="18" t="s">
        <v>8</v>
      </c>
      <c r="BK1201" s="198">
        <f t="shared" si="103"/>
        <v>0</v>
      </c>
      <c r="BL1201" s="18" t="s">
        <v>283</v>
      </c>
      <c r="BM1201" s="197" t="s">
        <v>2261</v>
      </c>
    </row>
    <row r="1202" spans="1:65" s="2" customFormat="1" ht="16.5" customHeight="1">
      <c r="A1202" s="35"/>
      <c r="B1202" s="36"/>
      <c r="C1202" s="187" t="s">
        <v>2262</v>
      </c>
      <c r="D1202" s="187" t="s">
        <v>160</v>
      </c>
      <c r="E1202" s="188" t="s">
        <v>2263</v>
      </c>
      <c r="F1202" s="189" t="s">
        <v>1913</v>
      </c>
      <c r="G1202" s="190" t="s">
        <v>309</v>
      </c>
      <c r="H1202" s="191">
        <v>25</v>
      </c>
      <c r="I1202" s="192"/>
      <c r="J1202" s="191">
        <f t="shared" si="94"/>
        <v>0</v>
      </c>
      <c r="K1202" s="189" t="s">
        <v>1</v>
      </c>
      <c r="L1202" s="40"/>
      <c r="M1202" s="193" t="s">
        <v>1</v>
      </c>
      <c r="N1202" s="194" t="s">
        <v>41</v>
      </c>
      <c r="O1202" s="72"/>
      <c r="P1202" s="195">
        <f t="shared" si="95"/>
        <v>0</v>
      </c>
      <c r="Q1202" s="195">
        <v>0</v>
      </c>
      <c r="R1202" s="195">
        <f t="shared" si="96"/>
        <v>0</v>
      </c>
      <c r="S1202" s="195">
        <v>0</v>
      </c>
      <c r="T1202" s="196">
        <f t="shared" si="97"/>
        <v>0</v>
      </c>
      <c r="U1202" s="35"/>
      <c r="V1202" s="35"/>
      <c r="W1202" s="35"/>
      <c r="X1202" s="35"/>
      <c r="Y1202" s="35"/>
      <c r="Z1202" s="35"/>
      <c r="AA1202" s="35"/>
      <c r="AB1202" s="35"/>
      <c r="AC1202" s="35"/>
      <c r="AD1202" s="35"/>
      <c r="AE1202" s="35"/>
      <c r="AR1202" s="197" t="s">
        <v>283</v>
      </c>
      <c r="AT1202" s="197" t="s">
        <v>160</v>
      </c>
      <c r="AU1202" s="197" t="s">
        <v>85</v>
      </c>
      <c r="AY1202" s="18" t="s">
        <v>158</v>
      </c>
      <c r="BE1202" s="198">
        <f t="shared" si="98"/>
        <v>0</v>
      </c>
      <c r="BF1202" s="198">
        <f t="shared" si="99"/>
        <v>0</v>
      </c>
      <c r="BG1202" s="198">
        <f t="shared" si="100"/>
        <v>0</v>
      </c>
      <c r="BH1202" s="198">
        <f t="shared" si="101"/>
        <v>0</v>
      </c>
      <c r="BI1202" s="198">
        <f t="shared" si="102"/>
        <v>0</v>
      </c>
      <c r="BJ1202" s="18" t="s">
        <v>8</v>
      </c>
      <c r="BK1202" s="198">
        <f t="shared" si="103"/>
        <v>0</v>
      </c>
      <c r="BL1202" s="18" t="s">
        <v>283</v>
      </c>
      <c r="BM1202" s="197" t="s">
        <v>2264</v>
      </c>
    </row>
    <row r="1203" spans="1:65" s="2" customFormat="1" ht="16.5" customHeight="1">
      <c r="A1203" s="35"/>
      <c r="B1203" s="36"/>
      <c r="C1203" s="187" t="s">
        <v>2265</v>
      </c>
      <c r="D1203" s="187" t="s">
        <v>160</v>
      </c>
      <c r="E1203" s="188" t="s">
        <v>2266</v>
      </c>
      <c r="F1203" s="189" t="s">
        <v>1917</v>
      </c>
      <c r="G1203" s="190" t="s">
        <v>498</v>
      </c>
      <c r="H1203" s="191">
        <v>5</v>
      </c>
      <c r="I1203" s="192"/>
      <c r="J1203" s="191">
        <f t="shared" si="94"/>
        <v>0</v>
      </c>
      <c r="K1203" s="189" t="s">
        <v>1</v>
      </c>
      <c r="L1203" s="40"/>
      <c r="M1203" s="193" t="s">
        <v>1</v>
      </c>
      <c r="N1203" s="194" t="s">
        <v>41</v>
      </c>
      <c r="O1203" s="72"/>
      <c r="P1203" s="195">
        <f t="shared" si="95"/>
        <v>0</v>
      </c>
      <c r="Q1203" s="195">
        <v>0</v>
      </c>
      <c r="R1203" s="195">
        <f t="shared" si="96"/>
        <v>0</v>
      </c>
      <c r="S1203" s="195">
        <v>0</v>
      </c>
      <c r="T1203" s="196">
        <f t="shared" si="97"/>
        <v>0</v>
      </c>
      <c r="U1203" s="35"/>
      <c r="V1203" s="35"/>
      <c r="W1203" s="35"/>
      <c r="X1203" s="35"/>
      <c r="Y1203" s="35"/>
      <c r="Z1203" s="35"/>
      <c r="AA1203" s="35"/>
      <c r="AB1203" s="35"/>
      <c r="AC1203" s="35"/>
      <c r="AD1203" s="35"/>
      <c r="AE1203" s="35"/>
      <c r="AR1203" s="197" t="s">
        <v>283</v>
      </c>
      <c r="AT1203" s="197" t="s">
        <v>160</v>
      </c>
      <c r="AU1203" s="197" t="s">
        <v>85</v>
      </c>
      <c r="AY1203" s="18" t="s">
        <v>158</v>
      </c>
      <c r="BE1203" s="198">
        <f t="shared" si="98"/>
        <v>0</v>
      </c>
      <c r="BF1203" s="198">
        <f t="shared" si="99"/>
        <v>0</v>
      </c>
      <c r="BG1203" s="198">
        <f t="shared" si="100"/>
        <v>0</v>
      </c>
      <c r="BH1203" s="198">
        <f t="shared" si="101"/>
        <v>0</v>
      </c>
      <c r="BI1203" s="198">
        <f t="shared" si="102"/>
        <v>0</v>
      </c>
      <c r="BJ1203" s="18" t="s">
        <v>8</v>
      </c>
      <c r="BK1203" s="198">
        <f t="shared" si="103"/>
        <v>0</v>
      </c>
      <c r="BL1203" s="18" t="s">
        <v>283</v>
      </c>
      <c r="BM1203" s="197" t="s">
        <v>2267</v>
      </c>
    </row>
    <row r="1204" spans="1:65" s="2" customFormat="1" ht="16.5" customHeight="1">
      <c r="A1204" s="35"/>
      <c r="B1204" s="36"/>
      <c r="C1204" s="187" t="s">
        <v>2268</v>
      </c>
      <c r="D1204" s="187" t="s">
        <v>160</v>
      </c>
      <c r="E1204" s="188" t="s">
        <v>2269</v>
      </c>
      <c r="F1204" s="189" t="s">
        <v>1921</v>
      </c>
      <c r="G1204" s="190" t="s">
        <v>498</v>
      </c>
      <c r="H1204" s="191">
        <v>2</v>
      </c>
      <c r="I1204" s="192"/>
      <c r="J1204" s="191">
        <f t="shared" si="94"/>
        <v>0</v>
      </c>
      <c r="K1204" s="189" t="s">
        <v>1</v>
      </c>
      <c r="L1204" s="40"/>
      <c r="M1204" s="193" t="s">
        <v>1</v>
      </c>
      <c r="N1204" s="194" t="s">
        <v>41</v>
      </c>
      <c r="O1204" s="72"/>
      <c r="P1204" s="195">
        <f t="shared" si="95"/>
        <v>0</v>
      </c>
      <c r="Q1204" s="195">
        <v>0</v>
      </c>
      <c r="R1204" s="195">
        <f t="shared" si="96"/>
        <v>0</v>
      </c>
      <c r="S1204" s="195">
        <v>0</v>
      </c>
      <c r="T1204" s="196">
        <f t="shared" si="97"/>
        <v>0</v>
      </c>
      <c r="U1204" s="35"/>
      <c r="V1204" s="35"/>
      <c r="W1204" s="35"/>
      <c r="X1204" s="35"/>
      <c r="Y1204" s="35"/>
      <c r="Z1204" s="35"/>
      <c r="AA1204" s="35"/>
      <c r="AB1204" s="35"/>
      <c r="AC1204" s="35"/>
      <c r="AD1204" s="35"/>
      <c r="AE1204" s="35"/>
      <c r="AR1204" s="197" t="s">
        <v>283</v>
      </c>
      <c r="AT1204" s="197" t="s">
        <v>160</v>
      </c>
      <c r="AU1204" s="197" t="s">
        <v>85</v>
      </c>
      <c r="AY1204" s="18" t="s">
        <v>158</v>
      </c>
      <c r="BE1204" s="198">
        <f t="shared" si="98"/>
        <v>0</v>
      </c>
      <c r="BF1204" s="198">
        <f t="shared" si="99"/>
        <v>0</v>
      </c>
      <c r="BG1204" s="198">
        <f t="shared" si="100"/>
        <v>0</v>
      </c>
      <c r="BH1204" s="198">
        <f t="shared" si="101"/>
        <v>0</v>
      </c>
      <c r="BI1204" s="198">
        <f t="shared" si="102"/>
        <v>0</v>
      </c>
      <c r="BJ1204" s="18" t="s">
        <v>8</v>
      </c>
      <c r="BK1204" s="198">
        <f t="shared" si="103"/>
        <v>0</v>
      </c>
      <c r="BL1204" s="18" t="s">
        <v>283</v>
      </c>
      <c r="BM1204" s="197" t="s">
        <v>2270</v>
      </c>
    </row>
    <row r="1205" spans="1:65" s="2" customFormat="1" ht="16.5" customHeight="1">
      <c r="A1205" s="35"/>
      <c r="B1205" s="36"/>
      <c r="C1205" s="187" t="s">
        <v>2271</v>
      </c>
      <c r="D1205" s="187" t="s">
        <v>160</v>
      </c>
      <c r="E1205" s="188" t="s">
        <v>2272</v>
      </c>
      <c r="F1205" s="189" t="s">
        <v>1925</v>
      </c>
      <c r="G1205" s="190" t="s">
        <v>498</v>
      </c>
      <c r="H1205" s="191">
        <v>2</v>
      </c>
      <c r="I1205" s="192"/>
      <c r="J1205" s="191">
        <f t="shared" si="94"/>
        <v>0</v>
      </c>
      <c r="K1205" s="189" t="s">
        <v>1</v>
      </c>
      <c r="L1205" s="40"/>
      <c r="M1205" s="193" t="s">
        <v>1</v>
      </c>
      <c r="N1205" s="194" t="s">
        <v>41</v>
      </c>
      <c r="O1205" s="72"/>
      <c r="P1205" s="195">
        <f t="shared" si="95"/>
        <v>0</v>
      </c>
      <c r="Q1205" s="195">
        <v>0</v>
      </c>
      <c r="R1205" s="195">
        <f t="shared" si="96"/>
        <v>0</v>
      </c>
      <c r="S1205" s="195">
        <v>0</v>
      </c>
      <c r="T1205" s="196">
        <f t="shared" si="97"/>
        <v>0</v>
      </c>
      <c r="U1205" s="35"/>
      <c r="V1205" s="35"/>
      <c r="W1205" s="35"/>
      <c r="X1205" s="35"/>
      <c r="Y1205" s="35"/>
      <c r="Z1205" s="35"/>
      <c r="AA1205" s="35"/>
      <c r="AB1205" s="35"/>
      <c r="AC1205" s="35"/>
      <c r="AD1205" s="35"/>
      <c r="AE1205" s="35"/>
      <c r="AR1205" s="197" t="s">
        <v>283</v>
      </c>
      <c r="AT1205" s="197" t="s">
        <v>160</v>
      </c>
      <c r="AU1205" s="197" t="s">
        <v>85</v>
      </c>
      <c r="AY1205" s="18" t="s">
        <v>158</v>
      </c>
      <c r="BE1205" s="198">
        <f t="shared" si="98"/>
        <v>0</v>
      </c>
      <c r="BF1205" s="198">
        <f t="shared" si="99"/>
        <v>0</v>
      </c>
      <c r="BG1205" s="198">
        <f t="shared" si="100"/>
        <v>0</v>
      </c>
      <c r="BH1205" s="198">
        <f t="shared" si="101"/>
        <v>0</v>
      </c>
      <c r="BI1205" s="198">
        <f t="shared" si="102"/>
        <v>0</v>
      </c>
      <c r="BJ1205" s="18" t="s">
        <v>8</v>
      </c>
      <c r="BK1205" s="198">
        <f t="shared" si="103"/>
        <v>0</v>
      </c>
      <c r="BL1205" s="18" t="s">
        <v>283</v>
      </c>
      <c r="BM1205" s="197" t="s">
        <v>2273</v>
      </c>
    </row>
    <row r="1206" spans="1:65" s="2" customFormat="1" ht="16.5" customHeight="1">
      <c r="A1206" s="35"/>
      <c r="B1206" s="36"/>
      <c r="C1206" s="187" t="s">
        <v>2274</v>
      </c>
      <c r="D1206" s="187" t="s">
        <v>160</v>
      </c>
      <c r="E1206" s="188" t="s">
        <v>2275</v>
      </c>
      <c r="F1206" s="189" t="s">
        <v>1929</v>
      </c>
      <c r="G1206" s="190" t="s">
        <v>498</v>
      </c>
      <c r="H1206" s="191">
        <v>2</v>
      </c>
      <c r="I1206" s="192"/>
      <c r="J1206" s="191">
        <f t="shared" si="94"/>
        <v>0</v>
      </c>
      <c r="K1206" s="189" t="s">
        <v>1</v>
      </c>
      <c r="L1206" s="40"/>
      <c r="M1206" s="193" t="s">
        <v>1</v>
      </c>
      <c r="N1206" s="194" t="s">
        <v>41</v>
      </c>
      <c r="O1206" s="72"/>
      <c r="P1206" s="195">
        <f t="shared" si="95"/>
        <v>0</v>
      </c>
      <c r="Q1206" s="195">
        <v>0</v>
      </c>
      <c r="R1206" s="195">
        <f t="shared" si="96"/>
        <v>0</v>
      </c>
      <c r="S1206" s="195">
        <v>0</v>
      </c>
      <c r="T1206" s="196">
        <f t="shared" si="97"/>
        <v>0</v>
      </c>
      <c r="U1206" s="35"/>
      <c r="V1206" s="35"/>
      <c r="W1206" s="35"/>
      <c r="X1206" s="35"/>
      <c r="Y1206" s="35"/>
      <c r="Z1206" s="35"/>
      <c r="AA1206" s="35"/>
      <c r="AB1206" s="35"/>
      <c r="AC1206" s="35"/>
      <c r="AD1206" s="35"/>
      <c r="AE1206" s="35"/>
      <c r="AR1206" s="197" t="s">
        <v>283</v>
      </c>
      <c r="AT1206" s="197" t="s">
        <v>160</v>
      </c>
      <c r="AU1206" s="197" t="s">
        <v>85</v>
      </c>
      <c r="AY1206" s="18" t="s">
        <v>158</v>
      </c>
      <c r="BE1206" s="198">
        <f t="shared" si="98"/>
        <v>0</v>
      </c>
      <c r="BF1206" s="198">
        <f t="shared" si="99"/>
        <v>0</v>
      </c>
      <c r="BG1206" s="198">
        <f t="shared" si="100"/>
        <v>0</v>
      </c>
      <c r="BH1206" s="198">
        <f t="shared" si="101"/>
        <v>0</v>
      </c>
      <c r="BI1206" s="198">
        <f t="shared" si="102"/>
        <v>0</v>
      </c>
      <c r="BJ1206" s="18" t="s">
        <v>8</v>
      </c>
      <c r="BK1206" s="198">
        <f t="shared" si="103"/>
        <v>0</v>
      </c>
      <c r="BL1206" s="18" t="s">
        <v>283</v>
      </c>
      <c r="BM1206" s="197" t="s">
        <v>2276</v>
      </c>
    </row>
    <row r="1207" spans="1:65" s="2" customFormat="1" ht="16.5" customHeight="1">
      <c r="A1207" s="35"/>
      <c r="B1207" s="36"/>
      <c r="C1207" s="187" t="s">
        <v>2277</v>
      </c>
      <c r="D1207" s="187" t="s">
        <v>160</v>
      </c>
      <c r="E1207" s="188" t="s">
        <v>2278</v>
      </c>
      <c r="F1207" s="189" t="s">
        <v>1933</v>
      </c>
      <c r="G1207" s="190" t="s">
        <v>498</v>
      </c>
      <c r="H1207" s="191">
        <v>49</v>
      </c>
      <c r="I1207" s="192"/>
      <c r="J1207" s="191">
        <f t="shared" si="94"/>
        <v>0</v>
      </c>
      <c r="K1207" s="189" t="s">
        <v>1</v>
      </c>
      <c r="L1207" s="40"/>
      <c r="M1207" s="193" t="s">
        <v>1</v>
      </c>
      <c r="N1207" s="194" t="s">
        <v>41</v>
      </c>
      <c r="O1207" s="72"/>
      <c r="P1207" s="195">
        <f t="shared" si="95"/>
        <v>0</v>
      </c>
      <c r="Q1207" s="195">
        <v>0</v>
      </c>
      <c r="R1207" s="195">
        <f t="shared" si="96"/>
        <v>0</v>
      </c>
      <c r="S1207" s="195">
        <v>0</v>
      </c>
      <c r="T1207" s="196">
        <f t="shared" si="97"/>
        <v>0</v>
      </c>
      <c r="U1207" s="35"/>
      <c r="V1207" s="35"/>
      <c r="W1207" s="35"/>
      <c r="X1207" s="35"/>
      <c r="Y1207" s="35"/>
      <c r="Z1207" s="35"/>
      <c r="AA1207" s="35"/>
      <c r="AB1207" s="35"/>
      <c r="AC1207" s="35"/>
      <c r="AD1207" s="35"/>
      <c r="AE1207" s="35"/>
      <c r="AR1207" s="197" t="s">
        <v>283</v>
      </c>
      <c r="AT1207" s="197" t="s">
        <v>160</v>
      </c>
      <c r="AU1207" s="197" t="s">
        <v>85</v>
      </c>
      <c r="AY1207" s="18" t="s">
        <v>158</v>
      </c>
      <c r="BE1207" s="198">
        <f t="shared" si="98"/>
        <v>0</v>
      </c>
      <c r="BF1207" s="198">
        <f t="shared" si="99"/>
        <v>0</v>
      </c>
      <c r="BG1207" s="198">
        <f t="shared" si="100"/>
        <v>0</v>
      </c>
      <c r="BH1207" s="198">
        <f t="shared" si="101"/>
        <v>0</v>
      </c>
      <c r="BI1207" s="198">
        <f t="shared" si="102"/>
        <v>0</v>
      </c>
      <c r="BJ1207" s="18" t="s">
        <v>8</v>
      </c>
      <c r="BK1207" s="198">
        <f t="shared" si="103"/>
        <v>0</v>
      </c>
      <c r="BL1207" s="18" t="s">
        <v>283</v>
      </c>
      <c r="BM1207" s="197" t="s">
        <v>2279</v>
      </c>
    </row>
    <row r="1208" spans="1:65" s="2" customFormat="1" ht="16.5" customHeight="1">
      <c r="A1208" s="35"/>
      <c r="B1208" s="36"/>
      <c r="C1208" s="187" t="s">
        <v>2280</v>
      </c>
      <c r="D1208" s="187" t="s">
        <v>160</v>
      </c>
      <c r="E1208" s="188" t="s">
        <v>2281</v>
      </c>
      <c r="F1208" s="189" t="s">
        <v>1961</v>
      </c>
      <c r="G1208" s="190" t="s">
        <v>498</v>
      </c>
      <c r="H1208" s="191">
        <v>18</v>
      </c>
      <c r="I1208" s="192"/>
      <c r="J1208" s="191">
        <f t="shared" si="94"/>
        <v>0</v>
      </c>
      <c r="K1208" s="189" t="s">
        <v>1</v>
      </c>
      <c r="L1208" s="40"/>
      <c r="M1208" s="193" t="s">
        <v>1</v>
      </c>
      <c r="N1208" s="194" t="s">
        <v>41</v>
      </c>
      <c r="O1208" s="72"/>
      <c r="P1208" s="195">
        <f t="shared" si="95"/>
        <v>0</v>
      </c>
      <c r="Q1208" s="195">
        <v>0</v>
      </c>
      <c r="R1208" s="195">
        <f t="shared" si="96"/>
        <v>0</v>
      </c>
      <c r="S1208" s="195">
        <v>0</v>
      </c>
      <c r="T1208" s="196">
        <f t="shared" si="97"/>
        <v>0</v>
      </c>
      <c r="U1208" s="35"/>
      <c r="V1208" s="35"/>
      <c r="W1208" s="35"/>
      <c r="X1208" s="35"/>
      <c r="Y1208" s="35"/>
      <c r="Z1208" s="35"/>
      <c r="AA1208" s="35"/>
      <c r="AB1208" s="35"/>
      <c r="AC1208" s="35"/>
      <c r="AD1208" s="35"/>
      <c r="AE1208" s="35"/>
      <c r="AR1208" s="197" t="s">
        <v>283</v>
      </c>
      <c r="AT1208" s="197" t="s">
        <v>160</v>
      </c>
      <c r="AU1208" s="197" t="s">
        <v>85</v>
      </c>
      <c r="AY1208" s="18" t="s">
        <v>158</v>
      </c>
      <c r="BE1208" s="198">
        <f t="shared" si="98"/>
        <v>0</v>
      </c>
      <c r="BF1208" s="198">
        <f t="shared" si="99"/>
        <v>0</v>
      </c>
      <c r="BG1208" s="198">
        <f t="shared" si="100"/>
        <v>0</v>
      </c>
      <c r="BH1208" s="198">
        <f t="shared" si="101"/>
        <v>0</v>
      </c>
      <c r="BI1208" s="198">
        <f t="shared" si="102"/>
        <v>0</v>
      </c>
      <c r="BJ1208" s="18" t="s">
        <v>8</v>
      </c>
      <c r="BK1208" s="198">
        <f t="shared" si="103"/>
        <v>0</v>
      </c>
      <c r="BL1208" s="18" t="s">
        <v>283</v>
      </c>
      <c r="BM1208" s="197" t="s">
        <v>2282</v>
      </c>
    </row>
    <row r="1209" spans="1:65" s="2" customFormat="1" ht="16.5" customHeight="1">
      <c r="A1209" s="35"/>
      <c r="B1209" s="36"/>
      <c r="C1209" s="187" t="s">
        <v>2283</v>
      </c>
      <c r="D1209" s="187" t="s">
        <v>160</v>
      </c>
      <c r="E1209" s="188" t="s">
        <v>2284</v>
      </c>
      <c r="F1209" s="189" t="s">
        <v>1965</v>
      </c>
      <c r="G1209" s="190" t="s">
        <v>498</v>
      </c>
      <c r="H1209" s="191">
        <v>2</v>
      </c>
      <c r="I1209" s="192"/>
      <c r="J1209" s="191">
        <f t="shared" si="94"/>
        <v>0</v>
      </c>
      <c r="K1209" s="189" t="s">
        <v>1</v>
      </c>
      <c r="L1209" s="40"/>
      <c r="M1209" s="193" t="s">
        <v>1</v>
      </c>
      <c r="N1209" s="194" t="s">
        <v>41</v>
      </c>
      <c r="O1209" s="72"/>
      <c r="P1209" s="195">
        <f t="shared" si="95"/>
        <v>0</v>
      </c>
      <c r="Q1209" s="195">
        <v>0</v>
      </c>
      <c r="R1209" s="195">
        <f t="shared" si="96"/>
        <v>0</v>
      </c>
      <c r="S1209" s="195">
        <v>0</v>
      </c>
      <c r="T1209" s="196">
        <f t="shared" si="97"/>
        <v>0</v>
      </c>
      <c r="U1209" s="35"/>
      <c r="V1209" s="35"/>
      <c r="W1209" s="35"/>
      <c r="X1209" s="35"/>
      <c r="Y1209" s="35"/>
      <c r="Z1209" s="35"/>
      <c r="AA1209" s="35"/>
      <c r="AB1209" s="35"/>
      <c r="AC1209" s="35"/>
      <c r="AD1209" s="35"/>
      <c r="AE1209" s="35"/>
      <c r="AR1209" s="197" t="s">
        <v>283</v>
      </c>
      <c r="AT1209" s="197" t="s">
        <v>160</v>
      </c>
      <c r="AU1209" s="197" t="s">
        <v>85</v>
      </c>
      <c r="AY1209" s="18" t="s">
        <v>158</v>
      </c>
      <c r="BE1209" s="198">
        <f t="shared" si="98"/>
        <v>0</v>
      </c>
      <c r="BF1209" s="198">
        <f t="shared" si="99"/>
        <v>0</v>
      </c>
      <c r="BG1209" s="198">
        <f t="shared" si="100"/>
        <v>0</v>
      </c>
      <c r="BH1209" s="198">
        <f t="shared" si="101"/>
        <v>0</v>
      </c>
      <c r="BI1209" s="198">
        <f t="shared" si="102"/>
        <v>0</v>
      </c>
      <c r="BJ1209" s="18" t="s">
        <v>8</v>
      </c>
      <c r="BK1209" s="198">
        <f t="shared" si="103"/>
        <v>0</v>
      </c>
      <c r="BL1209" s="18" t="s">
        <v>283</v>
      </c>
      <c r="BM1209" s="197" t="s">
        <v>2285</v>
      </c>
    </row>
    <row r="1210" spans="1:65" s="2" customFormat="1" ht="16.5" customHeight="1">
      <c r="A1210" s="35"/>
      <c r="B1210" s="36"/>
      <c r="C1210" s="187" t="s">
        <v>2286</v>
      </c>
      <c r="D1210" s="187" t="s">
        <v>160</v>
      </c>
      <c r="E1210" s="188" t="s">
        <v>2287</v>
      </c>
      <c r="F1210" s="189" t="s">
        <v>1969</v>
      </c>
      <c r="G1210" s="190" t="s">
        <v>498</v>
      </c>
      <c r="H1210" s="191">
        <v>12</v>
      </c>
      <c r="I1210" s="192"/>
      <c r="J1210" s="191">
        <f t="shared" si="94"/>
        <v>0</v>
      </c>
      <c r="K1210" s="189" t="s">
        <v>1</v>
      </c>
      <c r="L1210" s="40"/>
      <c r="M1210" s="193" t="s">
        <v>1</v>
      </c>
      <c r="N1210" s="194" t="s">
        <v>41</v>
      </c>
      <c r="O1210" s="72"/>
      <c r="P1210" s="195">
        <f t="shared" si="95"/>
        <v>0</v>
      </c>
      <c r="Q1210" s="195">
        <v>0</v>
      </c>
      <c r="R1210" s="195">
        <f t="shared" si="96"/>
        <v>0</v>
      </c>
      <c r="S1210" s="195">
        <v>0</v>
      </c>
      <c r="T1210" s="196">
        <f t="shared" si="97"/>
        <v>0</v>
      </c>
      <c r="U1210" s="35"/>
      <c r="V1210" s="35"/>
      <c r="W1210" s="35"/>
      <c r="X1210" s="35"/>
      <c r="Y1210" s="35"/>
      <c r="Z1210" s="35"/>
      <c r="AA1210" s="35"/>
      <c r="AB1210" s="35"/>
      <c r="AC1210" s="35"/>
      <c r="AD1210" s="35"/>
      <c r="AE1210" s="35"/>
      <c r="AR1210" s="197" t="s">
        <v>283</v>
      </c>
      <c r="AT1210" s="197" t="s">
        <v>160</v>
      </c>
      <c r="AU1210" s="197" t="s">
        <v>85</v>
      </c>
      <c r="AY1210" s="18" t="s">
        <v>158</v>
      </c>
      <c r="BE1210" s="198">
        <f t="shared" si="98"/>
        <v>0</v>
      </c>
      <c r="BF1210" s="198">
        <f t="shared" si="99"/>
        <v>0</v>
      </c>
      <c r="BG1210" s="198">
        <f t="shared" si="100"/>
        <v>0</v>
      </c>
      <c r="BH1210" s="198">
        <f t="shared" si="101"/>
        <v>0</v>
      </c>
      <c r="BI1210" s="198">
        <f t="shared" si="102"/>
        <v>0</v>
      </c>
      <c r="BJ1210" s="18" t="s">
        <v>8</v>
      </c>
      <c r="BK1210" s="198">
        <f t="shared" si="103"/>
        <v>0</v>
      </c>
      <c r="BL1210" s="18" t="s">
        <v>283</v>
      </c>
      <c r="BM1210" s="197" t="s">
        <v>2288</v>
      </c>
    </row>
    <row r="1211" spans="1:65" s="2" customFormat="1" ht="16.5" customHeight="1">
      <c r="A1211" s="35"/>
      <c r="B1211" s="36"/>
      <c r="C1211" s="187" t="s">
        <v>2289</v>
      </c>
      <c r="D1211" s="187" t="s">
        <v>160</v>
      </c>
      <c r="E1211" s="188" t="s">
        <v>2290</v>
      </c>
      <c r="F1211" s="189" t="s">
        <v>2291</v>
      </c>
      <c r="G1211" s="190" t="s">
        <v>498</v>
      </c>
      <c r="H1211" s="191">
        <v>2</v>
      </c>
      <c r="I1211" s="192"/>
      <c r="J1211" s="191">
        <f t="shared" si="94"/>
        <v>0</v>
      </c>
      <c r="K1211" s="189" t="s">
        <v>1</v>
      </c>
      <c r="L1211" s="40"/>
      <c r="M1211" s="193" t="s">
        <v>1</v>
      </c>
      <c r="N1211" s="194" t="s">
        <v>41</v>
      </c>
      <c r="O1211" s="72"/>
      <c r="P1211" s="195">
        <f t="shared" si="95"/>
        <v>0</v>
      </c>
      <c r="Q1211" s="195">
        <v>0</v>
      </c>
      <c r="R1211" s="195">
        <f t="shared" si="96"/>
        <v>0</v>
      </c>
      <c r="S1211" s="195">
        <v>0</v>
      </c>
      <c r="T1211" s="196">
        <f t="shared" si="97"/>
        <v>0</v>
      </c>
      <c r="U1211" s="35"/>
      <c r="V1211" s="35"/>
      <c r="W1211" s="35"/>
      <c r="X1211" s="35"/>
      <c r="Y1211" s="35"/>
      <c r="Z1211" s="35"/>
      <c r="AA1211" s="35"/>
      <c r="AB1211" s="35"/>
      <c r="AC1211" s="35"/>
      <c r="AD1211" s="35"/>
      <c r="AE1211" s="35"/>
      <c r="AR1211" s="197" t="s">
        <v>283</v>
      </c>
      <c r="AT1211" s="197" t="s">
        <v>160</v>
      </c>
      <c r="AU1211" s="197" t="s">
        <v>85</v>
      </c>
      <c r="AY1211" s="18" t="s">
        <v>158</v>
      </c>
      <c r="BE1211" s="198">
        <f t="shared" si="98"/>
        <v>0</v>
      </c>
      <c r="BF1211" s="198">
        <f t="shared" si="99"/>
        <v>0</v>
      </c>
      <c r="BG1211" s="198">
        <f t="shared" si="100"/>
        <v>0</v>
      </c>
      <c r="BH1211" s="198">
        <f t="shared" si="101"/>
        <v>0</v>
      </c>
      <c r="BI1211" s="198">
        <f t="shared" si="102"/>
        <v>0</v>
      </c>
      <c r="BJ1211" s="18" t="s">
        <v>8</v>
      </c>
      <c r="BK1211" s="198">
        <f t="shared" si="103"/>
        <v>0</v>
      </c>
      <c r="BL1211" s="18" t="s">
        <v>283</v>
      </c>
      <c r="BM1211" s="197" t="s">
        <v>2292</v>
      </c>
    </row>
    <row r="1212" spans="1:65" s="2" customFormat="1" ht="16.5" customHeight="1">
      <c r="A1212" s="35"/>
      <c r="B1212" s="36"/>
      <c r="C1212" s="187" t="s">
        <v>2293</v>
      </c>
      <c r="D1212" s="187" t="s">
        <v>160</v>
      </c>
      <c r="E1212" s="188" t="s">
        <v>2294</v>
      </c>
      <c r="F1212" s="189" t="s">
        <v>2295</v>
      </c>
      <c r="G1212" s="190" t="s">
        <v>498</v>
      </c>
      <c r="H1212" s="191">
        <v>3</v>
      </c>
      <c r="I1212" s="192"/>
      <c r="J1212" s="191">
        <f t="shared" si="94"/>
        <v>0</v>
      </c>
      <c r="K1212" s="189" t="s">
        <v>1</v>
      </c>
      <c r="L1212" s="40"/>
      <c r="M1212" s="193" t="s">
        <v>1</v>
      </c>
      <c r="N1212" s="194" t="s">
        <v>41</v>
      </c>
      <c r="O1212" s="72"/>
      <c r="P1212" s="195">
        <f t="shared" si="95"/>
        <v>0</v>
      </c>
      <c r="Q1212" s="195">
        <v>0</v>
      </c>
      <c r="R1212" s="195">
        <f t="shared" si="96"/>
        <v>0</v>
      </c>
      <c r="S1212" s="195">
        <v>0</v>
      </c>
      <c r="T1212" s="196">
        <f t="shared" si="97"/>
        <v>0</v>
      </c>
      <c r="U1212" s="35"/>
      <c r="V1212" s="35"/>
      <c r="W1212" s="35"/>
      <c r="X1212" s="35"/>
      <c r="Y1212" s="35"/>
      <c r="Z1212" s="35"/>
      <c r="AA1212" s="35"/>
      <c r="AB1212" s="35"/>
      <c r="AC1212" s="35"/>
      <c r="AD1212" s="35"/>
      <c r="AE1212" s="35"/>
      <c r="AR1212" s="197" t="s">
        <v>283</v>
      </c>
      <c r="AT1212" s="197" t="s">
        <v>160</v>
      </c>
      <c r="AU1212" s="197" t="s">
        <v>85</v>
      </c>
      <c r="AY1212" s="18" t="s">
        <v>158</v>
      </c>
      <c r="BE1212" s="198">
        <f t="shared" si="98"/>
        <v>0</v>
      </c>
      <c r="BF1212" s="198">
        <f t="shared" si="99"/>
        <v>0</v>
      </c>
      <c r="BG1212" s="198">
        <f t="shared" si="100"/>
        <v>0</v>
      </c>
      <c r="BH1212" s="198">
        <f t="shared" si="101"/>
        <v>0</v>
      </c>
      <c r="BI1212" s="198">
        <f t="shared" si="102"/>
        <v>0</v>
      </c>
      <c r="BJ1212" s="18" t="s">
        <v>8</v>
      </c>
      <c r="BK1212" s="198">
        <f t="shared" si="103"/>
        <v>0</v>
      </c>
      <c r="BL1212" s="18" t="s">
        <v>283</v>
      </c>
      <c r="BM1212" s="197" t="s">
        <v>2296</v>
      </c>
    </row>
    <row r="1213" spans="1:65" s="2" customFormat="1" ht="16.5" customHeight="1">
      <c r="A1213" s="35"/>
      <c r="B1213" s="36"/>
      <c r="C1213" s="187" t="s">
        <v>2297</v>
      </c>
      <c r="D1213" s="187" t="s">
        <v>160</v>
      </c>
      <c r="E1213" s="188" t="s">
        <v>2298</v>
      </c>
      <c r="F1213" s="189" t="s">
        <v>1981</v>
      </c>
      <c r="G1213" s="190" t="s">
        <v>498</v>
      </c>
      <c r="H1213" s="191">
        <v>4</v>
      </c>
      <c r="I1213" s="192"/>
      <c r="J1213" s="191">
        <f t="shared" si="94"/>
        <v>0</v>
      </c>
      <c r="K1213" s="189" t="s">
        <v>1</v>
      </c>
      <c r="L1213" s="40"/>
      <c r="M1213" s="193" t="s">
        <v>1</v>
      </c>
      <c r="N1213" s="194" t="s">
        <v>41</v>
      </c>
      <c r="O1213" s="72"/>
      <c r="P1213" s="195">
        <f t="shared" si="95"/>
        <v>0</v>
      </c>
      <c r="Q1213" s="195">
        <v>0</v>
      </c>
      <c r="R1213" s="195">
        <f t="shared" si="96"/>
        <v>0</v>
      </c>
      <c r="S1213" s="195">
        <v>0</v>
      </c>
      <c r="T1213" s="196">
        <f t="shared" si="97"/>
        <v>0</v>
      </c>
      <c r="U1213" s="35"/>
      <c r="V1213" s="35"/>
      <c r="W1213" s="35"/>
      <c r="X1213" s="35"/>
      <c r="Y1213" s="35"/>
      <c r="Z1213" s="35"/>
      <c r="AA1213" s="35"/>
      <c r="AB1213" s="35"/>
      <c r="AC1213" s="35"/>
      <c r="AD1213" s="35"/>
      <c r="AE1213" s="35"/>
      <c r="AR1213" s="197" t="s">
        <v>283</v>
      </c>
      <c r="AT1213" s="197" t="s">
        <v>160</v>
      </c>
      <c r="AU1213" s="197" t="s">
        <v>85</v>
      </c>
      <c r="AY1213" s="18" t="s">
        <v>158</v>
      </c>
      <c r="BE1213" s="198">
        <f t="shared" si="98"/>
        <v>0</v>
      </c>
      <c r="BF1213" s="198">
        <f t="shared" si="99"/>
        <v>0</v>
      </c>
      <c r="BG1213" s="198">
        <f t="shared" si="100"/>
        <v>0</v>
      </c>
      <c r="BH1213" s="198">
        <f t="shared" si="101"/>
        <v>0</v>
      </c>
      <c r="BI1213" s="198">
        <f t="shared" si="102"/>
        <v>0</v>
      </c>
      <c r="BJ1213" s="18" t="s">
        <v>8</v>
      </c>
      <c r="BK1213" s="198">
        <f t="shared" si="103"/>
        <v>0</v>
      </c>
      <c r="BL1213" s="18" t="s">
        <v>283</v>
      </c>
      <c r="BM1213" s="197" t="s">
        <v>2299</v>
      </c>
    </row>
    <row r="1214" spans="1:65" s="2" customFormat="1" ht="16.5" customHeight="1">
      <c r="A1214" s="35"/>
      <c r="B1214" s="36"/>
      <c r="C1214" s="187" t="s">
        <v>2300</v>
      </c>
      <c r="D1214" s="187" t="s">
        <v>160</v>
      </c>
      <c r="E1214" s="188" t="s">
        <v>2301</v>
      </c>
      <c r="F1214" s="189" t="s">
        <v>1985</v>
      </c>
      <c r="G1214" s="190" t="s">
        <v>498</v>
      </c>
      <c r="H1214" s="191">
        <v>2</v>
      </c>
      <c r="I1214" s="192"/>
      <c r="J1214" s="191">
        <f t="shared" si="94"/>
        <v>0</v>
      </c>
      <c r="K1214" s="189" t="s">
        <v>1</v>
      </c>
      <c r="L1214" s="40"/>
      <c r="M1214" s="193" t="s">
        <v>1</v>
      </c>
      <c r="N1214" s="194" t="s">
        <v>41</v>
      </c>
      <c r="O1214" s="72"/>
      <c r="P1214" s="195">
        <f t="shared" si="95"/>
        <v>0</v>
      </c>
      <c r="Q1214" s="195">
        <v>0</v>
      </c>
      <c r="R1214" s="195">
        <f t="shared" si="96"/>
        <v>0</v>
      </c>
      <c r="S1214" s="195">
        <v>0</v>
      </c>
      <c r="T1214" s="196">
        <f t="shared" si="97"/>
        <v>0</v>
      </c>
      <c r="U1214" s="35"/>
      <c r="V1214" s="35"/>
      <c r="W1214" s="35"/>
      <c r="X1214" s="35"/>
      <c r="Y1214" s="35"/>
      <c r="Z1214" s="35"/>
      <c r="AA1214" s="35"/>
      <c r="AB1214" s="35"/>
      <c r="AC1214" s="35"/>
      <c r="AD1214" s="35"/>
      <c r="AE1214" s="35"/>
      <c r="AR1214" s="197" t="s">
        <v>283</v>
      </c>
      <c r="AT1214" s="197" t="s">
        <v>160</v>
      </c>
      <c r="AU1214" s="197" t="s">
        <v>85</v>
      </c>
      <c r="AY1214" s="18" t="s">
        <v>158</v>
      </c>
      <c r="BE1214" s="198">
        <f t="shared" si="98"/>
        <v>0</v>
      </c>
      <c r="BF1214" s="198">
        <f t="shared" si="99"/>
        <v>0</v>
      </c>
      <c r="BG1214" s="198">
        <f t="shared" si="100"/>
        <v>0</v>
      </c>
      <c r="BH1214" s="198">
        <f t="shared" si="101"/>
        <v>0</v>
      </c>
      <c r="BI1214" s="198">
        <f t="shared" si="102"/>
        <v>0</v>
      </c>
      <c r="BJ1214" s="18" t="s">
        <v>8</v>
      </c>
      <c r="BK1214" s="198">
        <f t="shared" si="103"/>
        <v>0</v>
      </c>
      <c r="BL1214" s="18" t="s">
        <v>283</v>
      </c>
      <c r="BM1214" s="197" t="s">
        <v>2302</v>
      </c>
    </row>
    <row r="1215" spans="1:65" s="2" customFormat="1" ht="16.5" customHeight="1">
      <c r="A1215" s="35"/>
      <c r="B1215" s="36"/>
      <c r="C1215" s="187" t="s">
        <v>2303</v>
      </c>
      <c r="D1215" s="187" t="s">
        <v>160</v>
      </c>
      <c r="E1215" s="188" t="s">
        <v>2304</v>
      </c>
      <c r="F1215" s="189" t="s">
        <v>1989</v>
      </c>
      <c r="G1215" s="190" t="s">
        <v>498</v>
      </c>
      <c r="H1215" s="191">
        <v>6</v>
      </c>
      <c r="I1215" s="192"/>
      <c r="J1215" s="191">
        <f t="shared" si="94"/>
        <v>0</v>
      </c>
      <c r="K1215" s="189" t="s">
        <v>1</v>
      </c>
      <c r="L1215" s="40"/>
      <c r="M1215" s="193" t="s">
        <v>1</v>
      </c>
      <c r="N1215" s="194" t="s">
        <v>41</v>
      </c>
      <c r="O1215" s="72"/>
      <c r="P1215" s="195">
        <f t="shared" si="95"/>
        <v>0</v>
      </c>
      <c r="Q1215" s="195">
        <v>0</v>
      </c>
      <c r="R1215" s="195">
        <f t="shared" si="96"/>
        <v>0</v>
      </c>
      <c r="S1215" s="195">
        <v>0</v>
      </c>
      <c r="T1215" s="196">
        <f t="shared" si="97"/>
        <v>0</v>
      </c>
      <c r="U1215" s="35"/>
      <c r="V1215" s="35"/>
      <c r="W1215" s="35"/>
      <c r="X1215" s="35"/>
      <c r="Y1215" s="35"/>
      <c r="Z1215" s="35"/>
      <c r="AA1215" s="35"/>
      <c r="AB1215" s="35"/>
      <c r="AC1215" s="35"/>
      <c r="AD1215" s="35"/>
      <c r="AE1215" s="35"/>
      <c r="AR1215" s="197" t="s">
        <v>283</v>
      </c>
      <c r="AT1215" s="197" t="s">
        <v>160</v>
      </c>
      <c r="AU1215" s="197" t="s">
        <v>85</v>
      </c>
      <c r="AY1215" s="18" t="s">
        <v>158</v>
      </c>
      <c r="BE1215" s="198">
        <f t="shared" si="98"/>
        <v>0</v>
      </c>
      <c r="BF1215" s="198">
        <f t="shared" si="99"/>
        <v>0</v>
      </c>
      <c r="BG1215" s="198">
        <f t="shared" si="100"/>
        <v>0</v>
      </c>
      <c r="BH1215" s="198">
        <f t="shared" si="101"/>
        <v>0</v>
      </c>
      <c r="BI1215" s="198">
        <f t="shared" si="102"/>
        <v>0</v>
      </c>
      <c r="BJ1215" s="18" t="s">
        <v>8</v>
      </c>
      <c r="BK1215" s="198">
        <f t="shared" si="103"/>
        <v>0</v>
      </c>
      <c r="BL1215" s="18" t="s">
        <v>283</v>
      </c>
      <c r="BM1215" s="197" t="s">
        <v>2305</v>
      </c>
    </row>
    <row r="1216" spans="1:65" s="2" customFormat="1" ht="16.5" customHeight="1">
      <c r="A1216" s="35"/>
      <c r="B1216" s="36"/>
      <c r="C1216" s="187" t="s">
        <v>2306</v>
      </c>
      <c r="D1216" s="187" t="s">
        <v>160</v>
      </c>
      <c r="E1216" s="188" t="s">
        <v>2307</v>
      </c>
      <c r="F1216" s="189" t="s">
        <v>2308</v>
      </c>
      <c r="G1216" s="190" t="s">
        <v>498</v>
      </c>
      <c r="H1216" s="191">
        <v>350</v>
      </c>
      <c r="I1216" s="192"/>
      <c r="J1216" s="191">
        <f t="shared" si="94"/>
        <v>0</v>
      </c>
      <c r="K1216" s="189" t="s">
        <v>1</v>
      </c>
      <c r="L1216" s="40"/>
      <c r="M1216" s="193" t="s">
        <v>1</v>
      </c>
      <c r="N1216" s="194" t="s">
        <v>41</v>
      </c>
      <c r="O1216" s="72"/>
      <c r="P1216" s="195">
        <f t="shared" si="95"/>
        <v>0</v>
      </c>
      <c r="Q1216" s="195">
        <v>0</v>
      </c>
      <c r="R1216" s="195">
        <f t="shared" si="96"/>
        <v>0</v>
      </c>
      <c r="S1216" s="195">
        <v>0</v>
      </c>
      <c r="T1216" s="196">
        <f t="shared" si="97"/>
        <v>0</v>
      </c>
      <c r="U1216" s="35"/>
      <c r="V1216" s="35"/>
      <c r="W1216" s="35"/>
      <c r="X1216" s="35"/>
      <c r="Y1216" s="35"/>
      <c r="Z1216" s="35"/>
      <c r="AA1216" s="35"/>
      <c r="AB1216" s="35"/>
      <c r="AC1216" s="35"/>
      <c r="AD1216" s="35"/>
      <c r="AE1216" s="35"/>
      <c r="AR1216" s="197" t="s">
        <v>283</v>
      </c>
      <c r="AT1216" s="197" t="s">
        <v>160</v>
      </c>
      <c r="AU1216" s="197" t="s">
        <v>85</v>
      </c>
      <c r="AY1216" s="18" t="s">
        <v>158</v>
      </c>
      <c r="BE1216" s="198">
        <f t="shared" si="98"/>
        <v>0</v>
      </c>
      <c r="BF1216" s="198">
        <f t="shared" si="99"/>
        <v>0</v>
      </c>
      <c r="BG1216" s="198">
        <f t="shared" si="100"/>
        <v>0</v>
      </c>
      <c r="BH1216" s="198">
        <f t="shared" si="101"/>
        <v>0</v>
      </c>
      <c r="BI1216" s="198">
        <f t="shared" si="102"/>
        <v>0</v>
      </c>
      <c r="BJ1216" s="18" t="s">
        <v>8</v>
      </c>
      <c r="BK1216" s="198">
        <f t="shared" si="103"/>
        <v>0</v>
      </c>
      <c r="BL1216" s="18" t="s">
        <v>283</v>
      </c>
      <c r="BM1216" s="197" t="s">
        <v>2309</v>
      </c>
    </row>
    <row r="1217" spans="1:65" s="2" customFormat="1" ht="16.5" customHeight="1">
      <c r="A1217" s="35"/>
      <c r="B1217" s="36"/>
      <c r="C1217" s="187" t="s">
        <v>2310</v>
      </c>
      <c r="D1217" s="187" t="s">
        <v>160</v>
      </c>
      <c r="E1217" s="188" t="s">
        <v>2311</v>
      </c>
      <c r="F1217" s="189" t="s">
        <v>2312</v>
      </c>
      <c r="G1217" s="190" t="s">
        <v>498</v>
      </c>
      <c r="H1217" s="191">
        <v>250</v>
      </c>
      <c r="I1217" s="192"/>
      <c r="J1217" s="191">
        <f t="shared" si="94"/>
        <v>0</v>
      </c>
      <c r="K1217" s="189" t="s">
        <v>1</v>
      </c>
      <c r="L1217" s="40"/>
      <c r="M1217" s="193" t="s">
        <v>1</v>
      </c>
      <c r="N1217" s="194" t="s">
        <v>41</v>
      </c>
      <c r="O1217" s="72"/>
      <c r="P1217" s="195">
        <f t="shared" si="95"/>
        <v>0</v>
      </c>
      <c r="Q1217" s="195">
        <v>0</v>
      </c>
      <c r="R1217" s="195">
        <f t="shared" si="96"/>
        <v>0</v>
      </c>
      <c r="S1217" s="195">
        <v>0</v>
      </c>
      <c r="T1217" s="196">
        <f t="shared" si="97"/>
        <v>0</v>
      </c>
      <c r="U1217" s="35"/>
      <c r="V1217" s="35"/>
      <c r="W1217" s="35"/>
      <c r="X1217" s="35"/>
      <c r="Y1217" s="35"/>
      <c r="Z1217" s="35"/>
      <c r="AA1217" s="35"/>
      <c r="AB1217" s="35"/>
      <c r="AC1217" s="35"/>
      <c r="AD1217" s="35"/>
      <c r="AE1217" s="35"/>
      <c r="AR1217" s="197" t="s">
        <v>283</v>
      </c>
      <c r="AT1217" s="197" t="s">
        <v>160</v>
      </c>
      <c r="AU1217" s="197" t="s">
        <v>85</v>
      </c>
      <c r="AY1217" s="18" t="s">
        <v>158</v>
      </c>
      <c r="BE1217" s="198">
        <f t="shared" si="98"/>
        <v>0</v>
      </c>
      <c r="BF1217" s="198">
        <f t="shared" si="99"/>
        <v>0</v>
      </c>
      <c r="BG1217" s="198">
        <f t="shared" si="100"/>
        <v>0</v>
      </c>
      <c r="BH1217" s="198">
        <f t="shared" si="101"/>
        <v>0</v>
      </c>
      <c r="BI1217" s="198">
        <f t="shared" si="102"/>
        <v>0</v>
      </c>
      <c r="BJ1217" s="18" t="s">
        <v>8</v>
      </c>
      <c r="BK1217" s="198">
        <f t="shared" si="103"/>
        <v>0</v>
      </c>
      <c r="BL1217" s="18" t="s">
        <v>283</v>
      </c>
      <c r="BM1217" s="197" t="s">
        <v>2313</v>
      </c>
    </row>
    <row r="1218" spans="1:65" s="2" customFormat="1" ht="21.75" customHeight="1">
      <c r="A1218" s="35"/>
      <c r="B1218" s="36"/>
      <c r="C1218" s="187" t="s">
        <v>2314</v>
      </c>
      <c r="D1218" s="187" t="s">
        <v>160</v>
      </c>
      <c r="E1218" s="188" t="s">
        <v>2315</v>
      </c>
      <c r="F1218" s="189" t="s">
        <v>2001</v>
      </c>
      <c r="G1218" s="190" t="s">
        <v>498</v>
      </c>
      <c r="H1218" s="191">
        <v>9</v>
      </c>
      <c r="I1218" s="192"/>
      <c r="J1218" s="191">
        <f t="shared" si="94"/>
        <v>0</v>
      </c>
      <c r="K1218" s="189" t="s">
        <v>1</v>
      </c>
      <c r="L1218" s="40"/>
      <c r="M1218" s="193" t="s">
        <v>1</v>
      </c>
      <c r="N1218" s="194" t="s">
        <v>41</v>
      </c>
      <c r="O1218" s="72"/>
      <c r="P1218" s="195">
        <f t="shared" si="95"/>
        <v>0</v>
      </c>
      <c r="Q1218" s="195">
        <v>0</v>
      </c>
      <c r="R1218" s="195">
        <f t="shared" si="96"/>
        <v>0</v>
      </c>
      <c r="S1218" s="195">
        <v>0</v>
      </c>
      <c r="T1218" s="196">
        <f t="shared" si="97"/>
        <v>0</v>
      </c>
      <c r="U1218" s="35"/>
      <c r="V1218" s="35"/>
      <c r="W1218" s="35"/>
      <c r="X1218" s="35"/>
      <c r="Y1218" s="35"/>
      <c r="Z1218" s="35"/>
      <c r="AA1218" s="35"/>
      <c r="AB1218" s="35"/>
      <c r="AC1218" s="35"/>
      <c r="AD1218" s="35"/>
      <c r="AE1218" s="35"/>
      <c r="AR1218" s="197" t="s">
        <v>283</v>
      </c>
      <c r="AT1218" s="197" t="s">
        <v>160</v>
      </c>
      <c r="AU1218" s="197" t="s">
        <v>85</v>
      </c>
      <c r="AY1218" s="18" t="s">
        <v>158</v>
      </c>
      <c r="BE1218" s="198">
        <f t="shared" si="98"/>
        <v>0</v>
      </c>
      <c r="BF1218" s="198">
        <f t="shared" si="99"/>
        <v>0</v>
      </c>
      <c r="BG1218" s="198">
        <f t="shared" si="100"/>
        <v>0</v>
      </c>
      <c r="BH1218" s="198">
        <f t="shared" si="101"/>
        <v>0</v>
      </c>
      <c r="BI1218" s="198">
        <f t="shared" si="102"/>
        <v>0</v>
      </c>
      <c r="BJ1218" s="18" t="s">
        <v>8</v>
      </c>
      <c r="BK1218" s="198">
        <f t="shared" si="103"/>
        <v>0</v>
      </c>
      <c r="BL1218" s="18" t="s">
        <v>283</v>
      </c>
      <c r="BM1218" s="197" t="s">
        <v>2316</v>
      </c>
    </row>
    <row r="1219" spans="1:65" s="2" customFormat="1" ht="24">
      <c r="A1219" s="35"/>
      <c r="B1219" s="36"/>
      <c r="C1219" s="187" t="s">
        <v>2317</v>
      </c>
      <c r="D1219" s="187" t="s">
        <v>160</v>
      </c>
      <c r="E1219" s="188" t="s">
        <v>2318</v>
      </c>
      <c r="F1219" s="189" t="s">
        <v>2005</v>
      </c>
      <c r="G1219" s="190" t="s">
        <v>498</v>
      </c>
      <c r="H1219" s="191">
        <v>94</v>
      </c>
      <c r="I1219" s="192"/>
      <c r="J1219" s="191">
        <f t="shared" si="94"/>
        <v>0</v>
      </c>
      <c r="K1219" s="189" t="s">
        <v>1</v>
      </c>
      <c r="L1219" s="40"/>
      <c r="M1219" s="193" t="s">
        <v>1</v>
      </c>
      <c r="N1219" s="194" t="s">
        <v>41</v>
      </c>
      <c r="O1219" s="72"/>
      <c r="P1219" s="195">
        <f t="shared" si="95"/>
        <v>0</v>
      </c>
      <c r="Q1219" s="195">
        <v>0</v>
      </c>
      <c r="R1219" s="195">
        <f t="shared" si="96"/>
        <v>0</v>
      </c>
      <c r="S1219" s="195">
        <v>0</v>
      </c>
      <c r="T1219" s="196">
        <f t="shared" si="97"/>
        <v>0</v>
      </c>
      <c r="U1219" s="35"/>
      <c r="V1219" s="35"/>
      <c r="W1219" s="35"/>
      <c r="X1219" s="35"/>
      <c r="Y1219" s="35"/>
      <c r="Z1219" s="35"/>
      <c r="AA1219" s="35"/>
      <c r="AB1219" s="35"/>
      <c r="AC1219" s="35"/>
      <c r="AD1219" s="35"/>
      <c r="AE1219" s="35"/>
      <c r="AR1219" s="197" t="s">
        <v>283</v>
      </c>
      <c r="AT1219" s="197" t="s">
        <v>160</v>
      </c>
      <c r="AU1219" s="197" t="s">
        <v>85</v>
      </c>
      <c r="AY1219" s="18" t="s">
        <v>158</v>
      </c>
      <c r="BE1219" s="198">
        <f t="shared" si="98"/>
        <v>0</v>
      </c>
      <c r="BF1219" s="198">
        <f t="shared" si="99"/>
        <v>0</v>
      </c>
      <c r="BG1219" s="198">
        <f t="shared" si="100"/>
        <v>0</v>
      </c>
      <c r="BH1219" s="198">
        <f t="shared" si="101"/>
        <v>0</v>
      </c>
      <c r="BI1219" s="198">
        <f t="shared" si="102"/>
        <v>0</v>
      </c>
      <c r="BJ1219" s="18" t="s">
        <v>8</v>
      </c>
      <c r="BK1219" s="198">
        <f t="shared" si="103"/>
        <v>0</v>
      </c>
      <c r="BL1219" s="18" t="s">
        <v>283</v>
      </c>
      <c r="BM1219" s="197" t="s">
        <v>2319</v>
      </c>
    </row>
    <row r="1220" spans="1:65" s="2" customFormat="1" ht="16.5" customHeight="1">
      <c r="A1220" s="35"/>
      <c r="B1220" s="36"/>
      <c r="C1220" s="187" t="s">
        <v>2320</v>
      </c>
      <c r="D1220" s="187" t="s">
        <v>160</v>
      </c>
      <c r="E1220" s="188" t="s">
        <v>2321</v>
      </c>
      <c r="F1220" s="189" t="s">
        <v>2009</v>
      </c>
      <c r="G1220" s="190" t="s">
        <v>498</v>
      </c>
      <c r="H1220" s="191">
        <v>83</v>
      </c>
      <c r="I1220" s="192"/>
      <c r="J1220" s="191">
        <f t="shared" si="94"/>
        <v>0</v>
      </c>
      <c r="K1220" s="189" t="s">
        <v>1</v>
      </c>
      <c r="L1220" s="40"/>
      <c r="M1220" s="193" t="s">
        <v>1</v>
      </c>
      <c r="N1220" s="194" t="s">
        <v>41</v>
      </c>
      <c r="O1220" s="72"/>
      <c r="P1220" s="195">
        <f t="shared" si="95"/>
        <v>0</v>
      </c>
      <c r="Q1220" s="195">
        <v>0</v>
      </c>
      <c r="R1220" s="195">
        <f t="shared" si="96"/>
        <v>0</v>
      </c>
      <c r="S1220" s="195">
        <v>0</v>
      </c>
      <c r="T1220" s="196">
        <f t="shared" si="97"/>
        <v>0</v>
      </c>
      <c r="U1220" s="35"/>
      <c r="V1220" s="35"/>
      <c r="W1220" s="35"/>
      <c r="X1220" s="35"/>
      <c r="Y1220" s="35"/>
      <c r="Z1220" s="35"/>
      <c r="AA1220" s="35"/>
      <c r="AB1220" s="35"/>
      <c r="AC1220" s="35"/>
      <c r="AD1220" s="35"/>
      <c r="AE1220" s="35"/>
      <c r="AR1220" s="197" t="s">
        <v>283</v>
      </c>
      <c r="AT1220" s="197" t="s">
        <v>160</v>
      </c>
      <c r="AU1220" s="197" t="s">
        <v>85</v>
      </c>
      <c r="AY1220" s="18" t="s">
        <v>158</v>
      </c>
      <c r="BE1220" s="198">
        <f t="shared" si="98"/>
        <v>0</v>
      </c>
      <c r="BF1220" s="198">
        <f t="shared" si="99"/>
        <v>0</v>
      </c>
      <c r="BG1220" s="198">
        <f t="shared" si="100"/>
        <v>0</v>
      </c>
      <c r="BH1220" s="198">
        <f t="shared" si="101"/>
        <v>0</v>
      </c>
      <c r="BI1220" s="198">
        <f t="shared" si="102"/>
        <v>0</v>
      </c>
      <c r="BJ1220" s="18" t="s">
        <v>8</v>
      </c>
      <c r="BK1220" s="198">
        <f t="shared" si="103"/>
        <v>0</v>
      </c>
      <c r="BL1220" s="18" t="s">
        <v>283</v>
      </c>
      <c r="BM1220" s="197" t="s">
        <v>2322</v>
      </c>
    </row>
    <row r="1221" spans="1:65" s="2" customFormat="1" ht="24">
      <c r="A1221" s="35"/>
      <c r="B1221" s="36"/>
      <c r="C1221" s="187" t="s">
        <v>2323</v>
      </c>
      <c r="D1221" s="187" t="s">
        <v>160</v>
      </c>
      <c r="E1221" s="188" t="s">
        <v>2324</v>
      </c>
      <c r="F1221" s="189" t="s">
        <v>2013</v>
      </c>
      <c r="G1221" s="190" t="s">
        <v>498</v>
      </c>
      <c r="H1221" s="191">
        <v>84</v>
      </c>
      <c r="I1221" s="192"/>
      <c r="J1221" s="191">
        <f t="shared" si="94"/>
        <v>0</v>
      </c>
      <c r="K1221" s="189" t="s">
        <v>1</v>
      </c>
      <c r="L1221" s="40"/>
      <c r="M1221" s="193" t="s">
        <v>1</v>
      </c>
      <c r="N1221" s="194" t="s">
        <v>41</v>
      </c>
      <c r="O1221" s="72"/>
      <c r="P1221" s="195">
        <f t="shared" si="95"/>
        <v>0</v>
      </c>
      <c r="Q1221" s="195">
        <v>0</v>
      </c>
      <c r="R1221" s="195">
        <f t="shared" si="96"/>
        <v>0</v>
      </c>
      <c r="S1221" s="195">
        <v>0</v>
      </c>
      <c r="T1221" s="196">
        <f t="shared" si="97"/>
        <v>0</v>
      </c>
      <c r="U1221" s="35"/>
      <c r="V1221" s="35"/>
      <c r="W1221" s="35"/>
      <c r="X1221" s="35"/>
      <c r="Y1221" s="35"/>
      <c r="Z1221" s="35"/>
      <c r="AA1221" s="35"/>
      <c r="AB1221" s="35"/>
      <c r="AC1221" s="35"/>
      <c r="AD1221" s="35"/>
      <c r="AE1221" s="35"/>
      <c r="AR1221" s="197" t="s">
        <v>283</v>
      </c>
      <c r="AT1221" s="197" t="s">
        <v>160</v>
      </c>
      <c r="AU1221" s="197" t="s">
        <v>85</v>
      </c>
      <c r="AY1221" s="18" t="s">
        <v>158</v>
      </c>
      <c r="BE1221" s="198">
        <f t="shared" si="98"/>
        <v>0</v>
      </c>
      <c r="BF1221" s="198">
        <f t="shared" si="99"/>
        <v>0</v>
      </c>
      <c r="BG1221" s="198">
        <f t="shared" si="100"/>
        <v>0</v>
      </c>
      <c r="BH1221" s="198">
        <f t="shared" si="101"/>
        <v>0</v>
      </c>
      <c r="BI1221" s="198">
        <f t="shared" si="102"/>
        <v>0</v>
      </c>
      <c r="BJ1221" s="18" t="s">
        <v>8</v>
      </c>
      <c r="BK1221" s="198">
        <f t="shared" si="103"/>
        <v>0</v>
      </c>
      <c r="BL1221" s="18" t="s">
        <v>283</v>
      </c>
      <c r="BM1221" s="197" t="s">
        <v>2325</v>
      </c>
    </row>
    <row r="1222" spans="1:65" s="2" customFormat="1" ht="16.5" customHeight="1">
      <c r="A1222" s="35"/>
      <c r="B1222" s="36"/>
      <c r="C1222" s="187" t="s">
        <v>2326</v>
      </c>
      <c r="D1222" s="187" t="s">
        <v>160</v>
      </c>
      <c r="E1222" s="188" t="s">
        <v>2327</v>
      </c>
      <c r="F1222" s="189" t="s">
        <v>2017</v>
      </c>
      <c r="G1222" s="190" t="s">
        <v>498</v>
      </c>
      <c r="H1222" s="191">
        <v>3</v>
      </c>
      <c r="I1222" s="192"/>
      <c r="J1222" s="191">
        <f t="shared" si="94"/>
        <v>0</v>
      </c>
      <c r="K1222" s="189" t="s">
        <v>1</v>
      </c>
      <c r="L1222" s="40"/>
      <c r="M1222" s="193" t="s">
        <v>1</v>
      </c>
      <c r="N1222" s="194" t="s">
        <v>41</v>
      </c>
      <c r="O1222" s="72"/>
      <c r="P1222" s="195">
        <f t="shared" si="95"/>
        <v>0</v>
      </c>
      <c r="Q1222" s="195">
        <v>0</v>
      </c>
      <c r="R1222" s="195">
        <f t="shared" si="96"/>
        <v>0</v>
      </c>
      <c r="S1222" s="195">
        <v>0</v>
      </c>
      <c r="T1222" s="196">
        <f t="shared" si="97"/>
        <v>0</v>
      </c>
      <c r="U1222" s="35"/>
      <c r="V1222" s="35"/>
      <c r="W1222" s="35"/>
      <c r="X1222" s="35"/>
      <c r="Y1222" s="35"/>
      <c r="Z1222" s="35"/>
      <c r="AA1222" s="35"/>
      <c r="AB1222" s="35"/>
      <c r="AC1222" s="35"/>
      <c r="AD1222" s="35"/>
      <c r="AE1222" s="35"/>
      <c r="AR1222" s="197" t="s">
        <v>283</v>
      </c>
      <c r="AT1222" s="197" t="s">
        <v>160</v>
      </c>
      <c r="AU1222" s="197" t="s">
        <v>85</v>
      </c>
      <c r="AY1222" s="18" t="s">
        <v>158</v>
      </c>
      <c r="BE1222" s="198">
        <f t="shared" si="98"/>
        <v>0</v>
      </c>
      <c r="BF1222" s="198">
        <f t="shared" si="99"/>
        <v>0</v>
      </c>
      <c r="BG1222" s="198">
        <f t="shared" si="100"/>
        <v>0</v>
      </c>
      <c r="BH1222" s="198">
        <f t="shared" si="101"/>
        <v>0</v>
      </c>
      <c r="BI1222" s="198">
        <f t="shared" si="102"/>
        <v>0</v>
      </c>
      <c r="BJ1222" s="18" t="s">
        <v>8</v>
      </c>
      <c r="BK1222" s="198">
        <f t="shared" si="103"/>
        <v>0</v>
      </c>
      <c r="BL1222" s="18" t="s">
        <v>283</v>
      </c>
      <c r="BM1222" s="197" t="s">
        <v>2328</v>
      </c>
    </row>
    <row r="1223" spans="1:65" s="2" customFormat="1" ht="24">
      <c r="A1223" s="35"/>
      <c r="B1223" s="36"/>
      <c r="C1223" s="187" t="s">
        <v>2329</v>
      </c>
      <c r="D1223" s="187" t="s">
        <v>160</v>
      </c>
      <c r="E1223" s="188" t="s">
        <v>2330</v>
      </c>
      <c r="F1223" s="189" t="s">
        <v>2021</v>
      </c>
      <c r="G1223" s="190" t="s">
        <v>498</v>
      </c>
      <c r="H1223" s="191">
        <v>42</v>
      </c>
      <c r="I1223" s="192"/>
      <c r="J1223" s="191">
        <f t="shared" si="94"/>
        <v>0</v>
      </c>
      <c r="K1223" s="189" t="s">
        <v>1</v>
      </c>
      <c r="L1223" s="40"/>
      <c r="M1223" s="193" t="s">
        <v>1</v>
      </c>
      <c r="N1223" s="194" t="s">
        <v>41</v>
      </c>
      <c r="O1223" s="72"/>
      <c r="P1223" s="195">
        <f t="shared" si="95"/>
        <v>0</v>
      </c>
      <c r="Q1223" s="195">
        <v>0</v>
      </c>
      <c r="R1223" s="195">
        <f t="shared" si="96"/>
        <v>0</v>
      </c>
      <c r="S1223" s="195">
        <v>0</v>
      </c>
      <c r="T1223" s="196">
        <f t="shared" si="97"/>
        <v>0</v>
      </c>
      <c r="U1223" s="35"/>
      <c r="V1223" s="35"/>
      <c r="W1223" s="35"/>
      <c r="X1223" s="35"/>
      <c r="Y1223" s="35"/>
      <c r="Z1223" s="35"/>
      <c r="AA1223" s="35"/>
      <c r="AB1223" s="35"/>
      <c r="AC1223" s="35"/>
      <c r="AD1223" s="35"/>
      <c r="AE1223" s="35"/>
      <c r="AR1223" s="197" t="s">
        <v>283</v>
      </c>
      <c r="AT1223" s="197" t="s">
        <v>160</v>
      </c>
      <c r="AU1223" s="197" t="s">
        <v>85</v>
      </c>
      <c r="AY1223" s="18" t="s">
        <v>158</v>
      </c>
      <c r="BE1223" s="198">
        <f t="shared" si="98"/>
        <v>0</v>
      </c>
      <c r="BF1223" s="198">
        <f t="shared" si="99"/>
        <v>0</v>
      </c>
      <c r="BG1223" s="198">
        <f t="shared" si="100"/>
        <v>0</v>
      </c>
      <c r="BH1223" s="198">
        <f t="shared" si="101"/>
        <v>0</v>
      </c>
      <c r="BI1223" s="198">
        <f t="shared" si="102"/>
        <v>0</v>
      </c>
      <c r="BJ1223" s="18" t="s">
        <v>8</v>
      </c>
      <c r="BK1223" s="198">
        <f t="shared" si="103"/>
        <v>0</v>
      </c>
      <c r="BL1223" s="18" t="s">
        <v>283</v>
      </c>
      <c r="BM1223" s="197" t="s">
        <v>2331</v>
      </c>
    </row>
    <row r="1224" spans="1:65" s="2" customFormat="1" ht="24">
      <c r="A1224" s="35"/>
      <c r="B1224" s="36"/>
      <c r="C1224" s="187" t="s">
        <v>2332</v>
      </c>
      <c r="D1224" s="187" t="s">
        <v>160</v>
      </c>
      <c r="E1224" s="188" t="s">
        <v>2333</v>
      </c>
      <c r="F1224" s="189" t="s">
        <v>2025</v>
      </c>
      <c r="G1224" s="190" t="s">
        <v>498</v>
      </c>
      <c r="H1224" s="191">
        <v>14</v>
      </c>
      <c r="I1224" s="192"/>
      <c r="J1224" s="191">
        <f t="shared" si="94"/>
        <v>0</v>
      </c>
      <c r="K1224" s="189" t="s">
        <v>1</v>
      </c>
      <c r="L1224" s="40"/>
      <c r="M1224" s="193" t="s">
        <v>1</v>
      </c>
      <c r="N1224" s="194" t="s">
        <v>41</v>
      </c>
      <c r="O1224" s="72"/>
      <c r="P1224" s="195">
        <f t="shared" si="95"/>
        <v>0</v>
      </c>
      <c r="Q1224" s="195">
        <v>0</v>
      </c>
      <c r="R1224" s="195">
        <f t="shared" si="96"/>
        <v>0</v>
      </c>
      <c r="S1224" s="195">
        <v>0</v>
      </c>
      <c r="T1224" s="196">
        <f t="shared" si="97"/>
        <v>0</v>
      </c>
      <c r="U1224" s="35"/>
      <c r="V1224" s="35"/>
      <c r="W1224" s="35"/>
      <c r="X1224" s="35"/>
      <c r="Y1224" s="35"/>
      <c r="Z1224" s="35"/>
      <c r="AA1224" s="35"/>
      <c r="AB1224" s="35"/>
      <c r="AC1224" s="35"/>
      <c r="AD1224" s="35"/>
      <c r="AE1224" s="35"/>
      <c r="AR1224" s="197" t="s">
        <v>283</v>
      </c>
      <c r="AT1224" s="197" t="s">
        <v>160</v>
      </c>
      <c r="AU1224" s="197" t="s">
        <v>85</v>
      </c>
      <c r="AY1224" s="18" t="s">
        <v>158</v>
      </c>
      <c r="BE1224" s="198">
        <f t="shared" si="98"/>
        <v>0</v>
      </c>
      <c r="BF1224" s="198">
        <f t="shared" si="99"/>
        <v>0</v>
      </c>
      <c r="BG1224" s="198">
        <f t="shared" si="100"/>
        <v>0</v>
      </c>
      <c r="BH1224" s="198">
        <f t="shared" si="101"/>
        <v>0</v>
      </c>
      <c r="BI1224" s="198">
        <f t="shared" si="102"/>
        <v>0</v>
      </c>
      <c r="BJ1224" s="18" t="s">
        <v>8</v>
      </c>
      <c r="BK1224" s="198">
        <f t="shared" si="103"/>
        <v>0</v>
      </c>
      <c r="BL1224" s="18" t="s">
        <v>283</v>
      </c>
      <c r="BM1224" s="197" t="s">
        <v>2334</v>
      </c>
    </row>
    <row r="1225" spans="1:65" s="2" customFormat="1" ht="21.75" customHeight="1">
      <c r="A1225" s="35"/>
      <c r="B1225" s="36"/>
      <c r="C1225" s="187" t="s">
        <v>2335</v>
      </c>
      <c r="D1225" s="187" t="s">
        <v>160</v>
      </c>
      <c r="E1225" s="188" t="s">
        <v>2336</v>
      </c>
      <c r="F1225" s="189" t="s">
        <v>2029</v>
      </c>
      <c r="G1225" s="190" t="s">
        <v>498</v>
      </c>
      <c r="H1225" s="191">
        <v>2</v>
      </c>
      <c r="I1225" s="192"/>
      <c r="J1225" s="191">
        <f t="shared" si="94"/>
        <v>0</v>
      </c>
      <c r="K1225" s="189" t="s">
        <v>1</v>
      </c>
      <c r="L1225" s="40"/>
      <c r="M1225" s="193" t="s">
        <v>1</v>
      </c>
      <c r="N1225" s="194" t="s">
        <v>41</v>
      </c>
      <c r="O1225" s="72"/>
      <c r="P1225" s="195">
        <f t="shared" si="95"/>
        <v>0</v>
      </c>
      <c r="Q1225" s="195">
        <v>0</v>
      </c>
      <c r="R1225" s="195">
        <f t="shared" si="96"/>
        <v>0</v>
      </c>
      <c r="S1225" s="195">
        <v>0</v>
      </c>
      <c r="T1225" s="196">
        <f t="shared" si="97"/>
        <v>0</v>
      </c>
      <c r="U1225" s="35"/>
      <c r="V1225" s="35"/>
      <c r="W1225" s="35"/>
      <c r="X1225" s="35"/>
      <c r="Y1225" s="35"/>
      <c r="Z1225" s="35"/>
      <c r="AA1225" s="35"/>
      <c r="AB1225" s="35"/>
      <c r="AC1225" s="35"/>
      <c r="AD1225" s="35"/>
      <c r="AE1225" s="35"/>
      <c r="AR1225" s="197" t="s">
        <v>283</v>
      </c>
      <c r="AT1225" s="197" t="s">
        <v>160</v>
      </c>
      <c r="AU1225" s="197" t="s">
        <v>85</v>
      </c>
      <c r="AY1225" s="18" t="s">
        <v>158</v>
      </c>
      <c r="BE1225" s="198">
        <f t="shared" si="98"/>
        <v>0</v>
      </c>
      <c r="BF1225" s="198">
        <f t="shared" si="99"/>
        <v>0</v>
      </c>
      <c r="BG1225" s="198">
        <f t="shared" si="100"/>
        <v>0</v>
      </c>
      <c r="BH1225" s="198">
        <f t="shared" si="101"/>
        <v>0</v>
      </c>
      <c r="BI1225" s="198">
        <f t="shared" si="102"/>
        <v>0</v>
      </c>
      <c r="BJ1225" s="18" t="s">
        <v>8</v>
      </c>
      <c r="BK1225" s="198">
        <f t="shared" si="103"/>
        <v>0</v>
      </c>
      <c r="BL1225" s="18" t="s">
        <v>283</v>
      </c>
      <c r="BM1225" s="197" t="s">
        <v>2337</v>
      </c>
    </row>
    <row r="1226" spans="1:65" s="2" customFormat="1" ht="21.75" customHeight="1">
      <c r="A1226" s="35"/>
      <c r="B1226" s="36"/>
      <c r="C1226" s="187" t="s">
        <v>2338</v>
      </c>
      <c r="D1226" s="187" t="s">
        <v>160</v>
      </c>
      <c r="E1226" s="188" t="s">
        <v>2339</v>
      </c>
      <c r="F1226" s="189" t="s">
        <v>2033</v>
      </c>
      <c r="G1226" s="190" t="s">
        <v>498</v>
      </c>
      <c r="H1226" s="191">
        <v>27</v>
      </c>
      <c r="I1226" s="192"/>
      <c r="J1226" s="191">
        <f t="shared" si="94"/>
        <v>0</v>
      </c>
      <c r="K1226" s="189" t="s">
        <v>1</v>
      </c>
      <c r="L1226" s="40"/>
      <c r="M1226" s="193" t="s">
        <v>1</v>
      </c>
      <c r="N1226" s="194" t="s">
        <v>41</v>
      </c>
      <c r="O1226" s="72"/>
      <c r="P1226" s="195">
        <f t="shared" si="95"/>
        <v>0</v>
      </c>
      <c r="Q1226" s="195">
        <v>0</v>
      </c>
      <c r="R1226" s="195">
        <f t="shared" si="96"/>
        <v>0</v>
      </c>
      <c r="S1226" s="195">
        <v>0</v>
      </c>
      <c r="T1226" s="196">
        <f t="shared" si="97"/>
        <v>0</v>
      </c>
      <c r="U1226" s="35"/>
      <c r="V1226" s="35"/>
      <c r="W1226" s="35"/>
      <c r="X1226" s="35"/>
      <c r="Y1226" s="35"/>
      <c r="Z1226" s="35"/>
      <c r="AA1226" s="35"/>
      <c r="AB1226" s="35"/>
      <c r="AC1226" s="35"/>
      <c r="AD1226" s="35"/>
      <c r="AE1226" s="35"/>
      <c r="AR1226" s="197" t="s">
        <v>283</v>
      </c>
      <c r="AT1226" s="197" t="s">
        <v>160</v>
      </c>
      <c r="AU1226" s="197" t="s">
        <v>85</v>
      </c>
      <c r="AY1226" s="18" t="s">
        <v>158</v>
      </c>
      <c r="BE1226" s="198">
        <f t="shared" si="98"/>
        <v>0</v>
      </c>
      <c r="BF1226" s="198">
        <f t="shared" si="99"/>
        <v>0</v>
      </c>
      <c r="BG1226" s="198">
        <f t="shared" si="100"/>
        <v>0</v>
      </c>
      <c r="BH1226" s="198">
        <f t="shared" si="101"/>
        <v>0</v>
      </c>
      <c r="BI1226" s="198">
        <f t="shared" si="102"/>
        <v>0</v>
      </c>
      <c r="BJ1226" s="18" t="s">
        <v>8</v>
      </c>
      <c r="BK1226" s="198">
        <f t="shared" si="103"/>
        <v>0</v>
      </c>
      <c r="BL1226" s="18" t="s">
        <v>283</v>
      </c>
      <c r="BM1226" s="197" t="s">
        <v>2340</v>
      </c>
    </row>
    <row r="1227" spans="1:65" s="2" customFormat="1" ht="21.75" customHeight="1">
      <c r="A1227" s="35"/>
      <c r="B1227" s="36"/>
      <c r="C1227" s="187" t="s">
        <v>2341</v>
      </c>
      <c r="D1227" s="187" t="s">
        <v>160</v>
      </c>
      <c r="E1227" s="188" t="s">
        <v>2342</v>
      </c>
      <c r="F1227" s="189" t="s">
        <v>2037</v>
      </c>
      <c r="G1227" s="190" t="s">
        <v>498</v>
      </c>
      <c r="H1227" s="191">
        <v>11</v>
      </c>
      <c r="I1227" s="192"/>
      <c r="J1227" s="191">
        <f t="shared" si="94"/>
        <v>0</v>
      </c>
      <c r="K1227" s="189" t="s">
        <v>1</v>
      </c>
      <c r="L1227" s="40"/>
      <c r="M1227" s="193" t="s">
        <v>1</v>
      </c>
      <c r="N1227" s="194" t="s">
        <v>41</v>
      </c>
      <c r="O1227" s="72"/>
      <c r="P1227" s="195">
        <f t="shared" si="95"/>
        <v>0</v>
      </c>
      <c r="Q1227" s="195">
        <v>0</v>
      </c>
      <c r="R1227" s="195">
        <f t="shared" si="96"/>
        <v>0</v>
      </c>
      <c r="S1227" s="195">
        <v>0</v>
      </c>
      <c r="T1227" s="196">
        <f t="shared" si="97"/>
        <v>0</v>
      </c>
      <c r="U1227" s="35"/>
      <c r="V1227" s="35"/>
      <c r="W1227" s="35"/>
      <c r="X1227" s="35"/>
      <c r="Y1227" s="35"/>
      <c r="Z1227" s="35"/>
      <c r="AA1227" s="35"/>
      <c r="AB1227" s="35"/>
      <c r="AC1227" s="35"/>
      <c r="AD1227" s="35"/>
      <c r="AE1227" s="35"/>
      <c r="AR1227" s="197" t="s">
        <v>283</v>
      </c>
      <c r="AT1227" s="197" t="s">
        <v>160</v>
      </c>
      <c r="AU1227" s="197" t="s">
        <v>85</v>
      </c>
      <c r="AY1227" s="18" t="s">
        <v>158</v>
      </c>
      <c r="BE1227" s="198">
        <f t="shared" si="98"/>
        <v>0</v>
      </c>
      <c r="BF1227" s="198">
        <f t="shared" si="99"/>
        <v>0</v>
      </c>
      <c r="BG1227" s="198">
        <f t="shared" si="100"/>
        <v>0</v>
      </c>
      <c r="BH1227" s="198">
        <f t="shared" si="101"/>
        <v>0</v>
      </c>
      <c r="BI1227" s="198">
        <f t="shared" si="102"/>
        <v>0</v>
      </c>
      <c r="BJ1227" s="18" t="s">
        <v>8</v>
      </c>
      <c r="BK1227" s="198">
        <f t="shared" si="103"/>
        <v>0</v>
      </c>
      <c r="BL1227" s="18" t="s">
        <v>283</v>
      </c>
      <c r="BM1227" s="197" t="s">
        <v>2343</v>
      </c>
    </row>
    <row r="1228" spans="1:65" s="2" customFormat="1" ht="21.75" customHeight="1">
      <c r="A1228" s="35"/>
      <c r="B1228" s="36"/>
      <c r="C1228" s="187" t="s">
        <v>2344</v>
      </c>
      <c r="D1228" s="187" t="s">
        <v>160</v>
      </c>
      <c r="E1228" s="188" t="s">
        <v>2345</v>
      </c>
      <c r="F1228" s="189" t="s">
        <v>2041</v>
      </c>
      <c r="G1228" s="190" t="s">
        <v>498</v>
      </c>
      <c r="H1228" s="191">
        <v>4</v>
      </c>
      <c r="I1228" s="192"/>
      <c r="J1228" s="191">
        <f t="shared" ref="J1228:J1259" si="104">ROUND(I1228*H1228,0)</f>
        <v>0</v>
      </c>
      <c r="K1228" s="189" t="s">
        <v>1</v>
      </c>
      <c r="L1228" s="40"/>
      <c r="M1228" s="193" t="s">
        <v>1</v>
      </c>
      <c r="N1228" s="194" t="s">
        <v>41</v>
      </c>
      <c r="O1228" s="72"/>
      <c r="P1228" s="195">
        <f t="shared" ref="P1228:P1259" si="105">O1228*H1228</f>
        <v>0</v>
      </c>
      <c r="Q1228" s="195">
        <v>0</v>
      </c>
      <c r="R1228" s="195">
        <f t="shared" ref="R1228:R1259" si="106">Q1228*H1228</f>
        <v>0</v>
      </c>
      <c r="S1228" s="195">
        <v>0</v>
      </c>
      <c r="T1228" s="196">
        <f t="shared" ref="T1228:T1259" si="107">S1228*H1228</f>
        <v>0</v>
      </c>
      <c r="U1228" s="35"/>
      <c r="V1228" s="35"/>
      <c r="W1228" s="35"/>
      <c r="X1228" s="35"/>
      <c r="Y1228" s="35"/>
      <c r="Z1228" s="35"/>
      <c r="AA1228" s="35"/>
      <c r="AB1228" s="35"/>
      <c r="AC1228" s="35"/>
      <c r="AD1228" s="35"/>
      <c r="AE1228" s="35"/>
      <c r="AR1228" s="197" t="s">
        <v>283</v>
      </c>
      <c r="AT1228" s="197" t="s">
        <v>160</v>
      </c>
      <c r="AU1228" s="197" t="s">
        <v>85</v>
      </c>
      <c r="AY1228" s="18" t="s">
        <v>158</v>
      </c>
      <c r="BE1228" s="198">
        <f t="shared" ref="BE1228:BE1257" si="108">IF(N1228="základní",J1228,0)</f>
        <v>0</v>
      </c>
      <c r="BF1228" s="198">
        <f t="shared" ref="BF1228:BF1257" si="109">IF(N1228="snížená",J1228,0)</f>
        <v>0</v>
      </c>
      <c r="BG1228" s="198">
        <f t="shared" ref="BG1228:BG1257" si="110">IF(N1228="zákl. přenesená",J1228,0)</f>
        <v>0</v>
      </c>
      <c r="BH1228" s="198">
        <f t="shared" ref="BH1228:BH1257" si="111">IF(N1228="sníž. přenesená",J1228,0)</f>
        <v>0</v>
      </c>
      <c r="BI1228" s="198">
        <f t="shared" ref="BI1228:BI1257" si="112">IF(N1228="nulová",J1228,0)</f>
        <v>0</v>
      </c>
      <c r="BJ1228" s="18" t="s">
        <v>8</v>
      </c>
      <c r="BK1228" s="198">
        <f t="shared" ref="BK1228:BK1257" si="113">ROUND(I1228*H1228,0)</f>
        <v>0</v>
      </c>
      <c r="BL1228" s="18" t="s">
        <v>283</v>
      </c>
      <c r="BM1228" s="197" t="s">
        <v>2346</v>
      </c>
    </row>
    <row r="1229" spans="1:65" s="2" customFormat="1" ht="21.75" customHeight="1">
      <c r="A1229" s="35"/>
      <c r="B1229" s="36"/>
      <c r="C1229" s="187" t="s">
        <v>2347</v>
      </c>
      <c r="D1229" s="187" t="s">
        <v>160</v>
      </c>
      <c r="E1229" s="188" t="s">
        <v>2348</v>
      </c>
      <c r="F1229" s="189" t="s">
        <v>2045</v>
      </c>
      <c r="G1229" s="190" t="s">
        <v>498</v>
      </c>
      <c r="H1229" s="191">
        <v>3</v>
      </c>
      <c r="I1229" s="192"/>
      <c r="J1229" s="191">
        <f t="shared" si="104"/>
        <v>0</v>
      </c>
      <c r="K1229" s="189" t="s">
        <v>1</v>
      </c>
      <c r="L1229" s="40"/>
      <c r="M1229" s="193" t="s">
        <v>1</v>
      </c>
      <c r="N1229" s="194" t="s">
        <v>41</v>
      </c>
      <c r="O1229" s="72"/>
      <c r="P1229" s="195">
        <f t="shared" si="105"/>
        <v>0</v>
      </c>
      <c r="Q1229" s="195">
        <v>0</v>
      </c>
      <c r="R1229" s="195">
        <f t="shared" si="106"/>
        <v>0</v>
      </c>
      <c r="S1229" s="195">
        <v>0</v>
      </c>
      <c r="T1229" s="196">
        <f t="shared" si="107"/>
        <v>0</v>
      </c>
      <c r="U1229" s="35"/>
      <c r="V1229" s="35"/>
      <c r="W1229" s="35"/>
      <c r="X1229" s="35"/>
      <c r="Y1229" s="35"/>
      <c r="Z1229" s="35"/>
      <c r="AA1229" s="35"/>
      <c r="AB1229" s="35"/>
      <c r="AC1229" s="35"/>
      <c r="AD1229" s="35"/>
      <c r="AE1229" s="35"/>
      <c r="AR1229" s="197" t="s">
        <v>283</v>
      </c>
      <c r="AT1229" s="197" t="s">
        <v>160</v>
      </c>
      <c r="AU1229" s="197" t="s">
        <v>85</v>
      </c>
      <c r="AY1229" s="18" t="s">
        <v>158</v>
      </c>
      <c r="BE1229" s="198">
        <f t="shared" si="108"/>
        <v>0</v>
      </c>
      <c r="BF1229" s="198">
        <f t="shared" si="109"/>
        <v>0</v>
      </c>
      <c r="BG1229" s="198">
        <f t="shared" si="110"/>
        <v>0</v>
      </c>
      <c r="BH1229" s="198">
        <f t="shared" si="111"/>
        <v>0</v>
      </c>
      <c r="BI1229" s="198">
        <f t="shared" si="112"/>
        <v>0</v>
      </c>
      <c r="BJ1229" s="18" t="s">
        <v>8</v>
      </c>
      <c r="BK1229" s="198">
        <f t="shared" si="113"/>
        <v>0</v>
      </c>
      <c r="BL1229" s="18" t="s">
        <v>283</v>
      </c>
      <c r="BM1229" s="197" t="s">
        <v>2349</v>
      </c>
    </row>
    <row r="1230" spans="1:65" s="2" customFormat="1" ht="21.75" customHeight="1">
      <c r="A1230" s="35"/>
      <c r="B1230" s="36"/>
      <c r="C1230" s="187" t="s">
        <v>2350</v>
      </c>
      <c r="D1230" s="187" t="s">
        <v>160</v>
      </c>
      <c r="E1230" s="188" t="s">
        <v>2351</v>
      </c>
      <c r="F1230" s="189" t="s">
        <v>2049</v>
      </c>
      <c r="G1230" s="190" t="s">
        <v>498</v>
      </c>
      <c r="H1230" s="191">
        <v>11</v>
      </c>
      <c r="I1230" s="192"/>
      <c r="J1230" s="191">
        <f t="shared" si="104"/>
        <v>0</v>
      </c>
      <c r="K1230" s="189" t="s">
        <v>1</v>
      </c>
      <c r="L1230" s="40"/>
      <c r="M1230" s="193" t="s">
        <v>1</v>
      </c>
      <c r="N1230" s="194" t="s">
        <v>41</v>
      </c>
      <c r="O1230" s="72"/>
      <c r="P1230" s="195">
        <f t="shared" si="105"/>
        <v>0</v>
      </c>
      <c r="Q1230" s="195">
        <v>0</v>
      </c>
      <c r="R1230" s="195">
        <f t="shared" si="106"/>
        <v>0</v>
      </c>
      <c r="S1230" s="195">
        <v>0</v>
      </c>
      <c r="T1230" s="196">
        <f t="shared" si="107"/>
        <v>0</v>
      </c>
      <c r="U1230" s="35"/>
      <c r="V1230" s="35"/>
      <c r="W1230" s="35"/>
      <c r="X1230" s="35"/>
      <c r="Y1230" s="35"/>
      <c r="Z1230" s="35"/>
      <c r="AA1230" s="35"/>
      <c r="AB1230" s="35"/>
      <c r="AC1230" s="35"/>
      <c r="AD1230" s="35"/>
      <c r="AE1230" s="35"/>
      <c r="AR1230" s="197" t="s">
        <v>283</v>
      </c>
      <c r="AT1230" s="197" t="s">
        <v>160</v>
      </c>
      <c r="AU1230" s="197" t="s">
        <v>85</v>
      </c>
      <c r="AY1230" s="18" t="s">
        <v>158</v>
      </c>
      <c r="BE1230" s="198">
        <f t="shared" si="108"/>
        <v>0</v>
      </c>
      <c r="BF1230" s="198">
        <f t="shared" si="109"/>
        <v>0</v>
      </c>
      <c r="BG1230" s="198">
        <f t="shared" si="110"/>
        <v>0</v>
      </c>
      <c r="BH1230" s="198">
        <f t="shared" si="111"/>
        <v>0</v>
      </c>
      <c r="BI1230" s="198">
        <f t="shared" si="112"/>
        <v>0</v>
      </c>
      <c r="BJ1230" s="18" t="s">
        <v>8</v>
      </c>
      <c r="BK1230" s="198">
        <f t="shared" si="113"/>
        <v>0</v>
      </c>
      <c r="BL1230" s="18" t="s">
        <v>283</v>
      </c>
      <c r="BM1230" s="197" t="s">
        <v>2352</v>
      </c>
    </row>
    <row r="1231" spans="1:65" s="2" customFormat="1" ht="21.75" customHeight="1">
      <c r="A1231" s="35"/>
      <c r="B1231" s="36"/>
      <c r="C1231" s="187" t="s">
        <v>2353</v>
      </c>
      <c r="D1231" s="187" t="s">
        <v>160</v>
      </c>
      <c r="E1231" s="188" t="s">
        <v>2354</v>
      </c>
      <c r="F1231" s="189" t="s">
        <v>2053</v>
      </c>
      <c r="G1231" s="190" t="s">
        <v>498</v>
      </c>
      <c r="H1231" s="191">
        <v>7</v>
      </c>
      <c r="I1231" s="192"/>
      <c r="J1231" s="191">
        <f t="shared" si="104"/>
        <v>0</v>
      </c>
      <c r="K1231" s="189" t="s">
        <v>1</v>
      </c>
      <c r="L1231" s="40"/>
      <c r="M1231" s="193" t="s">
        <v>1</v>
      </c>
      <c r="N1231" s="194" t="s">
        <v>41</v>
      </c>
      <c r="O1231" s="72"/>
      <c r="P1231" s="195">
        <f t="shared" si="105"/>
        <v>0</v>
      </c>
      <c r="Q1231" s="195">
        <v>0</v>
      </c>
      <c r="R1231" s="195">
        <f t="shared" si="106"/>
        <v>0</v>
      </c>
      <c r="S1231" s="195">
        <v>0</v>
      </c>
      <c r="T1231" s="196">
        <f t="shared" si="107"/>
        <v>0</v>
      </c>
      <c r="U1231" s="35"/>
      <c r="V1231" s="35"/>
      <c r="W1231" s="35"/>
      <c r="X1231" s="35"/>
      <c r="Y1231" s="35"/>
      <c r="Z1231" s="35"/>
      <c r="AA1231" s="35"/>
      <c r="AB1231" s="35"/>
      <c r="AC1231" s="35"/>
      <c r="AD1231" s="35"/>
      <c r="AE1231" s="35"/>
      <c r="AR1231" s="197" t="s">
        <v>283</v>
      </c>
      <c r="AT1231" s="197" t="s">
        <v>160</v>
      </c>
      <c r="AU1231" s="197" t="s">
        <v>85</v>
      </c>
      <c r="AY1231" s="18" t="s">
        <v>158</v>
      </c>
      <c r="BE1231" s="198">
        <f t="shared" si="108"/>
        <v>0</v>
      </c>
      <c r="BF1231" s="198">
        <f t="shared" si="109"/>
        <v>0</v>
      </c>
      <c r="BG1231" s="198">
        <f t="shared" si="110"/>
        <v>0</v>
      </c>
      <c r="BH1231" s="198">
        <f t="shared" si="111"/>
        <v>0</v>
      </c>
      <c r="BI1231" s="198">
        <f t="shared" si="112"/>
        <v>0</v>
      </c>
      <c r="BJ1231" s="18" t="s">
        <v>8</v>
      </c>
      <c r="BK1231" s="198">
        <f t="shared" si="113"/>
        <v>0</v>
      </c>
      <c r="BL1231" s="18" t="s">
        <v>283</v>
      </c>
      <c r="BM1231" s="197" t="s">
        <v>2355</v>
      </c>
    </row>
    <row r="1232" spans="1:65" s="2" customFormat="1" ht="21.75" customHeight="1">
      <c r="A1232" s="35"/>
      <c r="B1232" s="36"/>
      <c r="C1232" s="187" t="s">
        <v>2356</v>
      </c>
      <c r="D1232" s="187" t="s">
        <v>160</v>
      </c>
      <c r="E1232" s="188" t="s">
        <v>2357</v>
      </c>
      <c r="F1232" s="189" t="s">
        <v>2057</v>
      </c>
      <c r="G1232" s="190" t="s">
        <v>498</v>
      </c>
      <c r="H1232" s="191">
        <v>2</v>
      </c>
      <c r="I1232" s="192"/>
      <c r="J1232" s="191">
        <f t="shared" si="104"/>
        <v>0</v>
      </c>
      <c r="K1232" s="189" t="s">
        <v>1</v>
      </c>
      <c r="L1232" s="40"/>
      <c r="M1232" s="193" t="s">
        <v>1</v>
      </c>
      <c r="N1232" s="194" t="s">
        <v>41</v>
      </c>
      <c r="O1232" s="72"/>
      <c r="P1232" s="195">
        <f t="shared" si="105"/>
        <v>0</v>
      </c>
      <c r="Q1232" s="195">
        <v>0</v>
      </c>
      <c r="R1232" s="195">
        <f t="shared" si="106"/>
        <v>0</v>
      </c>
      <c r="S1232" s="195">
        <v>0</v>
      </c>
      <c r="T1232" s="196">
        <f t="shared" si="107"/>
        <v>0</v>
      </c>
      <c r="U1232" s="35"/>
      <c r="V1232" s="35"/>
      <c r="W1232" s="35"/>
      <c r="X1232" s="35"/>
      <c r="Y1232" s="35"/>
      <c r="Z1232" s="35"/>
      <c r="AA1232" s="35"/>
      <c r="AB1232" s="35"/>
      <c r="AC1232" s="35"/>
      <c r="AD1232" s="35"/>
      <c r="AE1232" s="35"/>
      <c r="AR1232" s="197" t="s">
        <v>283</v>
      </c>
      <c r="AT1232" s="197" t="s">
        <v>160</v>
      </c>
      <c r="AU1232" s="197" t="s">
        <v>85</v>
      </c>
      <c r="AY1232" s="18" t="s">
        <v>158</v>
      </c>
      <c r="BE1232" s="198">
        <f t="shared" si="108"/>
        <v>0</v>
      </c>
      <c r="BF1232" s="198">
        <f t="shared" si="109"/>
        <v>0</v>
      </c>
      <c r="BG1232" s="198">
        <f t="shared" si="110"/>
        <v>0</v>
      </c>
      <c r="BH1232" s="198">
        <f t="shared" si="111"/>
        <v>0</v>
      </c>
      <c r="BI1232" s="198">
        <f t="shared" si="112"/>
        <v>0</v>
      </c>
      <c r="BJ1232" s="18" t="s">
        <v>8</v>
      </c>
      <c r="BK1232" s="198">
        <f t="shared" si="113"/>
        <v>0</v>
      </c>
      <c r="BL1232" s="18" t="s">
        <v>283</v>
      </c>
      <c r="BM1232" s="197" t="s">
        <v>2358</v>
      </c>
    </row>
    <row r="1233" spans="1:65" s="2" customFormat="1" ht="24">
      <c r="A1233" s="35"/>
      <c r="B1233" s="36"/>
      <c r="C1233" s="187" t="s">
        <v>2359</v>
      </c>
      <c r="D1233" s="187" t="s">
        <v>160</v>
      </c>
      <c r="E1233" s="188" t="s">
        <v>2360</v>
      </c>
      <c r="F1233" s="189" t="s">
        <v>2061</v>
      </c>
      <c r="G1233" s="190" t="s">
        <v>498</v>
      </c>
      <c r="H1233" s="191">
        <v>2</v>
      </c>
      <c r="I1233" s="192"/>
      <c r="J1233" s="191">
        <f t="shared" si="104"/>
        <v>0</v>
      </c>
      <c r="K1233" s="189" t="s">
        <v>1</v>
      </c>
      <c r="L1233" s="40"/>
      <c r="M1233" s="193" t="s">
        <v>1</v>
      </c>
      <c r="N1233" s="194" t="s">
        <v>41</v>
      </c>
      <c r="O1233" s="72"/>
      <c r="P1233" s="195">
        <f t="shared" si="105"/>
        <v>0</v>
      </c>
      <c r="Q1233" s="195">
        <v>0</v>
      </c>
      <c r="R1233" s="195">
        <f t="shared" si="106"/>
        <v>0</v>
      </c>
      <c r="S1233" s="195">
        <v>0</v>
      </c>
      <c r="T1233" s="196">
        <f t="shared" si="107"/>
        <v>0</v>
      </c>
      <c r="U1233" s="35"/>
      <c r="V1233" s="35"/>
      <c r="W1233" s="35"/>
      <c r="X1233" s="35"/>
      <c r="Y1233" s="35"/>
      <c r="Z1233" s="35"/>
      <c r="AA1233" s="35"/>
      <c r="AB1233" s="35"/>
      <c r="AC1233" s="35"/>
      <c r="AD1233" s="35"/>
      <c r="AE1233" s="35"/>
      <c r="AR1233" s="197" t="s">
        <v>283</v>
      </c>
      <c r="AT1233" s="197" t="s">
        <v>160</v>
      </c>
      <c r="AU1233" s="197" t="s">
        <v>85</v>
      </c>
      <c r="AY1233" s="18" t="s">
        <v>158</v>
      </c>
      <c r="BE1233" s="198">
        <f t="shared" si="108"/>
        <v>0</v>
      </c>
      <c r="BF1233" s="198">
        <f t="shared" si="109"/>
        <v>0</v>
      </c>
      <c r="BG1233" s="198">
        <f t="shared" si="110"/>
        <v>0</v>
      </c>
      <c r="BH1233" s="198">
        <f t="shared" si="111"/>
        <v>0</v>
      </c>
      <c r="BI1233" s="198">
        <f t="shared" si="112"/>
        <v>0</v>
      </c>
      <c r="BJ1233" s="18" t="s">
        <v>8</v>
      </c>
      <c r="BK1233" s="198">
        <f t="shared" si="113"/>
        <v>0</v>
      </c>
      <c r="BL1233" s="18" t="s">
        <v>283</v>
      </c>
      <c r="BM1233" s="197" t="s">
        <v>2361</v>
      </c>
    </row>
    <row r="1234" spans="1:65" s="2" customFormat="1" ht="16.5" customHeight="1">
      <c r="A1234" s="35"/>
      <c r="B1234" s="36"/>
      <c r="C1234" s="187" t="s">
        <v>2362</v>
      </c>
      <c r="D1234" s="187" t="s">
        <v>160</v>
      </c>
      <c r="E1234" s="188" t="s">
        <v>2363</v>
      </c>
      <c r="F1234" s="189" t="s">
        <v>2065</v>
      </c>
      <c r="G1234" s="190" t="s">
        <v>1744</v>
      </c>
      <c r="H1234" s="191">
        <v>1</v>
      </c>
      <c r="I1234" s="192"/>
      <c r="J1234" s="191">
        <f t="shared" si="104"/>
        <v>0</v>
      </c>
      <c r="K1234" s="189" t="s">
        <v>1</v>
      </c>
      <c r="L1234" s="40"/>
      <c r="M1234" s="193" t="s">
        <v>1</v>
      </c>
      <c r="N1234" s="194" t="s">
        <v>41</v>
      </c>
      <c r="O1234" s="72"/>
      <c r="P1234" s="195">
        <f t="shared" si="105"/>
        <v>0</v>
      </c>
      <c r="Q1234" s="195">
        <v>0</v>
      </c>
      <c r="R1234" s="195">
        <f t="shared" si="106"/>
        <v>0</v>
      </c>
      <c r="S1234" s="195">
        <v>0</v>
      </c>
      <c r="T1234" s="196">
        <f t="shared" si="107"/>
        <v>0</v>
      </c>
      <c r="U1234" s="35"/>
      <c r="V1234" s="35"/>
      <c r="W1234" s="35"/>
      <c r="X1234" s="35"/>
      <c r="Y1234" s="35"/>
      <c r="Z1234" s="35"/>
      <c r="AA1234" s="35"/>
      <c r="AB1234" s="35"/>
      <c r="AC1234" s="35"/>
      <c r="AD1234" s="35"/>
      <c r="AE1234" s="35"/>
      <c r="AR1234" s="197" t="s">
        <v>283</v>
      </c>
      <c r="AT1234" s="197" t="s">
        <v>160</v>
      </c>
      <c r="AU1234" s="197" t="s">
        <v>85</v>
      </c>
      <c r="AY1234" s="18" t="s">
        <v>158</v>
      </c>
      <c r="BE1234" s="198">
        <f t="shared" si="108"/>
        <v>0</v>
      </c>
      <c r="BF1234" s="198">
        <f t="shared" si="109"/>
        <v>0</v>
      </c>
      <c r="BG1234" s="198">
        <f t="shared" si="110"/>
        <v>0</v>
      </c>
      <c r="BH1234" s="198">
        <f t="shared" si="111"/>
        <v>0</v>
      </c>
      <c r="BI1234" s="198">
        <f t="shared" si="112"/>
        <v>0</v>
      </c>
      <c r="BJ1234" s="18" t="s">
        <v>8</v>
      </c>
      <c r="BK1234" s="198">
        <f t="shared" si="113"/>
        <v>0</v>
      </c>
      <c r="BL1234" s="18" t="s">
        <v>283</v>
      </c>
      <c r="BM1234" s="197" t="s">
        <v>2364</v>
      </c>
    </row>
    <row r="1235" spans="1:65" s="2" customFormat="1" ht="16.5" customHeight="1">
      <c r="A1235" s="35"/>
      <c r="B1235" s="36"/>
      <c r="C1235" s="187" t="s">
        <v>2365</v>
      </c>
      <c r="D1235" s="187" t="s">
        <v>160</v>
      </c>
      <c r="E1235" s="188" t="s">
        <v>2366</v>
      </c>
      <c r="F1235" s="189" t="s">
        <v>2069</v>
      </c>
      <c r="G1235" s="190" t="s">
        <v>1744</v>
      </c>
      <c r="H1235" s="191">
        <v>1</v>
      </c>
      <c r="I1235" s="192"/>
      <c r="J1235" s="191">
        <f t="shared" si="104"/>
        <v>0</v>
      </c>
      <c r="K1235" s="189" t="s">
        <v>1</v>
      </c>
      <c r="L1235" s="40"/>
      <c r="M1235" s="193" t="s">
        <v>1</v>
      </c>
      <c r="N1235" s="194" t="s">
        <v>41</v>
      </c>
      <c r="O1235" s="72"/>
      <c r="P1235" s="195">
        <f t="shared" si="105"/>
        <v>0</v>
      </c>
      <c r="Q1235" s="195">
        <v>0</v>
      </c>
      <c r="R1235" s="195">
        <f t="shared" si="106"/>
        <v>0</v>
      </c>
      <c r="S1235" s="195">
        <v>0</v>
      </c>
      <c r="T1235" s="196">
        <f t="shared" si="107"/>
        <v>0</v>
      </c>
      <c r="U1235" s="35"/>
      <c r="V1235" s="35"/>
      <c r="W1235" s="35"/>
      <c r="X1235" s="35"/>
      <c r="Y1235" s="35"/>
      <c r="Z1235" s="35"/>
      <c r="AA1235" s="35"/>
      <c r="AB1235" s="35"/>
      <c r="AC1235" s="35"/>
      <c r="AD1235" s="35"/>
      <c r="AE1235" s="35"/>
      <c r="AR1235" s="197" t="s">
        <v>283</v>
      </c>
      <c r="AT1235" s="197" t="s">
        <v>160</v>
      </c>
      <c r="AU1235" s="197" t="s">
        <v>85</v>
      </c>
      <c r="AY1235" s="18" t="s">
        <v>158</v>
      </c>
      <c r="BE1235" s="198">
        <f t="shared" si="108"/>
        <v>0</v>
      </c>
      <c r="BF1235" s="198">
        <f t="shared" si="109"/>
        <v>0</v>
      </c>
      <c r="BG1235" s="198">
        <f t="shared" si="110"/>
        <v>0</v>
      </c>
      <c r="BH1235" s="198">
        <f t="shared" si="111"/>
        <v>0</v>
      </c>
      <c r="BI1235" s="198">
        <f t="shared" si="112"/>
        <v>0</v>
      </c>
      <c r="BJ1235" s="18" t="s">
        <v>8</v>
      </c>
      <c r="BK1235" s="198">
        <f t="shared" si="113"/>
        <v>0</v>
      </c>
      <c r="BL1235" s="18" t="s">
        <v>283</v>
      </c>
      <c r="BM1235" s="197" t="s">
        <v>2367</v>
      </c>
    </row>
    <row r="1236" spans="1:65" s="2" customFormat="1" ht="16.5" customHeight="1">
      <c r="A1236" s="35"/>
      <c r="B1236" s="36"/>
      <c r="C1236" s="187" t="s">
        <v>2368</v>
      </c>
      <c r="D1236" s="187" t="s">
        <v>160</v>
      </c>
      <c r="E1236" s="188" t="s">
        <v>2369</v>
      </c>
      <c r="F1236" s="189" t="s">
        <v>2073</v>
      </c>
      <c r="G1236" s="190" t="s">
        <v>1744</v>
      </c>
      <c r="H1236" s="191">
        <v>1</v>
      </c>
      <c r="I1236" s="192"/>
      <c r="J1236" s="191">
        <f t="shared" si="104"/>
        <v>0</v>
      </c>
      <c r="K1236" s="189" t="s">
        <v>1</v>
      </c>
      <c r="L1236" s="40"/>
      <c r="M1236" s="193" t="s">
        <v>1</v>
      </c>
      <c r="N1236" s="194" t="s">
        <v>41</v>
      </c>
      <c r="O1236" s="72"/>
      <c r="P1236" s="195">
        <f t="shared" si="105"/>
        <v>0</v>
      </c>
      <c r="Q1236" s="195">
        <v>0</v>
      </c>
      <c r="R1236" s="195">
        <f t="shared" si="106"/>
        <v>0</v>
      </c>
      <c r="S1236" s="195">
        <v>0</v>
      </c>
      <c r="T1236" s="196">
        <f t="shared" si="107"/>
        <v>0</v>
      </c>
      <c r="U1236" s="35"/>
      <c r="V1236" s="35"/>
      <c r="W1236" s="35"/>
      <c r="X1236" s="35"/>
      <c r="Y1236" s="35"/>
      <c r="Z1236" s="35"/>
      <c r="AA1236" s="35"/>
      <c r="AB1236" s="35"/>
      <c r="AC1236" s="35"/>
      <c r="AD1236" s="35"/>
      <c r="AE1236" s="35"/>
      <c r="AR1236" s="197" t="s">
        <v>283</v>
      </c>
      <c r="AT1236" s="197" t="s">
        <v>160</v>
      </c>
      <c r="AU1236" s="197" t="s">
        <v>85</v>
      </c>
      <c r="AY1236" s="18" t="s">
        <v>158</v>
      </c>
      <c r="BE1236" s="198">
        <f t="shared" si="108"/>
        <v>0</v>
      </c>
      <c r="BF1236" s="198">
        <f t="shared" si="109"/>
        <v>0</v>
      </c>
      <c r="BG1236" s="198">
        <f t="shared" si="110"/>
        <v>0</v>
      </c>
      <c r="BH1236" s="198">
        <f t="shared" si="111"/>
        <v>0</v>
      </c>
      <c r="BI1236" s="198">
        <f t="shared" si="112"/>
        <v>0</v>
      </c>
      <c r="BJ1236" s="18" t="s">
        <v>8</v>
      </c>
      <c r="BK1236" s="198">
        <f t="shared" si="113"/>
        <v>0</v>
      </c>
      <c r="BL1236" s="18" t="s">
        <v>283</v>
      </c>
      <c r="BM1236" s="197" t="s">
        <v>2370</v>
      </c>
    </row>
    <row r="1237" spans="1:65" s="2" customFormat="1" ht="16.5" customHeight="1">
      <c r="A1237" s="35"/>
      <c r="B1237" s="36"/>
      <c r="C1237" s="187" t="s">
        <v>2371</v>
      </c>
      <c r="D1237" s="187" t="s">
        <v>160</v>
      </c>
      <c r="E1237" s="188" t="s">
        <v>2372</v>
      </c>
      <c r="F1237" s="189" t="s">
        <v>2077</v>
      </c>
      <c r="G1237" s="190" t="s">
        <v>1744</v>
      </c>
      <c r="H1237" s="191">
        <v>1</v>
      </c>
      <c r="I1237" s="192"/>
      <c r="J1237" s="191">
        <f t="shared" si="104"/>
        <v>0</v>
      </c>
      <c r="K1237" s="189" t="s">
        <v>1</v>
      </c>
      <c r="L1237" s="40"/>
      <c r="M1237" s="193" t="s">
        <v>1</v>
      </c>
      <c r="N1237" s="194" t="s">
        <v>41</v>
      </c>
      <c r="O1237" s="72"/>
      <c r="P1237" s="195">
        <f t="shared" si="105"/>
        <v>0</v>
      </c>
      <c r="Q1237" s="195">
        <v>0</v>
      </c>
      <c r="R1237" s="195">
        <f t="shared" si="106"/>
        <v>0</v>
      </c>
      <c r="S1237" s="195">
        <v>0</v>
      </c>
      <c r="T1237" s="196">
        <f t="shared" si="107"/>
        <v>0</v>
      </c>
      <c r="U1237" s="35"/>
      <c r="V1237" s="35"/>
      <c r="W1237" s="35"/>
      <c r="X1237" s="35"/>
      <c r="Y1237" s="35"/>
      <c r="Z1237" s="35"/>
      <c r="AA1237" s="35"/>
      <c r="AB1237" s="35"/>
      <c r="AC1237" s="35"/>
      <c r="AD1237" s="35"/>
      <c r="AE1237" s="35"/>
      <c r="AR1237" s="197" t="s">
        <v>283</v>
      </c>
      <c r="AT1237" s="197" t="s">
        <v>160</v>
      </c>
      <c r="AU1237" s="197" t="s">
        <v>85</v>
      </c>
      <c r="AY1237" s="18" t="s">
        <v>158</v>
      </c>
      <c r="BE1237" s="198">
        <f t="shared" si="108"/>
        <v>0</v>
      </c>
      <c r="BF1237" s="198">
        <f t="shared" si="109"/>
        <v>0</v>
      </c>
      <c r="BG1237" s="198">
        <f t="shared" si="110"/>
        <v>0</v>
      </c>
      <c r="BH1237" s="198">
        <f t="shared" si="111"/>
        <v>0</v>
      </c>
      <c r="BI1237" s="198">
        <f t="shared" si="112"/>
        <v>0</v>
      </c>
      <c r="BJ1237" s="18" t="s">
        <v>8</v>
      </c>
      <c r="BK1237" s="198">
        <f t="shared" si="113"/>
        <v>0</v>
      </c>
      <c r="BL1237" s="18" t="s">
        <v>283</v>
      </c>
      <c r="BM1237" s="197" t="s">
        <v>2373</v>
      </c>
    </row>
    <row r="1238" spans="1:65" s="2" customFormat="1" ht="16.5" customHeight="1">
      <c r="A1238" s="35"/>
      <c r="B1238" s="36"/>
      <c r="C1238" s="187" t="s">
        <v>2374</v>
      </c>
      <c r="D1238" s="187" t="s">
        <v>160</v>
      </c>
      <c r="E1238" s="188" t="s">
        <v>2375</v>
      </c>
      <c r="F1238" s="189" t="s">
        <v>2081</v>
      </c>
      <c r="G1238" s="190" t="s">
        <v>1744</v>
      </c>
      <c r="H1238" s="191">
        <v>1</v>
      </c>
      <c r="I1238" s="192"/>
      <c r="J1238" s="191">
        <f t="shared" si="104"/>
        <v>0</v>
      </c>
      <c r="K1238" s="189" t="s">
        <v>1</v>
      </c>
      <c r="L1238" s="40"/>
      <c r="M1238" s="193" t="s">
        <v>1</v>
      </c>
      <c r="N1238" s="194" t="s">
        <v>41</v>
      </c>
      <c r="O1238" s="72"/>
      <c r="P1238" s="195">
        <f t="shared" si="105"/>
        <v>0</v>
      </c>
      <c r="Q1238" s="195">
        <v>0</v>
      </c>
      <c r="R1238" s="195">
        <f t="shared" si="106"/>
        <v>0</v>
      </c>
      <c r="S1238" s="195">
        <v>0</v>
      </c>
      <c r="T1238" s="196">
        <f t="shared" si="107"/>
        <v>0</v>
      </c>
      <c r="U1238" s="35"/>
      <c r="V1238" s="35"/>
      <c r="W1238" s="35"/>
      <c r="X1238" s="35"/>
      <c r="Y1238" s="35"/>
      <c r="Z1238" s="35"/>
      <c r="AA1238" s="35"/>
      <c r="AB1238" s="35"/>
      <c r="AC1238" s="35"/>
      <c r="AD1238" s="35"/>
      <c r="AE1238" s="35"/>
      <c r="AR1238" s="197" t="s">
        <v>283</v>
      </c>
      <c r="AT1238" s="197" t="s">
        <v>160</v>
      </c>
      <c r="AU1238" s="197" t="s">
        <v>85</v>
      </c>
      <c r="AY1238" s="18" t="s">
        <v>158</v>
      </c>
      <c r="BE1238" s="198">
        <f t="shared" si="108"/>
        <v>0</v>
      </c>
      <c r="BF1238" s="198">
        <f t="shared" si="109"/>
        <v>0</v>
      </c>
      <c r="BG1238" s="198">
        <f t="shared" si="110"/>
        <v>0</v>
      </c>
      <c r="BH1238" s="198">
        <f t="shared" si="111"/>
        <v>0</v>
      </c>
      <c r="BI1238" s="198">
        <f t="shared" si="112"/>
        <v>0</v>
      </c>
      <c r="BJ1238" s="18" t="s">
        <v>8</v>
      </c>
      <c r="BK1238" s="198">
        <f t="shared" si="113"/>
        <v>0</v>
      </c>
      <c r="BL1238" s="18" t="s">
        <v>283</v>
      </c>
      <c r="BM1238" s="197" t="s">
        <v>2376</v>
      </c>
    </row>
    <row r="1239" spans="1:65" s="2" customFormat="1" ht="16.5" customHeight="1">
      <c r="A1239" s="35"/>
      <c r="B1239" s="36"/>
      <c r="C1239" s="187" t="s">
        <v>2377</v>
      </c>
      <c r="D1239" s="187" t="s">
        <v>160</v>
      </c>
      <c r="E1239" s="188" t="s">
        <v>2378</v>
      </c>
      <c r="F1239" s="189" t="s">
        <v>2379</v>
      </c>
      <c r="G1239" s="190" t="s">
        <v>1744</v>
      </c>
      <c r="H1239" s="191">
        <v>1</v>
      </c>
      <c r="I1239" s="192"/>
      <c r="J1239" s="191">
        <f t="shared" si="104"/>
        <v>0</v>
      </c>
      <c r="K1239" s="189" t="s">
        <v>1</v>
      </c>
      <c r="L1239" s="40"/>
      <c r="M1239" s="193" t="s">
        <v>1</v>
      </c>
      <c r="N1239" s="194" t="s">
        <v>41</v>
      </c>
      <c r="O1239" s="72"/>
      <c r="P1239" s="195">
        <f t="shared" si="105"/>
        <v>0</v>
      </c>
      <c r="Q1239" s="195">
        <v>0</v>
      </c>
      <c r="R1239" s="195">
        <f t="shared" si="106"/>
        <v>0</v>
      </c>
      <c r="S1239" s="195">
        <v>0</v>
      </c>
      <c r="T1239" s="196">
        <f t="shared" si="107"/>
        <v>0</v>
      </c>
      <c r="U1239" s="35"/>
      <c r="V1239" s="35"/>
      <c r="W1239" s="35"/>
      <c r="X1239" s="35"/>
      <c r="Y1239" s="35"/>
      <c r="Z1239" s="35"/>
      <c r="AA1239" s="35"/>
      <c r="AB1239" s="35"/>
      <c r="AC1239" s="35"/>
      <c r="AD1239" s="35"/>
      <c r="AE1239" s="35"/>
      <c r="AR1239" s="197" t="s">
        <v>283</v>
      </c>
      <c r="AT1239" s="197" t="s">
        <v>160</v>
      </c>
      <c r="AU1239" s="197" t="s">
        <v>85</v>
      </c>
      <c r="AY1239" s="18" t="s">
        <v>158</v>
      </c>
      <c r="BE1239" s="198">
        <f t="shared" si="108"/>
        <v>0</v>
      </c>
      <c r="BF1239" s="198">
        <f t="shared" si="109"/>
        <v>0</v>
      </c>
      <c r="BG1239" s="198">
        <f t="shared" si="110"/>
        <v>0</v>
      </c>
      <c r="BH1239" s="198">
        <f t="shared" si="111"/>
        <v>0</v>
      </c>
      <c r="BI1239" s="198">
        <f t="shared" si="112"/>
        <v>0</v>
      </c>
      <c r="BJ1239" s="18" t="s">
        <v>8</v>
      </c>
      <c r="BK1239" s="198">
        <f t="shared" si="113"/>
        <v>0</v>
      </c>
      <c r="BL1239" s="18" t="s">
        <v>283</v>
      </c>
      <c r="BM1239" s="197" t="s">
        <v>2380</v>
      </c>
    </row>
    <row r="1240" spans="1:65" s="2" customFormat="1" ht="24">
      <c r="A1240" s="35"/>
      <c r="B1240" s="36"/>
      <c r="C1240" s="187" t="s">
        <v>2381</v>
      </c>
      <c r="D1240" s="187" t="s">
        <v>160</v>
      </c>
      <c r="E1240" s="188" t="s">
        <v>2382</v>
      </c>
      <c r="F1240" s="189" t="s">
        <v>2085</v>
      </c>
      <c r="G1240" s="190" t="s">
        <v>1744</v>
      </c>
      <c r="H1240" s="191">
        <v>1</v>
      </c>
      <c r="I1240" s="192"/>
      <c r="J1240" s="191">
        <f t="shared" si="104"/>
        <v>0</v>
      </c>
      <c r="K1240" s="189" t="s">
        <v>1</v>
      </c>
      <c r="L1240" s="40"/>
      <c r="M1240" s="193" t="s">
        <v>1</v>
      </c>
      <c r="N1240" s="194" t="s">
        <v>41</v>
      </c>
      <c r="O1240" s="72"/>
      <c r="P1240" s="195">
        <f t="shared" si="105"/>
        <v>0</v>
      </c>
      <c r="Q1240" s="195">
        <v>0</v>
      </c>
      <c r="R1240" s="195">
        <f t="shared" si="106"/>
        <v>0</v>
      </c>
      <c r="S1240" s="195">
        <v>0</v>
      </c>
      <c r="T1240" s="196">
        <f t="shared" si="107"/>
        <v>0</v>
      </c>
      <c r="U1240" s="35"/>
      <c r="V1240" s="35"/>
      <c r="W1240" s="35"/>
      <c r="X1240" s="35"/>
      <c r="Y1240" s="35"/>
      <c r="Z1240" s="35"/>
      <c r="AA1240" s="35"/>
      <c r="AB1240" s="35"/>
      <c r="AC1240" s="35"/>
      <c r="AD1240" s="35"/>
      <c r="AE1240" s="35"/>
      <c r="AR1240" s="197" t="s">
        <v>283</v>
      </c>
      <c r="AT1240" s="197" t="s">
        <v>160</v>
      </c>
      <c r="AU1240" s="197" t="s">
        <v>85</v>
      </c>
      <c r="AY1240" s="18" t="s">
        <v>158</v>
      </c>
      <c r="BE1240" s="198">
        <f t="shared" si="108"/>
        <v>0</v>
      </c>
      <c r="BF1240" s="198">
        <f t="shared" si="109"/>
        <v>0</v>
      </c>
      <c r="BG1240" s="198">
        <f t="shared" si="110"/>
        <v>0</v>
      </c>
      <c r="BH1240" s="198">
        <f t="shared" si="111"/>
        <v>0</v>
      </c>
      <c r="BI1240" s="198">
        <f t="shared" si="112"/>
        <v>0</v>
      </c>
      <c r="BJ1240" s="18" t="s">
        <v>8</v>
      </c>
      <c r="BK1240" s="198">
        <f t="shared" si="113"/>
        <v>0</v>
      </c>
      <c r="BL1240" s="18" t="s">
        <v>283</v>
      </c>
      <c r="BM1240" s="197" t="s">
        <v>2383</v>
      </c>
    </row>
    <row r="1241" spans="1:65" s="2" customFormat="1" ht="16.5" customHeight="1">
      <c r="A1241" s="35"/>
      <c r="B1241" s="36"/>
      <c r="C1241" s="187" t="s">
        <v>2384</v>
      </c>
      <c r="D1241" s="187" t="s">
        <v>160</v>
      </c>
      <c r="E1241" s="188" t="s">
        <v>2385</v>
      </c>
      <c r="F1241" s="189" t="s">
        <v>2089</v>
      </c>
      <c r="G1241" s="190" t="s">
        <v>1744</v>
      </c>
      <c r="H1241" s="191">
        <v>1</v>
      </c>
      <c r="I1241" s="192"/>
      <c r="J1241" s="191">
        <f t="shared" si="104"/>
        <v>0</v>
      </c>
      <c r="K1241" s="189" t="s">
        <v>1</v>
      </c>
      <c r="L1241" s="40"/>
      <c r="M1241" s="193" t="s">
        <v>1</v>
      </c>
      <c r="N1241" s="194" t="s">
        <v>41</v>
      </c>
      <c r="O1241" s="72"/>
      <c r="P1241" s="195">
        <f t="shared" si="105"/>
        <v>0</v>
      </c>
      <c r="Q1241" s="195">
        <v>0</v>
      </c>
      <c r="R1241" s="195">
        <f t="shared" si="106"/>
        <v>0</v>
      </c>
      <c r="S1241" s="195">
        <v>0</v>
      </c>
      <c r="T1241" s="196">
        <f t="shared" si="107"/>
        <v>0</v>
      </c>
      <c r="U1241" s="35"/>
      <c r="V1241" s="35"/>
      <c r="W1241" s="35"/>
      <c r="X1241" s="35"/>
      <c r="Y1241" s="35"/>
      <c r="Z1241" s="35"/>
      <c r="AA1241" s="35"/>
      <c r="AB1241" s="35"/>
      <c r="AC1241" s="35"/>
      <c r="AD1241" s="35"/>
      <c r="AE1241" s="35"/>
      <c r="AR1241" s="197" t="s">
        <v>283</v>
      </c>
      <c r="AT1241" s="197" t="s">
        <v>160</v>
      </c>
      <c r="AU1241" s="197" t="s">
        <v>85</v>
      </c>
      <c r="AY1241" s="18" t="s">
        <v>158</v>
      </c>
      <c r="BE1241" s="198">
        <f t="shared" si="108"/>
        <v>0</v>
      </c>
      <c r="BF1241" s="198">
        <f t="shared" si="109"/>
        <v>0</v>
      </c>
      <c r="BG1241" s="198">
        <f t="shared" si="110"/>
        <v>0</v>
      </c>
      <c r="BH1241" s="198">
        <f t="shared" si="111"/>
        <v>0</v>
      </c>
      <c r="BI1241" s="198">
        <f t="shared" si="112"/>
        <v>0</v>
      </c>
      <c r="BJ1241" s="18" t="s">
        <v>8</v>
      </c>
      <c r="BK1241" s="198">
        <f t="shared" si="113"/>
        <v>0</v>
      </c>
      <c r="BL1241" s="18" t="s">
        <v>283</v>
      </c>
      <c r="BM1241" s="197" t="s">
        <v>2386</v>
      </c>
    </row>
    <row r="1242" spans="1:65" s="2" customFormat="1" ht="16.5" customHeight="1">
      <c r="A1242" s="35"/>
      <c r="B1242" s="36"/>
      <c r="C1242" s="187" t="s">
        <v>2387</v>
      </c>
      <c r="D1242" s="187" t="s">
        <v>160</v>
      </c>
      <c r="E1242" s="188" t="s">
        <v>2388</v>
      </c>
      <c r="F1242" s="189" t="s">
        <v>2389</v>
      </c>
      <c r="G1242" s="190" t="s">
        <v>1744</v>
      </c>
      <c r="H1242" s="191">
        <v>1</v>
      </c>
      <c r="I1242" s="192"/>
      <c r="J1242" s="191">
        <f t="shared" si="104"/>
        <v>0</v>
      </c>
      <c r="K1242" s="189" t="s">
        <v>1</v>
      </c>
      <c r="L1242" s="40"/>
      <c r="M1242" s="193" t="s">
        <v>1</v>
      </c>
      <c r="N1242" s="194" t="s">
        <v>41</v>
      </c>
      <c r="O1242" s="72"/>
      <c r="P1242" s="195">
        <f t="shared" si="105"/>
        <v>0</v>
      </c>
      <c r="Q1242" s="195">
        <v>0</v>
      </c>
      <c r="R1242" s="195">
        <f t="shared" si="106"/>
        <v>0</v>
      </c>
      <c r="S1242" s="195">
        <v>0</v>
      </c>
      <c r="T1242" s="196">
        <f t="shared" si="107"/>
        <v>0</v>
      </c>
      <c r="U1242" s="35"/>
      <c r="V1242" s="35"/>
      <c r="W1242" s="35"/>
      <c r="X1242" s="35"/>
      <c r="Y1242" s="35"/>
      <c r="Z1242" s="35"/>
      <c r="AA1242" s="35"/>
      <c r="AB1242" s="35"/>
      <c r="AC1242" s="35"/>
      <c r="AD1242" s="35"/>
      <c r="AE1242" s="35"/>
      <c r="AR1242" s="197" t="s">
        <v>283</v>
      </c>
      <c r="AT1242" s="197" t="s">
        <v>160</v>
      </c>
      <c r="AU1242" s="197" t="s">
        <v>85</v>
      </c>
      <c r="AY1242" s="18" t="s">
        <v>158</v>
      </c>
      <c r="BE1242" s="198">
        <f t="shared" si="108"/>
        <v>0</v>
      </c>
      <c r="BF1242" s="198">
        <f t="shared" si="109"/>
        <v>0</v>
      </c>
      <c r="BG1242" s="198">
        <f t="shared" si="110"/>
        <v>0</v>
      </c>
      <c r="BH1242" s="198">
        <f t="shared" si="111"/>
        <v>0</v>
      </c>
      <c r="BI1242" s="198">
        <f t="shared" si="112"/>
        <v>0</v>
      </c>
      <c r="BJ1242" s="18" t="s">
        <v>8</v>
      </c>
      <c r="BK1242" s="198">
        <f t="shared" si="113"/>
        <v>0</v>
      </c>
      <c r="BL1242" s="18" t="s">
        <v>283</v>
      </c>
      <c r="BM1242" s="197" t="s">
        <v>2390</v>
      </c>
    </row>
    <row r="1243" spans="1:65" s="2" customFormat="1" ht="16.5" customHeight="1">
      <c r="A1243" s="35"/>
      <c r="B1243" s="36"/>
      <c r="C1243" s="187" t="s">
        <v>2391</v>
      </c>
      <c r="D1243" s="187" t="s">
        <v>160</v>
      </c>
      <c r="E1243" s="188" t="s">
        <v>2392</v>
      </c>
      <c r="F1243" s="189" t="s">
        <v>2393</v>
      </c>
      <c r="G1243" s="190" t="s">
        <v>1744</v>
      </c>
      <c r="H1243" s="191">
        <v>1</v>
      </c>
      <c r="I1243" s="192"/>
      <c r="J1243" s="191">
        <f t="shared" si="104"/>
        <v>0</v>
      </c>
      <c r="K1243" s="189" t="s">
        <v>1</v>
      </c>
      <c r="L1243" s="40"/>
      <c r="M1243" s="193" t="s">
        <v>1</v>
      </c>
      <c r="N1243" s="194" t="s">
        <v>41</v>
      </c>
      <c r="O1243" s="72"/>
      <c r="P1243" s="195">
        <f t="shared" si="105"/>
        <v>0</v>
      </c>
      <c r="Q1243" s="195">
        <v>0</v>
      </c>
      <c r="R1243" s="195">
        <f t="shared" si="106"/>
        <v>0</v>
      </c>
      <c r="S1243" s="195">
        <v>0</v>
      </c>
      <c r="T1243" s="196">
        <f t="shared" si="107"/>
        <v>0</v>
      </c>
      <c r="U1243" s="35"/>
      <c r="V1243" s="35"/>
      <c r="W1243" s="35"/>
      <c r="X1243" s="35"/>
      <c r="Y1243" s="35"/>
      <c r="Z1243" s="35"/>
      <c r="AA1243" s="35"/>
      <c r="AB1243" s="35"/>
      <c r="AC1243" s="35"/>
      <c r="AD1243" s="35"/>
      <c r="AE1243" s="35"/>
      <c r="AR1243" s="197" t="s">
        <v>283</v>
      </c>
      <c r="AT1243" s="197" t="s">
        <v>160</v>
      </c>
      <c r="AU1243" s="197" t="s">
        <v>85</v>
      </c>
      <c r="AY1243" s="18" t="s">
        <v>158</v>
      </c>
      <c r="BE1243" s="198">
        <f t="shared" si="108"/>
        <v>0</v>
      </c>
      <c r="BF1243" s="198">
        <f t="shared" si="109"/>
        <v>0</v>
      </c>
      <c r="BG1243" s="198">
        <f t="shared" si="110"/>
        <v>0</v>
      </c>
      <c r="BH1243" s="198">
        <f t="shared" si="111"/>
        <v>0</v>
      </c>
      <c r="BI1243" s="198">
        <f t="shared" si="112"/>
        <v>0</v>
      </c>
      <c r="BJ1243" s="18" t="s">
        <v>8</v>
      </c>
      <c r="BK1243" s="198">
        <f t="shared" si="113"/>
        <v>0</v>
      </c>
      <c r="BL1243" s="18" t="s">
        <v>283</v>
      </c>
      <c r="BM1243" s="197" t="s">
        <v>2394</v>
      </c>
    </row>
    <row r="1244" spans="1:65" s="2" customFormat="1" ht="16.5" customHeight="1">
      <c r="A1244" s="35"/>
      <c r="B1244" s="36"/>
      <c r="C1244" s="187" t="s">
        <v>2395</v>
      </c>
      <c r="D1244" s="187" t="s">
        <v>160</v>
      </c>
      <c r="E1244" s="188" t="s">
        <v>2396</v>
      </c>
      <c r="F1244" s="189" t="s">
        <v>2097</v>
      </c>
      <c r="G1244" s="190" t="s">
        <v>309</v>
      </c>
      <c r="H1244" s="191">
        <v>280</v>
      </c>
      <c r="I1244" s="192"/>
      <c r="J1244" s="191">
        <f t="shared" si="104"/>
        <v>0</v>
      </c>
      <c r="K1244" s="189" t="s">
        <v>1</v>
      </c>
      <c r="L1244" s="40"/>
      <c r="M1244" s="193" t="s">
        <v>1</v>
      </c>
      <c r="N1244" s="194" t="s">
        <v>41</v>
      </c>
      <c r="O1244" s="72"/>
      <c r="P1244" s="195">
        <f t="shared" si="105"/>
        <v>0</v>
      </c>
      <c r="Q1244" s="195">
        <v>0</v>
      </c>
      <c r="R1244" s="195">
        <f t="shared" si="106"/>
        <v>0</v>
      </c>
      <c r="S1244" s="195">
        <v>0</v>
      </c>
      <c r="T1244" s="196">
        <f t="shared" si="107"/>
        <v>0</v>
      </c>
      <c r="U1244" s="35"/>
      <c r="V1244" s="35"/>
      <c r="W1244" s="35"/>
      <c r="X1244" s="35"/>
      <c r="Y1244" s="35"/>
      <c r="Z1244" s="35"/>
      <c r="AA1244" s="35"/>
      <c r="AB1244" s="35"/>
      <c r="AC1244" s="35"/>
      <c r="AD1244" s="35"/>
      <c r="AE1244" s="35"/>
      <c r="AR1244" s="197" t="s">
        <v>283</v>
      </c>
      <c r="AT1244" s="197" t="s">
        <v>160</v>
      </c>
      <c r="AU1244" s="197" t="s">
        <v>85</v>
      </c>
      <c r="AY1244" s="18" t="s">
        <v>158</v>
      </c>
      <c r="BE1244" s="198">
        <f t="shared" si="108"/>
        <v>0</v>
      </c>
      <c r="BF1244" s="198">
        <f t="shared" si="109"/>
        <v>0</v>
      </c>
      <c r="BG1244" s="198">
        <f t="shared" si="110"/>
        <v>0</v>
      </c>
      <c r="BH1244" s="198">
        <f t="shared" si="111"/>
        <v>0</v>
      </c>
      <c r="BI1244" s="198">
        <f t="shared" si="112"/>
        <v>0</v>
      </c>
      <c r="BJ1244" s="18" t="s">
        <v>8</v>
      </c>
      <c r="BK1244" s="198">
        <f t="shared" si="113"/>
        <v>0</v>
      </c>
      <c r="BL1244" s="18" t="s">
        <v>283</v>
      </c>
      <c r="BM1244" s="197" t="s">
        <v>2397</v>
      </c>
    </row>
    <row r="1245" spans="1:65" s="2" customFormat="1" ht="16.5" customHeight="1">
      <c r="A1245" s="35"/>
      <c r="B1245" s="36"/>
      <c r="C1245" s="187" t="s">
        <v>2398</v>
      </c>
      <c r="D1245" s="187" t="s">
        <v>160</v>
      </c>
      <c r="E1245" s="188" t="s">
        <v>2399</v>
      </c>
      <c r="F1245" s="189" t="s">
        <v>2400</v>
      </c>
      <c r="G1245" s="190" t="s">
        <v>309</v>
      </c>
      <c r="H1245" s="191">
        <v>220</v>
      </c>
      <c r="I1245" s="192"/>
      <c r="J1245" s="191">
        <f t="shared" si="104"/>
        <v>0</v>
      </c>
      <c r="K1245" s="189" t="s">
        <v>1</v>
      </c>
      <c r="L1245" s="40"/>
      <c r="M1245" s="193" t="s">
        <v>1</v>
      </c>
      <c r="N1245" s="194" t="s">
        <v>41</v>
      </c>
      <c r="O1245" s="72"/>
      <c r="P1245" s="195">
        <f t="shared" si="105"/>
        <v>0</v>
      </c>
      <c r="Q1245" s="195">
        <v>0</v>
      </c>
      <c r="R1245" s="195">
        <f t="shared" si="106"/>
        <v>0</v>
      </c>
      <c r="S1245" s="195">
        <v>0</v>
      </c>
      <c r="T1245" s="196">
        <f t="shared" si="107"/>
        <v>0</v>
      </c>
      <c r="U1245" s="35"/>
      <c r="V1245" s="35"/>
      <c r="W1245" s="35"/>
      <c r="X1245" s="35"/>
      <c r="Y1245" s="35"/>
      <c r="Z1245" s="35"/>
      <c r="AA1245" s="35"/>
      <c r="AB1245" s="35"/>
      <c r="AC1245" s="35"/>
      <c r="AD1245" s="35"/>
      <c r="AE1245" s="35"/>
      <c r="AR1245" s="197" t="s">
        <v>283</v>
      </c>
      <c r="AT1245" s="197" t="s">
        <v>160</v>
      </c>
      <c r="AU1245" s="197" t="s">
        <v>85</v>
      </c>
      <c r="AY1245" s="18" t="s">
        <v>158</v>
      </c>
      <c r="BE1245" s="198">
        <f t="shared" si="108"/>
        <v>0</v>
      </c>
      <c r="BF1245" s="198">
        <f t="shared" si="109"/>
        <v>0</v>
      </c>
      <c r="BG1245" s="198">
        <f t="shared" si="110"/>
        <v>0</v>
      </c>
      <c r="BH1245" s="198">
        <f t="shared" si="111"/>
        <v>0</v>
      </c>
      <c r="BI1245" s="198">
        <f t="shared" si="112"/>
        <v>0</v>
      </c>
      <c r="BJ1245" s="18" t="s">
        <v>8</v>
      </c>
      <c r="BK1245" s="198">
        <f t="shared" si="113"/>
        <v>0</v>
      </c>
      <c r="BL1245" s="18" t="s">
        <v>283</v>
      </c>
      <c r="BM1245" s="197" t="s">
        <v>2401</v>
      </c>
    </row>
    <row r="1246" spans="1:65" s="2" customFormat="1" ht="16.5" customHeight="1">
      <c r="A1246" s="35"/>
      <c r="B1246" s="36"/>
      <c r="C1246" s="187" t="s">
        <v>2402</v>
      </c>
      <c r="D1246" s="187" t="s">
        <v>160</v>
      </c>
      <c r="E1246" s="188" t="s">
        <v>2403</v>
      </c>
      <c r="F1246" s="189" t="s">
        <v>2105</v>
      </c>
      <c r="G1246" s="190" t="s">
        <v>309</v>
      </c>
      <c r="H1246" s="191">
        <v>730</v>
      </c>
      <c r="I1246" s="192"/>
      <c r="J1246" s="191">
        <f t="shared" si="104"/>
        <v>0</v>
      </c>
      <c r="K1246" s="189" t="s">
        <v>1</v>
      </c>
      <c r="L1246" s="40"/>
      <c r="M1246" s="193" t="s">
        <v>1</v>
      </c>
      <c r="N1246" s="194" t="s">
        <v>41</v>
      </c>
      <c r="O1246" s="72"/>
      <c r="P1246" s="195">
        <f t="shared" si="105"/>
        <v>0</v>
      </c>
      <c r="Q1246" s="195">
        <v>0</v>
      </c>
      <c r="R1246" s="195">
        <f t="shared" si="106"/>
        <v>0</v>
      </c>
      <c r="S1246" s="195">
        <v>0</v>
      </c>
      <c r="T1246" s="196">
        <f t="shared" si="107"/>
        <v>0</v>
      </c>
      <c r="U1246" s="35"/>
      <c r="V1246" s="35"/>
      <c r="W1246" s="35"/>
      <c r="X1246" s="35"/>
      <c r="Y1246" s="35"/>
      <c r="Z1246" s="35"/>
      <c r="AA1246" s="35"/>
      <c r="AB1246" s="35"/>
      <c r="AC1246" s="35"/>
      <c r="AD1246" s="35"/>
      <c r="AE1246" s="35"/>
      <c r="AR1246" s="197" t="s">
        <v>283</v>
      </c>
      <c r="AT1246" s="197" t="s">
        <v>160</v>
      </c>
      <c r="AU1246" s="197" t="s">
        <v>85</v>
      </c>
      <c r="AY1246" s="18" t="s">
        <v>158</v>
      </c>
      <c r="BE1246" s="198">
        <f t="shared" si="108"/>
        <v>0</v>
      </c>
      <c r="BF1246" s="198">
        <f t="shared" si="109"/>
        <v>0</v>
      </c>
      <c r="BG1246" s="198">
        <f t="shared" si="110"/>
        <v>0</v>
      </c>
      <c r="BH1246" s="198">
        <f t="shared" si="111"/>
        <v>0</v>
      </c>
      <c r="BI1246" s="198">
        <f t="shared" si="112"/>
        <v>0</v>
      </c>
      <c r="BJ1246" s="18" t="s">
        <v>8</v>
      </c>
      <c r="BK1246" s="198">
        <f t="shared" si="113"/>
        <v>0</v>
      </c>
      <c r="BL1246" s="18" t="s">
        <v>283</v>
      </c>
      <c r="BM1246" s="197" t="s">
        <v>2404</v>
      </c>
    </row>
    <row r="1247" spans="1:65" s="2" customFormat="1" ht="16.5" customHeight="1">
      <c r="A1247" s="35"/>
      <c r="B1247" s="36"/>
      <c r="C1247" s="187" t="s">
        <v>2405</v>
      </c>
      <c r="D1247" s="187" t="s">
        <v>160</v>
      </c>
      <c r="E1247" s="188" t="s">
        <v>2406</v>
      </c>
      <c r="F1247" s="189" t="s">
        <v>2407</v>
      </c>
      <c r="G1247" s="190" t="s">
        <v>498</v>
      </c>
      <c r="H1247" s="191">
        <v>18</v>
      </c>
      <c r="I1247" s="192"/>
      <c r="J1247" s="191">
        <f t="shared" si="104"/>
        <v>0</v>
      </c>
      <c r="K1247" s="189" t="s">
        <v>1</v>
      </c>
      <c r="L1247" s="40"/>
      <c r="M1247" s="193" t="s">
        <v>1</v>
      </c>
      <c r="N1247" s="194" t="s">
        <v>41</v>
      </c>
      <c r="O1247" s="72"/>
      <c r="P1247" s="195">
        <f t="shared" si="105"/>
        <v>0</v>
      </c>
      <c r="Q1247" s="195">
        <v>0</v>
      </c>
      <c r="R1247" s="195">
        <f t="shared" si="106"/>
        <v>0</v>
      </c>
      <c r="S1247" s="195">
        <v>0</v>
      </c>
      <c r="T1247" s="196">
        <f t="shared" si="107"/>
        <v>0</v>
      </c>
      <c r="U1247" s="35"/>
      <c r="V1247" s="35"/>
      <c r="W1247" s="35"/>
      <c r="X1247" s="35"/>
      <c r="Y1247" s="35"/>
      <c r="Z1247" s="35"/>
      <c r="AA1247" s="35"/>
      <c r="AB1247" s="35"/>
      <c r="AC1247" s="35"/>
      <c r="AD1247" s="35"/>
      <c r="AE1247" s="35"/>
      <c r="AR1247" s="197" t="s">
        <v>283</v>
      </c>
      <c r="AT1247" s="197" t="s">
        <v>160</v>
      </c>
      <c r="AU1247" s="197" t="s">
        <v>85</v>
      </c>
      <c r="AY1247" s="18" t="s">
        <v>158</v>
      </c>
      <c r="BE1247" s="198">
        <f t="shared" si="108"/>
        <v>0</v>
      </c>
      <c r="BF1247" s="198">
        <f t="shared" si="109"/>
        <v>0</v>
      </c>
      <c r="BG1247" s="198">
        <f t="shared" si="110"/>
        <v>0</v>
      </c>
      <c r="BH1247" s="198">
        <f t="shared" si="111"/>
        <v>0</v>
      </c>
      <c r="BI1247" s="198">
        <f t="shared" si="112"/>
        <v>0</v>
      </c>
      <c r="BJ1247" s="18" t="s">
        <v>8</v>
      </c>
      <c r="BK1247" s="198">
        <f t="shared" si="113"/>
        <v>0</v>
      </c>
      <c r="BL1247" s="18" t="s">
        <v>283</v>
      </c>
      <c r="BM1247" s="197" t="s">
        <v>2408</v>
      </c>
    </row>
    <row r="1248" spans="1:65" s="2" customFormat="1" ht="24">
      <c r="A1248" s="35"/>
      <c r="B1248" s="36"/>
      <c r="C1248" s="187" t="s">
        <v>2409</v>
      </c>
      <c r="D1248" s="187" t="s">
        <v>160</v>
      </c>
      <c r="E1248" s="188" t="s">
        <v>2410</v>
      </c>
      <c r="F1248" s="189" t="s">
        <v>2117</v>
      </c>
      <c r="G1248" s="190" t="s">
        <v>498</v>
      </c>
      <c r="H1248" s="191">
        <v>70</v>
      </c>
      <c r="I1248" s="192"/>
      <c r="J1248" s="191">
        <f t="shared" si="104"/>
        <v>0</v>
      </c>
      <c r="K1248" s="189" t="s">
        <v>1</v>
      </c>
      <c r="L1248" s="40"/>
      <c r="M1248" s="193" t="s">
        <v>1</v>
      </c>
      <c r="N1248" s="194" t="s">
        <v>41</v>
      </c>
      <c r="O1248" s="72"/>
      <c r="P1248" s="195">
        <f t="shared" si="105"/>
        <v>0</v>
      </c>
      <c r="Q1248" s="195">
        <v>0</v>
      </c>
      <c r="R1248" s="195">
        <f t="shared" si="106"/>
        <v>0</v>
      </c>
      <c r="S1248" s="195">
        <v>0</v>
      </c>
      <c r="T1248" s="196">
        <f t="shared" si="107"/>
        <v>0</v>
      </c>
      <c r="U1248" s="35"/>
      <c r="V1248" s="35"/>
      <c r="W1248" s="35"/>
      <c r="X1248" s="35"/>
      <c r="Y1248" s="35"/>
      <c r="Z1248" s="35"/>
      <c r="AA1248" s="35"/>
      <c r="AB1248" s="35"/>
      <c r="AC1248" s="35"/>
      <c r="AD1248" s="35"/>
      <c r="AE1248" s="35"/>
      <c r="AR1248" s="197" t="s">
        <v>283</v>
      </c>
      <c r="AT1248" s="197" t="s">
        <v>160</v>
      </c>
      <c r="AU1248" s="197" t="s">
        <v>85</v>
      </c>
      <c r="AY1248" s="18" t="s">
        <v>158</v>
      </c>
      <c r="BE1248" s="198">
        <f t="shared" si="108"/>
        <v>0</v>
      </c>
      <c r="BF1248" s="198">
        <f t="shared" si="109"/>
        <v>0</v>
      </c>
      <c r="BG1248" s="198">
        <f t="shared" si="110"/>
        <v>0</v>
      </c>
      <c r="BH1248" s="198">
        <f t="shared" si="111"/>
        <v>0</v>
      </c>
      <c r="BI1248" s="198">
        <f t="shared" si="112"/>
        <v>0</v>
      </c>
      <c r="BJ1248" s="18" t="s">
        <v>8</v>
      </c>
      <c r="BK1248" s="198">
        <f t="shared" si="113"/>
        <v>0</v>
      </c>
      <c r="BL1248" s="18" t="s">
        <v>283</v>
      </c>
      <c r="BM1248" s="197" t="s">
        <v>2411</v>
      </c>
    </row>
    <row r="1249" spans="1:65" s="2" customFormat="1" ht="16.5" customHeight="1">
      <c r="A1249" s="35"/>
      <c r="B1249" s="36"/>
      <c r="C1249" s="187" t="s">
        <v>2412</v>
      </c>
      <c r="D1249" s="187" t="s">
        <v>160</v>
      </c>
      <c r="E1249" s="188" t="s">
        <v>2413</v>
      </c>
      <c r="F1249" s="189" t="s">
        <v>2121</v>
      </c>
      <c r="G1249" s="190" t="s">
        <v>498</v>
      </c>
      <c r="H1249" s="191">
        <v>19</v>
      </c>
      <c r="I1249" s="192"/>
      <c r="J1249" s="191">
        <f t="shared" si="104"/>
        <v>0</v>
      </c>
      <c r="K1249" s="189" t="s">
        <v>1</v>
      </c>
      <c r="L1249" s="40"/>
      <c r="M1249" s="193" t="s">
        <v>1</v>
      </c>
      <c r="N1249" s="194" t="s">
        <v>41</v>
      </c>
      <c r="O1249" s="72"/>
      <c r="P1249" s="195">
        <f t="shared" si="105"/>
        <v>0</v>
      </c>
      <c r="Q1249" s="195">
        <v>0</v>
      </c>
      <c r="R1249" s="195">
        <f t="shared" si="106"/>
        <v>0</v>
      </c>
      <c r="S1249" s="195">
        <v>0</v>
      </c>
      <c r="T1249" s="196">
        <f t="shared" si="107"/>
        <v>0</v>
      </c>
      <c r="U1249" s="35"/>
      <c r="V1249" s="35"/>
      <c r="W1249" s="35"/>
      <c r="X1249" s="35"/>
      <c r="Y1249" s="35"/>
      <c r="Z1249" s="35"/>
      <c r="AA1249" s="35"/>
      <c r="AB1249" s="35"/>
      <c r="AC1249" s="35"/>
      <c r="AD1249" s="35"/>
      <c r="AE1249" s="35"/>
      <c r="AR1249" s="197" t="s">
        <v>283</v>
      </c>
      <c r="AT1249" s="197" t="s">
        <v>160</v>
      </c>
      <c r="AU1249" s="197" t="s">
        <v>85</v>
      </c>
      <c r="AY1249" s="18" t="s">
        <v>158</v>
      </c>
      <c r="BE1249" s="198">
        <f t="shared" si="108"/>
        <v>0</v>
      </c>
      <c r="BF1249" s="198">
        <f t="shared" si="109"/>
        <v>0</v>
      </c>
      <c r="BG1249" s="198">
        <f t="shared" si="110"/>
        <v>0</v>
      </c>
      <c r="BH1249" s="198">
        <f t="shared" si="111"/>
        <v>0</v>
      </c>
      <c r="BI1249" s="198">
        <f t="shared" si="112"/>
        <v>0</v>
      </c>
      <c r="BJ1249" s="18" t="s">
        <v>8</v>
      </c>
      <c r="BK1249" s="198">
        <f t="shared" si="113"/>
        <v>0</v>
      </c>
      <c r="BL1249" s="18" t="s">
        <v>283</v>
      </c>
      <c r="BM1249" s="197" t="s">
        <v>2414</v>
      </c>
    </row>
    <row r="1250" spans="1:65" s="2" customFormat="1" ht="16.5" customHeight="1">
      <c r="A1250" s="35"/>
      <c r="B1250" s="36"/>
      <c r="C1250" s="187" t="s">
        <v>2415</v>
      </c>
      <c r="D1250" s="187" t="s">
        <v>160</v>
      </c>
      <c r="E1250" s="188" t="s">
        <v>2416</v>
      </c>
      <c r="F1250" s="189" t="s">
        <v>2125</v>
      </c>
      <c r="G1250" s="190" t="s">
        <v>498</v>
      </c>
      <c r="H1250" s="191">
        <v>350</v>
      </c>
      <c r="I1250" s="192"/>
      <c r="J1250" s="191">
        <f t="shared" si="104"/>
        <v>0</v>
      </c>
      <c r="K1250" s="189" t="s">
        <v>1</v>
      </c>
      <c r="L1250" s="40"/>
      <c r="M1250" s="193" t="s">
        <v>1</v>
      </c>
      <c r="N1250" s="194" t="s">
        <v>41</v>
      </c>
      <c r="O1250" s="72"/>
      <c r="P1250" s="195">
        <f t="shared" si="105"/>
        <v>0</v>
      </c>
      <c r="Q1250" s="195">
        <v>0</v>
      </c>
      <c r="R1250" s="195">
        <f t="shared" si="106"/>
        <v>0</v>
      </c>
      <c r="S1250" s="195">
        <v>0</v>
      </c>
      <c r="T1250" s="196">
        <f t="shared" si="107"/>
        <v>0</v>
      </c>
      <c r="U1250" s="35"/>
      <c r="V1250" s="35"/>
      <c r="W1250" s="35"/>
      <c r="X1250" s="35"/>
      <c r="Y1250" s="35"/>
      <c r="Z1250" s="35"/>
      <c r="AA1250" s="35"/>
      <c r="AB1250" s="35"/>
      <c r="AC1250" s="35"/>
      <c r="AD1250" s="35"/>
      <c r="AE1250" s="35"/>
      <c r="AR1250" s="197" t="s">
        <v>283</v>
      </c>
      <c r="AT1250" s="197" t="s">
        <v>160</v>
      </c>
      <c r="AU1250" s="197" t="s">
        <v>85</v>
      </c>
      <c r="AY1250" s="18" t="s">
        <v>158</v>
      </c>
      <c r="BE1250" s="198">
        <f t="shared" si="108"/>
        <v>0</v>
      </c>
      <c r="BF1250" s="198">
        <f t="shared" si="109"/>
        <v>0</v>
      </c>
      <c r="BG1250" s="198">
        <f t="shared" si="110"/>
        <v>0</v>
      </c>
      <c r="BH1250" s="198">
        <f t="shared" si="111"/>
        <v>0</v>
      </c>
      <c r="BI1250" s="198">
        <f t="shared" si="112"/>
        <v>0</v>
      </c>
      <c r="BJ1250" s="18" t="s">
        <v>8</v>
      </c>
      <c r="BK1250" s="198">
        <f t="shared" si="113"/>
        <v>0</v>
      </c>
      <c r="BL1250" s="18" t="s">
        <v>283</v>
      </c>
      <c r="BM1250" s="197" t="s">
        <v>2417</v>
      </c>
    </row>
    <row r="1251" spans="1:65" s="2" customFormat="1" ht="16.5" customHeight="1">
      <c r="A1251" s="35"/>
      <c r="B1251" s="36"/>
      <c r="C1251" s="187" t="s">
        <v>2418</v>
      </c>
      <c r="D1251" s="187" t="s">
        <v>160</v>
      </c>
      <c r="E1251" s="188" t="s">
        <v>2419</v>
      </c>
      <c r="F1251" s="189" t="s">
        <v>2129</v>
      </c>
      <c r="G1251" s="190" t="s">
        <v>498</v>
      </c>
      <c r="H1251" s="191">
        <v>45</v>
      </c>
      <c r="I1251" s="192"/>
      <c r="J1251" s="191">
        <f t="shared" si="104"/>
        <v>0</v>
      </c>
      <c r="K1251" s="189" t="s">
        <v>1</v>
      </c>
      <c r="L1251" s="40"/>
      <c r="M1251" s="193" t="s">
        <v>1</v>
      </c>
      <c r="N1251" s="194" t="s">
        <v>41</v>
      </c>
      <c r="O1251" s="72"/>
      <c r="P1251" s="195">
        <f t="shared" si="105"/>
        <v>0</v>
      </c>
      <c r="Q1251" s="195">
        <v>0</v>
      </c>
      <c r="R1251" s="195">
        <f t="shared" si="106"/>
        <v>0</v>
      </c>
      <c r="S1251" s="195">
        <v>0</v>
      </c>
      <c r="T1251" s="196">
        <f t="shared" si="107"/>
        <v>0</v>
      </c>
      <c r="U1251" s="35"/>
      <c r="V1251" s="35"/>
      <c r="W1251" s="35"/>
      <c r="X1251" s="35"/>
      <c r="Y1251" s="35"/>
      <c r="Z1251" s="35"/>
      <c r="AA1251" s="35"/>
      <c r="AB1251" s="35"/>
      <c r="AC1251" s="35"/>
      <c r="AD1251" s="35"/>
      <c r="AE1251" s="35"/>
      <c r="AR1251" s="197" t="s">
        <v>283</v>
      </c>
      <c r="AT1251" s="197" t="s">
        <v>160</v>
      </c>
      <c r="AU1251" s="197" t="s">
        <v>85</v>
      </c>
      <c r="AY1251" s="18" t="s">
        <v>158</v>
      </c>
      <c r="BE1251" s="198">
        <f t="shared" si="108"/>
        <v>0</v>
      </c>
      <c r="BF1251" s="198">
        <f t="shared" si="109"/>
        <v>0</v>
      </c>
      <c r="BG1251" s="198">
        <f t="shared" si="110"/>
        <v>0</v>
      </c>
      <c r="BH1251" s="198">
        <f t="shared" si="111"/>
        <v>0</v>
      </c>
      <c r="BI1251" s="198">
        <f t="shared" si="112"/>
        <v>0</v>
      </c>
      <c r="BJ1251" s="18" t="s">
        <v>8</v>
      </c>
      <c r="BK1251" s="198">
        <f t="shared" si="113"/>
        <v>0</v>
      </c>
      <c r="BL1251" s="18" t="s">
        <v>283</v>
      </c>
      <c r="BM1251" s="197" t="s">
        <v>2420</v>
      </c>
    </row>
    <row r="1252" spans="1:65" s="2" customFormat="1" ht="16.5" customHeight="1">
      <c r="A1252" s="35"/>
      <c r="B1252" s="36"/>
      <c r="C1252" s="187" t="s">
        <v>2421</v>
      </c>
      <c r="D1252" s="187" t="s">
        <v>160</v>
      </c>
      <c r="E1252" s="188" t="s">
        <v>2422</v>
      </c>
      <c r="F1252" s="189" t="s">
        <v>2133</v>
      </c>
      <c r="G1252" s="190" t="s">
        <v>498</v>
      </c>
      <c r="H1252" s="191">
        <v>200</v>
      </c>
      <c r="I1252" s="192"/>
      <c r="J1252" s="191">
        <f t="shared" si="104"/>
        <v>0</v>
      </c>
      <c r="K1252" s="189" t="s">
        <v>1</v>
      </c>
      <c r="L1252" s="40"/>
      <c r="M1252" s="193" t="s">
        <v>1</v>
      </c>
      <c r="N1252" s="194" t="s">
        <v>41</v>
      </c>
      <c r="O1252" s="72"/>
      <c r="P1252" s="195">
        <f t="shared" si="105"/>
        <v>0</v>
      </c>
      <c r="Q1252" s="195">
        <v>0</v>
      </c>
      <c r="R1252" s="195">
        <f t="shared" si="106"/>
        <v>0</v>
      </c>
      <c r="S1252" s="195">
        <v>0</v>
      </c>
      <c r="T1252" s="196">
        <f t="shared" si="107"/>
        <v>0</v>
      </c>
      <c r="U1252" s="35"/>
      <c r="V1252" s="35"/>
      <c r="W1252" s="35"/>
      <c r="X1252" s="35"/>
      <c r="Y1252" s="35"/>
      <c r="Z1252" s="35"/>
      <c r="AA1252" s="35"/>
      <c r="AB1252" s="35"/>
      <c r="AC1252" s="35"/>
      <c r="AD1252" s="35"/>
      <c r="AE1252" s="35"/>
      <c r="AR1252" s="197" t="s">
        <v>283</v>
      </c>
      <c r="AT1252" s="197" t="s">
        <v>160</v>
      </c>
      <c r="AU1252" s="197" t="s">
        <v>85</v>
      </c>
      <c r="AY1252" s="18" t="s">
        <v>158</v>
      </c>
      <c r="BE1252" s="198">
        <f t="shared" si="108"/>
        <v>0</v>
      </c>
      <c r="BF1252" s="198">
        <f t="shared" si="109"/>
        <v>0</v>
      </c>
      <c r="BG1252" s="198">
        <f t="shared" si="110"/>
        <v>0</v>
      </c>
      <c r="BH1252" s="198">
        <f t="shared" si="111"/>
        <v>0</v>
      </c>
      <c r="BI1252" s="198">
        <f t="shared" si="112"/>
        <v>0</v>
      </c>
      <c r="BJ1252" s="18" t="s">
        <v>8</v>
      </c>
      <c r="BK1252" s="198">
        <f t="shared" si="113"/>
        <v>0</v>
      </c>
      <c r="BL1252" s="18" t="s">
        <v>283</v>
      </c>
      <c r="BM1252" s="197" t="s">
        <v>2423</v>
      </c>
    </row>
    <row r="1253" spans="1:65" s="2" customFormat="1" ht="16.5" customHeight="1">
      <c r="A1253" s="35"/>
      <c r="B1253" s="36"/>
      <c r="C1253" s="187" t="s">
        <v>2424</v>
      </c>
      <c r="D1253" s="187" t="s">
        <v>160</v>
      </c>
      <c r="E1253" s="188" t="s">
        <v>2425</v>
      </c>
      <c r="F1253" s="189" t="s">
        <v>2137</v>
      </c>
      <c r="G1253" s="190" t="s">
        <v>498</v>
      </c>
      <c r="H1253" s="191">
        <v>19</v>
      </c>
      <c r="I1253" s="192"/>
      <c r="J1253" s="191">
        <f t="shared" si="104"/>
        <v>0</v>
      </c>
      <c r="K1253" s="189" t="s">
        <v>1</v>
      </c>
      <c r="L1253" s="40"/>
      <c r="M1253" s="193" t="s">
        <v>1</v>
      </c>
      <c r="N1253" s="194" t="s">
        <v>41</v>
      </c>
      <c r="O1253" s="72"/>
      <c r="P1253" s="195">
        <f t="shared" si="105"/>
        <v>0</v>
      </c>
      <c r="Q1253" s="195">
        <v>0</v>
      </c>
      <c r="R1253" s="195">
        <f t="shared" si="106"/>
        <v>0</v>
      </c>
      <c r="S1253" s="195">
        <v>0</v>
      </c>
      <c r="T1253" s="196">
        <f t="shared" si="107"/>
        <v>0</v>
      </c>
      <c r="U1253" s="35"/>
      <c r="V1253" s="35"/>
      <c r="W1253" s="35"/>
      <c r="X1253" s="35"/>
      <c r="Y1253" s="35"/>
      <c r="Z1253" s="35"/>
      <c r="AA1253" s="35"/>
      <c r="AB1253" s="35"/>
      <c r="AC1253" s="35"/>
      <c r="AD1253" s="35"/>
      <c r="AE1253" s="35"/>
      <c r="AR1253" s="197" t="s">
        <v>283</v>
      </c>
      <c r="AT1253" s="197" t="s">
        <v>160</v>
      </c>
      <c r="AU1253" s="197" t="s">
        <v>85</v>
      </c>
      <c r="AY1253" s="18" t="s">
        <v>158</v>
      </c>
      <c r="BE1253" s="198">
        <f t="shared" si="108"/>
        <v>0</v>
      </c>
      <c r="BF1253" s="198">
        <f t="shared" si="109"/>
        <v>0</v>
      </c>
      <c r="BG1253" s="198">
        <f t="shared" si="110"/>
        <v>0</v>
      </c>
      <c r="BH1253" s="198">
        <f t="shared" si="111"/>
        <v>0</v>
      </c>
      <c r="BI1253" s="198">
        <f t="shared" si="112"/>
        <v>0</v>
      </c>
      <c r="BJ1253" s="18" t="s">
        <v>8</v>
      </c>
      <c r="BK1253" s="198">
        <f t="shared" si="113"/>
        <v>0</v>
      </c>
      <c r="BL1253" s="18" t="s">
        <v>283</v>
      </c>
      <c r="BM1253" s="197" t="s">
        <v>2426</v>
      </c>
    </row>
    <row r="1254" spans="1:65" s="2" customFormat="1" ht="16.5" customHeight="1">
      <c r="A1254" s="35"/>
      <c r="B1254" s="36"/>
      <c r="C1254" s="187" t="s">
        <v>2427</v>
      </c>
      <c r="D1254" s="187" t="s">
        <v>160</v>
      </c>
      <c r="E1254" s="188" t="s">
        <v>2428</v>
      </c>
      <c r="F1254" s="189" t="s">
        <v>2429</v>
      </c>
      <c r="G1254" s="190" t="s">
        <v>498</v>
      </c>
      <c r="H1254" s="191">
        <v>1</v>
      </c>
      <c r="I1254" s="192"/>
      <c r="J1254" s="191">
        <f t="shared" si="104"/>
        <v>0</v>
      </c>
      <c r="K1254" s="189" t="s">
        <v>1</v>
      </c>
      <c r="L1254" s="40"/>
      <c r="M1254" s="193" t="s">
        <v>1</v>
      </c>
      <c r="N1254" s="194" t="s">
        <v>41</v>
      </c>
      <c r="O1254" s="72"/>
      <c r="P1254" s="195">
        <f t="shared" si="105"/>
        <v>0</v>
      </c>
      <c r="Q1254" s="195">
        <v>0</v>
      </c>
      <c r="R1254" s="195">
        <f t="shared" si="106"/>
        <v>0</v>
      </c>
      <c r="S1254" s="195">
        <v>0</v>
      </c>
      <c r="T1254" s="196">
        <f t="shared" si="107"/>
        <v>0</v>
      </c>
      <c r="U1254" s="35"/>
      <c r="V1254" s="35"/>
      <c r="W1254" s="35"/>
      <c r="X1254" s="35"/>
      <c r="Y1254" s="35"/>
      <c r="Z1254" s="35"/>
      <c r="AA1254" s="35"/>
      <c r="AB1254" s="35"/>
      <c r="AC1254" s="35"/>
      <c r="AD1254" s="35"/>
      <c r="AE1254" s="35"/>
      <c r="AR1254" s="197" t="s">
        <v>283</v>
      </c>
      <c r="AT1254" s="197" t="s">
        <v>160</v>
      </c>
      <c r="AU1254" s="197" t="s">
        <v>85</v>
      </c>
      <c r="AY1254" s="18" t="s">
        <v>158</v>
      </c>
      <c r="BE1254" s="198">
        <f t="shared" si="108"/>
        <v>0</v>
      </c>
      <c r="BF1254" s="198">
        <f t="shared" si="109"/>
        <v>0</v>
      </c>
      <c r="BG1254" s="198">
        <f t="shared" si="110"/>
        <v>0</v>
      </c>
      <c r="BH1254" s="198">
        <f t="shared" si="111"/>
        <v>0</v>
      </c>
      <c r="BI1254" s="198">
        <f t="shared" si="112"/>
        <v>0</v>
      </c>
      <c r="BJ1254" s="18" t="s">
        <v>8</v>
      </c>
      <c r="BK1254" s="198">
        <f t="shared" si="113"/>
        <v>0</v>
      </c>
      <c r="BL1254" s="18" t="s">
        <v>283</v>
      </c>
      <c r="BM1254" s="197" t="s">
        <v>2430</v>
      </c>
    </row>
    <row r="1255" spans="1:65" s="2" customFormat="1" ht="16.5" customHeight="1">
      <c r="A1255" s="35"/>
      <c r="B1255" s="36"/>
      <c r="C1255" s="187" t="s">
        <v>2431</v>
      </c>
      <c r="D1255" s="187" t="s">
        <v>160</v>
      </c>
      <c r="E1255" s="188" t="s">
        <v>2432</v>
      </c>
      <c r="F1255" s="189" t="s">
        <v>2433</v>
      </c>
      <c r="G1255" s="190" t="s">
        <v>498</v>
      </c>
      <c r="H1255" s="191">
        <v>1</v>
      </c>
      <c r="I1255" s="192"/>
      <c r="J1255" s="191">
        <f t="shared" si="104"/>
        <v>0</v>
      </c>
      <c r="K1255" s="189" t="s">
        <v>1</v>
      </c>
      <c r="L1255" s="40"/>
      <c r="M1255" s="193" t="s">
        <v>1</v>
      </c>
      <c r="N1255" s="194" t="s">
        <v>41</v>
      </c>
      <c r="O1255" s="72"/>
      <c r="P1255" s="195">
        <f t="shared" si="105"/>
        <v>0</v>
      </c>
      <c r="Q1255" s="195">
        <v>0</v>
      </c>
      <c r="R1255" s="195">
        <f t="shared" si="106"/>
        <v>0</v>
      </c>
      <c r="S1255" s="195">
        <v>0</v>
      </c>
      <c r="T1255" s="196">
        <f t="shared" si="107"/>
        <v>0</v>
      </c>
      <c r="U1255" s="35"/>
      <c r="V1255" s="35"/>
      <c r="W1255" s="35"/>
      <c r="X1255" s="35"/>
      <c r="Y1255" s="35"/>
      <c r="Z1255" s="35"/>
      <c r="AA1255" s="35"/>
      <c r="AB1255" s="35"/>
      <c r="AC1255" s="35"/>
      <c r="AD1255" s="35"/>
      <c r="AE1255" s="35"/>
      <c r="AR1255" s="197" t="s">
        <v>283</v>
      </c>
      <c r="AT1255" s="197" t="s">
        <v>160</v>
      </c>
      <c r="AU1255" s="197" t="s">
        <v>85</v>
      </c>
      <c r="AY1255" s="18" t="s">
        <v>158</v>
      </c>
      <c r="BE1255" s="198">
        <f t="shared" si="108"/>
        <v>0</v>
      </c>
      <c r="BF1255" s="198">
        <f t="shared" si="109"/>
        <v>0</v>
      </c>
      <c r="BG1255" s="198">
        <f t="shared" si="110"/>
        <v>0</v>
      </c>
      <c r="BH1255" s="198">
        <f t="shared" si="111"/>
        <v>0</v>
      </c>
      <c r="BI1255" s="198">
        <f t="shared" si="112"/>
        <v>0</v>
      </c>
      <c r="BJ1255" s="18" t="s">
        <v>8</v>
      </c>
      <c r="BK1255" s="198">
        <f t="shared" si="113"/>
        <v>0</v>
      </c>
      <c r="BL1255" s="18" t="s">
        <v>283</v>
      </c>
      <c r="BM1255" s="197" t="s">
        <v>2434</v>
      </c>
    </row>
    <row r="1256" spans="1:65" s="2" customFormat="1" ht="16.5" customHeight="1">
      <c r="A1256" s="35"/>
      <c r="B1256" s="36"/>
      <c r="C1256" s="187" t="s">
        <v>2435</v>
      </c>
      <c r="D1256" s="187" t="s">
        <v>160</v>
      </c>
      <c r="E1256" s="188" t="s">
        <v>2436</v>
      </c>
      <c r="F1256" s="189" t="s">
        <v>2437</v>
      </c>
      <c r="G1256" s="190" t="s">
        <v>1744</v>
      </c>
      <c r="H1256" s="191">
        <v>1</v>
      </c>
      <c r="I1256" s="192"/>
      <c r="J1256" s="191">
        <f t="shared" si="104"/>
        <v>0</v>
      </c>
      <c r="K1256" s="189" t="s">
        <v>1</v>
      </c>
      <c r="L1256" s="40"/>
      <c r="M1256" s="193" t="s">
        <v>1</v>
      </c>
      <c r="N1256" s="194" t="s">
        <v>41</v>
      </c>
      <c r="O1256" s="72"/>
      <c r="P1256" s="195">
        <f t="shared" si="105"/>
        <v>0</v>
      </c>
      <c r="Q1256" s="195">
        <v>0</v>
      </c>
      <c r="R1256" s="195">
        <f t="shared" si="106"/>
        <v>0</v>
      </c>
      <c r="S1256" s="195">
        <v>0</v>
      </c>
      <c r="T1256" s="196">
        <f t="shared" si="107"/>
        <v>0</v>
      </c>
      <c r="U1256" s="35"/>
      <c r="V1256" s="35"/>
      <c r="W1256" s="35"/>
      <c r="X1256" s="35"/>
      <c r="Y1256" s="35"/>
      <c r="Z1256" s="35"/>
      <c r="AA1256" s="35"/>
      <c r="AB1256" s="35"/>
      <c r="AC1256" s="35"/>
      <c r="AD1256" s="35"/>
      <c r="AE1256" s="35"/>
      <c r="AR1256" s="197" t="s">
        <v>283</v>
      </c>
      <c r="AT1256" s="197" t="s">
        <v>160</v>
      </c>
      <c r="AU1256" s="197" t="s">
        <v>85</v>
      </c>
      <c r="AY1256" s="18" t="s">
        <v>158</v>
      </c>
      <c r="BE1256" s="198">
        <f t="shared" si="108"/>
        <v>0</v>
      </c>
      <c r="BF1256" s="198">
        <f t="shared" si="109"/>
        <v>0</v>
      </c>
      <c r="BG1256" s="198">
        <f t="shared" si="110"/>
        <v>0</v>
      </c>
      <c r="BH1256" s="198">
        <f t="shared" si="111"/>
        <v>0</v>
      </c>
      <c r="BI1256" s="198">
        <f t="shared" si="112"/>
        <v>0</v>
      </c>
      <c r="BJ1256" s="18" t="s">
        <v>8</v>
      </c>
      <c r="BK1256" s="198">
        <f t="shared" si="113"/>
        <v>0</v>
      </c>
      <c r="BL1256" s="18" t="s">
        <v>283</v>
      </c>
      <c r="BM1256" s="197" t="s">
        <v>2438</v>
      </c>
    </row>
    <row r="1257" spans="1:65" s="2" customFormat="1" ht="16.5" customHeight="1">
      <c r="A1257" s="35"/>
      <c r="B1257" s="36"/>
      <c r="C1257" s="187" t="s">
        <v>2439</v>
      </c>
      <c r="D1257" s="187" t="s">
        <v>160</v>
      </c>
      <c r="E1257" s="188" t="s">
        <v>2440</v>
      </c>
      <c r="F1257" s="189" t="s">
        <v>2441</v>
      </c>
      <c r="G1257" s="190" t="s">
        <v>498</v>
      </c>
      <c r="H1257" s="191">
        <v>1</v>
      </c>
      <c r="I1257" s="192"/>
      <c r="J1257" s="191">
        <f t="shared" si="104"/>
        <v>0</v>
      </c>
      <c r="K1257" s="189" t="s">
        <v>1</v>
      </c>
      <c r="L1257" s="40"/>
      <c r="M1257" s="193" t="s">
        <v>1</v>
      </c>
      <c r="N1257" s="194" t="s">
        <v>41</v>
      </c>
      <c r="O1257" s="72"/>
      <c r="P1257" s="195">
        <f t="shared" si="105"/>
        <v>0</v>
      </c>
      <c r="Q1257" s="195">
        <v>0</v>
      </c>
      <c r="R1257" s="195">
        <f t="shared" si="106"/>
        <v>0</v>
      </c>
      <c r="S1257" s="195">
        <v>0</v>
      </c>
      <c r="T1257" s="196">
        <f t="shared" si="107"/>
        <v>0</v>
      </c>
      <c r="U1257" s="35"/>
      <c r="V1257" s="35"/>
      <c r="W1257" s="35"/>
      <c r="X1257" s="35"/>
      <c r="Y1257" s="35"/>
      <c r="Z1257" s="35"/>
      <c r="AA1257" s="35"/>
      <c r="AB1257" s="35"/>
      <c r="AC1257" s="35"/>
      <c r="AD1257" s="35"/>
      <c r="AE1257" s="35"/>
      <c r="AR1257" s="197" t="s">
        <v>283</v>
      </c>
      <c r="AT1257" s="197" t="s">
        <v>160</v>
      </c>
      <c r="AU1257" s="197" t="s">
        <v>85</v>
      </c>
      <c r="AY1257" s="18" t="s">
        <v>158</v>
      </c>
      <c r="BE1257" s="198">
        <f t="shared" si="108"/>
        <v>0</v>
      </c>
      <c r="BF1257" s="198">
        <f t="shared" si="109"/>
        <v>0</v>
      </c>
      <c r="BG1257" s="198">
        <f t="shared" si="110"/>
        <v>0</v>
      </c>
      <c r="BH1257" s="198">
        <f t="shared" si="111"/>
        <v>0</v>
      </c>
      <c r="BI1257" s="198">
        <f t="shared" si="112"/>
        <v>0</v>
      </c>
      <c r="BJ1257" s="18" t="s">
        <v>8</v>
      </c>
      <c r="BK1257" s="198">
        <f t="shared" si="113"/>
        <v>0</v>
      </c>
      <c r="BL1257" s="18" t="s">
        <v>283</v>
      </c>
      <c r="BM1257" s="197" t="s">
        <v>2442</v>
      </c>
    </row>
    <row r="1258" spans="1:65" s="12" customFormat="1" ht="22.9" customHeight="1">
      <c r="B1258" s="171"/>
      <c r="C1258" s="172"/>
      <c r="D1258" s="173" t="s">
        <v>75</v>
      </c>
      <c r="E1258" s="185" t="s">
        <v>2443</v>
      </c>
      <c r="F1258" s="185" t="s">
        <v>2444</v>
      </c>
      <c r="G1258" s="172"/>
      <c r="H1258" s="172"/>
      <c r="I1258" s="175"/>
      <c r="J1258" s="186">
        <f>BK1258</f>
        <v>0</v>
      </c>
      <c r="K1258" s="172"/>
      <c r="L1258" s="177"/>
      <c r="M1258" s="178"/>
      <c r="N1258" s="179"/>
      <c r="O1258" s="179"/>
      <c r="P1258" s="180">
        <f>SUM(P1259:P1452)</f>
        <v>0</v>
      </c>
      <c r="Q1258" s="179"/>
      <c r="R1258" s="180">
        <f>SUM(R1259:R1452)</f>
        <v>0</v>
      </c>
      <c r="S1258" s="179"/>
      <c r="T1258" s="181">
        <f>SUM(T1259:T1452)</f>
        <v>0</v>
      </c>
      <c r="AR1258" s="182" t="s">
        <v>85</v>
      </c>
      <c r="AT1258" s="183" t="s">
        <v>75</v>
      </c>
      <c r="AU1258" s="183" t="s">
        <v>8</v>
      </c>
      <c r="AY1258" s="182" t="s">
        <v>158</v>
      </c>
      <c r="BK1258" s="184">
        <f>SUM(BK1259:BK1452)</f>
        <v>0</v>
      </c>
    </row>
    <row r="1259" spans="1:65" s="2" customFormat="1" ht="24.2" customHeight="1">
      <c r="A1259" s="35"/>
      <c r="B1259" s="36"/>
      <c r="C1259" s="187" t="s">
        <v>2445</v>
      </c>
      <c r="D1259" s="187" t="s">
        <v>160</v>
      </c>
      <c r="E1259" s="188" t="s">
        <v>2446</v>
      </c>
      <c r="F1259" s="189" t="s">
        <v>2447</v>
      </c>
      <c r="G1259" s="190" t="s">
        <v>498</v>
      </c>
      <c r="H1259" s="191">
        <v>1</v>
      </c>
      <c r="I1259" s="192"/>
      <c r="J1259" s="191">
        <f t="shared" ref="J1259:J1290" si="114">ROUND(I1259*H1259,0)</f>
        <v>0</v>
      </c>
      <c r="K1259" s="189" t="s">
        <v>1</v>
      </c>
      <c r="L1259" s="40"/>
      <c r="M1259" s="193" t="s">
        <v>1</v>
      </c>
      <c r="N1259" s="194" t="s">
        <v>41</v>
      </c>
      <c r="O1259" s="72"/>
      <c r="P1259" s="195">
        <f t="shared" ref="P1259:P1290" si="115">O1259*H1259</f>
        <v>0</v>
      </c>
      <c r="Q1259" s="195">
        <v>0</v>
      </c>
      <c r="R1259" s="195">
        <f t="shared" ref="R1259:R1290" si="116">Q1259*H1259</f>
        <v>0</v>
      </c>
      <c r="S1259" s="195">
        <v>0</v>
      </c>
      <c r="T1259" s="196">
        <f t="shared" ref="T1259:T1290" si="117">S1259*H1259</f>
        <v>0</v>
      </c>
      <c r="U1259" s="35"/>
      <c r="V1259" s="35"/>
      <c r="W1259" s="35"/>
      <c r="X1259" s="35"/>
      <c r="Y1259" s="35"/>
      <c r="Z1259" s="35"/>
      <c r="AA1259" s="35"/>
      <c r="AB1259" s="35"/>
      <c r="AC1259" s="35"/>
      <c r="AD1259" s="35"/>
      <c r="AE1259" s="35"/>
      <c r="AR1259" s="197" t="s">
        <v>283</v>
      </c>
      <c r="AT1259" s="197" t="s">
        <v>160</v>
      </c>
      <c r="AU1259" s="197" t="s">
        <v>85</v>
      </c>
      <c r="AY1259" s="18" t="s">
        <v>158</v>
      </c>
      <c r="BE1259" s="198">
        <f t="shared" ref="BE1259:BE1290" si="118">IF(N1259="základní",J1259,0)</f>
        <v>0</v>
      </c>
      <c r="BF1259" s="198">
        <f t="shared" ref="BF1259:BF1290" si="119">IF(N1259="snížená",J1259,0)</f>
        <v>0</v>
      </c>
      <c r="BG1259" s="198">
        <f t="shared" ref="BG1259:BG1290" si="120">IF(N1259="zákl. přenesená",J1259,0)</f>
        <v>0</v>
      </c>
      <c r="BH1259" s="198">
        <f t="shared" ref="BH1259:BH1290" si="121">IF(N1259="sníž. přenesená",J1259,0)</f>
        <v>0</v>
      </c>
      <c r="BI1259" s="198">
        <f t="shared" ref="BI1259:BI1290" si="122">IF(N1259="nulová",J1259,0)</f>
        <v>0</v>
      </c>
      <c r="BJ1259" s="18" t="s">
        <v>8</v>
      </c>
      <c r="BK1259" s="198">
        <f t="shared" ref="BK1259:BK1290" si="123">ROUND(I1259*H1259,0)</f>
        <v>0</v>
      </c>
      <c r="BL1259" s="18" t="s">
        <v>283</v>
      </c>
      <c r="BM1259" s="197" t="s">
        <v>2448</v>
      </c>
    </row>
    <row r="1260" spans="1:65" s="2" customFormat="1" ht="24">
      <c r="A1260" s="35"/>
      <c r="B1260" s="36"/>
      <c r="C1260" s="187" t="s">
        <v>2449</v>
      </c>
      <c r="D1260" s="187" t="s">
        <v>160</v>
      </c>
      <c r="E1260" s="188" t="s">
        <v>2450</v>
      </c>
      <c r="F1260" s="189" t="s">
        <v>2451</v>
      </c>
      <c r="G1260" s="190" t="s">
        <v>498</v>
      </c>
      <c r="H1260" s="191">
        <v>1</v>
      </c>
      <c r="I1260" s="192"/>
      <c r="J1260" s="191">
        <f t="shared" si="114"/>
        <v>0</v>
      </c>
      <c r="K1260" s="189" t="s">
        <v>1</v>
      </c>
      <c r="L1260" s="40"/>
      <c r="M1260" s="193" t="s">
        <v>1</v>
      </c>
      <c r="N1260" s="194" t="s">
        <v>41</v>
      </c>
      <c r="O1260" s="72"/>
      <c r="P1260" s="195">
        <f t="shared" si="115"/>
        <v>0</v>
      </c>
      <c r="Q1260" s="195">
        <v>0</v>
      </c>
      <c r="R1260" s="195">
        <f t="shared" si="116"/>
        <v>0</v>
      </c>
      <c r="S1260" s="195">
        <v>0</v>
      </c>
      <c r="T1260" s="196">
        <f t="shared" si="117"/>
        <v>0</v>
      </c>
      <c r="U1260" s="35"/>
      <c r="V1260" s="35"/>
      <c r="W1260" s="35"/>
      <c r="X1260" s="35"/>
      <c r="Y1260" s="35"/>
      <c r="Z1260" s="35"/>
      <c r="AA1260" s="35"/>
      <c r="AB1260" s="35"/>
      <c r="AC1260" s="35"/>
      <c r="AD1260" s="35"/>
      <c r="AE1260" s="35"/>
      <c r="AR1260" s="197" t="s">
        <v>283</v>
      </c>
      <c r="AT1260" s="197" t="s">
        <v>160</v>
      </c>
      <c r="AU1260" s="197" t="s">
        <v>85</v>
      </c>
      <c r="AY1260" s="18" t="s">
        <v>158</v>
      </c>
      <c r="BE1260" s="198">
        <f t="shared" si="118"/>
        <v>0</v>
      </c>
      <c r="BF1260" s="198">
        <f t="shared" si="119"/>
        <v>0</v>
      </c>
      <c r="BG1260" s="198">
        <f t="shared" si="120"/>
        <v>0</v>
      </c>
      <c r="BH1260" s="198">
        <f t="shared" si="121"/>
        <v>0</v>
      </c>
      <c r="BI1260" s="198">
        <f t="shared" si="122"/>
        <v>0</v>
      </c>
      <c r="BJ1260" s="18" t="s">
        <v>8</v>
      </c>
      <c r="BK1260" s="198">
        <f t="shared" si="123"/>
        <v>0</v>
      </c>
      <c r="BL1260" s="18" t="s">
        <v>283</v>
      </c>
      <c r="BM1260" s="197" t="s">
        <v>2452</v>
      </c>
    </row>
    <row r="1261" spans="1:65" s="2" customFormat="1" ht="16.5" customHeight="1">
      <c r="A1261" s="35"/>
      <c r="B1261" s="36"/>
      <c r="C1261" s="187" t="s">
        <v>2453</v>
      </c>
      <c r="D1261" s="187" t="s">
        <v>160</v>
      </c>
      <c r="E1261" s="188" t="s">
        <v>2454</v>
      </c>
      <c r="F1261" s="189" t="s">
        <v>2455</v>
      </c>
      <c r="G1261" s="190" t="s">
        <v>498</v>
      </c>
      <c r="H1261" s="191">
        <v>1</v>
      </c>
      <c r="I1261" s="192"/>
      <c r="J1261" s="191">
        <f t="shared" si="114"/>
        <v>0</v>
      </c>
      <c r="K1261" s="189" t="s">
        <v>1</v>
      </c>
      <c r="L1261" s="40"/>
      <c r="M1261" s="193" t="s">
        <v>1</v>
      </c>
      <c r="N1261" s="194" t="s">
        <v>41</v>
      </c>
      <c r="O1261" s="72"/>
      <c r="P1261" s="195">
        <f t="shared" si="115"/>
        <v>0</v>
      </c>
      <c r="Q1261" s="195">
        <v>0</v>
      </c>
      <c r="R1261" s="195">
        <f t="shared" si="116"/>
        <v>0</v>
      </c>
      <c r="S1261" s="195">
        <v>0</v>
      </c>
      <c r="T1261" s="196">
        <f t="shared" si="117"/>
        <v>0</v>
      </c>
      <c r="U1261" s="35"/>
      <c r="V1261" s="35"/>
      <c r="W1261" s="35"/>
      <c r="X1261" s="35"/>
      <c r="Y1261" s="35"/>
      <c r="Z1261" s="35"/>
      <c r="AA1261" s="35"/>
      <c r="AB1261" s="35"/>
      <c r="AC1261" s="35"/>
      <c r="AD1261" s="35"/>
      <c r="AE1261" s="35"/>
      <c r="AR1261" s="197" t="s">
        <v>283</v>
      </c>
      <c r="AT1261" s="197" t="s">
        <v>160</v>
      </c>
      <c r="AU1261" s="197" t="s">
        <v>85</v>
      </c>
      <c r="AY1261" s="18" t="s">
        <v>158</v>
      </c>
      <c r="BE1261" s="198">
        <f t="shared" si="118"/>
        <v>0</v>
      </c>
      <c r="BF1261" s="198">
        <f t="shared" si="119"/>
        <v>0</v>
      </c>
      <c r="BG1261" s="198">
        <f t="shared" si="120"/>
        <v>0</v>
      </c>
      <c r="BH1261" s="198">
        <f t="shared" si="121"/>
        <v>0</v>
      </c>
      <c r="BI1261" s="198">
        <f t="shared" si="122"/>
        <v>0</v>
      </c>
      <c r="BJ1261" s="18" t="s">
        <v>8</v>
      </c>
      <c r="BK1261" s="198">
        <f t="shared" si="123"/>
        <v>0</v>
      </c>
      <c r="BL1261" s="18" t="s">
        <v>283</v>
      </c>
      <c r="BM1261" s="197" t="s">
        <v>2456</v>
      </c>
    </row>
    <row r="1262" spans="1:65" s="2" customFormat="1" ht="24">
      <c r="A1262" s="35"/>
      <c r="B1262" s="36"/>
      <c r="C1262" s="187" t="s">
        <v>2457</v>
      </c>
      <c r="D1262" s="187" t="s">
        <v>160</v>
      </c>
      <c r="E1262" s="188" t="s">
        <v>2458</v>
      </c>
      <c r="F1262" s="189" t="s">
        <v>2451</v>
      </c>
      <c r="G1262" s="190" t="s">
        <v>498</v>
      </c>
      <c r="H1262" s="191">
        <v>1</v>
      </c>
      <c r="I1262" s="192"/>
      <c r="J1262" s="191">
        <f t="shared" si="114"/>
        <v>0</v>
      </c>
      <c r="K1262" s="189" t="s">
        <v>1</v>
      </c>
      <c r="L1262" s="40"/>
      <c r="M1262" s="193" t="s">
        <v>1</v>
      </c>
      <c r="N1262" s="194" t="s">
        <v>41</v>
      </c>
      <c r="O1262" s="72"/>
      <c r="P1262" s="195">
        <f t="shared" si="115"/>
        <v>0</v>
      </c>
      <c r="Q1262" s="195">
        <v>0</v>
      </c>
      <c r="R1262" s="195">
        <f t="shared" si="116"/>
        <v>0</v>
      </c>
      <c r="S1262" s="195">
        <v>0</v>
      </c>
      <c r="T1262" s="196">
        <f t="shared" si="117"/>
        <v>0</v>
      </c>
      <c r="U1262" s="35"/>
      <c r="V1262" s="35"/>
      <c r="W1262" s="35"/>
      <c r="X1262" s="35"/>
      <c r="Y1262" s="35"/>
      <c r="Z1262" s="35"/>
      <c r="AA1262" s="35"/>
      <c r="AB1262" s="35"/>
      <c r="AC1262" s="35"/>
      <c r="AD1262" s="35"/>
      <c r="AE1262" s="35"/>
      <c r="AR1262" s="197" t="s">
        <v>283</v>
      </c>
      <c r="AT1262" s="197" t="s">
        <v>160</v>
      </c>
      <c r="AU1262" s="197" t="s">
        <v>85</v>
      </c>
      <c r="AY1262" s="18" t="s">
        <v>158</v>
      </c>
      <c r="BE1262" s="198">
        <f t="shared" si="118"/>
        <v>0</v>
      </c>
      <c r="BF1262" s="198">
        <f t="shared" si="119"/>
        <v>0</v>
      </c>
      <c r="BG1262" s="198">
        <f t="shared" si="120"/>
        <v>0</v>
      </c>
      <c r="BH1262" s="198">
        <f t="shared" si="121"/>
        <v>0</v>
      </c>
      <c r="BI1262" s="198">
        <f t="shared" si="122"/>
        <v>0</v>
      </c>
      <c r="BJ1262" s="18" t="s">
        <v>8</v>
      </c>
      <c r="BK1262" s="198">
        <f t="shared" si="123"/>
        <v>0</v>
      </c>
      <c r="BL1262" s="18" t="s">
        <v>283</v>
      </c>
      <c r="BM1262" s="197" t="s">
        <v>2459</v>
      </c>
    </row>
    <row r="1263" spans="1:65" s="2" customFormat="1" ht="16.5" customHeight="1">
      <c r="A1263" s="35"/>
      <c r="B1263" s="36"/>
      <c r="C1263" s="187" t="s">
        <v>2460</v>
      </c>
      <c r="D1263" s="187" t="s">
        <v>160</v>
      </c>
      <c r="E1263" s="188" t="s">
        <v>2461</v>
      </c>
      <c r="F1263" s="189" t="s">
        <v>2462</v>
      </c>
      <c r="G1263" s="190" t="s">
        <v>498</v>
      </c>
      <c r="H1263" s="191">
        <v>1</v>
      </c>
      <c r="I1263" s="192"/>
      <c r="J1263" s="191">
        <f t="shared" si="114"/>
        <v>0</v>
      </c>
      <c r="K1263" s="189" t="s">
        <v>1</v>
      </c>
      <c r="L1263" s="40"/>
      <c r="M1263" s="193" t="s">
        <v>1</v>
      </c>
      <c r="N1263" s="194" t="s">
        <v>41</v>
      </c>
      <c r="O1263" s="72"/>
      <c r="P1263" s="195">
        <f t="shared" si="115"/>
        <v>0</v>
      </c>
      <c r="Q1263" s="195">
        <v>0</v>
      </c>
      <c r="R1263" s="195">
        <f t="shared" si="116"/>
        <v>0</v>
      </c>
      <c r="S1263" s="195">
        <v>0</v>
      </c>
      <c r="T1263" s="196">
        <f t="shared" si="117"/>
        <v>0</v>
      </c>
      <c r="U1263" s="35"/>
      <c r="V1263" s="35"/>
      <c r="W1263" s="35"/>
      <c r="X1263" s="35"/>
      <c r="Y1263" s="35"/>
      <c r="Z1263" s="35"/>
      <c r="AA1263" s="35"/>
      <c r="AB1263" s="35"/>
      <c r="AC1263" s="35"/>
      <c r="AD1263" s="35"/>
      <c r="AE1263" s="35"/>
      <c r="AR1263" s="197" t="s">
        <v>283</v>
      </c>
      <c r="AT1263" s="197" t="s">
        <v>160</v>
      </c>
      <c r="AU1263" s="197" t="s">
        <v>85</v>
      </c>
      <c r="AY1263" s="18" t="s">
        <v>158</v>
      </c>
      <c r="BE1263" s="198">
        <f t="shared" si="118"/>
        <v>0</v>
      </c>
      <c r="BF1263" s="198">
        <f t="shared" si="119"/>
        <v>0</v>
      </c>
      <c r="BG1263" s="198">
        <f t="shared" si="120"/>
        <v>0</v>
      </c>
      <c r="BH1263" s="198">
        <f t="shared" si="121"/>
        <v>0</v>
      </c>
      <c r="BI1263" s="198">
        <f t="shared" si="122"/>
        <v>0</v>
      </c>
      <c r="BJ1263" s="18" t="s">
        <v>8</v>
      </c>
      <c r="BK1263" s="198">
        <f t="shared" si="123"/>
        <v>0</v>
      </c>
      <c r="BL1263" s="18" t="s">
        <v>283</v>
      </c>
      <c r="BM1263" s="197" t="s">
        <v>2463</v>
      </c>
    </row>
    <row r="1264" spans="1:65" s="2" customFormat="1" ht="16.5" customHeight="1">
      <c r="A1264" s="35"/>
      <c r="B1264" s="36"/>
      <c r="C1264" s="187" t="s">
        <v>2464</v>
      </c>
      <c r="D1264" s="187" t="s">
        <v>160</v>
      </c>
      <c r="E1264" s="188" t="s">
        <v>2465</v>
      </c>
      <c r="F1264" s="189" t="s">
        <v>2466</v>
      </c>
      <c r="G1264" s="190" t="s">
        <v>498</v>
      </c>
      <c r="H1264" s="191">
        <v>1</v>
      </c>
      <c r="I1264" s="192"/>
      <c r="J1264" s="191">
        <f t="shared" si="114"/>
        <v>0</v>
      </c>
      <c r="K1264" s="189" t="s">
        <v>1</v>
      </c>
      <c r="L1264" s="40"/>
      <c r="M1264" s="193" t="s">
        <v>1</v>
      </c>
      <c r="N1264" s="194" t="s">
        <v>41</v>
      </c>
      <c r="O1264" s="72"/>
      <c r="P1264" s="195">
        <f t="shared" si="115"/>
        <v>0</v>
      </c>
      <c r="Q1264" s="195">
        <v>0</v>
      </c>
      <c r="R1264" s="195">
        <f t="shared" si="116"/>
        <v>0</v>
      </c>
      <c r="S1264" s="195">
        <v>0</v>
      </c>
      <c r="T1264" s="196">
        <f t="shared" si="117"/>
        <v>0</v>
      </c>
      <c r="U1264" s="35"/>
      <c r="V1264" s="35"/>
      <c r="W1264" s="35"/>
      <c r="X1264" s="35"/>
      <c r="Y1264" s="35"/>
      <c r="Z1264" s="35"/>
      <c r="AA1264" s="35"/>
      <c r="AB1264" s="35"/>
      <c r="AC1264" s="35"/>
      <c r="AD1264" s="35"/>
      <c r="AE1264" s="35"/>
      <c r="AR1264" s="197" t="s">
        <v>283</v>
      </c>
      <c r="AT1264" s="197" t="s">
        <v>160</v>
      </c>
      <c r="AU1264" s="197" t="s">
        <v>85</v>
      </c>
      <c r="AY1264" s="18" t="s">
        <v>158</v>
      </c>
      <c r="BE1264" s="198">
        <f t="shared" si="118"/>
        <v>0</v>
      </c>
      <c r="BF1264" s="198">
        <f t="shared" si="119"/>
        <v>0</v>
      </c>
      <c r="BG1264" s="198">
        <f t="shared" si="120"/>
        <v>0</v>
      </c>
      <c r="BH1264" s="198">
        <f t="shared" si="121"/>
        <v>0</v>
      </c>
      <c r="BI1264" s="198">
        <f t="shared" si="122"/>
        <v>0</v>
      </c>
      <c r="BJ1264" s="18" t="s">
        <v>8</v>
      </c>
      <c r="BK1264" s="198">
        <f t="shared" si="123"/>
        <v>0</v>
      </c>
      <c r="BL1264" s="18" t="s">
        <v>283</v>
      </c>
      <c r="BM1264" s="197" t="s">
        <v>2467</v>
      </c>
    </row>
    <row r="1265" spans="1:65" s="2" customFormat="1" ht="16.5" customHeight="1">
      <c r="A1265" s="35"/>
      <c r="B1265" s="36"/>
      <c r="C1265" s="187" t="s">
        <v>2468</v>
      </c>
      <c r="D1265" s="187" t="s">
        <v>160</v>
      </c>
      <c r="E1265" s="188" t="s">
        <v>2465</v>
      </c>
      <c r="F1265" s="189" t="s">
        <v>2466</v>
      </c>
      <c r="G1265" s="190" t="s">
        <v>498</v>
      </c>
      <c r="H1265" s="191">
        <v>1</v>
      </c>
      <c r="I1265" s="192"/>
      <c r="J1265" s="191">
        <f t="shared" si="114"/>
        <v>0</v>
      </c>
      <c r="K1265" s="189" t="s">
        <v>1</v>
      </c>
      <c r="L1265" s="40"/>
      <c r="M1265" s="193" t="s">
        <v>1</v>
      </c>
      <c r="N1265" s="194" t="s">
        <v>41</v>
      </c>
      <c r="O1265" s="72"/>
      <c r="P1265" s="195">
        <f t="shared" si="115"/>
        <v>0</v>
      </c>
      <c r="Q1265" s="195">
        <v>0</v>
      </c>
      <c r="R1265" s="195">
        <f t="shared" si="116"/>
        <v>0</v>
      </c>
      <c r="S1265" s="195">
        <v>0</v>
      </c>
      <c r="T1265" s="196">
        <f t="shared" si="117"/>
        <v>0</v>
      </c>
      <c r="U1265" s="35"/>
      <c r="V1265" s="35"/>
      <c r="W1265" s="35"/>
      <c r="X1265" s="35"/>
      <c r="Y1265" s="35"/>
      <c r="Z1265" s="35"/>
      <c r="AA1265" s="35"/>
      <c r="AB1265" s="35"/>
      <c r="AC1265" s="35"/>
      <c r="AD1265" s="35"/>
      <c r="AE1265" s="35"/>
      <c r="AR1265" s="197" t="s">
        <v>283</v>
      </c>
      <c r="AT1265" s="197" t="s">
        <v>160</v>
      </c>
      <c r="AU1265" s="197" t="s">
        <v>85</v>
      </c>
      <c r="AY1265" s="18" t="s">
        <v>158</v>
      </c>
      <c r="BE1265" s="198">
        <f t="shared" si="118"/>
        <v>0</v>
      </c>
      <c r="BF1265" s="198">
        <f t="shared" si="119"/>
        <v>0</v>
      </c>
      <c r="BG1265" s="198">
        <f t="shared" si="120"/>
        <v>0</v>
      </c>
      <c r="BH1265" s="198">
        <f t="shared" si="121"/>
        <v>0</v>
      </c>
      <c r="BI1265" s="198">
        <f t="shared" si="122"/>
        <v>0</v>
      </c>
      <c r="BJ1265" s="18" t="s">
        <v>8</v>
      </c>
      <c r="BK1265" s="198">
        <f t="shared" si="123"/>
        <v>0</v>
      </c>
      <c r="BL1265" s="18" t="s">
        <v>283</v>
      </c>
      <c r="BM1265" s="197" t="s">
        <v>2469</v>
      </c>
    </row>
    <row r="1266" spans="1:65" s="2" customFormat="1" ht="21.75" customHeight="1">
      <c r="A1266" s="35"/>
      <c r="B1266" s="36"/>
      <c r="C1266" s="187" t="s">
        <v>2470</v>
      </c>
      <c r="D1266" s="187" t="s">
        <v>160</v>
      </c>
      <c r="E1266" s="188" t="s">
        <v>2471</v>
      </c>
      <c r="F1266" s="189" t="s">
        <v>2472</v>
      </c>
      <c r="G1266" s="190" t="s">
        <v>498</v>
      </c>
      <c r="H1266" s="191">
        <v>1</v>
      </c>
      <c r="I1266" s="192"/>
      <c r="J1266" s="191">
        <f t="shared" si="114"/>
        <v>0</v>
      </c>
      <c r="K1266" s="189" t="s">
        <v>1</v>
      </c>
      <c r="L1266" s="40"/>
      <c r="M1266" s="193" t="s">
        <v>1</v>
      </c>
      <c r="N1266" s="194" t="s">
        <v>41</v>
      </c>
      <c r="O1266" s="72"/>
      <c r="P1266" s="195">
        <f t="shared" si="115"/>
        <v>0</v>
      </c>
      <c r="Q1266" s="195">
        <v>0</v>
      </c>
      <c r="R1266" s="195">
        <f t="shared" si="116"/>
        <v>0</v>
      </c>
      <c r="S1266" s="195">
        <v>0</v>
      </c>
      <c r="T1266" s="196">
        <f t="shared" si="117"/>
        <v>0</v>
      </c>
      <c r="U1266" s="35"/>
      <c r="V1266" s="35"/>
      <c r="W1266" s="35"/>
      <c r="X1266" s="35"/>
      <c r="Y1266" s="35"/>
      <c r="Z1266" s="35"/>
      <c r="AA1266" s="35"/>
      <c r="AB1266" s="35"/>
      <c r="AC1266" s="35"/>
      <c r="AD1266" s="35"/>
      <c r="AE1266" s="35"/>
      <c r="AR1266" s="197" t="s">
        <v>283</v>
      </c>
      <c r="AT1266" s="197" t="s">
        <v>160</v>
      </c>
      <c r="AU1266" s="197" t="s">
        <v>85</v>
      </c>
      <c r="AY1266" s="18" t="s">
        <v>158</v>
      </c>
      <c r="BE1266" s="198">
        <f t="shared" si="118"/>
        <v>0</v>
      </c>
      <c r="BF1266" s="198">
        <f t="shared" si="119"/>
        <v>0</v>
      </c>
      <c r="BG1266" s="198">
        <f t="shared" si="120"/>
        <v>0</v>
      </c>
      <c r="BH1266" s="198">
        <f t="shared" si="121"/>
        <v>0</v>
      </c>
      <c r="BI1266" s="198">
        <f t="shared" si="122"/>
        <v>0</v>
      </c>
      <c r="BJ1266" s="18" t="s">
        <v>8</v>
      </c>
      <c r="BK1266" s="198">
        <f t="shared" si="123"/>
        <v>0</v>
      </c>
      <c r="BL1266" s="18" t="s">
        <v>283</v>
      </c>
      <c r="BM1266" s="197" t="s">
        <v>2473</v>
      </c>
    </row>
    <row r="1267" spans="1:65" s="2" customFormat="1" ht="16.5" customHeight="1">
      <c r="A1267" s="35"/>
      <c r="B1267" s="36"/>
      <c r="C1267" s="187" t="s">
        <v>2474</v>
      </c>
      <c r="D1267" s="187" t="s">
        <v>160</v>
      </c>
      <c r="E1267" s="188" t="s">
        <v>2475</v>
      </c>
      <c r="F1267" s="189" t="s">
        <v>2476</v>
      </c>
      <c r="G1267" s="190" t="s">
        <v>498</v>
      </c>
      <c r="H1267" s="191">
        <v>1</v>
      </c>
      <c r="I1267" s="192"/>
      <c r="J1267" s="191">
        <f t="shared" si="114"/>
        <v>0</v>
      </c>
      <c r="K1267" s="189" t="s">
        <v>1</v>
      </c>
      <c r="L1267" s="40"/>
      <c r="M1267" s="193" t="s">
        <v>1</v>
      </c>
      <c r="N1267" s="194" t="s">
        <v>41</v>
      </c>
      <c r="O1267" s="72"/>
      <c r="P1267" s="195">
        <f t="shared" si="115"/>
        <v>0</v>
      </c>
      <c r="Q1267" s="195">
        <v>0</v>
      </c>
      <c r="R1267" s="195">
        <f t="shared" si="116"/>
        <v>0</v>
      </c>
      <c r="S1267" s="195">
        <v>0</v>
      </c>
      <c r="T1267" s="196">
        <f t="shared" si="117"/>
        <v>0</v>
      </c>
      <c r="U1267" s="35"/>
      <c r="V1267" s="35"/>
      <c r="W1267" s="35"/>
      <c r="X1267" s="35"/>
      <c r="Y1267" s="35"/>
      <c r="Z1267" s="35"/>
      <c r="AA1267" s="35"/>
      <c r="AB1267" s="35"/>
      <c r="AC1267" s="35"/>
      <c r="AD1267" s="35"/>
      <c r="AE1267" s="35"/>
      <c r="AR1267" s="197" t="s">
        <v>283</v>
      </c>
      <c r="AT1267" s="197" t="s">
        <v>160</v>
      </c>
      <c r="AU1267" s="197" t="s">
        <v>85</v>
      </c>
      <c r="AY1267" s="18" t="s">
        <v>158</v>
      </c>
      <c r="BE1267" s="198">
        <f t="shared" si="118"/>
        <v>0</v>
      </c>
      <c r="BF1267" s="198">
        <f t="shared" si="119"/>
        <v>0</v>
      </c>
      <c r="BG1267" s="198">
        <f t="shared" si="120"/>
        <v>0</v>
      </c>
      <c r="BH1267" s="198">
        <f t="shared" si="121"/>
        <v>0</v>
      </c>
      <c r="BI1267" s="198">
        <f t="shared" si="122"/>
        <v>0</v>
      </c>
      <c r="BJ1267" s="18" t="s">
        <v>8</v>
      </c>
      <c r="BK1267" s="198">
        <f t="shared" si="123"/>
        <v>0</v>
      </c>
      <c r="BL1267" s="18" t="s">
        <v>283</v>
      </c>
      <c r="BM1267" s="197" t="s">
        <v>2477</v>
      </c>
    </row>
    <row r="1268" spans="1:65" s="2" customFormat="1" ht="24">
      <c r="A1268" s="35"/>
      <c r="B1268" s="36"/>
      <c r="C1268" s="187" t="s">
        <v>2478</v>
      </c>
      <c r="D1268" s="187" t="s">
        <v>160</v>
      </c>
      <c r="E1268" s="188" t="s">
        <v>2479</v>
      </c>
      <c r="F1268" s="189" t="s">
        <v>2480</v>
      </c>
      <c r="G1268" s="190" t="s">
        <v>498</v>
      </c>
      <c r="H1268" s="191">
        <v>1</v>
      </c>
      <c r="I1268" s="192"/>
      <c r="J1268" s="191">
        <f t="shared" si="114"/>
        <v>0</v>
      </c>
      <c r="K1268" s="189" t="s">
        <v>1</v>
      </c>
      <c r="L1268" s="40"/>
      <c r="M1268" s="193" t="s">
        <v>1</v>
      </c>
      <c r="N1268" s="194" t="s">
        <v>41</v>
      </c>
      <c r="O1268" s="72"/>
      <c r="P1268" s="195">
        <f t="shared" si="115"/>
        <v>0</v>
      </c>
      <c r="Q1268" s="195">
        <v>0</v>
      </c>
      <c r="R1268" s="195">
        <f t="shared" si="116"/>
        <v>0</v>
      </c>
      <c r="S1268" s="195">
        <v>0</v>
      </c>
      <c r="T1268" s="196">
        <f t="shared" si="117"/>
        <v>0</v>
      </c>
      <c r="U1268" s="35"/>
      <c r="V1268" s="35"/>
      <c r="W1268" s="35"/>
      <c r="X1268" s="35"/>
      <c r="Y1268" s="35"/>
      <c r="Z1268" s="35"/>
      <c r="AA1268" s="35"/>
      <c r="AB1268" s="35"/>
      <c r="AC1268" s="35"/>
      <c r="AD1268" s="35"/>
      <c r="AE1268" s="35"/>
      <c r="AR1268" s="197" t="s">
        <v>283</v>
      </c>
      <c r="AT1268" s="197" t="s">
        <v>160</v>
      </c>
      <c r="AU1268" s="197" t="s">
        <v>85</v>
      </c>
      <c r="AY1268" s="18" t="s">
        <v>158</v>
      </c>
      <c r="BE1268" s="198">
        <f t="shared" si="118"/>
        <v>0</v>
      </c>
      <c r="BF1268" s="198">
        <f t="shared" si="119"/>
        <v>0</v>
      </c>
      <c r="BG1268" s="198">
        <f t="shared" si="120"/>
        <v>0</v>
      </c>
      <c r="BH1268" s="198">
        <f t="shared" si="121"/>
        <v>0</v>
      </c>
      <c r="BI1268" s="198">
        <f t="shared" si="122"/>
        <v>0</v>
      </c>
      <c r="BJ1268" s="18" t="s">
        <v>8</v>
      </c>
      <c r="BK1268" s="198">
        <f t="shared" si="123"/>
        <v>0</v>
      </c>
      <c r="BL1268" s="18" t="s">
        <v>283</v>
      </c>
      <c r="BM1268" s="197" t="s">
        <v>2481</v>
      </c>
    </row>
    <row r="1269" spans="1:65" s="2" customFormat="1" ht="16.5" customHeight="1">
      <c r="A1269" s="35"/>
      <c r="B1269" s="36"/>
      <c r="C1269" s="187" t="s">
        <v>2482</v>
      </c>
      <c r="D1269" s="187" t="s">
        <v>160</v>
      </c>
      <c r="E1269" s="188" t="s">
        <v>2483</v>
      </c>
      <c r="F1269" s="189" t="s">
        <v>2484</v>
      </c>
      <c r="G1269" s="190" t="s">
        <v>498</v>
      </c>
      <c r="H1269" s="191">
        <v>1</v>
      </c>
      <c r="I1269" s="192"/>
      <c r="J1269" s="191">
        <f t="shared" si="114"/>
        <v>0</v>
      </c>
      <c r="K1269" s="189" t="s">
        <v>1</v>
      </c>
      <c r="L1269" s="40"/>
      <c r="M1269" s="193" t="s">
        <v>1</v>
      </c>
      <c r="N1269" s="194" t="s">
        <v>41</v>
      </c>
      <c r="O1269" s="72"/>
      <c r="P1269" s="195">
        <f t="shared" si="115"/>
        <v>0</v>
      </c>
      <c r="Q1269" s="195">
        <v>0</v>
      </c>
      <c r="R1269" s="195">
        <f t="shared" si="116"/>
        <v>0</v>
      </c>
      <c r="S1269" s="195">
        <v>0</v>
      </c>
      <c r="T1269" s="196">
        <f t="shared" si="117"/>
        <v>0</v>
      </c>
      <c r="U1269" s="35"/>
      <c r="V1269" s="35"/>
      <c r="W1269" s="35"/>
      <c r="X1269" s="35"/>
      <c r="Y1269" s="35"/>
      <c r="Z1269" s="35"/>
      <c r="AA1269" s="35"/>
      <c r="AB1269" s="35"/>
      <c r="AC1269" s="35"/>
      <c r="AD1269" s="35"/>
      <c r="AE1269" s="35"/>
      <c r="AR1269" s="197" t="s">
        <v>283</v>
      </c>
      <c r="AT1269" s="197" t="s">
        <v>160</v>
      </c>
      <c r="AU1269" s="197" t="s">
        <v>85</v>
      </c>
      <c r="AY1269" s="18" t="s">
        <v>158</v>
      </c>
      <c r="BE1269" s="198">
        <f t="shared" si="118"/>
        <v>0</v>
      </c>
      <c r="BF1269" s="198">
        <f t="shared" si="119"/>
        <v>0</v>
      </c>
      <c r="BG1269" s="198">
        <f t="shared" si="120"/>
        <v>0</v>
      </c>
      <c r="BH1269" s="198">
        <f t="shared" si="121"/>
        <v>0</v>
      </c>
      <c r="BI1269" s="198">
        <f t="shared" si="122"/>
        <v>0</v>
      </c>
      <c r="BJ1269" s="18" t="s">
        <v>8</v>
      </c>
      <c r="BK1269" s="198">
        <f t="shared" si="123"/>
        <v>0</v>
      </c>
      <c r="BL1269" s="18" t="s">
        <v>283</v>
      </c>
      <c r="BM1269" s="197" t="s">
        <v>2485</v>
      </c>
    </row>
    <row r="1270" spans="1:65" s="2" customFormat="1" ht="16.5" customHeight="1">
      <c r="A1270" s="35"/>
      <c r="B1270" s="36"/>
      <c r="C1270" s="187" t="s">
        <v>2486</v>
      </c>
      <c r="D1270" s="187" t="s">
        <v>160</v>
      </c>
      <c r="E1270" s="188" t="s">
        <v>2483</v>
      </c>
      <c r="F1270" s="189" t="s">
        <v>2484</v>
      </c>
      <c r="G1270" s="190" t="s">
        <v>498</v>
      </c>
      <c r="H1270" s="191">
        <v>1</v>
      </c>
      <c r="I1270" s="192"/>
      <c r="J1270" s="191">
        <f t="shared" si="114"/>
        <v>0</v>
      </c>
      <c r="K1270" s="189" t="s">
        <v>1</v>
      </c>
      <c r="L1270" s="40"/>
      <c r="M1270" s="193" t="s">
        <v>1</v>
      </c>
      <c r="N1270" s="194" t="s">
        <v>41</v>
      </c>
      <c r="O1270" s="72"/>
      <c r="P1270" s="195">
        <f t="shared" si="115"/>
        <v>0</v>
      </c>
      <c r="Q1270" s="195">
        <v>0</v>
      </c>
      <c r="R1270" s="195">
        <f t="shared" si="116"/>
        <v>0</v>
      </c>
      <c r="S1270" s="195">
        <v>0</v>
      </c>
      <c r="T1270" s="196">
        <f t="shared" si="117"/>
        <v>0</v>
      </c>
      <c r="U1270" s="35"/>
      <c r="V1270" s="35"/>
      <c r="W1270" s="35"/>
      <c r="X1270" s="35"/>
      <c r="Y1270" s="35"/>
      <c r="Z1270" s="35"/>
      <c r="AA1270" s="35"/>
      <c r="AB1270" s="35"/>
      <c r="AC1270" s="35"/>
      <c r="AD1270" s="35"/>
      <c r="AE1270" s="35"/>
      <c r="AR1270" s="197" t="s">
        <v>283</v>
      </c>
      <c r="AT1270" s="197" t="s">
        <v>160</v>
      </c>
      <c r="AU1270" s="197" t="s">
        <v>85</v>
      </c>
      <c r="AY1270" s="18" t="s">
        <v>158</v>
      </c>
      <c r="BE1270" s="198">
        <f t="shared" si="118"/>
        <v>0</v>
      </c>
      <c r="BF1270" s="198">
        <f t="shared" si="119"/>
        <v>0</v>
      </c>
      <c r="BG1270" s="198">
        <f t="shared" si="120"/>
        <v>0</v>
      </c>
      <c r="BH1270" s="198">
        <f t="shared" si="121"/>
        <v>0</v>
      </c>
      <c r="BI1270" s="198">
        <f t="shared" si="122"/>
        <v>0</v>
      </c>
      <c r="BJ1270" s="18" t="s">
        <v>8</v>
      </c>
      <c r="BK1270" s="198">
        <f t="shared" si="123"/>
        <v>0</v>
      </c>
      <c r="BL1270" s="18" t="s">
        <v>283</v>
      </c>
      <c r="BM1270" s="197" t="s">
        <v>2487</v>
      </c>
    </row>
    <row r="1271" spans="1:65" s="2" customFormat="1" ht="16.5" customHeight="1">
      <c r="A1271" s="35"/>
      <c r="B1271" s="36"/>
      <c r="C1271" s="187" t="s">
        <v>2488</v>
      </c>
      <c r="D1271" s="187" t="s">
        <v>160</v>
      </c>
      <c r="E1271" s="188" t="s">
        <v>2489</v>
      </c>
      <c r="F1271" s="189" t="s">
        <v>2490</v>
      </c>
      <c r="G1271" s="190" t="s">
        <v>498</v>
      </c>
      <c r="H1271" s="191">
        <v>1</v>
      </c>
      <c r="I1271" s="192"/>
      <c r="J1271" s="191">
        <f t="shared" si="114"/>
        <v>0</v>
      </c>
      <c r="K1271" s="189" t="s">
        <v>1</v>
      </c>
      <c r="L1271" s="40"/>
      <c r="M1271" s="193" t="s">
        <v>1</v>
      </c>
      <c r="N1271" s="194" t="s">
        <v>41</v>
      </c>
      <c r="O1271" s="72"/>
      <c r="P1271" s="195">
        <f t="shared" si="115"/>
        <v>0</v>
      </c>
      <c r="Q1271" s="195">
        <v>0</v>
      </c>
      <c r="R1271" s="195">
        <f t="shared" si="116"/>
        <v>0</v>
      </c>
      <c r="S1271" s="195">
        <v>0</v>
      </c>
      <c r="T1271" s="196">
        <f t="shared" si="117"/>
        <v>0</v>
      </c>
      <c r="U1271" s="35"/>
      <c r="V1271" s="35"/>
      <c r="W1271" s="35"/>
      <c r="X1271" s="35"/>
      <c r="Y1271" s="35"/>
      <c r="Z1271" s="35"/>
      <c r="AA1271" s="35"/>
      <c r="AB1271" s="35"/>
      <c r="AC1271" s="35"/>
      <c r="AD1271" s="35"/>
      <c r="AE1271" s="35"/>
      <c r="AR1271" s="197" t="s">
        <v>283</v>
      </c>
      <c r="AT1271" s="197" t="s">
        <v>160</v>
      </c>
      <c r="AU1271" s="197" t="s">
        <v>85</v>
      </c>
      <c r="AY1271" s="18" t="s">
        <v>158</v>
      </c>
      <c r="BE1271" s="198">
        <f t="shared" si="118"/>
        <v>0</v>
      </c>
      <c r="BF1271" s="198">
        <f t="shared" si="119"/>
        <v>0</v>
      </c>
      <c r="BG1271" s="198">
        <f t="shared" si="120"/>
        <v>0</v>
      </c>
      <c r="BH1271" s="198">
        <f t="shared" si="121"/>
        <v>0</v>
      </c>
      <c r="BI1271" s="198">
        <f t="shared" si="122"/>
        <v>0</v>
      </c>
      <c r="BJ1271" s="18" t="s">
        <v>8</v>
      </c>
      <c r="BK1271" s="198">
        <f t="shared" si="123"/>
        <v>0</v>
      </c>
      <c r="BL1271" s="18" t="s">
        <v>283</v>
      </c>
      <c r="BM1271" s="197" t="s">
        <v>2491</v>
      </c>
    </row>
    <row r="1272" spans="1:65" s="2" customFormat="1" ht="16.5" customHeight="1">
      <c r="A1272" s="35"/>
      <c r="B1272" s="36"/>
      <c r="C1272" s="187" t="s">
        <v>2492</v>
      </c>
      <c r="D1272" s="187" t="s">
        <v>160</v>
      </c>
      <c r="E1272" s="188" t="s">
        <v>2493</v>
      </c>
      <c r="F1272" s="189" t="s">
        <v>2494</v>
      </c>
      <c r="G1272" s="190" t="s">
        <v>498</v>
      </c>
      <c r="H1272" s="191">
        <v>1</v>
      </c>
      <c r="I1272" s="192"/>
      <c r="J1272" s="191">
        <f t="shared" si="114"/>
        <v>0</v>
      </c>
      <c r="K1272" s="189" t="s">
        <v>1</v>
      </c>
      <c r="L1272" s="40"/>
      <c r="M1272" s="193" t="s">
        <v>1</v>
      </c>
      <c r="N1272" s="194" t="s">
        <v>41</v>
      </c>
      <c r="O1272" s="72"/>
      <c r="P1272" s="195">
        <f t="shared" si="115"/>
        <v>0</v>
      </c>
      <c r="Q1272" s="195">
        <v>0</v>
      </c>
      <c r="R1272" s="195">
        <f t="shared" si="116"/>
        <v>0</v>
      </c>
      <c r="S1272" s="195">
        <v>0</v>
      </c>
      <c r="T1272" s="196">
        <f t="shared" si="117"/>
        <v>0</v>
      </c>
      <c r="U1272" s="35"/>
      <c r="V1272" s="35"/>
      <c r="W1272" s="35"/>
      <c r="X1272" s="35"/>
      <c r="Y1272" s="35"/>
      <c r="Z1272" s="35"/>
      <c r="AA1272" s="35"/>
      <c r="AB1272" s="35"/>
      <c r="AC1272" s="35"/>
      <c r="AD1272" s="35"/>
      <c r="AE1272" s="35"/>
      <c r="AR1272" s="197" t="s">
        <v>283</v>
      </c>
      <c r="AT1272" s="197" t="s">
        <v>160</v>
      </c>
      <c r="AU1272" s="197" t="s">
        <v>85</v>
      </c>
      <c r="AY1272" s="18" t="s">
        <v>158</v>
      </c>
      <c r="BE1272" s="198">
        <f t="shared" si="118"/>
        <v>0</v>
      </c>
      <c r="BF1272" s="198">
        <f t="shared" si="119"/>
        <v>0</v>
      </c>
      <c r="BG1272" s="198">
        <f t="shared" si="120"/>
        <v>0</v>
      </c>
      <c r="BH1272" s="198">
        <f t="shared" si="121"/>
        <v>0</v>
      </c>
      <c r="BI1272" s="198">
        <f t="shared" si="122"/>
        <v>0</v>
      </c>
      <c r="BJ1272" s="18" t="s">
        <v>8</v>
      </c>
      <c r="BK1272" s="198">
        <f t="shared" si="123"/>
        <v>0</v>
      </c>
      <c r="BL1272" s="18" t="s">
        <v>283</v>
      </c>
      <c r="BM1272" s="197" t="s">
        <v>2495</v>
      </c>
    </row>
    <row r="1273" spans="1:65" s="2" customFormat="1" ht="16.5" customHeight="1">
      <c r="A1273" s="35"/>
      <c r="B1273" s="36"/>
      <c r="C1273" s="187" t="s">
        <v>2496</v>
      </c>
      <c r="D1273" s="187" t="s">
        <v>160</v>
      </c>
      <c r="E1273" s="188" t="s">
        <v>2497</v>
      </c>
      <c r="F1273" s="189" t="s">
        <v>2498</v>
      </c>
      <c r="G1273" s="190" t="s">
        <v>498</v>
      </c>
      <c r="H1273" s="191">
        <v>1</v>
      </c>
      <c r="I1273" s="192"/>
      <c r="J1273" s="191">
        <f t="shared" si="114"/>
        <v>0</v>
      </c>
      <c r="K1273" s="189" t="s">
        <v>1</v>
      </c>
      <c r="L1273" s="40"/>
      <c r="M1273" s="193" t="s">
        <v>1</v>
      </c>
      <c r="N1273" s="194" t="s">
        <v>41</v>
      </c>
      <c r="O1273" s="72"/>
      <c r="P1273" s="195">
        <f t="shared" si="115"/>
        <v>0</v>
      </c>
      <c r="Q1273" s="195">
        <v>0</v>
      </c>
      <c r="R1273" s="195">
        <f t="shared" si="116"/>
        <v>0</v>
      </c>
      <c r="S1273" s="195">
        <v>0</v>
      </c>
      <c r="T1273" s="196">
        <f t="shared" si="117"/>
        <v>0</v>
      </c>
      <c r="U1273" s="35"/>
      <c r="V1273" s="35"/>
      <c r="W1273" s="35"/>
      <c r="X1273" s="35"/>
      <c r="Y1273" s="35"/>
      <c r="Z1273" s="35"/>
      <c r="AA1273" s="35"/>
      <c r="AB1273" s="35"/>
      <c r="AC1273" s="35"/>
      <c r="AD1273" s="35"/>
      <c r="AE1273" s="35"/>
      <c r="AR1273" s="197" t="s">
        <v>283</v>
      </c>
      <c r="AT1273" s="197" t="s">
        <v>160</v>
      </c>
      <c r="AU1273" s="197" t="s">
        <v>85</v>
      </c>
      <c r="AY1273" s="18" t="s">
        <v>158</v>
      </c>
      <c r="BE1273" s="198">
        <f t="shared" si="118"/>
        <v>0</v>
      </c>
      <c r="BF1273" s="198">
        <f t="shared" si="119"/>
        <v>0</v>
      </c>
      <c r="BG1273" s="198">
        <f t="shared" si="120"/>
        <v>0</v>
      </c>
      <c r="BH1273" s="198">
        <f t="shared" si="121"/>
        <v>0</v>
      </c>
      <c r="BI1273" s="198">
        <f t="shared" si="122"/>
        <v>0</v>
      </c>
      <c r="BJ1273" s="18" t="s">
        <v>8</v>
      </c>
      <c r="BK1273" s="198">
        <f t="shared" si="123"/>
        <v>0</v>
      </c>
      <c r="BL1273" s="18" t="s">
        <v>283</v>
      </c>
      <c r="BM1273" s="197" t="s">
        <v>2499</v>
      </c>
    </row>
    <row r="1274" spans="1:65" s="2" customFormat="1" ht="16.5" customHeight="1">
      <c r="A1274" s="35"/>
      <c r="B1274" s="36"/>
      <c r="C1274" s="187" t="s">
        <v>2500</v>
      </c>
      <c r="D1274" s="187" t="s">
        <v>160</v>
      </c>
      <c r="E1274" s="188" t="s">
        <v>2501</v>
      </c>
      <c r="F1274" s="189" t="s">
        <v>2502</v>
      </c>
      <c r="G1274" s="190" t="s">
        <v>498</v>
      </c>
      <c r="H1274" s="191">
        <v>1</v>
      </c>
      <c r="I1274" s="192"/>
      <c r="J1274" s="191">
        <f t="shared" si="114"/>
        <v>0</v>
      </c>
      <c r="K1274" s="189" t="s">
        <v>1</v>
      </c>
      <c r="L1274" s="40"/>
      <c r="M1274" s="193" t="s">
        <v>1</v>
      </c>
      <c r="N1274" s="194" t="s">
        <v>41</v>
      </c>
      <c r="O1274" s="72"/>
      <c r="P1274" s="195">
        <f t="shared" si="115"/>
        <v>0</v>
      </c>
      <c r="Q1274" s="195">
        <v>0</v>
      </c>
      <c r="R1274" s="195">
        <f t="shared" si="116"/>
        <v>0</v>
      </c>
      <c r="S1274" s="195">
        <v>0</v>
      </c>
      <c r="T1274" s="196">
        <f t="shared" si="117"/>
        <v>0</v>
      </c>
      <c r="U1274" s="35"/>
      <c r="V1274" s="35"/>
      <c r="W1274" s="35"/>
      <c r="X1274" s="35"/>
      <c r="Y1274" s="35"/>
      <c r="Z1274" s="35"/>
      <c r="AA1274" s="35"/>
      <c r="AB1274" s="35"/>
      <c r="AC1274" s="35"/>
      <c r="AD1274" s="35"/>
      <c r="AE1274" s="35"/>
      <c r="AR1274" s="197" t="s">
        <v>283</v>
      </c>
      <c r="AT1274" s="197" t="s">
        <v>160</v>
      </c>
      <c r="AU1274" s="197" t="s">
        <v>85</v>
      </c>
      <c r="AY1274" s="18" t="s">
        <v>158</v>
      </c>
      <c r="BE1274" s="198">
        <f t="shared" si="118"/>
        <v>0</v>
      </c>
      <c r="BF1274" s="198">
        <f t="shared" si="119"/>
        <v>0</v>
      </c>
      <c r="BG1274" s="198">
        <f t="shared" si="120"/>
        <v>0</v>
      </c>
      <c r="BH1274" s="198">
        <f t="shared" si="121"/>
        <v>0</v>
      </c>
      <c r="BI1274" s="198">
        <f t="shared" si="122"/>
        <v>0</v>
      </c>
      <c r="BJ1274" s="18" t="s">
        <v>8</v>
      </c>
      <c r="BK1274" s="198">
        <f t="shared" si="123"/>
        <v>0</v>
      </c>
      <c r="BL1274" s="18" t="s">
        <v>283</v>
      </c>
      <c r="BM1274" s="197" t="s">
        <v>2503</v>
      </c>
    </row>
    <row r="1275" spans="1:65" s="2" customFormat="1" ht="16.5" customHeight="1">
      <c r="A1275" s="35"/>
      <c r="B1275" s="36"/>
      <c r="C1275" s="187" t="s">
        <v>2504</v>
      </c>
      <c r="D1275" s="187" t="s">
        <v>160</v>
      </c>
      <c r="E1275" s="188" t="s">
        <v>2501</v>
      </c>
      <c r="F1275" s="189" t="s">
        <v>2502</v>
      </c>
      <c r="G1275" s="190" t="s">
        <v>498</v>
      </c>
      <c r="H1275" s="191">
        <v>1</v>
      </c>
      <c r="I1275" s="192"/>
      <c r="J1275" s="191">
        <f t="shared" si="114"/>
        <v>0</v>
      </c>
      <c r="K1275" s="189" t="s">
        <v>1</v>
      </c>
      <c r="L1275" s="40"/>
      <c r="M1275" s="193" t="s">
        <v>1</v>
      </c>
      <c r="N1275" s="194" t="s">
        <v>41</v>
      </c>
      <c r="O1275" s="72"/>
      <c r="P1275" s="195">
        <f t="shared" si="115"/>
        <v>0</v>
      </c>
      <c r="Q1275" s="195">
        <v>0</v>
      </c>
      <c r="R1275" s="195">
        <f t="shared" si="116"/>
        <v>0</v>
      </c>
      <c r="S1275" s="195">
        <v>0</v>
      </c>
      <c r="T1275" s="196">
        <f t="shared" si="117"/>
        <v>0</v>
      </c>
      <c r="U1275" s="35"/>
      <c r="V1275" s="35"/>
      <c r="W1275" s="35"/>
      <c r="X1275" s="35"/>
      <c r="Y1275" s="35"/>
      <c r="Z1275" s="35"/>
      <c r="AA1275" s="35"/>
      <c r="AB1275" s="35"/>
      <c r="AC1275" s="35"/>
      <c r="AD1275" s="35"/>
      <c r="AE1275" s="35"/>
      <c r="AR1275" s="197" t="s">
        <v>283</v>
      </c>
      <c r="AT1275" s="197" t="s">
        <v>160</v>
      </c>
      <c r="AU1275" s="197" t="s">
        <v>85</v>
      </c>
      <c r="AY1275" s="18" t="s">
        <v>158</v>
      </c>
      <c r="BE1275" s="198">
        <f t="shared" si="118"/>
        <v>0</v>
      </c>
      <c r="BF1275" s="198">
        <f t="shared" si="119"/>
        <v>0</v>
      </c>
      <c r="BG1275" s="198">
        <f t="shared" si="120"/>
        <v>0</v>
      </c>
      <c r="BH1275" s="198">
        <f t="shared" si="121"/>
        <v>0</v>
      </c>
      <c r="BI1275" s="198">
        <f t="shared" si="122"/>
        <v>0</v>
      </c>
      <c r="BJ1275" s="18" t="s">
        <v>8</v>
      </c>
      <c r="BK1275" s="198">
        <f t="shared" si="123"/>
        <v>0</v>
      </c>
      <c r="BL1275" s="18" t="s">
        <v>283</v>
      </c>
      <c r="BM1275" s="197" t="s">
        <v>2505</v>
      </c>
    </row>
    <row r="1276" spans="1:65" s="2" customFormat="1" ht="21.75" customHeight="1">
      <c r="A1276" s="35"/>
      <c r="B1276" s="36"/>
      <c r="C1276" s="187" t="s">
        <v>2506</v>
      </c>
      <c r="D1276" s="187" t="s">
        <v>160</v>
      </c>
      <c r="E1276" s="188" t="s">
        <v>2507</v>
      </c>
      <c r="F1276" s="189" t="s">
        <v>2508</v>
      </c>
      <c r="G1276" s="190" t="s">
        <v>498</v>
      </c>
      <c r="H1276" s="191">
        <v>1</v>
      </c>
      <c r="I1276" s="192"/>
      <c r="J1276" s="191">
        <f t="shared" si="114"/>
        <v>0</v>
      </c>
      <c r="K1276" s="189" t="s">
        <v>1</v>
      </c>
      <c r="L1276" s="40"/>
      <c r="M1276" s="193" t="s">
        <v>1</v>
      </c>
      <c r="N1276" s="194" t="s">
        <v>41</v>
      </c>
      <c r="O1276" s="72"/>
      <c r="P1276" s="195">
        <f t="shared" si="115"/>
        <v>0</v>
      </c>
      <c r="Q1276" s="195">
        <v>0</v>
      </c>
      <c r="R1276" s="195">
        <f t="shared" si="116"/>
        <v>0</v>
      </c>
      <c r="S1276" s="195">
        <v>0</v>
      </c>
      <c r="T1276" s="196">
        <f t="shared" si="117"/>
        <v>0</v>
      </c>
      <c r="U1276" s="35"/>
      <c r="V1276" s="35"/>
      <c r="W1276" s="35"/>
      <c r="X1276" s="35"/>
      <c r="Y1276" s="35"/>
      <c r="Z1276" s="35"/>
      <c r="AA1276" s="35"/>
      <c r="AB1276" s="35"/>
      <c r="AC1276" s="35"/>
      <c r="AD1276" s="35"/>
      <c r="AE1276" s="35"/>
      <c r="AR1276" s="197" t="s">
        <v>283</v>
      </c>
      <c r="AT1276" s="197" t="s">
        <v>160</v>
      </c>
      <c r="AU1276" s="197" t="s">
        <v>85</v>
      </c>
      <c r="AY1276" s="18" t="s">
        <v>158</v>
      </c>
      <c r="BE1276" s="198">
        <f t="shared" si="118"/>
        <v>0</v>
      </c>
      <c r="BF1276" s="198">
        <f t="shared" si="119"/>
        <v>0</v>
      </c>
      <c r="BG1276" s="198">
        <f t="shared" si="120"/>
        <v>0</v>
      </c>
      <c r="BH1276" s="198">
        <f t="shared" si="121"/>
        <v>0</v>
      </c>
      <c r="BI1276" s="198">
        <f t="shared" si="122"/>
        <v>0</v>
      </c>
      <c r="BJ1276" s="18" t="s">
        <v>8</v>
      </c>
      <c r="BK1276" s="198">
        <f t="shared" si="123"/>
        <v>0</v>
      </c>
      <c r="BL1276" s="18" t="s">
        <v>283</v>
      </c>
      <c r="BM1276" s="197" t="s">
        <v>2509</v>
      </c>
    </row>
    <row r="1277" spans="1:65" s="2" customFormat="1" ht="16.5" customHeight="1">
      <c r="A1277" s="35"/>
      <c r="B1277" s="36"/>
      <c r="C1277" s="187" t="s">
        <v>2510</v>
      </c>
      <c r="D1277" s="187" t="s">
        <v>160</v>
      </c>
      <c r="E1277" s="188" t="s">
        <v>2511</v>
      </c>
      <c r="F1277" s="189" t="s">
        <v>2512</v>
      </c>
      <c r="G1277" s="190" t="s">
        <v>498</v>
      </c>
      <c r="H1277" s="191">
        <v>1</v>
      </c>
      <c r="I1277" s="192"/>
      <c r="J1277" s="191">
        <f t="shared" si="114"/>
        <v>0</v>
      </c>
      <c r="K1277" s="189" t="s">
        <v>1</v>
      </c>
      <c r="L1277" s="40"/>
      <c r="M1277" s="193" t="s">
        <v>1</v>
      </c>
      <c r="N1277" s="194" t="s">
        <v>41</v>
      </c>
      <c r="O1277" s="72"/>
      <c r="P1277" s="195">
        <f t="shared" si="115"/>
        <v>0</v>
      </c>
      <c r="Q1277" s="195">
        <v>0</v>
      </c>
      <c r="R1277" s="195">
        <f t="shared" si="116"/>
        <v>0</v>
      </c>
      <c r="S1277" s="195">
        <v>0</v>
      </c>
      <c r="T1277" s="196">
        <f t="shared" si="117"/>
        <v>0</v>
      </c>
      <c r="U1277" s="35"/>
      <c r="V1277" s="35"/>
      <c r="W1277" s="35"/>
      <c r="X1277" s="35"/>
      <c r="Y1277" s="35"/>
      <c r="Z1277" s="35"/>
      <c r="AA1277" s="35"/>
      <c r="AB1277" s="35"/>
      <c r="AC1277" s="35"/>
      <c r="AD1277" s="35"/>
      <c r="AE1277" s="35"/>
      <c r="AR1277" s="197" t="s">
        <v>283</v>
      </c>
      <c r="AT1277" s="197" t="s">
        <v>160</v>
      </c>
      <c r="AU1277" s="197" t="s">
        <v>85</v>
      </c>
      <c r="AY1277" s="18" t="s">
        <v>158</v>
      </c>
      <c r="BE1277" s="198">
        <f t="shared" si="118"/>
        <v>0</v>
      </c>
      <c r="BF1277" s="198">
        <f t="shared" si="119"/>
        <v>0</v>
      </c>
      <c r="BG1277" s="198">
        <f t="shared" si="120"/>
        <v>0</v>
      </c>
      <c r="BH1277" s="198">
        <f t="shared" si="121"/>
        <v>0</v>
      </c>
      <c r="BI1277" s="198">
        <f t="shared" si="122"/>
        <v>0</v>
      </c>
      <c r="BJ1277" s="18" t="s">
        <v>8</v>
      </c>
      <c r="BK1277" s="198">
        <f t="shared" si="123"/>
        <v>0</v>
      </c>
      <c r="BL1277" s="18" t="s">
        <v>283</v>
      </c>
      <c r="BM1277" s="197" t="s">
        <v>2513</v>
      </c>
    </row>
    <row r="1278" spans="1:65" s="2" customFormat="1" ht="16.5" customHeight="1">
      <c r="A1278" s="35"/>
      <c r="B1278" s="36"/>
      <c r="C1278" s="187" t="s">
        <v>2514</v>
      </c>
      <c r="D1278" s="187" t="s">
        <v>160</v>
      </c>
      <c r="E1278" s="188" t="s">
        <v>2515</v>
      </c>
      <c r="F1278" s="189" t="s">
        <v>2516</v>
      </c>
      <c r="G1278" s="190" t="s">
        <v>498</v>
      </c>
      <c r="H1278" s="191">
        <v>1</v>
      </c>
      <c r="I1278" s="192"/>
      <c r="J1278" s="191">
        <f t="shared" si="114"/>
        <v>0</v>
      </c>
      <c r="K1278" s="189" t="s">
        <v>1</v>
      </c>
      <c r="L1278" s="40"/>
      <c r="M1278" s="193" t="s">
        <v>1</v>
      </c>
      <c r="N1278" s="194" t="s">
        <v>41</v>
      </c>
      <c r="O1278" s="72"/>
      <c r="P1278" s="195">
        <f t="shared" si="115"/>
        <v>0</v>
      </c>
      <c r="Q1278" s="195">
        <v>0</v>
      </c>
      <c r="R1278" s="195">
        <f t="shared" si="116"/>
        <v>0</v>
      </c>
      <c r="S1278" s="195">
        <v>0</v>
      </c>
      <c r="T1278" s="196">
        <f t="shared" si="117"/>
        <v>0</v>
      </c>
      <c r="U1278" s="35"/>
      <c r="V1278" s="35"/>
      <c r="W1278" s="35"/>
      <c r="X1278" s="35"/>
      <c r="Y1278" s="35"/>
      <c r="Z1278" s="35"/>
      <c r="AA1278" s="35"/>
      <c r="AB1278" s="35"/>
      <c r="AC1278" s="35"/>
      <c r="AD1278" s="35"/>
      <c r="AE1278" s="35"/>
      <c r="AR1278" s="197" t="s">
        <v>283</v>
      </c>
      <c r="AT1278" s="197" t="s">
        <v>160</v>
      </c>
      <c r="AU1278" s="197" t="s">
        <v>85</v>
      </c>
      <c r="AY1278" s="18" t="s">
        <v>158</v>
      </c>
      <c r="BE1278" s="198">
        <f t="shared" si="118"/>
        <v>0</v>
      </c>
      <c r="BF1278" s="198">
        <f t="shared" si="119"/>
        <v>0</v>
      </c>
      <c r="BG1278" s="198">
        <f t="shared" si="120"/>
        <v>0</v>
      </c>
      <c r="BH1278" s="198">
        <f t="shared" si="121"/>
        <v>0</v>
      </c>
      <c r="BI1278" s="198">
        <f t="shared" si="122"/>
        <v>0</v>
      </c>
      <c r="BJ1278" s="18" t="s">
        <v>8</v>
      </c>
      <c r="BK1278" s="198">
        <f t="shared" si="123"/>
        <v>0</v>
      </c>
      <c r="BL1278" s="18" t="s">
        <v>283</v>
      </c>
      <c r="BM1278" s="197" t="s">
        <v>2517</v>
      </c>
    </row>
    <row r="1279" spans="1:65" s="2" customFormat="1" ht="16.5" customHeight="1">
      <c r="A1279" s="35"/>
      <c r="B1279" s="36"/>
      <c r="C1279" s="187" t="s">
        <v>2518</v>
      </c>
      <c r="D1279" s="187" t="s">
        <v>160</v>
      </c>
      <c r="E1279" s="188" t="s">
        <v>2515</v>
      </c>
      <c r="F1279" s="189" t="s">
        <v>2516</v>
      </c>
      <c r="G1279" s="190" t="s">
        <v>498</v>
      </c>
      <c r="H1279" s="191">
        <v>1</v>
      </c>
      <c r="I1279" s="192"/>
      <c r="J1279" s="191">
        <f t="shared" si="114"/>
        <v>0</v>
      </c>
      <c r="K1279" s="189" t="s">
        <v>1</v>
      </c>
      <c r="L1279" s="40"/>
      <c r="M1279" s="193" t="s">
        <v>1</v>
      </c>
      <c r="N1279" s="194" t="s">
        <v>41</v>
      </c>
      <c r="O1279" s="72"/>
      <c r="P1279" s="195">
        <f t="shared" si="115"/>
        <v>0</v>
      </c>
      <c r="Q1279" s="195">
        <v>0</v>
      </c>
      <c r="R1279" s="195">
        <f t="shared" si="116"/>
        <v>0</v>
      </c>
      <c r="S1279" s="195">
        <v>0</v>
      </c>
      <c r="T1279" s="196">
        <f t="shared" si="117"/>
        <v>0</v>
      </c>
      <c r="U1279" s="35"/>
      <c r="V1279" s="35"/>
      <c r="W1279" s="35"/>
      <c r="X1279" s="35"/>
      <c r="Y1279" s="35"/>
      <c r="Z1279" s="35"/>
      <c r="AA1279" s="35"/>
      <c r="AB1279" s="35"/>
      <c r="AC1279" s="35"/>
      <c r="AD1279" s="35"/>
      <c r="AE1279" s="35"/>
      <c r="AR1279" s="197" t="s">
        <v>283</v>
      </c>
      <c r="AT1279" s="197" t="s">
        <v>160</v>
      </c>
      <c r="AU1279" s="197" t="s">
        <v>85</v>
      </c>
      <c r="AY1279" s="18" t="s">
        <v>158</v>
      </c>
      <c r="BE1279" s="198">
        <f t="shared" si="118"/>
        <v>0</v>
      </c>
      <c r="BF1279" s="198">
        <f t="shared" si="119"/>
        <v>0</v>
      </c>
      <c r="BG1279" s="198">
        <f t="shared" si="120"/>
        <v>0</v>
      </c>
      <c r="BH1279" s="198">
        <f t="shared" si="121"/>
        <v>0</v>
      </c>
      <c r="BI1279" s="198">
        <f t="shared" si="122"/>
        <v>0</v>
      </c>
      <c r="BJ1279" s="18" t="s">
        <v>8</v>
      </c>
      <c r="BK1279" s="198">
        <f t="shared" si="123"/>
        <v>0</v>
      </c>
      <c r="BL1279" s="18" t="s">
        <v>283</v>
      </c>
      <c r="BM1279" s="197" t="s">
        <v>2519</v>
      </c>
    </row>
    <row r="1280" spans="1:65" s="2" customFormat="1" ht="16.5" customHeight="1">
      <c r="A1280" s="35"/>
      <c r="B1280" s="36"/>
      <c r="C1280" s="187" t="s">
        <v>2520</v>
      </c>
      <c r="D1280" s="187" t="s">
        <v>160</v>
      </c>
      <c r="E1280" s="188" t="s">
        <v>2521</v>
      </c>
      <c r="F1280" s="189" t="s">
        <v>2522</v>
      </c>
      <c r="G1280" s="190" t="s">
        <v>498</v>
      </c>
      <c r="H1280" s="191">
        <v>1</v>
      </c>
      <c r="I1280" s="192"/>
      <c r="J1280" s="191">
        <f t="shared" si="114"/>
        <v>0</v>
      </c>
      <c r="K1280" s="189" t="s">
        <v>1</v>
      </c>
      <c r="L1280" s="40"/>
      <c r="M1280" s="193" t="s">
        <v>1</v>
      </c>
      <c r="N1280" s="194" t="s">
        <v>41</v>
      </c>
      <c r="O1280" s="72"/>
      <c r="P1280" s="195">
        <f t="shared" si="115"/>
        <v>0</v>
      </c>
      <c r="Q1280" s="195">
        <v>0</v>
      </c>
      <c r="R1280" s="195">
        <f t="shared" si="116"/>
        <v>0</v>
      </c>
      <c r="S1280" s="195">
        <v>0</v>
      </c>
      <c r="T1280" s="196">
        <f t="shared" si="117"/>
        <v>0</v>
      </c>
      <c r="U1280" s="35"/>
      <c r="V1280" s="35"/>
      <c r="W1280" s="35"/>
      <c r="X1280" s="35"/>
      <c r="Y1280" s="35"/>
      <c r="Z1280" s="35"/>
      <c r="AA1280" s="35"/>
      <c r="AB1280" s="35"/>
      <c r="AC1280" s="35"/>
      <c r="AD1280" s="35"/>
      <c r="AE1280" s="35"/>
      <c r="AR1280" s="197" t="s">
        <v>283</v>
      </c>
      <c r="AT1280" s="197" t="s">
        <v>160</v>
      </c>
      <c r="AU1280" s="197" t="s">
        <v>85</v>
      </c>
      <c r="AY1280" s="18" t="s">
        <v>158</v>
      </c>
      <c r="BE1280" s="198">
        <f t="shared" si="118"/>
        <v>0</v>
      </c>
      <c r="BF1280" s="198">
        <f t="shared" si="119"/>
        <v>0</v>
      </c>
      <c r="BG1280" s="198">
        <f t="shared" si="120"/>
        <v>0</v>
      </c>
      <c r="BH1280" s="198">
        <f t="shared" si="121"/>
        <v>0</v>
      </c>
      <c r="BI1280" s="198">
        <f t="shared" si="122"/>
        <v>0</v>
      </c>
      <c r="BJ1280" s="18" t="s">
        <v>8</v>
      </c>
      <c r="BK1280" s="198">
        <f t="shared" si="123"/>
        <v>0</v>
      </c>
      <c r="BL1280" s="18" t="s">
        <v>283</v>
      </c>
      <c r="BM1280" s="197" t="s">
        <v>2523</v>
      </c>
    </row>
    <row r="1281" spans="1:65" s="2" customFormat="1" ht="16.5" customHeight="1">
      <c r="A1281" s="35"/>
      <c r="B1281" s="36"/>
      <c r="C1281" s="187" t="s">
        <v>2524</v>
      </c>
      <c r="D1281" s="187" t="s">
        <v>160</v>
      </c>
      <c r="E1281" s="188" t="s">
        <v>2521</v>
      </c>
      <c r="F1281" s="189" t="s">
        <v>2522</v>
      </c>
      <c r="G1281" s="190" t="s">
        <v>498</v>
      </c>
      <c r="H1281" s="191">
        <v>1</v>
      </c>
      <c r="I1281" s="192"/>
      <c r="J1281" s="191">
        <f t="shared" si="114"/>
        <v>0</v>
      </c>
      <c r="K1281" s="189" t="s">
        <v>1</v>
      </c>
      <c r="L1281" s="40"/>
      <c r="M1281" s="193" t="s">
        <v>1</v>
      </c>
      <c r="N1281" s="194" t="s">
        <v>41</v>
      </c>
      <c r="O1281" s="72"/>
      <c r="P1281" s="195">
        <f t="shared" si="115"/>
        <v>0</v>
      </c>
      <c r="Q1281" s="195">
        <v>0</v>
      </c>
      <c r="R1281" s="195">
        <f t="shared" si="116"/>
        <v>0</v>
      </c>
      <c r="S1281" s="195">
        <v>0</v>
      </c>
      <c r="T1281" s="196">
        <f t="shared" si="117"/>
        <v>0</v>
      </c>
      <c r="U1281" s="35"/>
      <c r="V1281" s="35"/>
      <c r="W1281" s="35"/>
      <c r="X1281" s="35"/>
      <c r="Y1281" s="35"/>
      <c r="Z1281" s="35"/>
      <c r="AA1281" s="35"/>
      <c r="AB1281" s="35"/>
      <c r="AC1281" s="35"/>
      <c r="AD1281" s="35"/>
      <c r="AE1281" s="35"/>
      <c r="AR1281" s="197" t="s">
        <v>283</v>
      </c>
      <c r="AT1281" s="197" t="s">
        <v>160</v>
      </c>
      <c r="AU1281" s="197" t="s">
        <v>85</v>
      </c>
      <c r="AY1281" s="18" t="s">
        <v>158</v>
      </c>
      <c r="BE1281" s="198">
        <f t="shared" si="118"/>
        <v>0</v>
      </c>
      <c r="BF1281" s="198">
        <f t="shared" si="119"/>
        <v>0</v>
      </c>
      <c r="BG1281" s="198">
        <f t="shared" si="120"/>
        <v>0</v>
      </c>
      <c r="BH1281" s="198">
        <f t="shared" si="121"/>
        <v>0</v>
      </c>
      <c r="BI1281" s="198">
        <f t="shared" si="122"/>
        <v>0</v>
      </c>
      <c r="BJ1281" s="18" t="s">
        <v>8</v>
      </c>
      <c r="BK1281" s="198">
        <f t="shared" si="123"/>
        <v>0</v>
      </c>
      <c r="BL1281" s="18" t="s">
        <v>283</v>
      </c>
      <c r="BM1281" s="197" t="s">
        <v>2525</v>
      </c>
    </row>
    <row r="1282" spans="1:65" s="2" customFormat="1" ht="16.5" customHeight="1">
      <c r="A1282" s="35"/>
      <c r="B1282" s="36"/>
      <c r="C1282" s="187" t="s">
        <v>2526</v>
      </c>
      <c r="D1282" s="187" t="s">
        <v>160</v>
      </c>
      <c r="E1282" s="188" t="s">
        <v>2527</v>
      </c>
      <c r="F1282" s="189" t="s">
        <v>2528</v>
      </c>
      <c r="G1282" s="190" t="s">
        <v>498</v>
      </c>
      <c r="H1282" s="191">
        <v>1</v>
      </c>
      <c r="I1282" s="192"/>
      <c r="J1282" s="191">
        <f t="shared" si="114"/>
        <v>0</v>
      </c>
      <c r="K1282" s="189" t="s">
        <v>1</v>
      </c>
      <c r="L1282" s="40"/>
      <c r="M1282" s="193" t="s">
        <v>1</v>
      </c>
      <c r="N1282" s="194" t="s">
        <v>41</v>
      </c>
      <c r="O1282" s="72"/>
      <c r="P1282" s="195">
        <f t="shared" si="115"/>
        <v>0</v>
      </c>
      <c r="Q1282" s="195">
        <v>0</v>
      </c>
      <c r="R1282" s="195">
        <f t="shared" si="116"/>
        <v>0</v>
      </c>
      <c r="S1282" s="195">
        <v>0</v>
      </c>
      <c r="T1282" s="196">
        <f t="shared" si="117"/>
        <v>0</v>
      </c>
      <c r="U1282" s="35"/>
      <c r="V1282" s="35"/>
      <c r="W1282" s="35"/>
      <c r="X1282" s="35"/>
      <c r="Y1282" s="35"/>
      <c r="Z1282" s="35"/>
      <c r="AA1282" s="35"/>
      <c r="AB1282" s="35"/>
      <c r="AC1282" s="35"/>
      <c r="AD1282" s="35"/>
      <c r="AE1282" s="35"/>
      <c r="AR1282" s="197" t="s">
        <v>283</v>
      </c>
      <c r="AT1282" s="197" t="s">
        <v>160</v>
      </c>
      <c r="AU1282" s="197" t="s">
        <v>85</v>
      </c>
      <c r="AY1282" s="18" t="s">
        <v>158</v>
      </c>
      <c r="BE1282" s="198">
        <f t="shared" si="118"/>
        <v>0</v>
      </c>
      <c r="BF1282" s="198">
        <f t="shared" si="119"/>
        <v>0</v>
      </c>
      <c r="BG1282" s="198">
        <f t="shared" si="120"/>
        <v>0</v>
      </c>
      <c r="BH1282" s="198">
        <f t="shared" si="121"/>
        <v>0</v>
      </c>
      <c r="BI1282" s="198">
        <f t="shared" si="122"/>
        <v>0</v>
      </c>
      <c r="BJ1282" s="18" t="s">
        <v>8</v>
      </c>
      <c r="BK1282" s="198">
        <f t="shared" si="123"/>
        <v>0</v>
      </c>
      <c r="BL1282" s="18" t="s">
        <v>283</v>
      </c>
      <c r="BM1282" s="197" t="s">
        <v>2529</v>
      </c>
    </row>
    <row r="1283" spans="1:65" s="2" customFormat="1" ht="16.5" customHeight="1">
      <c r="A1283" s="35"/>
      <c r="B1283" s="36"/>
      <c r="C1283" s="187" t="s">
        <v>2530</v>
      </c>
      <c r="D1283" s="187" t="s">
        <v>160</v>
      </c>
      <c r="E1283" s="188" t="s">
        <v>2527</v>
      </c>
      <c r="F1283" s="189" t="s">
        <v>2528</v>
      </c>
      <c r="G1283" s="190" t="s">
        <v>498</v>
      </c>
      <c r="H1283" s="191">
        <v>1</v>
      </c>
      <c r="I1283" s="192"/>
      <c r="J1283" s="191">
        <f t="shared" si="114"/>
        <v>0</v>
      </c>
      <c r="K1283" s="189" t="s">
        <v>1</v>
      </c>
      <c r="L1283" s="40"/>
      <c r="M1283" s="193" t="s">
        <v>1</v>
      </c>
      <c r="N1283" s="194" t="s">
        <v>41</v>
      </c>
      <c r="O1283" s="72"/>
      <c r="P1283" s="195">
        <f t="shared" si="115"/>
        <v>0</v>
      </c>
      <c r="Q1283" s="195">
        <v>0</v>
      </c>
      <c r="R1283" s="195">
        <f t="shared" si="116"/>
        <v>0</v>
      </c>
      <c r="S1283" s="195">
        <v>0</v>
      </c>
      <c r="T1283" s="196">
        <f t="shared" si="117"/>
        <v>0</v>
      </c>
      <c r="U1283" s="35"/>
      <c r="V1283" s="35"/>
      <c r="W1283" s="35"/>
      <c r="X1283" s="35"/>
      <c r="Y1283" s="35"/>
      <c r="Z1283" s="35"/>
      <c r="AA1283" s="35"/>
      <c r="AB1283" s="35"/>
      <c r="AC1283" s="35"/>
      <c r="AD1283" s="35"/>
      <c r="AE1283" s="35"/>
      <c r="AR1283" s="197" t="s">
        <v>283</v>
      </c>
      <c r="AT1283" s="197" t="s">
        <v>160</v>
      </c>
      <c r="AU1283" s="197" t="s">
        <v>85</v>
      </c>
      <c r="AY1283" s="18" t="s">
        <v>158</v>
      </c>
      <c r="BE1283" s="198">
        <f t="shared" si="118"/>
        <v>0</v>
      </c>
      <c r="BF1283" s="198">
        <f t="shared" si="119"/>
        <v>0</v>
      </c>
      <c r="BG1283" s="198">
        <f t="shared" si="120"/>
        <v>0</v>
      </c>
      <c r="BH1283" s="198">
        <f t="shared" si="121"/>
        <v>0</v>
      </c>
      <c r="BI1283" s="198">
        <f t="shared" si="122"/>
        <v>0</v>
      </c>
      <c r="BJ1283" s="18" t="s">
        <v>8</v>
      </c>
      <c r="BK1283" s="198">
        <f t="shared" si="123"/>
        <v>0</v>
      </c>
      <c r="BL1283" s="18" t="s">
        <v>283</v>
      </c>
      <c r="BM1283" s="197" t="s">
        <v>2531</v>
      </c>
    </row>
    <row r="1284" spans="1:65" s="2" customFormat="1" ht="16.5" customHeight="1">
      <c r="A1284" s="35"/>
      <c r="B1284" s="36"/>
      <c r="C1284" s="187" t="s">
        <v>2532</v>
      </c>
      <c r="D1284" s="187" t="s">
        <v>160</v>
      </c>
      <c r="E1284" s="188" t="s">
        <v>2521</v>
      </c>
      <c r="F1284" s="189" t="s">
        <v>2522</v>
      </c>
      <c r="G1284" s="190" t="s">
        <v>498</v>
      </c>
      <c r="H1284" s="191">
        <v>1</v>
      </c>
      <c r="I1284" s="192"/>
      <c r="J1284" s="191">
        <f t="shared" si="114"/>
        <v>0</v>
      </c>
      <c r="K1284" s="189" t="s">
        <v>1</v>
      </c>
      <c r="L1284" s="40"/>
      <c r="M1284" s="193" t="s">
        <v>1</v>
      </c>
      <c r="N1284" s="194" t="s">
        <v>41</v>
      </c>
      <c r="O1284" s="72"/>
      <c r="P1284" s="195">
        <f t="shared" si="115"/>
        <v>0</v>
      </c>
      <c r="Q1284" s="195">
        <v>0</v>
      </c>
      <c r="R1284" s="195">
        <f t="shared" si="116"/>
        <v>0</v>
      </c>
      <c r="S1284" s="195">
        <v>0</v>
      </c>
      <c r="T1284" s="196">
        <f t="shared" si="117"/>
        <v>0</v>
      </c>
      <c r="U1284" s="35"/>
      <c r="V1284" s="35"/>
      <c r="W1284" s="35"/>
      <c r="X1284" s="35"/>
      <c r="Y1284" s="35"/>
      <c r="Z1284" s="35"/>
      <c r="AA1284" s="35"/>
      <c r="AB1284" s="35"/>
      <c r="AC1284" s="35"/>
      <c r="AD1284" s="35"/>
      <c r="AE1284" s="35"/>
      <c r="AR1284" s="197" t="s">
        <v>283</v>
      </c>
      <c r="AT1284" s="197" t="s">
        <v>160</v>
      </c>
      <c r="AU1284" s="197" t="s">
        <v>85</v>
      </c>
      <c r="AY1284" s="18" t="s">
        <v>158</v>
      </c>
      <c r="BE1284" s="198">
        <f t="shared" si="118"/>
        <v>0</v>
      </c>
      <c r="BF1284" s="198">
        <f t="shared" si="119"/>
        <v>0</v>
      </c>
      <c r="BG1284" s="198">
        <f t="shared" si="120"/>
        <v>0</v>
      </c>
      <c r="BH1284" s="198">
        <f t="shared" si="121"/>
        <v>0</v>
      </c>
      <c r="BI1284" s="198">
        <f t="shared" si="122"/>
        <v>0</v>
      </c>
      <c r="BJ1284" s="18" t="s">
        <v>8</v>
      </c>
      <c r="BK1284" s="198">
        <f t="shared" si="123"/>
        <v>0</v>
      </c>
      <c r="BL1284" s="18" t="s">
        <v>283</v>
      </c>
      <c r="BM1284" s="197" t="s">
        <v>2533</v>
      </c>
    </row>
    <row r="1285" spans="1:65" s="2" customFormat="1" ht="16.5" customHeight="1">
      <c r="A1285" s="35"/>
      <c r="B1285" s="36"/>
      <c r="C1285" s="187" t="s">
        <v>2534</v>
      </c>
      <c r="D1285" s="187" t="s">
        <v>160</v>
      </c>
      <c r="E1285" s="188" t="s">
        <v>2521</v>
      </c>
      <c r="F1285" s="189" t="s">
        <v>2522</v>
      </c>
      <c r="G1285" s="190" t="s">
        <v>498</v>
      </c>
      <c r="H1285" s="191">
        <v>1</v>
      </c>
      <c r="I1285" s="192"/>
      <c r="J1285" s="191">
        <f t="shared" si="114"/>
        <v>0</v>
      </c>
      <c r="K1285" s="189" t="s">
        <v>1</v>
      </c>
      <c r="L1285" s="40"/>
      <c r="M1285" s="193" t="s">
        <v>1</v>
      </c>
      <c r="N1285" s="194" t="s">
        <v>41</v>
      </c>
      <c r="O1285" s="72"/>
      <c r="P1285" s="195">
        <f t="shared" si="115"/>
        <v>0</v>
      </c>
      <c r="Q1285" s="195">
        <v>0</v>
      </c>
      <c r="R1285" s="195">
        <f t="shared" si="116"/>
        <v>0</v>
      </c>
      <c r="S1285" s="195">
        <v>0</v>
      </c>
      <c r="T1285" s="196">
        <f t="shared" si="117"/>
        <v>0</v>
      </c>
      <c r="U1285" s="35"/>
      <c r="V1285" s="35"/>
      <c r="W1285" s="35"/>
      <c r="X1285" s="35"/>
      <c r="Y1285" s="35"/>
      <c r="Z1285" s="35"/>
      <c r="AA1285" s="35"/>
      <c r="AB1285" s="35"/>
      <c r="AC1285" s="35"/>
      <c r="AD1285" s="35"/>
      <c r="AE1285" s="35"/>
      <c r="AR1285" s="197" t="s">
        <v>283</v>
      </c>
      <c r="AT1285" s="197" t="s">
        <v>160</v>
      </c>
      <c r="AU1285" s="197" t="s">
        <v>85</v>
      </c>
      <c r="AY1285" s="18" t="s">
        <v>158</v>
      </c>
      <c r="BE1285" s="198">
        <f t="shared" si="118"/>
        <v>0</v>
      </c>
      <c r="BF1285" s="198">
        <f t="shared" si="119"/>
        <v>0</v>
      </c>
      <c r="BG1285" s="198">
        <f t="shared" si="120"/>
        <v>0</v>
      </c>
      <c r="BH1285" s="198">
        <f t="shared" si="121"/>
        <v>0</v>
      </c>
      <c r="BI1285" s="198">
        <f t="shared" si="122"/>
        <v>0</v>
      </c>
      <c r="BJ1285" s="18" t="s">
        <v>8</v>
      </c>
      <c r="BK1285" s="198">
        <f t="shared" si="123"/>
        <v>0</v>
      </c>
      <c r="BL1285" s="18" t="s">
        <v>283</v>
      </c>
      <c r="BM1285" s="197" t="s">
        <v>2535</v>
      </c>
    </row>
    <row r="1286" spans="1:65" s="2" customFormat="1" ht="16.5" customHeight="1">
      <c r="A1286" s="35"/>
      <c r="B1286" s="36"/>
      <c r="C1286" s="187" t="s">
        <v>2536</v>
      </c>
      <c r="D1286" s="187" t="s">
        <v>160</v>
      </c>
      <c r="E1286" s="188" t="s">
        <v>2527</v>
      </c>
      <c r="F1286" s="189" t="s">
        <v>2528</v>
      </c>
      <c r="G1286" s="190" t="s">
        <v>498</v>
      </c>
      <c r="H1286" s="191">
        <v>1</v>
      </c>
      <c r="I1286" s="192"/>
      <c r="J1286" s="191">
        <f t="shared" si="114"/>
        <v>0</v>
      </c>
      <c r="K1286" s="189" t="s">
        <v>1</v>
      </c>
      <c r="L1286" s="40"/>
      <c r="M1286" s="193" t="s">
        <v>1</v>
      </c>
      <c r="N1286" s="194" t="s">
        <v>41</v>
      </c>
      <c r="O1286" s="72"/>
      <c r="P1286" s="195">
        <f t="shared" si="115"/>
        <v>0</v>
      </c>
      <c r="Q1286" s="195">
        <v>0</v>
      </c>
      <c r="R1286" s="195">
        <f t="shared" si="116"/>
        <v>0</v>
      </c>
      <c r="S1286" s="195">
        <v>0</v>
      </c>
      <c r="T1286" s="196">
        <f t="shared" si="117"/>
        <v>0</v>
      </c>
      <c r="U1286" s="35"/>
      <c r="V1286" s="35"/>
      <c r="W1286" s="35"/>
      <c r="X1286" s="35"/>
      <c r="Y1286" s="35"/>
      <c r="Z1286" s="35"/>
      <c r="AA1286" s="35"/>
      <c r="AB1286" s="35"/>
      <c r="AC1286" s="35"/>
      <c r="AD1286" s="35"/>
      <c r="AE1286" s="35"/>
      <c r="AR1286" s="197" t="s">
        <v>283</v>
      </c>
      <c r="AT1286" s="197" t="s">
        <v>160</v>
      </c>
      <c r="AU1286" s="197" t="s">
        <v>85</v>
      </c>
      <c r="AY1286" s="18" t="s">
        <v>158</v>
      </c>
      <c r="BE1286" s="198">
        <f t="shared" si="118"/>
        <v>0</v>
      </c>
      <c r="BF1286" s="198">
        <f t="shared" si="119"/>
        <v>0</v>
      </c>
      <c r="BG1286" s="198">
        <f t="shared" si="120"/>
        <v>0</v>
      </c>
      <c r="BH1286" s="198">
        <f t="shared" si="121"/>
        <v>0</v>
      </c>
      <c r="BI1286" s="198">
        <f t="shared" si="122"/>
        <v>0</v>
      </c>
      <c r="BJ1286" s="18" t="s">
        <v>8</v>
      </c>
      <c r="BK1286" s="198">
        <f t="shared" si="123"/>
        <v>0</v>
      </c>
      <c r="BL1286" s="18" t="s">
        <v>283</v>
      </c>
      <c r="BM1286" s="197" t="s">
        <v>2537</v>
      </c>
    </row>
    <row r="1287" spans="1:65" s="2" customFormat="1" ht="16.5" customHeight="1">
      <c r="A1287" s="35"/>
      <c r="B1287" s="36"/>
      <c r="C1287" s="187" t="s">
        <v>2538</v>
      </c>
      <c r="D1287" s="187" t="s">
        <v>160</v>
      </c>
      <c r="E1287" s="188" t="s">
        <v>2527</v>
      </c>
      <c r="F1287" s="189" t="s">
        <v>2528</v>
      </c>
      <c r="G1287" s="190" t="s">
        <v>498</v>
      </c>
      <c r="H1287" s="191">
        <v>1</v>
      </c>
      <c r="I1287" s="192"/>
      <c r="J1287" s="191">
        <f t="shared" si="114"/>
        <v>0</v>
      </c>
      <c r="K1287" s="189" t="s">
        <v>1</v>
      </c>
      <c r="L1287" s="40"/>
      <c r="M1287" s="193" t="s">
        <v>1</v>
      </c>
      <c r="N1287" s="194" t="s">
        <v>41</v>
      </c>
      <c r="O1287" s="72"/>
      <c r="P1287" s="195">
        <f t="shared" si="115"/>
        <v>0</v>
      </c>
      <c r="Q1287" s="195">
        <v>0</v>
      </c>
      <c r="R1287" s="195">
        <f t="shared" si="116"/>
        <v>0</v>
      </c>
      <c r="S1287" s="195">
        <v>0</v>
      </c>
      <c r="T1287" s="196">
        <f t="shared" si="117"/>
        <v>0</v>
      </c>
      <c r="U1287" s="35"/>
      <c r="V1287" s="35"/>
      <c r="W1287" s="35"/>
      <c r="X1287" s="35"/>
      <c r="Y1287" s="35"/>
      <c r="Z1287" s="35"/>
      <c r="AA1287" s="35"/>
      <c r="AB1287" s="35"/>
      <c r="AC1287" s="35"/>
      <c r="AD1287" s="35"/>
      <c r="AE1287" s="35"/>
      <c r="AR1287" s="197" t="s">
        <v>283</v>
      </c>
      <c r="AT1287" s="197" t="s">
        <v>160</v>
      </c>
      <c r="AU1287" s="197" t="s">
        <v>85</v>
      </c>
      <c r="AY1287" s="18" t="s">
        <v>158</v>
      </c>
      <c r="BE1287" s="198">
        <f t="shared" si="118"/>
        <v>0</v>
      </c>
      <c r="BF1287" s="198">
        <f t="shared" si="119"/>
        <v>0</v>
      </c>
      <c r="BG1287" s="198">
        <f t="shared" si="120"/>
        <v>0</v>
      </c>
      <c r="BH1287" s="198">
        <f t="shared" si="121"/>
        <v>0</v>
      </c>
      <c r="BI1287" s="198">
        <f t="shared" si="122"/>
        <v>0</v>
      </c>
      <c r="BJ1287" s="18" t="s">
        <v>8</v>
      </c>
      <c r="BK1287" s="198">
        <f t="shared" si="123"/>
        <v>0</v>
      </c>
      <c r="BL1287" s="18" t="s">
        <v>283</v>
      </c>
      <c r="BM1287" s="197" t="s">
        <v>2539</v>
      </c>
    </row>
    <row r="1288" spans="1:65" s="2" customFormat="1" ht="16.5" customHeight="1">
      <c r="A1288" s="35"/>
      <c r="B1288" s="36"/>
      <c r="C1288" s="187" t="s">
        <v>2540</v>
      </c>
      <c r="D1288" s="187" t="s">
        <v>160</v>
      </c>
      <c r="E1288" s="188" t="s">
        <v>2521</v>
      </c>
      <c r="F1288" s="189" t="s">
        <v>2522</v>
      </c>
      <c r="G1288" s="190" t="s">
        <v>498</v>
      </c>
      <c r="H1288" s="191">
        <v>1</v>
      </c>
      <c r="I1288" s="192"/>
      <c r="J1288" s="191">
        <f t="shared" si="114"/>
        <v>0</v>
      </c>
      <c r="K1288" s="189" t="s">
        <v>1</v>
      </c>
      <c r="L1288" s="40"/>
      <c r="M1288" s="193" t="s">
        <v>1</v>
      </c>
      <c r="N1288" s="194" t="s">
        <v>41</v>
      </c>
      <c r="O1288" s="72"/>
      <c r="P1288" s="195">
        <f t="shared" si="115"/>
        <v>0</v>
      </c>
      <c r="Q1288" s="195">
        <v>0</v>
      </c>
      <c r="R1288" s="195">
        <f t="shared" si="116"/>
        <v>0</v>
      </c>
      <c r="S1288" s="195">
        <v>0</v>
      </c>
      <c r="T1288" s="196">
        <f t="shared" si="117"/>
        <v>0</v>
      </c>
      <c r="U1288" s="35"/>
      <c r="V1288" s="35"/>
      <c r="W1288" s="35"/>
      <c r="X1288" s="35"/>
      <c r="Y1288" s="35"/>
      <c r="Z1288" s="35"/>
      <c r="AA1288" s="35"/>
      <c r="AB1288" s="35"/>
      <c r="AC1288" s="35"/>
      <c r="AD1288" s="35"/>
      <c r="AE1288" s="35"/>
      <c r="AR1288" s="197" t="s">
        <v>283</v>
      </c>
      <c r="AT1288" s="197" t="s">
        <v>160</v>
      </c>
      <c r="AU1288" s="197" t="s">
        <v>85</v>
      </c>
      <c r="AY1288" s="18" t="s">
        <v>158</v>
      </c>
      <c r="BE1288" s="198">
        <f t="shared" si="118"/>
        <v>0</v>
      </c>
      <c r="BF1288" s="198">
        <f t="shared" si="119"/>
        <v>0</v>
      </c>
      <c r="BG1288" s="198">
        <f t="shared" si="120"/>
        <v>0</v>
      </c>
      <c r="BH1288" s="198">
        <f t="shared" si="121"/>
        <v>0</v>
      </c>
      <c r="BI1288" s="198">
        <f t="shared" si="122"/>
        <v>0</v>
      </c>
      <c r="BJ1288" s="18" t="s">
        <v>8</v>
      </c>
      <c r="BK1288" s="198">
        <f t="shared" si="123"/>
        <v>0</v>
      </c>
      <c r="BL1288" s="18" t="s">
        <v>283</v>
      </c>
      <c r="BM1288" s="197" t="s">
        <v>2541</v>
      </c>
    </row>
    <row r="1289" spans="1:65" s="2" customFormat="1" ht="16.5" customHeight="1">
      <c r="A1289" s="35"/>
      <c r="B1289" s="36"/>
      <c r="C1289" s="187" t="s">
        <v>2542</v>
      </c>
      <c r="D1289" s="187" t="s">
        <v>160</v>
      </c>
      <c r="E1289" s="188" t="s">
        <v>2521</v>
      </c>
      <c r="F1289" s="189" t="s">
        <v>2522</v>
      </c>
      <c r="G1289" s="190" t="s">
        <v>498</v>
      </c>
      <c r="H1289" s="191">
        <v>1</v>
      </c>
      <c r="I1289" s="192"/>
      <c r="J1289" s="191">
        <f t="shared" si="114"/>
        <v>0</v>
      </c>
      <c r="K1289" s="189" t="s">
        <v>1</v>
      </c>
      <c r="L1289" s="40"/>
      <c r="M1289" s="193" t="s">
        <v>1</v>
      </c>
      <c r="N1289" s="194" t="s">
        <v>41</v>
      </c>
      <c r="O1289" s="72"/>
      <c r="P1289" s="195">
        <f t="shared" si="115"/>
        <v>0</v>
      </c>
      <c r="Q1289" s="195">
        <v>0</v>
      </c>
      <c r="R1289" s="195">
        <f t="shared" si="116"/>
        <v>0</v>
      </c>
      <c r="S1289" s="195">
        <v>0</v>
      </c>
      <c r="T1289" s="196">
        <f t="shared" si="117"/>
        <v>0</v>
      </c>
      <c r="U1289" s="35"/>
      <c r="V1289" s="35"/>
      <c r="W1289" s="35"/>
      <c r="X1289" s="35"/>
      <c r="Y1289" s="35"/>
      <c r="Z1289" s="35"/>
      <c r="AA1289" s="35"/>
      <c r="AB1289" s="35"/>
      <c r="AC1289" s="35"/>
      <c r="AD1289" s="35"/>
      <c r="AE1289" s="35"/>
      <c r="AR1289" s="197" t="s">
        <v>283</v>
      </c>
      <c r="AT1289" s="197" t="s">
        <v>160</v>
      </c>
      <c r="AU1289" s="197" t="s">
        <v>85</v>
      </c>
      <c r="AY1289" s="18" t="s">
        <v>158</v>
      </c>
      <c r="BE1289" s="198">
        <f t="shared" si="118"/>
        <v>0</v>
      </c>
      <c r="BF1289" s="198">
        <f t="shared" si="119"/>
        <v>0</v>
      </c>
      <c r="BG1289" s="198">
        <f t="shared" si="120"/>
        <v>0</v>
      </c>
      <c r="BH1289" s="198">
        <f t="shared" si="121"/>
        <v>0</v>
      </c>
      <c r="BI1289" s="198">
        <f t="shared" si="122"/>
        <v>0</v>
      </c>
      <c r="BJ1289" s="18" t="s">
        <v>8</v>
      </c>
      <c r="BK1289" s="198">
        <f t="shared" si="123"/>
        <v>0</v>
      </c>
      <c r="BL1289" s="18" t="s">
        <v>283</v>
      </c>
      <c r="BM1289" s="197" t="s">
        <v>2543</v>
      </c>
    </row>
    <row r="1290" spans="1:65" s="2" customFormat="1" ht="16.5" customHeight="1">
      <c r="A1290" s="35"/>
      <c r="B1290" s="36"/>
      <c r="C1290" s="187" t="s">
        <v>2544</v>
      </c>
      <c r="D1290" s="187" t="s">
        <v>160</v>
      </c>
      <c r="E1290" s="188" t="s">
        <v>2527</v>
      </c>
      <c r="F1290" s="189" t="s">
        <v>2528</v>
      </c>
      <c r="G1290" s="190" t="s">
        <v>498</v>
      </c>
      <c r="H1290" s="191">
        <v>1</v>
      </c>
      <c r="I1290" s="192"/>
      <c r="J1290" s="191">
        <f t="shared" si="114"/>
        <v>0</v>
      </c>
      <c r="K1290" s="189" t="s">
        <v>1</v>
      </c>
      <c r="L1290" s="40"/>
      <c r="M1290" s="193" t="s">
        <v>1</v>
      </c>
      <c r="N1290" s="194" t="s">
        <v>41</v>
      </c>
      <c r="O1290" s="72"/>
      <c r="P1290" s="195">
        <f t="shared" si="115"/>
        <v>0</v>
      </c>
      <c r="Q1290" s="195">
        <v>0</v>
      </c>
      <c r="R1290" s="195">
        <f t="shared" si="116"/>
        <v>0</v>
      </c>
      <c r="S1290" s="195">
        <v>0</v>
      </c>
      <c r="T1290" s="196">
        <f t="shared" si="117"/>
        <v>0</v>
      </c>
      <c r="U1290" s="35"/>
      <c r="V1290" s="35"/>
      <c r="W1290" s="35"/>
      <c r="X1290" s="35"/>
      <c r="Y1290" s="35"/>
      <c r="Z1290" s="35"/>
      <c r="AA1290" s="35"/>
      <c r="AB1290" s="35"/>
      <c r="AC1290" s="35"/>
      <c r="AD1290" s="35"/>
      <c r="AE1290" s="35"/>
      <c r="AR1290" s="197" t="s">
        <v>283</v>
      </c>
      <c r="AT1290" s="197" t="s">
        <v>160</v>
      </c>
      <c r="AU1290" s="197" t="s">
        <v>85</v>
      </c>
      <c r="AY1290" s="18" t="s">
        <v>158</v>
      </c>
      <c r="BE1290" s="198">
        <f t="shared" si="118"/>
        <v>0</v>
      </c>
      <c r="BF1290" s="198">
        <f t="shared" si="119"/>
        <v>0</v>
      </c>
      <c r="BG1290" s="198">
        <f t="shared" si="120"/>
        <v>0</v>
      </c>
      <c r="BH1290" s="198">
        <f t="shared" si="121"/>
        <v>0</v>
      </c>
      <c r="BI1290" s="198">
        <f t="shared" si="122"/>
        <v>0</v>
      </c>
      <c r="BJ1290" s="18" t="s">
        <v>8</v>
      </c>
      <c r="BK1290" s="198">
        <f t="shared" si="123"/>
        <v>0</v>
      </c>
      <c r="BL1290" s="18" t="s">
        <v>283</v>
      </c>
      <c r="BM1290" s="197" t="s">
        <v>2545</v>
      </c>
    </row>
    <row r="1291" spans="1:65" s="2" customFormat="1" ht="16.5" customHeight="1">
      <c r="A1291" s="35"/>
      <c r="B1291" s="36"/>
      <c r="C1291" s="187" t="s">
        <v>2546</v>
      </c>
      <c r="D1291" s="187" t="s">
        <v>160</v>
      </c>
      <c r="E1291" s="188" t="s">
        <v>2527</v>
      </c>
      <c r="F1291" s="189" t="s">
        <v>2528</v>
      </c>
      <c r="G1291" s="190" t="s">
        <v>498</v>
      </c>
      <c r="H1291" s="191">
        <v>1</v>
      </c>
      <c r="I1291" s="192"/>
      <c r="J1291" s="191">
        <f t="shared" ref="J1291:J1322" si="124">ROUND(I1291*H1291,0)</f>
        <v>0</v>
      </c>
      <c r="K1291" s="189" t="s">
        <v>1</v>
      </c>
      <c r="L1291" s="40"/>
      <c r="M1291" s="193" t="s">
        <v>1</v>
      </c>
      <c r="N1291" s="194" t="s">
        <v>41</v>
      </c>
      <c r="O1291" s="72"/>
      <c r="P1291" s="195">
        <f t="shared" ref="P1291:P1322" si="125">O1291*H1291</f>
        <v>0</v>
      </c>
      <c r="Q1291" s="195">
        <v>0</v>
      </c>
      <c r="R1291" s="195">
        <f t="shared" ref="R1291:R1322" si="126">Q1291*H1291</f>
        <v>0</v>
      </c>
      <c r="S1291" s="195">
        <v>0</v>
      </c>
      <c r="T1291" s="196">
        <f t="shared" ref="T1291:T1322" si="127">S1291*H1291</f>
        <v>0</v>
      </c>
      <c r="U1291" s="35"/>
      <c r="V1291" s="35"/>
      <c r="W1291" s="35"/>
      <c r="X1291" s="35"/>
      <c r="Y1291" s="35"/>
      <c r="Z1291" s="35"/>
      <c r="AA1291" s="35"/>
      <c r="AB1291" s="35"/>
      <c r="AC1291" s="35"/>
      <c r="AD1291" s="35"/>
      <c r="AE1291" s="35"/>
      <c r="AR1291" s="197" t="s">
        <v>283</v>
      </c>
      <c r="AT1291" s="197" t="s">
        <v>160</v>
      </c>
      <c r="AU1291" s="197" t="s">
        <v>85</v>
      </c>
      <c r="AY1291" s="18" t="s">
        <v>158</v>
      </c>
      <c r="BE1291" s="198">
        <f t="shared" ref="BE1291:BE1322" si="128">IF(N1291="základní",J1291,0)</f>
        <v>0</v>
      </c>
      <c r="BF1291" s="198">
        <f t="shared" ref="BF1291:BF1322" si="129">IF(N1291="snížená",J1291,0)</f>
        <v>0</v>
      </c>
      <c r="BG1291" s="198">
        <f t="shared" ref="BG1291:BG1322" si="130">IF(N1291="zákl. přenesená",J1291,0)</f>
        <v>0</v>
      </c>
      <c r="BH1291" s="198">
        <f t="shared" ref="BH1291:BH1322" si="131">IF(N1291="sníž. přenesená",J1291,0)</f>
        <v>0</v>
      </c>
      <c r="BI1291" s="198">
        <f t="shared" ref="BI1291:BI1322" si="132">IF(N1291="nulová",J1291,0)</f>
        <v>0</v>
      </c>
      <c r="BJ1291" s="18" t="s">
        <v>8</v>
      </c>
      <c r="BK1291" s="198">
        <f t="shared" ref="BK1291:BK1322" si="133">ROUND(I1291*H1291,0)</f>
        <v>0</v>
      </c>
      <c r="BL1291" s="18" t="s">
        <v>283</v>
      </c>
      <c r="BM1291" s="197" t="s">
        <v>2547</v>
      </c>
    </row>
    <row r="1292" spans="1:65" s="2" customFormat="1" ht="16.5" customHeight="1">
      <c r="A1292" s="35"/>
      <c r="B1292" s="36"/>
      <c r="C1292" s="187" t="s">
        <v>2548</v>
      </c>
      <c r="D1292" s="187" t="s">
        <v>160</v>
      </c>
      <c r="E1292" s="188" t="s">
        <v>2527</v>
      </c>
      <c r="F1292" s="189" t="s">
        <v>2528</v>
      </c>
      <c r="G1292" s="190" t="s">
        <v>498</v>
      </c>
      <c r="H1292" s="191">
        <v>1</v>
      </c>
      <c r="I1292" s="192"/>
      <c r="J1292" s="191">
        <f t="shared" si="124"/>
        <v>0</v>
      </c>
      <c r="K1292" s="189" t="s">
        <v>1</v>
      </c>
      <c r="L1292" s="40"/>
      <c r="M1292" s="193" t="s">
        <v>1</v>
      </c>
      <c r="N1292" s="194" t="s">
        <v>41</v>
      </c>
      <c r="O1292" s="72"/>
      <c r="P1292" s="195">
        <f t="shared" si="125"/>
        <v>0</v>
      </c>
      <c r="Q1292" s="195">
        <v>0</v>
      </c>
      <c r="R1292" s="195">
        <f t="shared" si="126"/>
        <v>0</v>
      </c>
      <c r="S1292" s="195">
        <v>0</v>
      </c>
      <c r="T1292" s="196">
        <f t="shared" si="127"/>
        <v>0</v>
      </c>
      <c r="U1292" s="35"/>
      <c r="V1292" s="35"/>
      <c r="W1292" s="35"/>
      <c r="X1292" s="35"/>
      <c r="Y1292" s="35"/>
      <c r="Z1292" s="35"/>
      <c r="AA1292" s="35"/>
      <c r="AB1292" s="35"/>
      <c r="AC1292" s="35"/>
      <c r="AD1292" s="35"/>
      <c r="AE1292" s="35"/>
      <c r="AR1292" s="197" t="s">
        <v>283</v>
      </c>
      <c r="AT1292" s="197" t="s">
        <v>160</v>
      </c>
      <c r="AU1292" s="197" t="s">
        <v>85</v>
      </c>
      <c r="AY1292" s="18" t="s">
        <v>158</v>
      </c>
      <c r="BE1292" s="198">
        <f t="shared" si="128"/>
        <v>0</v>
      </c>
      <c r="BF1292" s="198">
        <f t="shared" si="129"/>
        <v>0</v>
      </c>
      <c r="BG1292" s="198">
        <f t="shared" si="130"/>
        <v>0</v>
      </c>
      <c r="BH1292" s="198">
        <f t="shared" si="131"/>
        <v>0</v>
      </c>
      <c r="BI1292" s="198">
        <f t="shared" si="132"/>
        <v>0</v>
      </c>
      <c r="BJ1292" s="18" t="s">
        <v>8</v>
      </c>
      <c r="BK1292" s="198">
        <f t="shared" si="133"/>
        <v>0</v>
      </c>
      <c r="BL1292" s="18" t="s">
        <v>283</v>
      </c>
      <c r="BM1292" s="197" t="s">
        <v>2549</v>
      </c>
    </row>
    <row r="1293" spans="1:65" s="2" customFormat="1" ht="16.5" customHeight="1">
      <c r="A1293" s="35"/>
      <c r="B1293" s="36"/>
      <c r="C1293" s="187" t="s">
        <v>2550</v>
      </c>
      <c r="D1293" s="187" t="s">
        <v>160</v>
      </c>
      <c r="E1293" s="188" t="s">
        <v>2551</v>
      </c>
      <c r="F1293" s="189" t="s">
        <v>2552</v>
      </c>
      <c r="G1293" s="190" t="s">
        <v>498</v>
      </c>
      <c r="H1293" s="191">
        <v>1</v>
      </c>
      <c r="I1293" s="192"/>
      <c r="J1293" s="191">
        <f t="shared" si="124"/>
        <v>0</v>
      </c>
      <c r="K1293" s="189" t="s">
        <v>1</v>
      </c>
      <c r="L1293" s="40"/>
      <c r="M1293" s="193" t="s">
        <v>1</v>
      </c>
      <c r="N1293" s="194" t="s">
        <v>41</v>
      </c>
      <c r="O1293" s="72"/>
      <c r="P1293" s="195">
        <f t="shared" si="125"/>
        <v>0</v>
      </c>
      <c r="Q1293" s="195">
        <v>0</v>
      </c>
      <c r="R1293" s="195">
        <f t="shared" si="126"/>
        <v>0</v>
      </c>
      <c r="S1293" s="195">
        <v>0</v>
      </c>
      <c r="T1293" s="196">
        <f t="shared" si="127"/>
        <v>0</v>
      </c>
      <c r="U1293" s="35"/>
      <c r="V1293" s="35"/>
      <c r="W1293" s="35"/>
      <c r="X1293" s="35"/>
      <c r="Y1293" s="35"/>
      <c r="Z1293" s="35"/>
      <c r="AA1293" s="35"/>
      <c r="AB1293" s="35"/>
      <c r="AC1293" s="35"/>
      <c r="AD1293" s="35"/>
      <c r="AE1293" s="35"/>
      <c r="AR1293" s="197" t="s">
        <v>283</v>
      </c>
      <c r="AT1293" s="197" t="s">
        <v>160</v>
      </c>
      <c r="AU1293" s="197" t="s">
        <v>85</v>
      </c>
      <c r="AY1293" s="18" t="s">
        <v>158</v>
      </c>
      <c r="BE1293" s="198">
        <f t="shared" si="128"/>
        <v>0</v>
      </c>
      <c r="BF1293" s="198">
        <f t="shared" si="129"/>
        <v>0</v>
      </c>
      <c r="BG1293" s="198">
        <f t="shared" si="130"/>
        <v>0</v>
      </c>
      <c r="BH1293" s="198">
        <f t="shared" si="131"/>
        <v>0</v>
      </c>
      <c r="BI1293" s="198">
        <f t="shared" si="132"/>
        <v>0</v>
      </c>
      <c r="BJ1293" s="18" t="s">
        <v>8</v>
      </c>
      <c r="BK1293" s="198">
        <f t="shared" si="133"/>
        <v>0</v>
      </c>
      <c r="BL1293" s="18" t="s">
        <v>283</v>
      </c>
      <c r="BM1293" s="197" t="s">
        <v>2553</v>
      </c>
    </row>
    <row r="1294" spans="1:65" s="2" customFormat="1" ht="16.5" customHeight="1">
      <c r="A1294" s="35"/>
      <c r="B1294" s="36"/>
      <c r="C1294" s="187" t="s">
        <v>2554</v>
      </c>
      <c r="D1294" s="187" t="s">
        <v>160</v>
      </c>
      <c r="E1294" s="188" t="s">
        <v>2527</v>
      </c>
      <c r="F1294" s="189" t="s">
        <v>2528</v>
      </c>
      <c r="G1294" s="190" t="s">
        <v>498</v>
      </c>
      <c r="H1294" s="191">
        <v>1</v>
      </c>
      <c r="I1294" s="192"/>
      <c r="J1294" s="191">
        <f t="shared" si="124"/>
        <v>0</v>
      </c>
      <c r="K1294" s="189" t="s">
        <v>1</v>
      </c>
      <c r="L1294" s="40"/>
      <c r="M1294" s="193" t="s">
        <v>1</v>
      </c>
      <c r="N1294" s="194" t="s">
        <v>41</v>
      </c>
      <c r="O1294" s="72"/>
      <c r="P1294" s="195">
        <f t="shared" si="125"/>
        <v>0</v>
      </c>
      <c r="Q1294" s="195">
        <v>0</v>
      </c>
      <c r="R1294" s="195">
        <f t="shared" si="126"/>
        <v>0</v>
      </c>
      <c r="S1294" s="195">
        <v>0</v>
      </c>
      <c r="T1294" s="196">
        <f t="shared" si="127"/>
        <v>0</v>
      </c>
      <c r="U1294" s="35"/>
      <c r="V1294" s="35"/>
      <c r="W1294" s="35"/>
      <c r="X1294" s="35"/>
      <c r="Y1294" s="35"/>
      <c r="Z1294" s="35"/>
      <c r="AA1294" s="35"/>
      <c r="AB1294" s="35"/>
      <c r="AC1294" s="35"/>
      <c r="AD1294" s="35"/>
      <c r="AE1294" s="35"/>
      <c r="AR1294" s="197" t="s">
        <v>283</v>
      </c>
      <c r="AT1294" s="197" t="s">
        <v>160</v>
      </c>
      <c r="AU1294" s="197" t="s">
        <v>85</v>
      </c>
      <c r="AY1294" s="18" t="s">
        <v>158</v>
      </c>
      <c r="BE1294" s="198">
        <f t="shared" si="128"/>
        <v>0</v>
      </c>
      <c r="BF1294" s="198">
        <f t="shared" si="129"/>
        <v>0</v>
      </c>
      <c r="BG1294" s="198">
        <f t="shared" si="130"/>
        <v>0</v>
      </c>
      <c r="BH1294" s="198">
        <f t="shared" si="131"/>
        <v>0</v>
      </c>
      <c r="BI1294" s="198">
        <f t="shared" si="132"/>
        <v>0</v>
      </c>
      <c r="BJ1294" s="18" t="s">
        <v>8</v>
      </c>
      <c r="BK1294" s="198">
        <f t="shared" si="133"/>
        <v>0</v>
      </c>
      <c r="BL1294" s="18" t="s">
        <v>283</v>
      </c>
      <c r="BM1294" s="197" t="s">
        <v>2555</v>
      </c>
    </row>
    <row r="1295" spans="1:65" s="2" customFormat="1" ht="16.5" customHeight="1">
      <c r="A1295" s="35"/>
      <c r="B1295" s="36"/>
      <c r="C1295" s="187" t="s">
        <v>2556</v>
      </c>
      <c r="D1295" s="187" t="s">
        <v>160</v>
      </c>
      <c r="E1295" s="188" t="s">
        <v>2527</v>
      </c>
      <c r="F1295" s="189" t="s">
        <v>2528</v>
      </c>
      <c r="G1295" s="190" t="s">
        <v>498</v>
      </c>
      <c r="H1295" s="191">
        <v>1</v>
      </c>
      <c r="I1295" s="192"/>
      <c r="J1295" s="191">
        <f t="shared" si="124"/>
        <v>0</v>
      </c>
      <c r="K1295" s="189" t="s">
        <v>1</v>
      </c>
      <c r="L1295" s="40"/>
      <c r="M1295" s="193" t="s">
        <v>1</v>
      </c>
      <c r="N1295" s="194" t="s">
        <v>41</v>
      </c>
      <c r="O1295" s="72"/>
      <c r="P1295" s="195">
        <f t="shared" si="125"/>
        <v>0</v>
      </c>
      <c r="Q1295" s="195">
        <v>0</v>
      </c>
      <c r="R1295" s="195">
        <f t="shared" si="126"/>
        <v>0</v>
      </c>
      <c r="S1295" s="195">
        <v>0</v>
      </c>
      <c r="T1295" s="196">
        <f t="shared" si="127"/>
        <v>0</v>
      </c>
      <c r="U1295" s="35"/>
      <c r="V1295" s="35"/>
      <c r="W1295" s="35"/>
      <c r="X1295" s="35"/>
      <c r="Y1295" s="35"/>
      <c r="Z1295" s="35"/>
      <c r="AA1295" s="35"/>
      <c r="AB1295" s="35"/>
      <c r="AC1295" s="35"/>
      <c r="AD1295" s="35"/>
      <c r="AE1295" s="35"/>
      <c r="AR1295" s="197" t="s">
        <v>283</v>
      </c>
      <c r="AT1295" s="197" t="s">
        <v>160</v>
      </c>
      <c r="AU1295" s="197" t="s">
        <v>85</v>
      </c>
      <c r="AY1295" s="18" t="s">
        <v>158</v>
      </c>
      <c r="BE1295" s="198">
        <f t="shared" si="128"/>
        <v>0</v>
      </c>
      <c r="BF1295" s="198">
        <f t="shared" si="129"/>
        <v>0</v>
      </c>
      <c r="BG1295" s="198">
        <f t="shared" si="130"/>
        <v>0</v>
      </c>
      <c r="BH1295" s="198">
        <f t="shared" si="131"/>
        <v>0</v>
      </c>
      <c r="BI1295" s="198">
        <f t="shared" si="132"/>
        <v>0</v>
      </c>
      <c r="BJ1295" s="18" t="s">
        <v>8</v>
      </c>
      <c r="BK1295" s="198">
        <f t="shared" si="133"/>
        <v>0</v>
      </c>
      <c r="BL1295" s="18" t="s">
        <v>283</v>
      </c>
      <c r="BM1295" s="197" t="s">
        <v>2557</v>
      </c>
    </row>
    <row r="1296" spans="1:65" s="2" customFormat="1" ht="16.5" customHeight="1">
      <c r="A1296" s="35"/>
      <c r="B1296" s="36"/>
      <c r="C1296" s="187" t="s">
        <v>2558</v>
      </c>
      <c r="D1296" s="187" t="s">
        <v>160</v>
      </c>
      <c r="E1296" s="188" t="s">
        <v>2551</v>
      </c>
      <c r="F1296" s="189" t="s">
        <v>2552</v>
      </c>
      <c r="G1296" s="190" t="s">
        <v>498</v>
      </c>
      <c r="H1296" s="191">
        <v>1</v>
      </c>
      <c r="I1296" s="192"/>
      <c r="J1296" s="191">
        <f t="shared" si="124"/>
        <v>0</v>
      </c>
      <c r="K1296" s="189" t="s">
        <v>1</v>
      </c>
      <c r="L1296" s="40"/>
      <c r="M1296" s="193" t="s">
        <v>1</v>
      </c>
      <c r="N1296" s="194" t="s">
        <v>41</v>
      </c>
      <c r="O1296" s="72"/>
      <c r="P1296" s="195">
        <f t="shared" si="125"/>
        <v>0</v>
      </c>
      <c r="Q1296" s="195">
        <v>0</v>
      </c>
      <c r="R1296" s="195">
        <f t="shared" si="126"/>
        <v>0</v>
      </c>
      <c r="S1296" s="195">
        <v>0</v>
      </c>
      <c r="T1296" s="196">
        <f t="shared" si="127"/>
        <v>0</v>
      </c>
      <c r="U1296" s="35"/>
      <c r="V1296" s="35"/>
      <c r="W1296" s="35"/>
      <c r="X1296" s="35"/>
      <c r="Y1296" s="35"/>
      <c r="Z1296" s="35"/>
      <c r="AA1296" s="35"/>
      <c r="AB1296" s="35"/>
      <c r="AC1296" s="35"/>
      <c r="AD1296" s="35"/>
      <c r="AE1296" s="35"/>
      <c r="AR1296" s="197" t="s">
        <v>283</v>
      </c>
      <c r="AT1296" s="197" t="s">
        <v>160</v>
      </c>
      <c r="AU1296" s="197" t="s">
        <v>85</v>
      </c>
      <c r="AY1296" s="18" t="s">
        <v>158</v>
      </c>
      <c r="BE1296" s="198">
        <f t="shared" si="128"/>
        <v>0</v>
      </c>
      <c r="BF1296" s="198">
        <f t="shared" si="129"/>
        <v>0</v>
      </c>
      <c r="BG1296" s="198">
        <f t="shared" si="130"/>
        <v>0</v>
      </c>
      <c r="BH1296" s="198">
        <f t="shared" si="131"/>
        <v>0</v>
      </c>
      <c r="BI1296" s="198">
        <f t="shared" si="132"/>
        <v>0</v>
      </c>
      <c r="BJ1296" s="18" t="s">
        <v>8</v>
      </c>
      <c r="BK1296" s="198">
        <f t="shared" si="133"/>
        <v>0</v>
      </c>
      <c r="BL1296" s="18" t="s">
        <v>283</v>
      </c>
      <c r="BM1296" s="197" t="s">
        <v>2559</v>
      </c>
    </row>
    <row r="1297" spans="1:65" s="2" customFormat="1" ht="16.5" customHeight="1">
      <c r="A1297" s="35"/>
      <c r="B1297" s="36"/>
      <c r="C1297" s="187" t="s">
        <v>2560</v>
      </c>
      <c r="D1297" s="187" t="s">
        <v>160</v>
      </c>
      <c r="E1297" s="188" t="s">
        <v>2527</v>
      </c>
      <c r="F1297" s="189" t="s">
        <v>2528</v>
      </c>
      <c r="G1297" s="190" t="s">
        <v>498</v>
      </c>
      <c r="H1297" s="191">
        <v>1</v>
      </c>
      <c r="I1297" s="192"/>
      <c r="J1297" s="191">
        <f t="shared" si="124"/>
        <v>0</v>
      </c>
      <c r="K1297" s="189" t="s">
        <v>1</v>
      </c>
      <c r="L1297" s="40"/>
      <c r="M1297" s="193" t="s">
        <v>1</v>
      </c>
      <c r="N1297" s="194" t="s">
        <v>41</v>
      </c>
      <c r="O1297" s="72"/>
      <c r="P1297" s="195">
        <f t="shared" si="125"/>
        <v>0</v>
      </c>
      <c r="Q1297" s="195">
        <v>0</v>
      </c>
      <c r="R1297" s="195">
        <f t="shared" si="126"/>
        <v>0</v>
      </c>
      <c r="S1297" s="195">
        <v>0</v>
      </c>
      <c r="T1297" s="196">
        <f t="shared" si="127"/>
        <v>0</v>
      </c>
      <c r="U1297" s="35"/>
      <c r="V1297" s="35"/>
      <c r="W1297" s="35"/>
      <c r="X1297" s="35"/>
      <c r="Y1297" s="35"/>
      <c r="Z1297" s="35"/>
      <c r="AA1297" s="35"/>
      <c r="AB1297" s="35"/>
      <c r="AC1297" s="35"/>
      <c r="AD1297" s="35"/>
      <c r="AE1297" s="35"/>
      <c r="AR1297" s="197" t="s">
        <v>283</v>
      </c>
      <c r="AT1297" s="197" t="s">
        <v>160</v>
      </c>
      <c r="AU1297" s="197" t="s">
        <v>85</v>
      </c>
      <c r="AY1297" s="18" t="s">
        <v>158</v>
      </c>
      <c r="BE1297" s="198">
        <f t="shared" si="128"/>
        <v>0</v>
      </c>
      <c r="BF1297" s="198">
        <f t="shared" si="129"/>
        <v>0</v>
      </c>
      <c r="BG1297" s="198">
        <f t="shared" si="130"/>
        <v>0</v>
      </c>
      <c r="BH1297" s="198">
        <f t="shared" si="131"/>
        <v>0</v>
      </c>
      <c r="BI1297" s="198">
        <f t="shared" si="132"/>
        <v>0</v>
      </c>
      <c r="BJ1297" s="18" t="s">
        <v>8</v>
      </c>
      <c r="BK1297" s="198">
        <f t="shared" si="133"/>
        <v>0</v>
      </c>
      <c r="BL1297" s="18" t="s">
        <v>283</v>
      </c>
      <c r="BM1297" s="197" t="s">
        <v>2561</v>
      </c>
    </row>
    <row r="1298" spans="1:65" s="2" customFormat="1" ht="16.5" customHeight="1">
      <c r="A1298" s="35"/>
      <c r="B1298" s="36"/>
      <c r="C1298" s="187" t="s">
        <v>2562</v>
      </c>
      <c r="D1298" s="187" t="s">
        <v>160</v>
      </c>
      <c r="E1298" s="188" t="s">
        <v>2527</v>
      </c>
      <c r="F1298" s="189" t="s">
        <v>2528</v>
      </c>
      <c r="G1298" s="190" t="s">
        <v>498</v>
      </c>
      <c r="H1298" s="191">
        <v>1</v>
      </c>
      <c r="I1298" s="192"/>
      <c r="J1298" s="191">
        <f t="shared" si="124"/>
        <v>0</v>
      </c>
      <c r="K1298" s="189" t="s">
        <v>1</v>
      </c>
      <c r="L1298" s="40"/>
      <c r="M1298" s="193" t="s">
        <v>1</v>
      </c>
      <c r="N1298" s="194" t="s">
        <v>41</v>
      </c>
      <c r="O1298" s="72"/>
      <c r="P1298" s="195">
        <f t="shared" si="125"/>
        <v>0</v>
      </c>
      <c r="Q1298" s="195">
        <v>0</v>
      </c>
      <c r="R1298" s="195">
        <f t="shared" si="126"/>
        <v>0</v>
      </c>
      <c r="S1298" s="195">
        <v>0</v>
      </c>
      <c r="T1298" s="196">
        <f t="shared" si="127"/>
        <v>0</v>
      </c>
      <c r="U1298" s="35"/>
      <c r="V1298" s="35"/>
      <c r="W1298" s="35"/>
      <c r="X1298" s="35"/>
      <c r="Y1298" s="35"/>
      <c r="Z1298" s="35"/>
      <c r="AA1298" s="35"/>
      <c r="AB1298" s="35"/>
      <c r="AC1298" s="35"/>
      <c r="AD1298" s="35"/>
      <c r="AE1298" s="35"/>
      <c r="AR1298" s="197" t="s">
        <v>283</v>
      </c>
      <c r="AT1298" s="197" t="s">
        <v>160</v>
      </c>
      <c r="AU1298" s="197" t="s">
        <v>85</v>
      </c>
      <c r="AY1298" s="18" t="s">
        <v>158</v>
      </c>
      <c r="BE1298" s="198">
        <f t="shared" si="128"/>
        <v>0</v>
      </c>
      <c r="BF1298" s="198">
        <f t="shared" si="129"/>
        <v>0</v>
      </c>
      <c r="BG1298" s="198">
        <f t="shared" si="130"/>
        <v>0</v>
      </c>
      <c r="BH1298" s="198">
        <f t="shared" si="131"/>
        <v>0</v>
      </c>
      <c r="BI1298" s="198">
        <f t="shared" si="132"/>
        <v>0</v>
      </c>
      <c r="BJ1298" s="18" t="s">
        <v>8</v>
      </c>
      <c r="BK1298" s="198">
        <f t="shared" si="133"/>
        <v>0</v>
      </c>
      <c r="BL1298" s="18" t="s">
        <v>283</v>
      </c>
      <c r="BM1298" s="197" t="s">
        <v>2563</v>
      </c>
    </row>
    <row r="1299" spans="1:65" s="2" customFormat="1" ht="16.5" customHeight="1">
      <c r="A1299" s="35"/>
      <c r="B1299" s="36"/>
      <c r="C1299" s="187" t="s">
        <v>2564</v>
      </c>
      <c r="D1299" s="187" t="s">
        <v>160</v>
      </c>
      <c r="E1299" s="188" t="s">
        <v>2565</v>
      </c>
      <c r="F1299" s="189" t="s">
        <v>2566</v>
      </c>
      <c r="G1299" s="190" t="s">
        <v>498</v>
      </c>
      <c r="H1299" s="191">
        <v>1</v>
      </c>
      <c r="I1299" s="192"/>
      <c r="J1299" s="191">
        <f t="shared" si="124"/>
        <v>0</v>
      </c>
      <c r="K1299" s="189" t="s">
        <v>1</v>
      </c>
      <c r="L1299" s="40"/>
      <c r="M1299" s="193" t="s">
        <v>1</v>
      </c>
      <c r="N1299" s="194" t="s">
        <v>41</v>
      </c>
      <c r="O1299" s="72"/>
      <c r="P1299" s="195">
        <f t="shared" si="125"/>
        <v>0</v>
      </c>
      <c r="Q1299" s="195">
        <v>0</v>
      </c>
      <c r="R1299" s="195">
        <f t="shared" si="126"/>
        <v>0</v>
      </c>
      <c r="S1299" s="195">
        <v>0</v>
      </c>
      <c r="T1299" s="196">
        <f t="shared" si="127"/>
        <v>0</v>
      </c>
      <c r="U1299" s="35"/>
      <c r="V1299" s="35"/>
      <c r="W1299" s="35"/>
      <c r="X1299" s="35"/>
      <c r="Y1299" s="35"/>
      <c r="Z1299" s="35"/>
      <c r="AA1299" s="35"/>
      <c r="AB1299" s="35"/>
      <c r="AC1299" s="35"/>
      <c r="AD1299" s="35"/>
      <c r="AE1299" s="35"/>
      <c r="AR1299" s="197" t="s">
        <v>283</v>
      </c>
      <c r="AT1299" s="197" t="s">
        <v>160</v>
      </c>
      <c r="AU1299" s="197" t="s">
        <v>85</v>
      </c>
      <c r="AY1299" s="18" t="s">
        <v>158</v>
      </c>
      <c r="BE1299" s="198">
        <f t="shared" si="128"/>
        <v>0</v>
      </c>
      <c r="BF1299" s="198">
        <f t="shared" si="129"/>
        <v>0</v>
      </c>
      <c r="BG1299" s="198">
        <f t="shared" si="130"/>
        <v>0</v>
      </c>
      <c r="BH1299" s="198">
        <f t="shared" si="131"/>
        <v>0</v>
      </c>
      <c r="BI1299" s="198">
        <f t="shared" si="132"/>
        <v>0</v>
      </c>
      <c r="BJ1299" s="18" t="s">
        <v>8</v>
      </c>
      <c r="BK1299" s="198">
        <f t="shared" si="133"/>
        <v>0</v>
      </c>
      <c r="BL1299" s="18" t="s">
        <v>283</v>
      </c>
      <c r="BM1299" s="197" t="s">
        <v>2567</v>
      </c>
    </row>
    <row r="1300" spans="1:65" s="2" customFormat="1" ht="16.5" customHeight="1">
      <c r="A1300" s="35"/>
      <c r="B1300" s="36"/>
      <c r="C1300" s="187" t="s">
        <v>2568</v>
      </c>
      <c r="D1300" s="187" t="s">
        <v>160</v>
      </c>
      <c r="E1300" s="188" t="s">
        <v>2565</v>
      </c>
      <c r="F1300" s="189" t="s">
        <v>2566</v>
      </c>
      <c r="G1300" s="190" t="s">
        <v>498</v>
      </c>
      <c r="H1300" s="191">
        <v>1</v>
      </c>
      <c r="I1300" s="192"/>
      <c r="J1300" s="191">
        <f t="shared" si="124"/>
        <v>0</v>
      </c>
      <c r="K1300" s="189" t="s">
        <v>1</v>
      </c>
      <c r="L1300" s="40"/>
      <c r="M1300" s="193" t="s">
        <v>1</v>
      </c>
      <c r="N1300" s="194" t="s">
        <v>41</v>
      </c>
      <c r="O1300" s="72"/>
      <c r="P1300" s="195">
        <f t="shared" si="125"/>
        <v>0</v>
      </c>
      <c r="Q1300" s="195">
        <v>0</v>
      </c>
      <c r="R1300" s="195">
        <f t="shared" si="126"/>
        <v>0</v>
      </c>
      <c r="S1300" s="195">
        <v>0</v>
      </c>
      <c r="T1300" s="196">
        <f t="shared" si="127"/>
        <v>0</v>
      </c>
      <c r="U1300" s="35"/>
      <c r="V1300" s="35"/>
      <c r="W1300" s="35"/>
      <c r="X1300" s="35"/>
      <c r="Y1300" s="35"/>
      <c r="Z1300" s="35"/>
      <c r="AA1300" s="35"/>
      <c r="AB1300" s="35"/>
      <c r="AC1300" s="35"/>
      <c r="AD1300" s="35"/>
      <c r="AE1300" s="35"/>
      <c r="AR1300" s="197" t="s">
        <v>283</v>
      </c>
      <c r="AT1300" s="197" t="s">
        <v>160</v>
      </c>
      <c r="AU1300" s="197" t="s">
        <v>85</v>
      </c>
      <c r="AY1300" s="18" t="s">
        <v>158</v>
      </c>
      <c r="BE1300" s="198">
        <f t="shared" si="128"/>
        <v>0</v>
      </c>
      <c r="BF1300" s="198">
        <f t="shared" si="129"/>
        <v>0</v>
      </c>
      <c r="BG1300" s="198">
        <f t="shared" si="130"/>
        <v>0</v>
      </c>
      <c r="BH1300" s="198">
        <f t="shared" si="131"/>
        <v>0</v>
      </c>
      <c r="BI1300" s="198">
        <f t="shared" si="132"/>
        <v>0</v>
      </c>
      <c r="BJ1300" s="18" t="s">
        <v>8</v>
      </c>
      <c r="BK1300" s="198">
        <f t="shared" si="133"/>
        <v>0</v>
      </c>
      <c r="BL1300" s="18" t="s">
        <v>283</v>
      </c>
      <c r="BM1300" s="197" t="s">
        <v>2569</v>
      </c>
    </row>
    <row r="1301" spans="1:65" s="2" customFormat="1" ht="16.5" customHeight="1">
      <c r="A1301" s="35"/>
      <c r="B1301" s="36"/>
      <c r="C1301" s="187" t="s">
        <v>2570</v>
      </c>
      <c r="D1301" s="187" t="s">
        <v>160</v>
      </c>
      <c r="E1301" s="188" t="s">
        <v>2571</v>
      </c>
      <c r="F1301" s="189" t="s">
        <v>2572</v>
      </c>
      <c r="G1301" s="190" t="s">
        <v>498</v>
      </c>
      <c r="H1301" s="191">
        <v>1</v>
      </c>
      <c r="I1301" s="192"/>
      <c r="J1301" s="191">
        <f t="shared" si="124"/>
        <v>0</v>
      </c>
      <c r="K1301" s="189" t="s">
        <v>1</v>
      </c>
      <c r="L1301" s="40"/>
      <c r="M1301" s="193" t="s">
        <v>1</v>
      </c>
      <c r="N1301" s="194" t="s">
        <v>41</v>
      </c>
      <c r="O1301" s="72"/>
      <c r="P1301" s="195">
        <f t="shared" si="125"/>
        <v>0</v>
      </c>
      <c r="Q1301" s="195">
        <v>0</v>
      </c>
      <c r="R1301" s="195">
        <f t="shared" si="126"/>
        <v>0</v>
      </c>
      <c r="S1301" s="195">
        <v>0</v>
      </c>
      <c r="T1301" s="196">
        <f t="shared" si="127"/>
        <v>0</v>
      </c>
      <c r="U1301" s="35"/>
      <c r="V1301" s="35"/>
      <c r="W1301" s="35"/>
      <c r="X1301" s="35"/>
      <c r="Y1301" s="35"/>
      <c r="Z1301" s="35"/>
      <c r="AA1301" s="35"/>
      <c r="AB1301" s="35"/>
      <c r="AC1301" s="35"/>
      <c r="AD1301" s="35"/>
      <c r="AE1301" s="35"/>
      <c r="AR1301" s="197" t="s">
        <v>283</v>
      </c>
      <c r="AT1301" s="197" t="s">
        <v>160</v>
      </c>
      <c r="AU1301" s="197" t="s">
        <v>85</v>
      </c>
      <c r="AY1301" s="18" t="s">
        <v>158</v>
      </c>
      <c r="BE1301" s="198">
        <f t="shared" si="128"/>
        <v>0</v>
      </c>
      <c r="BF1301" s="198">
        <f t="shared" si="129"/>
        <v>0</v>
      </c>
      <c r="BG1301" s="198">
        <f t="shared" si="130"/>
        <v>0</v>
      </c>
      <c r="BH1301" s="198">
        <f t="shared" si="131"/>
        <v>0</v>
      </c>
      <c r="BI1301" s="198">
        <f t="shared" si="132"/>
        <v>0</v>
      </c>
      <c r="BJ1301" s="18" t="s">
        <v>8</v>
      </c>
      <c r="BK1301" s="198">
        <f t="shared" si="133"/>
        <v>0</v>
      </c>
      <c r="BL1301" s="18" t="s">
        <v>283</v>
      </c>
      <c r="BM1301" s="197" t="s">
        <v>2573</v>
      </c>
    </row>
    <row r="1302" spans="1:65" s="2" customFormat="1" ht="16.5" customHeight="1">
      <c r="A1302" s="35"/>
      <c r="B1302" s="36"/>
      <c r="C1302" s="187" t="s">
        <v>2574</v>
      </c>
      <c r="D1302" s="187" t="s">
        <v>160</v>
      </c>
      <c r="E1302" s="188" t="s">
        <v>2571</v>
      </c>
      <c r="F1302" s="189" t="s">
        <v>2572</v>
      </c>
      <c r="G1302" s="190" t="s">
        <v>498</v>
      </c>
      <c r="H1302" s="191">
        <v>1</v>
      </c>
      <c r="I1302" s="192"/>
      <c r="J1302" s="191">
        <f t="shared" si="124"/>
        <v>0</v>
      </c>
      <c r="K1302" s="189" t="s">
        <v>1</v>
      </c>
      <c r="L1302" s="40"/>
      <c r="M1302" s="193" t="s">
        <v>1</v>
      </c>
      <c r="N1302" s="194" t="s">
        <v>41</v>
      </c>
      <c r="O1302" s="72"/>
      <c r="P1302" s="195">
        <f t="shared" si="125"/>
        <v>0</v>
      </c>
      <c r="Q1302" s="195">
        <v>0</v>
      </c>
      <c r="R1302" s="195">
        <f t="shared" si="126"/>
        <v>0</v>
      </c>
      <c r="S1302" s="195">
        <v>0</v>
      </c>
      <c r="T1302" s="196">
        <f t="shared" si="127"/>
        <v>0</v>
      </c>
      <c r="U1302" s="35"/>
      <c r="V1302" s="35"/>
      <c r="W1302" s="35"/>
      <c r="X1302" s="35"/>
      <c r="Y1302" s="35"/>
      <c r="Z1302" s="35"/>
      <c r="AA1302" s="35"/>
      <c r="AB1302" s="35"/>
      <c r="AC1302" s="35"/>
      <c r="AD1302" s="35"/>
      <c r="AE1302" s="35"/>
      <c r="AR1302" s="197" t="s">
        <v>283</v>
      </c>
      <c r="AT1302" s="197" t="s">
        <v>160</v>
      </c>
      <c r="AU1302" s="197" t="s">
        <v>85</v>
      </c>
      <c r="AY1302" s="18" t="s">
        <v>158</v>
      </c>
      <c r="BE1302" s="198">
        <f t="shared" si="128"/>
        <v>0</v>
      </c>
      <c r="BF1302" s="198">
        <f t="shared" si="129"/>
        <v>0</v>
      </c>
      <c r="BG1302" s="198">
        <f t="shared" si="130"/>
        <v>0</v>
      </c>
      <c r="BH1302" s="198">
        <f t="shared" si="131"/>
        <v>0</v>
      </c>
      <c r="BI1302" s="198">
        <f t="shared" si="132"/>
        <v>0</v>
      </c>
      <c r="BJ1302" s="18" t="s">
        <v>8</v>
      </c>
      <c r="BK1302" s="198">
        <f t="shared" si="133"/>
        <v>0</v>
      </c>
      <c r="BL1302" s="18" t="s">
        <v>283</v>
      </c>
      <c r="BM1302" s="197" t="s">
        <v>2575</v>
      </c>
    </row>
    <row r="1303" spans="1:65" s="2" customFormat="1" ht="16.5" customHeight="1">
      <c r="A1303" s="35"/>
      <c r="B1303" s="36"/>
      <c r="C1303" s="187" t="s">
        <v>2576</v>
      </c>
      <c r="D1303" s="187" t="s">
        <v>160</v>
      </c>
      <c r="E1303" s="188" t="s">
        <v>2577</v>
      </c>
      <c r="F1303" s="189" t="s">
        <v>2578</v>
      </c>
      <c r="G1303" s="190" t="s">
        <v>498</v>
      </c>
      <c r="H1303" s="191">
        <v>1</v>
      </c>
      <c r="I1303" s="192"/>
      <c r="J1303" s="191">
        <f t="shared" si="124"/>
        <v>0</v>
      </c>
      <c r="K1303" s="189" t="s">
        <v>1</v>
      </c>
      <c r="L1303" s="40"/>
      <c r="M1303" s="193" t="s">
        <v>1</v>
      </c>
      <c r="N1303" s="194" t="s">
        <v>41</v>
      </c>
      <c r="O1303" s="72"/>
      <c r="P1303" s="195">
        <f t="shared" si="125"/>
        <v>0</v>
      </c>
      <c r="Q1303" s="195">
        <v>0</v>
      </c>
      <c r="R1303" s="195">
        <f t="shared" si="126"/>
        <v>0</v>
      </c>
      <c r="S1303" s="195">
        <v>0</v>
      </c>
      <c r="T1303" s="196">
        <f t="shared" si="127"/>
        <v>0</v>
      </c>
      <c r="U1303" s="35"/>
      <c r="V1303" s="35"/>
      <c r="W1303" s="35"/>
      <c r="X1303" s="35"/>
      <c r="Y1303" s="35"/>
      <c r="Z1303" s="35"/>
      <c r="AA1303" s="35"/>
      <c r="AB1303" s="35"/>
      <c r="AC1303" s="35"/>
      <c r="AD1303" s="35"/>
      <c r="AE1303" s="35"/>
      <c r="AR1303" s="197" t="s">
        <v>283</v>
      </c>
      <c r="AT1303" s="197" t="s">
        <v>160</v>
      </c>
      <c r="AU1303" s="197" t="s">
        <v>85</v>
      </c>
      <c r="AY1303" s="18" t="s">
        <v>158</v>
      </c>
      <c r="BE1303" s="198">
        <f t="shared" si="128"/>
        <v>0</v>
      </c>
      <c r="BF1303" s="198">
        <f t="shared" si="129"/>
        <v>0</v>
      </c>
      <c r="BG1303" s="198">
        <f t="shared" si="130"/>
        <v>0</v>
      </c>
      <c r="BH1303" s="198">
        <f t="shared" si="131"/>
        <v>0</v>
      </c>
      <c r="BI1303" s="198">
        <f t="shared" si="132"/>
        <v>0</v>
      </c>
      <c r="BJ1303" s="18" t="s">
        <v>8</v>
      </c>
      <c r="BK1303" s="198">
        <f t="shared" si="133"/>
        <v>0</v>
      </c>
      <c r="BL1303" s="18" t="s">
        <v>283</v>
      </c>
      <c r="BM1303" s="197" t="s">
        <v>2579</v>
      </c>
    </row>
    <row r="1304" spans="1:65" s="2" customFormat="1" ht="16.5" customHeight="1">
      <c r="A1304" s="35"/>
      <c r="B1304" s="36"/>
      <c r="C1304" s="187" t="s">
        <v>2580</v>
      </c>
      <c r="D1304" s="187" t="s">
        <v>160</v>
      </c>
      <c r="E1304" s="188" t="s">
        <v>2577</v>
      </c>
      <c r="F1304" s="189" t="s">
        <v>2578</v>
      </c>
      <c r="G1304" s="190" t="s">
        <v>498</v>
      </c>
      <c r="H1304" s="191">
        <v>1</v>
      </c>
      <c r="I1304" s="192"/>
      <c r="J1304" s="191">
        <f t="shared" si="124"/>
        <v>0</v>
      </c>
      <c r="K1304" s="189" t="s">
        <v>1</v>
      </c>
      <c r="L1304" s="40"/>
      <c r="M1304" s="193" t="s">
        <v>1</v>
      </c>
      <c r="N1304" s="194" t="s">
        <v>41</v>
      </c>
      <c r="O1304" s="72"/>
      <c r="P1304" s="195">
        <f t="shared" si="125"/>
        <v>0</v>
      </c>
      <c r="Q1304" s="195">
        <v>0</v>
      </c>
      <c r="R1304" s="195">
        <f t="shared" si="126"/>
        <v>0</v>
      </c>
      <c r="S1304" s="195">
        <v>0</v>
      </c>
      <c r="T1304" s="196">
        <f t="shared" si="127"/>
        <v>0</v>
      </c>
      <c r="U1304" s="35"/>
      <c r="V1304" s="35"/>
      <c r="W1304" s="35"/>
      <c r="X1304" s="35"/>
      <c r="Y1304" s="35"/>
      <c r="Z1304" s="35"/>
      <c r="AA1304" s="35"/>
      <c r="AB1304" s="35"/>
      <c r="AC1304" s="35"/>
      <c r="AD1304" s="35"/>
      <c r="AE1304" s="35"/>
      <c r="AR1304" s="197" t="s">
        <v>283</v>
      </c>
      <c r="AT1304" s="197" t="s">
        <v>160</v>
      </c>
      <c r="AU1304" s="197" t="s">
        <v>85</v>
      </c>
      <c r="AY1304" s="18" t="s">
        <v>158</v>
      </c>
      <c r="BE1304" s="198">
        <f t="shared" si="128"/>
        <v>0</v>
      </c>
      <c r="BF1304" s="198">
        <f t="shared" si="129"/>
        <v>0</v>
      </c>
      <c r="BG1304" s="198">
        <f t="shared" si="130"/>
        <v>0</v>
      </c>
      <c r="BH1304" s="198">
        <f t="shared" si="131"/>
        <v>0</v>
      </c>
      <c r="BI1304" s="198">
        <f t="shared" si="132"/>
        <v>0</v>
      </c>
      <c r="BJ1304" s="18" t="s">
        <v>8</v>
      </c>
      <c r="BK1304" s="198">
        <f t="shared" si="133"/>
        <v>0</v>
      </c>
      <c r="BL1304" s="18" t="s">
        <v>283</v>
      </c>
      <c r="BM1304" s="197" t="s">
        <v>2581</v>
      </c>
    </row>
    <row r="1305" spans="1:65" s="2" customFormat="1" ht="16.5" customHeight="1">
      <c r="A1305" s="35"/>
      <c r="B1305" s="36"/>
      <c r="C1305" s="187" t="s">
        <v>2582</v>
      </c>
      <c r="D1305" s="187" t="s">
        <v>160</v>
      </c>
      <c r="E1305" s="188" t="s">
        <v>2583</v>
      </c>
      <c r="F1305" s="189" t="s">
        <v>2572</v>
      </c>
      <c r="G1305" s="190" t="s">
        <v>498</v>
      </c>
      <c r="H1305" s="191">
        <v>1</v>
      </c>
      <c r="I1305" s="192"/>
      <c r="J1305" s="191">
        <f t="shared" si="124"/>
        <v>0</v>
      </c>
      <c r="K1305" s="189" t="s">
        <v>1</v>
      </c>
      <c r="L1305" s="40"/>
      <c r="M1305" s="193" t="s">
        <v>1</v>
      </c>
      <c r="N1305" s="194" t="s">
        <v>41</v>
      </c>
      <c r="O1305" s="72"/>
      <c r="P1305" s="195">
        <f t="shared" si="125"/>
        <v>0</v>
      </c>
      <c r="Q1305" s="195">
        <v>0</v>
      </c>
      <c r="R1305" s="195">
        <f t="shared" si="126"/>
        <v>0</v>
      </c>
      <c r="S1305" s="195">
        <v>0</v>
      </c>
      <c r="T1305" s="196">
        <f t="shared" si="127"/>
        <v>0</v>
      </c>
      <c r="U1305" s="35"/>
      <c r="V1305" s="35"/>
      <c r="W1305" s="35"/>
      <c r="X1305" s="35"/>
      <c r="Y1305" s="35"/>
      <c r="Z1305" s="35"/>
      <c r="AA1305" s="35"/>
      <c r="AB1305" s="35"/>
      <c r="AC1305" s="35"/>
      <c r="AD1305" s="35"/>
      <c r="AE1305" s="35"/>
      <c r="AR1305" s="197" t="s">
        <v>283</v>
      </c>
      <c r="AT1305" s="197" t="s">
        <v>160</v>
      </c>
      <c r="AU1305" s="197" t="s">
        <v>85</v>
      </c>
      <c r="AY1305" s="18" t="s">
        <v>158</v>
      </c>
      <c r="BE1305" s="198">
        <f t="shared" si="128"/>
        <v>0</v>
      </c>
      <c r="BF1305" s="198">
        <f t="shared" si="129"/>
        <v>0</v>
      </c>
      <c r="BG1305" s="198">
        <f t="shared" si="130"/>
        <v>0</v>
      </c>
      <c r="BH1305" s="198">
        <f t="shared" si="131"/>
        <v>0</v>
      </c>
      <c r="BI1305" s="198">
        <f t="shared" si="132"/>
        <v>0</v>
      </c>
      <c r="BJ1305" s="18" t="s">
        <v>8</v>
      </c>
      <c r="BK1305" s="198">
        <f t="shared" si="133"/>
        <v>0</v>
      </c>
      <c r="BL1305" s="18" t="s">
        <v>283</v>
      </c>
      <c r="BM1305" s="197" t="s">
        <v>2584</v>
      </c>
    </row>
    <row r="1306" spans="1:65" s="2" customFormat="1" ht="16.5" customHeight="1">
      <c r="A1306" s="35"/>
      <c r="B1306" s="36"/>
      <c r="C1306" s="187" t="s">
        <v>2585</v>
      </c>
      <c r="D1306" s="187" t="s">
        <v>160</v>
      </c>
      <c r="E1306" s="188" t="s">
        <v>2586</v>
      </c>
      <c r="F1306" s="189" t="s">
        <v>2587</v>
      </c>
      <c r="G1306" s="190" t="s">
        <v>498</v>
      </c>
      <c r="H1306" s="191">
        <v>1</v>
      </c>
      <c r="I1306" s="192"/>
      <c r="J1306" s="191">
        <f t="shared" si="124"/>
        <v>0</v>
      </c>
      <c r="K1306" s="189" t="s">
        <v>1</v>
      </c>
      <c r="L1306" s="40"/>
      <c r="M1306" s="193" t="s">
        <v>1</v>
      </c>
      <c r="N1306" s="194" t="s">
        <v>41</v>
      </c>
      <c r="O1306" s="72"/>
      <c r="P1306" s="195">
        <f t="shared" si="125"/>
        <v>0</v>
      </c>
      <c r="Q1306" s="195">
        <v>0</v>
      </c>
      <c r="R1306" s="195">
        <f t="shared" si="126"/>
        <v>0</v>
      </c>
      <c r="S1306" s="195">
        <v>0</v>
      </c>
      <c r="T1306" s="196">
        <f t="shared" si="127"/>
        <v>0</v>
      </c>
      <c r="U1306" s="35"/>
      <c r="V1306" s="35"/>
      <c r="W1306" s="35"/>
      <c r="X1306" s="35"/>
      <c r="Y1306" s="35"/>
      <c r="Z1306" s="35"/>
      <c r="AA1306" s="35"/>
      <c r="AB1306" s="35"/>
      <c r="AC1306" s="35"/>
      <c r="AD1306" s="35"/>
      <c r="AE1306" s="35"/>
      <c r="AR1306" s="197" t="s">
        <v>283</v>
      </c>
      <c r="AT1306" s="197" t="s">
        <v>160</v>
      </c>
      <c r="AU1306" s="197" t="s">
        <v>85</v>
      </c>
      <c r="AY1306" s="18" t="s">
        <v>158</v>
      </c>
      <c r="BE1306" s="198">
        <f t="shared" si="128"/>
        <v>0</v>
      </c>
      <c r="BF1306" s="198">
        <f t="shared" si="129"/>
        <v>0</v>
      </c>
      <c r="BG1306" s="198">
        <f t="shared" si="130"/>
        <v>0</v>
      </c>
      <c r="BH1306" s="198">
        <f t="shared" si="131"/>
        <v>0</v>
      </c>
      <c r="BI1306" s="198">
        <f t="shared" si="132"/>
        <v>0</v>
      </c>
      <c r="BJ1306" s="18" t="s">
        <v>8</v>
      </c>
      <c r="BK1306" s="198">
        <f t="shared" si="133"/>
        <v>0</v>
      </c>
      <c r="BL1306" s="18" t="s">
        <v>283</v>
      </c>
      <c r="BM1306" s="197" t="s">
        <v>2588</v>
      </c>
    </row>
    <row r="1307" spans="1:65" s="2" customFormat="1" ht="16.5" customHeight="1">
      <c r="A1307" s="35"/>
      <c r="B1307" s="36"/>
      <c r="C1307" s="187" t="s">
        <v>2589</v>
      </c>
      <c r="D1307" s="187" t="s">
        <v>160</v>
      </c>
      <c r="E1307" s="188" t="s">
        <v>2586</v>
      </c>
      <c r="F1307" s="189" t="s">
        <v>2587</v>
      </c>
      <c r="G1307" s="190" t="s">
        <v>498</v>
      </c>
      <c r="H1307" s="191">
        <v>1</v>
      </c>
      <c r="I1307" s="192"/>
      <c r="J1307" s="191">
        <f t="shared" si="124"/>
        <v>0</v>
      </c>
      <c r="K1307" s="189" t="s">
        <v>1</v>
      </c>
      <c r="L1307" s="40"/>
      <c r="M1307" s="193" t="s">
        <v>1</v>
      </c>
      <c r="N1307" s="194" t="s">
        <v>41</v>
      </c>
      <c r="O1307" s="72"/>
      <c r="P1307" s="195">
        <f t="shared" si="125"/>
        <v>0</v>
      </c>
      <c r="Q1307" s="195">
        <v>0</v>
      </c>
      <c r="R1307" s="195">
        <f t="shared" si="126"/>
        <v>0</v>
      </c>
      <c r="S1307" s="195">
        <v>0</v>
      </c>
      <c r="T1307" s="196">
        <f t="shared" si="127"/>
        <v>0</v>
      </c>
      <c r="U1307" s="35"/>
      <c r="V1307" s="35"/>
      <c r="W1307" s="35"/>
      <c r="X1307" s="35"/>
      <c r="Y1307" s="35"/>
      <c r="Z1307" s="35"/>
      <c r="AA1307" s="35"/>
      <c r="AB1307" s="35"/>
      <c r="AC1307" s="35"/>
      <c r="AD1307" s="35"/>
      <c r="AE1307" s="35"/>
      <c r="AR1307" s="197" t="s">
        <v>283</v>
      </c>
      <c r="AT1307" s="197" t="s">
        <v>160</v>
      </c>
      <c r="AU1307" s="197" t="s">
        <v>85</v>
      </c>
      <c r="AY1307" s="18" t="s">
        <v>158</v>
      </c>
      <c r="BE1307" s="198">
        <f t="shared" si="128"/>
        <v>0</v>
      </c>
      <c r="BF1307" s="198">
        <f t="shared" si="129"/>
        <v>0</v>
      </c>
      <c r="BG1307" s="198">
        <f t="shared" si="130"/>
        <v>0</v>
      </c>
      <c r="BH1307" s="198">
        <f t="shared" si="131"/>
        <v>0</v>
      </c>
      <c r="BI1307" s="198">
        <f t="shared" si="132"/>
        <v>0</v>
      </c>
      <c r="BJ1307" s="18" t="s">
        <v>8</v>
      </c>
      <c r="BK1307" s="198">
        <f t="shared" si="133"/>
        <v>0</v>
      </c>
      <c r="BL1307" s="18" t="s">
        <v>283</v>
      </c>
      <c r="BM1307" s="197" t="s">
        <v>2590</v>
      </c>
    </row>
    <row r="1308" spans="1:65" s="2" customFormat="1" ht="16.5" customHeight="1">
      <c r="A1308" s="35"/>
      <c r="B1308" s="36"/>
      <c r="C1308" s="187" t="s">
        <v>2591</v>
      </c>
      <c r="D1308" s="187" t="s">
        <v>160</v>
      </c>
      <c r="E1308" s="188" t="s">
        <v>2586</v>
      </c>
      <c r="F1308" s="189" t="s">
        <v>2587</v>
      </c>
      <c r="G1308" s="190" t="s">
        <v>498</v>
      </c>
      <c r="H1308" s="191">
        <v>1</v>
      </c>
      <c r="I1308" s="192"/>
      <c r="J1308" s="191">
        <f t="shared" si="124"/>
        <v>0</v>
      </c>
      <c r="K1308" s="189" t="s">
        <v>1</v>
      </c>
      <c r="L1308" s="40"/>
      <c r="M1308" s="193" t="s">
        <v>1</v>
      </c>
      <c r="N1308" s="194" t="s">
        <v>41</v>
      </c>
      <c r="O1308" s="72"/>
      <c r="P1308" s="195">
        <f t="shared" si="125"/>
        <v>0</v>
      </c>
      <c r="Q1308" s="195">
        <v>0</v>
      </c>
      <c r="R1308" s="195">
        <f t="shared" si="126"/>
        <v>0</v>
      </c>
      <c r="S1308" s="195">
        <v>0</v>
      </c>
      <c r="T1308" s="196">
        <f t="shared" si="127"/>
        <v>0</v>
      </c>
      <c r="U1308" s="35"/>
      <c r="V1308" s="35"/>
      <c r="W1308" s="35"/>
      <c r="X1308" s="35"/>
      <c r="Y1308" s="35"/>
      <c r="Z1308" s="35"/>
      <c r="AA1308" s="35"/>
      <c r="AB1308" s="35"/>
      <c r="AC1308" s="35"/>
      <c r="AD1308" s="35"/>
      <c r="AE1308" s="35"/>
      <c r="AR1308" s="197" t="s">
        <v>283</v>
      </c>
      <c r="AT1308" s="197" t="s">
        <v>160</v>
      </c>
      <c r="AU1308" s="197" t="s">
        <v>85</v>
      </c>
      <c r="AY1308" s="18" t="s">
        <v>158</v>
      </c>
      <c r="BE1308" s="198">
        <f t="shared" si="128"/>
        <v>0</v>
      </c>
      <c r="BF1308" s="198">
        <f t="shared" si="129"/>
        <v>0</v>
      </c>
      <c r="BG1308" s="198">
        <f t="shared" si="130"/>
        <v>0</v>
      </c>
      <c r="BH1308" s="198">
        <f t="shared" si="131"/>
        <v>0</v>
      </c>
      <c r="BI1308" s="198">
        <f t="shared" si="132"/>
        <v>0</v>
      </c>
      <c r="BJ1308" s="18" t="s">
        <v>8</v>
      </c>
      <c r="BK1308" s="198">
        <f t="shared" si="133"/>
        <v>0</v>
      </c>
      <c r="BL1308" s="18" t="s">
        <v>283</v>
      </c>
      <c r="BM1308" s="197" t="s">
        <v>2592</v>
      </c>
    </row>
    <row r="1309" spans="1:65" s="2" customFormat="1" ht="16.5" customHeight="1">
      <c r="A1309" s="35"/>
      <c r="B1309" s="36"/>
      <c r="C1309" s="187" t="s">
        <v>2593</v>
      </c>
      <c r="D1309" s="187" t="s">
        <v>160</v>
      </c>
      <c r="E1309" s="188" t="s">
        <v>2594</v>
      </c>
      <c r="F1309" s="189" t="s">
        <v>2595</v>
      </c>
      <c r="G1309" s="190" t="s">
        <v>498</v>
      </c>
      <c r="H1309" s="191">
        <v>1</v>
      </c>
      <c r="I1309" s="192"/>
      <c r="J1309" s="191">
        <f t="shared" si="124"/>
        <v>0</v>
      </c>
      <c r="K1309" s="189" t="s">
        <v>1</v>
      </c>
      <c r="L1309" s="40"/>
      <c r="M1309" s="193" t="s">
        <v>1</v>
      </c>
      <c r="N1309" s="194" t="s">
        <v>41</v>
      </c>
      <c r="O1309" s="72"/>
      <c r="P1309" s="195">
        <f t="shared" si="125"/>
        <v>0</v>
      </c>
      <c r="Q1309" s="195">
        <v>0</v>
      </c>
      <c r="R1309" s="195">
        <f t="shared" si="126"/>
        <v>0</v>
      </c>
      <c r="S1309" s="195">
        <v>0</v>
      </c>
      <c r="T1309" s="196">
        <f t="shared" si="127"/>
        <v>0</v>
      </c>
      <c r="U1309" s="35"/>
      <c r="V1309" s="35"/>
      <c r="W1309" s="35"/>
      <c r="X1309" s="35"/>
      <c r="Y1309" s="35"/>
      <c r="Z1309" s="35"/>
      <c r="AA1309" s="35"/>
      <c r="AB1309" s="35"/>
      <c r="AC1309" s="35"/>
      <c r="AD1309" s="35"/>
      <c r="AE1309" s="35"/>
      <c r="AR1309" s="197" t="s">
        <v>283</v>
      </c>
      <c r="AT1309" s="197" t="s">
        <v>160</v>
      </c>
      <c r="AU1309" s="197" t="s">
        <v>85</v>
      </c>
      <c r="AY1309" s="18" t="s">
        <v>158</v>
      </c>
      <c r="BE1309" s="198">
        <f t="shared" si="128"/>
        <v>0</v>
      </c>
      <c r="BF1309" s="198">
        <f t="shared" si="129"/>
        <v>0</v>
      </c>
      <c r="BG1309" s="198">
        <f t="shared" si="130"/>
        <v>0</v>
      </c>
      <c r="BH1309" s="198">
        <f t="shared" si="131"/>
        <v>0</v>
      </c>
      <c r="BI1309" s="198">
        <f t="shared" si="132"/>
        <v>0</v>
      </c>
      <c r="BJ1309" s="18" t="s">
        <v>8</v>
      </c>
      <c r="BK1309" s="198">
        <f t="shared" si="133"/>
        <v>0</v>
      </c>
      <c r="BL1309" s="18" t="s">
        <v>283</v>
      </c>
      <c r="BM1309" s="197" t="s">
        <v>2596</v>
      </c>
    </row>
    <row r="1310" spans="1:65" s="2" customFormat="1" ht="16.5" customHeight="1">
      <c r="A1310" s="35"/>
      <c r="B1310" s="36"/>
      <c r="C1310" s="187" t="s">
        <v>2597</v>
      </c>
      <c r="D1310" s="187" t="s">
        <v>160</v>
      </c>
      <c r="E1310" s="188" t="s">
        <v>2586</v>
      </c>
      <c r="F1310" s="189" t="s">
        <v>2587</v>
      </c>
      <c r="G1310" s="190" t="s">
        <v>498</v>
      </c>
      <c r="H1310" s="191">
        <v>1</v>
      </c>
      <c r="I1310" s="192"/>
      <c r="J1310" s="191">
        <f t="shared" si="124"/>
        <v>0</v>
      </c>
      <c r="K1310" s="189" t="s">
        <v>1</v>
      </c>
      <c r="L1310" s="40"/>
      <c r="M1310" s="193" t="s">
        <v>1</v>
      </c>
      <c r="N1310" s="194" t="s">
        <v>41</v>
      </c>
      <c r="O1310" s="72"/>
      <c r="P1310" s="195">
        <f t="shared" si="125"/>
        <v>0</v>
      </c>
      <c r="Q1310" s="195">
        <v>0</v>
      </c>
      <c r="R1310" s="195">
        <f t="shared" si="126"/>
        <v>0</v>
      </c>
      <c r="S1310" s="195">
        <v>0</v>
      </c>
      <c r="T1310" s="196">
        <f t="shared" si="127"/>
        <v>0</v>
      </c>
      <c r="U1310" s="35"/>
      <c r="V1310" s="35"/>
      <c r="W1310" s="35"/>
      <c r="X1310" s="35"/>
      <c r="Y1310" s="35"/>
      <c r="Z1310" s="35"/>
      <c r="AA1310" s="35"/>
      <c r="AB1310" s="35"/>
      <c r="AC1310" s="35"/>
      <c r="AD1310" s="35"/>
      <c r="AE1310" s="35"/>
      <c r="AR1310" s="197" t="s">
        <v>283</v>
      </c>
      <c r="AT1310" s="197" t="s">
        <v>160</v>
      </c>
      <c r="AU1310" s="197" t="s">
        <v>85</v>
      </c>
      <c r="AY1310" s="18" t="s">
        <v>158</v>
      </c>
      <c r="BE1310" s="198">
        <f t="shared" si="128"/>
        <v>0</v>
      </c>
      <c r="BF1310" s="198">
        <f t="shared" si="129"/>
        <v>0</v>
      </c>
      <c r="BG1310" s="198">
        <f t="shared" si="130"/>
        <v>0</v>
      </c>
      <c r="BH1310" s="198">
        <f t="shared" si="131"/>
        <v>0</v>
      </c>
      <c r="BI1310" s="198">
        <f t="shared" si="132"/>
        <v>0</v>
      </c>
      <c r="BJ1310" s="18" t="s">
        <v>8</v>
      </c>
      <c r="BK1310" s="198">
        <f t="shared" si="133"/>
        <v>0</v>
      </c>
      <c r="BL1310" s="18" t="s">
        <v>283</v>
      </c>
      <c r="BM1310" s="197" t="s">
        <v>2598</v>
      </c>
    </row>
    <row r="1311" spans="1:65" s="2" customFormat="1" ht="16.5" customHeight="1">
      <c r="A1311" s="35"/>
      <c r="B1311" s="36"/>
      <c r="C1311" s="187" t="s">
        <v>2599</v>
      </c>
      <c r="D1311" s="187" t="s">
        <v>160</v>
      </c>
      <c r="E1311" s="188" t="s">
        <v>2586</v>
      </c>
      <c r="F1311" s="189" t="s">
        <v>2587</v>
      </c>
      <c r="G1311" s="190" t="s">
        <v>498</v>
      </c>
      <c r="H1311" s="191">
        <v>1</v>
      </c>
      <c r="I1311" s="192"/>
      <c r="J1311" s="191">
        <f t="shared" si="124"/>
        <v>0</v>
      </c>
      <c r="K1311" s="189" t="s">
        <v>1</v>
      </c>
      <c r="L1311" s="40"/>
      <c r="M1311" s="193" t="s">
        <v>1</v>
      </c>
      <c r="N1311" s="194" t="s">
        <v>41</v>
      </c>
      <c r="O1311" s="72"/>
      <c r="P1311" s="195">
        <f t="shared" si="125"/>
        <v>0</v>
      </c>
      <c r="Q1311" s="195">
        <v>0</v>
      </c>
      <c r="R1311" s="195">
        <f t="shared" si="126"/>
        <v>0</v>
      </c>
      <c r="S1311" s="195">
        <v>0</v>
      </c>
      <c r="T1311" s="196">
        <f t="shared" si="127"/>
        <v>0</v>
      </c>
      <c r="U1311" s="35"/>
      <c r="V1311" s="35"/>
      <c r="W1311" s="35"/>
      <c r="X1311" s="35"/>
      <c r="Y1311" s="35"/>
      <c r="Z1311" s="35"/>
      <c r="AA1311" s="35"/>
      <c r="AB1311" s="35"/>
      <c r="AC1311" s="35"/>
      <c r="AD1311" s="35"/>
      <c r="AE1311" s="35"/>
      <c r="AR1311" s="197" t="s">
        <v>283</v>
      </c>
      <c r="AT1311" s="197" t="s">
        <v>160</v>
      </c>
      <c r="AU1311" s="197" t="s">
        <v>85</v>
      </c>
      <c r="AY1311" s="18" t="s">
        <v>158</v>
      </c>
      <c r="BE1311" s="198">
        <f t="shared" si="128"/>
        <v>0</v>
      </c>
      <c r="BF1311" s="198">
        <f t="shared" si="129"/>
        <v>0</v>
      </c>
      <c r="BG1311" s="198">
        <f t="shared" si="130"/>
        <v>0</v>
      </c>
      <c r="BH1311" s="198">
        <f t="shared" si="131"/>
        <v>0</v>
      </c>
      <c r="BI1311" s="198">
        <f t="shared" si="132"/>
        <v>0</v>
      </c>
      <c r="BJ1311" s="18" t="s">
        <v>8</v>
      </c>
      <c r="BK1311" s="198">
        <f t="shared" si="133"/>
        <v>0</v>
      </c>
      <c r="BL1311" s="18" t="s">
        <v>283</v>
      </c>
      <c r="BM1311" s="197" t="s">
        <v>2600</v>
      </c>
    </row>
    <row r="1312" spans="1:65" s="2" customFormat="1" ht="16.5" customHeight="1">
      <c r="A1312" s="35"/>
      <c r="B1312" s="36"/>
      <c r="C1312" s="187" t="s">
        <v>2601</v>
      </c>
      <c r="D1312" s="187" t="s">
        <v>160</v>
      </c>
      <c r="E1312" s="188" t="s">
        <v>2586</v>
      </c>
      <c r="F1312" s="189" t="s">
        <v>2587</v>
      </c>
      <c r="G1312" s="190" t="s">
        <v>498</v>
      </c>
      <c r="H1312" s="191">
        <v>1</v>
      </c>
      <c r="I1312" s="192"/>
      <c r="J1312" s="191">
        <f t="shared" si="124"/>
        <v>0</v>
      </c>
      <c r="K1312" s="189" t="s">
        <v>1</v>
      </c>
      <c r="L1312" s="40"/>
      <c r="M1312" s="193" t="s">
        <v>1</v>
      </c>
      <c r="N1312" s="194" t="s">
        <v>41</v>
      </c>
      <c r="O1312" s="72"/>
      <c r="P1312" s="195">
        <f t="shared" si="125"/>
        <v>0</v>
      </c>
      <c r="Q1312" s="195">
        <v>0</v>
      </c>
      <c r="R1312" s="195">
        <f t="shared" si="126"/>
        <v>0</v>
      </c>
      <c r="S1312" s="195">
        <v>0</v>
      </c>
      <c r="T1312" s="196">
        <f t="shared" si="127"/>
        <v>0</v>
      </c>
      <c r="U1312" s="35"/>
      <c r="V1312" s="35"/>
      <c r="W1312" s="35"/>
      <c r="X1312" s="35"/>
      <c r="Y1312" s="35"/>
      <c r="Z1312" s="35"/>
      <c r="AA1312" s="35"/>
      <c r="AB1312" s="35"/>
      <c r="AC1312" s="35"/>
      <c r="AD1312" s="35"/>
      <c r="AE1312" s="35"/>
      <c r="AR1312" s="197" t="s">
        <v>283</v>
      </c>
      <c r="AT1312" s="197" t="s">
        <v>160</v>
      </c>
      <c r="AU1312" s="197" t="s">
        <v>85</v>
      </c>
      <c r="AY1312" s="18" t="s">
        <v>158</v>
      </c>
      <c r="BE1312" s="198">
        <f t="shared" si="128"/>
        <v>0</v>
      </c>
      <c r="BF1312" s="198">
        <f t="shared" si="129"/>
        <v>0</v>
      </c>
      <c r="BG1312" s="198">
        <f t="shared" si="130"/>
        <v>0</v>
      </c>
      <c r="BH1312" s="198">
        <f t="shared" si="131"/>
        <v>0</v>
      </c>
      <c r="BI1312" s="198">
        <f t="shared" si="132"/>
        <v>0</v>
      </c>
      <c r="BJ1312" s="18" t="s">
        <v>8</v>
      </c>
      <c r="BK1312" s="198">
        <f t="shared" si="133"/>
        <v>0</v>
      </c>
      <c r="BL1312" s="18" t="s">
        <v>283</v>
      </c>
      <c r="BM1312" s="197" t="s">
        <v>2602</v>
      </c>
    </row>
    <row r="1313" spans="1:65" s="2" customFormat="1" ht="16.5" customHeight="1">
      <c r="A1313" s="35"/>
      <c r="B1313" s="36"/>
      <c r="C1313" s="187" t="s">
        <v>2603</v>
      </c>
      <c r="D1313" s="187" t="s">
        <v>160</v>
      </c>
      <c r="E1313" s="188" t="s">
        <v>2586</v>
      </c>
      <c r="F1313" s="189" t="s">
        <v>2587</v>
      </c>
      <c r="G1313" s="190" t="s">
        <v>498</v>
      </c>
      <c r="H1313" s="191">
        <v>1</v>
      </c>
      <c r="I1313" s="192"/>
      <c r="J1313" s="191">
        <f t="shared" si="124"/>
        <v>0</v>
      </c>
      <c r="K1313" s="189" t="s">
        <v>1</v>
      </c>
      <c r="L1313" s="40"/>
      <c r="M1313" s="193" t="s">
        <v>1</v>
      </c>
      <c r="N1313" s="194" t="s">
        <v>41</v>
      </c>
      <c r="O1313" s="72"/>
      <c r="P1313" s="195">
        <f t="shared" si="125"/>
        <v>0</v>
      </c>
      <c r="Q1313" s="195">
        <v>0</v>
      </c>
      <c r="R1313" s="195">
        <f t="shared" si="126"/>
        <v>0</v>
      </c>
      <c r="S1313" s="195">
        <v>0</v>
      </c>
      <c r="T1313" s="196">
        <f t="shared" si="127"/>
        <v>0</v>
      </c>
      <c r="U1313" s="35"/>
      <c r="V1313" s="35"/>
      <c r="W1313" s="35"/>
      <c r="X1313" s="35"/>
      <c r="Y1313" s="35"/>
      <c r="Z1313" s="35"/>
      <c r="AA1313" s="35"/>
      <c r="AB1313" s="35"/>
      <c r="AC1313" s="35"/>
      <c r="AD1313" s="35"/>
      <c r="AE1313" s="35"/>
      <c r="AR1313" s="197" t="s">
        <v>283</v>
      </c>
      <c r="AT1313" s="197" t="s">
        <v>160</v>
      </c>
      <c r="AU1313" s="197" t="s">
        <v>85</v>
      </c>
      <c r="AY1313" s="18" t="s">
        <v>158</v>
      </c>
      <c r="BE1313" s="198">
        <f t="shared" si="128"/>
        <v>0</v>
      </c>
      <c r="BF1313" s="198">
        <f t="shared" si="129"/>
        <v>0</v>
      </c>
      <c r="BG1313" s="198">
        <f t="shared" si="130"/>
        <v>0</v>
      </c>
      <c r="BH1313" s="198">
        <f t="shared" si="131"/>
        <v>0</v>
      </c>
      <c r="BI1313" s="198">
        <f t="shared" si="132"/>
        <v>0</v>
      </c>
      <c r="BJ1313" s="18" t="s">
        <v>8</v>
      </c>
      <c r="BK1313" s="198">
        <f t="shared" si="133"/>
        <v>0</v>
      </c>
      <c r="BL1313" s="18" t="s">
        <v>283</v>
      </c>
      <c r="BM1313" s="197" t="s">
        <v>2604</v>
      </c>
    </row>
    <row r="1314" spans="1:65" s="2" customFormat="1" ht="16.5" customHeight="1">
      <c r="A1314" s="35"/>
      <c r="B1314" s="36"/>
      <c r="C1314" s="187" t="s">
        <v>2605</v>
      </c>
      <c r="D1314" s="187" t="s">
        <v>160</v>
      </c>
      <c r="E1314" s="188" t="s">
        <v>2586</v>
      </c>
      <c r="F1314" s="189" t="s">
        <v>2587</v>
      </c>
      <c r="G1314" s="190" t="s">
        <v>498</v>
      </c>
      <c r="H1314" s="191">
        <v>1</v>
      </c>
      <c r="I1314" s="192"/>
      <c r="J1314" s="191">
        <f t="shared" si="124"/>
        <v>0</v>
      </c>
      <c r="K1314" s="189" t="s">
        <v>1</v>
      </c>
      <c r="L1314" s="40"/>
      <c r="M1314" s="193" t="s">
        <v>1</v>
      </c>
      <c r="N1314" s="194" t="s">
        <v>41</v>
      </c>
      <c r="O1314" s="72"/>
      <c r="P1314" s="195">
        <f t="shared" si="125"/>
        <v>0</v>
      </c>
      <c r="Q1314" s="195">
        <v>0</v>
      </c>
      <c r="R1314" s="195">
        <f t="shared" si="126"/>
        <v>0</v>
      </c>
      <c r="S1314" s="195">
        <v>0</v>
      </c>
      <c r="T1314" s="196">
        <f t="shared" si="127"/>
        <v>0</v>
      </c>
      <c r="U1314" s="35"/>
      <c r="V1314" s="35"/>
      <c r="W1314" s="35"/>
      <c r="X1314" s="35"/>
      <c r="Y1314" s="35"/>
      <c r="Z1314" s="35"/>
      <c r="AA1314" s="35"/>
      <c r="AB1314" s="35"/>
      <c r="AC1314" s="35"/>
      <c r="AD1314" s="35"/>
      <c r="AE1314" s="35"/>
      <c r="AR1314" s="197" t="s">
        <v>283</v>
      </c>
      <c r="AT1314" s="197" t="s">
        <v>160</v>
      </c>
      <c r="AU1314" s="197" t="s">
        <v>85</v>
      </c>
      <c r="AY1314" s="18" t="s">
        <v>158</v>
      </c>
      <c r="BE1314" s="198">
        <f t="shared" si="128"/>
        <v>0</v>
      </c>
      <c r="BF1314" s="198">
        <f t="shared" si="129"/>
        <v>0</v>
      </c>
      <c r="BG1314" s="198">
        <f t="shared" si="130"/>
        <v>0</v>
      </c>
      <c r="BH1314" s="198">
        <f t="shared" si="131"/>
        <v>0</v>
      </c>
      <c r="BI1314" s="198">
        <f t="shared" si="132"/>
        <v>0</v>
      </c>
      <c r="BJ1314" s="18" t="s">
        <v>8</v>
      </c>
      <c r="BK1314" s="198">
        <f t="shared" si="133"/>
        <v>0</v>
      </c>
      <c r="BL1314" s="18" t="s">
        <v>283</v>
      </c>
      <c r="BM1314" s="197" t="s">
        <v>2606</v>
      </c>
    </row>
    <row r="1315" spans="1:65" s="2" customFormat="1" ht="16.5" customHeight="1">
      <c r="A1315" s="35"/>
      <c r="B1315" s="36"/>
      <c r="C1315" s="187" t="s">
        <v>2607</v>
      </c>
      <c r="D1315" s="187" t="s">
        <v>160</v>
      </c>
      <c r="E1315" s="188" t="s">
        <v>2594</v>
      </c>
      <c r="F1315" s="189" t="s">
        <v>2595</v>
      </c>
      <c r="G1315" s="190" t="s">
        <v>498</v>
      </c>
      <c r="H1315" s="191">
        <v>1</v>
      </c>
      <c r="I1315" s="192"/>
      <c r="J1315" s="191">
        <f t="shared" si="124"/>
        <v>0</v>
      </c>
      <c r="K1315" s="189" t="s">
        <v>1</v>
      </c>
      <c r="L1315" s="40"/>
      <c r="M1315" s="193" t="s">
        <v>1</v>
      </c>
      <c r="N1315" s="194" t="s">
        <v>41</v>
      </c>
      <c r="O1315" s="72"/>
      <c r="P1315" s="195">
        <f t="shared" si="125"/>
        <v>0</v>
      </c>
      <c r="Q1315" s="195">
        <v>0</v>
      </c>
      <c r="R1315" s="195">
        <f t="shared" si="126"/>
        <v>0</v>
      </c>
      <c r="S1315" s="195">
        <v>0</v>
      </c>
      <c r="T1315" s="196">
        <f t="shared" si="127"/>
        <v>0</v>
      </c>
      <c r="U1315" s="35"/>
      <c r="V1315" s="35"/>
      <c r="W1315" s="35"/>
      <c r="X1315" s="35"/>
      <c r="Y1315" s="35"/>
      <c r="Z1315" s="35"/>
      <c r="AA1315" s="35"/>
      <c r="AB1315" s="35"/>
      <c r="AC1315" s="35"/>
      <c r="AD1315" s="35"/>
      <c r="AE1315" s="35"/>
      <c r="AR1315" s="197" t="s">
        <v>283</v>
      </c>
      <c r="AT1315" s="197" t="s">
        <v>160</v>
      </c>
      <c r="AU1315" s="197" t="s">
        <v>85</v>
      </c>
      <c r="AY1315" s="18" t="s">
        <v>158</v>
      </c>
      <c r="BE1315" s="198">
        <f t="shared" si="128"/>
        <v>0</v>
      </c>
      <c r="BF1315" s="198">
        <f t="shared" si="129"/>
        <v>0</v>
      </c>
      <c r="BG1315" s="198">
        <f t="shared" si="130"/>
        <v>0</v>
      </c>
      <c r="BH1315" s="198">
        <f t="shared" si="131"/>
        <v>0</v>
      </c>
      <c r="BI1315" s="198">
        <f t="shared" si="132"/>
        <v>0</v>
      </c>
      <c r="BJ1315" s="18" t="s">
        <v>8</v>
      </c>
      <c r="BK1315" s="198">
        <f t="shared" si="133"/>
        <v>0</v>
      </c>
      <c r="BL1315" s="18" t="s">
        <v>283</v>
      </c>
      <c r="BM1315" s="197" t="s">
        <v>2608</v>
      </c>
    </row>
    <row r="1316" spans="1:65" s="2" customFormat="1" ht="16.5" customHeight="1">
      <c r="A1316" s="35"/>
      <c r="B1316" s="36"/>
      <c r="C1316" s="187" t="s">
        <v>2609</v>
      </c>
      <c r="D1316" s="187" t="s">
        <v>160</v>
      </c>
      <c r="E1316" s="188" t="s">
        <v>2586</v>
      </c>
      <c r="F1316" s="189" t="s">
        <v>2587</v>
      </c>
      <c r="G1316" s="190" t="s">
        <v>498</v>
      </c>
      <c r="H1316" s="191">
        <v>1</v>
      </c>
      <c r="I1316" s="192"/>
      <c r="J1316" s="191">
        <f t="shared" si="124"/>
        <v>0</v>
      </c>
      <c r="K1316" s="189" t="s">
        <v>1</v>
      </c>
      <c r="L1316" s="40"/>
      <c r="M1316" s="193" t="s">
        <v>1</v>
      </c>
      <c r="N1316" s="194" t="s">
        <v>41</v>
      </c>
      <c r="O1316" s="72"/>
      <c r="P1316" s="195">
        <f t="shared" si="125"/>
        <v>0</v>
      </c>
      <c r="Q1316" s="195">
        <v>0</v>
      </c>
      <c r="R1316" s="195">
        <f t="shared" si="126"/>
        <v>0</v>
      </c>
      <c r="S1316" s="195">
        <v>0</v>
      </c>
      <c r="T1316" s="196">
        <f t="shared" si="127"/>
        <v>0</v>
      </c>
      <c r="U1316" s="35"/>
      <c r="V1316" s="35"/>
      <c r="W1316" s="35"/>
      <c r="X1316" s="35"/>
      <c r="Y1316" s="35"/>
      <c r="Z1316" s="35"/>
      <c r="AA1316" s="35"/>
      <c r="AB1316" s="35"/>
      <c r="AC1316" s="35"/>
      <c r="AD1316" s="35"/>
      <c r="AE1316" s="35"/>
      <c r="AR1316" s="197" t="s">
        <v>283</v>
      </c>
      <c r="AT1316" s="197" t="s">
        <v>160</v>
      </c>
      <c r="AU1316" s="197" t="s">
        <v>85</v>
      </c>
      <c r="AY1316" s="18" t="s">
        <v>158</v>
      </c>
      <c r="BE1316" s="198">
        <f t="shared" si="128"/>
        <v>0</v>
      </c>
      <c r="BF1316" s="198">
        <f t="shared" si="129"/>
        <v>0</v>
      </c>
      <c r="BG1316" s="198">
        <f t="shared" si="130"/>
        <v>0</v>
      </c>
      <c r="BH1316" s="198">
        <f t="shared" si="131"/>
        <v>0</v>
      </c>
      <c r="BI1316" s="198">
        <f t="shared" si="132"/>
        <v>0</v>
      </c>
      <c r="BJ1316" s="18" t="s">
        <v>8</v>
      </c>
      <c r="BK1316" s="198">
        <f t="shared" si="133"/>
        <v>0</v>
      </c>
      <c r="BL1316" s="18" t="s">
        <v>283</v>
      </c>
      <c r="BM1316" s="197" t="s">
        <v>2610</v>
      </c>
    </row>
    <row r="1317" spans="1:65" s="2" customFormat="1" ht="16.5" customHeight="1">
      <c r="A1317" s="35"/>
      <c r="B1317" s="36"/>
      <c r="C1317" s="187" t="s">
        <v>2611</v>
      </c>
      <c r="D1317" s="187" t="s">
        <v>160</v>
      </c>
      <c r="E1317" s="188" t="s">
        <v>2586</v>
      </c>
      <c r="F1317" s="189" t="s">
        <v>2587</v>
      </c>
      <c r="G1317" s="190" t="s">
        <v>498</v>
      </c>
      <c r="H1317" s="191">
        <v>1</v>
      </c>
      <c r="I1317" s="192"/>
      <c r="J1317" s="191">
        <f t="shared" si="124"/>
        <v>0</v>
      </c>
      <c r="K1317" s="189" t="s">
        <v>1</v>
      </c>
      <c r="L1317" s="40"/>
      <c r="M1317" s="193" t="s">
        <v>1</v>
      </c>
      <c r="N1317" s="194" t="s">
        <v>41</v>
      </c>
      <c r="O1317" s="72"/>
      <c r="P1317" s="195">
        <f t="shared" si="125"/>
        <v>0</v>
      </c>
      <c r="Q1317" s="195">
        <v>0</v>
      </c>
      <c r="R1317" s="195">
        <f t="shared" si="126"/>
        <v>0</v>
      </c>
      <c r="S1317" s="195">
        <v>0</v>
      </c>
      <c r="T1317" s="196">
        <f t="shared" si="127"/>
        <v>0</v>
      </c>
      <c r="U1317" s="35"/>
      <c r="V1317" s="35"/>
      <c r="W1317" s="35"/>
      <c r="X1317" s="35"/>
      <c r="Y1317" s="35"/>
      <c r="Z1317" s="35"/>
      <c r="AA1317" s="35"/>
      <c r="AB1317" s="35"/>
      <c r="AC1317" s="35"/>
      <c r="AD1317" s="35"/>
      <c r="AE1317" s="35"/>
      <c r="AR1317" s="197" t="s">
        <v>283</v>
      </c>
      <c r="AT1317" s="197" t="s">
        <v>160</v>
      </c>
      <c r="AU1317" s="197" t="s">
        <v>85</v>
      </c>
      <c r="AY1317" s="18" t="s">
        <v>158</v>
      </c>
      <c r="BE1317" s="198">
        <f t="shared" si="128"/>
        <v>0</v>
      </c>
      <c r="BF1317" s="198">
        <f t="shared" si="129"/>
        <v>0</v>
      </c>
      <c r="BG1317" s="198">
        <f t="shared" si="130"/>
        <v>0</v>
      </c>
      <c r="BH1317" s="198">
        <f t="shared" si="131"/>
        <v>0</v>
      </c>
      <c r="BI1317" s="198">
        <f t="shared" si="132"/>
        <v>0</v>
      </c>
      <c r="BJ1317" s="18" t="s">
        <v>8</v>
      </c>
      <c r="BK1317" s="198">
        <f t="shared" si="133"/>
        <v>0</v>
      </c>
      <c r="BL1317" s="18" t="s">
        <v>283</v>
      </c>
      <c r="BM1317" s="197" t="s">
        <v>2612</v>
      </c>
    </row>
    <row r="1318" spans="1:65" s="2" customFormat="1" ht="16.5" customHeight="1">
      <c r="A1318" s="35"/>
      <c r="B1318" s="36"/>
      <c r="C1318" s="187" t="s">
        <v>2613</v>
      </c>
      <c r="D1318" s="187" t="s">
        <v>160</v>
      </c>
      <c r="E1318" s="188" t="s">
        <v>2586</v>
      </c>
      <c r="F1318" s="189" t="s">
        <v>2587</v>
      </c>
      <c r="G1318" s="190" t="s">
        <v>498</v>
      </c>
      <c r="H1318" s="191">
        <v>1</v>
      </c>
      <c r="I1318" s="192"/>
      <c r="J1318" s="191">
        <f t="shared" si="124"/>
        <v>0</v>
      </c>
      <c r="K1318" s="189" t="s">
        <v>1</v>
      </c>
      <c r="L1318" s="40"/>
      <c r="M1318" s="193" t="s">
        <v>1</v>
      </c>
      <c r="N1318" s="194" t="s">
        <v>41</v>
      </c>
      <c r="O1318" s="72"/>
      <c r="P1318" s="195">
        <f t="shared" si="125"/>
        <v>0</v>
      </c>
      <c r="Q1318" s="195">
        <v>0</v>
      </c>
      <c r="R1318" s="195">
        <f t="shared" si="126"/>
        <v>0</v>
      </c>
      <c r="S1318" s="195">
        <v>0</v>
      </c>
      <c r="T1318" s="196">
        <f t="shared" si="127"/>
        <v>0</v>
      </c>
      <c r="U1318" s="35"/>
      <c r="V1318" s="35"/>
      <c r="W1318" s="35"/>
      <c r="X1318" s="35"/>
      <c r="Y1318" s="35"/>
      <c r="Z1318" s="35"/>
      <c r="AA1318" s="35"/>
      <c r="AB1318" s="35"/>
      <c r="AC1318" s="35"/>
      <c r="AD1318" s="35"/>
      <c r="AE1318" s="35"/>
      <c r="AR1318" s="197" t="s">
        <v>283</v>
      </c>
      <c r="AT1318" s="197" t="s">
        <v>160</v>
      </c>
      <c r="AU1318" s="197" t="s">
        <v>85</v>
      </c>
      <c r="AY1318" s="18" t="s">
        <v>158</v>
      </c>
      <c r="BE1318" s="198">
        <f t="shared" si="128"/>
        <v>0</v>
      </c>
      <c r="BF1318" s="198">
        <f t="shared" si="129"/>
        <v>0</v>
      </c>
      <c r="BG1318" s="198">
        <f t="shared" si="130"/>
        <v>0</v>
      </c>
      <c r="BH1318" s="198">
        <f t="shared" si="131"/>
        <v>0</v>
      </c>
      <c r="BI1318" s="198">
        <f t="shared" si="132"/>
        <v>0</v>
      </c>
      <c r="BJ1318" s="18" t="s">
        <v>8</v>
      </c>
      <c r="BK1318" s="198">
        <f t="shared" si="133"/>
        <v>0</v>
      </c>
      <c r="BL1318" s="18" t="s">
        <v>283</v>
      </c>
      <c r="BM1318" s="197" t="s">
        <v>2614</v>
      </c>
    </row>
    <row r="1319" spans="1:65" s="2" customFormat="1" ht="16.5" customHeight="1">
      <c r="A1319" s="35"/>
      <c r="B1319" s="36"/>
      <c r="C1319" s="187" t="s">
        <v>2615</v>
      </c>
      <c r="D1319" s="187" t="s">
        <v>160</v>
      </c>
      <c r="E1319" s="188" t="s">
        <v>2594</v>
      </c>
      <c r="F1319" s="189" t="s">
        <v>2595</v>
      </c>
      <c r="G1319" s="190" t="s">
        <v>498</v>
      </c>
      <c r="H1319" s="191">
        <v>1</v>
      </c>
      <c r="I1319" s="192"/>
      <c r="J1319" s="191">
        <f t="shared" si="124"/>
        <v>0</v>
      </c>
      <c r="K1319" s="189" t="s">
        <v>1</v>
      </c>
      <c r="L1319" s="40"/>
      <c r="M1319" s="193" t="s">
        <v>1</v>
      </c>
      <c r="N1319" s="194" t="s">
        <v>41</v>
      </c>
      <c r="O1319" s="72"/>
      <c r="P1319" s="195">
        <f t="shared" si="125"/>
        <v>0</v>
      </c>
      <c r="Q1319" s="195">
        <v>0</v>
      </c>
      <c r="R1319" s="195">
        <f t="shared" si="126"/>
        <v>0</v>
      </c>
      <c r="S1319" s="195">
        <v>0</v>
      </c>
      <c r="T1319" s="196">
        <f t="shared" si="127"/>
        <v>0</v>
      </c>
      <c r="U1319" s="35"/>
      <c r="V1319" s="35"/>
      <c r="W1319" s="35"/>
      <c r="X1319" s="35"/>
      <c r="Y1319" s="35"/>
      <c r="Z1319" s="35"/>
      <c r="AA1319" s="35"/>
      <c r="AB1319" s="35"/>
      <c r="AC1319" s="35"/>
      <c r="AD1319" s="35"/>
      <c r="AE1319" s="35"/>
      <c r="AR1319" s="197" t="s">
        <v>283</v>
      </c>
      <c r="AT1319" s="197" t="s">
        <v>160</v>
      </c>
      <c r="AU1319" s="197" t="s">
        <v>85</v>
      </c>
      <c r="AY1319" s="18" t="s">
        <v>158</v>
      </c>
      <c r="BE1319" s="198">
        <f t="shared" si="128"/>
        <v>0</v>
      </c>
      <c r="BF1319" s="198">
        <f t="shared" si="129"/>
        <v>0</v>
      </c>
      <c r="BG1319" s="198">
        <f t="shared" si="130"/>
        <v>0</v>
      </c>
      <c r="BH1319" s="198">
        <f t="shared" si="131"/>
        <v>0</v>
      </c>
      <c r="BI1319" s="198">
        <f t="shared" si="132"/>
        <v>0</v>
      </c>
      <c r="BJ1319" s="18" t="s">
        <v>8</v>
      </c>
      <c r="BK1319" s="198">
        <f t="shared" si="133"/>
        <v>0</v>
      </c>
      <c r="BL1319" s="18" t="s">
        <v>283</v>
      </c>
      <c r="BM1319" s="197" t="s">
        <v>2616</v>
      </c>
    </row>
    <row r="1320" spans="1:65" s="2" customFormat="1" ht="16.5" customHeight="1">
      <c r="A1320" s="35"/>
      <c r="B1320" s="36"/>
      <c r="C1320" s="187" t="s">
        <v>2617</v>
      </c>
      <c r="D1320" s="187" t="s">
        <v>160</v>
      </c>
      <c r="E1320" s="188" t="s">
        <v>2586</v>
      </c>
      <c r="F1320" s="189" t="s">
        <v>2587</v>
      </c>
      <c r="G1320" s="190" t="s">
        <v>498</v>
      </c>
      <c r="H1320" s="191">
        <v>1</v>
      </c>
      <c r="I1320" s="192"/>
      <c r="J1320" s="191">
        <f t="shared" si="124"/>
        <v>0</v>
      </c>
      <c r="K1320" s="189" t="s">
        <v>1</v>
      </c>
      <c r="L1320" s="40"/>
      <c r="M1320" s="193" t="s">
        <v>1</v>
      </c>
      <c r="N1320" s="194" t="s">
        <v>41</v>
      </c>
      <c r="O1320" s="72"/>
      <c r="P1320" s="195">
        <f t="shared" si="125"/>
        <v>0</v>
      </c>
      <c r="Q1320" s="195">
        <v>0</v>
      </c>
      <c r="R1320" s="195">
        <f t="shared" si="126"/>
        <v>0</v>
      </c>
      <c r="S1320" s="195">
        <v>0</v>
      </c>
      <c r="T1320" s="196">
        <f t="shared" si="127"/>
        <v>0</v>
      </c>
      <c r="U1320" s="35"/>
      <c r="V1320" s="35"/>
      <c r="W1320" s="35"/>
      <c r="X1320" s="35"/>
      <c r="Y1320" s="35"/>
      <c r="Z1320" s="35"/>
      <c r="AA1320" s="35"/>
      <c r="AB1320" s="35"/>
      <c r="AC1320" s="35"/>
      <c r="AD1320" s="35"/>
      <c r="AE1320" s="35"/>
      <c r="AR1320" s="197" t="s">
        <v>283</v>
      </c>
      <c r="AT1320" s="197" t="s">
        <v>160</v>
      </c>
      <c r="AU1320" s="197" t="s">
        <v>85</v>
      </c>
      <c r="AY1320" s="18" t="s">
        <v>158</v>
      </c>
      <c r="BE1320" s="198">
        <f t="shared" si="128"/>
        <v>0</v>
      </c>
      <c r="BF1320" s="198">
        <f t="shared" si="129"/>
        <v>0</v>
      </c>
      <c r="BG1320" s="198">
        <f t="shared" si="130"/>
        <v>0</v>
      </c>
      <c r="BH1320" s="198">
        <f t="shared" si="131"/>
        <v>0</v>
      </c>
      <c r="BI1320" s="198">
        <f t="shared" si="132"/>
        <v>0</v>
      </c>
      <c r="BJ1320" s="18" t="s">
        <v>8</v>
      </c>
      <c r="BK1320" s="198">
        <f t="shared" si="133"/>
        <v>0</v>
      </c>
      <c r="BL1320" s="18" t="s">
        <v>283</v>
      </c>
      <c r="BM1320" s="197" t="s">
        <v>2618</v>
      </c>
    </row>
    <row r="1321" spans="1:65" s="2" customFormat="1" ht="16.5" customHeight="1">
      <c r="A1321" s="35"/>
      <c r="B1321" s="36"/>
      <c r="C1321" s="187" t="s">
        <v>2619</v>
      </c>
      <c r="D1321" s="187" t="s">
        <v>160</v>
      </c>
      <c r="E1321" s="188" t="s">
        <v>2586</v>
      </c>
      <c r="F1321" s="189" t="s">
        <v>2587</v>
      </c>
      <c r="G1321" s="190" t="s">
        <v>498</v>
      </c>
      <c r="H1321" s="191">
        <v>1</v>
      </c>
      <c r="I1321" s="192"/>
      <c r="J1321" s="191">
        <f t="shared" si="124"/>
        <v>0</v>
      </c>
      <c r="K1321" s="189" t="s">
        <v>1</v>
      </c>
      <c r="L1321" s="40"/>
      <c r="M1321" s="193" t="s">
        <v>1</v>
      </c>
      <c r="N1321" s="194" t="s">
        <v>41</v>
      </c>
      <c r="O1321" s="72"/>
      <c r="P1321" s="195">
        <f t="shared" si="125"/>
        <v>0</v>
      </c>
      <c r="Q1321" s="195">
        <v>0</v>
      </c>
      <c r="R1321" s="195">
        <f t="shared" si="126"/>
        <v>0</v>
      </c>
      <c r="S1321" s="195">
        <v>0</v>
      </c>
      <c r="T1321" s="196">
        <f t="shared" si="127"/>
        <v>0</v>
      </c>
      <c r="U1321" s="35"/>
      <c r="V1321" s="35"/>
      <c r="W1321" s="35"/>
      <c r="X1321" s="35"/>
      <c r="Y1321" s="35"/>
      <c r="Z1321" s="35"/>
      <c r="AA1321" s="35"/>
      <c r="AB1321" s="35"/>
      <c r="AC1321" s="35"/>
      <c r="AD1321" s="35"/>
      <c r="AE1321" s="35"/>
      <c r="AR1321" s="197" t="s">
        <v>283</v>
      </c>
      <c r="AT1321" s="197" t="s">
        <v>160</v>
      </c>
      <c r="AU1321" s="197" t="s">
        <v>85</v>
      </c>
      <c r="AY1321" s="18" t="s">
        <v>158</v>
      </c>
      <c r="BE1321" s="198">
        <f t="shared" si="128"/>
        <v>0</v>
      </c>
      <c r="BF1321" s="198">
        <f t="shared" si="129"/>
        <v>0</v>
      </c>
      <c r="BG1321" s="198">
        <f t="shared" si="130"/>
        <v>0</v>
      </c>
      <c r="BH1321" s="198">
        <f t="shared" si="131"/>
        <v>0</v>
      </c>
      <c r="BI1321" s="198">
        <f t="shared" si="132"/>
        <v>0</v>
      </c>
      <c r="BJ1321" s="18" t="s">
        <v>8</v>
      </c>
      <c r="BK1321" s="198">
        <f t="shared" si="133"/>
        <v>0</v>
      </c>
      <c r="BL1321" s="18" t="s">
        <v>283</v>
      </c>
      <c r="BM1321" s="197" t="s">
        <v>2620</v>
      </c>
    </row>
    <row r="1322" spans="1:65" s="2" customFormat="1" ht="16.5" customHeight="1">
      <c r="A1322" s="35"/>
      <c r="B1322" s="36"/>
      <c r="C1322" s="187" t="s">
        <v>2621</v>
      </c>
      <c r="D1322" s="187" t="s">
        <v>160</v>
      </c>
      <c r="E1322" s="188" t="s">
        <v>2586</v>
      </c>
      <c r="F1322" s="189" t="s">
        <v>2587</v>
      </c>
      <c r="G1322" s="190" t="s">
        <v>498</v>
      </c>
      <c r="H1322" s="191">
        <v>1</v>
      </c>
      <c r="I1322" s="192"/>
      <c r="J1322" s="191">
        <f t="shared" si="124"/>
        <v>0</v>
      </c>
      <c r="K1322" s="189" t="s">
        <v>1</v>
      </c>
      <c r="L1322" s="40"/>
      <c r="M1322" s="193" t="s">
        <v>1</v>
      </c>
      <c r="N1322" s="194" t="s">
        <v>41</v>
      </c>
      <c r="O1322" s="72"/>
      <c r="P1322" s="195">
        <f t="shared" si="125"/>
        <v>0</v>
      </c>
      <c r="Q1322" s="195">
        <v>0</v>
      </c>
      <c r="R1322" s="195">
        <f t="shared" si="126"/>
        <v>0</v>
      </c>
      <c r="S1322" s="195">
        <v>0</v>
      </c>
      <c r="T1322" s="196">
        <f t="shared" si="127"/>
        <v>0</v>
      </c>
      <c r="U1322" s="35"/>
      <c r="V1322" s="35"/>
      <c r="W1322" s="35"/>
      <c r="X1322" s="35"/>
      <c r="Y1322" s="35"/>
      <c r="Z1322" s="35"/>
      <c r="AA1322" s="35"/>
      <c r="AB1322" s="35"/>
      <c r="AC1322" s="35"/>
      <c r="AD1322" s="35"/>
      <c r="AE1322" s="35"/>
      <c r="AR1322" s="197" t="s">
        <v>283</v>
      </c>
      <c r="AT1322" s="197" t="s">
        <v>160</v>
      </c>
      <c r="AU1322" s="197" t="s">
        <v>85</v>
      </c>
      <c r="AY1322" s="18" t="s">
        <v>158</v>
      </c>
      <c r="BE1322" s="198">
        <f t="shared" si="128"/>
        <v>0</v>
      </c>
      <c r="BF1322" s="198">
        <f t="shared" si="129"/>
        <v>0</v>
      </c>
      <c r="BG1322" s="198">
        <f t="shared" si="130"/>
        <v>0</v>
      </c>
      <c r="BH1322" s="198">
        <f t="shared" si="131"/>
        <v>0</v>
      </c>
      <c r="BI1322" s="198">
        <f t="shared" si="132"/>
        <v>0</v>
      </c>
      <c r="BJ1322" s="18" t="s">
        <v>8</v>
      </c>
      <c r="BK1322" s="198">
        <f t="shared" si="133"/>
        <v>0</v>
      </c>
      <c r="BL1322" s="18" t="s">
        <v>283</v>
      </c>
      <c r="BM1322" s="197" t="s">
        <v>2622</v>
      </c>
    </row>
    <row r="1323" spans="1:65" s="2" customFormat="1" ht="16.5" customHeight="1">
      <c r="A1323" s="35"/>
      <c r="B1323" s="36"/>
      <c r="C1323" s="187" t="s">
        <v>2623</v>
      </c>
      <c r="D1323" s="187" t="s">
        <v>160</v>
      </c>
      <c r="E1323" s="188" t="s">
        <v>2586</v>
      </c>
      <c r="F1323" s="189" t="s">
        <v>2587</v>
      </c>
      <c r="G1323" s="190" t="s">
        <v>498</v>
      </c>
      <c r="H1323" s="191">
        <v>1</v>
      </c>
      <c r="I1323" s="192"/>
      <c r="J1323" s="191">
        <f t="shared" ref="J1323:J1354" si="134">ROUND(I1323*H1323,0)</f>
        <v>0</v>
      </c>
      <c r="K1323" s="189" t="s">
        <v>1</v>
      </c>
      <c r="L1323" s="40"/>
      <c r="M1323" s="193" t="s">
        <v>1</v>
      </c>
      <c r="N1323" s="194" t="s">
        <v>41</v>
      </c>
      <c r="O1323" s="72"/>
      <c r="P1323" s="195">
        <f t="shared" ref="P1323:P1354" si="135">O1323*H1323</f>
        <v>0</v>
      </c>
      <c r="Q1323" s="195">
        <v>0</v>
      </c>
      <c r="R1323" s="195">
        <f t="shared" ref="R1323:R1354" si="136">Q1323*H1323</f>
        <v>0</v>
      </c>
      <c r="S1323" s="195">
        <v>0</v>
      </c>
      <c r="T1323" s="196">
        <f t="shared" ref="T1323:T1354" si="137">S1323*H1323</f>
        <v>0</v>
      </c>
      <c r="U1323" s="35"/>
      <c r="V1323" s="35"/>
      <c r="W1323" s="35"/>
      <c r="X1323" s="35"/>
      <c r="Y1323" s="35"/>
      <c r="Z1323" s="35"/>
      <c r="AA1323" s="35"/>
      <c r="AB1323" s="35"/>
      <c r="AC1323" s="35"/>
      <c r="AD1323" s="35"/>
      <c r="AE1323" s="35"/>
      <c r="AR1323" s="197" t="s">
        <v>283</v>
      </c>
      <c r="AT1323" s="197" t="s">
        <v>160</v>
      </c>
      <c r="AU1323" s="197" t="s">
        <v>85</v>
      </c>
      <c r="AY1323" s="18" t="s">
        <v>158</v>
      </c>
      <c r="BE1323" s="198">
        <f t="shared" ref="BE1323:BE1354" si="138">IF(N1323="základní",J1323,0)</f>
        <v>0</v>
      </c>
      <c r="BF1323" s="198">
        <f t="shared" ref="BF1323:BF1354" si="139">IF(N1323="snížená",J1323,0)</f>
        <v>0</v>
      </c>
      <c r="BG1323" s="198">
        <f t="shared" ref="BG1323:BG1354" si="140">IF(N1323="zákl. přenesená",J1323,0)</f>
        <v>0</v>
      </c>
      <c r="BH1323" s="198">
        <f t="shared" ref="BH1323:BH1354" si="141">IF(N1323="sníž. přenesená",J1323,0)</f>
        <v>0</v>
      </c>
      <c r="BI1323" s="198">
        <f t="shared" ref="BI1323:BI1354" si="142">IF(N1323="nulová",J1323,0)</f>
        <v>0</v>
      </c>
      <c r="BJ1323" s="18" t="s">
        <v>8</v>
      </c>
      <c r="BK1323" s="198">
        <f t="shared" ref="BK1323:BK1354" si="143">ROUND(I1323*H1323,0)</f>
        <v>0</v>
      </c>
      <c r="BL1323" s="18" t="s">
        <v>283</v>
      </c>
      <c r="BM1323" s="197" t="s">
        <v>2624</v>
      </c>
    </row>
    <row r="1324" spans="1:65" s="2" customFormat="1" ht="16.5" customHeight="1">
      <c r="A1324" s="35"/>
      <c r="B1324" s="36"/>
      <c r="C1324" s="187" t="s">
        <v>2625</v>
      </c>
      <c r="D1324" s="187" t="s">
        <v>160</v>
      </c>
      <c r="E1324" s="188" t="s">
        <v>2586</v>
      </c>
      <c r="F1324" s="189" t="s">
        <v>2587</v>
      </c>
      <c r="G1324" s="190" t="s">
        <v>498</v>
      </c>
      <c r="H1324" s="191">
        <v>1</v>
      </c>
      <c r="I1324" s="192"/>
      <c r="J1324" s="191">
        <f t="shared" si="134"/>
        <v>0</v>
      </c>
      <c r="K1324" s="189" t="s">
        <v>1</v>
      </c>
      <c r="L1324" s="40"/>
      <c r="M1324" s="193" t="s">
        <v>1</v>
      </c>
      <c r="N1324" s="194" t="s">
        <v>41</v>
      </c>
      <c r="O1324" s="72"/>
      <c r="P1324" s="195">
        <f t="shared" si="135"/>
        <v>0</v>
      </c>
      <c r="Q1324" s="195">
        <v>0</v>
      </c>
      <c r="R1324" s="195">
        <f t="shared" si="136"/>
        <v>0</v>
      </c>
      <c r="S1324" s="195">
        <v>0</v>
      </c>
      <c r="T1324" s="196">
        <f t="shared" si="137"/>
        <v>0</v>
      </c>
      <c r="U1324" s="35"/>
      <c r="V1324" s="35"/>
      <c r="W1324" s="35"/>
      <c r="X1324" s="35"/>
      <c r="Y1324" s="35"/>
      <c r="Z1324" s="35"/>
      <c r="AA1324" s="35"/>
      <c r="AB1324" s="35"/>
      <c r="AC1324" s="35"/>
      <c r="AD1324" s="35"/>
      <c r="AE1324" s="35"/>
      <c r="AR1324" s="197" t="s">
        <v>283</v>
      </c>
      <c r="AT1324" s="197" t="s">
        <v>160</v>
      </c>
      <c r="AU1324" s="197" t="s">
        <v>85</v>
      </c>
      <c r="AY1324" s="18" t="s">
        <v>158</v>
      </c>
      <c r="BE1324" s="198">
        <f t="shared" si="138"/>
        <v>0</v>
      </c>
      <c r="BF1324" s="198">
        <f t="shared" si="139"/>
        <v>0</v>
      </c>
      <c r="BG1324" s="198">
        <f t="shared" si="140"/>
        <v>0</v>
      </c>
      <c r="BH1324" s="198">
        <f t="shared" si="141"/>
        <v>0</v>
      </c>
      <c r="BI1324" s="198">
        <f t="shared" si="142"/>
        <v>0</v>
      </c>
      <c r="BJ1324" s="18" t="s">
        <v>8</v>
      </c>
      <c r="BK1324" s="198">
        <f t="shared" si="143"/>
        <v>0</v>
      </c>
      <c r="BL1324" s="18" t="s">
        <v>283</v>
      </c>
      <c r="BM1324" s="197" t="s">
        <v>2626</v>
      </c>
    </row>
    <row r="1325" spans="1:65" s="2" customFormat="1" ht="16.5" customHeight="1">
      <c r="A1325" s="35"/>
      <c r="B1325" s="36"/>
      <c r="C1325" s="187" t="s">
        <v>2627</v>
      </c>
      <c r="D1325" s="187" t="s">
        <v>160</v>
      </c>
      <c r="E1325" s="188" t="s">
        <v>2586</v>
      </c>
      <c r="F1325" s="189" t="s">
        <v>2587</v>
      </c>
      <c r="G1325" s="190" t="s">
        <v>498</v>
      </c>
      <c r="H1325" s="191">
        <v>1</v>
      </c>
      <c r="I1325" s="192"/>
      <c r="J1325" s="191">
        <f t="shared" si="134"/>
        <v>0</v>
      </c>
      <c r="K1325" s="189" t="s">
        <v>1</v>
      </c>
      <c r="L1325" s="40"/>
      <c r="M1325" s="193" t="s">
        <v>1</v>
      </c>
      <c r="N1325" s="194" t="s">
        <v>41</v>
      </c>
      <c r="O1325" s="72"/>
      <c r="P1325" s="195">
        <f t="shared" si="135"/>
        <v>0</v>
      </c>
      <c r="Q1325" s="195">
        <v>0</v>
      </c>
      <c r="R1325" s="195">
        <f t="shared" si="136"/>
        <v>0</v>
      </c>
      <c r="S1325" s="195">
        <v>0</v>
      </c>
      <c r="T1325" s="196">
        <f t="shared" si="137"/>
        <v>0</v>
      </c>
      <c r="U1325" s="35"/>
      <c r="V1325" s="35"/>
      <c r="W1325" s="35"/>
      <c r="X1325" s="35"/>
      <c r="Y1325" s="35"/>
      <c r="Z1325" s="35"/>
      <c r="AA1325" s="35"/>
      <c r="AB1325" s="35"/>
      <c r="AC1325" s="35"/>
      <c r="AD1325" s="35"/>
      <c r="AE1325" s="35"/>
      <c r="AR1325" s="197" t="s">
        <v>283</v>
      </c>
      <c r="AT1325" s="197" t="s">
        <v>160</v>
      </c>
      <c r="AU1325" s="197" t="s">
        <v>85</v>
      </c>
      <c r="AY1325" s="18" t="s">
        <v>158</v>
      </c>
      <c r="BE1325" s="198">
        <f t="shared" si="138"/>
        <v>0</v>
      </c>
      <c r="BF1325" s="198">
        <f t="shared" si="139"/>
        <v>0</v>
      </c>
      <c r="BG1325" s="198">
        <f t="shared" si="140"/>
        <v>0</v>
      </c>
      <c r="BH1325" s="198">
        <f t="shared" si="141"/>
        <v>0</v>
      </c>
      <c r="BI1325" s="198">
        <f t="shared" si="142"/>
        <v>0</v>
      </c>
      <c r="BJ1325" s="18" t="s">
        <v>8</v>
      </c>
      <c r="BK1325" s="198">
        <f t="shared" si="143"/>
        <v>0</v>
      </c>
      <c r="BL1325" s="18" t="s">
        <v>283</v>
      </c>
      <c r="BM1325" s="197" t="s">
        <v>2628</v>
      </c>
    </row>
    <row r="1326" spans="1:65" s="2" customFormat="1" ht="16.5" customHeight="1">
      <c r="A1326" s="35"/>
      <c r="B1326" s="36"/>
      <c r="C1326" s="187" t="s">
        <v>2629</v>
      </c>
      <c r="D1326" s="187" t="s">
        <v>160</v>
      </c>
      <c r="E1326" s="188" t="s">
        <v>2586</v>
      </c>
      <c r="F1326" s="189" t="s">
        <v>2587</v>
      </c>
      <c r="G1326" s="190" t="s">
        <v>498</v>
      </c>
      <c r="H1326" s="191">
        <v>1</v>
      </c>
      <c r="I1326" s="192"/>
      <c r="J1326" s="191">
        <f t="shared" si="134"/>
        <v>0</v>
      </c>
      <c r="K1326" s="189" t="s">
        <v>1</v>
      </c>
      <c r="L1326" s="40"/>
      <c r="M1326" s="193" t="s">
        <v>1</v>
      </c>
      <c r="N1326" s="194" t="s">
        <v>41</v>
      </c>
      <c r="O1326" s="72"/>
      <c r="P1326" s="195">
        <f t="shared" si="135"/>
        <v>0</v>
      </c>
      <c r="Q1326" s="195">
        <v>0</v>
      </c>
      <c r="R1326" s="195">
        <f t="shared" si="136"/>
        <v>0</v>
      </c>
      <c r="S1326" s="195">
        <v>0</v>
      </c>
      <c r="T1326" s="196">
        <f t="shared" si="137"/>
        <v>0</v>
      </c>
      <c r="U1326" s="35"/>
      <c r="V1326" s="35"/>
      <c r="W1326" s="35"/>
      <c r="X1326" s="35"/>
      <c r="Y1326" s="35"/>
      <c r="Z1326" s="35"/>
      <c r="AA1326" s="35"/>
      <c r="AB1326" s="35"/>
      <c r="AC1326" s="35"/>
      <c r="AD1326" s="35"/>
      <c r="AE1326" s="35"/>
      <c r="AR1326" s="197" t="s">
        <v>283</v>
      </c>
      <c r="AT1326" s="197" t="s">
        <v>160</v>
      </c>
      <c r="AU1326" s="197" t="s">
        <v>85</v>
      </c>
      <c r="AY1326" s="18" t="s">
        <v>158</v>
      </c>
      <c r="BE1326" s="198">
        <f t="shared" si="138"/>
        <v>0</v>
      </c>
      <c r="BF1326" s="198">
        <f t="shared" si="139"/>
        <v>0</v>
      </c>
      <c r="BG1326" s="198">
        <f t="shared" si="140"/>
        <v>0</v>
      </c>
      <c r="BH1326" s="198">
        <f t="shared" si="141"/>
        <v>0</v>
      </c>
      <c r="BI1326" s="198">
        <f t="shared" si="142"/>
        <v>0</v>
      </c>
      <c r="BJ1326" s="18" t="s">
        <v>8</v>
      </c>
      <c r="BK1326" s="198">
        <f t="shared" si="143"/>
        <v>0</v>
      </c>
      <c r="BL1326" s="18" t="s">
        <v>283</v>
      </c>
      <c r="BM1326" s="197" t="s">
        <v>2630</v>
      </c>
    </row>
    <row r="1327" spans="1:65" s="2" customFormat="1" ht="16.5" customHeight="1">
      <c r="A1327" s="35"/>
      <c r="B1327" s="36"/>
      <c r="C1327" s="187" t="s">
        <v>2631</v>
      </c>
      <c r="D1327" s="187" t="s">
        <v>160</v>
      </c>
      <c r="E1327" s="188" t="s">
        <v>2586</v>
      </c>
      <c r="F1327" s="189" t="s">
        <v>2587</v>
      </c>
      <c r="G1327" s="190" t="s">
        <v>498</v>
      </c>
      <c r="H1327" s="191">
        <v>1</v>
      </c>
      <c r="I1327" s="192"/>
      <c r="J1327" s="191">
        <f t="shared" si="134"/>
        <v>0</v>
      </c>
      <c r="K1327" s="189" t="s">
        <v>1</v>
      </c>
      <c r="L1327" s="40"/>
      <c r="M1327" s="193" t="s">
        <v>1</v>
      </c>
      <c r="N1327" s="194" t="s">
        <v>41</v>
      </c>
      <c r="O1327" s="72"/>
      <c r="P1327" s="195">
        <f t="shared" si="135"/>
        <v>0</v>
      </c>
      <c r="Q1327" s="195">
        <v>0</v>
      </c>
      <c r="R1327" s="195">
        <f t="shared" si="136"/>
        <v>0</v>
      </c>
      <c r="S1327" s="195">
        <v>0</v>
      </c>
      <c r="T1327" s="196">
        <f t="shared" si="137"/>
        <v>0</v>
      </c>
      <c r="U1327" s="35"/>
      <c r="V1327" s="35"/>
      <c r="W1327" s="35"/>
      <c r="X1327" s="35"/>
      <c r="Y1327" s="35"/>
      <c r="Z1327" s="35"/>
      <c r="AA1327" s="35"/>
      <c r="AB1327" s="35"/>
      <c r="AC1327" s="35"/>
      <c r="AD1327" s="35"/>
      <c r="AE1327" s="35"/>
      <c r="AR1327" s="197" t="s">
        <v>283</v>
      </c>
      <c r="AT1327" s="197" t="s">
        <v>160</v>
      </c>
      <c r="AU1327" s="197" t="s">
        <v>85</v>
      </c>
      <c r="AY1327" s="18" t="s">
        <v>158</v>
      </c>
      <c r="BE1327" s="198">
        <f t="shared" si="138"/>
        <v>0</v>
      </c>
      <c r="BF1327" s="198">
        <f t="shared" si="139"/>
        <v>0</v>
      </c>
      <c r="BG1327" s="198">
        <f t="shared" si="140"/>
        <v>0</v>
      </c>
      <c r="BH1327" s="198">
        <f t="shared" si="141"/>
        <v>0</v>
      </c>
      <c r="BI1327" s="198">
        <f t="shared" si="142"/>
        <v>0</v>
      </c>
      <c r="BJ1327" s="18" t="s">
        <v>8</v>
      </c>
      <c r="BK1327" s="198">
        <f t="shared" si="143"/>
        <v>0</v>
      </c>
      <c r="BL1327" s="18" t="s">
        <v>283</v>
      </c>
      <c r="BM1327" s="197" t="s">
        <v>2632</v>
      </c>
    </row>
    <row r="1328" spans="1:65" s="2" customFormat="1" ht="16.5" customHeight="1">
      <c r="A1328" s="35"/>
      <c r="B1328" s="36"/>
      <c r="C1328" s="187" t="s">
        <v>2633</v>
      </c>
      <c r="D1328" s="187" t="s">
        <v>160</v>
      </c>
      <c r="E1328" s="188" t="s">
        <v>2586</v>
      </c>
      <c r="F1328" s="189" t="s">
        <v>2587</v>
      </c>
      <c r="G1328" s="190" t="s">
        <v>498</v>
      </c>
      <c r="H1328" s="191">
        <v>1</v>
      </c>
      <c r="I1328" s="192"/>
      <c r="J1328" s="191">
        <f t="shared" si="134"/>
        <v>0</v>
      </c>
      <c r="K1328" s="189" t="s">
        <v>1</v>
      </c>
      <c r="L1328" s="40"/>
      <c r="M1328" s="193" t="s">
        <v>1</v>
      </c>
      <c r="N1328" s="194" t="s">
        <v>41</v>
      </c>
      <c r="O1328" s="72"/>
      <c r="P1328" s="195">
        <f t="shared" si="135"/>
        <v>0</v>
      </c>
      <c r="Q1328" s="195">
        <v>0</v>
      </c>
      <c r="R1328" s="195">
        <f t="shared" si="136"/>
        <v>0</v>
      </c>
      <c r="S1328" s="195">
        <v>0</v>
      </c>
      <c r="T1328" s="196">
        <f t="shared" si="137"/>
        <v>0</v>
      </c>
      <c r="U1328" s="35"/>
      <c r="V1328" s="35"/>
      <c r="W1328" s="35"/>
      <c r="X1328" s="35"/>
      <c r="Y1328" s="35"/>
      <c r="Z1328" s="35"/>
      <c r="AA1328" s="35"/>
      <c r="AB1328" s="35"/>
      <c r="AC1328" s="35"/>
      <c r="AD1328" s="35"/>
      <c r="AE1328" s="35"/>
      <c r="AR1328" s="197" t="s">
        <v>283</v>
      </c>
      <c r="AT1328" s="197" t="s">
        <v>160</v>
      </c>
      <c r="AU1328" s="197" t="s">
        <v>85</v>
      </c>
      <c r="AY1328" s="18" t="s">
        <v>158</v>
      </c>
      <c r="BE1328" s="198">
        <f t="shared" si="138"/>
        <v>0</v>
      </c>
      <c r="BF1328" s="198">
        <f t="shared" si="139"/>
        <v>0</v>
      </c>
      <c r="BG1328" s="198">
        <f t="shared" si="140"/>
        <v>0</v>
      </c>
      <c r="BH1328" s="198">
        <f t="shared" si="141"/>
        <v>0</v>
      </c>
      <c r="BI1328" s="198">
        <f t="shared" si="142"/>
        <v>0</v>
      </c>
      <c r="BJ1328" s="18" t="s">
        <v>8</v>
      </c>
      <c r="BK1328" s="198">
        <f t="shared" si="143"/>
        <v>0</v>
      </c>
      <c r="BL1328" s="18" t="s">
        <v>283</v>
      </c>
      <c r="BM1328" s="197" t="s">
        <v>2634</v>
      </c>
    </row>
    <row r="1329" spans="1:65" s="2" customFormat="1" ht="16.5" customHeight="1">
      <c r="A1329" s="35"/>
      <c r="B1329" s="36"/>
      <c r="C1329" s="187" t="s">
        <v>2635</v>
      </c>
      <c r="D1329" s="187" t="s">
        <v>160</v>
      </c>
      <c r="E1329" s="188" t="s">
        <v>2586</v>
      </c>
      <c r="F1329" s="189" t="s">
        <v>2587</v>
      </c>
      <c r="G1329" s="190" t="s">
        <v>498</v>
      </c>
      <c r="H1329" s="191">
        <v>1</v>
      </c>
      <c r="I1329" s="192"/>
      <c r="J1329" s="191">
        <f t="shared" si="134"/>
        <v>0</v>
      </c>
      <c r="K1329" s="189" t="s">
        <v>1</v>
      </c>
      <c r="L1329" s="40"/>
      <c r="M1329" s="193" t="s">
        <v>1</v>
      </c>
      <c r="N1329" s="194" t="s">
        <v>41</v>
      </c>
      <c r="O1329" s="72"/>
      <c r="P1329" s="195">
        <f t="shared" si="135"/>
        <v>0</v>
      </c>
      <c r="Q1329" s="195">
        <v>0</v>
      </c>
      <c r="R1329" s="195">
        <f t="shared" si="136"/>
        <v>0</v>
      </c>
      <c r="S1329" s="195">
        <v>0</v>
      </c>
      <c r="T1329" s="196">
        <f t="shared" si="137"/>
        <v>0</v>
      </c>
      <c r="U1329" s="35"/>
      <c r="V1329" s="35"/>
      <c r="W1329" s="35"/>
      <c r="X1329" s="35"/>
      <c r="Y1329" s="35"/>
      <c r="Z1329" s="35"/>
      <c r="AA1329" s="35"/>
      <c r="AB1329" s="35"/>
      <c r="AC1329" s="35"/>
      <c r="AD1329" s="35"/>
      <c r="AE1329" s="35"/>
      <c r="AR1329" s="197" t="s">
        <v>283</v>
      </c>
      <c r="AT1329" s="197" t="s">
        <v>160</v>
      </c>
      <c r="AU1329" s="197" t="s">
        <v>85</v>
      </c>
      <c r="AY1329" s="18" t="s">
        <v>158</v>
      </c>
      <c r="BE1329" s="198">
        <f t="shared" si="138"/>
        <v>0</v>
      </c>
      <c r="BF1329" s="198">
        <f t="shared" si="139"/>
        <v>0</v>
      </c>
      <c r="BG1329" s="198">
        <f t="shared" si="140"/>
        <v>0</v>
      </c>
      <c r="BH1329" s="198">
        <f t="shared" si="141"/>
        <v>0</v>
      </c>
      <c r="BI1329" s="198">
        <f t="shared" si="142"/>
        <v>0</v>
      </c>
      <c r="BJ1329" s="18" t="s">
        <v>8</v>
      </c>
      <c r="BK1329" s="198">
        <f t="shared" si="143"/>
        <v>0</v>
      </c>
      <c r="BL1329" s="18" t="s">
        <v>283</v>
      </c>
      <c r="BM1329" s="197" t="s">
        <v>2636</v>
      </c>
    </row>
    <row r="1330" spans="1:65" s="2" customFormat="1" ht="16.5" customHeight="1">
      <c r="A1330" s="35"/>
      <c r="B1330" s="36"/>
      <c r="C1330" s="187" t="s">
        <v>2637</v>
      </c>
      <c r="D1330" s="187" t="s">
        <v>160</v>
      </c>
      <c r="E1330" s="188" t="s">
        <v>2586</v>
      </c>
      <c r="F1330" s="189" t="s">
        <v>2587</v>
      </c>
      <c r="G1330" s="190" t="s">
        <v>498</v>
      </c>
      <c r="H1330" s="191">
        <v>1</v>
      </c>
      <c r="I1330" s="192"/>
      <c r="J1330" s="191">
        <f t="shared" si="134"/>
        <v>0</v>
      </c>
      <c r="K1330" s="189" t="s">
        <v>1</v>
      </c>
      <c r="L1330" s="40"/>
      <c r="M1330" s="193" t="s">
        <v>1</v>
      </c>
      <c r="N1330" s="194" t="s">
        <v>41</v>
      </c>
      <c r="O1330" s="72"/>
      <c r="P1330" s="195">
        <f t="shared" si="135"/>
        <v>0</v>
      </c>
      <c r="Q1330" s="195">
        <v>0</v>
      </c>
      <c r="R1330" s="195">
        <f t="shared" si="136"/>
        <v>0</v>
      </c>
      <c r="S1330" s="195">
        <v>0</v>
      </c>
      <c r="T1330" s="196">
        <f t="shared" si="137"/>
        <v>0</v>
      </c>
      <c r="U1330" s="35"/>
      <c r="V1330" s="35"/>
      <c r="W1330" s="35"/>
      <c r="X1330" s="35"/>
      <c r="Y1330" s="35"/>
      <c r="Z1330" s="35"/>
      <c r="AA1330" s="35"/>
      <c r="AB1330" s="35"/>
      <c r="AC1330" s="35"/>
      <c r="AD1330" s="35"/>
      <c r="AE1330" s="35"/>
      <c r="AR1330" s="197" t="s">
        <v>283</v>
      </c>
      <c r="AT1330" s="197" t="s">
        <v>160</v>
      </c>
      <c r="AU1330" s="197" t="s">
        <v>85</v>
      </c>
      <c r="AY1330" s="18" t="s">
        <v>158</v>
      </c>
      <c r="BE1330" s="198">
        <f t="shared" si="138"/>
        <v>0</v>
      </c>
      <c r="BF1330" s="198">
        <f t="shared" si="139"/>
        <v>0</v>
      </c>
      <c r="BG1330" s="198">
        <f t="shared" si="140"/>
        <v>0</v>
      </c>
      <c r="BH1330" s="198">
        <f t="shared" si="141"/>
        <v>0</v>
      </c>
      <c r="BI1330" s="198">
        <f t="shared" si="142"/>
        <v>0</v>
      </c>
      <c r="BJ1330" s="18" t="s">
        <v>8</v>
      </c>
      <c r="BK1330" s="198">
        <f t="shared" si="143"/>
        <v>0</v>
      </c>
      <c r="BL1330" s="18" t="s">
        <v>283</v>
      </c>
      <c r="BM1330" s="197" t="s">
        <v>2638</v>
      </c>
    </row>
    <row r="1331" spans="1:65" s="2" customFormat="1" ht="16.5" customHeight="1">
      <c r="A1331" s="35"/>
      <c r="B1331" s="36"/>
      <c r="C1331" s="187" t="s">
        <v>2639</v>
      </c>
      <c r="D1331" s="187" t="s">
        <v>160</v>
      </c>
      <c r="E1331" s="188" t="s">
        <v>2586</v>
      </c>
      <c r="F1331" s="189" t="s">
        <v>2587</v>
      </c>
      <c r="G1331" s="190" t="s">
        <v>498</v>
      </c>
      <c r="H1331" s="191">
        <v>1</v>
      </c>
      <c r="I1331" s="192"/>
      <c r="J1331" s="191">
        <f t="shared" si="134"/>
        <v>0</v>
      </c>
      <c r="K1331" s="189" t="s">
        <v>1</v>
      </c>
      <c r="L1331" s="40"/>
      <c r="M1331" s="193" t="s">
        <v>1</v>
      </c>
      <c r="N1331" s="194" t="s">
        <v>41</v>
      </c>
      <c r="O1331" s="72"/>
      <c r="P1331" s="195">
        <f t="shared" si="135"/>
        <v>0</v>
      </c>
      <c r="Q1331" s="195">
        <v>0</v>
      </c>
      <c r="R1331" s="195">
        <f t="shared" si="136"/>
        <v>0</v>
      </c>
      <c r="S1331" s="195">
        <v>0</v>
      </c>
      <c r="T1331" s="196">
        <f t="shared" si="137"/>
        <v>0</v>
      </c>
      <c r="U1331" s="35"/>
      <c r="V1331" s="35"/>
      <c r="W1331" s="35"/>
      <c r="X1331" s="35"/>
      <c r="Y1331" s="35"/>
      <c r="Z1331" s="35"/>
      <c r="AA1331" s="35"/>
      <c r="AB1331" s="35"/>
      <c r="AC1331" s="35"/>
      <c r="AD1331" s="35"/>
      <c r="AE1331" s="35"/>
      <c r="AR1331" s="197" t="s">
        <v>283</v>
      </c>
      <c r="AT1331" s="197" t="s">
        <v>160</v>
      </c>
      <c r="AU1331" s="197" t="s">
        <v>85</v>
      </c>
      <c r="AY1331" s="18" t="s">
        <v>158</v>
      </c>
      <c r="BE1331" s="198">
        <f t="shared" si="138"/>
        <v>0</v>
      </c>
      <c r="BF1331" s="198">
        <f t="shared" si="139"/>
        <v>0</v>
      </c>
      <c r="BG1331" s="198">
        <f t="shared" si="140"/>
        <v>0</v>
      </c>
      <c r="BH1331" s="198">
        <f t="shared" si="141"/>
        <v>0</v>
      </c>
      <c r="BI1331" s="198">
        <f t="shared" si="142"/>
        <v>0</v>
      </c>
      <c r="BJ1331" s="18" t="s">
        <v>8</v>
      </c>
      <c r="BK1331" s="198">
        <f t="shared" si="143"/>
        <v>0</v>
      </c>
      <c r="BL1331" s="18" t="s">
        <v>283</v>
      </c>
      <c r="BM1331" s="197" t="s">
        <v>2640</v>
      </c>
    </row>
    <row r="1332" spans="1:65" s="2" customFormat="1" ht="24">
      <c r="A1332" s="35"/>
      <c r="B1332" s="36"/>
      <c r="C1332" s="187" t="s">
        <v>2641</v>
      </c>
      <c r="D1332" s="187" t="s">
        <v>160</v>
      </c>
      <c r="E1332" s="188" t="s">
        <v>2642</v>
      </c>
      <c r="F1332" s="189" t="s">
        <v>2643</v>
      </c>
      <c r="G1332" s="190" t="s">
        <v>498</v>
      </c>
      <c r="H1332" s="191">
        <v>1</v>
      </c>
      <c r="I1332" s="192"/>
      <c r="J1332" s="191">
        <f t="shared" si="134"/>
        <v>0</v>
      </c>
      <c r="K1332" s="189" t="s">
        <v>1</v>
      </c>
      <c r="L1332" s="40"/>
      <c r="M1332" s="193" t="s">
        <v>1</v>
      </c>
      <c r="N1332" s="194" t="s">
        <v>41</v>
      </c>
      <c r="O1332" s="72"/>
      <c r="P1332" s="195">
        <f t="shared" si="135"/>
        <v>0</v>
      </c>
      <c r="Q1332" s="195">
        <v>0</v>
      </c>
      <c r="R1332" s="195">
        <f t="shared" si="136"/>
        <v>0</v>
      </c>
      <c r="S1332" s="195">
        <v>0</v>
      </c>
      <c r="T1332" s="196">
        <f t="shared" si="137"/>
        <v>0</v>
      </c>
      <c r="U1332" s="35"/>
      <c r="V1332" s="35"/>
      <c r="W1332" s="35"/>
      <c r="X1332" s="35"/>
      <c r="Y1332" s="35"/>
      <c r="Z1332" s="35"/>
      <c r="AA1332" s="35"/>
      <c r="AB1332" s="35"/>
      <c r="AC1332" s="35"/>
      <c r="AD1332" s="35"/>
      <c r="AE1332" s="35"/>
      <c r="AR1332" s="197" t="s">
        <v>283</v>
      </c>
      <c r="AT1332" s="197" t="s">
        <v>160</v>
      </c>
      <c r="AU1332" s="197" t="s">
        <v>85</v>
      </c>
      <c r="AY1332" s="18" t="s">
        <v>158</v>
      </c>
      <c r="BE1332" s="198">
        <f t="shared" si="138"/>
        <v>0</v>
      </c>
      <c r="BF1332" s="198">
        <f t="shared" si="139"/>
        <v>0</v>
      </c>
      <c r="BG1332" s="198">
        <f t="shared" si="140"/>
        <v>0</v>
      </c>
      <c r="BH1332" s="198">
        <f t="shared" si="141"/>
        <v>0</v>
      </c>
      <c r="BI1332" s="198">
        <f t="shared" si="142"/>
        <v>0</v>
      </c>
      <c r="BJ1332" s="18" t="s">
        <v>8</v>
      </c>
      <c r="BK1332" s="198">
        <f t="shared" si="143"/>
        <v>0</v>
      </c>
      <c r="BL1332" s="18" t="s">
        <v>283</v>
      </c>
      <c r="BM1332" s="197" t="s">
        <v>2644</v>
      </c>
    </row>
    <row r="1333" spans="1:65" s="2" customFormat="1" ht="24">
      <c r="A1333" s="35"/>
      <c r="B1333" s="36"/>
      <c r="C1333" s="187" t="s">
        <v>2645</v>
      </c>
      <c r="D1333" s="187" t="s">
        <v>160</v>
      </c>
      <c r="E1333" s="188" t="s">
        <v>2642</v>
      </c>
      <c r="F1333" s="189" t="s">
        <v>2643</v>
      </c>
      <c r="G1333" s="190" t="s">
        <v>498</v>
      </c>
      <c r="H1333" s="191">
        <v>1</v>
      </c>
      <c r="I1333" s="192"/>
      <c r="J1333" s="191">
        <f t="shared" si="134"/>
        <v>0</v>
      </c>
      <c r="K1333" s="189" t="s">
        <v>1</v>
      </c>
      <c r="L1333" s="40"/>
      <c r="M1333" s="193" t="s">
        <v>1</v>
      </c>
      <c r="N1333" s="194" t="s">
        <v>41</v>
      </c>
      <c r="O1333" s="72"/>
      <c r="P1333" s="195">
        <f t="shared" si="135"/>
        <v>0</v>
      </c>
      <c r="Q1333" s="195">
        <v>0</v>
      </c>
      <c r="R1333" s="195">
        <f t="shared" si="136"/>
        <v>0</v>
      </c>
      <c r="S1333" s="195">
        <v>0</v>
      </c>
      <c r="T1333" s="196">
        <f t="shared" si="137"/>
        <v>0</v>
      </c>
      <c r="U1333" s="35"/>
      <c r="V1333" s="35"/>
      <c r="W1333" s="35"/>
      <c r="X1333" s="35"/>
      <c r="Y1333" s="35"/>
      <c r="Z1333" s="35"/>
      <c r="AA1333" s="35"/>
      <c r="AB1333" s="35"/>
      <c r="AC1333" s="35"/>
      <c r="AD1333" s="35"/>
      <c r="AE1333" s="35"/>
      <c r="AR1333" s="197" t="s">
        <v>283</v>
      </c>
      <c r="AT1333" s="197" t="s">
        <v>160</v>
      </c>
      <c r="AU1333" s="197" t="s">
        <v>85</v>
      </c>
      <c r="AY1333" s="18" t="s">
        <v>158</v>
      </c>
      <c r="BE1333" s="198">
        <f t="shared" si="138"/>
        <v>0</v>
      </c>
      <c r="BF1333" s="198">
        <f t="shared" si="139"/>
        <v>0</v>
      </c>
      <c r="BG1333" s="198">
        <f t="shared" si="140"/>
        <v>0</v>
      </c>
      <c r="BH1333" s="198">
        <f t="shared" si="141"/>
        <v>0</v>
      </c>
      <c r="BI1333" s="198">
        <f t="shared" si="142"/>
        <v>0</v>
      </c>
      <c r="BJ1333" s="18" t="s">
        <v>8</v>
      </c>
      <c r="BK1333" s="198">
        <f t="shared" si="143"/>
        <v>0</v>
      </c>
      <c r="BL1333" s="18" t="s">
        <v>283</v>
      </c>
      <c r="BM1333" s="197" t="s">
        <v>2646</v>
      </c>
    </row>
    <row r="1334" spans="1:65" s="2" customFormat="1" ht="16.5" customHeight="1">
      <c r="A1334" s="35"/>
      <c r="B1334" s="36"/>
      <c r="C1334" s="187" t="s">
        <v>2647</v>
      </c>
      <c r="D1334" s="187" t="s">
        <v>160</v>
      </c>
      <c r="E1334" s="188" t="s">
        <v>2648</v>
      </c>
      <c r="F1334" s="189" t="s">
        <v>2649</v>
      </c>
      <c r="G1334" s="190" t="s">
        <v>498</v>
      </c>
      <c r="H1334" s="191">
        <v>1</v>
      </c>
      <c r="I1334" s="192"/>
      <c r="J1334" s="191">
        <f t="shared" si="134"/>
        <v>0</v>
      </c>
      <c r="K1334" s="189" t="s">
        <v>1</v>
      </c>
      <c r="L1334" s="40"/>
      <c r="M1334" s="193" t="s">
        <v>1</v>
      </c>
      <c r="N1334" s="194" t="s">
        <v>41</v>
      </c>
      <c r="O1334" s="72"/>
      <c r="P1334" s="195">
        <f t="shared" si="135"/>
        <v>0</v>
      </c>
      <c r="Q1334" s="195">
        <v>0</v>
      </c>
      <c r="R1334" s="195">
        <f t="shared" si="136"/>
        <v>0</v>
      </c>
      <c r="S1334" s="195">
        <v>0</v>
      </c>
      <c r="T1334" s="196">
        <f t="shared" si="137"/>
        <v>0</v>
      </c>
      <c r="U1334" s="35"/>
      <c r="V1334" s="35"/>
      <c r="W1334" s="35"/>
      <c r="X1334" s="35"/>
      <c r="Y1334" s="35"/>
      <c r="Z1334" s="35"/>
      <c r="AA1334" s="35"/>
      <c r="AB1334" s="35"/>
      <c r="AC1334" s="35"/>
      <c r="AD1334" s="35"/>
      <c r="AE1334" s="35"/>
      <c r="AR1334" s="197" t="s">
        <v>283</v>
      </c>
      <c r="AT1334" s="197" t="s">
        <v>160</v>
      </c>
      <c r="AU1334" s="197" t="s">
        <v>85</v>
      </c>
      <c r="AY1334" s="18" t="s">
        <v>158</v>
      </c>
      <c r="BE1334" s="198">
        <f t="shared" si="138"/>
        <v>0</v>
      </c>
      <c r="BF1334" s="198">
        <f t="shared" si="139"/>
        <v>0</v>
      </c>
      <c r="BG1334" s="198">
        <f t="shared" si="140"/>
        <v>0</v>
      </c>
      <c r="BH1334" s="198">
        <f t="shared" si="141"/>
        <v>0</v>
      </c>
      <c r="BI1334" s="198">
        <f t="shared" si="142"/>
        <v>0</v>
      </c>
      <c r="BJ1334" s="18" t="s">
        <v>8</v>
      </c>
      <c r="BK1334" s="198">
        <f t="shared" si="143"/>
        <v>0</v>
      </c>
      <c r="BL1334" s="18" t="s">
        <v>283</v>
      </c>
      <c r="BM1334" s="197" t="s">
        <v>2650</v>
      </c>
    </row>
    <row r="1335" spans="1:65" s="2" customFormat="1" ht="16.5" customHeight="1">
      <c r="A1335" s="35"/>
      <c r="B1335" s="36"/>
      <c r="C1335" s="187" t="s">
        <v>2651</v>
      </c>
      <c r="D1335" s="187" t="s">
        <v>160</v>
      </c>
      <c r="E1335" s="188" t="s">
        <v>2652</v>
      </c>
      <c r="F1335" s="189" t="s">
        <v>2653</v>
      </c>
      <c r="G1335" s="190" t="s">
        <v>498</v>
      </c>
      <c r="H1335" s="191">
        <v>1</v>
      </c>
      <c r="I1335" s="192"/>
      <c r="J1335" s="191">
        <f t="shared" si="134"/>
        <v>0</v>
      </c>
      <c r="K1335" s="189" t="s">
        <v>1</v>
      </c>
      <c r="L1335" s="40"/>
      <c r="M1335" s="193" t="s">
        <v>1</v>
      </c>
      <c r="N1335" s="194" t="s">
        <v>41</v>
      </c>
      <c r="O1335" s="72"/>
      <c r="P1335" s="195">
        <f t="shared" si="135"/>
        <v>0</v>
      </c>
      <c r="Q1335" s="195">
        <v>0</v>
      </c>
      <c r="R1335" s="195">
        <f t="shared" si="136"/>
        <v>0</v>
      </c>
      <c r="S1335" s="195">
        <v>0</v>
      </c>
      <c r="T1335" s="196">
        <f t="shared" si="137"/>
        <v>0</v>
      </c>
      <c r="U1335" s="35"/>
      <c r="V1335" s="35"/>
      <c r="W1335" s="35"/>
      <c r="X1335" s="35"/>
      <c r="Y1335" s="35"/>
      <c r="Z1335" s="35"/>
      <c r="AA1335" s="35"/>
      <c r="AB1335" s="35"/>
      <c r="AC1335" s="35"/>
      <c r="AD1335" s="35"/>
      <c r="AE1335" s="35"/>
      <c r="AR1335" s="197" t="s">
        <v>283</v>
      </c>
      <c r="AT1335" s="197" t="s">
        <v>160</v>
      </c>
      <c r="AU1335" s="197" t="s">
        <v>85</v>
      </c>
      <c r="AY1335" s="18" t="s">
        <v>158</v>
      </c>
      <c r="BE1335" s="198">
        <f t="shared" si="138"/>
        <v>0</v>
      </c>
      <c r="BF1335" s="198">
        <f t="shared" si="139"/>
        <v>0</v>
      </c>
      <c r="BG1335" s="198">
        <f t="shared" si="140"/>
        <v>0</v>
      </c>
      <c r="BH1335" s="198">
        <f t="shared" si="141"/>
        <v>0</v>
      </c>
      <c r="BI1335" s="198">
        <f t="shared" si="142"/>
        <v>0</v>
      </c>
      <c r="BJ1335" s="18" t="s">
        <v>8</v>
      </c>
      <c r="BK1335" s="198">
        <f t="shared" si="143"/>
        <v>0</v>
      </c>
      <c r="BL1335" s="18" t="s">
        <v>283</v>
      </c>
      <c r="BM1335" s="197" t="s">
        <v>2654</v>
      </c>
    </row>
    <row r="1336" spans="1:65" s="2" customFormat="1" ht="16.5" customHeight="1">
      <c r="A1336" s="35"/>
      <c r="B1336" s="36"/>
      <c r="C1336" s="187" t="s">
        <v>2655</v>
      </c>
      <c r="D1336" s="187" t="s">
        <v>160</v>
      </c>
      <c r="E1336" s="188" t="s">
        <v>2656</v>
      </c>
      <c r="F1336" s="189" t="s">
        <v>2657</v>
      </c>
      <c r="G1336" s="190" t="s">
        <v>498</v>
      </c>
      <c r="H1336" s="191">
        <v>1</v>
      </c>
      <c r="I1336" s="192"/>
      <c r="J1336" s="191">
        <f t="shared" si="134"/>
        <v>0</v>
      </c>
      <c r="K1336" s="189" t="s">
        <v>1</v>
      </c>
      <c r="L1336" s="40"/>
      <c r="M1336" s="193" t="s">
        <v>1</v>
      </c>
      <c r="N1336" s="194" t="s">
        <v>41</v>
      </c>
      <c r="O1336" s="72"/>
      <c r="P1336" s="195">
        <f t="shared" si="135"/>
        <v>0</v>
      </c>
      <c r="Q1336" s="195">
        <v>0</v>
      </c>
      <c r="R1336" s="195">
        <f t="shared" si="136"/>
        <v>0</v>
      </c>
      <c r="S1336" s="195">
        <v>0</v>
      </c>
      <c r="T1336" s="196">
        <f t="shared" si="137"/>
        <v>0</v>
      </c>
      <c r="U1336" s="35"/>
      <c r="V1336" s="35"/>
      <c r="W1336" s="35"/>
      <c r="X1336" s="35"/>
      <c r="Y1336" s="35"/>
      <c r="Z1336" s="35"/>
      <c r="AA1336" s="35"/>
      <c r="AB1336" s="35"/>
      <c r="AC1336" s="35"/>
      <c r="AD1336" s="35"/>
      <c r="AE1336" s="35"/>
      <c r="AR1336" s="197" t="s">
        <v>283</v>
      </c>
      <c r="AT1336" s="197" t="s">
        <v>160</v>
      </c>
      <c r="AU1336" s="197" t="s">
        <v>85</v>
      </c>
      <c r="AY1336" s="18" t="s">
        <v>158</v>
      </c>
      <c r="BE1336" s="198">
        <f t="shared" si="138"/>
        <v>0</v>
      </c>
      <c r="BF1336" s="198">
        <f t="shared" si="139"/>
        <v>0</v>
      </c>
      <c r="BG1336" s="198">
        <f t="shared" si="140"/>
        <v>0</v>
      </c>
      <c r="BH1336" s="198">
        <f t="shared" si="141"/>
        <v>0</v>
      </c>
      <c r="BI1336" s="198">
        <f t="shared" si="142"/>
        <v>0</v>
      </c>
      <c r="BJ1336" s="18" t="s">
        <v>8</v>
      </c>
      <c r="BK1336" s="198">
        <f t="shared" si="143"/>
        <v>0</v>
      </c>
      <c r="BL1336" s="18" t="s">
        <v>283</v>
      </c>
      <c r="BM1336" s="197" t="s">
        <v>2658</v>
      </c>
    </row>
    <row r="1337" spans="1:65" s="2" customFormat="1" ht="16.5" customHeight="1">
      <c r="A1337" s="35"/>
      <c r="B1337" s="36"/>
      <c r="C1337" s="187" t="s">
        <v>2659</v>
      </c>
      <c r="D1337" s="187" t="s">
        <v>160</v>
      </c>
      <c r="E1337" s="188" t="s">
        <v>2660</v>
      </c>
      <c r="F1337" s="189" t="s">
        <v>2661</v>
      </c>
      <c r="G1337" s="190" t="s">
        <v>498</v>
      </c>
      <c r="H1337" s="191">
        <v>1</v>
      </c>
      <c r="I1337" s="192"/>
      <c r="J1337" s="191">
        <f t="shared" si="134"/>
        <v>0</v>
      </c>
      <c r="K1337" s="189" t="s">
        <v>1</v>
      </c>
      <c r="L1337" s="40"/>
      <c r="M1337" s="193" t="s">
        <v>1</v>
      </c>
      <c r="N1337" s="194" t="s">
        <v>41</v>
      </c>
      <c r="O1337" s="72"/>
      <c r="P1337" s="195">
        <f t="shared" si="135"/>
        <v>0</v>
      </c>
      <c r="Q1337" s="195">
        <v>0</v>
      </c>
      <c r="R1337" s="195">
        <f t="shared" si="136"/>
        <v>0</v>
      </c>
      <c r="S1337" s="195">
        <v>0</v>
      </c>
      <c r="T1337" s="196">
        <f t="shared" si="137"/>
        <v>0</v>
      </c>
      <c r="U1337" s="35"/>
      <c r="V1337" s="35"/>
      <c r="W1337" s="35"/>
      <c r="X1337" s="35"/>
      <c r="Y1337" s="35"/>
      <c r="Z1337" s="35"/>
      <c r="AA1337" s="35"/>
      <c r="AB1337" s="35"/>
      <c r="AC1337" s="35"/>
      <c r="AD1337" s="35"/>
      <c r="AE1337" s="35"/>
      <c r="AR1337" s="197" t="s">
        <v>283</v>
      </c>
      <c r="AT1337" s="197" t="s">
        <v>160</v>
      </c>
      <c r="AU1337" s="197" t="s">
        <v>85</v>
      </c>
      <c r="AY1337" s="18" t="s">
        <v>158</v>
      </c>
      <c r="BE1337" s="198">
        <f t="shared" si="138"/>
        <v>0</v>
      </c>
      <c r="BF1337" s="198">
        <f t="shared" si="139"/>
        <v>0</v>
      </c>
      <c r="BG1337" s="198">
        <f t="shared" si="140"/>
        <v>0</v>
      </c>
      <c r="BH1337" s="198">
        <f t="shared" si="141"/>
        <v>0</v>
      </c>
      <c r="BI1337" s="198">
        <f t="shared" si="142"/>
        <v>0</v>
      </c>
      <c r="BJ1337" s="18" t="s">
        <v>8</v>
      </c>
      <c r="BK1337" s="198">
        <f t="shared" si="143"/>
        <v>0</v>
      </c>
      <c r="BL1337" s="18" t="s">
        <v>283</v>
      </c>
      <c r="BM1337" s="197" t="s">
        <v>2662</v>
      </c>
    </row>
    <row r="1338" spans="1:65" s="2" customFormat="1" ht="16.5" customHeight="1">
      <c r="A1338" s="35"/>
      <c r="B1338" s="36"/>
      <c r="C1338" s="187" t="s">
        <v>2663</v>
      </c>
      <c r="D1338" s="187" t="s">
        <v>160</v>
      </c>
      <c r="E1338" s="188" t="s">
        <v>2664</v>
      </c>
      <c r="F1338" s="189" t="s">
        <v>2665</v>
      </c>
      <c r="G1338" s="190" t="s">
        <v>498</v>
      </c>
      <c r="H1338" s="191">
        <v>1</v>
      </c>
      <c r="I1338" s="192"/>
      <c r="J1338" s="191">
        <f t="shared" si="134"/>
        <v>0</v>
      </c>
      <c r="K1338" s="189" t="s">
        <v>1</v>
      </c>
      <c r="L1338" s="40"/>
      <c r="M1338" s="193" t="s">
        <v>1</v>
      </c>
      <c r="N1338" s="194" t="s">
        <v>41</v>
      </c>
      <c r="O1338" s="72"/>
      <c r="P1338" s="195">
        <f t="shared" si="135"/>
        <v>0</v>
      </c>
      <c r="Q1338" s="195">
        <v>0</v>
      </c>
      <c r="R1338" s="195">
        <f t="shared" si="136"/>
        <v>0</v>
      </c>
      <c r="S1338" s="195">
        <v>0</v>
      </c>
      <c r="T1338" s="196">
        <f t="shared" si="137"/>
        <v>0</v>
      </c>
      <c r="U1338" s="35"/>
      <c r="V1338" s="35"/>
      <c r="W1338" s="35"/>
      <c r="X1338" s="35"/>
      <c r="Y1338" s="35"/>
      <c r="Z1338" s="35"/>
      <c r="AA1338" s="35"/>
      <c r="AB1338" s="35"/>
      <c r="AC1338" s="35"/>
      <c r="AD1338" s="35"/>
      <c r="AE1338" s="35"/>
      <c r="AR1338" s="197" t="s">
        <v>283</v>
      </c>
      <c r="AT1338" s="197" t="s">
        <v>160</v>
      </c>
      <c r="AU1338" s="197" t="s">
        <v>85</v>
      </c>
      <c r="AY1338" s="18" t="s">
        <v>158</v>
      </c>
      <c r="BE1338" s="198">
        <f t="shared" si="138"/>
        <v>0</v>
      </c>
      <c r="BF1338" s="198">
        <f t="shared" si="139"/>
        <v>0</v>
      </c>
      <c r="BG1338" s="198">
        <f t="shared" si="140"/>
        <v>0</v>
      </c>
      <c r="BH1338" s="198">
        <f t="shared" si="141"/>
        <v>0</v>
      </c>
      <c r="BI1338" s="198">
        <f t="shared" si="142"/>
        <v>0</v>
      </c>
      <c r="BJ1338" s="18" t="s">
        <v>8</v>
      </c>
      <c r="BK1338" s="198">
        <f t="shared" si="143"/>
        <v>0</v>
      </c>
      <c r="BL1338" s="18" t="s">
        <v>283</v>
      </c>
      <c r="BM1338" s="197" t="s">
        <v>2666</v>
      </c>
    </row>
    <row r="1339" spans="1:65" s="2" customFormat="1" ht="16.5" customHeight="1">
      <c r="A1339" s="35"/>
      <c r="B1339" s="36"/>
      <c r="C1339" s="187" t="s">
        <v>2667</v>
      </c>
      <c r="D1339" s="187" t="s">
        <v>160</v>
      </c>
      <c r="E1339" s="188" t="s">
        <v>2668</v>
      </c>
      <c r="F1339" s="189" t="s">
        <v>2669</v>
      </c>
      <c r="G1339" s="190" t="s">
        <v>498</v>
      </c>
      <c r="H1339" s="191">
        <v>1</v>
      </c>
      <c r="I1339" s="192"/>
      <c r="J1339" s="191">
        <f t="shared" si="134"/>
        <v>0</v>
      </c>
      <c r="K1339" s="189" t="s">
        <v>1</v>
      </c>
      <c r="L1339" s="40"/>
      <c r="M1339" s="193" t="s">
        <v>1</v>
      </c>
      <c r="N1339" s="194" t="s">
        <v>41</v>
      </c>
      <c r="O1339" s="72"/>
      <c r="P1339" s="195">
        <f t="shared" si="135"/>
        <v>0</v>
      </c>
      <c r="Q1339" s="195">
        <v>0</v>
      </c>
      <c r="R1339" s="195">
        <f t="shared" si="136"/>
        <v>0</v>
      </c>
      <c r="S1339" s="195">
        <v>0</v>
      </c>
      <c r="T1339" s="196">
        <f t="shared" si="137"/>
        <v>0</v>
      </c>
      <c r="U1339" s="35"/>
      <c r="V1339" s="35"/>
      <c r="W1339" s="35"/>
      <c r="X1339" s="35"/>
      <c r="Y1339" s="35"/>
      <c r="Z1339" s="35"/>
      <c r="AA1339" s="35"/>
      <c r="AB1339" s="35"/>
      <c r="AC1339" s="35"/>
      <c r="AD1339" s="35"/>
      <c r="AE1339" s="35"/>
      <c r="AR1339" s="197" t="s">
        <v>283</v>
      </c>
      <c r="AT1339" s="197" t="s">
        <v>160</v>
      </c>
      <c r="AU1339" s="197" t="s">
        <v>85</v>
      </c>
      <c r="AY1339" s="18" t="s">
        <v>158</v>
      </c>
      <c r="BE1339" s="198">
        <f t="shared" si="138"/>
        <v>0</v>
      </c>
      <c r="BF1339" s="198">
        <f t="shared" si="139"/>
        <v>0</v>
      </c>
      <c r="BG1339" s="198">
        <f t="shared" si="140"/>
        <v>0</v>
      </c>
      <c r="BH1339" s="198">
        <f t="shared" si="141"/>
        <v>0</v>
      </c>
      <c r="BI1339" s="198">
        <f t="shared" si="142"/>
        <v>0</v>
      </c>
      <c r="BJ1339" s="18" t="s">
        <v>8</v>
      </c>
      <c r="BK1339" s="198">
        <f t="shared" si="143"/>
        <v>0</v>
      </c>
      <c r="BL1339" s="18" t="s">
        <v>283</v>
      </c>
      <c r="BM1339" s="197" t="s">
        <v>2670</v>
      </c>
    </row>
    <row r="1340" spans="1:65" s="2" customFormat="1" ht="16.5" customHeight="1">
      <c r="A1340" s="35"/>
      <c r="B1340" s="36"/>
      <c r="C1340" s="187" t="s">
        <v>2671</v>
      </c>
      <c r="D1340" s="187" t="s">
        <v>160</v>
      </c>
      <c r="E1340" s="188" t="s">
        <v>2672</v>
      </c>
      <c r="F1340" s="189" t="s">
        <v>2673</v>
      </c>
      <c r="G1340" s="190" t="s">
        <v>498</v>
      </c>
      <c r="H1340" s="191">
        <v>1</v>
      </c>
      <c r="I1340" s="192"/>
      <c r="J1340" s="191">
        <f t="shared" si="134"/>
        <v>0</v>
      </c>
      <c r="K1340" s="189" t="s">
        <v>1</v>
      </c>
      <c r="L1340" s="40"/>
      <c r="M1340" s="193" t="s">
        <v>1</v>
      </c>
      <c r="N1340" s="194" t="s">
        <v>41</v>
      </c>
      <c r="O1340" s="72"/>
      <c r="P1340" s="195">
        <f t="shared" si="135"/>
        <v>0</v>
      </c>
      <c r="Q1340" s="195">
        <v>0</v>
      </c>
      <c r="R1340" s="195">
        <f t="shared" si="136"/>
        <v>0</v>
      </c>
      <c r="S1340" s="195">
        <v>0</v>
      </c>
      <c r="T1340" s="196">
        <f t="shared" si="137"/>
        <v>0</v>
      </c>
      <c r="U1340" s="35"/>
      <c r="V1340" s="35"/>
      <c r="W1340" s="35"/>
      <c r="X1340" s="35"/>
      <c r="Y1340" s="35"/>
      <c r="Z1340" s="35"/>
      <c r="AA1340" s="35"/>
      <c r="AB1340" s="35"/>
      <c r="AC1340" s="35"/>
      <c r="AD1340" s="35"/>
      <c r="AE1340" s="35"/>
      <c r="AR1340" s="197" t="s">
        <v>283</v>
      </c>
      <c r="AT1340" s="197" t="s">
        <v>160</v>
      </c>
      <c r="AU1340" s="197" t="s">
        <v>85</v>
      </c>
      <c r="AY1340" s="18" t="s">
        <v>158</v>
      </c>
      <c r="BE1340" s="198">
        <f t="shared" si="138"/>
        <v>0</v>
      </c>
      <c r="BF1340" s="198">
        <f t="shared" si="139"/>
        <v>0</v>
      </c>
      <c r="BG1340" s="198">
        <f t="shared" si="140"/>
        <v>0</v>
      </c>
      <c r="BH1340" s="198">
        <f t="shared" si="141"/>
        <v>0</v>
      </c>
      <c r="BI1340" s="198">
        <f t="shared" si="142"/>
        <v>0</v>
      </c>
      <c r="BJ1340" s="18" t="s">
        <v>8</v>
      </c>
      <c r="BK1340" s="198">
        <f t="shared" si="143"/>
        <v>0</v>
      </c>
      <c r="BL1340" s="18" t="s">
        <v>283</v>
      </c>
      <c r="BM1340" s="197" t="s">
        <v>2674</v>
      </c>
    </row>
    <row r="1341" spans="1:65" s="2" customFormat="1" ht="16.5" customHeight="1">
      <c r="A1341" s="35"/>
      <c r="B1341" s="36"/>
      <c r="C1341" s="187" t="s">
        <v>2675</v>
      </c>
      <c r="D1341" s="187" t="s">
        <v>160</v>
      </c>
      <c r="E1341" s="188" t="s">
        <v>2652</v>
      </c>
      <c r="F1341" s="189" t="s">
        <v>2653</v>
      </c>
      <c r="G1341" s="190" t="s">
        <v>498</v>
      </c>
      <c r="H1341" s="191">
        <v>1</v>
      </c>
      <c r="I1341" s="192"/>
      <c r="J1341" s="191">
        <f t="shared" si="134"/>
        <v>0</v>
      </c>
      <c r="K1341" s="189" t="s">
        <v>1</v>
      </c>
      <c r="L1341" s="40"/>
      <c r="M1341" s="193" t="s">
        <v>1</v>
      </c>
      <c r="N1341" s="194" t="s">
        <v>41</v>
      </c>
      <c r="O1341" s="72"/>
      <c r="P1341" s="195">
        <f t="shared" si="135"/>
        <v>0</v>
      </c>
      <c r="Q1341" s="195">
        <v>0</v>
      </c>
      <c r="R1341" s="195">
        <f t="shared" si="136"/>
        <v>0</v>
      </c>
      <c r="S1341" s="195">
        <v>0</v>
      </c>
      <c r="T1341" s="196">
        <f t="shared" si="137"/>
        <v>0</v>
      </c>
      <c r="U1341" s="35"/>
      <c r="V1341" s="35"/>
      <c r="W1341" s="35"/>
      <c r="X1341" s="35"/>
      <c r="Y1341" s="35"/>
      <c r="Z1341" s="35"/>
      <c r="AA1341" s="35"/>
      <c r="AB1341" s="35"/>
      <c r="AC1341" s="35"/>
      <c r="AD1341" s="35"/>
      <c r="AE1341" s="35"/>
      <c r="AR1341" s="197" t="s">
        <v>283</v>
      </c>
      <c r="AT1341" s="197" t="s">
        <v>160</v>
      </c>
      <c r="AU1341" s="197" t="s">
        <v>85</v>
      </c>
      <c r="AY1341" s="18" t="s">
        <v>158</v>
      </c>
      <c r="BE1341" s="198">
        <f t="shared" si="138"/>
        <v>0</v>
      </c>
      <c r="BF1341" s="198">
        <f t="shared" si="139"/>
        <v>0</v>
      </c>
      <c r="BG1341" s="198">
        <f t="shared" si="140"/>
        <v>0</v>
      </c>
      <c r="BH1341" s="198">
        <f t="shared" si="141"/>
        <v>0</v>
      </c>
      <c r="BI1341" s="198">
        <f t="shared" si="142"/>
        <v>0</v>
      </c>
      <c r="BJ1341" s="18" t="s">
        <v>8</v>
      </c>
      <c r="BK1341" s="198">
        <f t="shared" si="143"/>
        <v>0</v>
      </c>
      <c r="BL1341" s="18" t="s">
        <v>283</v>
      </c>
      <c r="BM1341" s="197" t="s">
        <v>2676</v>
      </c>
    </row>
    <row r="1342" spans="1:65" s="2" customFormat="1" ht="16.5" customHeight="1">
      <c r="A1342" s="35"/>
      <c r="B1342" s="36"/>
      <c r="C1342" s="187" t="s">
        <v>2677</v>
      </c>
      <c r="D1342" s="187" t="s">
        <v>160</v>
      </c>
      <c r="E1342" s="188" t="s">
        <v>2678</v>
      </c>
      <c r="F1342" s="189" t="s">
        <v>2679</v>
      </c>
      <c r="G1342" s="190" t="s">
        <v>498</v>
      </c>
      <c r="H1342" s="191">
        <v>1</v>
      </c>
      <c r="I1342" s="192"/>
      <c r="J1342" s="191">
        <f t="shared" si="134"/>
        <v>0</v>
      </c>
      <c r="K1342" s="189" t="s">
        <v>1</v>
      </c>
      <c r="L1342" s="40"/>
      <c r="M1342" s="193" t="s">
        <v>1</v>
      </c>
      <c r="N1342" s="194" t="s">
        <v>41</v>
      </c>
      <c r="O1342" s="72"/>
      <c r="P1342" s="195">
        <f t="shared" si="135"/>
        <v>0</v>
      </c>
      <c r="Q1342" s="195">
        <v>0</v>
      </c>
      <c r="R1342" s="195">
        <f t="shared" si="136"/>
        <v>0</v>
      </c>
      <c r="S1342" s="195">
        <v>0</v>
      </c>
      <c r="T1342" s="196">
        <f t="shared" si="137"/>
        <v>0</v>
      </c>
      <c r="U1342" s="35"/>
      <c r="V1342" s="35"/>
      <c r="W1342" s="35"/>
      <c r="X1342" s="35"/>
      <c r="Y1342" s="35"/>
      <c r="Z1342" s="35"/>
      <c r="AA1342" s="35"/>
      <c r="AB1342" s="35"/>
      <c r="AC1342" s="35"/>
      <c r="AD1342" s="35"/>
      <c r="AE1342" s="35"/>
      <c r="AR1342" s="197" t="s">
        <v>283</v>
      </c>
      <c r="AT1342" s="197" t="s">
        <v>160</v>
      </c>
      <c r="AU1342" s="197" t="s">
        <v>85</v>
      </c>
      <c r="AY1342" s="18" t="s">
        <v>158</v>
      </c>
      <c r="BE1342" s="198">
        <f t="shared" si="138"/>
        <v>0</v>
      </c>
      <c r="BF1342" s="198">
        <f t="shared" si="139"/>
        <v>0</v>
      </c>
      <c r="BG1342" s="198">
        <f t="shared" si="140"/>
        <v>0</v>
      </c>
      <c r="BH1342" s="198">
        <f t="shared" si="141"/>
        <v>0</v>
      </c>
      <c r="BI1342" s="198">
        <f t="shared" si="142"/>
        <v>0</v>
      </c>
      <c r="BJ1342" s="18" t="s">
        <v>8</v>
      </c>
      <c r="BK1342" s="198">
        <f t="shared" si="143"/>
        <v>0</v>
      </c>
      <c r="BL1342" s="18" t="s">
        <v>283</v>
      </c>
      <c r="BM1342" s="197" t="s">
        <v>2680</v>
      </c>
    </row>
    <row r="1343" spans="1:65" s="2" customFormat="1" ht="16.5" customHeight="1">
      <c r="A1343" s="35"/>
      <c r="B1343" s="36"/>
      <c r="C1343" s="187" t="s">
        <v>2681</v>
      </c>
      <c r="D1343" s="187" t="s">
        <v>160</v>
      </c>
      <c r="E1343" s="188" t="s">
        <v>2682</v>
      </c>
      <c r="F1343" s="189" t="s">
        <v>2683</v>
      </c>
      <c r="G1343" s="190" t="s">
        <v>498</v>
      </c>
      <c r="H1343" s="191">
        <v>77</v>
      </c>
      <c r="I1343" s="192"/>
      <c r="J1343" s="191">
        <f t="shared" si="134"/>
        <v>0</v>
      </c>
      <c r="K1343" s="189" t="s">
        <v>1</v>
      </c>
      <c r="L1343" s="40"/>
      <c r="M1343" s="193" t="s">
        <v>1</v>
      </c>
      <c r="N1343" s="194" t="s">
        <v>41</v>
      </c>
      <c r="O1343" s="72"/>
      <c r="P1343" s="195">
        <f t="shared" si="135"/>
        <v>0</v>
      </c>
      <c r="Q1343" s="195">
        <v>0</v>
      </c>
      <c r="R1343" s="195">
        <f t="shared" si="136"/>
        <v>0</v>
      </c>
      <c r="S1343" s="195">
        <v>0</v>
      </c>
      <c r="T1343" s="196">
        <f t="shared" si="137"/>
        <v>0</v>
      </c>
      <c r="U1343" s="35"/>
      <c r="V1343" s="35"/>
      <c r="W1343" s="35"/>
      <c r="X1343" s="35"/>
      <c r="Y1343" s="35"/>
      <c r="Z1343" s="35"/>
      <c r="AA1343" s="35"/>
      <c r="AB1343" s="35"/>
      <c r="AC1343" s="35"/>
      <c r="AD1343" s="35"/>
      <c r="AE1343" s="35"/>
      <c r="AR1343" s="197" t="s">
        <v>283</v>
      </c>
      <c r="AT1343" s="197" t="s">
        <v>160</v>
      </c>
      <c r="AU1343" s="197" t="s">
        <v>85</v>
      </c>
      <c r="AY1343" s="18" t="s">
        <v>158</v>
      </c>
      <c r="BE1343" s="198">
        <f t="shared" si="138"/>
        <v>0</v>
      </c>
      <c r="BF1343" s="198">
        <f t="shared" si="139"/>
        <v>0</v>
      </c>
      <c r="BG1343" s="198">
        <f t="shared" si="140"/>
        <v>0</v>
      </c>
      <c r="BH1343" s="198">
        <f t="shared" si="141"/>
        <v>0</v>
      </c>
      <c r="BI1343" s="198">
        <f t="shared" si="142"/>
        <v>0</v>
      </c>
      <c r="BJ1343" s="18" t="s">
        <v>8</v>
      </c>
      <c r="BK1343" s="198">
        <f t="shared" si="143"/>
        <v>0</v>
      </c>
      <c r="BL1343" s="18" t="s">
        <v>283</v>
      </c>
      <c r="BM1343" s="197" t="s">
        <v>2684</v>
      </c>
    </row>
    <row r="1344" spans="1:65" s="2" customFormat="1" ht="21.75" customHeight="1">
      <c r="A1344" s="35"/>
      <c r="B1344" s="36"/>
      <c r="C1344" s="187" t="s">
        <v>2685</v>
      </c>
      <c r="D1344" s="187" t="s">
        <v>160</v>
      </c>
      <c r="E1344" s="188" t="s">
        <v>2686</v>
      </c>
      <c r="F1344" s="189" t="s">
        <v>2687</v>
      </c>
      <c r="G1344" s="190" t="s">
        <v>498</v>
      </c>
      <c r="H1344" s="191">
        <v>11</v>
      </c>
      <c r="I1344" s="192"/>
      <c r="J1344" s="191">
        <f t="shared" si="134"/>
        <v>0</v>
      </c>
      <c r="K1344" s="189" t="s">
        <v>1</v>
      </c>
      <c r="L1344" s="40"/>
      <c r="M1344" s="193" t="s">
        <v>1</v>
      </c>
      <c r="N1344" s="194" t="s">
        <v>41</v>
      </c>
      <c r="O1344" s="72"/>
      <c r="P1344" s="195">
        <f t="shared" si="135"/>
        <v>0</v>
      </c>
      <c r="Q1344" s="195">
        <v>0</v>
      </c>
      <c r="R1344" s="195">
        <f t="shared" si="136"/>
        <v>0</v>
      </c>
      <c r="S1344" s="195">
        <v>0</v>
      </c>
      <c r="T1344" s="196">
        <f t="shared" si="137"/>
        <v>0</v>
      </c>
      <c r="U1344" s="35"/>
      <c r="V1344" s="35"/>
      <c r="W1344" s="35"/>
      <c r="X1344" s="35"/>
      <c r="Y1344" s="35"/>
      <c r="Z1344" s="35"/>
      <c r="AA1344" s="35"/>
      <c r="AB1344" s="35"/>
      <c r="AC1344" s="35"/>
      <c r="AD1344" s="35"/>
      <c r="AE1344" s="35"/>
      <c r="AR1344" s="197" t="s">
        <v>283</v>
      </c>
      <c r="AT1344" s="197" t="s">
        <v>160</v>
      </c>
      <c r="AU1344" s="197" t="s">
        <v>85</v>
      </c>
      <c r="AY1344" s="18" t="s">
        <v>158</v>
      </c>
      <c r="BE1344" s="198">
        <f t="shared" si="138"/>
        <v>0</v>
      </c>
      <c r="BF1344" s="198">
        <f t="shared" si="139"/>
        <v>0</v>
      </c>
      <c r="BG1344" s="198">
        <f t="shared" si="140"/>
        <v>0</v>
      </c>
      <c r="BH1344" s="198">
        <f t="shared" si="141"/>
        <v>0</v>
      </c>
      <c r="BI1344" s="198">
        <f t="shared" si="142"/>
        <v>0</v>
      </c>
      <c r="BJ1344" s="18" t="s">
        <v>8</v>
      </c>
      <c r="BK1344" s="198">
        <f t="shared" si="143"/>
        <v>0</v>
      </c>
      <c r="BL1344" s="18" t="s">
        <v>283</v>
      </c>
      <c r="BM1344" s="197" t="s">
        <v>2688</v>
      </c>
    </row>
    <row r="1345" spans="1:65" s="2" customFormat="1" ht="21.75" customHeight="1">
      <c r="A1345" s="35"/>
      <c r="B1345" s="36"/>
      <c r="C1345" s="187" t="s">
        <v>2689</v>
      </c>
      <c r="D1345" s="187" t="s">
        <v>160</v>
      </c>
      <c r="E1345" s="188" t="s">
        <v>2690</v>
      </c>
      <c r="F1345" s="189" t="s">
        <v>2691</v>
      </c>
      <c r="G1345" s="190" t="s">
        <v>498</v>
      </c>
      <c r="H1345" s="191">
        <v>17</v>
      </c>
      <c r="I1345" s="192"/>
      <c r="J1345" s="191">
        <f t="shared" si="134"/>
        <v>0</v>
      </c>
      <c r="K1345" s="189" t="s">
        <v>1</v>
      </c>
      <c r="L1345" s="40"/>
      <c r="M1345" s="193" t="s">
        <v>1</v>
      </c>
      <c r="N1345" s="194" t="s">
        <v>41</v>
      </c>
      <c r="O1345" s="72"/>
      <c r="P1345" s="195">
        <f t="shared" si="135"/>
        <v>0</v>
      </c>
      <c r="Q1345" s="195">
        <v>0</v>
      </c>
      <c r="R1345" s="195">
        <f t="shared" si="136"/>
        <v>0</v>
      </c>
      <c r="S1345" s="195">
        <v>0</v>
      </c>
      <c r="T1345" s="196">
        <f t="shared" si="137"/>
        <v>0</v>
      </c>
      <c r="U1345" s="35"/>
      <c r="V1345" s="35"/>
      <c r="W1345" s="35"/>
      <c r="X1345" s="35"/>
      <c r="Y1345" s="35"/>
      <c r="Z1345" s="35"/>
      <c r="AA1345" s="35"/>
      <c r="AB1345" s="35"/>
      <c r="AC1345" s="35"/>
      <c r="AD1345" s="35"/>
      <c r="AE1345" s="35"/>
      <c r="AR1345" s="197" t="s">
        <v>283</v>
      </c>
      <c r="AT1345" s="197" t="s">
        <v>160</v>
      </c>
      <c r="AU1345" s="197" t="s">
        <v>85</v>
      </c>
      <c r="AY1345" s="18" t="s">
        <v>158</v>
      </c>
      <c r="BE1345" s="198">
        <f t="shared" si="138"/>
        <v>0</v>
      </c>
      <c r="BF1345" s="198">
        <f t="shared" si="139"/>
        <v>0</v>
      </c>
      <c r="BG1345" s="198">
        <f t="shared" si="140"/>
        <v>0</v>
      </c>
      <c r="BH1345" s="198">
        <f t="shared" si="141"/>
        <v>0</v>
      </c>
      <c r="BI1345" s="198">
        <f t="shared" si="142"/>
        <v>0</v>
      </c>
      <c r="BJ1345" s="18" t="s">
        <v>8</v>
      </c>
      <c r="BK1345" s="198">
        <f t="shared" si="143"/>
        <v>0</v>
      </c>
      <c r="BL1345" s="18" t="s">
        <v>283</v>
      </c>
      <c r="BM1345" s="197" t="s">
        <v>2692</v>
      </c>
    </row>
    <row r="1346" spans="1:65" s="2" customFormat="1" ht="16.5" customHeight="1">
      <c r="A1346" s="35"/>
      <c r="B1346" s="36"/>
      <c r="C1346" s="187" t="s">
        <v>2693</v>
      </c>
      <c r="D1346" s="187" t="s">
        <v>160</v>
      </c>
      <c r="E1346" s="188" t="s">
        <v>2694</v>
      </c>
      <c r="F1346" s="189" t="s">
        <v>2695</v>
      </c>
      <c r="G1346" s="190" t="s">
        <v>498</v>
      </c>
      <c r="H1346" s="191">
        <v>6</v>
      </c>
      <c r="I1346" s="192"/>
      <c r="J1346" s="191">
        <f t="shared" si="134"/>
        <v>0</v>
      </c>
      <c r="K1346" s="189" t="s">
        <v>1</v>
      </c>
      <c r="L1346" s="40"/>
      <c r="M1346" s="193" t="s">
        <v>1</v>
      </c>
      <c r="N1346" s="194" t="s">
        <v>41</v>
      </c>
      <c r="O1346" s="72"/>
      <c r="P1346" s="195">
        <f t="shared" si="135"/>
        <v>0</v>
      </c>
      <c r="Q1346" s="195">
        <v>0</v>
      </c>
      <c r="R1346" s="195">
        <f t="shared" si="136"/>
        <v>0</v>
      </c>
      <c r="S1346" s="195">
        <v>0</v>
      </c>
      <c r="T1346" s="196">
        <f t="shared" si="137"/>
        <v>0</v>
      </c>
      <c r="U1346" s="35"/>
      <c r="V1346" s="35"/>
      <c r="W1346" s="35"/>
      <c r="X1346" s="35"/>
      <c r="Y1346" s="35"/>
      <c r="Z1346" s="35"/>
      <c r="AA1346" s="35"/>
      <c r="AB1346" s="35"/>
      <c r="AC1346" s="35"/>
      <c r="AD1346" s="35"/>
      <c r="AE1346" s="35"/>
      <c r="AR1346" s="197" t="s">
        <v>283</v>
      </c>
      <c r="AT1346" s="197" t="s">
        <v>160</v>
      </c>
      <c r="AU1346" s="197" t="s">
        <v>85</v>
      </c>
      <c r="AY1346" s="18" t="s">
        <v>158</v>
      </c>
      <c r="BE1346" s="198">
        <f t="shared" si="138"/>
        <v>0</v>
      </c>
      <c r="BF1346" s="198">
        <f t="shared" si="139"/>
        <v>0</v>
      </c>
      <c r="BG1346" s="198">
        <f t="shared" si="140"/>
        <v>0</v>
      </c>
      <c r="BH1346" s="198">
        <f t="shared" si="141"/>
        <v>0</v>
      </c>
      <c r="BI1346" s="198">
        <f t="shared" si="142"/>
        <v>0</v>
      </c>
      <c r="BJ1346" s="18" t="s">
        <v>8</v>
      </c>
      <c r="BK1346" s="198">
        <f t="shared" si="143"/>
        <v>0</v>
      </c>
      <c r="BL1346" s="18" t="s">
        <v>283</v>
      </c>
      <c r="BM1346" s="197" t="s">
        <v>2696</v>
      </c>
    </row>
    <row r="1347" spans="1:65" s="2" customFormat="1" ht="21.75" customHeight="1">
      <c r="A1347" s="35"/>
      <c r="B1347" s="36"/>
      <c r="C1347" s="187" t="s">
        <v>2697</v>
      </c>
      <c r="D1347" s="187" t="s">
        <v>160</v>
      </c>
      <c r="E1347" s="188" t="s">
        <v>2698</v>
      </c>
      <c r="F1347" s="189" t="s">
        <v>2699</v>
      </c>
      <c r="G1347" s="190" t="s">
        <v>498</v>
      </c>
      <c r="H1347" s="191">
        <v>2</v>
      </c>
      <c r="I1347" s="192"/>
      <c r="J1347" s="191">
        <f t="shared" si="134"/>
        <v>0</v>
      </c>
      <c r="K1347" s="189" t="s">
        <v>1</v>
      </c>
      <c r="L1347" s="40"/>
      <c r="M1347" s="193" t="s">
        <v>1</v>
      </c>
      <c r="N1347" s="194" t="s">
        <v>41</v>
      </c>
      <c r="O1347" s="72"/>
      <c r="P1347" s="195">
        <f t="shared" si="135"/>
        <v>0</v>
      </c>
      <c r="Q1347" s="195">
        <v>0</v>
      </c>
      <c r="R1347" s="195">
        <f t="shared" si="136"/>
        <v>0</v>
      </c>
      <c r="S1347" s="195">
        <v>0</v>
      </c>
      <c r="T1347" s="196">
        <f t="shared" si="137"/>
        <v>0</v>
      </c>
      <c r="U1347" s="35"/>
      <c r="V1347" s="35"/>
      <c r="W1347" s="35"/>
      <c r="X1347" s="35"/>
      <c r="Y1347" s="35"/>
      <c r="Z1347" s="35"/>
      <c r="AA1347" s="35"/>
      <c r="AB1347" s="35"/>
      <c r="AC1347" s="35"/>
      <c r="AD1347" s="35"/>
      <c r="AE1347" s="35"/>
      <c r="AR1347" s="197" t="s">
        <v>283</v>
      </c>
      <c r="AT1347" s="197" t="s">
        <v>160</v>
      </c>
      <c r="AU1347" s="197" t="s">
        <v>85</v>
      </c>
      <c r="AY1347" s="18" t="s">
        <v>158</v>
      </c>
      <c r="BE1347" s="198">
        <f t="shared" si="138"/>
        <v>0</v>
      </c>
      <c r="BF1347" s="198">
        <f t="shared" si="139"/>
        <v>0</v>
      </c>
      <c r="BG1347" s="198">
        <f t="shared" si="140"/>
        <v>0</v>
      </c>
      <c r="BH1347" s="198">
        <f t="shared" si="141"/>
        <v>0</v>
      </c>
      <c r="BI1347" s="198">
        <f t="shared" si="142"/>
        <v>0</v>
      </c>
      <c r="BJ1347" s="18" t="s">
        <v>8</v>
      </c>
      <c r="BK1347" s="198">
        <f t="shared" si="143"/>
        <v>0</v>
      </c>
      <c r="BL1347" s="18" t="s">
        <v>283</v>
      </c>
      <c r="BM1347" s="197" t="s">
        <v>2700</v>
      </c>
    </row>
    <row r="1348" spans="1:65" s="2" customFormat="1" ht="21.75" customHeight="1">
      <c r="A1348" s="35"/>
      <c r="B1348" s="36"/>
      <c r="C1348" s="187" t="s">
        <v>2701</v>
      </c>
      <c r="D1348" s="187" t="s">
        <v>160</v>
      </c>
      <c r="E1348" s="188" t="s">
        <v>2702</v>
      </c>
      <c r="F1348" s="189" t="s">
        <v>2703</v>
      </c>
      <c r="G1348" s="190" t="s">
        <v>498</v>
      </c>
      <c r="H1348" s="191">
        <v>2</v>
      </c>
      <c r="I1348" s="192"/>
      <c r="J1348" s="191">
        <f t="shared" si="134"/>
        <v>0</v>
      </c>
      <c r="K1348" s="189" t="s">
        <v>1</v>
      </c>
      <c r="L1348" s="40"/>
      <c r="M1348" s="193" t="s">
        <v>1</v>
      </c>
      <c r="N1348" s="194" t="s">
        <v>41</v>
      </c>
      <c r="O1348" s="72"/>
      <c r="P1348" s="195">
        <f t="shared" si="135"/>
        <v>0</v>
      </c>
      <c r="Q1348" s="195">
        <v>0</v>
      </c>
      <c r="R1348" s="195">
        <f t="shared" si="136"/>
        <v>0</v>
      </c>
      <c r="S1348" s="195">
        <v>0</v>
      </c>
      <c r="T1348" s="196">
        <f t="shared" si="137"/>
        <v>0</v>
      </c>
      <c r="U1348" s="35"/>
      <c r="V1348" s="35"/>
      <c r="W1348" s="35"/>
      <c r="X1348" s="35"/>
      <c r="Y1348" s="35"/>
      <c r="Z1348" s="35"/>
      <c r="AA1348" s="35"/>
      <c r="AB1348" s="35"/>
      <c r="AC1348" s="35"/>
      <c r="AD1348" s="35"/>
      <c r="AE1348" s="35"/>
      <c r="AR1348" s="197" t="s">
        <v>283</v>
      </c>
      <c r="AT1348" s="197" t="s">
        <v>160</v>
      </c>
      <c r="AU1348" s="197" t="s">
        <v>85</v>
      </c>
      <c r="AY1348" s="18" t="s">
        <v>158</v>
      </c>
      <c r="BE1348" s="198">
        <f t="shared" si="138"/>
        <v>0</v>
      </c>
      <c r="BF1348" s="198">
        <f t="shared" si="139"/>
        <v>0</v>
      </c>
      <c r="BG1348" s="198">
        <f t="shared" si="140"/>
        <v>0</v>
      </c>
      <c r="BH1348" s="198">
        <f t="shared" si="141"/>
        <v>0</v>
      </c>
      <c r="BI1348" s="198">
        <f t="shared" si="142"/>
        <v>0</v>
      </c>
      <c r="BJ1348" s="18" t="s">
        <v>8</v>
      </c>
      <c r="BK1348" s="198">
        <f t="shared" si="143"/>
        <v>0</v>
      </c>
      <c r="BL1348" s="18" t="s">
        <v>283</v>
      </c>
      <c r="BM1348" s="197" t="s">
        <v>2704</v>
      </c>
    </row>
    <row r="1349" spans="1:65" s="2" customFormat="1" ht="21.75" customHeight="1">
      <c r="A1349" s="35"/>
      <c r="B1349" s="36"/>
      <c r="C1349" s="187" t="s">
        <v>2705</v>
      </c>
      <c r="D1349" s="187" t="s">
        <v>160</v>
      </c>
      <c r="E1349" s="188" t="s">
        <v>2706</v>
      </c>
      <c r="F1349" s="189" t="s">
        <v>2707</v>
      </c>
      <c r="G1349" s="190" t="s">
        <v>498</v>
      </c>
      <c r="H1349" s="191">
        <v>47</v>
      </c>
      <c r="I1349" s="192"/>
      <c r="J1349" s="191">
        <f t="shared" si="134"/>
        <v>0</v>
      </c>
      <c r="K1349" s="189" t="s">
        <v>1</v>
      </c>
      <c r="L1349" s="40"/>
      <c r="M1349" s="193" t="s">
        <v>1</v>
      </c>
      <c r="N1349" s="194" t="s">
        <v>41</v>
      </c>
      <c r="O1349" s="72"/>
      <c r="P1349" s="195">
        <f t="shared" si="135"/>
        <v>0</v>
      </c>
      <c r="Q1349" s="195">
        <v>0</v>
      </c>
      <c r="R1349" s="195">
        <f t="shared" si="136"/>
        <v>0</v>
      </c>
      <c r="S1349" s="195">
        <v>0</v>
      </c>
      <c r="T1349" s="196">
        <f t="shared" si="137"/>
        <v>0</v>
      </c>
      <c r="U1349" s="35"/>
      <c r="V1349" s="35"/>
      <c r="W1349" s="35"/>
      <c r="X1349" s="35"/>
      <c r="Y1349" s="35"/>
      <c r="Z1349" s="35"/>
      <c r="AA1349" s="35"/>
      <c r="AB1349" s="35"/>
      <c r="AC1349" s="35"/>
      <c r="AD1349" s="35"/>
      <c r="AE1349" s="35"/>
      <c r="AR1349" s="197" t="s">
        <v>283</v>
      </c>
      <c r="AT1349" s="197" t="s">
        <v>160</v>
      </c>
      <c r="AU1349" s="197" t="s">
        <v>85</v>
      </c>
      <c r="AY1349" s="18" t="s">
        <v>158</v>
      </c>
      <c r="BE1349" s="198">
        <f t="shared" si="138"/>
        <v>0</v>
      </c>
      <c r="BF1349" s="198">
        <f t="shared" si="139"/>
        <v>0</v>
      </c>
      <c r="BG1349" s="198">
        <f t="shared" si="140"/>
        <v>0</v>
      </c>
      <c r="BH1349" s="198">
        <f t="shared" si="141"/>
        <v>0</v>
      </c>
      <c r="BI1349" s="198">
        <f t="shared" si="142"/>
        <v>0</v>
      </c>
      <c r="BJ1349" s="18" t="s">
        <v>8</v>
      </c>
      <c r="BK1349" s="198">
        <f t="shared" si="143"/>
        <v>0</v>
      </c>
      <c r="BL1349" s="18" t="s">
        <v>283</v>
      </c>
      <c r="BM1349" s="197" t="s">
        <v>2708</v>
      </c>
    </row>
    <row r="1350" spans="1:65" s="2" customFormat="1" ht="21.75" customHeight="1">
      <c r="A1350" s="35"/>
      <c r="B1350" s="36"/>
      <c r="C1350" s="187" t="s">
        <v>2709</v>
      </c>
      <c r="D1350" s="187" t="s">
        <v>160</v>
      </c>
      <c r="E1350" s="188" t="s">
        <v>2710</v>
      </c>
      <c r="F1350" s="189" t="s">
        <v>2711</v>
      </c>
      <c r="G1350" s="190" t="s">
        <v>498</v>
      </c>
      <c r="H1350" s="191">
        <v>157</v>
      </c>
      <c r="I1350" s="192"/>
      <c r="J1350" s="191">
        <f t="shared" si="134"/>
        <v>0</v>
      </c>
      <c r="K1350" s="189" t="s">
        <v>1</v>
      </c>
      <c r="L1350" s="40"/>
      <c r="M1350" s="193" t="s">
        <v>1</v>
      </c>
      <c r="N1350" s="194" t="s">
        <v>41</v>
      </c>
      <c r="O1350" s="72"/>
      <c r="P1350" s="195">
        <f t="shared" si="135"/>
        <v>0</v>
      </c>
      <c r="Q1350" s="195">
        <v>0</v>
      </c>
      <c r="R1350" s="195">
        <f t="shared" si="136"/>
        <v>0</v>
      </c>
      <c r="S1350" s="195">
        <v>0</v>
      </c>
      <c r="T1350" s="196">
        <f t="shared" si="137"/>
        <v>0</v>
      </c>
      <c r="U1350" s="35"/>
      <c r="V1350" s="35"/>
      <c r="W1350" s="35"/>
      <c r="X1350" s="35"/>
      <c r="Y1350" s="35"/>
      <c r="Z1350" s="35"/>
      <c r="AA1350" s="35"/>
      <c r="AB1350" s="35"/>
      <c r="AC1350" s="35"/>
      <c r="AD1350" s="35"/>
      <c r="AE1350" s="35"/>
      <c r="AR1350" s="197" t="s">
        <v>283</v>
      </c>
      <c r="AT1350" s="197" t="s">
        <v>160</v>
      </c>
      <c r="AU1350" s="197" t="s">
        <v>85</v>
      </c>
      <c r="AY1350" s="18" t="s">
        <v>158</v>
      </c>
      <c r="BE1350" s="198">
        <f t="shared" si="138"/>
        <v>0</v>
      </c>
      <c r="BF1350" s="198">
        <f t="shared" si="139"/>
        <v>0</v>
      </c>
      <c r="BG1350" s="198">
        <f t="shared" si="140"/>
        <v>0</v>
      </c>
      <c r="BH1350" s="198">
        <f t="shared" si="141"/>
        <v>0</v>
      </c>
      <c r="BI1350" s="198">
        <f t="shared" si="142"/>
        <v>0</v>
      </c>
      <c r="BJ1350" s="18" t="s">
        <v>8</v>
      </c>
      <c r="BK1350" s="198">
        <f t="shared" si="143"/>
        <v>0</v>
      </c>
      <c r="BL1350" s="18" t="s">
        <v>283</v>
      </c>
      <c r="BM1350" s="197" t="s">
        <v>2712</v>
      </c>
    </row>
    <row r="1351" spans="1:65" s="2" customFormat="1" ht="21.75" customHeight="1">
      <c r="A1351" s="35"/>
      <c r="B1351" s="36"/>
      <c r="C1351" s="187" t="s">
        <v>2713</v>
      </c>
      <c r="D1351" s="187" t="s">
        <v>160</v>
      </c>
      <c r="E1351" s="188" t="s">
        <v>2714</v>
      </c>
      <c r="F1351" s="189" t="s">
        <v>2715</v>
      </c>
      <c r="G1351" s="190" t="s">
        <v>498</v>
      </c>
      <c r="H1351" s="191">
        <v>113</v>
      </c>
      <c r="I1351" s="192"/>
      <c r="J1351" s="191">
        <f t="shared" si="134"/>
        <v>0</v>
      </c>
      <c r="K1351" s="189" t="s">
        <v>1</v>
      </c>
      <c r="L1351" s="40"/>
      <c r="M1351" s="193" t="s">
        <v>1</v>
      </c>
      <c r="N1351" s="194" t="s">
        <v>41</v>
      </c>
      <c r="O1351" s="72"/>
      <c r="P1351" s="195">
        <f t="shared" si="135"/>
        <v>0</v>
      </c>
      <c r="Q1351" s="195">
        <v>0</v>
      </c>
      <c r="R1351" s="195">
        <f t="shared" si="136"/>
        <v>0</v>
      </c>
      <c r="S1351" s="195">
        <v>0</v>
      </c>
      <c r="T1351" s="196">
        <f t="shared" si="137"/>
        <v>0</v>
      </c>
      <c r="U1351" s="35"/>
      <c r="V1351" s="35"/>
      <c r="W1351" s="35"/>
      <c r="X1351" s="35"/>
      <c r="Y1351" s="35"/>
      <c r="Z1351" s="35"/>
      <c r="AA1351" s="35"/>
      <c r="AB1351" s="35"/>
      <c r="AC1351" s="35"/>
      <c r="AD1351" s="35"/>
      <c r="AE1351" s="35"/>
      <c r="AR1351" s="197" t="s">
        <v>283</v>
      </c>
      <c r="AT1351" s="197" t="s">
        <v>160</v>
      </c>
      <c r="AU1351" s="197" t="s">
        <v>85</v>
      </c>
      <c r="AY1351" s="18" t="s">
        <v>158</v>
      </c>
      <c r="BE1351" s="198">
        <f t="shared" si="138"/>
        <v>0</v>
      </c>
      <c r="BF1351" s="198">
        <f t="shared" si="139"/>
        <v>0</v>
      </c>
      <c r="BG1351" s="198">
        <f t="shared" si="140"/>
        <v>0</v>
      </c>
      <c r="BH1351" s="198">
        <f t="shared" si="141"/>
        <v>0</v>
      </c>
      <c r="BI1351" s="198">
        <f t="shared" si="142"/>
        <v>0</v>
      </c>
      <c r="BJ1351" s="18" t="s">
        <v>8</v>
      </c>
      <c r="BK1351" s="198">
        <f t="shared" si="143"/>
        <v>0</v>
      </c>
      <c r="BL1351" s="18" t="s">
        <v>283</v>
      </c>
      <c r="BM1351" s="197" t="s">
        <v>2716</v>
      </c>
    </row>
    <row r="1352" spans="1:65" s="2" customFormat="1" ht="16.5" customHeight="1">
      <c r="A1352" s="35"/>
      <c r="B1352" s="36"/>
      <c r="C1352" s="187" t="s">
        <v>2717</v>
      </c>
      <c r="D1352" s="187" t="s">
        <v>160</v>
      </c>
      <c r="E1352" s="188" t="s">
        <v>2718</v>
      </c>
      <c r="F1352" s="189" t="s">
        <v>2719</v>
      </c>
      <c r="G1352" s="190" t="s">
        <v>498</v>
      </c>
      <c r="H1352" s="191">
        <v>8</v>
      </c>
      <c r="I1352" s="192"/>
      <c r="J1352" s="191">
        <f t="shared" si="134"/>
        <v>0</v>
      </c>
      <c r="K1352" s="189" t="s">
        <v>1</v>
      </c>
      <c r="L1352" s="40"/>
      <c r="M1352" s="193" t="s">
        <v>1</v>
      </c>
      <c r="N1352" s="194" t="s">
        <v>41</v>
      </c>
      <c r="O1352" s="72"/>
      <c r="P1352" s="195">
        <f t="shared" si="135"/>
        <v>0</v>
      </c>
      <c r="Q1352" s="195">
        <v>0</v>
      </c>
      <c r="R1352" s="195">
        <f t="shared" si="136"/>
        <v>0</v>
      </c>
      <c r="S1352" s="195">
        <v>0</v>
      </c>
      <c r="T1352" s="196">
        <f t="shared" si="137"/>
        <v>0</v>
      </c>
      <c r="U1352" s="35"/>
      <c r="V1352" s="35"/>
      <c r="W1352" s="35"/>
      <c r="X1352" s="35"/>
      <c r="Y1352" s="35"/>
      <c r="Z1352" s="35"/>
      <c r="AA1352" s="35"/>
      <c r="AB1352" s="35"/>
      <c r="AC1352" s="35"/>
      <c r="AD1352" s="35"/>
      <c r="AE1352" s="35"/>
      <c r="AR1352" s="197" t="s">
        <v>283</v>
      </c>
      <c r="AT1352" s="197" t="s">
        <v>160</v>
      </c>
      <c r="AU1352" s="197" t="s">
        <v>85</v>
      </c>
      <c r="AY1352" s="18" t="s">
        <v>158</v>
      </c>
      <c r="BE1352" s="198">
        <f t="shared" si="138"/>
        <v>0</v>
      </c>
      <c r="BF1352" s="198">
        <f t="shared" si="139"/>
        <v>0</v>
      </c>
      <c r="BG1352" s="198">
        <f t="shared" si="140"/>
        <v>0</v>
      </c>
      <c r="BH1352" s="198">
        <f t="shared" si="141"/>
        <v>0</v>
      </c>
      <c r="BI1352" s="198">
        <f t="shared" si="142"/>
        <v>0</v>
      </c>
      <c r="BJ1352" s="18" t="s">
        <v>8</v>
      </c>
      <c r="BK1352" s="198">
        <f t="shared" si="143"/>
        <v>0</v>
      </c>
      <c r="BL1352" s="18" t="s">
        <v>283</v>
      </c>
      <c r="BM1352" s="197" t="s">
        <v>2720</v>
      </c>
    </row>
    <row r="1353" spans="1:65" s="2" customFormat="1" ht="24">
      <c r="A1353" s="35"/>
      <c r="B1353" s="36"/>
      <c r="C1353" s="187" t="s">
        <v>2721</v>
      </c>
      <c r="D1353" s="187" t="s">
        <v>160</v>
      </c>
      <c r="E1353" s="188" t="s">
        <v>2722</v>
      </c>
      <c r="F1353" s="189" t="s">
        <v>2723</v>
      </c>
      <c r="G1353" s="190" t="s">
        <v>2724</v>
      </c>
      <c r="H1353" s="191">
        <v>1</v>
      </c>
      <c r="I1353" s="192"/>
      <c r="J1353" s="191">
        <f t="shared" si="134"/>
        <v>0</v>
      </c>
      <c r="K1353" s="189" t="s">
        <v>1</v>
      </c>
      <c r="L1353" s="40"/>
      <c r="M1353" s="193" t="s">
        <v>1</v>
      </c>
      <c r="N1353" s="194" t="s">
        <v>41</v>
      </c>
      <c r="O1353" s="72"/>
      <c r="P1353" s="195">
        <f t="shared" si="135"/>
        <v>0</v>
      </c>
      <c r="Q1353" s="195">
        <v>0</v>
      </c>
      <c r="R1353" s="195">
        <f t="shared" si="136"/>
        <v>0</v>
      </c>
      <c r="S1353" s="195">
        <v>0</v>
      </c>
      <c r="T1353" s="196">
        <f t="shared" si="137"/>
        <v>0</v>
      </c>
      <c r="U1353" s="35"/>
      <c r="V1353" s="35"/>
      <c r="W1353" s="35"/>
      <c r="X1353" s="35"/>
      <c r="Y1353" s="35"/>
      <c r="Z1353" s="35"/>
      <c r="AA1353" s="35"/>
      <c r="AB1353" s="35"/>
      <c r="AC1353" s="35"/>
      <c r="AD1353" s="35"/>
      <c r="AE1353" s="35"/>
      <c r="AR1353" s="197" t="s">
        <v>283</v>
      </c>
      <c r="AT1353" s="197" t="s">
        <v>160</v>
      </c>
      <c r="AU1353" s="197" t="s">
        <v>85</v>
      </c>
      <c r="AY1353" s="18" t="s">
        <v>158</v>
      </c>
      <c r="BE1353" s="198">
        <f t="shared" si="138"/>
        <v>0</v>
      </c>
      <c r="BF1353" s="198">
        <f t="shared" si="139"/>
        <v>0</v>
      </c>
      <c r="BG1353" s="198">
        <f t="shared" si="140"/>
        <v>0</v>
      </c>
      <c r="BH1353" s="198">
        <f t="shared" si="141"/>
        <v>0</v>
      </c>
      <c r="BI1353" s="198">
        <f t="shared" si="142"/>
        <v>0</v>
      </c>
      <c r="BJ1353" s="18" t="s">
        <v>8</v>
      </c>
      <c r="BK1353" s="198">
        <f t="shared" si="143"/>
        <v>0</v>
      </c>
      <c r="BL1353" s="18" t="s">
        <v>283</v>
      </c>
      <c r="BM1353" s="197" t="s">
        <v>2725</v>
      </c>
    </row>
    <row r="1354" spans="1:65" s="2" customFormat="1" ht="24">
      <c r="A1354" s="35"/>
      <c r="B1354" s="36"/>
      <c r="C1354" s="187" t="s">
        <v>2726</v>
      </c>
      <c r="D1354" s="187" t="s">
        <v>160</v>
      </c>
      <c r="E1354" s="188" t="s">
        <v>2727</v>
      </c>
      <c r="F1354" s="189" t="s">
        <v>2728</v>
      </c>
      <c r="G1354" s="190" t="s">
        <v>498</v>
      </c>
      <c r="H1354" s="191">
        <v>1</v>
      </c>
      <c r="I1354" s="192"/>
      <c r="J1354" s="191">
        <f t="shared" si="134"/>
        <v>0</v>
      </c>
      <c r="K1354" s="189" t="s">
        <v>1</v>
      </c>
      <c r="L1354" s="40"/>
      <c r="M1354" s="193" t="s">
        <v>1</v>
      </c>
      <c r="N1354" s="194" t="s">
        <v>41</v>
      </c>
      <c r="O1354" s="72"/>
      <c r="P1354" s="195">
        <f t="shared" si="135"/>
        <v>0</v>
      </c>
      <c r="Q1354" s="195">
        <v>0</v>
      </c>
      <c r="R1354" s="195">
        <f t="shared" si="136"/>
        <v>0</v>
      </c>
      <c r="S1354" s="195">
        <v>0</v>
      </c>
      <c r="T1354" s="196">
        <f t="shared" si="137"/>
        <v>0</v>
      </c>
      <c r="U1354" s="35"/>
      <c r="V1354" s="35"/>
      <c r="W1354" s="35"/>
      <c r="X1354" s="35"/>
      <c r="Y1354" s="35"/>
      <c r="Z1354" s="35"/>
      <c r="AA1354" s="35"/>
      <c r="AB1354" s="35"/>
      <c r="AC1354" s="35"/>
      <c r="AD1354" s="35"/>
      <c r="AE1354" s="35"/>
      <c r="AR1354" s="197" t="s">
        <v>283</v>
      </c>
      <c r="AT1354" s="197" t="s">
        <v>160</v>
      </c>
      <c r="AU1354" s="197" t="s">
        <v>85</v>
      </c>
      <c r="AY1354" s="18" t="s">
        <v>158</v>
      </c>
      <c r="BE1354" s="198">
        <f t="shared" si="138"/>
        <v>0</v>
      </c>
      <c r="BF1354" s="198">
        <f t="shared" si="139"/>
        <v>0</v>
      </c>
      <c r="BG1354" s="198">
        <f t="shared" si="140"/>
        <v>0</v>
      </c>
      <c r="BH1354" s="198">
        <f t="shared" si="141"/>
        <v>0</v>
      </c>
      <c r="BI1354" s="198">
        <f t="shared" si="142"/>
        <v>0</v>
      </c>
      <c r="BJ1354" s="18" t="s">
        <v>8</v>
      </c>
      <c r="BK1354" s="198">
        <f t="shared" si="143"/>
        <v>0</v>
      </c>
      <c r="BL1354" s="18" t="s">
        <v>283</v>
      </c>
      <c r="BM1354" s="197" t="s">
        <v>2729</v>
      </c>
    </row>
    <row r="1355" spans="1:65" s="2" customFormat="1" ht="24">
      <c r="A1355" s="35"/>
      <c r="B1355" s="36"/>
      <c r="C1355" s="187" t="s">
        <v>2730</v>
      </c>
      <c r="D1355" s="187" t="s">
        <v>160</v>
      </c>
      <c r="E1355" s="188" t="s">
        <v>2727</v>
      </c>
      <c r="F1355" s="189" t="s">
        <v>2728</v>
      </c>
      <c r="G1355" s="190" t="s">
        <v>498</v>
      </c>
      <c r="H1355" s="191">
        <v>1</v>
      </c>
      <c r="I1355" s="192"/>
      <c r="J1355" s="191">
        <f t="shared" ref="J1355:J1386" si="144">ROUND(I1355*H1355,0)</f>
        <v>0</v>
      </c>
      <c r="K1355" s="189" t="s">
        <v>1</v>
      </c>
      <c r="L1355" s="40"/>
      <c r="M1355" s="193" t="s">
        <v>1</v>
      </c>
      <c r="N1355" s="194" t="s">
        <v>41</v>
      </c>
      <c r="O1355" s="72"/>
      <c r="P1355" s="195">
        <f t="shared" ref="P1355:P1386" si="145">O1355*H1355</f>
        <v>0</v>
      </c>
      <c r="Q1355" s="195">
        <v>0</v>
      </c>
      <c r="R1355" s="195">
        <f t="shared" ref="R1355:R1386" si="146">Q1355*H1355</f>
        <v>0</v>
      </c>
      <c r="S1355" s="195">
        <v>0</v>
      </c>
      <c r="T1355" s="196">
        <f t="shared" ref="T1355:T1386" si="147">S1355*H1355</f>
        <v>0</v>
      </c>
      <c r="U1355" s="35"/>
      <c r="V1355" s="35"/>
      <c r="W1355" s="35"/>
      <c r="X1355" s="35"/>
      <c r="Y1355" s="35"/>
      <c r="Z1355" s="35"/>
      <c r="AA1355" s="35"/>
      <c r="AB1355" s="35"/>
      <c r="AC1355" s="35"/>
      <c r="AD1355" s="35"/>
      <c r="AE1355" s="35"/>
      <c r="AR1355" s="197" t="s">
        <v>283</v>
      </c>
      <c r="AT1355" s="197" t="s">
        <v>160</v>
      </c>
      <c r="AU1355" s="197" t="s">
        <v>85</v>
      </c>
      <c r="AY1355" s="18" t="s">
        <v>158</v>
      </c>
      <c r="BE1355" s="198">
        <f t="shared" ref="BE1355:BE1386" si="148">IF(N1355="základní",J1355,0)</f>
        <v>0</v>
      </c>
      <c r="BF1355" s="198">
        <f t="shared" ref="BF1355:BF1386" si="149">IF(N1355="snížená",J1355,0)</f>
        <v>0</v>
      </c>
      <c r="BG1355" s="198">
        <f t="shared" ref="BG1355:BG1386" si="150">IF(N1355="zákl. přenesená",J1355,0)</f>
        <v>0</v>
      </c>
      <c r="BH1355" s="198">
        <f t="shared" ref="BH1355:BH1386" si="151">IF(N1355="sníž. přenesená",J1355,0)</f>
        <v>0</v>
      </c>
      <c r="BI1355" s="198">
        <f t="shared" ref="BI1355:BI1386" si="152">IF(N1355="nulová",J1355,0)</f>
        <v>0</v>
      </c>
      <c r="BJ1355" s="18" t="s">
        <v>8</v>
      </c>
      <c r="BK1355" s="198">
        <f t="shared" ref="BK1355:BK1386" si="153">ROUND(I1355*H1355,0)</f>
        <v>0</v>
      </c>
      <c r="BL1355" s="18" t="s">
        <v>283</v>
      </c>
      <c r="BM1355" s="197" t="s">
        <v>2731</v>
      </c>
    </row>
    <row r="1356" spans="1:65" s="2" customFormat="1" ht="24">
      <c r="A1356" s="35"/>
      <c r="B1356" s="36"/>
      <c r="C1356" s="187" t="s">
        <v>2732</v>
      </c>
      <c r="D1356" s="187" t="s">
        <v>160</v>
      </c>
      <c r="E1356" s="188" t="s">
        <v>2727</v>
      </c>
      <c r="F1356" s="189" t="s">
        <v>2728</v>
      </c>
      <c r="G1356" s="190" t="s">
        <v>498</v>
      </c>
      <c r="H1356" s="191">
        <v>1</v>
      </c>
      <c r="I1356" s="192"/>
      <c r="J1356" s="191">
        <f t="shared" si="144"/>
        <v>0</v>
      </c>
      <c r="K1356" s="189" t="s">
        <v>1</v>
      </c>
      <c r="L1356" s="40"/>
      <c r="M1356" s="193" t="s">
        <v>1</v>
      </c>
      <c r="N1356" s="194" t="s">
        <v>41</v>
      </c>
      <c r="O1356" s="72"/>
      <c r="P1356" s="195">
        <f t="shared" si="145"/>
        <v>0</v>
      </c>
      <c r="Q1356" s="195">
        <v>0</v>
      </c>
      <c r="R1356" s="195">
        <f t="shared" si="146"/>
        <v>0</v>
      </c>
      <c r="S1356" s="195">
        <v>0</v>
      </c>
      <c r="T1356" s="196">
        <f t="shared" si="147"/>
        <v>0</v>
      </c>
      <c r="U1356" s="35"/>
      <c r="V1356" s="35"/>
      <c r="W1356" s="35"/>
      <c r="X1356" s="35"/>
      <c r="Y1356" s="35"/>
      <c r="Z1356" s="35"/>
      <c r="AA1356" s="35"/>
      <c r="AB1356" s="35"/>
      <c r="AC1356" s="35"/>
      <c r="AD1356" s="35"/>
      <c r="AE1356" s="35"/>
      <c r="AR1356" s="197" t="s">
        <v>283</v>
      </c>
      <c r="AT1356" s="197" t="s">
        <v>160</v>
      </c>
      <c r="AU1356" s="197" t="s">
        <v>85</v>
      </c>
      <c r="AY1356" s="18" t="s">
        <v>158</v>
      </c>
      <c r="BE1356" s="198">
        <f t="shared" si="148"/>
        <v>0</v>
      </c>
      <c r="BF1356" s="198">
        <f t="shared" si="149"/>
        <v>0</v>
      </c>
      <c r="BG1356" s="198">
        <f t="shared" si="150"/>
        <v>0</v>
      </c>
      <c r="BH1356" s="198">
        <f t="shared" si="151"/>
        <v>0</v>
      </c>
      <c r="BI1356" s="198">
        <f t="shared" si="152"/>
        <v>0</v>
      </c>
      <c r="BJ1356" s="18" t="s">
        <v>8</v>
      </c>
      <c r="BK1356" s="198">
        <f t="shared" si="153"/>
        <v>0</v>
      </c>
      <c r="BL1356" s="18" t="s">
        <v>283</v>
      </c>
      <c r="BM1356" s="197" t="s">
        <v>2733</v>
      </c>
    </row>
    <row r="1357" spans="1:65" s="2" customFormat="1" ht="24">
      <c r="A1357" s="35"/>
      <c r="B1357" s="36"/>
      <c r="C1357" s="187" t="s">
        <v>2734</v>
      </c>
      <c r="D1357" s="187" t="s">
        <v>160</v>
      </c>
      <c r="E1357" s="188" t="s">
        <v>2735</v>
      </c>
      <c r="F1357" s="189" t="s">
        <v>2736</v>
      </c>
      <c r="G1357" s="190" t="s">
        <v>498</v>
      </c>
      <c r="H1357" s="191">
        <v>1</v>
      </c>
      <c r="I1357" s="192"/>
      <c r="J1357" s="191">
        <f t="shared" si="144"/>
        <v>0</v>
      </c>
      <c r="K1357" s="189" t="s">
        <v>1</v>
      </c>
      <c r="L1357" s="40"/>
      <c r="M1357" s="193" t="s">
        <v>1</v>
      </c>
      <c r="N1357" s="194" t="s">
        <v>41</v>
      </c>
      <c r="O1357" s="72"/>
      <c r="P1357" s="195">
        <f t="shared" si="145"/>
        <v>0</v>
      </c>
      <c r="Q1357" s="195">
        <v>0</v>
      </c>
      <c r="R1357" s="195">
        <f t="shared" si="146"/>
        <v>0</v>
      </c>
      <c r="S1357" s="195">
        <v>0</v>
      </c>
      <c r="T1357" s="196">
        <f t="shared" si="147"/>
        <v>0</v>
      </c>
      <c r="U1357" s="35"/>
      <c r="V1357" s="35"/>
      <c r="W1357" s="35"/>
      <c r="X1357" s="35"/>
      <c r="Y1357" s="35"/>
      <c r="Z1357" s="35"/>
      <c r="AA1357" s="35"/>
      <c r="AB1357" s="35"/>
      <c r="AC1357" s="35"/>
      <c r="AD1357" s="35"/>
      <c r="AE1357" s="35"/>
      <c r="AR1357" s="197" t="s">
        <v>283</v>
      </c>
      <c r="AT1357" s="197" t="s">
        <v>160</v>
      </c>
      <c r="AU1357" s="197" t="s">
        <v>85</v>
      </c>
      <c r="AY1357" s="18" t="s">
        <v>158</v>
      </c>
      <c r="BE1357" s="198">
        <f t="shared" si="148"/>
        <v>0</v>
      </c>
      <c r="BF1357" s="198">
        <f t="shared" si="149"/>
        <v>0</v>
      </c>
      <c r="BG1357" s="198">
        <f t="shared" si="150"/>
        <v>0</v>
      </c>
      <c r="BH1357" s="198">
        <f t="shared" si="151"/>
        <v>0</v>
      </c>
      <c r="BI1357" s="198">
        <f t="shared" si="152"/>
        <v>0</v>
      </c>
      <c r="BJ1357" s="18" t="s">
        <v>8</v>
      </c>
      <c r="BK1357" s="198">
        <f t="shared" si="153"/>
        <v>0</v>
      </c>
      <c r="BL1357" s="18" t="s">
        <v>283</v>
      </c>
      <c r="BM1357" s="197" t="s">
        <v>2737</v>
      </c>
    </row>
    <row r="1358" spans="1:65" s="2" customFormat="1" ht="24">
      <c r="A1358" s="35"/>
      <c r="B1358" s="36"/>
      <c r="C1358" s="187" t="s">
        <v>2738</v>
      </c>
      <c r="D1358" s="187" t="s">
        <v>160</v>
      </c>
      <c r="E1358" s="188" t="s">
        <v>2727</v>
      </c>
      <c r="F1358" s="189" t="s">
        <v>2728</v>
      </c>
      <c r="G1358" s="190" t="s">
        <v>498</v>
      </c>
      <c r="H1358" s="191">
        <v>1</v>
      </c>
      <c r="I1358" s="192"/>
      <c r="J1358" s="191">
        <f t="shared" si="144"/>
        <v>0</v>
      </c>
      <c r="K1358" s="189" t="s">
        <v>1</v>
      </c>
      <c r="L1358" s="40"/>
      <c r="M1358" s="193" t="s">
        <v>1</v>
      </c>
      <c r="N1358" s="194" t="s">
        <v>41</v>
      </c>
      <c r="O1358" s="72"/>
      <c r="P1358" s="195">
        <f t="shared" si="145"/>
        <v>0</v>
      </c>
      <c r="Q1358" s="195">
        <v>0</v>
      </c>
      <c r="R1358" s="195">
        <f t="shared" si="146"/>
        <v>0</v>
      </c>
      <c r="S1358" s="195">
        <v>0</v>
      </c>
      <c r="T1358" s="196">
        <f t="shared" si="147"/>
        <v>0</v>
      </c>
      <c r="U1358" s="35"/>
      <c r="V1358" s="35"/>
      <c r="W1358" s="35"/>
      <c r="X1358" s="35"/>
      <c r="Y1358" s="35"/>
      <c r="Z1358" s="35"/>
      <c r="AA1358" s="35"/>
      <c r="AB1358" s="35"/>
      <c r="AC1358" s="35"/>
      <c r="AD1358" s="35"/>
      <c r="AE1358" s="35"/>
      <c r="AR1358" s="197" t="s">
        <v>283</v>
      </c>
      <c r="AT1358" s="197" t="s">
        <v>160</v>
      </c>
      <c r="AU1358" s="197" t="s">
        <v>85</v>
      </c>
      <c r="AY1358" s="18" t="s">
        <v>158</v>
      </c>
      <c r="BE1358" s="198">
        <f t="shared" si="148"/>
        <v>0</v>
      </c>
      <c r="BF1358" s="198">
        <f t="shared" si="149"/>
        <v>0</v>
      </c>
      <c r="BG1358" s="198">
        <f t="shared" si="150"/>
        <v>0</v>
      </c>
      <c r="BH1358" s="198">
        <f t="shared" si="151"/>
        <v>0</v>
      </c>
      <c r="BI1358" s="198">
        <f t="shared" si="152"/>
        <v>0</v>
      </c>
      <c r="BJ1358" s="18" t="s">
        <v>8</v>
      </c>
      <c r="BK1358" s="198">
        <f t="shared" si="153"/>
        <v>0</v>
      </c>
      <c r="BL1358" s="18" t="s">
        <v>283</v>
      </c>
      <c r="BM1358" s="197" t="s">
        <v>2739</v>
      </c>
    </row>
    <row r="1359" spans="1:65" s="2" customFormat="1" ht="24">
      <c r="A1359" s="35"/>
      <c r="B1359" s="36"/>
      <c r="C1359" s="187" t="s">
        <v>2740</v>
      </c>
      <c r="D1359" s="187" t="s">
        <v>160</v>
      </c>
      <c r="E1359" s="188" t="s">
        <v>2727</v>
      </c>
      <c r="F1359" s="189" t="s">
        <v>2728</v>
      </c>
      <c r="G1359" s="190" t="s">
        <v>498</v>
      </c>
      <c r="H1359" s="191">
        <v>1</v>
      </c>
      <c r="I1359" s="192"/>
      <c r="J1359" s="191">
        <f t="shared" si="144"/>
        <v>0</v>
      </c>
      <c r="K1359" s="189" t="s">
        <v>1</v>
      </c>
      <c r="L1359" s="40"/>
      <c r="M1359" s="193" t="s">
        <v>1</v>
      </c>
      <c r="N1359" s="194" t="s">
        <v>41</v>
      </c>
      <c r="O1359" s="72"/>
      <c r="P1359" s="195">
        <f t="shared" si="145"/>
        <v>0</v>
      </c>
      <c r="Q1359" s="195">
        <v>0</v>
      </c>
      <c r="R1359" s="195">
        <f t="shared" si="146"/>
        <v>0</v>
      </c>
      <c r="S1359" s="195">
        <v>0</v>
      </c>
      <c r="T1359" s="196">
        <f t="shared" si="147"/>
        <v>0</v>
      </c>
      <c r="U1359" s="35"/>
      <c r="V1359" s="35"/>
      <c r="W1359" s="35"/>
      <c r="X1359" s="35"/>
      <c r="Y1359" s="35"/>
      <c r="Z1359" s="35"/>
      <c r="AA1359" s="35"/>
      <c r="AB1359" s="35"/>
      <c r="AC1359" s="35"/>
      <c r="AD1359" s="35"/>
      <c r="AE1359" s="35"/>
      <c r="AR1359" s="197" t="s">
        <v>283</v>
      </c>
      <c r="AT1359" s="197" t="s">
        <v>160</v>
      </c>
      <c r="AU1359" s="197" t="s">
        <v>85</v>
      </c>
      <c r="AY1359" s="18" t="s">
        <v>158</v>
      </c>
      <c r="BE1359" s="198">
        <f t="shared" si="148"/>
        <v>0</v>
      </c>
      <c r="BF1359" s="198">
        <f t="shared" si="149"/>
        <v>0</v>
      </c>
      <c r="BG1359" s="198">
        <f t="shared" si="150"/>
        <v>0</v>
      </c>
      <c r="BH1359" s="198">
        <f t="shared" si="151"/>
        <v>0</v>
      </c>
      <c r="BI1359" s="198">
        <f t="shared" si="152"/>
        <v>0</v>
      </c>
      <c r="BJ1359" s="18" t="s">
        <v>8</v>
      </c>
      <c r="BK1359" s="198">
        <f t="shared" si="153"/>
        <v>0</v>
      </c>
      <c r="BL1359" s="18" t="s">
        <v>283</v>
      </c>
      <c r="BM1359" s="197" t="s">
        <v>2741</v>
      </c>
    </row>
    <row r="1360" spans="1:65" s="2" customFormat="1" ht="24">
      <c r="A1360" s="35"/>
      <c r="B1360" s="36"/>
      <c r="C1360" s="187" t="s">
        <v>2742</v>
      </c>
      <c r="D1360" s="187" t="s">
        <v>160</v>
      </c>
      <c r="E1360" s="188" t="s">
        <v>2727</v>
      </c>
      <c r="F1360" s="189" t="s">
        <v>2728</v>
      </c>
      <c r="G1360" s="190" t="s">
        <v>498</v>
      </c>
      <c r="H1360" s="191">
        <v>1</v>
      </c>
      <c r="I1360" s="192"/>
      <c r="J1360" s="191">
        <f t="shared" si="144"/>
        <v>0</v>
      </c>
      <c r="K1360" s="189" t="s">
        <v>1</v>
      </c>
      <c r="L1360" s="40"/>
      <c r="M1360" s="193" t="s">
        <v>1</v>
      </c>
      <c r="N1360" s="194" t="s">
        <v>41</v>
      </c>
      <c r="O1360" s="72"/>
      <c r="P1360" s="195">
        <f t="shared" si="145"/>
        <v>0</v>
      </c>
      <c r="Q1360" s="195">
        <v>0</v>
      </c>
      <c r="R1360" s="195">
        <f t="shared" si="146"/>
        <v>0</v>
      </c>
      <c r="S1360" s="195">
        <v>0</v>
      </c>
      <c r="T1360" s="196">
        <f t="shared" si="147"/>
        <v>0</v>
      </c>
      <c r="U1360" s="35"/>
      <c r="V1360" s="35"/>
      <c r="W1360" s="35"/>
      <c r="X1360" s="35"/>
      <c r="Y1360" s="35"/>
      <c r="Z1360" s="35"/>
      <c r="AA1360" s="35"/>
      <c r="AB1360" s="35"/>
      <c r="AC1360" s="35"/>
      <c r="AD1360" s="35"/>
      <c r="AE1360" s="35"/>
      <c r="AR1360" s="197" t="s">
        <v>283</v>
      </c>
      <c r="AT1360" s="197" t="s">
        <v>160</v>
      </c>
      <c r="AU1360" s="197" t="s">
        <v>85</v>
      </c>
      <c r="AY1360" s="18" t="s">
        <v>158</v>
      </c>
      <c r="BE1360" s="198">
        <f t="shared" si="148"/>
        <v>0</v>
      </c>
      <c r="BF1360" s="198">
        <f t="shared" si="149"/>
        <v>0</v>
      </c>
      <c r="BG1360" s="198">
        <f t="shared" si="150"/>
        <v>0</v>
      </c>
      <c r="BH1360" s="198">
        <f t="shared" si="151"/>
        <v>0</v>
      </c>
      <c r="BI1360" s="198">
        <f t="shared" si="152"/>
        <v>0</v>
      </c>
      <c r="BJ1360" s="18" t="s">
        <v>8</v>
      </c>
      <c r="BK1360" s="198">
        <f t="shared" si="153"/>
        <v>0</v>
      </c>
      <c r="BL1360" s="18" t="s">
        <v>283</v>
      </c>
      <c r="BM1360" s="197" t="s">
        <v>2743</v>
      </c>
    </row>
    <row r="1361" spans="1:65" s="2" customFormat="1" ht="24">
      <c r="A1361" s="35"/>
      <c r="B1361" s="36"/>
      <c r="C1361" s="187" t="s">
        <v>2744</v>
      </c>
      <c r="D1361" s="187" t="s">
        <v>160</v>
      </c>
      <c r="E1361" s="188" t="s">
        <v>2735</v>
      </c>
      <c r="F1361" s="189" t="s">
        <v>2736</v>
      </c>
      <c r="G1361" s="190" t="s">
        <v>498</v>
      </c>
      <c r="H1361" s="191">
        <v>1</v>
      </c>
      <c r="I1361" s="192"/>
      <c r="J1361" s="191">
        <f t="shared" si="144"/>
        <v>0</v>
      </c>
      <c r="K1361" s="189" t="s">
        <v>1</v>
      </c>
      <c r="L1361" s="40"/>
      <c r="M1361" s="193" t="s">
        <v>1</v>
      </c>
      <c r="N1361" s="194" t="s">
        <v>41</v>
      </c>
      <c r="O1361" s="72"/>
      <c r="P1361" s="195">
        <f t="shared" si="145"/>
        <v>0</v>
      </c>
      <c r="Q1361" s="195">
        <v>0</v>
      </c>
      <c r="R1361" s="195">
        <f t="shared" si="146"/>
        <v>0</v>
      </c>
      <c r="S1361" s="195">
        <v>0</v>
      </c>
      <c r="T1361" s="196">
        <f t="shared" si="147"/>
        <v>0</v>
      </c>
      <c r="U1361" s="35"/>
      <c r="V1361" s="35"/>
      <c r="W1361" s="35"/>
      <c r="X1361" s="35"/>
      <c r="Y1361" s="35"/>
      <c r="Z1361" s="35"/>
      <c r="AA1361" s="35"/>
      <c r="AB1361" s="35"/>
      <c r="AC1361" s="35"/>
      <c r="AD1361" s="35"/>
      <c r="AE1361" s="35"/>
      <c r="AR1361" s="197" t="s">
        <v>283</v>
      </c>
      <c r="AT1361" s="197" t="s">
        <v>160</v>
      </c>
      <c r="AU1361" s="197" t="s">
        <v>85</v>
      </c>
      <c r="AY1361" s="18" t="s">
        <v>158</v>
      </c>
      <c r="BE1361" s="198">
        <f t="shared" si="148"/>
        <v>0</v>
      </c>
      <c r="BF1361" s="198">
        <f t="shared" si="149"/>
        <v>0</v>
      </c>
      <c r="BG1361" s="198">
        <f t="shared" si="150"/>
        <v>0</v>
      </c>
      <c r="BH1361" s="198">
        <f t="shared" si="151"/>
        <v>0</v>
      </c>
      <c r="BI1361" s="198">
        <f t="shared" si="152"/>
        <v>0</v>
      </c>
      <c r="BJ1361" s="18" t="s">
        <v>8</v>
      </c>
      <c r="BK1361" s="198">
        <f t="shared" si="153"/>
        <v>0</v>
      </c>
      <c r="BL1361" s="18" t="s">
        <v>283</v>
      </c>
      <c r="BM1361" s="197" t="s">
        <v>2745</v>
      </c>
    </row>
    <row r="1362" spans="1:65" s="2" customFormat="1" ht="24">
      <c r="A1362" s="35"/>
      <c r="B1362" s="36"/>
      <c r="C1362" s="187" t="s">
        <v>2746</v>
      </c>
      <c r="D1362" s="187" t="s">
        <v>160</v>
      </c>
      <c r="E1362" s="188" t="s">
        <v>2727</v>
      </c>
      <c r="F1362" s="189" t="s">
        <v>2728</v>
      </c>
      <c r="G1362" s="190" t="s">
        <v>498</v>
      </c>
      <c r="H1362" s="191">
        <v>1</v>
      </c>
      <c r="I1362" s="192"/>
      <c r="J1362" s="191">
        <f t="shared" si="144"/>
        <v>0</v>
      </c>
      <c r="K1362" s="189" t="s">
        <v>1</v>
      </c>
      <c r="L1362" s="40"/>
      <c r="M1362" s="193" t="s">
        <v>1</v>
      </c>
      <c r="N1362" s="194" t="s">
        <v>41</v>
      </c>
      <c r="O1362" s="72"/>
      <c r="P1362" s="195">
        <f t="shared" si="145"/>
        <v>0</v>
      </c>
      <c r="Q1362" s="195">
        <v>0</v>
      </c>
      <c r="R1362" s="195">
        <f t="shared" si="146"/>
        <v>0</v>
      </c>
      <c r="S1362" s="195">
        <v>0</v>
      </c>
      <c r="T1362" s="196">
        <f t="shared" si="147"/>
        <v>0</v>
      </c>
      <c r="U1362" s="35"/>
      <c r="V1362" s="35"/>
      <c r="W1362" s="35"/>
      <c r="X1362" s="35"/>
      <c r="Y1362" s="35"/>
      <c r="Z1362" s="35"/>
      <c r="AA1362" s="35"/>
      <c r="AB1362" s="35"/>
      <c r="AC1362" s="35"/>
      <c r="AD1362" s="35"/>
      <c r="AE1362" s="35"/>
      <c r="AR1362" s="197" t="s">
        <v>283</v>
      </c>
      <c r="AT1362" s="197" t="s">
        <v>160</v>
      </c>
      <c r="AU1362" s="197" t="s">
        <v>85</v>
      </c>
      <c r="AY1362" s="18" t="s">
        <v>158</v>
      </c>
      <c r="BE1362" s="198">
        <f t="shared" si="148"/>
        <v>0</v>
      </c>
      <c r="BF1362" s="198">
        <f t="shared" si="149"/>
        <v>0</v>
      </c>
      <c r="BG1362" s="198">
        <f t="shared" si="150"/>
        <v>0</v>
      </c>
      <c r="BH1362" s="198">
        <f t="shared" si="151"/>
        <v>0</v>
      </c>
      <c r="BI1362" s="198">
        <f t="shared" si="152"/>
        <v>0</v>
      </c>
      <c r="BJ1362" s="18" t="s">
        <v>8</v>
      </c>
      <c r="BK1362" s="198">
        <f t="shared" si="153"/>
        <v>0</v>
      </c>
      <c r="BL1362" s="18" t="s">
        <v>283</v>
      </c>
      <c r="BM1362" s="197" t="s">
        <v>2747</v>
      </c>
    </row>
    <row r="1363" spans="1:65" s="2" customFormat="1" ht="24">
      <c r="A1363" s="35"/>
      <c r="B1363" s="36"/>
      <c r="C1363" s="187" t="s">
        <v>2748</v>
      </c>
      <c r="D1363" s="187" t="s">
        <v>160</v>
      </c>
      <c r="E1363" s="188" t="s">
        <v>2727</v>
      </c>
      <c r="F1363" s="189" t="s">
        <v>2728</v>
      </c>
      <c r="G1363" s="190" t="s">
        <v>498</v>
      </c>
      <c r="H1363" s="191">
        <v>1</v>
      </c>
      <c r="I1363" s="192"/>
      <c r="J1363" s="191">
        <f t="shared" si="144"/>
        <v>0</v>
      </c>
      <c r="K1363" s="189" t="s">
        <v>1</v>
      </c>
      <c r="L1363" s="40"/>
      <c r="M1363" s="193" t="s">
        <v>1</v>
      </c>
      <c r="N1363" s="194" t="s">
        <v>41</v>
      </c>
      <c r="O1363" s="72"/>
      <c r="P1363" s="195">
        <f t="shared" si="145"/>
        <v>0</v>
      </c>
      <c r="Q1363" s="195">
        <v>0</v>
      </c>
      <c r="R1363" s="195">
        <f t="shared" si="146"/>
        <v>0</v>
      </c>
      <c r="S1363" s="195">
        <v>0</v>
      </c>
      <c r="T1363" s="196">
        <f t="shared" si="147"/>
        <v>0</v>
      </c>
      <c r="U1363" s="35"/>
      <c r="V1363" s="35"/>
      <c r="W1363" s="35"/>
      <c r="X1363" s="35"/>
      <c r="Y1363" s="35"/>
      <c r="Z1363" s="35"/>
      <c r="AA1363" s="35"/>
      <c r="AB1363" s="35"/>
      <c r="AC1363" s="35"/>
      <c r="AD1363" s="35"/>
      <c r="AE1363" s="35"/>
      <c r="AR1363" s="197" t="s">
        <v>283</v>
      </c>
      <c r="AT1363" s="197" t="s">
        <v>160</v>
      </c>
      <c r="AU1363" s="197" t="s">
        <v>85</v>
      </c>
      <c r="AY1363" s="18" t="s">
        <v>158</v>
      </c>
      <c r="BE1363" s="198">
        <f t="shared" si="148"/>
        <v>0</v>
      </c>
      <c r="BF1363" s="198">
        <f t="shared" si="149"/>
        <v>0</v>
      </c>
      <c r="BG1363" s="198">
        <f t="shared" si="150"/>
        <v>0</v>
      </c>
      <c r="BH1363" s="198">
        <f t="shared" si="151"/>
        <v>0</v>
      </c>
      <c r="BI1363" s="198">
        <f t="shared" si="152"/>
        <v>0</v>
      </c>
      <c r="BJ1363" s="18" t="s">
        <v>8</v>
      </c>
      <c r="BK1363" s="198">
        <f t="shared" si="153"/>
        <v>0</v>
      </c>
      <c r="BL1363" s="18" t="s">
        <v>283</v>
      </c>
      <c r="BM1363" s="197" t="s">
        <v>2749</v>
      </c>
    </row>
    <row r="1364" spans="1:65" s="2" customFormat="1" ht="24">
      <c r="A1364" s="35"/>
      <c r="B1364" s="36"/>
      <c r="C1364" s="187" t="s">
        <v>2750</v>
      </c>
      <c r="D1364" s="187" t="s">
        <v>160</v>
      </c>
      <c r="E1364" s="188" t="s">
        <v>2727</v>
      </c>
      <c r="F1364" s="189" t="s">
        <v>2728</v>
      </c>
      <c r="G1364" s="190" t="s">
        <v>498</v>
      </c>
      <c r="H1364" s="191">
        <v>1</v>
      </c>
      <c r="I1364" s="192"/>
      <c r="J1364" s="191">
        <f t="shared" si="144"/>
        <v>0</v>
      </c>
      <c r="K1364" s="189" t="s">
        <v>1</v>
      </c>
      <c r="L1364" s="40"/>
      <c r="M1364" s="193" t="s">
        <v>1</v>
      </c>
      <c r="N1364" s="194" t="s">
        <v>41</v>
      </c>
      <c r="O1364" s="72"/>
      <c r="P1364" s="195">
        <f t="shared" si="145"/>
        <v>0</v>
      </c>
      <c r="Q1364" s="195">
        <v>0</v>
      </c>
      <c r="R1364" s="195">
        <f t="shared" si="146"/>
        <v>0</v>
      </c>
      <c r="S1364" s="195">
        <v>0</v>
      </c>
      <c r="T1364" s="196">
        <f t="shared" si="147"/>
        <v>0</v>
      </c>
      <c r="U1364" s="35"/>
      <c r="V1364" s="35"/>
      <c r="W1364" s="35"/>
      <c r="X1364" s="35"/>
      <c r="Y1364" s="35"/>
      <c r="Z1364" s="35"/>
      <c r="AA1364" s="35"/>
      <c r="AB1364" s="35"/>
      <c r="AC1364" s="35"/>
      <c r="AD1364" s="35"/>
      <c r="AE1364" s="35"/>
      <c r="AR1364" s="197" t="s">
        <v>283</v>
      </c>
      <c r="AT1364" s="197" t="s">
        <v>160</v>
      </c>
      <c r="AU1364" s="197" t="s">
        <v>85</v>
      </c>
      <c r="AY1364" s="18" t="s">
        <v>158</v>
      </c>
      <c r="BE1364" s="198">
        <f t="shared" si="148"/>
        <v>0</v>
      </c>
      <c r="BF1364" s="198">
        <f t="shared" si="149"/>
        <v>0</v>
      </c>
      <c r="BG1364" s="198">
        <f t="shared" si="150"/>
        <v>0</v>
      </c>
      <c r="BH1364" s="198">
        <f t="shared" si="151"/>
        <v>0</v>
      </c>
      <c r="BI1364" s="198">
        <f t="shared" si="152"/>
        <v>0</v>
      </c>
      <c r="BJ1364" s="18" t="s">
        <v>8</v>
      </c>
      <c r="BK1364" s="198">
        <f t="shared" si="153"/>
        <v>0</v>
      </c>
      <c r="BL1364" s="18" t="s">
        <v>283</v>
      </c>
      <c r="BM1364" s="197" t="s">
        <v>2751</v>
      </c>
    </row>
    <row r="1365" spans="1:65" s="2" customFormat="1" ht="24">
      <c r="A1365" s="35"/>
      <c r="B1365" s="36"/>
      <c r="C1365" s="187" t="s">
        <v>2752</v>
      </c>
      <c r="D1365" s="187" t="s">
        <v>160</v>
      </c>
      <c r="E1365" s="188" t="s">
        <v>2735</v>
      </c>
      <c r="F1365" s="189" t="s">
        <v>2736</v>
      </c>
      <c r="G1365" s="190" t="s">
        <v>498</v>
      </c>
      <c r="H1365" s="191">
        <v>1</v>
      </c>
      <c r="I1365" s="192"/>
      <c r="J1365" s="191">
        <f t="shared" si="144"/>
        <v>0</v>
      </c>
      <c r="K1365" s="189" t="s">
        <v>1</v>
      </c>
      <c r="L1365" s="40"/>
      <c r="M1365" s="193" t="s">
        <v>1</v>
      </c>
      <c r="N1365" s="194" t="s">
        <v>41</v>
      </c>
      <c r="O1365" s="72"/>
      <c r="P1365" s="195">
        <f t="shared" si="145"/>
        <v>0</v>
      </c>
      <c r="Q1365" s="195">
        <v>0</v>
      </c>
      <c r="R1365" s="195">
        <f t="shared" si="146"/>
        <v>0</v>
      </c>
      <c r="S1365" s="195">
        <v>0</v>
      </c>
      <c r="T1365" s="196">
        <f t="shared" si="147"/>
        <v>0</v>
      </c>
      <c r="U1365" s="35"/>
      <c r="V1365" s="35"/>
      <c r="W1365" s="35"/>
      <c r="X1365" s="35"/>
      <c r="Y1365" s="35"/>
      <c r="Z1365" s="35"/>
      <c r="AA1365" s="35"/>
      <c r="AB1365" s="35"/>
      <c r="AC1365" s="35"/>
      <c r="AD1365" s="35"/>
      <c r="AE1365" s="35"/>
      <c r="AR1365" s="197" t="s">
        <v>283</v>
      </c>
      <c r="AT1365" s="197" t="s">
        <v>160</v>
      </c>
      <c r="AU1365" s="197" t="s">
        <v>85</v>
      </c>
      <c r="AY1365" s="18" t="s">
        <v>158</v>
      </c>
      <c r="BE1365" s="198">
        <f t="shared" si="148"/>
        <v>0</v>
      </c>
      <c r="BF1365" s="198">
        <f t="shared" si="149"/>
        <v>0</v>
      </c>
      <c r="BG1365" s="198">
        <f t="shared" si="150"/>
        <v>0</v>
      </c>
      <c r="BH1365" s="198">
        <f t="shared" si="151"/>
        <v>0</v>
      </c>
      <c r="BI1365" s="198">
        <f t="shared" si="152"/>
        <v>0</v>
      </c>
      <c r="BJ1365" s="18" t="s">
        <v>8</v>
      </c>
      <c r="BK1365" s="198">
        <f t="shared" si="153"/>
        <v>0</v>
      </c>
      <c r="BL1365" s="18" t="s">
        <v>283</v>
      </c>
      <c r="BM1365" s="197" t="s">
        <v>2753</v>
      </c>
    </row>
    <row r="1366" spans="1:65" s="2" customFormat="1" ht="24">
      <c r="A1366" s="35"/>
      <c r="B1366" s="36"/>
      <c r="C1366" s="187" t="s">
        <v>2754</v>
      </c>
      <c r="D1366" s="187" t="s">
        <v>160</v>
      </c>
      <c r="E1366" s="188" t="s">
        <v>2727</v>
      </c>
      <c r="F1366" s="189" t="s">
        <v>2728</v>
      </c>
      <c r="G1366" s="190" t="s">
        <v>498</v>
      </c>
      <c r="H1366" s="191">
        <v>1</v>
      </c>
      <c r="I1366" s="192"/>
      <c r="J1366" s="191">
        <f t="shared" si="144"/>
        <v>0</v>
      </c>
      <c r="K1366" s="189" t="s">
        <v>1</v>
      </c>
      <c r="L1366" s="40"/>
      <c r="M1366" s="193" t="s">
        <v>1</v>
      </c>
      <c r="N1366" s="194" t="s">
        <v>41</v>
      </c>
      <c r="O1366" s="72"/>
      <c r="P1366" s="195">
        <f t="shared" si="145"/>
        <v>0</v>
      </c>
      <c r="Q1366" s="195">
        <v>0</v>
      </c>
      <c r="R1366" s="195">
        <f t="shared" si="146"/>
        <v>0</v>
      </c>
      <c r="S1366" s="195">
        <v>0</v>
      </c>
      <c r="T1366" s="196">
        <f t="shared" si="147"/>
        <v>0</v>
      </c>
      <c r="U1366" s="35"/>
      <c r="V1366" s="35"/>
      <c r="W1366" s="35"/>
      <c r="X1366" s="35"/>
      <c r="Y1366" s="35"/>
      <c r="Z1366" s="35"/>
      <c r="AA1366" s="35"/>
      <c r="AB1366" s="35"/>
      <c r="AC1366" s="35"/>
      <c r="AD1366" s="35"/>
      <c r="AE1366" s="35"/>
      <c r="AR1366" s="197" t="s">
        <v>283</v>
      </c>
      <c r="AT1366" s="197" t="s">
        <v>160</v>
      </c>
      <c r="AU1366" s="197" t="s">
        <v>85</v>
      </c>
      <c r="AY1366" s="18" t="s">
        <v>158</v>
      </c>
      <c r="BE1366" s="198">
        <f t="shared" si="148"/>
        <v>0</v>
      </c>
      <c r="BF1366" s="198">
        <f t="shared" si="149"/>
        <v>0</v>
      </c>
      <c r="BG1366" s="198">
        <f t="shared" si="150"/>
        <v>0</v>
      </c>
      <c r="BH1366" s="198">
        <f t="shared" si="151"/>
        <v>0</v>
      </c>
      <c r="BI1366" s="198">
        <f t="shared" si="152"/>
        <v>0</v>
      </c>
      <c r="BJ1366" s="18" t="s">
        <v>8</v>
      </c>
      <c r="BK1366" s="198">
        <f t="shared" si="153"/>
        <v>0</v>
      </c>
      <c r="BL1366" s="18" t="s">
        <v>283</v>
      </c>
      <c r="BM1366" s="197" t="s">
        <v>2755</v>
      </c>
    </row>
    <row r="1367" spans="1:65" s="2" customFormat="1" ht="24">
      <c r="A1367" s="35"/>
      <c r="B1367" s="36"/>
      <c r="C1367" s="187" t="s">
        <v>2756</v>
      </c>
      <c r="D1367" s="187" t="s">
        <v>160</v>
      </c>
      <c r="E1367" s="188" t="s">
        <v>2727</v>
      </c>
      <c r="F1367" s="189" t="s">
        <v>2728</v>
      </c>
      <c r="G1367" s="190" t="s">
        <v>498</v>
      </c>
      <c r="H1367" s="191">
        <v>1</v>
      </c>
      <c r="I1367" s="192"/>
      <c r="J1367" s="191">
        <f t="shared" si="144"/>
        <v>0</v>
      </c>
      <c r="K1367" s="189" t="s">
        <v>1</v>
      </c>
      <c r="L1367" s="40"/>
      <c r="M1367" s="193" t="s">
        <v>1</v>
      </c>
      <c r="N1367" s="194" t="s">
        <v>41</v>
      </c>
      <c r="O1367" s="72"/>
      <c r="P1367" s="195">
        <f t="shared" si="145"/>
        <v>0</v>
      </c>
      <c r="Q1367" s="195">
        <v>0</v>
      </c>
      <c r="R1367" s="195">
        <f t="shared" si="146"/>
        <v>0</v>
      </c>
      <c r="S1367" s="195">
        <v>0</v>
      </c>
      <c r="T1367" s="196">
        <f t="shared" si="147"/>
        <v>0</v>
      </c>
      <c r="U1367" s="35"/>
      <c r="V1367" s="35"/>
      <c r="W1367" s="35"/>
      <c r="X1367" s="35"/>
      <c r="Y1367" s="35"/>
      <c r="Z1367" s="35"/>
      <c r="AA1367" s="35"/>
      <c r="AB1367" s="35"/>
      <c r="AC1367" s="35"/>
      <c r="AD1367" s="35"/>
      <c r="AE1367" s="35"/>
      <c r="AR1367" s="197" t="s">
        <v>283</v>
      </c>
      <c r="AT1367" s="197" t="s">
        <v>160</v>
      </c>
      <c r="AU1367" s="197" t="s">
        <v>85</v>
      </c>
      <c r="AY1367" s="18" t="s">
        <v>158</v>
      </c>
      <c r="BE1367" s="198">
        <f t="shared" si="148"/>
        <v>0</v>
      </c>
      <c r="BF1367" s="198">
        <f t="shared" si="149"/>
        <v>0</v>
      </c>
      <c r="BG1367" s="198">
        <f t="shared" si="150"/>
        <v>0</v>
      </c>
      <c r="BH1367" s="198">
        <f t="shared" si="151"/>
        <v>0</v>
      </c>
      <c r="BI1367" s="198">
        <f t="shared" si="152"/>
        <v>0</v>
      </c>
      <c r="BJ1367" s="18" t="s">
        <v>8</v>
      </c>
      <c r="BK1367" s="198">
        <f t="shared" si="153"/>
        <v>0</v>
      </c>
      <c r="BL1367" s="18" t="s">
        <v>283</v>
      </c>
      <c r="BM1367" s="197" t="s">
        <v>2757</v>
      </c>
    </row>
    <row r="1368" spans="1:65" s="2" customFormat="1" ht="24">
      <c r="A1368" s="35"/>
      <c r="B1368" s="36"/>
      <c r="C1368" s="187" t="s">
        <v>2758</v>
      </c>
      <c r="D1368" s="187" t="s">
        <v>160</v>
      </c>
      <c r="E1368" s="188" t="s">
        <v>2727</v>
      </c>
      <c r="F1368" s="189" t="s">
        <v>2728</v>
      </c>
      <c r="G1368" s="190" t="s">
        <v>498</v>
      </c>
      <c r="H1368" s="191">
        <v>1</v>
      </c>
      <c r="I1368" s="192"/>
      <c r="J1368" s="191">
        <f t="shared" si="144"/>
        <v>0</v>
      </c>
      <c r="K1368" s="189" t="s">
        <v>1</v>
      </c>
      <c r="L1368" s="40"/>
      <c r="M1368" s="193" t="s">
        <v>1</v>
      </c>
      <c r="N1368" s="194" t="s">
        <v>41</v>
      </c>
      <c r="O1368" s="72"/>
      <c r="P1368" s="195">
        <f t="shared" si="145"/>
        <v>0</v>
      </c>
      <c r="Q1368" s="195">
        <v>0</v>
      </c>
      <c r="R1368" s="195">
        <f t="shared" si="146"/>
        <v>0</v>
      </c>
      <c r="S1368" s="195">
        <v>0</v>
      </c>
      <c r="T1368" s="196">
        <f t="shared" si="147"/>
        <v>0</v>
      </c>
      <c r="U1368" s="35"/>
      <c r="V1368" s="35"/>
      <c r="W1368" s="35"/>
      <c r="X1368" s="35"/>
      <c r="Y1368" s="35"/>
      <c r="Z1368" s="35"/>
      <c r="AA1368" s="35"/>
      <c r="AB1368" s="35"/>
      <c r="AC1368" s="35"/>
      <c r="AD1368" s="35"/>
      <c r="AE1368" s="35"/>
      <c r="AR1368" s="197" t="s">
        <v>283</v>
      </c>
      <c r="AT1368" s="197" t="s">
        <v>160</v>
      </c>
      <c r="AU1368" s="197" t="s">
        <v>85</v>
      </c>
      <c r="AY1368" s="18" t="s">
        <v>158</v>
      </c>
      <c r="BE1368" s="198">
        <f t="shared" si="148"/>
        <v>0</v>
      </c>
      <c r="BF1368" s="198">
        <f t="shared" si="149"/>
        <v>0</v>
      </c>
      <c r="BG1368" s="198">
        <f t="shared" si="150"/>
        <v>0</v>
      </c>
      <c r="BH1368" s="198">
        <f t="shared" si="151"/>
        <v>0</v>
      </c>
      <c r="BI1368" s="198">
        <f t="shared" si="152"/>
        <v>0</v>
      </c>
      <c r="BJ1368" s="18" t="s">
        <v>8</v>
      </c>
      <c r="BK1368" s="198">
        <f t="shared" si="153"/>
        <v>0</v>
      </c>
      <c r="BL1368" s="18" t="s">
        <v>283</v>
      </c>
      <c r="BM1368" s="197" t="s">
        <v>2759</v>
      </c>
    </row>
    <row r="1369" spans="1:65" s="2" customFormat="1" ht="24">
      <c r="A1369" s="35"/>
      <c r="B1369" s="36"/>
      <c r="C1369" s="187" t="s">
        <v>2760</v>
      </c>
      <c r="D1369" s="187" t="s">
        <v>160</v>
      </c>
      <c r="E1369" s="188" t="s">
        <v>2727</v>
      </c>
      <c r="F1369" s="189" t="s">
        <v>2728</v>
      </c>
      <c r="G1369" s="190" t="s">
        <v>498</v>
      </c>
      <c r="H1369" s="191">
        <v>1</v>
      </c>
      <c r="I1369" s="192"/>
      <c r="J1369" s="191">
        <f t="shared" si="144"/>
        <v>0</v>
      </c>
      <c r="K1369" s="189" t="s">
        <v>1</v>
      </c>
      <c r="L1369" s="40"/>
      <c r="M1369" s="193" t="s">
        <v>1</v>
      </c>
      <c r="N1369" s="194" t="s">
        <v>41</v>
      </c>
      <c r="O1369" s="72"/>
      <c r="P1369" s="195">
        <f t="shared" si="145"/>
        <v>0</v>
      </c>
      <c r="Q1369" s="195">
        <v>0</v>
      </c>
      <c r="R1369" s="195">
        <f t="shared" si="146"/>
        <v>0</v>
      </c>
      <c r="S1369" s="195">
        <v>0</v>
      </c>
      <c r="T1369" s="196">
        <f t="shared" si="147"/>
        <v>0</v>
      </c>
      <c r="U1369" s="35"/>
      <c r="V1369" s="35"/>
      <c r="W1369" s="35"/>
      <c r="X1369" s="35"/>
      <c r="Y1369" s="35"/>
      <c r="Z1369" s="35"/>
      <c r="AA1369" s="35"/>
      <c r="AB1369" s="35"/>
      <c r="AC1369" s="35"/>
      <c r="AD1369" s="35"/>
      <c r="AE1369" s="35"/>
      <c r="AR1369" s="197" t="s">
        <v>283</v>
      </c>
      <c r="AT1369" s="197" t="s">
        <v>160</v>
      </c>
      <c r="AU1369" s="197" t="s">
        <v>85</v>
      </c>
      <c r="AY1369" s="18" t="s">
        <v>158</v>
      </c>
      <c r="BE1369" s="198">
        <f t="shared" si="148"/>
        <v>0</v>
      </c>
      <c r="BF1369" s="198">
        <f t="shared" si="149"/>
        <v>0</v>
      </c>
      <c r="BG1369" s="198">
        <f t="shared" si="150"/>
        <v>0</v>
      </c>
      <c r="BH1369" s="198">
        <f t="shared" si="151"/>
        <v>0</v>
      </c>
      <c r="BI1369" s="198">
        <f t="shared" si="152"/>
        <v>0</v>
      </c>
      <c r="BJ1369" s="18" t="s">
        <v>8</v>
      </c>
      <c r="BK1369" s="198">
        <f t="shared" si="153"/>
        <v>0</v>
      </c>
      <c r="BL1369" s="18" t="s">
        <v>283</v>
      </c>
      <c r="BM1369" s="197" t="s">
        <v>2761</v>
      </c>
    </row>
    <row r="1370" spans="1:65" s="2" customFormat="1" ht="24">
      <c r="A1370" s="35"/>
      <c r="B1370" s="36"/>
      <c r="C1370" s="187" t="s">
        <v>2762</v>
      </c>
      <c r="D1370" s="187" t="s">
        <v>160</v>
      </c>
      <c r="E1370" s="188" t="s">
        <v>2727</v>
      </c>
      <c r="F1370" s="189" t="s">
        <v>2728</v>
      </c>
      <c r="G1370" s="190" t="s">
        <v>498</v>
      </c>
      <c r="H1370" s="191">
        <v>1</v>
      </c>
      <c r="I1370" s="192"/>
      <c r="J1370" s="191">
        <f t="shared" si="144"/>
        <v>0</v>
      </c>
      <c r="K1370" s="189" t="s">
        <v>1</v>
      </c>
      <c r="L1370" s="40"/>
      <c r="M1370" s="193" t="s">
        <v>1</v>
      </c>
      <c r="N1370" s="194" t="s">
        <v>41</v>
      </c>
      <c r="O1370" s="72"/>
      <c r="P1370" s="195">
        <f t="shared" si="145"/>
        <v>0</v>
      </c>
      <c r="Q1370" s="195">
        <v>0</v>
      </c>
      <c r="R1370" s="195">
        <f t="shared" si="146"/>
        <v>0</v>
      </c>
      <c r="S1370" s="195">
        <v>0</v>
      </c>
      <c r="T1370" s="196">
        <f t="shared" si="147"/>
        <v>0</v>
      </c>
      <c r="U1370" s="35"/>
      <c r="V1370" s="35"/>
      <c r="W1370" s="35"/>
      <c r="X1370" s="35"/>
      <c r="Y1370" s="35"/>
      <c r="Z1370" s="35"/>
      <c r="AA1370" s="35"/>
      <c r="AB1370" s="35"/>
      <c r="AC1370" s="35"/>
      <c r="AD1370" s="35"/>
      <c r="AE1370" s="35"/>
      <c r="AR1370" s="197" t="s">
        <v>283</v>
      </c>
      <c r="AT1370" s="197" t="s">
        <v>160</v>
      </c>
      <c r="AU1370" s="197" t="s">
        <v>85</v>
      </c>
      <c r="AY1370" s="18" t="s">
        <v>158</v>
      </c>
      <c r="BE1370" s="198">
        <f t="shared" si="148"/>
        <v>0</v>
      </c>
      <c r="BF1370" s="198">
        <f t="shared" si="149"/>
        <v>0</v>
      </c>
      <c r="BG1370" s="198">
        <f t="shared" si="150"/>
        <v>0</v>
      </c>
      <c r="BH1370" s="198">
        <f t="shared" si="151"/>
        <v>0</v>
      </c>
      <c r="BI1370" s="198">
        <f t="shared" si="152"/>
        <v>0</v>
      </c>
      <c r="BJ1370" s="18" t="s">
        <v>8</v>
      </c>
      <c r="BK1370" s="198">
        <f t="shared" si="153"/>
        <v>0</v>
      </c>
      <c r="BL1370" s="18" t="s">
        <v>283</v>
      </c>
      <c r="BM1370" s="197" t="s">
        <v>2763</v>
      </c>
    </row>
    <row r="1371" spans="1:65" s="2" customFormat="1" ht="24">
      <c r="A1371" s="35"/>
      <c r="B1371" s="36"/>
      <c r="C1371" s="187" t="s">
        <v>2764</v>
      </c>
      <c r="D1371" s="187" t="s">
        <v>160</v>
      </c>
      <c r="E1371" s="188" t="s">
        <v>2727</v>
      </c>
      <c r="F1371" s="189" t="s">
        <v>2728</v>
      </c>
      <c r="G1371" s="190" t="s">
        <v>498</v>
      </c>
      <c r="H1371" s="191">
        <v>1</v>
      </c>
      <c r="I1371" s="192"/>
      <c r="J1371" s="191">
        <f t="shared" si="144"/>
        <v>0</v>
      </c>
      <c r="K1371" s="189" t="s">
        <v>1</v>
      </c>
      <c r="L1371" s="40"/>
      <c r="M1371" s="193" t="s">
        <v>1</v>
      </c>
      <c r="N1371" s="194" t="s">
        <v>41</v>
      </c>
      <c r="O1371" s="72"/>
      <c r="P1371" s="195">
        <f t="shared" si="145"/>
        <v>0</v>
      </c>
      <c r="Q1371" s="195">
        <v>0</v>
      </c>
      <c r="R1371" s="195">
        <f t="shared" si="146"/>
        <v>0</v>
      </c>
      <c r="S1371" s="195">
        <v>0</v>
      </c>
      <c r="T1371" s="196">
        <f t="shared" si="147"/>
        <v>0</v>
      </c>
      <c r="U1371" s="35"/>
      <c r="V1371" s="35"/>
      <c r="W1371" s="35"/>
      <c r="X1371" s="35"/>
      <c r="Y1371" s="35"/>
      <c r="Z1371" s="35"/>
      <c r="AA1371" s="35"/>
      <c r="AB1371" s="35"/>
      <c r="AC1371" s="35"/>
      <c r="AD1371" s="35"/>
      <c r="AE1371" s="35"/>
      <c r="AR1371" s="197" t="s">
        <v>283</v>
      </c>
      <c r="AT1371" s="197" t="s">
        <v>160</v>
      </c>
      <c r="AU1371" s="197" t="s">
        <v>85</v>
      </c>
      <c r="AY1371" s="18" t="s">
        <v>158</v>
      </c>
      <c r="BE1371" s="198">
        <f t="shared" si="148"/>
        <v>0</v>
      </c>
      <c r="BF1371" s="198">
        <f t="shared" si="149"/>
        <v>0</v>
      </c>
      <c r="BG1371" s="198">
        <f t="shared" si="150"/>
        <v>0</v>
      </c>
      <c r="BH1371" s="198">
        <f t="shared" si="151"/>
        <v>0</v>
      </c>
      <c r="BI1371" s="198">
        <f t="shared" si="152"/>
        <v>0</v>
      </c>
      <c r="BJ1371" s="18" t="s">
        <v>8</v>
      </c>
      <c r="BK1371" s="198">
        <f t="shared" si="153"/>
        <v>0</v>
      </c>
      <c r="BL1371" s="18" t="s">
        <v>283</v>
      </c>
      <c r="BM1371" s="197" t="s">
        <v>2765</v>
      </c>
    </row>
    <row r="1372" spans="1:65" s="2" customFormat="1" ht="24">
      <c r="A1372" s="35"/>
      <c r="B1372" s="36"/>
      <c r="C1372" s="187" t="s">
        <v>2766</v>
      </c>
      <c r="D1372" s="187" t="s">
        <v>160</v>
      </c>
      <c r="E1372" s="188" t="s">
        <v>2727</v>
      </c>
      <c r="F1372" s="189" t="s">
        <v>2728</v>
      </c>
      <c r="G1372" s="190" t="s">
        <v>498</v>
      </c>
      <c r="H1372" s="191">
        <v>1</v>
      </c>
      <c r="I1372" s="192"/>
      <c r="J1372" s="191">
        <f t="shared" si="144"/>
        <v>0</v>
      </c>
      <c r="K1372" s="189" t="s">
        <v>1</v>
      </c>
      <c r="L1372" s="40"/>
      <c r="M1372" s="193" t="s">
        <v>1</v>
      </c>
      <c r="N1372" s="194" t="s">
        <v>41</v>
      </c>
      <c r="O1372" s="72"/>
      <c r="P1372" s="195">
        <f t="shared" si="145"/>
        <v>0</v>
      </c>
      <c r="Q1372" s="195">
        <v>0</v>
      </c>
      <c r="R1372" s="195">
        <f t="shared" si="146"/>
        <v>0</v>
      </c>
      <c r="S1372" s="195">
        <v>0</v>
      </c>
      <c r="T1372" s="196">
        <f t="shared" si="147"/>
        <v>0</v>
      </c>
      <c r="U1372" s="35"/>
      <c r="V1372" s="35"/>
      <c r="W1372" s="35"/>
      <c r="X1372" s="35"/>
      <c r="Y1372" s="35"/>
      <c r="Z1372" s="35"/>
      <c r="AA1372" s="35"/>
      <c r="AB1372" s="35"/>
      <c r="AC1372" s="35"/>
      <c r="AD1372" s="35"/>
      <c r="AE1372" s="35"/>
      <c r="AR1372" s="197" t="s">
        <v>283</v>
      </c>
      <c r="AT1372" s="197" t="s">
        <v>160</v>
      </c>
      <c r="AU1372" s="197" t="s">
        <v>85</v>
      </c>
      <c r="AY1372" s="18" t="s">
        <v>158</v>
      </c>
      <c r="BE1372" s="198">
        <f t="shared" si="148"/>
        <v>0</v>
      </c>
      <c r="BF1372" s="198">
        <f t="shared" si="149"/>
        <v>0</v>
      </c>
      <c r="BG1372" s="198">
        <f t="shared" si="150"/>
        <v>0</v>
      </c>
      <c r="BH1372" s="198">
        <f t="shared" si="151"/>
        <v>0</v>
      </c>
      <c r="BI1372" s="198">
        <f t="shared" si="152"/>
        <v>0</v>
      </c>
      <c r="BJ1372" s="18" t="s">
        <v>8</v>
      </c>
      <c r="BK1372" s="198">
        <f t="shared" si="153"/>
        <v>0</v>
      </c>
      <c r="BL1372" s="18" t="s">
        <v>283</v>
      </c>
      <c r="BM1372" s="197" t="s">
        <v>2767</v>
      </c>
    </row>
    <row r="1373" spans="1:65" s="2" customFormat="1" ht="16.5" customHeight="1">
      <c r="A1373" s="35"/>
      <c r="B1373" s="36"/>
      <c r="C1373" s="187" t="s">
        <v>2768</v>
      </c>
      <c r="D1373" s="187" t="s">
        <v>160</v>
      </c>
      <c r="E1373" s="188" t="s">
        <v>2769</v>
      </c>
      <c r="F1373" s="189" t="s">
        <v>2770</v>
      </c>
      <c r="G1373" s="190" t="s">
        <v>498</v>
      </c>
      <c r="H1373" s="191">
        <v>1</v>
      </c>
      <c r="I1373" s="192"/>
      <c r="J1373" s="191">
        <f t="shared" si="144"/>
        <v>0</v>
      </c>
      <c r="K1373" s="189" t="s">
        <v>1</v>
      </c>
      <c r="L1373" s="40"/>
      <c r="M1373" s="193" t="s">
        <v>1</v>
      </c>
      <c r="N1373" s="194" t="s">
        <v>41</v>
      </c>
      <c r="O1373" s="72"/>
      <c r="P1373" s="195">
        <f t="shared" si="145"/>
        <v>0</v>
      </c>
      <c r="Q1373" s="195">
        <v>0</v>
      </c>
      <c r="R1373" s="195">
        <f t="shared" si="146"/>
        <v>0</v>
      </c>
      <c r="S1373" s="195">
        <v>0</v>
      </c>
      <c r="T1373" s="196">
        <f t="shared" si="147"/>
        <v>0</v>
      </c>
      <c r="U1373" s="35"/>
      <c r="V1373" s="35"/>
      <c r="W1373" s="35"/>
      <c r="X1373" s="35"/>
      <c r="Y1373" s="35"/>
      <c r="Z1373" s="35"/>
      <c r="AA1373" s="35"/>
      <c r="AB1373" s="35"/>
      <c r="AC1373" s="35"/>
      <c r="AD1373" s="35"/>
      <c r="AE1373" s="35"/>
      <c r="AR1373" s="197" t="s">
        <v>283</v>
      </c>
      <c r="AT1373" s="197" t="s">
        <v>160</v>
      </c>
      <c r="AU1373" s="197" t="s">
        <v>85</v>
      </c>
      <c r="AY1373" s="18" t="s">
        <v>158</v>
      </c>
      <c r="BE1373" s="198">
        <f t="shared" si="148"/>
        <v>0</v>
      </c>
      <c r="BF1373" s="198">
        <f t="shared" si="149"/>
        <v>0</v>
      </c>
      <c r="BG1373" s="198">
        <f t="shared" si="150"/>
        <v>0</v>
      </c>
      <c r="BH1373" s="198">
        <f t="shared" si="151"/>
        <v>0</v>
      </c>
      <c r="BI1373" s="198">
        <f t="shared" si="152"/>
        <v>0</v>
      </c>
      <c r="BJ1373" s="18" t="s">
        <v>8</v>
      </c>
      <c r="BK1373" s="198">
        <f t="shared" si="153"/>
        <v>0</v>
      </c>
      <c r="BL1373" s="18" t="s">
        <v>283</v>
      </c>
      <c r="BM1373" s="197" t="s">
        <v>2771</v>
      </c>
    </row>
    <row r="1374" spans="1:65" s="2" customFormat="1" ht="24">
      <c r="A1374" s="35"/>
      <c r="B1374" s="36"/>
      <c r="C1374" s="187" t="s">
        <v>2772</v>
      </c>
      <c r="D1374" s="187" t="s">
        <v>160</v>
      </c>
      <c r="E1374" s="188" t="s">
        <v>2773</v>
      </c>
      <c r="F1374" s="189" t="s">
        <v>2774</v>
      </c>
      <c r="G1374" s="190" t="s">
        <v>498</v>
      </c>
      <c r="H1374" s="191">
        <v>1</v>
      </c>
      <c r="I1374" s="192"/>
      <c r="J1374" s="191">
        <f t="shared" si="144"/>
        <v>0</v>
      </c>
      <c r="K1374" s="189" t="s">
        <v>1</v>
      </c>
      <c r="L1374" s="40"/>
      <c r="M1374" s="193" t="s">
        <v>1</v>
      </c>
      <c r="N1374" s="194" t="s">
        <v>41</v>
      </c>
      <c r="O1374" s="72"/>
      <c r="P1374" s="195">
        <f t="shared" si="145"/>
        <v>0</v>
      </c>
      <c r="Q1374" s="195">
        <v>0</v>
      </c>
      <c r="R1374" s="195">
        <f t="shared" si="146"/>
        <v>0</v>
      </c>
      <c r="S1374" s="195">
        <v>0</v>
      </c>
      <c r="T1374" s="196">
        <f t="shared" si="147"/>
        <v>0</v>
      </c>
      <c r="U1374" s="35"/>
      <c r="V1374" s="35"/>
      <c r="W1374" s="35"/>
      <c r="X1374" s="35"/>
      <c r="Y1374" s="35"/>
      <c r="Z1374" s="35"/>
      <c r="AA1374" s="35"/>
      <c r="AB1374" s="35"/>
      <c r="AC1374" s="35"/>
      <c r="AD1374" s="35"/>
      <c r="AE1374" s="35"/>
      <c r="AR1374" s="197" t="s">
        <v>283</v>
      </c>
      <c r="AT1374" s="197" t="s">
        <v>160</v>
      </c>
      <c r="AU1374" s="197" t="s">
        <v>85</v>
      </c>
      <c r="AY1374" s="18" t="s">
        <v>158</v>
      </c>
      <c r="BE1374" s="198">
        <f t="shared" si="148"/>
        <v>0</v>
      </c>
      <c r="BF1374" s="198">
        <f t="shared" si="149"/>
        <v>0</v>
      </c>
      <c r="BG1374" s="198">
        <f t="shared" si="150"/>
        <v>0</v>
      </c>
      <c r="BH1374" s="198">
        <f t="shared" si="151"/>
        <v>0</v>
      </c>
      <c r="BI1374" s="198">
        <f t="shared" si="152"/>
        <v>0</v>
      </c>
      <c r="BJ1374" s="18" t="s">
        <v>8</v>
      </c>
      <c r="BK1374" s="198">
        <f t="shared" si="153"/>
        <v>0</v>
      </c>
      <c r="BL1374" s="18" t="s">
        <v>283</v>
      </c>
      <c r="BM1374" s="197" t="s">
        <v>2775</v>
      </c>
    </row>
    <row r="1375" spans="1:65" s="2" customFormat="1" ht="24">
      <c r="A1375" s="35"/>
      <c r="B1375" s="36"/>
      <c r="C1375" s="187" t="s">
        <v>2776</v>
      </c>
      <c r="D1375" s="187" t="s">
        <v>160</v>
      </c>
      <c r="E1375" s="188" t="s">
        <v>2777</v>
      </c>
      <c r="F1375" s="189" t="s">
        <v>2778</v>
      </c>
      <c r="G1375" s="190" t="s">
        <v>498</v>
      </c>
      <c r="H1375" s="191">
        <v>1</v>
      </c>
      <c r="I1375" s="192"/>
      <c r="J1375" s="191">
        <f t="shared" si="144"/>
        <v>0</v>
      </c>
      <c r="K1375" s="189" t="s">
        <v>1</v>
      </c>
      <c r="L1375" s="40"/>
      <c r="M1375" s="193" t="s">
        <v>1</v>
      </c>
      <c r="N1375" s="194" t="s">
        <v>41</v>
      </c>
      <c r="O1375" s="72"/>
      <c r="P1375" s="195">
        <f t="shared" si="145"/>
        <v>0</v>
      </c>
      <c r="Q1375" s="195">
        <v>0</v>
      </c>
      <c r="R1375" s="195">
        <f t="shared" si="146"/>
        <v>0</v>
      </c>
      <c r="S1375" s="195">
        <v>0</v>
      </c>
      <c r="T1375" s="196">
        <f t="shared" si="147"/>
        <v>0</v>
      </c>
      <c r="U1375" s="35"/>
      <c r="V1375" s="35"/>
      <c r="W1375" s="35"/>
      <c r="X1375" s="35"/>
      <c r="Y1375" s="35"/>
      <c r="Z1375" s="35"/>
      <c r="AA1375" s="35"/>
      <c r="AB1375" s="35"/>
      <c r="AC1375" s="35"/>
      <c r="AD1375" s="35"/>
      <c r="AE1375" s="35"/>
      <c r="AR1375" s="197" t="s">
        <v>283</v>
      </c>
      <c r="AT1375" s="197" t="s">
        <v>160</v>
      </c>
      <c r="AU1375" s="197" t="s">
        <v>85</v>
      </c>
      <c r="AY1375" s="18" t="s">
        <v>158</v>
      </c>
      <c r="BE1375" s="198">
        <f t="shared" si="148"/>
        <v>0</v>
      </c>
      <c r="BF1375" s="198">
        <f t="shared" si="149"/>
        <v>0</v>
      </c>
      <c r="BG1375" s="198">
        <f t="shared" si="150"/>
        <v>0</v>
      </c>
      <c r="BH1375" s="198">
        <f t="shared" si="151"/>
        <v>0</v>
      </c>
      <c r="BI1375" s="198">
        <f t="shared" si="152"/>
        <v>0</v>
      </c>
      <c r="BJ1375" s="18" t="s">
        <v>8</v>
      </c>
      <c r="BK1375" s="198">
        <f t="shared" si="153"/>
        <v>0</v>
      </c>
      <c r="BL1375" s="18" t="s">
        <v>283</v>
      </c>
      <c r="BM1375" s="197" t="s">
        <v>2779</v>
      </c>
    </row>
    <row r="1376" spans="1:65" s="2" customFormat="1" ht="24">
      <c r="A1376" s="35"/>
      <c r="B1376" s="36"/>
      <c r="C1376" s="187" t="s">
        <v>2780</v>
      </c>
      <c r="D1376" s="187" t="s">
        <v>160</v>
      </c>
      <c r="E1376" s="188" t="s">
        <v>2777</v>
      </c>
      <c r="F1376" s="189" t="s">
        <v>2778</v>
      </c>
      <c r="G1376" s="190" t="s">
        <v>498</v>
      </c>
      <c r="H1376" s="191">
        <v>1</v>
      </c>
      <c r="I1376" s="192"/>
      <c r="J1376" s="191">
        <f t="shared" si="144"/>
        <v>0</v>
      </c>
      <c r="K1376" s="189" t="s">
        <v>1</v>
      </c>
      <c r="L1376" s="40"/>
      <c r="M1376" s="193" t="s">
        <v>1</v>
      </c>
      <c r="N1376" s="194" t="s">
        <v>41</v>
      </c>
      <c r="O1376" s="72"/>
      <c r="P1376" s="195">
        <f t="shared" si="145"/>
        <v>0</v>
      </c>
      <c r="Q1376" s="195">
        <v>0</v>
      </c>
      <c r="R1376" s="195">
        <f t="shared" si="146"/>
        <v>0</v>
      </c>
      <c r="S1376" s="195">
        <v>0</v>
      </c>
      <c r="T1376" s="196">
        <f t="shared" si="147"/>
        <v>0</v>
      </c>
      <c r="U1376" s="35"/>
      <c r="V1376" s="35"/>
      <c r="W1376" s="35"/>
      <c r="X1376" s="35"/>
      <c r="Y1376" s="35"/>
      <c r="Z1376" s="35"/>
      <c r="AA1376" s="35"/>
      <c r="AB1376" s="35"/>
      <c r="AC1376" s="35"/>
      <c r="AD1376" s="35"/>
      <c r="AE1376" s="35"/>
      <c r="AR1376" s="197" t="s">
        <v>283</v>
      </c>
      <c r="AT1376" s="197" t="s">
        <v>160</v>
      </c>
      <c r="AU1376" s="197" t="s">
        <v>85</v>
      </c>
      <c r="AY1376" s="18" t="s">
        <v>158</v>
      </c>
      <c r="BE1376" s="198">
        <f t="shared" si="148"/>
        <v>0</v>
      </c>
      <c r="BF1376" s="198">
        <f t="shared" si="149"/>
        <v>0</v>
      </c>
      <c r="BG1376" s="198">
        <f t="shared" si="150"/>
        <v>0</v>
      </c>
      <c r="BH1376" s="198">
        <f t="shared" si="151"/>
        <v>0</v>
      </c>
      <c r="BI1376" s="198">
        <f t="shared" si="152"/>
        <v>0</v>
      </c>
      <c r="BJ1376" s="18" t="s">
        <v>8</v>
      </c>
      <c r="BK1376" s="198">
        <f t="shared" si="153"/>
        <v>0</v>
      </c>
      <c r="BL1376" s="18" t="s">
        <v>283</v>
      </c>
      <c r="BM1376" s="197" t="s">
        <v>2781</v>
      </c>
    </row>
    <row r="1377" spans="1:65" s="2" customFormat="1" ht="21.75" customHeight="1">
      <c r="A1377" s="35"/>
      <c r="B1377" s="36"/>
      <c r="C1377" s="187" t="s">
        <v>2782</v>
      </c>
      <c r="D1377" s="187" t="s">
        <v>160</v>
      </c>
      <c r="E1377" s="188" t="s">
        <v>2783</v>
      </c>
      <c r="F1377" s="189" t="s">
        <v>2784</v>
      </c>
      <c r="G1377" s="190" t="s">
        <v>498</v>
      </c>
      <c r="H1377" s="191">
        <v>1</v>
      </c>
      <c r="I1377" s="192"/>
      <c r="J1377" s="191">
        <f t="shared" si="144"/>
        <v>0</v>
      </c>
      <c r="K1377" s="189" t="s">
        <v>1</v>
      </c>
      <c r="L1377" s="40"/>
      <c r="M1377" s="193" t="s">
        <v>1</v>
      </c>
      <c r="N1377" s="194" t="s">
        <v>41</v>
      </c>
      <c r="O1377" s="72"/>
      <c r="P1377" s="195">
        <f t="shared" si="145"/>
        <v>0</v>
      </c>
      <c r="Q1377" s="195">
        <v>0</v>
      </c>
      <c r="R1377" s="195">
        <f t="shared" si="146"/>
        <v>0</v>
      </c>
      <c r="S1377" s="195">
        <v>0</v>
      </c>
      <c r="T1377" s="196">
        <f t="shared" si="147"/>
        <v>0</v>
      </c>
      <c r="U1377" s="35"/>
      <c r="V1377" s="35"/>
      <c r="W1377" s="35"/>
      <c r="X1377" s="35"/>
      <c r="Y1377" s="35"/>
      <c r="Z1377" s="35"/>
      <c r="AA1377" s="35"/>
      <c r="AB1377" s="35"/>
      <c r="AC1377" s="35"/>
      <c r="AD1377" s="35"/>
      <c r="AE1377" s="35"/>
      <c r="AR1377" s="197" t="s">
        <v>283</v>
      </c>
      <c r="AT1377" s="197" t="s">
        <v>160</v>
      </c>
      <c r="AU1377" s="197" t="s">
        <v>85</v>
      </c>
      <c r="AY1377" s="18" t="s">
        <v>158</v>
      </c>
      <c r="BE1377" s="198">
        <f t="shared" si="148"/>
        <v>0</v>
      </c>
      <c r="BF1377" s="198">
        <f t="shared" si="149"/>
        <v>0</v>
      </c>
      <c r="BG1377" s="198">
        <f t="shared" si="150"/>
        <v>0</v>
      </c>
      <c r="BH1377" s="198">
        <f t="shared" si="151"/>
        <v>0</v>
      </c>
      <c r="BI1377" s="198">
        <f t="shared" si="152"/>
        <v>0</v>
      </c>
      <c r="BJ1377" s="18" t="s">
        <v>8</v>
      </c>
      <c r="BK1377" s="198">
        <f t="shared" si="153"/>
        <v>0</v>
      </c>
      <c r="BL1377" s="18" t="s">
        <v>283</v>
      </c>
      <c r="BM1377" s="197" t="s">
        <v>2785</v>
      </c>
    </row>
    <row r="1378" spans="1:65" s="2" customFormat="1" ht="24">
      <c r="A1378" s="35"/>
      <c r="B1378" s="36"/>
      <c r="C1378" s="187" t="s">
        <v>2786</v>
      </c>
      <c r="D1378" s="187" t="s">
        <v>160</v>
      </c>
      <c r="E1378" s="188" t="s">
        <v>2777</v>
      </c>
      <c r="F1378" s="189" t="s">
        <v>2778</v>
      </c>
      <c r="G1378" s="190" t="s">
        <v>498</v>
      </c>
      <c r="H1378" s="191">
        <v>1</v>
      </c>
      <c r="I1378" s="192"/>
      <c r="J1378" s="191">
        <f t="shared" si="144"/>
        <v>0</v>
      </c>
      <c r="K1378" s="189" t="s">
        <v>1</v>
      </c>
      <c r="L1378" s="40"/>
      <c r="M1378" s="193" t="s">
        <v>1</v>
      </c>
      <c r="N1378" s="194" t="s">
        <v>41</v>
      </c>
      <c r="O1378" s="72"/>
      <c r="P1378" s="195">
        <f t="shared" si="145"/>
        <v>0</v>
      </c>
      <c r="Q1378" s="195">
        <v>0</v>
      </c>
      <c r="R1378" s="195">
        <f t="shared" si="146"/>
        <v>0</v>
      </c>
      <c r="S1378" s="195">
        <v>0</v>
      </c>
      <c r="T1378" s="196">
        <f t="shared" si="147"/>
        <v>0</v>
      </c>
      <c r="U1378" s="35"/>
      <c r="V1378" s="35"/>
      <c r="W1378" s="35"/>
      <c r="X1378" s="35"/>
      <c r="Y1378" s="35"/>
      <c r="Z1378" s="35"/>
      <c r="AA1378" s="35"/>
      <c r="AB1378" s="35"/>
      <c r="AC1378" s="35"/>
      <c r="AD1378" s="35"/>
      <c r="AE1378" s="35"/>
      <c r="AR1378" s="197" t="s">
        <v>283</v>
      </c>
      <c r="AT1378" s="197" t="s">
        <v>160</v>
      </c>
      <c r="AU1378" s="197" t="s">
        <v>85</v>
      </c>
      <c r="AY1378" s="18" t="s">
        <v>158</v>
      </c>
      <c r="BE1378" s="198">
        <f t="shared" si="148"/>
        <v>0</v>
      </c>
      <c r="BF1378" s="198">
        <f t="shared" si="149"/>
        <v>0</v>
      </c>
      <c r="BG1378" s="198">
        <f t="shared" si="150"/>
        <v>0</v>
      </c>
      <c r="BH1378" s="198">
        <f t="shared" si="151"/>
        <v>0</v>
      </c>
      <c r="BI1378" s="198">
        <f t="shared" si="152"/>
        <v>0</v>
      </c>
      <c r="BJ1378" s="18" t="s">
        <v>8</v>
      </c>
      <c r="BK1378" s="198">
        <f t="shared" si="153"/>
        <v>0</v>
      </c>
      <c r="BL1378" s="18" t="s">
        <v>283</v>
      </c>
      <c r="BM1378" s="197" t="s">
        <v>2787</v>
      </c>
    </row>
    <row r="1379" spans="1:65" s="2" customFormat="1" ht="24">
      <c r="A1379" s="35"/>
      <c r="B1379" s="36"/>
      <c r="C1379" s="187" t="s">
        <v>2788</v>
      </c>
      <c r="D1379" s="187" t="s">
        <v>160</v>
      </c>
      <c r="E1379" s="188" t="s">
        <v>2777</v>
      </c>
      <c r="F1379" s="189" t="s">
        <v>2778</v>
      </c>
      <c r="G1379" s="190" t="s">
        <v>498</v>
      </c>
      <c r="H1379" s="191">
        <v>1</v>
      </c>
      <c r="I1379" s="192"/>
      <c r="J1379" s="191">
        <f t="shared" si="144"/>
        <v>0</v>
      </c>
      <c r="K1379" s="189" t="s">
        <v>1</v>
      </c>
      <c r="L1379" s="40"/>
      <c r="M1379" s="193" t="s">
        <v>1</v>
      </c>
      <c r="N1379" s="194" t="s">
        <v>41</v>
      </c>
      <c r="O1379" s="72"/>
      <c r="P1379" s="195">
        <f t="shared" si="145"/>
        <v>0</v>
      </c>
      <c r="Q1379" s="195">
        <v>0</v>
      </c>
      <c r="R1379" s="195">
        <f t="shared" si="146"/>
        <v>0</v>
      </c>
      <c r="S1379" s="195">
        <v>0</v>
      </c>
      <c r="T1379" s="196">
        <f t="shared" si="147"/>
        <v>0</v>
      </c>
      <c r="U1379" s="35"/>
      <c r="V1379" s="35"/>
      <c r="W1379" s="35"/>
      <c r="X1379" s="35"/>
      <c r="Y1379" s="35"/>
      <c r="Z1379" s="35"/>
      <c r="AA1379" s="35"/>
      <c r="AB1379" s="35"/>
      <c r="AC1379" s="35"/>
      <c r="AD1379" s="35"/>
      <c r="AE1379" s="35"/>
      <c r="AR1379" s="197" t="s">
        <v>283</v>
      </c>
      <c r="AT1379" s="197" t="s">
        <v>160</v>
      </c>
      <c r="AU1379" s="197" t="s">
        <v>85</v>
      </c>
      <c r="AY1379" s="18" t="s">
        <v>158</v>
      </c>
      <c r="BE1379" s="198">
        <f t="shared" si="148"/>
        <v>0</v>
      </c>
      <c r="BF1379" s="198">
        <f t="shared" si="149"/>
        <v>0</v>
      </c>
      <c r="BG1379" s="198">
        <f t="shared" si="150"/>
        <v>0</v>
      </c>
      <c r="BH1379" s="198">
        <f t="shared" si="151"/>
        <v>0</v>
      </c>
      <c r="BI1379" s="198">
        <f t="shared" si="152"/>
        <v>0</v>
      </c>
      <c r="BJ1379" s="18" t="s">
        <v>8</v>
      </c>
      <c r="BK1379" s="198">
        <f t="shared" si="153"/>
        <v>0</v>
      </c>
      <c r="BL1379" s="18" t="s">
        <v>283</v>
      </c>
      <c r="BM1379" s="197" t="s">
        <v>2789</v>
      </c>
    </row>
    <row r="1380" spans="1:65" s="2" customFormat="1" ht="21.75" customHeight="1">
      <c r="A1380" s="35"/>
      <c r="B1380" s="36"/>
      <c r="C1380" s="187" t="s">
        <v>2790</v>
      </c>
      <c r="D1380" s="187" t="s">
        <v>160</v>
      </c>
      <c r="E1380" s="188" t="s">
        <v>2783</v>
      </c>
      <c r="F1380" s="189" t="s">
        <v>2784</v>
      </c>
      <c r="G1380" s="190" t="s">
        <v>498</v>
      </c>
      <c r="H1380" s="191">
        <v>1</v>
      </c>
      <c r="I1380" s="192"/>
      <c r="J1380" s="191">
        <f t="shared" si="144"/>
        <v>0</v>
      </c>
      <c r="K1380" s="189" t="s">
        <v>1</v>
      </c>
      <c r="L1380" s="40"/>
      <c r="M1380" s="193" t="s">
        <v>1</v>
      </c>
      <c r="N1380" s="194" t="s">
        <v>41</v>
      </c>
      <c r="O1380" s="72"/>
      <c r="P1380" s="195">
        <f t="shared" si="145"/>
        <v>0</v>
      </c>
      <c r="Q1380" s="195">
        <v>0</v>
      </c>
      <c r="R1380" s="195">
        <f t="shared" si="146"/>
        <v>0</v>
      </c>
      <c r="S1380" s="195">
        <v>0</v>
      </c>
      <c r="T1380" s="196">
        <f t="shared" si="147"/>
        <v>0</v>
      </c>
      <c r="U1380" s="35"/>
      <c r="V1380" s="35"/>
      <c r="W1380" s="35"/>
      <c r="X1380" s="35"/>
      <c r="Y1380" s="35"/>
      <c r="Z1380" s="35"/>
      <c r="AA1380" s="35"/>
      <c r="AB1380" s="35"/>
      <c r="AC1380" s="35"/>
      <c r="AD1380" s="35"/>
      <c r="AE1380" s="35"/>
      <c r="AR1380" s="197" t="s">
        <v>283</v>
      </c>
      <c r="AT1380" s="197" t="s">
        <v>160</v>
      </c>
      <c r="AU1380" s="197" t="s">
        <v>85</v>
      </c>
      <c r="AY1380" s="18" t="s">
        <v>158</v>
      </c>
      <c r="BE1380" s="198">
        <f t="shared" si="148"/>
        <v>0</v>
      </c>
      <c r="BF1380" s="198">
        <f t="shared" si="149"/>
        <v>0</v>
      </c>
      <c r="BG1380" s="198">
        <f t="shared" si="150"/>
        <v>0</v>
      </c>
      <c r="BH1380" s="198">
        <f t="shared" si="151"/>
        <v>0</v>
      </c>
      <c r="BI1380" s="198">
        <f t="shared" si="152"/>
        <v>0</v>
      </c>
      <c r="BJ1380" s="18" t="s">
        <v>8</v>
      </c>
      <c r="BK1380" s="198">
        <f t="shared" si="153"/>
        <v>0</v>
      </c>
      <c r="BL1380" s="18" t="s">
        <v>283</v>
      </c>
      <c r="BM1380" s="197" t="s">
        <v>2791</v>
      </c>
    </row>
    <row r="1381" spans="1:65" s="2" customFormat="1" ht="24">
      <c r="A1381" s="35"/>
      <c r="B1381" s="36"/>
      <c r="C1381" s="187" t="s">
        <v>2792</v>
      </c>
      <c r="D1381" s="187" t="s">
        <v>160</v>
      </c>
      <c r="E1381" s="188" t="s">
        <v>2793</v>
      </c>
      <c r="F1381" s="189" t="s">
        <v>2794</v>
      </c>
      <c r="G1381" s="190" t="s">
        <v>498</v>
      </c>
      <c r="H1381" s="191">
        <v>1</v>
      </c>
      <c r="I1381" s="192"/>
      <c r="J1381" s="191">
        <f t="shared" si="144"/>
        <v>0</v>
      </c>
      <c r="K1381" s="189" t="s">
        <v>1</v>
      </c>
      <c r="L1381" s="40"/>
      <c r="M1381" s="193" t="s">
        <v>1</v>
      </c>
      <c r="N1381" s="194" t="s">
        <v>41</v>
      </c>
      <c r="O1381" s="72"/>
      <c r="P1381" s="195">
        <f t="shared" si="145"/>
        <v>0</v>
      </c>
      <c r="Q1381" s="195">
        <v>0</v>
      </c>
      <c r="R1381" s="195">
        <f t="shared" si="146"/>
        <v>0</v>
      </c>
      <c r="S1381" s="195">
        <v>0</v>
      </c>
      <c r="T1381" s="196">
        <f t="shared" si="147"/>
        <v>0</v>
      </c>
      <c r="U1381" s="35"/>
      <c r="V1381" s="35"/>
      <c r="W1381" s="35"/>
      <c r="X1381" s="35"/>
      <c r="Y1381" s="35"/>
      <c r="Z1381" s="35"/>
      <c r="AA1381" s="35"/>
      <c r="AB1381" s="35"/>
      <c r="AC1381" s="35"/>
      <c r="AD1381" s="35"/>
      <c r="AE1381" s="35"/>
      <c r="AR1381" s="197" t="s">
        <v>283</v>
      </c>
      <c r="AT1381" s="197" t="s">
        <v>160</v>
      </c>
      <c r="AU1381" s="197" t="s">
        <v>85</v>
      </c>
      <c r="AY1381" s="18" t="s">
        <v>158</v>
      </c>
      <c r="BE1381" s="198">
        <f t="shared" si="148"/>
        <v>0</v>
      </c>
      <c r="BF1381" s="198">
        <f t="shared" si="149"/>
        <v>0</v>
      </c>
      <c r="BG1381" s="198">
        <f t="shared" si="150"/>
        <v>0</v>
      </c>
      <c r="BH1381" s="198">
        <f t="shared" si="151"/>
        <v>0</v>
      </c>
      <c r="BI1381" s="198">
        <f t="shared" si="152"/>
        <v>0</v>
      </c>
      <c r="BJ1381" s="18" t="s">
        <v>8</v>
      </c>
      <c r="BK1381" s="198">
        <f t="shared" si="153"/>
        <v>0</v>
      </c>
      <c r="BL1381" s="18" t="s">
        <v>283</v>
      </c>
      <c r="BM1381" s="197" t="s">
        <v>2795</v>
      </c>
    </row>
    <row r="1382" spans="1:65" s="2" customFormat="1" ht="24">
      <c r="A1382" s="35"/>
      <c r="B1382" s="36"/>
      <c r="C1382" s="187" t="s">
        <v>2796</v>
      </c>
      <c r="D1382" s="187" t="s">
        <v>160</v>
      </c>
      <c r="E1382" s="188" t="s">
        <v>2793</v>
      </c>
      <c r="F1382" s="189" t="s">
        <v>2794</v>
      </c>
      <c r="G1382" s="190" t="s">
        <v>498</v>
      </c>
      <c r="H1382" s="191">
        <v>1</v>
      </c>
      <c r="I1382" s="192"/>
      <c r="J1382" s="191">
        <f t="shared" si="144"/>
        <v>0</v>
      </c>
      <c r="K1382" s="189" t="s">
        <v>1</v>
      </c>
      <c r="L1382" s="40"/>
      <c r="M1382" s="193" t="s">
        <v>1</v>
      </c>
      <c r="N1382" s="194" t="s">
        <v>41</v>
      </c>
      <c r="O1382" s="72"/>
      <c r="P1382" s="195">
        <f t="shared" si="145"/>
        <v>0</v>
      </c>
      <c r="Q1382" s="195">
        <v>0</v>
      </c>
      <c r="R1382" s="195">
        <f t="shared" si="146"/>
        <v>0</v>
      </c>
      <c r="S1382" s="195">
        <v>0</v>
      </c>
      <c r="T1382" s="196">
        <f t="shared" si="147"/>
        <v>0</v>
      </c>
      <c r="U1382" s="35"/>
      <c r="V1382" s="35"/>
      <c r="W1382" s="35"/>
      <c r="X1382" s="35"/>
      <c r="Y1382" s="35"/>
      <c r="Z1382" s="35"/>
      <c r="AA1382" s="35"/>
      <c r="AB1382" s="35"/>
      <c r="AC1382" s="35"/>
      <c r="AD1382" s="35"/>
      <c r="AE1382" s="35"/>
      <c r="AR1382" s="197" t="s">
        <v>283</v>
      </c>
      <c r="AT1382" s="197" t="s">
        <v>160</v>
      </c>
      <c r="AU1382" s="197" t="s">
        <v>85</v>
      </c>
      <c r="AY1382" s="18" t="s">
        <v>158</v>
      </c>
      <c r="BE1382" s="198">
        <f t="shared" si="148"/>
        <v>0</v>
      </c>
      <c r="BF1382" s="198">
        <f t="shared" si="149"/>
        <v>0</v>
      </c>
      <c r="BG1382" s="198">
        <f t="shared" si="150"/>
        <v>0</v>
      </c>
      <c r="BH1382" s="198">
        <f t="shared" si="151"/>
        <v>0</v>
      </c>
      <c r="BI1382" s="198">
        <f t="shared" si="152"/>
        <v>0</v>
      </c>
      <c r="BJ1382" s="18" t="s">
        <v>8</v>
      </c>
      <c r="BK1382" s="198">
        <f t="shared" si="153"/>
        <v>0</v>
      </c>
      <c r="BL1382" s="18" t="s">
        <v>283</v>
      </c>
      <c r="BM1382" s="197" t="s">
        <v>2797</v>
      </c>
    </row>
    <row r="1383" spans="1:65" s="2" customFormat="1" ht="24">
      <c r="A1383" s="35"/>
      <c r="B1383" s="36"/>
      <c r="C1383" s="187" t="s">
        <v>2798</v>
      </c>
      <c r="D1383" s="187" t="s">
        <v>160</v>
      </c>
      <c r="E1383" s="188" t="s">
        <v>2777</v>
      </c>
      <c r="F1383" s="189" t="s">
        <v>2778</v>
      </c>
      <c r="G1383" s="190" t="s">
        <v>498</v>
      </c>
      <c r="H1383" s="191">
        <v>1</v>
      </c>
      <c r="I1383" s="192"/>
      <c r="J1383" s="191">
        <f t="shared" si="144"/>
        <v>0</v>
      </c>
      <c r="K1383" s="189" t="s">
        <v>1</v>
      </c>
      <c r="L1383" s="40"/>
      <c r="M1383" s="193" t="s">
        <v>1</v>
      </c>
      <c r="N1383" s="194" t="s">
        <v>41</v>
      </c>
      <c r="O1383" s="72"/>
      <c r="P1383" s="195">
        <f t="shared" si="145"/>
        <v>0</v>
      </c>
      <c r="Q1383" s="195">
        <v>0</v>
      </c>
      <c r="R1383" s="195">
        <f t="shared" si="146"/>
        <v>0</v>
      </c>
      <c r="S1383" s="195">
        <v>0</v>
      </c>
      <c r="T1383" s="196">
        <f t="shared" si="147"/>
        <v>0</v>
      </c>
      <c r="U1383" s="35"/>
      <c r="V1383" s="35"/>
      <c r="W1383" s="35"/>
      <c r="X1383" s="35"/>
      <c r="Y1383" s="35"/>
      <c r="Z1383" s="35"/>
      <c r="AA1383" s="35"/>
      <c r="AB1383" s="35"/>
      <c r="AC1383" s="35"/>
      <c r="AD1383" s="35"/>
      <c r="AE1383" s="35"/>
      <c r="AR1383" s="197" t="s">
        <v>283</v>
      </c>
      <c r="AT1383" s="197" t="s">
        <v>160</v>
      </c>
      <c r="AU1383" s="197" t="s">
        <v>85</v>
      </c>
      <c r="AY1383" s="18" t="s">
        <v>158</v>
      </c>
      <c r="BE1383" s="198">
        <f t="shared" si="148"/>
        <v>0</v>
      </c>
      <c r="BF1383" s="198">
        <f t="shared" si="149"/>
        <v>0</v>
      </c>
      <c r="BG1383" s="198">
        <f t="shared" si="150"/>
        <v>0</v>
      </c>
      <c r="BH1383" s="198">
        <f t="shared" si="151"/>
        <v>0</v>
      </c>
      <c r="BI1383" s="198">
        <f t="shared" si="152"/>
        <v>0</v>
      </c>
      <c r="BJ1383" s="18" t="s">
        <v>8</v>
      </c>
      <c r="BK1383" s="198">
        <f t="shared" si="153"/>
        <v>0</v>
      </c>
      <c r="BL1383" s="18" t="s">
        <v>283</v>
      </c>
      <c r="BM1383" s="197" t="s">
        <v>2799</v>
      </c>
    </row>
    <row r="1384" spans="1:65" s="2" customFormat="1" ht="24">
      <c r="A1384" s="35"/>
      <c r="B1384" s="36"/>
      <c r="C1384" s="187" t="s">
        <v>2800</v>
      </c>
      <c r="D1384" s="187" t="s">
        <v>160</v>
      </c>
      <c r="E1384" s="188" t="s">
        <v>2801</v>
      </c>
      <c r="F1384" s="189" t="s">
        <v>2794</v>
      </c>
      <c r="G1384" s="190" t="s">
        <v>498</v>
      </c>
      <c r="H1384" s="191">
        <v>1</v>
      </c>
      <c r="I1384" s="192"/>
      <c r="J1384" s="191">
        <f t="shared" si="144"/>
        <v>0</v>
      </c>
      <c r="K1384" s="189" t="s">
        <v>1</v>
      </c>
      <c r="L1384" s="40"/>
      <c r="M1384" s="193" t="s">
        <v>1</v>
      </c>
      <c r="N1384" s="194" t="s">
        <v>41</v>
      </c>
      <c r="O1384" s="72"/>
      <c r="P1384" s="195">
        <f t="shared" si="145"/>
        <v>0</v>
      </c>
      <c r="Q1384" s="195">
        <v>0</v>
      </c>
      <c r="R1384" s="195">
        <f t="shared" si="146"/>
        <v>0</v>
      </c>
      <c r="S1384" s="195">
        <v>0</v>
      </c>
      <c r="T1384" s="196">
        <f t="shared" si="147"/>
        <v>0</v>
      </c>
      <c r="U1384" s="35"/>
      <c r="V1384" s="35"/>
      <c r="W1384" s="35"/>
      <c r="X1384" s="35"/>
      <c r="Y1384" s="35"/>
      <c r="Z1384" s="35"/>
      <c r="AA1384" s="35"/>
      <c r="AB1384" s="35"/>
      <c r="AC1384" s="35"/>
      <c r="AD1384" s="35"/>
      <c r="AE1384" s="35"/>
      <c r="AR1384" s="197" t="s">
        <v>283</v>
      </c>
      <c r="AT1384" s="197" t="s">
        <v>160</v>
      </c>
      <c r="AU1384" s="197" t="s">
        <v>85</v>
      </c>
      <c r="AY1384" s="18" t="s">
        <v>158</v>
      </c>
      <c r="BE1384" s="198">
        <f t="shared" si="148"/>
        <v>0</v>
      </c>
      <c r="BF1384" s="198">
        <f t="shared" si="149"/>
        <v>0</v>
      </c>
      <c r="BG1384" s="198">
        <f t="shared" si="150"/>
        <v>0</v>
      </c>
      <c r="BH1384" s="198">
        <f t="shared" si="151"/>
        <v>0</v>
      </c>
      <c r="BI1384" s="198">
        <f t="shared" si="152"/>
        <v>0</v>
      </c>
      <c r="BJ1384" s="18" t="s">
        <v>8</v>
      </c>
      <c r="BK1384" s="198">
        <f t="shared" si="153"/>
        <v>0</v>
      </c>
      <c r="BL1384" s="18" t="s">
        <v>283</v>
      </c>
      <c r="BM1384" s="197" t="s">
        <v>2802</v>
      </c>
    </row>
    <row r="1385" spans="1:65" s="2" customFormat="1" ht="16.5" customHeight="1">
      <c r="A1385" s="35"/>
      <c r="B1385" s="36"/>
      <c r="C1385" s="187" t="s">
        <v>2803</v>
      </c>
      <c r="D1385" s="187" t="s">
        <v>160</v>
      </c>
      <c r="E1385" s="188" t="s">
        <v>2804</v>
      </c>
      <c r="F1385" s="189" t="s">
        <v>2805</v>
      </c>
      <c r="G1385" s="190" t="s">
        <v>498</v>
      </c>
      <c r="H1385" s="191">
        <v>1</v>
      </c>
      <c r="I1385" s="192"/>
      <c r="J1385" s="191">
        <f t="shared" si="144"/>
        <v>0</v>
      </c>
      <c r="K1385" s="189" t="s">
        <v>1</v>
      </c>
      <c r="L1385" s="40"/>
      <c r="M1385" s="193" t="s">
        <v>1</v>
      </c>
      <c r="N1385" s="194" t="s">
        <v>41</v>
      </c>
      <c r="O1385" s="72"/>
      <c r="P1385" s="195">
        <f t="shared" si="145"/>
        <v>0</v>
      </c>
      <c r="Q1385" s="195">
        <v>0</v>
      </c>
      <c r="R1385" s="195">
        <f t="shared" si="146"/>
        <v>0</v>
      </c>
      <c r="S1385" s="195">
        <v>0</v>
      </c>
      <c r="T1385" s="196">
        <f t="shared" si="147"/>
        <v>0</v>
      </c>
      <c r="U1385" s="35"/>
      <c r="V1385" s="35"/>
      <c r="W1385" s="35"/>
      <c r="X1385" s="35"/>
      <c r="Y1385" s="35"/>
      <c r="Z1385" s="35"/>
      <c r="AA1385" s="35"/>
      <c r="AB1385" s="35"/>
      <c r="AC1385" s="35"/>
      <c r="AD1385" s="35"/>
      <c r="AE1385" s="35"/>
      <c r="AR1385" s="197" t="s">
        <v>283</v>
      </c>
      <c r="AT1385" s="197" t="s">
        <v>160</v>
      </c>
      <c r="AU1385" s="197" t="s">
        <v>85</v>
      </c>
      <c r="AY1385" s="18" t="s">
        <v>158</v>
      </c>
      <c r="BE1385" s="198">
        <f t="shared" si="148"/>
        <v>0</v>
      </c>
      <c r="BF1385" s="198">
        <f t="shared" si="149"/>
        <v>0</v>
      </c>
      <c r="BG1385" s="198">
        <f t="shared" si="150"/>
        <v>0</v>
      </c>
      <c r="BH1385" s="198">
        <f t="shared" si="151"/>
        <v>0</v>
      </c>
      <c r="BI1385" s="198">
        <f t="shared" si="152"/>
        <v>0</v>
      </c>
      <c r="BJ1385" s="18" t="s">
        <v>8</v>
      </c>
      <c r="BK1385" s="198">
        <f t="shared" si="153"/>
        <v>0</v>
      </c>
      <c r="BL1385" s="18" t="s">
        <v>283</v>
      </c>
      <c r="BM1385" s="197" t="s">
        <v>2806</v>
      </c>
    </row>
    <row r="1386" spans="1:65" s="2" customFormat="1" ht="16.5" customHeight="1">
      <c r="A1386" s="35"/>
      <c r="B1386" s="36"/>
      <c r="C1386" s="187" t="s">
        <v>2807</v>
      </c>
      <c r="D1386" s="187" t="s">
        <v>160</v>
      </c>
      <c r="E1386" s="188" t="s">
        <v>2804</v>
      </c>
      <c r="F1386" s="189" t="s">
        <v>2805</v>
      </c>
      <c r="G1386" s="190" t="s">
        <v>498</v>
      </c>
      <c r="H1386" s="191">
        <v>1</v>
      </c>
      <c r="I1386" s="192"/>
      <c r="J1386" s="191">
        <f t="shared" si="144"/>
        <v>0</v>
      </c>
      <c r="K1386" s="189" t="s">
        <v>1</v>
      </c>
      <c r="L1386" s="40"/>
      <c r="M1386" s="193" t="s">
        <v>1</v>
      </c>
      <c r="N1386" s="194" t="s">
        <v>41</v>
      </c>
      <c r="O1386" s="72"/>
      <c r="P1386" s="195">
        <f t="shared" si="145"/>
        <v>0</v>
      </c>
      <c r="Q1386" s="195">
        <v>0</v>
      </c>
      <c r="R1386" s="195">
        <f t="shared" si="146"/>
        <v>0</v>
      </c>
      <c r="S1386" s="195">
        <v>0</v>
      </c>
      <c r="T1386" s="196">
        <f t="shared" si="147"/>
        <v>0</v>
      </c>
      <c r="U1386" s="35"/>
      <c r="V1386" s="35"/>
      <c r="W1386" s="35"/>
      <c r="X1386" s="35"/>
      <c r="Y1386" s="35"/>
      <c r="Z1386" s="35"/>
      <c r="AA1386" s="35"/>
      <c r="AB1386" s="35"/>
      <c r="AC1386" s="35"/>
      <c r="AD1386" s="35"/>
      <c r="AE1386" s="35"/>
      <c r="AR1386" s="197" t="s">
        <v>283</v>
      </c>
      <c r="AT1386" s="197" t="s">
        <v>160</v>
      </c>
      <c r="AU1386" s="197" t="s">
        <v>85</v>
      </c>
      <c r="AY1386" s="18" t="s">
        <v>158</v>
      </c>
      <c r="BE1386" s="198">
        <f t="shared" si="148"/>
        <v>0</v>
      </c>
      <c r="BF1386" s="198">
        <f t="shared" si="149"/>
        <v>0</v>
      </c>
      <c r="BG1386" s="198">
        <f t="shared" si="150"/>
        <v>0</v>
      </c>
      <c r="BH1386" s="198">
        <f t="shared" si="151"/>
        <v>0</v>
      </c>
      <c r="BI1386" s="198">
        <f t="shared" si="152"/>
        <v>0</v>
      </c>
      <c r="BJ1386" s="18" t="s">
        <v>8</v>
      </c>
      <c r="BK1386" s="198">
        <f t="shared" si="153"/>
        <v>0</v>
      </c>
      <c r="BL1386" s="18" t="s">
        <v>283</v>
      </c>
      <c r="BM1386" s="197" t="s">
        <v>2808</v>
      </c>
    </row>
    <row r="1387" spans="1:65" s="2" customFormat="1" ht="16.5" customHeight="1">
      <c r="A1387" s="35"/>
      <c r="B1387" s="36"/>
      <c r="C1387" s="187" t="s">
        <v>2809</v>
      </c>
      <c r="D1387" s="187" t="s">
        <v>160</v>
      </c>
      <c r="E1387" s="188" t="s">
        <v>2810</v>
      </c>
      <c r="F1387" s="189" t="s">
        <v>2811</v>
      </c>
      <c r="G1387" s="190" t="s">
        <v>498</v>
      </c>
      <c r="H1387" s="191">
        <v>1</v>
      </c>
      <c r="I1387" s="192"/>
      <c r="J1387" s="191">
        <f t="shared" ref="J1387:J1418" si="154">ROUND(I1387*H1387,0)</f>
        <v>0</v>
      </c>
      <c r="K1387" s="189" t="s">
        <v>1</v>
      </c>
      <c r="L1387" s="40"/>
      <c r="M1387" s="193" t="s">
        <v>1</v>
      </c>
      <c r="N1387" s="194" t="s">
        <v>41</v>
      </c>
      <c r="O1387" s="72"/>
      <c r="P1387" s="195">
        <f t="shared" ref="P1387:P1418" si="155">O1387*H1387</f>
        <v>0</v>
      </c>
      <c r="Q1387" s="195">
        <v>0</v>
      </c>
      <c r="R1387" s="195">
        <f t="shared" ref="R1387:R1418" si="156">Q1387*H1387</f>
        <v>0</v>
      </c>
      <c r="S1387" s="195">
        <v>0</v>
      </c>
      <c r="T1387" s="196">
        <f t="shared" ref="T1387:T1418" si="157">S1387*H1387</f>
        <v>0</v>
      </c>
      <c r="U1387" s="35"/>
      <c r="V1387" s="35"/>
      <c r="W1387" s="35"/>
      <c r="X1387" s="35"/>
      <c r="Y1387" s="35"/>
      <c r="Z1387" s="35"/>
      <c r="AA1387" s="35"/>
      <c r="AB1387" s="35"/>
      <c r="AC1387" s="35"/>
      <c r="AD1387" s="35"/>
      <c r="AE1387" s="35"/>
      <c r="AR1387" s="197" t="s">
        <v>283</v>
      </c>
      <c r="AT1387" s="197" t="s">
        <v>160</v>
      </c>
      <c r="AU1387" s="197" t="s">
        <v>85</v>
      </c>
      <c r="AY1387" s="18" t="s">
        <v>158</v>
      </c>
      <c r="BE1387" s="198">
        <f t="shared" ref="BE1387:BE1418" si="158">IF(N1387="základní",J1387,0)</f>
        <v>0</v>
      </c>
      <c r="BF1387" s="198">
        <f t="shared" ref="BF1387:BF1418" si="159">IF(N1387="snížená",J1387,0)</f>
        <v>0</v>
      </c>
      <c r="BG1387" s="198">
        <f t="shared" ref="BG1387:BG1418" si="160">IF(N1387="zákl. přenesená",J1387,0)</f>
        <v>0</v>
      </c>
      <c r="BH1387" s="198">
        <f t="shared" ref="BH1387:BH1418" si="161">IF(N1387="sníž. přenesená",J1387,0)</f>
        <v>0</v>
      </c>
      <c r="BI1387" s="198">
        <f t="shared" ref="BI1387:BI1418" si="162">IF(N1387="nulová",J1387,0)</f>
        <v>0</v>
      </c>
      <c r="BJ1387" s="18" t="s">
        <v>8</v>
      </c>
      <c r="BK1387" s="198">
        <f t="shared" ref="BK1387:BK1418" si="163">ROUND(I1387*H1387,0)</f>
        <v>0</v>
      </c>
      <c r="BL1387" s="18" t="s">
        <v>283</v>
      </c>
      <c r="BM1387" s="197" t="s">
        <v>2812</v>
      </c>
    </row>
    <row r="1388" spans="1:65" s="2" customFormat="1" ht="16.5" customHeight="1">
      <c r="A1388" s="35"/>
      <c r="B1388" s="36"/>
      <c r="C1388" s="187" t="s">
        <v>2813</v>
      </c>
      <c r="D1388" s="187" t="s">
        <v>160</v>
      </c>
      <c r="E1388" s="188" t="s">
        <v>2804</v>
      </c>
      <c r="F1388" s="189" t="s">
        <v>2805</v>
      </c>
      <c r="G1388" s="190" t="s">
        <v>498</v>
      </c>
      <c r="H1388" s="191">
        <v>1</v>
      </c>
      <c r="I1388" s="192"/>
      <c r="J1388" s="191">
        <f t="shared" si="154"/>
        <v>0</v>
      </c>
      <c r="K1388" s="189" t="s">
        <v>1</v>
      </c>
      <c r="L1388" s="40"/>
      <c r="M1388" s="193" t="s">
        <v>1</v>
      </c>
      <c r="N1388" s="194" t="s">
        <v>41</v>
      </c>
      <c r="O1388" s="72"/>
      <c r="P1388" s="195">
        <f t="shared" si="155"/>
        <v>0</v>
      </c>
      <c r="Q1388" s="195">
        <v>0</v>
      </c>
      <c r="R1388" s="195">
        <f t="shared" si="156"/>
        <v>0</v>
      </c>
      <c r="S1388" s="195">
        <v>0</v>
      </c>
      <c r="T1388" s="196">
        <f t="shared" si="157"/>
        <v>0</v>
      </c>
      <c r="U1388" s="35"/>
      <c r="V1388" s="35"/>
      <c r="W1388" s="35"/>
      <c r="X1388" s="35"/>
      <c r="Y1388" s="35"/>
      <c r="Z1388" s="35"/>
      <c r="AA1388" s="35"/>
      <c r="AB1388" s="35"/>
      <c r="AC1388" s="35"/>
      <c r="AD1388" s="35"/>
      <c r="AE1388" s="35"/>
      <c r="AR1388" s="197" t="s">
        <v>283</v>
      </c>
      <c r="AT1388" s="197" t="s">
        <v>160</v>
      </c>
      <c r="AU1388" s="197" t="s">
        <v>85</v>
      </c>
      <c r="AY1388" s="18" t="s">
        <v>158</v>
      </c>
      <c r="BE1388" s="198">
        <f t="shared" si="158"/>
        <v>0</v>
      </c>
      <c r="BF1388" s="198">
        <f t="shared" si="159"/>
        <v>0</v>
      </c>
      <c r="BG1388" s="198">
        <f t="shared" si="160"/>
        <v>0</v>
      </c>
      <c r="BH1388" s="198">
        <f t="shared" si="161"/>
        <v>0</v>
      </c>
      <c r="BI1388" s="198">
        <f t="shared" si="162"/>
        <v>0</v>
      </c>
      <c r="BJ1388" s="18" t="s">
        <v>8</v>
      </c>
      <c r="BK1388" s="198">
        <f t="shared" si="163"/>
        <v>0</v>
      </c>
      <c r="BL1388" s="18" t="s">
        <v>283</v>
      </c>
      <c r="BM1388" s="197" t="s">
        <v>2814</v>
      </c>
    </row>
    <row r="1389" spans="1:65" s="2" customFormat="1" ht="16.5" customHeight="1">
      <c r="A1389" s="35"/>
      <c r="B1389" s="36"/>
      <c r="C1389" s="187" t="s">
        <v>2815</v>
      </c>
      <c r="D1389" s="187" t="s">
        <v>160</v>
      </c>
      <c r="E1389" s="188" t="s">
        <v>2804</v>
      </c>
      <c r="F1389" s="189" t="s">
        <v>2805</v>
      </c>
      <c r="G1389" s="190" t="s">
        <v>498</v>
      </c>
      <c r="H1389" s="191">
        <v>1</v>
      </c>
      <c r="I1389" s="192"/>
      <c r="J1389" s="191">
        <f t="shared" si="154"/>
        <v>0</v>
      </c>
      <c r="K1389" s="189" t="s">
        <v>1</v>
      </c>
      <c r="L1389" s="40"/>
      <c r="M1389" s="193" t="s">
        <v>1</v>
      </c>
      <c r="N1389" s="194" t="s">
        <v>41</v>
      </c>
      <c r="O1389" s="72"/>
      <c r="P1389" s="195">
        <f t="shared" si="155"/>
        <v>0</v>
      </c>
      <c r="Q1389" s="195">
        <v>0</v>
      </c>
      <c r="R1389" s="195">
        <f t="shared" si="156"/>
        <v>0</v>
      </c>
      <c r="S1389" s="195">
        <v>0</v>
      </c>
      <c r="T1389" s="196">
        <f t="shared" si="157"/>
        <v>0</v>
      </c>
      <c r="U1389" s="35"/>
      <c r="V1389" s="35"/>
      <c r="W1389" s="35"/>
      <c r="X1389" s="35"/>
      <c r="Y1389" s="35"/>
      <c r="Z1389" s="35"/>
      <c r="AA1389" s="35"/>
      <c r="AB1389" s="35"/>
      <c r="AC1389" s="35"/>
      <c r="AD1389" s="35"/>
      <c r="AE1389" s="35"/>
      <c r="AR1389" s="197" t="s">
        <v>283</v>
      </c>
      <c r="AT1389" s="197" t="s">
        <v>160</v>
      </c>
      <c r="AU1389" s="197" t="s">
        <v>85</v>
      </c>
      <c r="AY1389" s="18" t="s">
        <v>158</v>
      </c>
      <c r="BE1389" s="198">
        <f t="shared" si="158"/>
        <v>0</v>
      </c>
      <c r="BF1389" s="198">
        <f t="shared" si="159"/>
        <v>0</v>
      </c>
      <c r="BG1389" s="198">
        <f t="shared" si="160"/>
        <v>0</v>
      </c>
      <c r="BH1389" s="198">
        <f t="shared" si="161"/>
        <v>0</v>
      </c>
      <c r="BI1389" s="198">
        <f t="shared" si="162"/>
        <v>0</v>
      </c>
      <c r="BJ1389" s="18" t="s">
        <v>8</v>
      </c>
      <c r="BK1389" s="198">
        <f t="shared" si="163"/>
        <v>0</v>
      </c>
      <c r="BL1389" s="18" t="s">
        <v>283</v>
      </c>
      <c r="BM1389" s="197" t="s">
        <v>2816</v>
      </c>
    </row>
    <row r="1390" spans="1:65" s="2" customFormat="1" ht="16.5" customHeight="1">
      <c r="A1390" s="35"/>
      <c r="B1390" s="36"/>
      <c r="C1390" s="187" t="s">
        <v>2817</v>
      </c>
      <c r="D1390" s="187" t="s">
        <v>160</v>
      </c>
      <c r="E1390" s="188" t="s">
        <v>2810</v>
      </c>
      <c r="F1390" s="189" t="s">
        <v>2811</v>
      </c>
      <c r="G1390" s="190" t="s">
        <v>498</v>
      </c>
      <c r="H1390" s="191">
        <v>1</v>
      </c>
      <c r="I1390" s="192"/>
      <c r="J1390" s="191">
        <f t="shared" si="154"/>
        <v>0</v>
      </c>
      <c r="K1390" s="189" t="s">
        <v>1</v>
      </c>
      <c r="L1390" s="40"/>
      <c r="M1390" s="193" t="s">
        <v>1</v>
      </c>
      <c r="N1390" s="194" t="s">
        <v>41</v>
      </c>
      <c r="O1390" s="72"/>
      <c r="P1390" s="195">
        <f t="shared" si="155"/>
        <v>0</v>
      </c>
      <c r="Q1390" s="195">
        <v>0</v>
      </c>
      <c r="R1390" s="195">
        <f t="shared" si="156"/>
        <v>0</v>
      </c>
      <c r="S1390" s="195">
        <v>0</v>
      </c>
      <c r="T1390" s="196">
        <f t="shared" si="157"/>
        <v>0</v>
      </c>
      <c r="U1390" s="35"/>
      <c r="V1390" s="35"/>
      <c r="W1390" s="35"/>
      <c r="X1390" s="35"/>
      <c r="Y1390" s="35"/>
      <c r="Z1390" s="35"/>
      <c r="AA1390" s="35"/>
      <c r="AB1390" s="35"/>
      <c r="AC1390" s="35"/>
      <c r="AD1390" s="35"/>
      <c r="AE1390" s="35"/>
      <c r="AR1390" s="197" t="s">
        <v>283</v>
      </c>
      <c r="AT1390" s="197" t="s">
        <v>160</v>
      </c>
      <c r="AU1390" s="197" t="s">
        <v>85</v>
      </c>
      <c r="AY1390" s="18" t="s">
        <v>158</v>
      </c>
      <c r="BE1390" s="198">
        <f t="shared" si="158"/>
        <v>0</v>
      </c>
      <c r="BF1390" s="198">
        <f t="shared" si="159"/>
        <v>0</v>
      </c>
      <c r="BG1390" s="198">
        <f t="shared" si="160"/>
        <v>0</v>
      </c>
      <c r="BH1390" s="198">
        <f t="shared" si="161"/>
        <v>0</v>
      </c>
      <c r="BI1390" s="198">
        <f t="shared" si="162"/>
        <v>0</v>
      </c>
      <c r="BJ1390" s="18" t="s">
        <v>8</v>
      </c>
      <c r="BK1390" s="198">
        <f t="shared" si="163"/>
        <v>0</v>
      </c>
      <c r="BL1390" s="18" t="s">
        <v>283</v>
      </c>
      <c r="BM1390" s="197" t="s">
        <v>2818</v>
      </c>
    </row>
    <row r="1391" spans="1:65" s="2" customFormat="1" ht="16.5" customHeight="1">
      <c r="A1391" s="35"/>
      <c r="B1391" s="36"/>
      <c r="C1391" s="187" t="s">
        <v>2819</v>
      </c>
      <c r="D1391" s="187" t="s">
        <v>160</v>
      </c>
      <c r="E1391" s="188" t="s">
        <v>2804</v>
      </c>
      <c r="F1391" s="189" t="s">
        <v>2805</v>
      </c>
      <c r="G1391" s="190" t="s">
        <v>498</v>
      </c>
      <c r="H1391" s="191">
        <v>1</v>
      </c>
      <c r="I1391" s="192"/>
      <c r="J1391" s="191">
        <f t="shared" si="154"/>
        <v>0</v>
      </c>
      <c r="K1391" s="189" t="s">
        <v>1</v>
      </c>
      <c r="L1391" s="40"/>
      <c r="M1391" s="193" t="s">
        <v>1</v>
      </c>
      <c r="N1391" s="194" t="s">
        <v>41</v>
      </c>
      <c r="O1391" s="72"/>
      <c r="P1391" s="195">
        <f t="shared" si="155"/>
        <v>0</v>
      </c>
      <c r="Q1391" s="195">
        <v>0</v>
      </c>
      <c r="R1391" s="195">
        <f t="shared" si="156"/>
        <v>0</v>
      </c>
      <c r="S1391" s="195">
        <v>0</v>
      </c>
      <c r="T1391" s="196">
        <f t="shared" si="157"/>
        <v>0</v>
      </c>
      <c r="U1391" s="35"/>
      <c r="V1391" s="35"/>
      <c r="W1391" s="35"/>
      <c r="X1391" s="35"/>
      <c r="Y1391" s="35"/>
      <c r="Z1391" s="35"/>
      <c r="AA1391" s="35"/>
      <c r="AB1391" s="35"/>
      <c r="AC1391" s="35"/>
      <c r="AD1391" s="35"/>
      <c r="AE1391" s="35"/>
      <c r="AR1391" s="197" t="s">
        <v>283</v>
      </c>
      <c r="AT1391" s="197" t="s">
        <v>160</v>
      </c>
      <c r="AU1391" s="197" t="s">
        <v>85</v>
      </c>
      <c r="AY1391" s="18" t="s">
        <v>158</v>
      </c>
      <c r="BE1391" s="198">
        <f t="shared" si="158"/>
        <v>0</v>
      </c>
      <c r="BF1391" s="198">
        <f t="shared" si="159"/>
        <v>0</v>
      </c>
      <c r="BG1391" s="198">
        <f t="shared" si="160"/>
        <v>0</v>
      </c>
      <c r="BH1391" s="198">
        <f t="shared" si="161"/>
        <v>0</v>
      </c>
      <c r="BI1391" s="198">
        <f t="shared" si="162"/>
        <v>0</v>
      </c>
      <c r="BJ1391" s="18" t="s">
        <v>8</v>
      </c>
      <c r="BK1391" s="198">
        <f t="shared" si="163"/>
        <v>0</v>
      </c>
      <c r="BL1391" s="18" t="s">
        <v>283</v>
      </c>
      <c r="BM1391" s="197" t="s">
        <v>2820</v>
      </c>
    </row>
    <row r="1392" spans="1:65" s="2" customFormat="1" ht="16.5" customHeight="1">
      <c r="A1392" s="35"/>
      <c r="B1392" s="36"/>
      <c r="C1392" s="187" t="s">
        <v>2821</v>
      </c>
      <c r="D1392" s="187" t="s">
        <v>160</v>
      </c>
      <c r="E1392" s="188" t="s">
        <v>2804</v>
      </c>
      <c r="F1392" s="189" t="s">
        <v>2805</v>
      </c>
      <c r="G1392" s="190" t="s">
        <v>498</v>
      </c>
      <c r="H1392" s="191">
        <v>1</v>
      </c>
      <c r="I1392" s="192"/>
      <c r="J1392" s="191">
        <f t="shared" si="154"/>
        <v>0</v>
      </c>
      <c r="K1392" s="189" t="s">
        <v>1</v>
      </c>
      <c r="L1392" s="40"/>
      <c r="M1392" s="193" t="s">
        <v>1</v>
      </c>
      <c r="N1392" s="194" t="s">
        <v>41</v>
      </c>
      <c r="O1392" s="72"/>
      <c r="P1392" s="195">
        <f t="shared" si="155"/>
        <v>0</v>
      </c>
      <c r="Q1392" s="195">
        <v>0</v>
      </c>
      <c r="R1392" s="195">
        <f t="shared" si="156"/>
        <v>0</v>
      </c>
      <c r="S1392" s="195">
        <v>0</v>
      </c>
      <c r="T1392" s="196">
        <f t="shared" si="157"/>
        <v>0</v>
      </c>
      <c r="U1392" s="35"/>
      <c r="V1392" s="35"/>
      <c r="W1392" s="35"/>
      <c r="X1392" s="35"/>
      <c r="Y1392" s="35"/>
      <c r="Z1392" s="35"/>
      <c r="AA1392" s="35"/>
      <c r="AB1392" s="35"/>
      <c r="AC1392" s="35"/>
      <c r="AD1392" s="35"/>
      <c r="AE1392" s="35"/>
      <c r="AR1392" s="197" t="s">
        <v>283</v>
      </c>
      <c r="AT1392" s="197" t="s">
        <v>160</v>
      </c>
      <c r="AU1392" s="197" t="s">
        <v>85</v>
      </c>
      <c r="AY1392" s="18" t="s">
        <v>158</v>
      </c>
      <c r="BE1392" s="198">
        <f t="shared" si="158"/>
        <v>0</v>
      </c>
      <c r="BF1392" s="198">
        <f t="shared" si="159"/>
        <v>0</v>
      </c>
      <c r="BG1392" s="198">
        <f t="shared" si="160"/>
        <v>0</v>
      </c>
      <c r="BH1392" s="198">
        <f t="shared" si="161"/>
        <v>0</v>
      </c>
      <c r="BI1392" s="198">
        <f t="shared" si="162"/>
        <v>0</v>
      </c>
      <c r="BJ1392" s="18" t="s">
        <v>8</v>
      </c>
      <c r="BK1392" s="198">
        <f t="shared" si="163"/>
        <v>0</v>
      </c>
      <c r="BL1392" s="18" t="s">
        <v>283</v>
      </c>
      <c r="BM1392" s="197" t="s">
        <v>2822</v>
      </c>
    </row>
    <row r="1393" spans="1:65" s="2" customFormat="1" ht="16.5" customHeight="1">
      <c r="A1393" s="35"/>
      <c r="B1393" s="36"/>
      <c r="C1393" s="187" t="s">
        <v>2823</v>
      </c>
      <c r="D1393" s="187" t="s">
        <v>160</v>
      </c>
      <c r="E1393" s="188" t="s">
        <v>2804</v>
      </c>
      <c r="F1393" s="189" t="s">
        <v>2805</v>
      </c>
      <c r="G1393" s="190" t="s">
        <v>498</v>
      </c>
      <c r="H1393" s="191">
        <v>1</v>
      </c>
      <c r="I1393" s="192"/>
      <c r="J1393" s="191">
        <f t="shared" si="154"/>
        <v>0</v>
      </c>
      <c r="K1393" s="189" t="s">
        <v>1</v>
      </c>
      <c r="L1393" s="40"/>
      <c r="M1393" s="193" t="s">
        <v>1</v>
      </c>
      <c r="N1393" s="194" t="s">
        <v>41</v>
      </c>
      <c r="O1393" s="72"/>
      <c r="P1393" s="195">
        <f t="shared" si="155"/>
        <v>0</v>
      </c>
      <c r="Q1393" s="195">
        <v>0</v>
      </c>
      <c r="R1393" s="195">
        <f t="shared" si="156"/>
        <v>0</v>
      </c>
      <c r="S1393" s="195">
        <v>0</v>
      </c>
      <c r="T1393" s="196">
        <f t="shared" si="157"/>
        <v>0</v>
      </c>
      <c r="U1393" s="35"/>
      <c r="V1393" s="35"/>
      <c r="W1393" s="35"/>
      <c r="X1393" s="35"/>
      <c r="Y1393" s="35"/>
      <c r="Z1393" s="35"/>
      <c r="AA1393" s="35"/>
      <c r="AB1393" s="35"/>
      <c r="AC1393" s="35"/>
      <c r="AD1393" s="35"/>
      <c r="AE1393" s="35"/>
      <c r="AR1393" s="197" t="s">
        <v>283</v>
      </c>
      <c r="AT1393" s="197" t="s">
        <v>160</v>
      </c>
      <c r="AU1393" s="197" t="s">
        <v>85</v>
      </c>
      <c r="AY1393" s="18" t="s">
        <v>158</v>
      </c>
      <c r="BE1393" s="198">
        <f t="shared" si="158"/>
        <v>0</v>
      </c>
      <c r="BF1393" s="198">
        <f t="shared" si="159"/>
        <v>0</v>
      </c>
      <c r="BG1393" s="198">
        <f t="shared" si="160"/>
        <v>0</v>
      </c>
      <c r="BH1393" s="198">
        <f t="shared" si="161"/>
        <v>0</v>
      </c>
      <c r="BI1393" s="198">
        <f t="shared" si="162"/>
        <v>0</v>
      </c>
      <c r="BJ1393" s="18" t="s">
        <v>8</v>
      </c>
      <c r="BK1393" s="198">
        <f t="shared" si="163"/>
        <v>0</v>
      </c>
      <c r="BL1393" s="18" t="s">
        <v>283</v>
      </c>
      <c r="BM1393" s="197" t="s">
        <v>2824</v>
      </c>
    </row>
    <row r="1394" spans="1:65" s="2" customFormat="1" ht="16.5" customHeight="1">
      <c r="A1394" s="35"/>
      <c r="B1394" s="36"/>
      <c r="C1394" s="187" t="s">
        <v>2825</v>
      </c>
      <c r="D1394" s="187" t="s">
        <v>160</v>
      </c>
      <c r="E1394" s="188" t="s">
        <v>2810</v>
      </c>
      <c r="F1394" s="189" t="s">
        <v>2811</v>
      </c>
      <c r="G1394" s="190" t="s">
        <v>498</v>
      </c>
      <c r="H1394" s="191">
        <v>1</v>
      </c>
      <c r="I1394" s="192"/>
      <c r="J1394" s="191">
        <f t="shared" si="154"/>
        <v>0</v>
      </c>
      <c r="K1394" s="189" t="s">
        <v>1</v>
      </c>
      <c r="L1394" s="40"/>
      <c r="M1394" s="193" t="s">
        <v>1</v>
      </c>
      <c r="N1394" s="194" t="s">
        <v>41</v>
      </c>
      <c r="O1394" s="72"/>
      <c r="P1394" s="195">
        <f t="shared" si="155"/>
        <v>0</v>
      </c>
      <c r="Q1394" s="195">
        <v>0</v>
      </c>
      <c r="R1394" s="195">
        <f t="shared" si="156"/>
        <v>0</v>
      </c>
      <c r="S1394" s="195">
        <v>0</v>
      </c>
      <c r="T1394" s="196">
        <f t="shared" si="157"/>
        <v>0</v>
      </c>
      <c r="U1394" s="35"/>
      <c r="V1394" s="35"/>
      <c r="W1394" s="35"/>
      <c r="X1394" s="35"/>
      <c r="Y1394" s="35"/>
      <c r="Z1394" s="35"/>
      <c r="AA1394" s="35"/>
      <c r="AB1394" s="35"/>
      <c r="AC1394" s="35"/>
      <c r="AD1394" s="35"/>
      <c r="AE1394" s="35"/>
      <c r="AR1394" s="197" t="s">
        <v>283</v>
      </c>
      <c r="AT1394" s="197" t="s">
        <v>160</v>
      </c>
      <c r="AU1394" s="197" t="s">
        <v>85</v>
      </c>
      <c r="AY1394" s="18" t="s">
        <v>158</v>
      </c>
      <c r="BE1394" s="198">
        <f t="shared" si="158"/>
        <v>0</v>
      </c>
      <c r="BF1394" s="198">
        <f t="shared" si="159"/>
        <v>0</v>
      </c>
      <c r="BG1394" s="198">
        <f t="shared" si="160"/>
        <v>0</v>
      </c>
      <c r="BH1394" s="198">
        <f t="shared" si="161"/>
        <v>0</v>
      </c>
      <c r="BI1394" s="198">
        <f t="shared" si="162"/>
        <v>0</v>
      </c>
      <c r="BJ1394" s="18" t="s">
        <v>8</v>
      </c>
      <c r="BK1394" s="198">
        <f t="shared" si="163"/>
        <v>0</v>
      </c>
      <c r="BL1394" s="18" t="s">
        <v>283</v>
      </c>
      <c r="BM1394" s="197" t="s">
        <v>2826</v>
      </c>
    </row>
    <row r="1395" spans="1:65" s="2" customFormat="1" ht="21.75" customHeight="1">
      <c r="A1395" s="35"/>
      <c r="B1395" s="36"/>
      <c r="C1395" s="187" t="s">
        <v>2827</v>
      </c>
      <c r="D1395" s="187" t="s">
        <v>160</v>
      </c>
      <c r="E1395" s="188" t="s">
        <v>2828</v>
      </c>
      <c r="F1395" s="189" t="s">
        <v>2829</v>
      </c>
      <c r="G1395" s="190" t="s">
        <v>498</v>
      </c>
      <c r="H1395" s="191">
        <v>1</v>
      </c>
      <c r="I1395" s="192"/>
      <c r="J1395" s="191">
        <f t="shared" si="154"/>
        <v>0</v>
      </c>
      <c r="K1395" s="189" t="s">
        <v>1</v>
      </c>
      <c r="L1395" s="40"/>
      <c r="M1395" s="193" t="s">
        <v>1</v>
      </c>
      <c r="N1395" s="194" t="s">
        <v>41</v>
      </c>
      <c r="O1395" s="72"/>
      <c r="P1395" s="195">
        <f t="shared" si="155"/>
        <v>0</v>
      </c>
      <c r="Q1395" s="195">
        <v>0</v>
      </c>
      <c r="R1395" s="195">
        <f t="shared" si="156"/>
        <v>0</v>
      </c>
      <c r="S1395" s="195">
        <v>0</v>
      </c>
      <c r="T1395" s="196">
        <f t="shared" si="157"/>
        <v>0</v>
      </c>
      <c r="U1395" s="35"/>
      <c r="V1395" s="35"/>
      <c r="W1395" s="35"/>
      <c r="X1395" s="35"/>
      <c r="Y1395" s="35"/>
      <c r="Z1395" s="35"/>
      <c r="AA1395" s="35"/>
      <c r="AB1395" s="35"/>
      <c r="AC1395" s="35"/>
      <c r="AD1395" s="35"/>
      <c r="AE1395" s="35"/>
      <c r="AR1395" s="197" t="s">
        <v>283</v>
      </c>
      <c r="AT1395" s="197" t="s">
        <v>160</v>
      </c>
      <c r="AU1395" s="197" t="s">
        <v>85</v>
      </c>
      <c r="AY1395" s="18" t="s">
        <v>158</v>
      </c>
      <c r="BE1395" s="198">
        <f t="shared" si="158"/>
        <v>0</v>
      </c>
      <c r="BF1395" s="198">
        <f t="shared" si="159"/>
        <v>0</v>
      </c>
      <c r="BG1395" s="198">
        <f t="shared" si="160"/>
        <v>0</v>
      </c>
      <c r="BH1395" s="198">
        <f t="shared" si="161"/>
        <v>0</v>
      </c>
      <c r="BI1395" s="198">
        <f t="shared" si="162"/>
        <v>0</v>
      </c>
      <c r="BJ1395" s="18" t="s">
        <v>8</v>
      </c>
      <c r="BK1395" s="198">
        <f t="shared" si="163"/>
        <v>0</v>
      </c>
      <c r="BL1395" s="18" t="s">
        <v>283</v>
      </c>
      <c r="BM1395" s="197" t="s">
        <v>2830</v>
      </c>
    </row>
    <row r="1396" spans="1:65" s="2" customFormat="1" ht="16.5" customHeight="1">
      <c r="A1396" s="35"/>
      <c r="B1396" s="36"/>
      <c r="C1396" s="187" t="s">
        <v>2831</v>
      </c>
      <c r="D1396" s="187" t="s">
        <v>160</v>
      </c>
      <c r="E1396" s="188" t="s">
        <v>2804</v>
      </c>
      <c r="F1396" s="189" t="s">
        <v>2805</v>
      </c>
      <c r="G1396" s="190" t="s">
        <v>498</v>
      </c>
      <c r="H1396" s="191">
        <v>1</v>
      </c>
      <c r="I1396" s="192"/>
      <c r="J1396" s="191">
        <f t="shared" si="154"/>
        <v>0</v>
      </c>
      <c r="K1396" s="189" t="s">
        <v>1</v>
      </c>
      <c r="L1396" s="40"/>
      <c r="M1396" s="193" t="s">
        <v>1</v>
      </c>
      <c r="N1396" s="194" t="s">
        <v>41</v>
      </c>
      <c r="O1396" s="72"/>
      <c r="P1396" s="195">
        <f t="shared" si="155"/>
        <v>0</v>
      </c>
      <c r="Q1396" s="195">
        <v>0</v>
      </c>
      <c r="R1396" s="195">
        <f t="shared" si="156"/>
        <v>0</v>
      </c>
      <c r="S1396" s="195">
        <v>0</v>
      </c>
      <c r="T1396" s="196">
        <f t="shared" si="157"/>
        <v>0</v>
      </c>
      <c r="U1396" s="35"/>
      <c r="V1396" s="35"/>
      <c r="W1396" s="35"/>
      <c r="X1396" s="35"/>
      <c r="Y1396" s="35"/>
      <c r="Z1396" s="35"/>
      <c r="AA1396" s="35"/>
      <c r="AB1396" s="35"/>
      <c r="AC1396" s="35"/>
      <c r="AD1396" s="35"/>
      <c r="AE1396" s="35"/>
      <c r="AR1396" s="197" t="s">
        <v>283</v>
      </c>
      <c r="AT1396" s="197" t="s">
        <v>160</v>
      </c>
      <c r="AU1396" s="197" t="s">
        <v>85</v>
      </c>
      <c r="AY1396" s="18" t="s">
        <v>158</v>
      </c>
      <c r="BE1396" s="198">
        <f t="shared" si="158"/>
        <v>0</v>
      </c>
      <c r="BF1396" s="198">
        <f t="shared" si="159"/>
        <v>0</v>
      </c>
      <c r="BG1396" s="198">
        <f t="shared" si="160"/>
        <v>0</v>
      </c>
      <c r="BH1396" s="198">
        <f t="shared" si="161"/>
        <v>0</v>
      </c>
      <c r="BI1396" s="198">
        <f t="shared" si="162"/>
        <v>0</v>
      </c>
      <c r="BJ1396" s="18" t="s">
        <v>8</v>
      </c>
      <c r="BK1396" s="198">
        <f t="shared" si="163"/>
        <v>0</v>
      </c>
      <c r="BL1396" s="18" t="s">
        <v>283</v>
      </c>
      <c r="BM1396" s="197" t="s">
        <v>2832</v>
      </c>
    </row>
    <row r="1397" spans="1:65" s="2" customFormat="1" ht="16.5" customHeight="1">
      <c r="A1397" s="35"/>
      <c r="B1397" s="36"/>
      <c r="C1397" s="187" t="s">
        <v>2833</v>
      </c>
      <c r="D1397" s="187" t="s">
        <v>160</v>
      </c>
      <c r="E1397" s="188" t="s">
        <v>2804</v>
      </c>
      <c r="F1397" s="189" t="s">
        <v>2805</v>
      </c>
      <c r="G1397" s="190" t="s">
        <v>498</v>
      </c>
      <c r="H1397" s="191">
        <v>1</v>
      </c>
      <c r="I1397" s="192"/>
      <c r="J1397" s="191">
        <f t="shared" si="154"/>
        <v>0</v>
      </c>
      <c r="K1397" s="189" t="s">
        <v>1</v>
      </c>
      <c r="L1397" s="40"/>
      <c r="M1397" s="193" t="s">
        <v>1</v>
      </c>
      <c r="N1397" s="194" t="s">
        <v>41</v>
      </c>
      <c r="O1397" s="72"/>
      <c r="P1397" s="195">
        <f t="shared" si="155"/>
        <v>0</v>
      </c>
      <c r="Q1397" s="195">
        <v>0</v>
      </c>
      <c r="R1397" s="195">
        <f t="shared" si="156"/>
        <v>0</v>
      </c>
      <c r="S1397" s="195">
        <v>0</v>
      </c>
      <c r="T1397" s="196">
        <f t="shared" si="157"/>
        <v>0</v>
      </c>
      <c r="U1397" s="35"/>
      <c r="V1397" s="35"/>
      <c r="W1397" s="35"/>
      <c r="X1397" s="35"/>
      <c r="Y1397" s="35"/>
      <c r="Z1397" s="35"/>
      <c r="AA1397" s="35"/>
      <c r="AB1397" s="35"/>
      <c r="AC1397" s="35"/>
      <c r="AD1397" s="35"/>
      <c r="AE1397" s="35"/>
      <c r="AR1397" s="197" t="s">
        <v>283</v>
      </c>
      <c r="AT1397" s="197" t="s">
        <v>160</v>
      </c>
      <c r="AU1397" s="197" t="s">
        <v>85</v>
      </c>
      <c r="AY1397" s="18" t="s">
        <v>158</v>
      </c>
      <c r="BE1397" s="198">
        <f t="shared" si="158"/>
        <v>0</v>
      </c>
      <c r="BF1397" s="198">
        <f t="shared" si="159"/>
        <v>0</v>
      </c>
      <c r="BG1397" s="198">
        <f t="shared" si="160"/>
        <v>0</v>
      </c>
      <c r="BH1397" s="198">
        <f t="shared" si="161"/>
        <v>0</v>
      </c>
      <c r="BI1397" s="198">
        <f t="shared" si="162"/>
        <v>0</v>
      </c>
      <c r="BJ1397" s="18" t="s">
        <v>8</v>
      </c>
      <c r="BK1397" s="198">
        <f t="shared" si="163"/>
        <v>0</v>
      </c>
      <c r="BL1397" s="18" t="s">
        <v>283</v>
      </c>
      <c r="BM1397" s="197" t="s">
        <v>2834</v>
      </c>
    </row>
    <row r="1398" spans="1:65" s="2" customFormat="1" ht="16.5" customHeight="1">
      <c r="A1398" s="35"/>
      <c r="B1398" s="36"/>
      <c r="C1398" s="187" t="s">
        <v>2835</v>
      </c>
      <c r="D1398" s="187" t="s">
        <v>160</v>
      </c>
      <c r="E1398" s="188" t="s">
        <v>2804</v>
      </c>
      <c r="F1398" s="189" t="s">
        <v>2805</v>
      </c>
      <c r="G1398" s="190" t="s">
        <v>498</v>
      </c>
      <c r="H1398" s="191">
        <v>1</v>
      </c>
      <c r="I1398" s="192"/>
      <c r="J1398" s="191">
        <f t="shared" si="154"/>
        <v>0</v>
      </c>
      <c r="K1398" s="189" t="s">
        <v>1</v>
      </c>
      <c r="L1398" s="40"/>
      <c r="M1398" s="193" t="s">
        <v>1</v>
      </c>
      <c r="N1398" s="194" t="s">
        <v>41</v>
      </c>
      <c r="O1398" s="72"/>
      <c r="P1398" s="195">
        <f t="shared" si="155"/>
        <v>0</v>
      </c>
      <c r="Q1398" s="195">
        <v>0</v>
      </c>
      <c r="R1398" s="195">
        <f t="shared" si="156"/>
        <v>0</v>
      </c>
      <c r="S1398" s="195">
        <v>0</v>
      </c>
      <c r="T1398" s="196">
        <f t="shared" si="157"/>
        <v>0</v>
      </c>
      <c r="U1398" s="35"/>
      <c r="V1398" s="35"/>
      <c r="W1398" s="35"/>
      <c r="X1398" s="35"/>
      <c r="Y1398" s="35"/>
      <c r="Z1398" s="35"/>
      <c r="AA1398" s="35"/>
      <c r="AB1398" s="35"/>
      <c r="AC1398" s="35"/>
      <c r="AD1398" s="35"/>
      <c r="AE1398" s="35"/>
      <c r="AR1398" s="197" t="s">
        <v>283</v>
      </c>
      <c r="AT1398" s="197" t="s">
        <v>160</v>
      </c>
      <c r="AU1398" s="197" t="s">
        <v>85</v>
      </c>
      <c r="AY1398" s="18" t="s">
        <v>158</v>
      </c>
      <c r="BE1398" s="198">
        <f t="shared" si="158"/>
        <v>0</v>
      </c>
      <c r="BF1398" s="198">
        <f t="shared" si="159"/>
        <v>0</v>
      </c>
      <c r="BG1398" s="198">
        <f t="shared" si="160"/>
        <v>0</v>
      </c>
      <c r="BH1398" s="198">
        <f t="shared" si="161"/>
        <v>0</v>
      </c>
      <c r="BI1398" s="198">
        <f t="shared" si="162"/>
        <v>0</v>
      </c>
      <c r="BJ1398" s="18" t="s">
        <v>8</v>
      </c>
      <c r="BK1398" s="198">
        <f t="shared" si="163"/>
        <v>0</v>
      </c>
      <c r="BL1398" s="18" t="s">
        <v>283</v>
      </c>
      <c r="BM1398" s="197" t="s">
        <v>2836</v>
      </c>
    </row>
    <row r="1399" spans="1:65" s="2" customFormat="1" ht="16.5" customHeight="1">
      <c r="A1399" s="35"/>
      <c r="B1399" s="36"/>
      <c r="C1399" s="187" t="s">
        <v>2837</v>
      </c>
      <c r="D1399" s="187" t="s">
        <v>160</v>
      </c>
      <c r="E1399" s="188" t="s">
        <v>2838</v>
      </c>
      <c r="F1399" s="189" t="s">
        <v>2839</v>
      </c>
      <c r="G1399" s="190" t="s">
        <v>498</v>
      </c>
      <c r="H1399" s="191">
        <v>1</v>
      </c>
      <c r="I1399" s="192"/>
      <c r="J1399" s="191">
        <f t="shared" si="154"/>
        <v>0</v>
      </c>
      <c r="K1399" s="189" t="s">
        <v>1</v>
      </c>
      <c r="L1399" s="40"/>
      <c r="M1399" s="193" t="s">
        <v>1</v>
      </c>
      <c r="N1399" s="194" t="s">
        <v>41</v>
      </c>
      <c r="O1399" s="72"/>
      <c r="P1399" s="195">
        <f t="shared" si="155"/>
        <v>0</v>
      </c>
      <c r="Q1399" s="195">
        <v>0</v>
      </c>
      <c r="R1399" s="195">
        <f t="shared" si="156"/>
        <v>0</v>
      </c>
      <c r="S1399" s="195">
        <v>0</v>
      </c>
      <c r="T1399" s="196">
        <f t="shared" si="157"/>
        <v>0</v>
      </c>
      <c r="U1399" s="35"/>
      <c r="V1399" s="35"/>
      <c r="W1399" s="35"/>
      <c r="X1399" s="35"/>
      <c r="Y1399" s="35"/>
      <c r="Z1399" s="35"/>
      <c r="AA1399" s="35"/>
      <c r="AB1399" s="35"/>
      <c r="AC1399" s="35"/>
      <c r="AD1399" s="35"/>
      <c r="AE1399" s="35"/>
      <c r="AR1399" s="197" t="s">
        <v>283</v>
      </c>
      <c r="AT1399" s="197" t="s">
        <v>160</v>
      </c>
      <c r="AU1399" s="197" t="s">
        <v>85</v>
      </c>
      <c r="AY1399" s="18" t="s">
        <v>158</v>
      </c>
      <c r="BE1399" s="198">
        <f t="shared" si="158"/>
        <v>0</v>
      </c>
      <c r="BF1399" s="198">
        <f t="shared" si="159"/>
        <v>0</v>
      </c>
      <c r="BG1399" s="198">
        <f t="shared" si="160"/>
        <v>0</v>
      </c>
      <c r="BH1399" s="198">
        <f t="shared" si="161"/>
        <v>0</v>
      </c>
      <c r="BI1399" s="198">
        <f t="shared" si="162"/>
        <v>0</v>
      </c>
      <c r="BJ1399" s="18" t="s">
        <v>8</v>
      </c>
      <c r="BK1399" s="198">
        <f t="shared" si="163"/>
        <v>0</v>
      </c>
      <c r="BL1399" s="18" t="s">
        <v>283</v>
      </c>
      <c r="BM1399" s="197" t="s">
        <v>2840</v>
      </c>
    </row>
    <row r="1400" spans="1:65" s="2" customFormat="1" ht="16.5" customHeight="1">
      <c r="A1400" s="35"/>
      <c r="B1400" s="36"/>
      <c r="C1400" s="187" t="s">
        <v>2841</v>
      </c>
      <c r="D1400" s="187" t="s">
        <v>160</v>
      </c>
      <c r="E1400" s="188" t="s">
        <v>2804</v>
      </c>
      <c r="F1400" s="189" t="s">
        <v>2805</v>
      </c>
      <c r="G1400" s="190" t="s">
        <v>498</v>
      </c>
      <c r="H1400" s="191">
        <v>1</v>
      </c>
      <c r="I1400" s="192"/>
      <c r="J1400" s="191">
        <f t="shared" si="154"/>
        <v>0</v>
      </c>
      <c r="K1400" s="189" t="s">
        <v>1</v>
      </c>
      <c r="L1400" s="40"/>
      <c r="M1400" s="193" t="s">
        <v>1</v>
      </c>
      <c r="N1400" s="194" t="s">
        <v>41</v>
      </c>
      <c r="O1400" s="72"/>
      <c r="P1400" s="195">
        <f t="shared" si="155"/>
        <v>0</v>
      </c>
      <c r="Q1400" s="195">
        <v>0</v>
      </c>
      <c r="R1400" s="195">
        <f t="shared" si="156"/>
        <v>0</v>
      </c>
      <c r="S1400" s="195">
        <v>0</v>
      </c>
      <c r="T1400" s="196">
        <f t="shared" si="157"/>
        <v>0</v>
      </c>
      <c r="U1400" s="35"/>
      <c r="V1400" s="35"/>
      <c r="W1400" s="35"/>
      <c r="X1400" s="35"/>
      <c r="Y1400" s="35"/>
      <c r="Z1400" s="35"/>
      <c r="AA1400" s="35"/>
      <c r="AB1400" s="35"/>
      <c r="AC1400" s="35"/>
      <c r="AD1400" s="35"/>
      <c r="AE1400" s="35"/>
      <c r="AR1400" s="197" t="s">
        <v>283</v>
      </c>
      <c r="AT1400" s="197" t="s">
        <v>160</v>
      </c>
      <c r="AU1400" s="197" t="s">
        <v>85</v>
      </c>
      <c r="AY1400" s="18" t="s">
        <v>158</v>
      </c>
      <c r="BE1400" s="198">
        <f t="shared" si="158"/>
        <v>0</v>
      </c>
      <c r="BF1400" s="198">
        <f t="shared" si="159"/>
        <v>0</v>
      </c>
      <c r="BG1400" s="198">
        <f t="shared" si="160"/>
        <v>0</v>
      </c>
      <c r="BH1400" s="198">
        <f t="shared" si="161"/>
        <v>0</v>
      </c>
      <c r="BI1400" s="198">
        <f t="shared" si="162"/>
        <v>0</v>
      </c>
      <c r="BJ1400" s="18" t="s">
        <v>8</v>
      </c>
      <c r="BK1400" s="198">
        <f t="shared" si="163"/>
        <v>0</v>
      </c>
      <c r="BL1400" s="18" t="s">
        <v>283</v>
      </c>
      <c r="BM1400" s="197" t="s">
        <v>2842</v>
      </c>
    </row>
    <row r="1401" spans="1:65" s="2" customFormat="1" ht="16.5" customHeight="1">
      <c r="A1401" s="35"/>
      <c r="B1401" s="36"/>
      <c r="C1401" s="187" t="s">
        <v>2843</v>
      </c>
      <c r="D1401" s="187" t="s">
        <v>160</v>
      </c>
      <c r="E1401" s="188" t="s">
        <v>2804</v>
      </c>
      <c r="F1401" s="189" t="s">
        <v>2805</v>
      </c>
      <c r="G1401" s="190" t="s">
        <v>498</v>
      </c>
      <c r="H1401" s="191">
        <v>1</v>
      </c>
      <c r="I1401" s="192"/>
      <c r="J1401" s="191">
        <f t="shared" si="154"/>
        <v>0</v>
      </c>
      <c r="K1401" s="189" t="s">
        <v>1</v>
      </c>
      <c r="L1401" s="40"/>
      <c r="M1401" s="193" t="s">
        <v>1</v>
      </c>
      <c r="N1401" s="194" t="s">
        <v>41</v>
      </c>
      <c r="O1401" s="72"/>
      <c r="P1401" s="195">
        <f t="shared" si="155"/>
        <v>0</v>
      </c>
      <c r="Q1401" s="195">
        <v>0</v>
      </c>
      <c r="R1401" s="195">
        <f t="shared" si="156"/>
        <v>0</v>
      </c>
      <c r="S1401" s="195">
        <v>0</v>
      </c>
      <c r="T1401" s="196">
        <f t="shared" si="157"/>
        <v>0</v>
      </c>
      <c r="U1401" s="35"/>
      <c r="V1401" s="35"/>
      <c r="W1401" s="35"/>
      <c r="X1401" s="35"/>
      <c r="Y1401" s="35"/>
      <c r="Z1401" s="35"/>
      <c r="AA1401" s="35"/>
      <c r="AB1401" s="35"/>
      <c r="AC1401" s="35"/>
      <c r="AD1401" s="35"/>
      <c r="AE1401" s="35"/>
      <c r="AR1401" s="197" t="s">
        <v>283</v>
      </c>
      <c r="AT1401" s="197" t="s">
        <v>160</v>
      </c>
      <c r="AU1401" s="197" t="s">
        <v>85</v>
      </c>
      <c r="AY1401" s="18" t="s">
        <v>158</v>
      </c>
      <c r="BE1401" s="198">
        <f t="shared" si="158"/>
        <v>0</v>
      </c>
      <c r="BF1401" s="198">
        <f t="shared" si="159"/>
        <v>0</v>
      </c>
      <c r="BG1401" s="198">
        <f t="shared" si="160"/>
        <v>0</v>
      </c>
      <c r="BH1401" s="198">
        <f t="shared" si="161"/>
        <v>0</v>
      </c>
      <c r="BI1401" s="198">
        <f t="shared" si="162"/>
        <v>0</v>
      </c>
      <c r="BJ1401" s="18" t="s">
        <v>8</v>
      </c>
      <c r="BK1401" s="198">
        <f t="shared" si="163"/>
        <v>0</v>
      </c>
      <c r="BL1401" s="18" t="s">
        <v>283</v>
      </c>
      <c r="BM1401" s="197" t="s">
        <v>2844</v>
      </c>
    </row>
    <row r="1402" spans="1:65" s="2" customFormat="1" ht="16.5" customHeight="1">
      <c r="A1402" s="35"/>
      <c r="B1402" s="36"/>
      <c r="C1402" s="187" t="s">
        <v>2845</v>
      </c>
      <c r="D1402" s="187" t="s">
        <v>160</v>
      </c>
      <c r="E1402" s="188" t="s">
        <v>2804</v>
      </c>
      <c r="F1402" s="189" t="s">
        <v>2805</v>
      </c>
      <c r="G1402" s="190" t="s">
        <v>498</v>
      </c>
      <c r="H1402" s="191">
        <v>1</v>
      </c>
      <c r="I1402" s="192"/>
      <c r="J1402" s="191">
        <f t="shared" si="154"/>
        <v>0</v>
      </c>
      <c r="K1402" s="189" t="s">
        <v>1</v>
      </c>
      <c r="L1402" s="40"/>
      <c r="M1402" s="193" t="s">
        <v>1</v>
      </c>
      <c r="N1402" s="194" t="s">
        <v>41</v>
      </c>
      <c r="O1402" s="72"/>
      <c r="P1402" s="195">
        <f t="shared" si="155"/>
        <v>0</v>
      </c>
      <c r="Q1402" s="195">
        <v>0</v>
      </c>
      <c r="R1402" s="195">
        <f t="shared" si="156"/>
        <v>0</v>
      </c>
      <c r="S1402" s="195">
        <v>0</v>
      </c>
      <c r="T1402" s="196">
        <f t="shared" si="157"/>
        <v>0</v>
      </c>
      <c r="U1402" s="35"/>
      <c r="V1402" s="35"/>
      <c r="W1402" s="35"/>
      <c r="X1402" s="35"/>
      <c r="Y1402" s="35"/>
      <c r="Z1402" s="35"/>
      <c r="AA1402" s="35"/>
      <c r="AB1402" s="35"/>
      <c r="AC1402" s="35"/>
      <c r="AD1402" s="35"/>
      <c r="AE1402" s="35"/>
      <c r="AR1402" s="197" t="s">
        <v>283</v>
      </c>
      <c r="AT1402" s="197" t="s">
        <v>160</v>
      </c>
      <c r="AU1402" s="197" t="s">
        <v>85</v>
      </c>
      <c r="AY1402" s="18" t="s">
        <v>158</v>
      </c>
      <c r="BE1402" s="198">
        <f t="shared" si="158"/>
        <v>0</v>
      </c>
      <c r="BF1402" s="198">
        <f t="shared" si="159"/>
        <v>0</v>
      </c>
      <c r="BG1402" s="198">
        <f t="shared" si="160"/>
        <v>0</v>
      </c>
      <c r="BH1402" s="198">
        <f t="shared" si="161"/>
        <v>0</v>
      </c>
      <c r="BI1402" s="198">
        <f t="shared" si="162"/>
        <v>0</v>
      </c>
      <c r="BJ1402" s="18" t="s">
        <v>8</v>
      </c>
      <c r="BK1402" s="198">
        <f t="shared" si="163"/>
        <v>0</v>
      </c>
      <c r="BL1402" s="18" t="s">
        <v>283</v>
      </c>
      <c r="BM1402" s="197" t="s">
        <v>2846</v>
      </c>
    </row>
    <row r="1403" spans="1:65" s="2" customFormat="1" ht="16.5" customHeight="1">
      <c r="A1403" s="35"/>
      <c r="B1403" s="36"/>
      <c r="C1403" s="187" t="s">
        <v>2847</v>
      </c>
      <c r="D1403" s="187" t="s">
        <v>160</v>
      </c>
      <c r="E1403" s="188" t="s">
        <v>2838</v>
      </c>
      <c r="F1403" s="189" t="s">
        <v>2839</v>
      </c>
      <c r="G1403" s="190" t="s">
        <v>498</v>
      </c>
      <c r="H1403" s="191">
        <v>1</v>
      </c>
      <c r="I1403" s="192"/>
      <c r="J1403" s="191">
        <f t="shared" si="154"/>
        <v>0</v>
      </c>
      <c r="K1403" s="189" t="s">
        <v>1</v>
      </c>
      <c r="L1403" s="40"/>
      <c r="M1403" s="193" t="s">
        <v>1</v>
      </c>
      <c r="N1403" s="194" t="s">
        <v>41</v>
      </c>
      <c r="O1403" s="72"/>
      <c r="P1403" s="195">
        <f t="shared" si="155"/>
        <v>0</v>
      </c>
      <c r="Q1403" s="195">
        <v>0</v>
      </c>
      <c r="R1403" s="195">
        <f t="shared" si="156"/>
        <v>0</v>
      </c>
      <c r="S1403" s="195">
        <v>0</v>
      </c>
      <c r="T1403" s="196">
        <f t="shared" si="157"/>
        <v>0</v>
      </c>
      <c r="U1403" s="35"/>
      <c r="V1403" s="35"/>
      <c r="W1403" s="35"/>
      <c r="X1403" s="35"/>
      <c r="Y1403" s="35"/>
      <c r="Z1403" s="35"/>
      <c r="AA1403" s="35"/>
      <c r="AB1403" s="35"/>
      <c r="AC1403" s="35"/>
      <c r="AD1403" s="35"/>
      <c r="AE1403" s="35"/>
      <c r="AR1403" s="197" t="s">
        <v>283</v>
      </c>
      <c r="AT1403" s="197" t="s">
        <v>160</v>
      </c>
      <c r="AU1403" s="197" t="s">
        <v>85</v>
      </c>
      <c r="AY1403" s="18" t="s">
        <v>158</v>
      </c>
      <c r="BE1403" s="198">
        <f t="shared" si="158"/>
        <v>0</v>
      </c>
      <c r="BF1403" s="198">
        <f t="shared" si="159"/>
        <v>0</v>
      </c>
      <c r="BG1403" s="198">
        <f t="shared" si="160"/>
        <v>0</v>
      </c>
      <c r="BH1403" s="198">
        <f t="shared" si="161"/>
        <v>0</v>
      </c>
      <c r="BI1403" s="198">
        <f t="shared" si="162"/>
        <v>0</v>
      </c>
      <c r="BJ1403" s="18" t="s">
        <v>8</v>
      </c>
      <c r="BK1403" s="198">
        <f t="shared" si="163"/>
        <v>0</v>
      </c>
      <c r="BL1403" s="18" t="s">
        <v>283</v>
      </c>
      <c r="BM1403" s="197" t="s">
        <v>2848</v>
      </c>
    </row>
    <row r="1404" spans="1:65" s="2" customFormat="1" ht="21.75" customHeight="1">
      <c r="A1404" s="35"/>
      <c r="B1404" s="36"/>
      <c r="C1404" s="187" t="s">
        <v>2849</v>
      </c>
      <c r="D1404" s="187" t="s">
        <v>160</v>
      </c>
      <c r="E1404" s="188" t="s">
        <v>2828</v>
      </c>
      <c r="F1404" s="189" t="s">
        <v>2829</v>
      </c>
      <c r="G1404" s="190" t="s">
        <v>498</v>
      </c>
      <c r="H1404" s="191">
        <v>1</v>
      </c>
      <c r="I1404" s="192"/>
      <c r="J1404" s="191">
        <f t="shared" si="154"/>
        <v>0</v>
      </c>
      <c r="K1404" s="189" t="s">
        <v>1</v>
      </c>
      <c r="L1404" s="40"/>
      <c r="M1404" s="193" t="s">
        <v>1</v>
      </c>
      <c r="N1404" s="194" t="s">
        <v>41</v>
      </c>
      <c r="O1404" s="72"/>
      <c r="P1404" s="195">
        <f t="shared" si="155"/>
        <v>0</v>
      </c>
      <c r="Q1404" s="195">
        <v>0</v>
      </c>
      <c r="R1404" s="195">
        <f t="shared" si="156"/>
        <v>0</v>
      </c>
      <c r="S1404" s="195">
        <v>0</v>
      </c>
      <c r="T1404" s="196">
        <f t="shared" si="157"/>
        <v>0</v>
      </c>
      <c r="U1404" s="35"/>
      <c r="V1404" s="35"/>
      <c r="W1404" s="35"/>
      <c r="X1404" s="35"/>
      <c r="Y1404" s="35"/>
      <c r="Z1404" s="35"/>
      <c r="AA1404" s="35"/>
      <c r="AB1404" s="35"/>
      <c r="AC1404" s="35"/>
      <c r="AD1404" s="35"/>
      <c r="AE1404" s="35"/>
      <c r="AR1404" s="197" t="s">
        <v>283</v>
      </c>
      <c r="AT1404" s="197" t="s">
        <v>160</v>
      </c>
      <c r="AU1404" s="197" t="s">
        <v>85</v>
      </c>
      <c r="AY1404" s="18" t="s">
        <v>158</v>
      </c>
      <c r="BE1404" s="198">
        <f t="shared" si="158"/>
        <v>0</v>
      </c>
      <c r="BF1404" s="198">
        <f t="shared" si="159"/>
        <v>0</v>
      </c>
      <c r="BG1404" s="198">
        <f t="shared" si="160"/>
        <v>0</v>
      </c>
      <c r="BH1404" s="198">
        <f t="shared" si="161"/>
        <v>0</v>
      </c>
      <c r="BI1404" s="198">
        <f t="shared" si="162"/>
        <v>0</v>
      </c>
      <c r="BJ1404" s="18" t="s">
        <v>8</v>
      </c>
      <c r="BK1404" s="198">
        <f t="shared" si="163"/>
        <v>0</v>
      </c>
      <c r="BL1404" s="18" t="s">
        <v>283</v>
      </c>
      <c r="BM1404" s="197" t="s">
        <v>2850</v>
      </c>
    </row>
    <row r="1405" spans="1:65" s="2" customFormat="1" ht="21.75" customHeight="1">
      <c r="A1405" s="35"/>
      <c r="B1405" s="36"/>
      <c r="C1405" s="187" t="s">
        <v>2851</v>
      </c>
      <c r="D1405" s="187" t="s">
        <v>160</v>
      </c>
      <c r="E1405" s="188" t="s">
        <v>2828</v>
      </c>
      <c r="F1405" s="189" t="s">
        <v>2829</v>
      </c>
      <c r="G1405" s="190" t="s">
        <v>498</v>
      </c>
      <c r="H1405" s="191">
        <v>1</v>
      </c>
      <c r="I1405" s="192"/>
      <c r="J1405" s="191">
        <f t="shared" si="154"/>
        <v>0</v>
      </c>
      <c r="K1405" s="189" t="s">
        <v>1</v>
      </c>
      <c r="L1405" s="40"/>
      <c r="M1405" s="193" t="s">
        <v>1</v>
      </c>
      <c r="N1405" s="194" t="s">
        <v>41</v>
      </c>
      <c r="O1405" s="72"/>
      <c r="P1405" s="195">
        <f t="shared" si="155"/>
        <v>0</v>
      </c>
      <c r="Q1405" s="195">
        <v>0</v>
      </c>
      <c r="R1405" s="195">
        <f t="shared" si="156"/>
        <v>0</v>
      </c>
      <c r="S1405" s="195">
        <v>0</v>
      </c>
      <c r="T1405" s="196">
        <f t="shared" si="157"/>
        <v>0</v>
      </c>
      <c r="U1405" s="35"/>
      <c r="V1405" s="35"/>
      <c r="W1405" s="35"/>
      <c r="X1405" s="35"/>
      <c r="Y1405" s="35"/>
      <c r="Z1405" s="35"/>
      <c r="AA1405" s="35"/>
      <c r="AB1405" s="35"/>
      <c r="AC1405" s="35"/>
      <c r="AD1405" s="35"/>
      <c r="AE1405" s="35"/>
      <c r="AR1405" s="197" t="s">
        <v>283</v>
      </c>
      <c r="AT1405" s="197" t="s">
        <v>160</v>
      </c>
      <c r="AU1405" s="197" t="s">
        <v>85</v>
      </c>
      <c r="AY1405" s="18" t="s">
        <v>158</v>
      </c>
      <c r="BE1405" s="198">
        <f t="shared" si="158"/>
        <v>0</v>
      </c>
      <c r="BF1405" s="198">
        <f t="shared" si="159"/>
        <v>0</v>
      </c>
      <c r="BG1405" s="198">
        <f t="shared" si="160"/>
        <v>0</v>
      </c>
      <c r="BH1405" s="198">
        <f t="shared" si="161"/>
        <v>0</v>
      </c>
      <c r="BI1405" s="198">
        <f t="shared" si="162"/>
        <v>0</v>
      </c>
      <c r="BJ1405" s="18" t="s">
        <v>8</v>
      </c>
      <c r="BK1405" s="198">
        <f t="shared" si="163"/>
        <v>0</v>
      </c>
      <c r="BL1405" s="18" t="s">
        <v>283</v>
      </c>
      <c r="BM1405" s="197" t="s">
        <v>2852</v>
      </c>
    </row>
    <row r="1406" spans="1:65" s="2" customFormat="1" ht="24">
      <c r="A1406" s="35"/>
      <c r="B1406" s="36"/>
      <c r="C1406" s="187" t="s">
        <v>2853</v>
      </c>
      <c r="D1406" s="187" t="s">
        <v>160</v>
      </c>
      <c r="E1406" s="188" t="s">
        <v>2854</v>
      </c>
      <c r="F1406" s="189" t="s">
        <v>2855</v>
      </c>
      <c r="G1406" s="190" t="s">
        <v>498</v>
      </c>
      <c r="H1406" s="191">
        <v>1</v>
      </c>
      <c r="I1406" s="192"/>
      <c r="J1406" s="191">
        <f t="shared" si="154"/>
        <v>0</v>
      </c>
      <c r="K1406" s="189" t="s">
        <v>1</v>
      </c>
      <c r="L1406" s="40"/>
      <c r="M1406" s="193" t="s">
        <v>1</v>
      </c>
      <c r="N1406" s="194" t="s">
        <v>41</v>
      </c>
      <c r="O1406" s="72"/>
      <c r="P1406" s="195">
        <f t="shared" si="155"/>
        <v>0</v>
      </c>
      <c r="Q1406" s="195">
        <v>0</v>
      </c>
      <c r="R1406" s="195">
        <f t="shared" si="156"/>
        <v>0</v>
      </c>
      <c r="S1406" s="195">
        <v>0</v>
      </c>
      <c r="T1406" s="196">
        <f t="shared" si="157"/>
        <v>0</v>
      </c>
      <c r="U1406" s="35"/>
      <c r="V1406" s="35"/>
      <c r="W1406" s="35"/>
      <c r="X1406" s="35"/>
      <c r="Y1406" s="35"/>
      <c r="Z1406" s="35"/>
      <c r="AA1406" s="35"/>
      <c r="AB1406" s="35"/>
      <c r="AC1406" s="35"/>
      <c r="AD1406" s="35"/>
      <c r="AE1406" s="35"/>
      <c r="AR1406" s="197" t="s">
        <v>283</v>
      </c>
      <c r="AT1406" s="197" t="s">
        <v>160</v>
      </c>
      <c r="AU1406" s="197" t="s">
        <v>85</v>
      </c>
      <c r="AY1406" s="18" t="s">
        <v>158</v>
      </c>
      <c r="BE1406" s="198">
        <f t="shared" si="158"/>
        <v>0</v>
      </c>
      <c r="BF1406" s="198">
        <f t="shared" si="159"/>
        <v>0</v>
      </c>
      <c r="BG1406" s="198">
        <f t="shared" si="160"/>
        <v>0</v>
      </c>
      <c r="BH1406" s="198">
        <f t="shared" si="161"/>
        <v>0</v>
      </c>
      <c r="BI1406" s="198">
        <f t="shared" si="162"/>
        <v>0</v>
      </c>
      <c r="BJ1406" s="18" t="s">
        <v>8</v>
      </c>
      <c r="BK1406" s="198">
        <f t="shared" si="163"/>
        <v>0</v>
      </c>
      <c r="BL1406" s="18" t="s">
        <v>283</v>
      </c>
      <c r="BM1406" s="197" t="s">
        <v>2856</v>
      </c>
    </row>
    <row r="1407" spans="1:65" s="2" customFormat="1" ht="24">
      <c r="A1407" s="35"/>
      <c r="B1407" s="36"/>
      <c r="C1407" s="187" t="s">
        <v>2857</v>
      </c>
      <c r="D1407" s="187" t="s">
        <v>160</v>
      </c>
      <c r="E1407" s="188" t="s">
        <v>2854</v>
      </c>
      <c r="F1407" s="189" t="s">
        <v>2855</v>
      </c>
      <c r="G1407" s="190" t="s">
        <v>498</v>
      </c>
      <c r="H1407" s="191">
        <v>1</v>
      </c>
      <c r="I1407" s="192"/>
      <c r="J1407" s="191">
        <f t="shared" si="154"/>
        <v>0</v>
      </c>
      <c r="K1407" s="189" t="s">
        <v>1</v>
      </c>
      <c r="L1407" s="40"/>
      <c r="M1407" s="193" t="s">
        <v>1</v>
      </c>
      <c r="N1407" s="194" t="s">
        <v>41</v>
      </c>
      <c r="O1407" s="72"/>
      <c r="P1407" s="195">
        <f t="shared" si="155"/>
        <v>0</v>
      </c>
      <c r="Q1407" s="195">
        <v>0</v>
      </c>
      <c r="R1407" s="195">
        <f t="shared" si="156"/>
        <v>0</v>
      </c>
      <c r="S1407" s="195">
        <v>0</v>
      </c>
      <c r="T1407" s="196">
        <f t="shared" si="157"/>
        <v>0</v>
      </c>
      <c r="U1407" s="35"/>
      <c r="V1407" s="35"/>
      <c r="W1407" s="35"/>
      <c r="X1407" s="35"/>
      <c r="Y1407" s="35"/>
      <c r="Z1407" s="35"/>
      <c r="AA1407" s="35"/>
      <c r="AB1407" s="35"/>
      <c r="AC1407" s="35"/>
      <c r="AD1407" s="35"/>
      <c r="AE1407" s="35"/>
      <c r="AR1407" s="197" t="s">
        <v>283</v>
      </c>
      <c r="AT1407" s="197" t="s">
        <v>160</v>
      </c>
      <c r="AU1407" s="197" t="s">
        <v>85</v>
      </c>
      <c r="AY1407" s="18" t="s">
        <v>158</v>
      </c>
      <c r="BE1407" s="198">
        <f t="shared" si="158"/>
        <v>0</v>
      </c>
      <c r="BF1407" s="198">
        <f t="shared" si="159"/>
        <v>0</v>
      </c>
      <c r="BG1407" s="198">
        <f t="shared" si="160"/>
        <v>0</v>
      </c>
      <c r="BH1407" s="198">
        <f t="shared" si="161"/>
        <v>0</v>
      </c>
      <c r="BI1407" s="198">
        <f t="shared" si="162"/>
        <v>0</v>
      </c>
      <c r="BJ1407" s="18" t="s">
        <v>8</v>
      </c>
      <c r="BK1407" s="198">
        <f t="shared" si="163"/>
        <v>0</v>
      </c>
      <c r="BL1407" s="18" t="s">
        <v>283</v>
      </c>
      <c r="BM1407" s="197" t="s">
        <v>2858</v>
      </c>
    </row>
    <row r="1408" spans="1:65" s="2" customFormat="1" ht="24">
      <c r="A1408" s="35"/>
      <c r="B1408" s="36"/>
      <c r="C1408" s="187" t="s">
        <v>2859</v>
      </c>
      <c r="D1408" s="187" t="s">
        <v>160</v>
      </c>
      <c r="E1408" s="188" t="s">
        <v>2860</v>
      </c>
      <c r="F1408" s="189" t="s">
        <v>2861</v>
      </c>
      <c r="G1408" s="190" t="s">
        <v>498</v>
      </c>
      <c r="H1408" s="191">
        <v>1</v>
      </c>
      <c r="I1408" s="192"/>
      <c r="J1408" s="191">
        <f t="shared" si="154"/>
        <v>0</v>
      </c>
      <c r="K1408" s="189" t="s">
        <v>1</v>
      </c>
      <c r="L1408" s="40"/>
      <c r="M1408" s="193" t="s">
        <v>1</v>
      </c>
      <c r="N1408" s="194" t="s">
        <v>41</v>
      </c>
      <c r="O1408" s="72"/>
      <c r="P1408" s="195">
        <f t="shared" si="155"/>
        <v>0</v>
      </c>
      <c r="Q1408" s="195">
        <v>0</v>
      </c>
      <c r="R1408" s="195">
        <f t="shared" si="156"/>
        <v>0</v>
      </c>
      <c r="S1408" s="195">
        <v>0</v>
      </c>
      <c r="T1408" s="196">
        <f t="shared" si="157"/>
        <v>0</v>
      </c>
      <c r="U1408" s="35"/>
      <c r="V1408" s="35"/>
      <c r="W1408" s="35"/>
      <c r="X1408" s="35"/>
      <c r="Y1408" s="35"/>
      <c r="Z1408" s="35"/>
      <c r="AA1408" s="35"/>
      <c r="AB1408" s="35"/>
      <c r="AC1408" s="35"/>
      <c r="AD1408" s="35"/>
      <c r="AE1408" s="35"/>
      <c r="AR1408" s="197" t="s">
        <v>283</v>
      </c>
      <c r="AT1408" s="197" t="s">
        <v>160</v>
      </c>
      <c r="AU1408" s="197" t="s">
        <v>85</v>
      </c>
      <c r="AY1408" s="18" t="s">
        <v>158</v>
      </c>
      <c r="BE1408" s="198">
        <f t="shared" si="158"/>
        <v>0</v>
      </c>
      <c r="BF1408" s="198">
        <f t="shared" si="159"/>
        <v>0</v>
      </c>
      <c r="BG1408" s="198">
        <f t="shared" si="160"/>
        <v>0</v>
      </c>
      <c r="BH1408" s="198">
        <f t="shared" si="161"/>
        <v>0</v>
      </c>
      <c r="BI1408" s="198">
        <f t="shared" si="162"/>
        <v>0</v>
      </c>
      <c r="BJ1408" s="18" t="s">
        <v>8</v>
      </c>
      <c r="BK1408" s="198">
        <f t="shared" si="163"/>
        <v>0</v>
      </c>
      <c r="BL1408" s="18" t="s">
        <v>283</v>
      </c>
      <c r="BM1408" s="197" t="s">
        <v>2862</v>
      </c>
    </row>
    <row r="1409" spans="1:65" s="2" customFormat="1" ht="16.5" customHeight="1">
      <c r="A1409" s="35"/>
      <c r="B1409" s="36"/>
      <c r="C1409" s="187" t="s">
        <v>2863</v>
      </c>
      <c r="D1409" s="187" t="s">
        <v>160</v>
      </c>
      <c r="E1409" s="188" t="s">
        <v>2864</v>
      </c>
      <c r="F1409" s="189" t="s">
        <v>2865</v>
      </c>
      <c r="G1409" s="190" t="s">
        <v>498</v>
      </c>
      <c r="H1409" s="191">
        <v>1</v>
      </c>
      <c r="I1409" s="192"/>
      <c r="J1409" s="191">
        <f t="shared" si="154"/>
        <v>0</v>
      </c>
      <c r="K1409" s="189" t="s">
        <v>1</v>
      </c>
      <c r="L1409" s="40"/>
      <c r="M1409" s="193" t="s">
        <v>1</v>
      </c>
      <c r="N1409" s="194" t="s">
        <v>41</v>
      </c>
      <c r="O1409" s="72"/>
      <c r="P1409" s="195">
        <f t="shared" si="155"/>
        <v>0</v>
      </c>
      <c r="Q1409" s="195">
        <v>0</v>
      </c>
      <c r="R1409" s="195">
        <f t="shared" si="156"/>
        <v>0</v>
      </c>
      <c r="S1409" s="195">
        <v>0</v>
      </c>
      <c r="T1409" s="196">
        <f t="shared" si="157"/>
        <v>0</v>
      </c>
      <c r="U1409" s="35"/>
      <c r="V1409" s="35"/>
      <c r="W1409" s="35"/>
      <c r="X1409" s="35"/>
      <c r="Y1409" s="35"/>
      <c r="Z1409" s="35"/>
      <c r="AA1409" s="35"/>
      <c r="AB1409" s="35"/>
      <c r="AC1409" s="35"/>
      <c r="AD1409" s="35"/>
      <c r="AE1409" s="35"/>
      <c r="AR1409" s="197" t="s">
        <v>283</v>
      </c>
      <c r="AT1409" s="197" t="s">
        <v>160</v>
      </c>
      <c r="AU1409" s="197" t="s">
        <v>85</v>
      </c>
      <c r="AY1409" s="18" t="s">
        <v>158</v>
      </c>
      <c r="BE1409" s="198">
        <f t="shared" si="158"/>
        <v>0</v>
      </c>
      <c r="BF1409" s="198">
        <f t="shared" si="159"/>
        <v>0</v>
      </c>
      <c r="BG1409" s="198">
        <f t="shared" si="160"/>
        <v>0</v>
      </c>
      <c r="BH1409" s="198">
        <f t="shared" si="161"/>
        <v>0</v>
      </c>
      <c r="BI1409" s="198">
        <f t="shared" si="162"/>
        <v>0</v>
      </c>
      <c r="BJ1409" s="18" t="s">
        <v>8</v>
      </c>
      <c r="BK1409" s="198">
        <f t="shared" si="163"/>
        <v>0</v>
      </c>
      <c r="BL1409" s="18" t="s">
        <v>283</v>
      </c>
      <c r="BM1409" s="197" t="s">
        <v>2866</v>
      </c>
    </row>
    <row r="1410" spans="1:65" s="2" customFormat="1" ht="16.5" customHeight="1">
      <c r="A1410" s="35"/>
      <c r="B1410" s="36"/>
      <c r="C1410" s="187" t="s">
        <v>2867</v>
      </c>
      <c r="D1410" s="187" t="s">
        <v>160</v>
      </c>
      <c r="E1410" s="188" t="s">
        <v>2868</v>
      </c>
      <c r="F1410" s="189" t="s">
        <v>2869</v>
      </c>
      <c r="G1410" s="190" t="s">
        <v>498</v>
      </c>
      <c r="H1410" s="191">
        <v>1</v>
      </c>
      <c r="I1410" s="192"/>
      <c r="J1410" s="191">
        <f t="shared" si="154"/>
        <v>0</v>
      </c>
      <c r="K1410" s="189" t="s">
        <v>1</v>
      </c>
      <c r="L1410" s="40"/>
      <c r="M1410" s="193" t="s">
        <v>1</v>
      </c>
      <c r="N1410" s="194" t="s">
        <v>41</v>
      </c>
      <c r="O1410" s="72"/>
      <c r="P1410" s="195">
        <f t="shared" si="155"/>
        <v>0</v>
      </c>
      <c r="Q1410" s="195">
        <v>0</v>
      </c>
      <c r="R1410" s="195">
        <f t="shared" si="156"/>
        <v>0</v>
      </c>
      <c r="S1410" s="195">
        <v>0</v>
      </c>
      <c r="T1410" s="196">
        <f t="shared" si="157"/>
        <v>0</v>
      </c>
      <c r="U1410" s="35"/>
      <c r="V1410" s="35"/>
      <c r="W1410" s="35"/>
      <c r="X1410" s="35"/>
      <c r="Y1410" s="35"/>
      <c r="Z1410" s="35"/>
      <c r="AA1410" s="35"/>
      <c r="AB1410" s="35"/>
      <c r="AC1410" s="35"/>
      <c r="AD1410" s="35"/>
      <c r="AE1410" s="35"/>
      <c r="AR1410" s="197" t="s">
        <v>283</v>
      </c>
      <c r="AT1410" s="197" t="s">
        <v>160</v>
      </c>
      <c r="AU1410" s="197" t="s">
        <v>85</v>
      </c>
      <c r="AY1410" s="18" t="s">
        <v>158</v>
      </c>
      <c r="BE1410" s="198">
        <f t="shared" si="158"/>
        <v>0</v>
      </c>
      <c r="BF1410" s="198">
        <f t="shared" si="159"/>
        <v>0</v>
      </c>
      <c r="BG1410" s="198">
        <f t="shared" si="160"/>
        <v>0</v>
      </c>
      <c r="BH1410" s="198">
        <f t="shared" si="161"/>
        <v>0</v>
      </c>
      <c r="BI1410" s="198">
        <f t="shared" si="162"/>
        <v>0</v>
      </c>
      <c r="BJ1410" s="18" t="s">
        <v>8</v>
      </c>
      <c r="BK1410" s="198">
        <f t="shared" si="163"/>
        <v>0</v>
      </c>
      <c r="BL1410" s="18" t="s">
        <v>283</v>
      </c>
      <c r="BM1410" s="197" t="s">
        <v>2870</v>
      </c>
    </row>
    <row r="1411" spans="1:65" s="2" customFormat="1" ht="16.5" customHeight="1">
      <c r="A1411" s="35"/>
      <c r="B1411" s="36"/>
      <c r="C1411" s="187" t="s">
        <v>2871</v>
      </c>
      <c r="D1411" s="187" t="s">
        <v>160</v>
      </c>
      <c r="E1411" s="188" t="s">
        <v>2872</v>
      </c>
      <c r="F1411" s="189" t="s">
        <v>2873</v>
      </c>
      <c r="G1411" s="190" t="s">
        <v>498</v>
      </c>
      <c r="H1411" s="191">
        <v>1</v>
      </c>
      <c r="I1411" s="192"/>
      <c r="J1411" s="191">
        <f t="shared" si="154"/>
        <v>0</v>
      </c>
      <c r="K1411" s="189" t="s">
        <v>1</v>
      </c>
      <c r="L1411" s="40"/>
      <c r="M1411" s="193" t="s">
        <v>1</v>
      </c>
      <c r="N1411" s="194" t="s">
        <v>41</v>
      </c>
      <c r="O1411" s="72"/>
      <c r="P1411" s="195">
        <f t="shared" si="155"/>
        <v>0</v>
      </c>
      <c r="Q1411" s="195">
        <v>0</v>
      </c>
      <c r="R1411" s="195">
        <f t="shared" si="156"/>
        <v>0</v>
      </c>
      <c r="S1411" s="195">
        <v>0</v>
      </c>
      <c r="T1411" s="196">
        <f t="shared" si="157"/>
        <v>0</v>
      </c>
      <c r="U1411" s="35"/>
      <c r="V1411" s="35"/>
      <c r="W1411" s="35"/>
      <c r="X1411" s="35"/>
      <c r="Y1411" s="35"/>
      <c r="Z1411" s="35"/>
      <c r="AA1411" s="35"/>
      <c r="AB1411" s="35"/>
      <c r="AC1411" s="35"/>
      <c r="AD1411" s="35"/>
      <c r="AE1411" s="35"/>
      <c r="AR1411" s="197" t="s">
        <v>283</v>
      </c>
      <c r="AT1411" s="197" t="s">
        <v>160</v>
      </c>
      <c r="AU1411" s="197" t="s">
        <v>85</v>
      </c>
      <c r="AY1411" s="18" t="s">
        <v>158</v>
      </c>
      <c r="BE1411" s="198">
        <f t="shared" si="158"/>
        <v>0</v>
      </c>
      <c r="BF1411" s="198">
        <f t="shared" si="159"/>
        <v>0</v>
      </c>
      <c r="BG1411" s="198">
        <f t="shared" si="160"/>
        <v>0</v>
      </c>
      <c r="BH1411" s="198">
        <f t="shared" si="161"/>
        <v>0</v>
      </c>
      <c r="BI1411" s="198">
        <f t="shared" si="162"/>
        <v>0</v>
      </c>
      <c r="BJ1411" s="18" t="s">
        <v>8</v>
      </c>
      <c r="BK1411" s="198">
        <f t="shared" si="163"/>
        <v>0</v>
      </c>
      <c r="BL1411" s="18" t="s">
        <v>283</v>
      </c>
      <c r="BM1411" s="197" t="s">
        <v>2874</v>
      </c>
    </row>
    <row r="1412" spans="1:65" s="2" customFormat="1" ht="16.5" customHeight="1">
      <c r="A1412" s="35"/>
      <c r="B1412" s="36"/>
      <c r="C1412" s="187" t="s">
        <v>2875</v>
      </c>
      <c r="D1412" s="187" t="s">
        <v>160</v>
      </c>
      <c r="E1412" s="188" t="s">
        <v>2872</v>
      </c>
      <c r="F1412" s="189" t="s">
        <v>2873</v>
      </c>
      <c r="G1412" s="190" t="s">
        <v>498</v>
      </c>
      <c r="H1412" s="191">
        <v>1</v>
      </c>
      <c r="I1412" s="192"/>
      <c r="J1412" s="191">
        <f t="shared" si="154"/>
        <v>0</v>
      </c>
      <c r="K1412" s="189" t="s">
        <v>1</v>
      </c>
      <c r="L1412" s="40"/>
      <c r="M1412" s="193" t="s">
        <v>1</v>
      </c>
      <c r="N1412" s="194" t="s">
        <v>41</v>
      </c>
      <c r="O1412" s="72"/>
      <c r="P1412" s="195">
        <f t="shared" si="155"/>
        <v>0</v>
      </c>
      <c r="Q1412" s="195">
        <v>0</v>
      </c>
      <c r="R1412" s="195">
        <f t="shared" si="156"/>
        <v>0</v>
      </c>
      <c r="S1412" s="195">
        <v>0</v>
      </c>
      <c r="T1412" s="196">
        <f t="shared" si="157"/>
        <v>0</v>
      </c>
      <c r="U1412" s="35"/>
      <c r="V1412" s="35"/>
      <c r="W1412" s="35"/>
      <c r="X1412" s="35"/>
      <c r="Y1412" s="35"/>
      <c r="Z1412" s="35"/>
      <c r="AA1412" s="35"/>
      <c r="AB1412" s="35"/>
      <c r="AC1412" s="35"/>
      <c r="AD1412" s="35"/>
      <c r="AE1412" s="35"/>
      <c r="AR1412" s="197" t="s">
        <v>283</v>
      </c>
      <c r="AT1412" s="197" t="s">
        <v>160</v>
      </c>
      <c r="AU1412" s="197" t="s">
        <v>85</v>
      </c>
      <c r="AY1412" s="18" t="s">
        <v>158</v>
      </c>
      <c r="BE1412" s="198">
        <f t="shared" si="158"/>
        <v>0</v>
      </c>
      <c r="BF1412" s="198">
        <f t="shared" si="159"/>
        <v>0</v>
      </c>
      <c r="BG1412" s="198">
        <f t="shared" si="160"/>
        <v>0</v>
      </c>
      <c r="BH1412" s="198">
        <f t="shared" si="161"/>
        <v>0</v>
      </c>
      <c r="BI1412" s="198">
        <f t="shared" si="162"/>
        <v>0</v>
      </c>
      <c r="BJ1412" s="18" t="s">
        <v>8</v>
      </c>
      <c r="BK1412" s="198">
        <f t="shared" si="163"/>
        <v>0</v>
      </c>
      <c r="BL1412" s="18" t="s">
        <v>283</v>
      </c>
      <c r="BM1412" s="197" t="s">
        <v>2876</v>
      </c>
    </row>
    <row r="1413" spans="1:65" s="2" customFormat="1" ht="16.5" customHeight="1">
      <c r="A1413" s="35"/>
      <c r="B1413" s="36"/>
      <c r="C1413" s="187" t="s">
        <v>2877</v>
      </c>
      <c r="D1413" s="187" t="s">
        <v>160</v>
      </c>
      <c r="E1413" s="188" t="s">
        <v>2872</v>
      </c>
      <c r="F1413" s="189" t="s">
        <v>2873</v>
      </c>
      <c r="G1413" s="190" t="s">
        <v>498</v>
      </c>
      <c r="H1413" s="191">
        <v>1</v>
      </c>
      <c r="I1413" s="192"/>
      <c r="J1413" s="191">
        <f t="shared" si="154"/>
        <v>0</v>
      </c>
      <c r="K1413" s="189" t="s">
        <v>1</v>
      </c>
      <c r="L1413" s="40"/>
      <c r="M1413" s="193" t="s">
        <v>1</v>
      </c>
      <c r="N1413" s="194" t="s">
        <v>41</v>
      </c>
      <c r="O1413" s="72"/>
      <c r="P1413" s="195">
        <f t="shared" si="155"/>
        <v>0</v>
      </c>
      <c r="Q1413" s="195">
        <v>0</v>
      </c>
      <c r="R1413" s="195">
        <f t="shared" si="156"/>
        <v>0</v>
      </c>
      <c r="S1413" s="195">
        <v>0</v>
      </c>
      <c r="T1413" s="196">
        <f t="shared" si="157"/>
        <v>0</v>
      </c>
      <c r="U1413" s="35"/>
      <c r="V1413" s="35"/>
      <c r="W1413" s="35"/>
      <c r="X1413" s="35"/>
      <c r="Y1413" s="35"/>
      <c r="Z1413" s="35"/>
      <c r="AA1413" s="35"/>
      <c r="AB1413" s="35"/>
      <c r="AC1413" s="35"/>
      <c r="AD1413" s="35"/>
      <c r="AE1413" s="35"/>
      <c r="AR1413" s="197" t="s">
        <v>283</v>
      </c>
      <c r="AT1413" s="197" t="s">
        <v>160</v>
      </c>
      <c r="AU1413" s="197" t="s">
        <v>85</v>
      </c>
      <c r="AY1413" s="18" t="s">
        <v>158</v>
      </c>
      <c r="BE1413" s="198">
        <f t="shared" si="158"/>
        <v>0</v>
      </c>
      <c r="BF1413" s="198">
        <f t="shared" si="159"/>
        <v>0</v>
      </c>
      <c r="BG1413" s="198">
        <f t="shared" si="160"/>
        <v>0</v>
      </c>
      <c r="BH1413" s="198">
        <f t="shared" si="161"/>
        <v>0</v>
      </c>
      <c r="BI1413" s="198">
        <f t="shared" si="162"/>
        <v>0</v>
      </c>
      <c r="BJ1413" s="18" t="s">
        <v>8</v>
      </c>
      <c r="BK1413" s="198">
        <f t="shared" si="163"/>
        <v>0</v>
      </c>
      <c r="BL1413" s="18" t="s">
        <v>283</v>
      </c>
      <c r="BM1413" s="197" t="s">
        <v>2878</v>
      </c>
    </row>
    <row r="1414" spans="1:65" s="2" customFormat="1" ht="16.5" customHeight="1">
      <c r="A1414" s="35"/>
      <c r="B1414" s="36"/>
      <c r="C1414" s="187" t="s">
        <v>2879</v>
      </c>
      <c r="D1414" s="187" t="s">
        <v>160</v>
      </c>
      <c r="E1414" s="188" t="s">
        <v>2872</v>
      </c>
      <c r="F1414" s="189" t="s">
        <v>2873</v>
      </c>
      <c r="G1414" s="190" t="s">
        <v>498</v>
      </c>
      <c r="H1414" s="191">
        <v>1</v>
      </c>
      <c r="I1414" s="192"/>
      <c r="J1414" s="191">
        <f t="shared" si="154"/>
        <v>0</v>
      </c>
      <c r="K1414" s="189" t="s">
        <v>1</v>
      </c>
      <c r="L1414" s="40"/>
      <c r="M1414" s="193" t="s">
        <v>1</v>
      </c>
      <c r="N1414" s="194" t="s">
        <v>41</v>
      </c>
      <c r="O1414" s="72"/>
      <c r="P1414" s="195">
        <f t="shared" si="155"/>
        <v>0</v>
      </c>
      <c r="Q1414" s="195">
        <v>0</v>
      </c>
      <c r="R1414" s="195">
        <f t="shared" si="156"/>
        <v>0</v>
      </c>
      <c r="S1414" s="195">
        <v>0</v>
      </c>
      <c r="T1414" s="196">
        <f t="shared" si="157"/>
        <v>0</v>
      </c>
      <c r="U1414" s="35"/>
      <c r="V1414" s="35"/>
      <c r="W1414" s="35"/>
      <c r="X1414" s="35"/>
      <c r="Y1414" s="35"/>
      <c r="Z1414" s="35"/>
      <c r="AA1414" s="35"/>
      <c r="AB1414" s="35"/>
      <c r="AC1414" s="35"/>
      <c r="AD1414" s="35"/>
      <c r="AE1414" s="35"/>
      <c r="AR1414" s="197" t="s">
        <v>283</v>
      </c>
      <c r="AT1414" s="197" t="s">
        <v>160</v>
      </c>
      <c r="AU1414" s="197" t="s">
        <v>85</v>
      </c>
      <c r="AY1414" s="18" t="s">
        <v>158</v>
      </c>
      <c r="BE1414" s="198">
        <f t="shared" si="158"/>
        <v>0</v>
      </c>
      <c r="BF1414" s="198">
        <f t="shared" si="159"/>
        <v>0</v>
      </c>
      <c r="BG1414" s="198">
        <f t="shared" si="160"/>
        <v>0</v>
      </c>
      <c r="BH1414" s="198">
        <f t="shared" si="161"/>
        <v>0</v>
      </c>
      <c r="BI1414" s="198">
        <f t="shared" si="162"/>
        <v>0</v>
      </c>
      <c r="BJ1414" s="18" t="s">
        <v>8</v>
      </c>
      <c r="BK1414" s="198">
        <f t="shared" si="163"/>
        <v>0</v>
      </c>
      <c r="BL1414" s="18" t="s">
        <v>283</v>
      </c>
      <c r="BM1414" s="197" t="s">
        <v>2880</v>
      </c>
    </row>
    <row r="1415" spans="1:65" s="2" customFormat="1" ht="16.5" customHeight="1">
      <c r="A1415" s="35"/>
      <c r="B1415" s="36"/>
      <c r="C1415" s="187" t="s">
        <v>2881</v>
      </c>
      <c r="D1415" s="187" t="s">
        <v>160</v>
      </c>
      <c r="E1415" s="188" t="s">
        <v>2872</v>
      </c>
      <c r="F1415" s="189" t="s">
        <v>2873</v>
      </c>
      <c r="G1415" s="190" t="s">
        <v>498</v>
      </c>
      <c r="H1415" s="191">
        <v>1</v>
      </c>
      <c r="I1415" s="192"/>
      <c r="J1415" s="191">
        <f t="shared" si="154"/>
        <v>0</v>
      </c>
      <c r="K1415" s="189" t="s">
        <v>1</v>
      </c>
      <c r="L1415" s="40"/>
      <c r="M1415" s="193" t="s">
        <v>1</v>
      </c>
      <c r="N1415" s="194" t="s">
        <v>41</v>
      </c>
      <c r="O1415" s="72"/>
      <c r="P1415" s="195">
        <f t="shared" si="155"/>
        <v>0</v>
      </c>
      <c r="Q1415" s="195">
        <v>0</v>
      </c>
      <c r="R1415" s="195">
        <f t="shared" si="156"/>
        <v>0</v>
      </c>
      <c r="S1415" s="195">
        <v>0</v>
      </c>
      <c r="T1415" s="196">
        <f t="shared" si="157"/>
        <v>0</v>
      </c>
      <c r="U1415" s="35"/>
      <c r="V1415" s="35"/>
      <c r="W1415" s="35"/>
      <c r="X1415" s="35"/>
      <c r="Y1415" s="35"/>
      <c r="Z1415" s="35"/>
      <c r="AA1415" s="35"/>
      <c r="AB1415" s="35"/>
      <c r="AC1415" s="35"/>
      <c r="AD1415" s="35"/>
      <c r="AE1415" s="35"/>
      <c r="AR1415" s="197" t="s">
        <v>283</v>
      </c>
      <c r="AT1415" s="197" t="s">
        <v>160</v>
      </c>
      <c r="AU1415" s="197" t="s">
        <v>85</v>
      </c>
      <c r="AY1415" s="18" t="s">
        <v>158</v>
      </c>
      <c r="BE1415" s="198">
        <f t="shared" si="158"/>
        <v>0</v>
      </c>
      <c r="BF1415" s="198">
        <f t="shared" si="159"/>
        <v>0</v>
      </c>
      <c r="BG1415" s="198">
        <f t="shared" si="160"/>
        <v>0</v>
      </c>
      <c r="BH1415" s="198">
        <f t="shared" si="161"/>
        <v>0</v>
      </c>
      <c r="BI1415" s="198">
        <f t="shared" si="162"/>
        <v>0</v>
      </c>
      <c r="BJ1415" s="18" t="s">
        <v>8</v>
      </c>
      <c r="BK1415" s="198">
        <f t="shared" si="163"/>
        <v>0</v>
      </c>
      <c r="BL1415" s="18" t="s">
        <v>283</v>
      </c>
      <c r="BM1415" s="197" t="s">
        <v>2882</v>
      </c>
    </row>
    <row r="1416" spans="1:65" s="2" customFormat="1" ht="16.5" customHeight="1">
      <c r="A1416" s="35"/>
      <c r="B1416" s="36"/>
      <c r="C1416" s="187" t="s">
        <v>2883</v>
      </c>
      <c r="D1416" s="187" t="s">
        <v>160</v>
      </c>
      <c r="E1416" s="188" t="s">
        <v>2872</v>
      </c>
      <c r="F1416" s="189" t="s">
        <v>2873</v>
      </c>
      <c r="G1416" s="190" t="s">
        <v>498</v>
      </c>
      <c r="H1416" s="191">
        <v>1</v>
      </c>
      <c r="I1416" s="192"/>
      <c r="J1416" s="191">
        <f t="shared" si="154"/>
        <v>0</v>
      </c>
      <c r="K1416" s="189" t="s">
        <v>1</v>
      </c>
      <c r="L1416" s="40"/>
      <c r="M1416" s="193" t="s">
        <v>1</v>
      </c>
      <c r="N1416" s="194" t="s">
        <v>41</v>
      </c>
      <c r="O1416" s="72"/>
      <c r="P1416" s="195">
        <f t="shared" si="155"/>
        <v>0</v>
      </c>
      <c r="Q1416" s="195">
        <v>0</v>
      </c>
      <c r="R1416" s="195">
        <f t="shared" si="156"/>
        <v>0</v>
      </c>
      <c r="S1416" s="195">
        <v>0</v>
      </c>
      <c r="T1416" s="196">
        <f t="shared" si="157"/>
        <v>0</v>
      </c>
      <c r="U1416" s="35"/>
      <c r="V1416" s="35"/>
      <c r="W1416" s="35"/>
      <c r="X1416" s="35"/>
      <c r="Y1416" s="35"/>
      <c r="Z1416" s="35"/>
      <c r="AA1416" s="35"/>
      <c r="AB1416" s="35"/>
      <c r="AC1416" s="35"/>
      <c r="AD1416" s="35"/>
      <c r="AE1416" s="35"/>
      <c r="AR1416" s="197" t="s">
        <v>283</v>
      </c>
      <c r="AT1416" s="197" t="s">
        <v>160</v>
      </c>
      <c r="AU1416" s="197" t="s">
        <v>85</v>
      </c>
      <c r="AY1416" s="18" t="s">
        <v>158</v>
      </c>
      <c r="BE1416" s="198">
        <f t="shared" si="158"/>
        <v>0</v>
      </c>
      <c r="BF1416" s="198">
        <f t="shared" si="159"/>
        <v>0</v>
      </c>
      <c r="BG1416" s="198">
        <f t="shared" si="160"/>
        <v>0</v>
      </c>
      <c r="BH1416" s="198">
        <f t="shared" si="161"/>
        <v>0</v>
      </c>
      <c r="BI1416" s="198">
        <f t="shared" si="162"/>
        <v>0</v>
      </c>
      <c r="BJ1416" s="18" t="s">
        <v>8</v>
      </c>
      <c r="BK1416" s="198">
        <f t="shared" si="163"/>
        <v>0</v>
      </c>
      <c r="BL1416" s="18" t="s">
        <v>283</v>
      </c>
      <c r="BM1416" s="197" t="s">
        <v>2884</v>
      </c>
    </row>
    <row r="1417" spans="1:65" s="2" customFormat="1" ht="16.5" customHeight="1">
      <c r="A1417" s="35"/>
      <c r="B1417" s="36"/>
      <c r="C1417" s="187" t="s">
        <v>2885</v>
      </c>
      <c r="D1417" s="187" t="s">
        <v>160</v>
      </c>
      <c r="E1417" s="188" t="s">
        <v>2872</v>
      </c>
      <c r="F1417" s="189" t="s">
        <v>2873</v>
      </c>
      <c r="G1417" s="190" t="s">
        <v>498</v>
      </c>
      <c r="H1417" s="191">
        <v>1</v>
      </c>
      <c r="I1417" s="192"/>
      <c r="J1417" s="191">
        <f t="shared" si="154"/>
        <v>0</v>
      </c>
      <c r="K1417" s="189" t="s">
        <v>1</v>
      </c>
      <c r="L1417" s="40"/>
      <c r="M1417" s="193" t="s">
        <v>1</v>
      </c>
      <c r="N1417" s="194" t="s">
        <v>41</v>
      </c>
      <c r="O1417" s="72"/>
      <c r="P1417" s="195">
        <f t="shared" si="155"/>
        <v>0</v>
      </c>
      <c r="Q1417" s="195">
        <v>0</v>
      </c>
      <c r="R1417" s="195">
        <f t="shared" si="156"/>
        <v>0</v>
      </c>
      <c r="S1417" s="195">
        <v>0</v>
      </c>
      <c r="T1417" s="196">
        <f t="shared" si="157"/>
        <v>0</v>
      </c>
      <c r="U1417" s="35"/>
      <c r="V1417" s="35"/>
      <c r="W1417" s="35"/>
      <c r="X1417" s="35"/>
      <c r="Y1417" s="35"/>
      <c r="Z1417" s="35"/>
      <c r="AA1417" s="35"/>
      <c r="AB1417" s="35"/>
      <c r="AC1417" s="35"/>
      <c r="AD1417" s="35"/>
      <c r="AE1417" s="35"/>
      <c r="AR1417" s="197" t="s">
        <v>283</v>
      </c>
      <c r="AT1417" s="197" t="s">
        <v>160</v>
      </c>
      <c r="AU1417" s="197" t="s">
        <v>85</v>
      </c>
      <c r="AY1417" s="18" t="s">
        <v>158</v>
      </c>
      <c r="BE1417" s="198">
        <f t="shared" si="158"/>
        <v>0</v>
      </c>
      <c r="BF1417" s="198">
        <f t="shared" si="159"/>
        <v>0</v>
      </c>
      <c r="BG1417" s="198">
        <f t="shared" si="160"/>
        <v>0</v>
      </c>
      <c r="BH1417" s="198">
        <f t="shared" si="161"/>
        <v>0</v>
      </c>
      <c r="BI1417" s="198">
        <f t="shared" si="162"/>
        <v>0</v>
      </c>
      <c r="BJ1417" s="18" t="s">
        <v>8</v>
      </c>
      <c r="BK1417" s="198">
        <f t="shared" si="163"/>
        <v>0</v>
      </c>
      <c r="BL1417" s="18" t="s">
        <v>283</v>
      </c>
      <c r="BM1417" s="197" t="s">
        <v>2886</v>
      </c>
    </row>
    <row r="1418" spans="1:65" s="2" customFormat="1" ht="16.5" customHeight="1">
      <c r="A1418" s="35"/>
      <c r="B1418" s="36"/>
      <c r="C1418" s="187" t="s">
        <v>2887</v>
      </c>
      <c r="D1418" s="187" t="s">
        <v>160</v>
      </c>
      <c r="E1418" s="188" t="s">
        <v>2872</v>
      </c>
      <c r="F1418" s="189" t="s">
        <v>2873</v>
      </c>
      <c r="G1418" s="190" t="s">
        <v>498</v>
      </c>
      <c r="H1418" s="191">
        <v>1</v>
      </c>
      <c r="I1418" s="192"/>
      <c r="J1418" s="191">
        <f t="shared" si="154"/>
        <v>0</v>
      </c>
      <c r="K1418" s="189" t="s">
        <v>1</v>
      </c>
      <c r="L1418" s="40"/>
      <c r="M1418" s="193" t="s">
        <v>1</v>
      </c>
      <c r="N1418" s="194" t="s">
        <v>41</v>
      </c>
      <c r="O1418" s="72"/>
      <c r="P1418" s="195">
        <f t="shared" si="155"/>
        <v>0</v>
      </c>
      <c r="Q1418" s="195">
        <v>0</v>
      </c>
      <c r="R1418" s="195">
        <f t="shared" si="156"/>
        <v>0</v>
      </c>
      <c r="S1418" s="195">
        <v>0</v>
      </c>
      <c r="T1418" s="196">
        <f t="shared" si="157"/>
        <v>0</v>
      </c>
      <c r="U1418" s="35"/>
      <c r="V1418" s="35"/>
      <c r="W1418" s="35"/>
      <c r="X1418" s="35"/>
      <c r="Y1418" s="35"/>
      <c r="Z1418" s="35"/>
      <c r="AA1418" s="35"/>
      <c r="AB1418" s="35"/>
      <c r="AC1418" s="35"/>
      <c r="AD1418" s="35"/>
      <c r="AE1418" s="35"/>
      <c r="AR1418" s="197" t="s">
        <v>283</v>
      </c>
      <c r="AT1418" s="197" t="s">
        <v>160</v>
      </c>
      <c r="AU1418" s="197" t="s">
        <v>85</v>
      </c>
      <c r="AY1418" s="18" t="s">
        <v>158</v>
      </c>
      <c r="BE1418" s="198">
        <f t="shared" si="158"/>
        <v>0</v>
      </c>
      <c r="BF1418" s="198">
        <f t="shared" si="159"/>
        <v>0</v>
      </c>
      <c r="BG1418" s="198">
        <f t="shared" si="160"/>
        <v>0</v>
      </c>
      <c r="BH1418" s="198">
        <f t="shared" si="161"/>
        <v>0</v>
      </c>
      <c r="BI1418" s="198">
        <f t="shared" si="162"/>
        <v>0</v>
      </c>
      <c r="BJ1418" s="18" t="s">
        <v>8</v>
      </c>
      <c r="BK1418" s="198">
        <f t="shared" si="163"/>
        <v>0</v>
      </c>
      <c r="BL1418" s="18" t="s">
        <v>283</v>
      </c>
      <c r="BM1418" s="197" t="s">
        <v>2888</v>
      </c>
    </row>
    <row r="1419" spans="1:65" s="2" customFormat="1" ht="16.5" customHeight="1">
      <c r="A1419" s="35"/>
      <c r="B1419" s="36"/>
      <c r="C1419" s="187" t="s">
        <v>2889</v>
      </c>
      <c r="D1419" s="187" t="s">
        <v>160</v>
      </c>
      <c r="E1419" s="188" t="s">
        <v>2872</v>
      </c>
      <c r="F1419" s="189" t="s">
        <v>2873</v>
      </c>
      <c r="G1419" s="190" t="s">
        <v>498</v>
      </c>
      <c r="H1419" s="191">
        <v>1</v>
      </c>
      <c r="I1419" s="192"/>
      <c r="J1419" s="191">
        <f t="shared" ref="J1419:J1450" si="164">ROUND(I1419*H1419,0)</f>
        <v>0</v>
      </c>
      <c r="K1419" s="189" t="s">
        <v>1</v>
      </c>
      <c r="L1419" s="40"/>
      <c r="M1419" s="193" t="s">
        <v>1</v>
      </c>
      <c r="N1419" s="194" t="s">
        <v>41</v>
      </c>
      <c r="O1419" s="72"/>
      <c r="P1419" s="195">
        <f t="shared" ref="P1419:P1450" si="165">O1419*H1419</f>
        <v>0</v>
      </c>
      <c r="Q1419" s="195">
        <v>0</v>
      </c>
      <c r="R1419" s="195">
        <f t="shared" ref="R1419:R1450" si="166">Q1419*H1419</f>
        <v>0</v>
      </c>
      <c r="S1419" s="195">
        <v>0</v>
      </c>
      <c r="T1419" s="196">
        <f t="shared" ref="T1419:T1450" si="167">S1419*H1419</f>
        <v>0</v>
      </c>
      <c r="U1419" s="35"/>
      <c r="V1419" s="35"/>
      <c r="W1419" s="35"/>
      <c r="X1419" s="35"/>
      <c r="Y1419" s="35"/>
      <c r="Z1419" s="35"/>
      <c r="AA1419" s="35"/>
      <c r="AB1419" s="35"/>
      <c r="AC1419" s="35"/>
      <c r="AD1419" s="35"/>
      <c r="AE1419" s="35"/>
      <c r="AR1419" s="197" t="s">
        <v>283</v>
      </c>
      <c r="AT1419" s="197" t="s">
        <v>160</v>
      </c>
      <c r="AU1419" s="197" t="s">
        <v>85</v>
      </c>
      <c r="AY1419" s="18" t="s">
        <v>158</v>
      </c>
      <c r="BE1419" s="198">
        <f t="shared" ref="BE1419:BE1452" si="168">IF(N1419="základní",J1419,0)</f>
        <v>0</v>
      </c>
      <c r="BF1419" s="198">
        <f t="shared" ref="BF1419:BF1452" si="169">IF(N1419="snížená",J1419,0)</f>
        <v>0</v>
      </c>
      <c r="BG1419" s="198">
        <f t="shared" ref="BG1419:BG1452" si="170">IF(N1419="zákl. přenesená",J1419,0)</f>
        <v>0</v>
      </c>
      <c r="BH1419" s="198">
        <f t="shared" ref="BH1419:BH1452" si="171">IF(N1419="sníž. přenesená",J1419,0)</f>
        <v>0</v>
      </c>
      <c r="BI1419" s="198">
        <f t="shared" ref="BI1419:BI1452" si="172">IF(N1419="nulová",J1419,0)</f>
        <v>0</v>
      </c>
      <c r="BJ1419" s="18" t="s">
        <v>8</v>
      </c>
      <c r="BK1419" s="198">
        <f t="shared" ref="BK1419:BK1452" si="173">ROUND(I1419*H1419,0)</f>
        <v>0</v>
      </c>
      <c r="BL1419" s="18" t="s">
        <v>283</v>
      </c>
      <c r="BM1419" s="197" t="s">
        <v>2890</v>
      </c>
    </row>
    <row r="1420" spans="1:65" s="2" customFormat="1" ht="16.5" customHeight="1">
      <c r="A1420" s="35"/>
      <c r="B1420" s="36"/>
      <c r="C1420" s="187" t="s">
        <v>2891</v>
      </c>
      <c r="D1420" s="187" t="s">
        <v>160</v>
      </c>
      <c r="E1420" s="188" t="s">
        <v>2872</v>
      </c>
      <c r="F1420" s="189" t="s">
        <v>2873</v>
      </c>
      <c r="G1420" s="190" t="s">
        <v>498</v>
      </c>
      <c r="H1420" s="191">
        <v>1</v>
      </c>
      <c r="I1420" s="192"/>
      <c r="J1420" s="191">
        <f t="shared" si="164"/>
        <v>0</v>
      </c>
      <c r="K1420" s="189" t="s">
        <v>1</v>
      </c>
      <c r="L1420" s="40"/>
      <c r="M1420" s="193" t="s">
        <v>1</v>
      </c>
      <c r="N1420" s="194" t="s">
        <v>41</v>
      </c>
      <c r="O1420" s="72"/>
      <c r="P1420" s="195">
        <f t="shared" si="165"/>
        <v>0</v>
      </c>
      <c r="Q1420" s="195">
        <v>0</v>
      </c>
      <c r="R1420" s="195">
        <f t="shared" si="166"/>
        <v>0</v>
      </c>
      <c r="S1420" s="195">
        <v>0</v>
      </c>
      <c r="T1420" s="196">
        <f t="shared" si="167"/>
        <v>0</v>
      </c>
      <c r="U1420" s="35"/>
      <c r="V1420" s="35"/>
      <c r="W1420" s="35"/>
      <c r="X1420" s="35"/>
      <c r="Y1420" s="35"/>
      <c r="Z1420" s="35"/>
      <c r="AA1420" s="35"/>
      <c r="AB1420" s="35"/>
      <c r="AC1420" s="35"/>
      <c r="AD1420" s="35"/>
      <c r="AE1420" s="35"/>
      <c r="AR1420" s="197" t="s">
        <v>283</v>
      </c>
      <c r="AT1420" s="197" t="s">
        <v>160</v>
      </c>
      <c r="AU1420" s="197" t="s">
        <v>85</v>
      </c>
      <c r="AY1420" s="18" t="s">
        <v>158</v>
      </c>
      <c r="BE1420" s="198">
        <f t="shared" si="168"/>
        <v>0</v>
      </c>
      <c r="BF1420" s="198">
        <f t="shared" si="169"/>
        <v>0</v>
      </c>
      <c r="BG1420" s="198">
        <f t="shared" si="170"/>
        <v>0</v>
      </c>
      <c r="BH1420" s="198">
        <f t="shared" si="171"/>
        <v>0</v>
      </c>
      <c r="BI1420" s="198">
        <f t="shared" si="172"/>
        <v>0</v>
      </c>
      <c r="BJ1420" s="18" t="s">
        <v>8</v>
      </c>
      <c r="BK1420" s="198">
        <f t="shared" si="173"/>
        <v>0</v>
      </c>
      <c r="BL1420" s="18" t="s">
        <v>283</v>
      </c>
      <c r="BM1420" s="197" t="s">
        <v>2892</v>
      </c>
    </row>
    <row r="1421" spans="1:65" s="2" customFormat="1" ht="16.5" customHeight="1">
      <c r="A1421" s="35"/>
      <c r="B1421" s="36"/>
      <c r="C1421" s="187" t="s">
        <v>2893</v>
      </c>
      <c r="D1421" s="187" t="s">
        <v>160</v>
      </c>
      <c r="E1421" s="188" t="s">
        <v>2872</v>
      </c>
      <c r="F1421" s="189" t="s">
        <v>2873</v>
      </c>
      <c r="G1421" s="190" t="s">
        <v>498</v>
      </c>
      <c r="H1421" s="191">
        <v>1</v>
      </c>
      <c r="I1421" s="192"/>
      <c r="J1421" s="191">
        <f t="shared" si="164"/>
        <v>0</v>
      </c>
      <c r="K1421" s="189" t="s">
        <v>1</v>
      </c>
      <c r="L1421" s="40"/>
      <c r="M1421" s="193" t="s">
        <v>1</v>
      </c>
      <c r="N1421" s="194" t="s">
        <v>41</v>
      </c>
      <c r="O1421" s="72"/>
      <c r="P1421" s="195">
        <f t="shared" si="165"/>
        <v>0</v>
      </c>
      <c r="Q1421" s="195">
        <v>0</v>
      </c>
      <c r="R1421" s="195">
        <f t="shared" si="166"/>
        <v>0</v>
      </c>
      <c r="S1421" s="195">
        <v>0</v>
      </c>
      <c r="T1421" s="196">
        <f t="shared" si="167"/>
        <v>0</v>
      </c>
      <c r="U1421" s="35"/>
      <c r="V1421" s="35"/>
      <c r="W1421" s="35"/>
      <c r="X1421" s="35"/>
      <c r="Y1421" s="35"/>
      <c r="Z1421" s="35"/>
      <c r="AA1421" s="35"/>
      <c r="AB1421" s="35"/>
      <c r="AC1421" s="35"/>
      <c r="AD1421" s="35"/>
      <c r="AE1421" s="35"/>
      <c r="AR1421" s="197" t="s">
        <v>283</v>
      </c>
      <c r="AT1421" s="197" t="s">
        <v>160</v>
      </c>
      <c r="AU1421" s="197" t="s">
        <v>85</v>
      </c>
      <c r="AY1421" s="18" t="s">
        <v>158</v>
      </c>
      <c r="BE1421" s="198">
        <f t="shared" si="168"/>
        <v>0</v>
      </c>
      <c r="BF1421" s="198">
        <f t="shared" si="169"/>
        <v>0</v>
      </c>
      <c r="BG1421" s="198">
        <f t="shared" si="170"/>
        <v>0</v>
      </c>
      <c r="BH1421" s="198">
        <f t="shared" si="171"/>
        <v>0</v>
      </c>
      <c r="BI1421" s="198">
        <f t="shared" si="172"/>
        <v>0</v>
      </c>
      <c r="BJ1421" s="18" t="s">
        <v>8</v>
      </c>
      <c r="BK1421" s="198">
        <f t="shared" si="173"/>
        <v>0</v>
      </c>
      <c r="BL1421" s="18" t="s">
        <v>283</v>
      </c>
      <c r="BM1421" s="197" t="s">
        <v>2894</v>
      </c>
    </row>
    <row r="1422" spans="1:65" s="2" customFormat="1" ht="16.5" customHeight="1">
      <c r="A1422" s="35"/>
      <c r="B1422" s="36"/>
      <c r="C1422" s="187" t="s">
        <v>2895</v>
      </c>
      <c r="D1422" s="187" t="s">
        <v>160</v>
      </c>
      <c r="E1422" s="188" t="s">
        <v>2896</v>
      </c>
      <c r="F1422" s="189" t="s">
        <v>2897</v>
      </c>
      <c r="G1422" s="190" t="s">
        <v>498</v>
      </c>
      <c r="H1422" s="191">
        <v>1</v>
      </c>
      <c r="I1422" s="192"/>
      <c r="J1422" s="191">
        <f t="shared" si="164"/>
        <v>0</v>
      </c>
      <c r="K1422" s="189" t="s">
        <v>1</v>
      </c>
      <c r="L1422" s="40"/>
      <c r="M1422" s="193" t="s">
        <v>1</v>
      </c>
      <c r="N1422" s="194" t="s">
        <v>41</v>
      </c>
      <c r="O1422" s="72"/>
      <c r="P1422" s="195">
        <f t="shared" si="165"/>
        <v>0</v>
      </c>
      <c r="Q1422" s="195">
        <v>0</v>
      </c>
      <c r="R1422" s="195">
        <f t="shared" si="166"/>
        <v>0</v>
      </c>
      <c r="S1422" s="195">
        <v>0</v>
      </c>
      <c r="T1422" s="196">
        <f t="shared" si="167"/>
        <v>0</v>
      </c>
      <c r="U1422" s="35"/>
      <c r="V1422" s="35"/>
      <c r="W1422" s="35"/>
      <c r="X1422" s="35"/>
      <c r="Y1422" s="35"/>
      <c r="Z1422" s="35"/>
      <c r="AA1422" s="35"/>
      <c r="AB1422" s="35"/>
      <c r="AC1422" s="35"/>
      <c r="AD1422" s="35"/>
      <c r="AE1422" s="35"/>
      <c r="AR1422" s="197" t="s">
        <v>283</v>
      </c>
      <c r="AT1422" s="197" t="s">
        <v>160</v>
      </c>
      <c r="AU1422" s="197" t="s">
        <v>85</v>
      </c>
      <c r="AY1422" s="18" t="s">
        <v>158</v>
      </c>
      <c r="BE1422" s="198">
        <f t="shared" si="168"/>
        <v>0</v>
      </c>
      <c r="BF1422" s="198">
        <f t="shared" si="169"/>
        <v>0</v>
      </c>
      <c r="BG1422" s="198">
        <f t="shared" si="170"/>
        <v>0</v>
      </c>
      <c r="BH1422" s="198">
        <f t="shared" si="171"/>
        <v>0</v>
      </c>
      <c r="BI1422" s="198">
        <f t="shared" si="172"/>
        <v>0</v>
      </c>
      <c r="BJ1422" s="18" t="s">
        <v>8</v>
      </c>
      <c r="BK1422" s="198">
        <f t="shared" si="173"/>
        <v>0</v>
      </c>
      <c r="BL1422" s="18" t="s">
        <v>283</v>
      </c>
      <c r="BM1422" s="197" t="s">
        <v>2898</v>
      </c>
    </row>
    <row r="1423" spans="1:65" s="2" customFormat="1" ht="24">
      <c r="A1423" s="35"/>
      <c r="B1423" s="36"/>
      <c r="C1423" s="187" t="s">
        <v>2899</v>
      </c>
      <c r="D1423" s="187" t="s">
        <v>160</v>
      </c>
      <c r="E1423" s="188" t="s">
        <v>2900</v>
      </c>
      <c r="F1423" s="189" t="s">
        <v>2901</v>
      </c>
      <c r="G1423" s="190" t="s">
        <v>498</v>
      </c>
      <c r="H1423" s="191">
        <v>1</v>
      </c>
      <c r="I1423" s="192"/>
      <c r="J1423" s="191">
        <f t="shared" si="164"/>
        <v>0</v>
      </c>
      <c r="K1423" s="189" t="s">
        <v>1</v>
      </c>
      <c r="L1423" s="40"/>
      <c r="M1423" s="193" t="s">
        <v>1</v>
      </c>
      <c r="N1423" s="194" t="s">
        <v>41</v>
      </c>
      <c r="O1423" s="72"/>
      <c r="P1423" s="195">
        <f t="shared" si="165"/>
        <v>0</v>
      </c>
      <c r="Q1423" s="195">
        <v>0</v>
      </c>
      <c r="R1423" s="195">
        <f t="shared" si="166"/>
        <v>0</v>
      </c>
      <c r="S1423" s="195">
        <v>0</v>
      </c>
      <c r="T1423" s="196">
        <f t="shared" si="167"/>
        <v>0</v>
      </c>
      <c r="U1423" s="35"/>
      <c r="V1423" s="35"/>
      <c r="W1423" s="35"/>
      <c r="X1423" s="35"/>
      <c r="Y1423" s="35"/>
      <c r="Z1423" s="35"/>
      <c r="AA1423" s="35"/>
      <c r="AB1423" s="35"/>
      <c r="AC1423" s="35"/>
      <c r="AD1423" s="35"/>
      <c r="AE1423" s="35"/>
      <c r="AR1423" s="197" t="s">
        <v>283</v>
      </c>
      <c r="AT1423" s="197" t="s">
        <v>160</v>
      </c>
      <c r="AU1423" s="197" t="s">
        <v>85</v>
      </c>
      <c r="AY1423" s="18" t="s">
        <v>158</v>
      </c>
      <c r="BE1423" s="198">
        <f t="shared" si="168"/>
        <v>0</v>
      </c>
      <c r="BF1423" s="198">
        <f t="shared" si="169"/>
        <v>0</v>
      </c>
      <c r="BG1423" s="198">
        <f t="shared" si="170"/>
        <v>0</v>
      </c>
      <c r="BH1423" s="198">
        <f t="shared" si="171"/>
        <v>0</v>
      </c>
      <c r="BI1423" s="198">
        <f t="shared" si="172"/>
        <v>0</v>
      </c>
      <c r="BJ1423" s="18" t="s">
        <v>8</v>
      </c>
      <c r="BK1423" s="198">
        <f t="shared" si="173"/>
        <v>0</v>
      </c>
      <c r="BL1423" s="18" t="s">
        <v>283</v>
      </c>
      <c r="BM1423" s="197" t="s">
        <v>2902</v>
      </c>
    </row>
    <row r="1424" spans="1:65" s="2" customFormat="1" ht="16.5" customHeight="1">
      <c r="A1424" s="35"/>
      <c r="B1424" s="36"/>
      <c r="C1424" s="187" t="s">
        <v>2903</v>
      </c>
      <c r="D1424" s="187" t="s">
        <v>160</v>
      </c>
      <c r="E1424" s="188" t="s">
        <v>2904</v>
      </c>
      <c r="F1424" s="189" t="s">
        <v>2905</v>
      </c>
      <c r="G1424" s="190" t="s">
        <v>498</v>
      </c>
      <c r="H1424" s="191">
        <v>1</v>
      </c>
      <c r="I1424" s="192"/>
      <c r="J1424" s="191">
        <f t="shared" si="164"/>
        <v>0</v>
      </c>
      <c r="K1424" s="189" t="s">
        <v>1</v>
      </c>
      <c r="L1424" s="40"/>
      <c r="M1424" s="193" t="s">
        <v>1</v>
      </c>
      <c r="N1424" s="194" t="s">
        <v>41</v>
      </c>
      <c r="O1424" s="72"/>
      <c r="P1424" s="195">
        <f t="shared" si="165"/>
        <v>0</v>
      </c>
      <c r="Q1424" s="195">
        <v>0</v>
      </c>
      <c r="R1424" s="195">
        <f t="shared" si="166"/>
        <v>0</v>
      </c>
      <c r="S1424" s="195">
        <v>0</v>
      </c>
      <c r="T1424" s="196">
        <f t="shared" si="167"/>
        <v>0</v>
      </c>
      <c r="U1424" s="35"/>
      <c r="V1424" s="35"/>
      <c r="W1424" s="35"/>
      <c r="X1424" s="35"/>
      <c r="Y1424" s="35"/>
      <c r="Z1424" s="35"/>
      <c r="AA1424" s="35"/>
      <c r="AB1424" s="35"/>
      <c r="AC1424" s="35"/>
      <c r="AD1424" s="35"/>
      <c r="AE1424" s="35"/>
      <c r="AR1424" s="197" t="s">
        <v>283</v>
      </c>
      <c r="AT1424" s="197" t="s">
        <v>160</v>
      </c>
      <c r="AU1424" s="197" t="s">
        <v>85</v>
      </c>
      <c r="AY1424" s="18" t="s">
        <v>158</v>
      </c>
      <c r="BE1424" s="198">
        <f t="shared" si="168"/>
        <v>0</v>
      </c>
      <c r="BF1424" s="198">
        <f t="shared" si="169"/>
        <v>0</v>
      </c>
      <c r="BG1424" s="198">
        <f t="shared" si="170"/>
        <v>0</v>
      </c>
      <c r="BH1424" s="198">
        <f t="shared" si="171"/>
        <v>0</v>
      </c>
      <c r="BI1424" s="198">
        <f t="shared" si="172"/>
        <v>0</v>
      </c>
      <c r="BJ1424" s="18" t="s">
        <v>8</v>
      </c>
      <c r="BK1424" s="198">
        <f t="shared" si="173"/>
        <v>0</v>
      </c>
      <c r="BL1424" s="18" t="s">
        <v>283</v>
      </c>
      <c r="BM1424" s="197" t="s">
        <v>2906</v>
      </c>
    </row>
    <row r="1425" spans="1:65" s="2" customFormat="1" ht="16.5" customHeight="1">
      <c r="A1425" s="35"/>
      <c r="B1425" s="36"/>
      <c r="C1425" s="187" t="s">
        <v>2907</v>
      </c>
      <c r="D1425" s="187" t="s">
        <v>160</v>
      </c>
      <c r="E1425" s="188" t="s">
        <v>2904</v>
      </c>
      <c r="F1425" s="189" t="s">
        <v>2905</v>
      </c>
      <c r="G1425" s="190" t="s">
        <v>498</v>
      </c>
      <c r="H1425" s="191">
        <v>1</v>
      </c>
      <c r="I1425" s="192"/>
      <c r="J1425" s="191">
        <f t="shared" si="164"/>
        <v>0</v>
      </c>
      <c r="K1425" s="189" t="s">
        <v>1</v>
      </c>
      <c r="L1425" s="40"/>
      <c r="M1425" s="193" t="s">
        <v>1</v>
      </c>
      <c r="N1425" s="194" t="s">
        <v>41</v>
      </c>
      <c r="O1425" s="72"/>
      <c r="P1425" s="195">
        <f t="shared" si="165"/>
        <v>0</v>
      </c>
      <c r="Q1425" s="195">
        <v>0</v>
      </c>
      <c r="R1425" s="195">
        <f t="shared" si="166"/>
        <v>0</v>
      </c>
      <c r="S1425" s="195">
        <v>0</v>
      </c>
      <c r="T1425" s="196">
        <f t="shared" si="167"/>
        <v>0</v>
      </c>
      <c r="U1425" s="35"/>
      <c r="V1425" s="35"/>
      <c r="W1425" s="35"/>
      <c r="X1425" s="35"/>
      <c r="Y1425" s="35"/>
      <c r="Z1425" s="35"/>
      <c r="AA1425" s="35"/>
      <c r="AB1425" s="35"/>
      <c r="AC1425" s="35"/>
      <c r="AD1425" s="35"/>
      <c r="AE1425" s="35"/>
      <c r="AR1425" s="197" t="s">
        <v>283</v>
      </c>
      <c r="AT1425" s="197" t="s">
        <v>160</v>
      </c>
      <c r="AU1425" s="197" t="s">
        <v>85</v>
      </c>
      <c r="AY1425" s="18" t="s">
        <v>158</v>
      </c>
      <c r="BE1425" s="198">
        <f t="shared" si="168"/>
        <v>0</v>
      </c>
      <c r="BF1425" s="198">
        <f t="shared" si="169"/>
        <v>0</v>
      </c>
      <c r="BG1425" s="198">
        <f t="shared" si="170"/>
        <v>0</v>
      </c>
      <c r="BH1425" s="198">
        <f t="shared" si="171"/>
        <v>0</v>
      </c>
      <c r="BI1425" s="198">
        <f t="shared" si="172"/>
        <v>0</v>
      </c>
      <c r="BJ1425" s="18" t="s">
        <v>8</v>
      </c>
      <c r="BK1425" s="198">
        <f t="shared" si="173"/>
        <v>0</v>
      </c>
      <c r="BL1425" s="18" t="s">
        <v>283</v>
      </c>
      <c r="BM1425" s="197" t="s">
        <v>2908</v>
      </c>
    </row>
    <row r="1426" spans="1:65" s="2" customFormat="1" ht="24">
      <c r="A1426" s="35"/>
      <c r="B1426" s="36"/>
      <c r="C1426" s="187" t="s">
        <v>2909</v>
      </c>
      <c r="D1426" s="187" t="s">
        <v>160</v>
      </c>
      <c r="E1426" s="188" t="s">
        <v>2900</v>
      </c>
      <c r="F1426" s="189" t="s">
        <v>2901</v>
      </c>
      <c r="G1426" s="190" t="s">
        <v>498</v>
      </c>
      <c r="H1426" s="191">
        <v>1</v>
      </c>
      <c r="I1426" s="192"/>
      <c r="J1426" s="191">
        <f t="shared" si="164"/>
        <v>0</v>
      </c>
      <c r="K1426" s="189" t="s">
        <v>1</v>
      </c>
      <c r="L1426" s="40"/>
      <c r="M1426" s="193" t="s">
        <v>1</v>
      </c>
      <c r="N1426" s="194" t="s">
        <v>41</v>
      </c>
      <c r="O1426" s="72"/>
      <c r="P1426" s="195">
        <f t="shared" si="165"/>
        <v>0</v>
      </c>
      <c r="Q1426" s="195">
        <v>0</v>
      </c>
      <c r="R1426" s="195">
        <f t="shared" si="166"/>
        <v>0</v>
      </c>
      <c r="S1426" s="195">
        <v>0</v>
      </c>
      <c r="T1426" s="196">
        <f t="shared" si="167"/>
        <v>0</v>
      </c>
      <c r="U1426" s="35"/>
      <c r="V1426" s="35"/>
      <c r="W1426" s="35"/>
      <c r="X1426" s="35"/>
      <c r="Y1426" s="35"/>
      <c r="Z1426" s="35"/>
      <c r="AA1426" s="35"/>
      <c r="AB1426" s="35"/>
      <c r="AC1426" s="35"/>
      <c r="AD1426" s="35"/>
      <c r="AE1426" s="35"/>
      <c r="AR1426" s="197" t="s">
        <v>283</v>
      </c>
      <c r="AT1426" s="197" t="s">
        <v>160</v>
      </c>
      <c r="AU1426" s="197" t="s">
        <v>85</v>
      </c>
      <c r="AY1426" s="18" t="s">
        <v>158</v>
      </c>
      <c r="BE1426" s="198">
        <f t="shared" si="168"/>
        <v>0</v>
      </c>
      <c r="BF1426" s="198">
        <f t="shared" si="169"/>
        <v>0</v>
      </c>
      <c r="BG1426" s="198">
        <f t="shared" si="170"/>
        <v>0</v>
      </c>
      <c r="BH1426" s="198">
        <f t="shared" si="171"/>
        <v>0</v>
      </c>
      <c r="BI1426" s="198">
        <f t="shared" si="172"/>
        <v>0</v>
      </c>
      <c r="BJ1426" s="18" t="s">
        <v>8</v>
      </c>
      <c r="BK1426" s="198">
        <f t="shared" si="173"/>
        <v>0</v>
      </c>
      <c r="BL1426" s="18" t="s">
        <v>283</v>
      </c>
      <c r="BM1426" s="197" t="s">
        <v>2910</v>
      </c>
    </row>
    <row r="1427" spans="1:65" s="2" customFormat="1" ht="16.5" customHeight="1">
      <c r="A1427" s="35"/>
      <c r="B1427" s="36"/>
      <c r="C1427" s="187" t="s">
        <v>2911</v>
      </c>
      <c r="D1427" s="187" t="s">
        <v>160</v>
      </c>
      <c r="E1427" s="188" t="s">
        <v>2904</v>
      </c>
      <c r="F1427" s="189" t="s">
        <v>2905</v>
      </c>
      <c r="G1427" s="190" t="s">
        <v>498</v>
      </c>
      <c r="H1427" s="191">
        <v>1</v>
      </c>
      <c r="I1427" s="192"/>
      <c r="J1427" s="191">
        <f t="shared" si="164"/>
        <v>0</v>
      </c>
      <c r="K1427" s="189" t="s">
        <v>1</v>
      </c>
      <c r="L1427" s="40"/>
      <c r="M1427" s="193" t="s">
        <v>1</v>
      </c>
      <c r="N1427" s="194" t="s">
        <v>41</v>
      </c>
      <c r="O1427" s="72"/>
      <c r="P1427" s="195">
        <f t="shared" si="165"/>
        <v>0</v>
      </c>
      <c r="Q1427" s="195">
        <v>0</v>
      </c>
      <c r="R1427" s="195">
        <f t="shared" si="166"/>
        <v>0</v>
      </c>
      <c r="S1427" s="195">
        <v>0</v>
      </c>
      <c r="T1427" s="196">
        <f t="shared" si="167"/>
        <v>0</v>
      </c>
      <c r="U1427" s="35"/>
      <c r="V1427" s="35"/>
      <c r="W1427" s="35"/>
      <c r="X1427" s="35"/>
      <c r="Y1427" s="35"/>
      <c r="Z1427" s="35"/>
      <c r="AA1427" s="35"/>
      <c r="AB1427" s="35"/>
      <c r="AC1427" s="35"/>
      <c r="AD1427" s="35"/>
      <c r="AE1427" s="35"/>
      <c r="AR1427" s="197" t="s">
        <v>283</v>
      </c>
      <c r="AT1427" s="197" t="s">
        <v>160</v>
      </c>
      <c r="AU1427" s="197" t="s">
        <v>85</v>
      </c>
      <c r="AY1427" s="18" t="s">
        <v>158</v>
      </c>
      <c r="BE1427" s="198">
        <f t="shared" si="168"/>
        <v>0</v>
      </c>
      <c r="BF1427" s="198">
        <f t="shared" si="169"/>
        <v>0</v>
      </c>
      <c r="BG1427" s="198">
        <f t="shared" si="170"/>
        <v>0</v>
      </c>
      <c r="BH1427" s="198">
        <f t="shared" si="171"/>
        <v>0</v>
      </c>
      <c r="BI1427" s="198">
        <f t="shared" si="172"/>
        <v>0</v>
      </c>
      <c r="BJ1427" s="18" t="s">
        <v>8</v>
      </c>
      <c r="BK1427" s="198">
        <f t="shared" si="173"/>
        <v>0</v>
      </c>
      <c r="BL1427" s="18" t="s">
        <v>283</v>
      </c>
      <c r="BM1427" s="197" t="s">
        <v>2912</v>
      </c>
    </row>
    <row r="1428" spans="1:65" s="2" customFormat="1" ht="24">
      <c r="A1428" s="35"/>
      <c r="B1428" s="36"/>
      <c r="C1428" s="187" t="s">
        <v>2913</v>
      </c>
      <c r="D1428" s="187" t="s">
        <v>160</v>
      </c>
      <c r="E1428" s="188" t="s">
        <v>2900</v>
      </c>
      <c r="F1428" s="189" t="s">
        <v>2901</v>
      </c>
      <c r="G1428" s="190" t="s">
        <v>498</v>
      </c>
      <c r="H1428" s="191">
        <v>1</v>
      </c>
      <c r="I1428" s="192"/>
      <c r="J1428" s="191">
        <f t="shared" si="164"/>
        <v>0</v>
      </c>
      <c r="K1428" s="189" t="s">
        <v>1</v>
      </c>
      <c r="L1428" s="40"/>
      <c r="M1428" s="193" t="s">
        <v>1</v>
      </c>
      <c r="N1428" s="194" t="s">
        <v>41</v>
      </c>
      <c r="O1428" s="72"/>
      <c r="P1428" s="195">
        <f t="shared" si="165"/>
        <v>0</v>
      </c>
      <c r="Q1428" s="195">
        <v>0</v>
      </c>
      <c r="R1428" s="195">
        <f t="shared" si="166"/>
        <v>0</v>
      </c>
      <c r="S1428" s="195">
        <v>0</v>
      </c>
      <c r="T1428" s="196">
        <f t="shared" si="167"/>
        <v>0</v>
      </c>
      <c r="U1428" s="35"/>
      <c r="V1428" s="35"/>
      <c r="W1428" s="35"/>
      <c r="X1428" s="35"/>
      <c r="Y1428" s="35"/>
      <c r="Z1428" s="35"/>
      <c r="AA1428" s="35"/>
      <c r="AB1428" s="35"/>
      <c r="AC1428" s="35"/>
      <c r="AD1428" s="35"/>
      <c r="AE1428" s="35"/>
      <c r="AR1428" s="197" t="s">
        <v>283</v>
      </c>
      <c r="AT1428" s="197" t="s">
        <v>160</v>
      </c>
      <c r="AU1428" s="197" t="s">
        <v>85</v>
      </c>
      <c r="AY1428" s="18" t="s">
        <v>158</v>
      </c>
      <c r="BE1428" s="198">
        <f t="shared" si="168"/>
        <v>0</v>
      </c>
      <c r="BF1428" s="198">
        <f t="shared" si="169"/>
        <v>0</v>
      </c>
      <c r="BG1428" s="198">
        <f t="shared" si="170"/>
        <v>0</v>
      </c>
      <c r="BH1428" s="198">
        <f t="shared" si="171"/>
        <v>0</v>
      </c>
      <c r="BI1428" s="198">
        <f t="shared" si="172"/>
        <v>0</v>
      </c>
      <c r="BJ1428" s="18" t="s">
        <v>8</v>
      </c>
      <c r="BK1428" s="198">
        <f t="shared" si="173"/>
        <v>0</v>
      </c>
      <c r="BL1428" s="18" t="s">
        <v>283</v>
      </c>
      <c r="BM1428" s="197" t="s">
        <v>2914</v>
      </c>
    </row>
    <row r="1429" spans="1:65" s="2" customFormat="1" ht="16.5" customHeight="1">
      <c r="A1429" s="35"/>
      <c r="B1429" s="36"/>
      <c r="C1429" s="187" t="s">
        <v>2915</v>
      </c>
      <c r="D1429" s="187" t="s">
        <v>160</v>
      </c>
      <c r="E1429" s="188" t="s">
        <v>2896</v>
      </c>
      <c r="F1429" s="189" t="s">
        <v>2897</v>
      </c>
      <c r="G1429" s="190" t="s">
        <v>498</v>
      </c>
      <c r="H1429" s="191">
        <v>1</v>
      </c>
      <c r="I1429" s="192"/>
      <c r="J1429" s="191">
        <f t="shared" si="164"/>
        <v>0</v>
      </c>
      <c r="K1429" s="189" t="s">
        <v>1</v>
      </c>
      <c r="L1429" s="40"/>
      <c r="M1429" s="193" t="s">
        <v>1</v>
      </c>
      <c r="N1429" s="194" t="s">
        <v>41</v>
      </c>
      <c r="O1429" s="72"/>
      <c r="P1429" s="195">
        <f t="shared" si="165"/>
        <v>0</v>
      </c>
      <c r="Q1429" s="195">
        <v>0</v>
      </c>
      <c r="R1429" s="195">
        <f t="shared" si="166"/>
        <v>0</v>
      </c>
      <c r="S1429" s="195">
        <v>0</v>
      </c>
      <c r="T1429" s="196">
        <f t="shared" si="167"/>
        <v>0</v>
      </c>
      <c r="U1429" s="35"/>
      <c r="V1429" s="35"/>
      <c r="W1429" s="35"/>
      <c r="X1429" s="35"/>
      <c r="Y1429" s="35"/>
      <c r="Z1429" s="35"/>
      <c r="AA1429" s="35"/>
      <c r="AB1429" s="35"/>
      <c r="AC1429" s="35"/>
      <c r="AD1429" s="35"/>
      <c r="AE1429" s="35"/>
      <c r="AR1429" s="197" t="s">
        <v>283</v>
      </c>
      <c r="AT1429" s="197" t="s">
        <v>160</v>
      </c>
      <c r="AU1429" s="197" t="s">
        <v>85</v>
      </c>
      <c r="AY1429" s="18" t="s">
        <v>158</v>
      </c>
      <c r="BE1429" s="198">
        <f t="shared" si="168"/>
        <v>0</v>
      </c>
      <c r="BF1429" s="198">
        <f t="shared" si="169"/>
        <v>0</v>
      </c>
      <c r="BG1429" s="198">
        <f t="shared" si="170"/>
        <v>0</v>
      </c>
      <c r="BH1429" s="198">
        <f t="shared" si="171"/>
        <v>0</v>
      </c>
      <c r="BI1429" s="198">
        <f t="shared" si="172"/>
        <v>0</v>
      </c>
      <c r="BJ1429" s="18" t="s">
        <v>8</v>
      </c>
      <c r="BK1429" s="198">
        <f t="shared" si="173"/>
        <v>0</v>
      </c>
      <c r="BL1429" s="18" t="s">
        <v>283</v>
      </c>
      <c r="BM1429" s="197" t="s">
        <v>2916</v>
      </c>
    </row>
    <row r="1430" spans="1:65" s="2" customFormat="1" ht="16.5" customHeight="1">
      <c r="A1430" s="35"/>
      <c r="B1430" s="36"/>
      <c r="C1430" s="187" t="s">
        <v>2917</v>
      </c>
      <c r="D1430" s="187" t="s">
        <v>160</v>
      </c>
      <c r="E1430" s="188" t="s">
        <v>2896</v>
      </c>
      <c r="F1430" s="189" t="s">
        <v>2897</v>
      </c>
      <c r="G1430" s="190" t="s">
        <v>498</v>
      </c>
      <c r="H1430" s="191">
        <v>1</v>
      </c>
      <c r="I1430" s="192"/>
      <c r="J1430" s="191">
        <f t="shared" si="164"/>
        <v>0</v>
      </c>
      <c r="K1430" s="189" t="s">
        <v>1</v>
      </c>
      <c r="L1430" s="40"/>
      <c r="M1430" s="193" t="s">
        <v>1</v>
      </c>
      <c r="N1430" s="194" t="s">
        <v>41</v>
      </c>
      <c r="O1430" s="72"/>
      <c r="P1430" s="195">
        <f t="shared" si="165"/>
        <v>0</v>
      </c>
      <c r="Q1430" s="195">
        <v>0</v>
      </c>
      <c r="R1430" s="195">
        <f t="shared" si="166"/>
        <v>0</v>
      </c>
      <c r="S1430" s="195">
        <v>0</v>
      </c>
      <c r="T1430" s="196">
        <f t="shared" si="167"/>
        <v>0</v>
      </c>
      <c r="U1430" s="35"/>
      <c r="V1430" s="35"/>
      <c r="W1430" s="35"/>
      <c r="X1430" s="35"/>
      <c r="Y1430" s="35"/>
      <c r="Z1430" s="35"/>
      <c r="AA1430" s="35"/>
      <c r="AB1430" s="35"/>
      <c r="AC1430" s="35"/>
      <c r="AD1430" s="35"/>
      <c r="AE1430" s="35"/>
      <c r="AR1430" s="197" t="s">
        <v>283</v>
      </c>
      <c r="AT1430" s="197" t="s">
        <v>160</v>
      </c>
      <c r="AU1430" s="197" t="s">
        <v>85</v>
      </c>
      <c r="AY1430" s="18" t="s">
        <v>158</v>
      </c>
      <c r="BE1430" s="198">
        <f t="shared" si="168"/>
        <v>0</v>
      </c>
      <c r="BF1430" s="198">
        <f t="shared" si="169"/>
        <v>0</v>
      </c>
      <c r="BG1430" s="198">
        <f t="shared" si="170"/>
        <v>0</v>
      </c>
      <c r="BH1430" s="198">
        <f t="shared" si="171"/>
        <v>0</v>
      </c>
      <c r="BI1430" s="198">
        <f t="shared" si="172"/>
        <v>0</v>
      </c>
      <c r="BJ1430" s="18" t="s">
        <v>8</v>
      </c>
      <c r="BK1430" s="198">
        <f t="shared" si="173"/>
        <v>0</v>
      </c>
      <c r="BL1430" s="18" t="s">
        <v>283</v>
      </c>
      <c r="BM1430" s="197" t="s">
        <v>2918</v>
      </c>
    </row>
    <row r="1431" spans="1:65" s="2" customFormat="1" ht="16.5" customHeight="1">
      <c r="A1431" s="35"/>
      <c r="B1431" s="36"/>
      <c r="C1431" s="187" t="s">
        <v>2919</v>
      </c>
      <c r="D1431" s="187" t="s">
        <v>160</v>
      </c>
      <c r="E1431" s="188" t="s">
        <v>2896</v>
      </c>
      <c r="F1431" s="189" t="s">
        <v>2897</v>
      </c>
      <c r="G1431" s="190" t="s">
        <v>498</v>
      </c>
      <c r="H1431" s="191">
        <v>1</v>
      </c>
      <c r="I1431" s="192"/>
      <c r="J1431" s="191">
        <f t="shared" si="164"/>
        <v>0</v>
      </c>
      <c r="K1431" s="189" t="s">
        <v>1</v>
      </c>
      <c r="L1431" s="40"/>
      <c r="M1431" s="193" t="s">
        <v>1</v>
      </c>
      <c r="N1431" s="194" t="s">
        <v>41</v>
      </c>
      <c r="O1431" s="72"/>
      <c r="P1431" s="195">
        <f t="shared" si="165"/>
        <v>0</v>
      </c>
      <c r="Q1431" s="195">
        <v>0</v>
      </c>
      <c r="R1431" s="195">
        <f t="shared" si="166"/>
        <v>0</v>
      </c>
      <c r="S1431" s="195">
        <v>0</v>
      </c>
      <c r="T1431" s="196">
        <f t="shared" si="167"/>
        <v>0</v>
      </c>
      <c r="U1431" s="35"/>
      <c r="V1431" s="35"/>
      <c r="W1431" s="35"/>
      <c r="X1431" s="35"/>
      <c r="Y1431" s="35"/>
      <c r="Z1431" s="35"/>
      <c r="AA1431" s="35"/>
      <c r="AB1431" s="35"/>
      <c r="AC1431" s="35"/>
      <c r="AD1431" s="35"/>
      <c r="AE1431" s="35"/>
      <c r="AR1431" s="197" t="s">
        <v>283</v>
      </c>
      <c r="AT1431" s="197" t="s">
        <v>160</v>
      </c>
      <c r="AU1431" s="197" t="s">
        <v>85</v>
      </c>
      <c r="AY1431" s="18" t="s">
        <v>158</v>
      </c>
      <c r="BE1431" s="198">
        <f t="shared" si="168"/>
        <v>0</v>
      </c>
      <c r="BF1431" s="198">
        <f t="shared" si="169"/>
        <v>0</v>
      </c>
      <c r="BG1431" s="198">
        <f t="shared" si="170"/>
        <v>0</v>
      </c>
      <c r="BH1431" s="198">
        <f t="shared" si="171"/>
        <v>0</v>
      </c>
      <c r="BI1431" s="198">
        <f t="shared" si="172"/>
        <v>0</v>
      </c>
      <c r="BJ1431" s="18" t="s">
        <v>8</v>
      </c>
      <c r="BK1431" s="198">
        <f t="shared" si="173"/>
        <v>0</v>
      </c>
      <c r="BL1431" s="18" t="s">
        <v>283</v>
      </c>
      <c r="BM1431" s="197" t="s">
        <v>2920</v>
      </c>
    </row>
    <row r="1432" spans="1:65" s="2" customFormat="1" ht="16.5" customHeight="1">
      <c r="A1432" s="35"/>
      <c r="B1432" s="36"/>
      <c r="C1432" s="187" t="s">
        <v>2921</v>
      </c>
      <c r="D1432" s="187" t="s">
        <v>160</v>
      </c>
      <c r="E1432" s="188" t="s">
        <v>2896</v>
      </c>
      <c r="F1432" s="189" t="s">
        <v>2897</v>
      </c>
      <c r="G1432" s="190" t="s">
        <v>498</v>
      </c>
      <c r="H1432" s="191">
        <v>1</v>
      </c>
      <c r="I1432" s="192"/>
      <c r="J1432" s="191">
        <f t="shared" si="164"/>
        <v>0</v>
      </c>
      <c r="K1432" s="189" t="s">
        <v>1</v>
      </c>
      <c r="L1432" s="40"/>
      <c r="M1432" s="193" t="s">
        <v>1</v>
      </c>
      <c r="N1432" s="194" t="s">
        <v>41</v>
      </c>
      <c r="O1432" s="72"/>
      <c r="P1432" s="195">
        <f t="shared" si="165"/>
        <v>0</v>
      </c>
      <c r="Q1432" s="195">
        <v>0</v>
      </c>
      <c r="R1432" s="195">
        <f t="shared" si="166"/>
        <v>0</v>
      </c>
      <c r="S1432" s="195">
        <v>0</v>
      </c>
      <c r="T1432" s="196">
        <f t="shared" si="167"/>
        <v>0</v>
      </c>
      <c r="U1432" s="35"/>
      <c r="V1432" s="35"/>
      <c r="W1432" s="35"/>
      <c r="X1432" s="35"/>
      <c r="Y1432" s="35"/>
      <c r="Z1432" s="35"/>
      <c r="AA1432" s="35"/>
      <c r="AB1432" s="35"/>
      <c r="AC1432" s="35"/>
      <c r="AD1432" s="35"/>
      <c r="AE1432" s="35"/>
      <c r="AR1432" s="197" t="s">
        <v>283</v>
      </c>
      <c r="AT1432" s="197" t="s">
        <v>160</v>
      </c>
      <c r="AU1432" s="197" t="s">
        <v>85</v>
      </c>
      <c r="AY1432" s="18" t="s">
        <v>158</v>
      </c>
      <c r="BE1432" s="198">
        <f t="shared" si="168"/>
        <v>0</v>
      </c>
      <c r="BF1432" s="198">
        <f t="shared" si="169"/>
        <v>0</v>
      </c>
      <c r="BG1432" s="198">
        <f t="shared" si="170"/>
        <v>0</v>
      </c>
      <c r="BH1432" s="198">
        <f t="shared" si="171"/>
        <v>0</v>
      </c>
      <c r="BI1432" s="198">
        <f t="shared" si="172"/>
        <v>0</v>
      </c>
      <c r="BJ1432" s="18" t="s">
        <v>8</v>
      </c>
      <c r="BK1432" s="198">
        <f t="shared" si="173"/>
        <v>0</v>
      </c>
      <c r="BL1432" s="18" t="s">
        <v>283</v>
      </c>
      <c r="BM1432" s="197" t="s">
        <v>2922</v>
      </c>
    </row>
    <row r="1433" spans="1:65" s="2" customFormat="1" ht="16.5" customHeight="1">
      <c r="A1433" s="35"/>
      <c r="B1433" s="36"/>
      <c r="C1433" s="187" t="s">
        <v>2923</v>
      </c>
      <c r="D1433" s="187" t="s">
        <v>160</v>
      </c>
      <c r="E1433" s="188" t="s">
        <v>2924</v>
      </c>
      <c r="F1433" s="189" t="s">
        <v>2925</v>
      </c>
      <c r="G1433" s="190" t="s">
        <v>309</v>
      </c>
      <c r="H1433" s="191">
        <v>180</v>
      </c>
      <c r="I1433" s="192"/>
      <c r="J1433" s="191">
        <f t="shared" si="164"/>
        <v>0</v>
      </c>
      <c r="K1433" s="189" t="s">
        <v>1</v>
      </c>
      <c r="L1433" s="40"/>
      <c r="M1433" s="193" t="s">
        <v>1</v>
      </c>
      <c r="N1433" s="194" t="s">
        <v>41</v>
      </c>
      <c r="O1433" s="72"/>
      <c r="P1433" s="195">
        <f t="shared" si="165"/>
        <v>0</v>
      </c>
      <c r="Q1433" s="195">
        <v>0</v>
      </c>
      <c r="R1433" s="195">
        <f t="shared" si="166"/>
        <v>0</v>
      </c>
      <c r="S1433" s="195">
        <v>0</v>
      </c>
      <c r="T1433" s="196">
        <f t="shared" si="167"/>
        <v>0</v>
      </c>
      <c r="U1433" s="35"/>
      <c r="V1433" s="35"/>
      <c r="W1433" s="35"/>
      <c r="X1433" s="35"/>
      <c r="Y1433" s="35"/>
      <c r="Z1433" s="35"/>
      <c r="AA1433" s="35"/>
      <c r="AB1433" s="35"/>
      <c r="AC1433" s="35"/>
      <c r="AD1433" s="35"/>
      <c r="AE1433" s="35"/>
      <c r="AR1433" s="197" t="s">
        <v>283</v>
      </c>
      <c r="AT1433" s="197" t="s">
        <v>160</v>
      </c>
      <c r="AU1433" s="197" t="s">
        <v>85</v>
      </c>
      <c r="AY1433" s="18" t="s">
        <v>158</v>
      </c>
      <c r="BE1433" s="198">
        <f t="shared" si="168"/>
        <v>0</v>
      </c>
      <c r="BF1433" s="198">
        <f t="shared" si="169"/>
        <v>0</v>
      </c>
      <c r="BG1433" s="198">
        <f t="shared" si="170"/>
        <v>0</v>
      </c>
      <c r="BH1433" s="198">
        <f t="shared" si="171"/>
        <v>0</v>
      </c>
      <c r="BI1433" s="198">
        <f t="shared" si="172"/>
        <v>0</v>
      </c>
      <c r="BJ1433" s="18" t="s">
        <v>8</v>
      </c>
      <c r="BK1433" s="198">
        <f t="shared" si="173"/>
        <v>0</v>
      </c>
      <c r="BL1433" s="18" t="s">
        <v>283</v>
      </c>
      <c r="BM1433" s="197" t="s">
        <v>2926</v>
      </c>
    </row>
    <row r="1434" spans="1:65" s="2" customFormat="1" ht="24">
      <c r="A1434" s="35"/>
      <c r="B1434" s="36"/>
      <c r="C1434" s="187" t="s">
        <v>2927</v>
      </c>
      <c r="D1434" s="187" t="s">
        <v>160</v>
      </c>
      <c r="E1434" s="188" t="s">
        <v>2928</v>
      </c>
      <c r="F1434" s="189" t="s">
        <v>2929</v>
      </c>
      <c r="G1434" s="190" t="s">
        <v>309</v>
      </c>
      <c r="H1434" s="191">
        <v>40</v>
      </c>
      <c r="I1434" s="192"/>
      <c r="J1434" s="191">
        <f t="shared" si="164"/>
        <v>0</v>
      </c>
      <c r="K1434" s="189" t="s">
        <v>1</v>
      </c>
      <c r="L1434" s="40"/>
      <c r="M1434" s="193" t="s">
        <v>1</v>
      </c>
      <c r="N1434" s="194" t="s">
        <v>41</v>
      </c>
      <c r="O1434" s="72"/>
      <c r="P1434" s="195">
        <f t="shared" si="165"/>
        <v>0</v>
      </c>
      <c r="Q1434" s="195">
        <v>0</v>
      </c>
      <c r="R1434" s="195">
        <f t="shared" si="166"/>
        <v>0</v>
      </c>
      <c r="S1434" s="195">
        <v>0</v>
      </c>
      <c r="T1434" s="196">
        <f t="shared" si="167"/>
        <v>0</v>
      </c>
      <c r="U1434" s="35"/>
      <c r="V1434" s="35"/>
      <c r="W1434" s="35"/>
      <c r="X1434" s="35"/>
      <c r="Y1434" s="35"/>
      <c r="Z1434" s="35"/>
      <c r="AA1434" s="35"/>
      <c r="AB1434" s="35"/>
      <c r="AC1434" s="35"/>
      <c r="AD1434" s="35"/>
      <c r="AE1434" s="35"/>
      <c r="AR1434" s="197" t="s">
        <v>283</v>
      </c>
      <c r="AT1434" s="197" t="s">
        <v>160</v>
      </c>
      <c r="AU1434" s="197" t="s">
        <v>85</v>
      </c>
      <c r="AY1434" s="18" t="s">
        <v>158</v>
      </c>
      <c r="BE1434" s="198">
        <f t="shared" si="168"/>
        <v>0</v>
      </c>
      <c r="BF1434" s="198">
        <f t="shared" si="169"/>
        <v>0</v>
      </c>
      <c r="BG1434" s="198">
        <f t="shared" si="170"/>
        <v>0</v>
      </c>
      <c r="BH1434" s="198">
        <f t="shared" si="171"/>
        <v>0</v>
      </c>
      <c r="BI1434" s="198">
        <f t="shared" si="172"/>
        <v>0</v>
      </c>
      <c r="BJ1434" s="18" t="s">
        <v>8</v>
      </c>
      <c r="BK1434" s="198">
        <f t="shared" si="173"/>
        <v>0</v>
      </c>
      <c r="BL1434" s="18" t="s">
        <v>283</v>
      </c>
      <c r="BM1434" s="197" t="s">
        <v>2930</v>
      </c>
    </row>
    <row r="1435" spans="1:65" s="2" customFormat="1" ht="16.5" customHeight="1">
      <c r="A1435" s="35"/>
      <c r="B1435" s="36"/>
      <c r="C1435" s="187" t="s">
        <v>2931</v>
      </c>
      <c r="D1435" s="187" t="s">
        <v>160</v>
      </c>
      <c r="E1435" s="188" t="s">
        <v>2932</v>
      </c>
      <c r="F1435" s="189" t="s">
        <v>2925</v>
      </c>
      <c r="G1435" s="190" t="s">
        <v>309</v>
      </c>
      <c r="H1435" s="191">
        <v>330</v>
      </c>
      <c r="I1435" s="192"/>
      <c r="J1435" s="191">
        <f t="shared" si="164"/>
        <v>0</v>
      </c>
      <c r="K1435" s="189" t="s">
        <v>1</v>
      </c>
      <c r="L1435" s="40"/>
      <c r="M1435" s="193" t="s">
        <v>1</v>
      </c>
      <c r="N1435" s="194" t="s">
        <v>41</v>
      </c>
      <c r="O1435" s="72"/>
      <c r="P1435" s="195">
        <f t="shared" si="165"/>
        <v>0</v>
      </c>
      <c r="Q1435" s="195">
        <v>0</v>
      </c>
      <c r="R1435" s="195">
        <f t="shared" si="166"/>
        <v>0</v>
      </c>
      <c r="S1435" s="195">
        <v>0</v>
      </c>
      <c r="T1435" s="196">
        <f t="shared" si="167"/>
        <v>0</v>
      </c>
      <c r="U1435" s="35"/>
      <c r="V1435" s="35"/>
      <c r="W1435" s="35"/>
      <c r="X1435" s="35"/>
      <c r="Y1435" s="35"/>
      <c r="Z1435" s="35"/>
      <c r="AA1435" s="35"/>
      <c r="AB1435" s="35"/>
      <c r="AC1435" s="35"/>
      <c r="AD1435" s="35"/>
      <c r="AE1435" s="35"/>
      <c r="AR1435" s="197" t="s">
        <v>283</v>
      </c>
      <c r="AT1435" s="197" t="s">
        <v>160</v>
      </c>
      <c r="AU1435" s="197" t="s">
        <v>85</v>
      </c>
      <c r="AY1435" s="18" t="s">
        <v>158</v>
      </c>
      <c r="BE1435" s="198">
        <f t="shared" si="168"/>
        <v>0</v>
      </c>
      <c r="BF1435" s="198">
        <f t="shared" si="169"/>
        <v>0</v>
      </c>
      <c r="BG1435" s="198">
        <f t="shared" si="170"/>
        <v>0</v>
      </c>
      <c r="BH1435" s="198">
        <f t="shared" si="171"/>
        <v>0</v>
      </c>
      <c r="BI1435" s="198">
        <f t="shared" si="172"/>
        <v>0</v>
      </c>
      <c r="BJ1435" s="18" t="s">
        <v>8</v>
      </c>
      <c r="BK1435" s="198">
        <f t="shared" si="173"/>
        <v>0</v>
      </c>
      <c r="BL1435" s="18" t="s">
        <v>283</v>
      </c>
      <c r="BM1435" s="197" t="s">
        <v>2933</v>
      </c>
    </row>
    <row r="1436" spans="1:65" s="2" customFormat="1" ht="16.5" customHeight="1">
      <c r="A1436" s="35"/>
      <c r="B1436" s="36"/>
      <c r="C1436" s="187" t="s">
        <v>2934</v>
      </c>
      <c r="D1436" s="187" t="s">
        <v>160</v>
      </c>
      <c r="E1436" s="188" t="s">
        <v>2935</v>
      </c>
      <c r="F1436" s="189" t="s">
        <v>2925</v>
      </c>
      <c r="G1436" s="190" t="s">
        <v>309</v>
      </c>
      <c r="H1436" s="191">
        <v>60</v>
      </c>
      <c r="I1436" s="192"/>
      <c r="J1436" s="191">
        <f t="shared" si="164"/>
        <v>0</v>
      </c>
      <c r="K1436" s="189" t="s">
        <v>1</v>
      </c>
      <c r="L1436" s="40"/>
      <c r="M1436" s="193" t="s">
        <v>1</v>
      </c>
      <c r="N1436" s="194" t="s">
        <v>41</v>
      </c>
      <c r="O1436" s="72"/>
      <c r="P1436" s="195">
        <f t="shared" si="165"/>
        <v>0</v>
      </c>
      <c r="Q1436" s="195">
        <v>0</v>
      </c>
      <c r="R1436" s="195">
        <f t="shared" si="166"/>
        <v>0</v>
      </c>
      <c r="S1436" s="195">
        <v>0</v>
      </c>
      <c r="T1436" s="196">
        <f t="shared" si="167"/>
        <v>0</v>
      </c>
      <c r="U1436" s="35"/>
      <c r="V1436" s="35"/>
      <c r="W1436" s="35"/>
      <c r="X1436" s="35"/>
      <c r="Y1436" s="35"/>
      <c r="Z1436" s="35"/>
      <c r="AA1436" s="35"/>
      <c r="AB1436" s="35"/>
      <c r="AC1436" s="35"/>
      <c r="AD1436" s="35"/>
      <c r="AE1436" s="35"/>
      <c r="AR1436" s="197" t="s">
        <v>283</v>
      </c>
      <c r="AT1436" s="197" t="s">
        <v>160</v>
      </c>
      <c r="AU1436" s="197" t="s">
        <v>85</v>
      </c>
      <c r="AY1436" s="18" t="s">
        <v>158</v>
      </c>
      <c r="BE1436" s="198">
        <f t="shared" si="168"/>
        <v>0</v>
      </c>
      <c r="BF1436" s="198">
        <f t="shared" si="169"/>
        <v>0</v>
      </c>
      <c r="BG1436" s="198">
        <f t="shared" si="170"/>
        <v>0</v>
      </c>
      <c r="BH1436" s="198">
        <f t="shared" si="171"/>
        <v>0</v>
      </c>
      <c r="BI1436" s="198">
        <f t="shared" si="172"/>
        <v>0</v>
      </c>
      <c r="BJ1436" s="18" t="s">
        <v>8</v>
      </c>
      <c r="BK1436" s="198">
        <f t="shared" si="173"/>
        <v>0</v>
      </c>
      <c r="BL1436" s="18" t="s">
        <v>283</v>
      </c>
      <c r="BM1436" s="197" t="s">
        <v>2936</v>
      </c>
    </row>
    <row r="1437" spans="1:65" s="2" customFormat="1" ht="16.5" customHeight="1">
      <c r="A1437" s="35"/>
      <c r="B1437" s="36"/>
      <c r="C1437" s="187" t="s">
        <v>2937</v>
      </c>
      <c r="D1437" s="187" t="s">
        <v>160</v>
      </c>
      <c r="E1437" s="188" t="s">
        <v>2938</v>
      </c>
      <c r="F1437" s="189" t="s">
        <v>2939</v>
      </c>
      <c r="G1437" s="190" t="s">
        <v>309</v>
      </c>
      <c r="H1437" s="191">
        <v>2960</v>
      </c>
      <c r="I1437" s="192"/>
      <c r="J1437" s="191">
        <f t="shared" si="164"/>
        <v>0</v>
      </c>
      <c r="K1437" s="189" t="s">
        <v>1</v>
      </c>
      <c r="L1437" s="40"/>
      <c r="M1437" s="193" t="s">
        <v>1</v>
      </c>
      <c r="N1437" s="194" t="s">
        <v>41</v>
      </c>
      <c r="O1437" s="72"/>
      <c r="P1437" s="195">
        <f t="shared" si="165"/>
        <v>0</v>
      </c>
      <c r="Q1437" s="195">
        <v>0</v>
      </c>
      <c r="R1437" s="195">
        <f t="shared" si="166"/>
        <v>0</v>
      </c>
      <c r="S1437" s="195">
        <v>0</v>
      </c>
      <c r="T1437" s="196">
        <f t="shared" si="167"/>
        <v>0</v>
      </c>
      <c r="U1437" s="35"/>
      <c r="V1437" s="35"/>
      <c r="W1437" s="35"/>
      <c r="X1437" s="35"/>
      <c r="Y1437" s="35"/>
      <c r="Z1437" s="35"/>
      <c r="AA1437" s="35"/>
      <c r="AB1437" s="35"/>
      <c r="AC1437" s="35"/>
      <c r="AD1437" s="35"/>
      <c r="AE1437" s="35"/>
      <c r="AR1437" s="197" t="s">
        <v>283</v>
      </c>
      <c r="AT1437" s="197" t="s">
        <v>160</v>
      </c>
      <c r="AU1437" s="197" t="s">
        <v>85</v>
      </c>
      <c r="AY1437" s="18" t="s">
        <v>158</v>
      </c>
      <c r="BE1437" s="198">
        <f t="shared" si="168"/>
        <v>0</v>
      </c>
      <c r="BF1437" s="198">
        <f t="shared" si="169"/>
        <v>0</v>
      </c>
      <c r="BG1437" s="198">
        <f t="shared" si="170"/>
        <v>0</v>
      </c>
      <c r="BH1437" s="198">
        <f t="shared" si="171"/>
        <v>0</v>
      </c>
      <c r="BI1437" s="198">
        <f t="shared" si="172"/>
        <v>0</v>
      </c>
      <c r="BJ1437" s="18" t="s">
        <v>8</v>
      </c>
      <c r="BK1437" s="198">
        <f t="shared" si="173"/>
        <v>0</v>
      </c>
      <c r="BL1437" s="18" t="s">
        <v>283</v>
      </c>
      <c r="BM1437" s="197" t="s">
        <v>2940</v>
      </c>
    </row>
    <row r="1438" spans="1:65" s="2" customFormat="1" ht="16.5" customHeight="1">
      <c r="A1438" s="35"/>
      <c r="B1438" s="36"/>
      <c r="C1438" s="187" t="s">
        <v>2941</v>
      </c>
      <c r="D1438" s="187" t="s">
        <v>160</v>
      </c>
      <c r="E1438" s="188" t="s">
        <v>2942</v>
      </c>
      <c r="F1438" s="189" t="s">
        <v>2939</v>
      </c>
      <c r="G1438" s="190" t="s">
        <v>309</v>
      </c>
      <c r="H1438" s="191">
        <v>300</v>
      </c>
      <c r="I1438" s="192"/>
      <c r="J1438" s="191">
        <f t="shared" si="164"/>
        <v>0</v>
      </c>
      <c r="K1438" s="189" t="s">
        <v>1</v>
      </c>
      <c r="L1438" s="40"/>
      <c r="M1438" s="193" t="s">
        <v>1</v>
      </c>
      <c r="N1438" s="194" t="s">
        <v>41</v>
      </c>
      <c r="O1438" s="72"/>
      <c r="P1438" s="195">
        <f t="shared" si="165"/>
        <v>0</v>
      </c>
      <c r="Q1438" s="195">
        <v>0</v>
      </c>
      <c r="R1438" s="195">
        <f t="shared" si="166"/>
        <v>0</v>
      </c>
      <c r="S1438" s="195">
        <v>0</v>
      </c>
      <c r="T1438" s="196">
        <f t="shared" si="167"/>
        <v>0</v>
      </c>
      <c r="U1438" s="35"/>
      <c r="V1438" s="35"/>
      <c r="W1438" s="35"/>
      <c r="X1438" s="35"/>
      <c r="Y1438" s="35"/>
      <c r="Z1438" s="35"/>
      <c r="AA1438" s="35"/>
      <c r="AB1438" s="35"/>
      <c r="AC1438" s="35"/>
      <c r="AD1438" s="35"/>
      <c r="AE1438" s="35"/>
      <c r="AR1438" s="197" t="s">
        <v>283</v>
      </c>
      <c r="AT1438" s="197" t="s">
        <v>160</v>
      </c>
      <c r="AU1438" s="197" t="s">
        <v>85</v>
      </c>
      <c r="AY1438" s="18" t="s">
        <v>158</v>
      </c>
      <c r="BE1438" s="198">
        <f t="shared" si="168"/>
        <v>0</v>
      </c>
      <c r="BF1438" s="198">
        <f t="shared" si="169"/>
        <v>0</v>
      </c>
      <c r="BG1438" s="198">
        <f t="shared" si="170"/>
        <v>0</v>
      </c>
      <c r="BH1438" s="198">
        <f t="shared" si="171"/>
        <v>0</v>
      </c>
      <c r="BI1438" s="198">
        <f t="shared" si="172"/>
        <v>0</v>
      </c>
      <c r="BJ1438" s="18" t="s">
        <v>8</v>
      </c>
      <c r="BK1438" s="198">
        <f t="shared" si="173"/>
        <v>0</v>
      </c>
      <c r="BL1438" s="18" t="s">
        <v>283</v>
      </c>
      <c r="BM1438" s="197" t="s">
        <v>2943</v>
      </c>
    </row>
    <row r="1439" spans="1:65" s="2" customFormat="1" ht="16.5" customHeight="1">
      <c r="A1439" s="35"/>
      <c r="B1439" s="36"/>
      <c r="C1439" s="187" t="s">
        <v>2944</v>
      </c>
      <c r="D1439" s="187" t="s">
        <v>160</v>
      </c>
      <c r="E1439" s="188" t="s">
        <v>2945</v>
      </c>
      <c r="F1439" s="189" t="s">
        <v>2946</v>
      </c>
      <c r="G1439" s="190" t="s">
        <v>309</v>
      </c>
      <c r="H1439" s="191">
        <v>210</v>
      </c>
      <c r="I1439" s="192"/>
      <c r="J1439" s="191">
        <f t="shared" si="164"/>
        <v>0</v>
      </c>
      <c r="K1439" s="189" t="s">
        <v>1</v>
      </c>
      <c r="L1439" s="40"/>
      <c r="M1439" s="193" t="s">
        <v>1</v>
      </c>
      <c r="N1439" s="194" t="s">
        <v>41</v>
      </c>
      <c r="O1439" s="72"/>
      <c r="P1439" s="195">
        <f t="shared" si="165"/>
        <v>0</v>
      </c>
      <c r="Q1439" s="195">
        <v>0</v>
      </c>
      <c r="R1439" s="195">
        <f t="shared" si="166"/>
        <v>0</v>
      </c>
      <c r="S1439" s="195">
        <v>0</v>
      </c>
      <c r="T1439" s="196">
        <f t="shared" si="167"/>
        <v>0</v>
      </c>
      <c r="U1439" s="35"/>
      <c r="V1439" s="35"/>
      <c r="W1439" s="35"/>
      <c r="X1439" s="35"/>
      <c r="Y1439" s="35"/>
      <c r="Z1439" s="35"/>
      <c r="AA1439" s="35"/>
      <c r="AB1439" s="35"/>
      <c r="AC1439" s="35"/>
      <c r="AD1439" s="35"/>
      <c r="AE1439" s="35"/>
      <c r="AR1439" s="197" t="s">
        <v>283</v>
      </c>
      <c r="AT1439" s="197" t="s">
        <v>160</v>
      </c>
      <c r="AU1439" s="197" t="s">
        <v>85</v>
      </c>
      <c r="AY1439" s="18" t="s">
        <v>158</v>
      </c>
      <c r="BE1439" s="198">
        <f t="shared" si="168"/>
        <v>0</v>
      </c>
      <c r="BF1439" s="198">
        <f t="shared" si="169"/>
        <v>0</v>
      </c>
      <c r="BG1439" s="198">
        <f t="shared" si="170"/>
        <v>0</v>
      </c>
      <c r="BH1439" s="198">
        <f t="shared" si="171"/>
        <v>0</v>
      </c>
      <c r="BI1439" s="198">
        <f t="shared" si="172"/>
        <v>0</v>
      </c>
      <c r="BJ1439" s="18" t="s">
        <v>8</v>
      </c>
      <c r="BK1439" s="198">
        <f t="shared" si="173"/>
        <v>0</v>
      </c>
      <c r="BL1439" s="18" t="s">
        <v>283</v>
      </c>
      <c r="BM1439" s="197" t="s">
        <v>2947</v>
      </c>
    </row>
    <row r="1440" spans="1:65" s="2" customFormat="1" ht="16.5" customHeight="1">
      <c r="A1440" s="35"/>
      <c r="B1440" s="36"/>
      <c r="C1440" s="187" t="s">
        <v>2948</v>
      </c>
      <c r="D1440" s="187" t="s">
        <v>160</v>
      </c>
      <c r="E1440" s="188" t="s">
        <v>2949</v>
      </c>
      <c r="F1440" s="189" t="s">
        <v>2939</v>
      </c>
      <c r="G1440" s="190" t="s">
        <v>309</v>
      </c>
      <c r="H1440" s="191">
        <v>100</v>
      </c>
      <c r="I1440" s="192"/>
      <c r="J1440" s="191">
        <f t="shared" si="164"/>
        <v>0</v>
      </c>
      <c r="K1440" s="189" t="s">
        <v>1</v>
      </c>
      <c r="L1440" s="40"/>
      <c r="M1440" s="193" t="s">
        <v>1</v>
      </c>
      <c r="N1440" s="194" t="s">
        <v>41</v>
      </c>
      <c r="O1440" s="72"/>
      <c r="P1440" s="195">
        <f t="shared" si="165"/>
        <v>0</v>
      </c>
      <c r="Q1440" s="195">
        <v>0</v>
      </c>
      <c r="R1440" s="195">
        <f t="shared" si="166"/>
        <v>0</v>
      </c>
      <c r="S1440" s="195">
        <v>0</v>
      </c>
      <c r="T1440" s="196">
        <f t="shared" si="167"/>
        <v>0</v>
      </c>
      <c r="U1440" s="35"/>
      <c r="V1440" s="35"/>
      <c r="W1440" s="35"/>
      <c r="X1440" s="35"/>
      <c r="Y1440" s="35"/>
      <c r="Z1440" s="35"/>
      <c r="AA1440" s="35"/>
      <c r="AB1440" s="35"/>
      <c r="AC1440" s="35"/>
      <c r="AD1440" s="35"/>
      <c r="AE1440" s="35"/>
      <c r="AR1440" s="197" t="s">
        <v>283</v>
      </c>
      <c r="AT1440" s="197" t="s">
        <v>160</v>
      </c>
      <c r="AU1440" s="197" t="s">
        <v>85</v>
      </c>
      <c r="AY1440" s="18" t="s">
        <v>158</v>
      </c>
      <c r="BE1440" s="198">
        <f t="shared" si="168"/>
        <v>0</v>
      </c>
      <c r="BF1440" s="198">
        <f t="shared" si="169"/>
        <v>0</v>
      </c>
      <c r="BG1440" s="198">
        <f t="shared" si="170"/>
        <v>0</v>
      </c>
      <c r="BH1440" s="198">
        <f t="shared" si="171"/>
        <v>0</v>
      </c>
      <c r="BI1440" s="198">
        <f t="shared" si="172"/>
        <v>0</v>
      </c>
      <c r="BJ1440" s="18" t="s">
        <v>8</v>
      </c>
      <c r="BK1440" s="198">
        <f t="shared" si="173"/>
        <v>0</v>
      </c>
      <c r="BL1440" s="18" t="s">
        <v>283</v>
      </c>
      <c r="BM1440" s="197" t="s">
        <v>2950</v>
      </c>
    </row>
    <row r="1441" spans="1:65" s="2" customFormat="1" ht="24">
      <c r="A1441" s="35"/>
      <c r="B1441" s="36"/>
      <c r="C1441" s="187" t="s">
        <v>2951</v>
      </c>
      <c r="D1441" s="187" t="s">
        <v>160</v>
      </c>
      <c r="E1441" s="188" t="s">
        <v>2952</v>
      </c>
      <c r="F1441" s="189" t="s">
        <v>2953</v>
      </c>
      <c r="G1441" s="190" t="s">
        <v>309</v>
      </c>
      <c r="H1441" s="191">
        <v>80</v>
      </c>
      <c r="I1441" s="192"/>
      <c r="J1441" s="191">
        <f t="shared" si="164"/>
        <v>0</v>
      </c>
      <c r="K1441" s="189" t="s">
        <v>1</v>
      </c>
      <c r="L1441" s="40"/>
      <c r="M1441" s="193" t="s">
        <v>1</v>
      </c>
      <c r="N1441" s="194" t="s">
        <v>41</v>
      </c>
      <c r="O1441" s="72"/>
      <c r="P1441" s="195">
        <f t="shared" si="165"/>
        <v>0</v>
      </c>
      <c r="Q1441" s="195">
        <v>0</v>
      </c>
      <c r="R1441" s="195">
        <f t="shared" si="166"/>
        <v>0</v>
      </c>
      <c r="S1441" s="195">
        <v>0</v>
      </c>
      <c r="T1441" s="196">
        <f t="shared" si="167"/>
        <v>0</v>
      </c>
      <c r="U1441" s="35"/>
      <c r="V1441" s="35"/>
      <c r="W1441" s="35"/>
      <c r="X1441" s="35"/>
      <c r="Y1441" s="35"/>
      <c r="Z1441" s="35"/>
      <c r="AA1441" s="35"/>
      <c r="AB1441" s="35"/>
      <c r="AC1441" s="35"/>
      <c r="AD1441" s="35"/>
      <c r="AE1441" s="35"/>
      <c r="AR1441" s="197" t="s">
        <v>283</v>
      </c>
      <c r="AT1441" s="197" t="s">
        <v>160</v>
      </c>
      <c r="AU1441" s="197" t="s">
        <v>85</v>
      </c>
      <c r="AY1441" s="18" t="s">
        <v>158</v>
      </c>
      <c r="BE1441" s="198">
        <f t="shared" si="168"/>
        <v>0</v>
      </c>
      <c r="BF1441" s="198">
        <f t="shared" si="169"/>
        <v>0</v>
      </c>
      <c r="BG1441" s="198">
        <f t="shared" si="170"/>
        <v>0</v>
      </c>
      <c r="BH1441" s="198">
        <f t="shared" si="171"/>
        <v>0</v>
      </c>
      <c r="BI1441" s="198">
        <f t="shared" si="172"/>
        <v>0</v>
      </c>
      <c r="BJ1441" s="18" t="s">
        <v>8</v>
      </c>
      <c r="BK1441" s="198">
        <f t="shared" si="173"/>
        <v>0</v>
      </c>
      <c r="BL1441" s="18" t="s">
        <v>283</v>
      </c>
      <c r="BM1441" s="197" t="s">
        <v>2954</v>
      </c>
    </row>
    <row r="1442" spans="1:65" s="2" customFormat="1" ht="16.5" customHeight="1">
      <c r="A1442" s="35"/>
      <c r="B1442" s="36"/>
      <c r="C1442" s="187" t="s">
        <v>2955</v>
      </c>
      <c r="D1442" s="187" t="s">
        <v>160</v>
      </c>
      <c r="E1442" s="188" t="s">
        <v>2956</v>
      </c>
      <c r="F1442" s="189" t="s">
        <v>2957</v>
      </c>
      <c r="G1442" s="190" t="s">
        <v>309</v>
      </c>
      <c r="H1442" s="191">
        <v>80</v>
      </c>
      <c r="I1442" s="192"/>
      <c r="J1442" s="191">
        <f t="shared" si="164"/>
        <v>0</v>
      </c>
      <c r="K1442" s="189" t="s">
        <v>1</v>
      </c>
      <c r="L1442" s="40"/>
      <c r="M1442" s="193" t="s">
        <v>1</v>
      </c>
      <c r="N1442" s="194" t="s">
        <v>41</v>
      </c>
      <c r="O1442" s="72"/>
      <c r="P1442" s="195">
        <f t="shared" si="165"/>
        <v>0</v>
      </c>
      <c r="Q1442" s="195">
        <v>0</v>
      </c>
      <c r="R1442" s="195">
        <f t="shared" si="166"/>
        <v>0</v>
      </c>
      <c r="S1442" s="195">
        <v>0</v>
      </c>
      <c r="T1442" s="196">
        <f t="shared" si="167"/>
        <v>0</v>
      </c>
      <c r="U1442" s="35"/>
      <c r="V1442" s="35"/>
      <c r="W1442" s="35"/>
      <c r="X1442" s="35"/>
      <c r="Y1442" s="35"/>
      <c r="Z1442" s="35"/>
      <c r="AA1442" s="35"/>
      <c r="AB1442" s="35"/>
      <c r="AC1442" s="35"/>
      <c r="AD1442" s="35"/>
      <c r="AE1442" s="35"/>
      <c r="AR1442" s="197" t="s">
        <v>283</v>
      </c>
      <c r="AT1442" s="197" t="s">
        <v>160</v>
      </c>
      <c r="AU1442" s="197" t="s">
        <v>85</v>
      </c>
      <c r="AY1442" s="18" t="s">
        <v>158</v>
      </c>
      <c r="BE1442" s="198">
        <f t="shared" si="168"/>
        <v>0</v>
      </c>
      <c r="BF1442" s="198">
        <f t="shared" si="169"/>
        <v>0</v>
      </c>
      <c r="BG1442" s="198">
        <f t="shared" si="170"/>
        <v>0</v>
      </c>
      <c r="BH1442" s="198">
        <f t="shared" si="171"/>
        <v>0</v>
      </c>
      <c r="BI1442" s="198">
        <f t="shared" si="172"/>
        <v>0</v>
      </c>
      <c r="BJ1442" s="18" t="s">
        <v>8</v>
      </c>
      <c r="BK1442" s="198">
        <f t="shared" si="173"/>
        <v>0</v>
      </c>
      <c r="BL1442" s="18" t="s">
        <v>283</v>
      </c>
      <c r="BM1442" s="197" t="s">
        <v>2958</v>
      </c>
    </row>
    <row r="1443" spans="1:65" s="2" customFormat="1" ht="16.5" customHeight="1">
      <c r="A1443" s="35"/>
      <c r="B1443" s="36"/>
      <c r="C1443" s="187" t="s">
        <v>2959</v>
      </c>
      <c r="D1443" s="187" t="s">
        <v>160</v>
      </c>
      <c r="E1443" s="188" t="s">
        <v>2960</v>
      </c>
      <c r="F1443" s="189" t="s">
        <v>2961</v>
      </c>
      <c r="G1443" s="190" t="s">
        <v>498</v>
      </c>
      <c r="H1443" s="191">
        <v>50</v>
      </c>
      <c r="I1443" s="192"/>
      <c r="J1443" s="191">
        <f t="shared" si="164"/>
        <v>0</v>
      </c>
      <c r="K1443" s="189" t="s">
        <v>1</v>
      </c>
      <c r="L1443" s="40"/>
      <c r="M1443" s="193" t="s">
        <v>1</v>
      </c>
      <c r="N1443" s="194" t="s">
        <v>41</v>
      </c>
      <c r="O1443" s="72"/>
      <c r="P1443" s="195">
        <f t="shared" si="165"/>
        <v>0</v>
      </c>
      <c r="Q1443" s="195">
        <v>0</v>
      </c>
      <c r="R1443" s="195">
        <f t="shared" si="166"/>
        <v>0</v>
      </c>
      <c r="S1443" s="195">
        <v>0</v>
      </c>
      <c r="T1443" s="196">
        <f t="shared" si="167"/>
        <v>0</v>
      </c>
      <c r="U1443" s="35"/>
      <c r="V1443" s="35"/>
      <c r="W1443" s="35"/>
      <c r="X1443" s="35"/>
      <c r="Y1443" s="35"/>
      <c r="Z1443" s="35"/>
      <c r="AA1443" s="35"/>
      <c r="AB1443" s="35"/>
      <c r="AC1443" s="35"/>
      <c r="AD1443" s="35"/>
      <c r="AE1443" s="35"/>
      <c r="AR1443" s="197" t="s">
        <v>283</v>
      </c>
      <c r="AT1443" s="197" t="s">
        <v>160</v>
      </c>
      <c r="AU1443" s="197" t="s">
        <v>85</v>
      </c>
      <c r="AY1443" s="18" t="s">
        <v>158</v>
      </c>
      <c r="BE1443" s="198">
        <f t="shared" si="168"/>
        <v>0</v>
      </c>
      <c r="BF1443" s="198">
        <f t="shared" si="169"/>
        <v>0</v>
      </c>
      <c r="BG1443" s="198">
        <f t="shared" si="170"/>
        <v>0</v>
      </c>
      <c r="BH1443" s="198">
        <f t="shared" si="171"/>
        <v>0</v>
      </c>
      <c r="BI1443" s="198">
        <f t="shared" si="172"/>
        <v>0</v>
      </c>
      <c r="BJ1443" s="18" t="s">
        <v>8</v>
      </c>
      <c r="BK1443" s="198">
        <f t="shared" si="173"/>
        <v>0</v>
      </c>
      <c r="BL1443" s="18" t="s">
        <v>283</v>
      </c>
      <c r="BM1443" s="197" t="s">
        <v>2962</v>
      </c>
    </row>
    <row r="1444" spans="1:65" s="2" customFormat="1" ht="24">
      <c r="A1444" s="35"/>
      <c r="B1444" s="36"/>
      <c r="C1444" s="187" t="s">
        <v>2963</v>
      </c>
      <c r="D1444" s="187" t="s">
        <v>160</v>
      </c>
      <c r="E1444" s="188" t="s">
        <v>2964</v>
      </c>
      <c r="F1444" s="189" t="s">
        <v>2965</v>
      </c>
      <c r="G1444" s="190" t="s">
        <v>2724</v>
      </c>
      <c r="H1444" s="191">
        <v>1</v>
      </c>
      <c r="I1444" s="192"/>
      <c r="J1444" s="191">
        <f t="shared" si="164"/>
        <v>0</v>
      </c>
      <c r="K1444" s="189" t="s">
        <v>1</v>
      </c>
      <c r="L1444" s="40"/>
      <c r="M1444" s="193" t="s">
        <v>1</v>
      </c>
      <c r="N1444" s="194" t="s">
        <v>41</v>
      </c>
      <c r="O1444" s="72"/>
      <c r="P1444" s="195">
        <f t="shared" si="165"/>
        <v>0</v>
      </c>
      <c r="Q1444" s="195">
        <v>0</v>
      </c>
      <c r="R1444" s="195">
        <f t="shared" si="166"/>
        <v>0</v>
      </c>
      <c r="S1444" s="195">
        <v>0</v>
      </c>
      <c r="T1444" s="196">
        <f t="shared" si="167"/>
        <v>0</v>
      </c>
      <c r="U1444" s="35"/>
      <c r="V1444" s="35"/>
      <c r="W1444" s="35"/>
      <c r="X1444" s="35"/>
      <c r="Y1444" s="35"/>
      <c r="Z1444" s="35"/>
      <c r="AA1444" s="35"/>
      <c r="AB1444" s="35"/>
      <c r="AC1444" s="35"/>
      <c r="AD1444" s="35"/>
      <c r="AE1444" s="35"/>
      <c r="AR1444" s="197" t="s">
        <v>283</v>
      </c>
      <c r="AT1444" s="197" t="s">
        <v>160</v>
      </c>
      <c r="AU1444" s="197" t="s">
        <v>85</v>
      </c>
      <c r="AY1444" s="18" t="s">
        <v>158</v>
      </c>
      <c r="BE1444" s="198">
        <f t="shared" si="168"/>
        <v>0</v>
      </c>
      <c r="BF1444" s="198">
        <f t="shared" si="169"/>
        <v>0</v>
      </c>
      <c r="BG1444" s="198">
        <f t="shared" si="170"/>
        <v>0</v>
      </c>
      <c r="BH1444" s="198">
        <f t="shared" si="171"/>
        <v>0</v>
      </c>
      <c r="BI1444" s="198">
        <f t="shared" si="172"/>
        <v>0</v>
      </c>
      <c r="BJ1444" s="18" t="s">
        <v>8</v>
      </c>
      <c r="BK1444" s="198">
        <f t="shared" si="173"/>
        <v>0</v>
      </c>
      <c r="BL1444" s="18" t="s">
        <v>283</v>
      </c>
      <c r="BM1444" s="197" t="s">
        <v>2966</v>
      </c>
    </row>
    <row r="1445" spans="1:65" s="2" customFormat="1" ht="16.5" customHeight="1">
      <c r="A1445" s="35"/>
      <c r="B1445" s="36"/>
      <c r="C1445" s="187" t="s">
        <v>2967</v>
      </c>
      <c r="D1445" s="187" t="s">
        <v>160</v>
      </c>
      <c r="E1445" s="188" t="s">
        <v>2968</v>
      </c>
      <c r="F1445" s="189" t="s">
        <v>2969</v>
      </c>
      <c r="G1445" s="190" t="s">
        <v>2724</v>
      </c>
      <c r="H1445" s="191">
        <v>1</v>
      </c>
      <c r="I1445" s="192"/>
      <c r="J1445" s="191">
        <f t="shared" si="164"/>
        <v>0</v>
      </c>
      <c r="K1445" s="189" t="s">
        <v>1</v>
      </c>
      <c r="L1445" s="40"/>
      <c r="M1445" s="193" t="s">
        <v>1</v>
      </c>
      <c r="N1445" s="194" t="s">
        <v>41</v>
      </c>
      <c r="O1445" s="72"/>
      <c r="P1445" s="195">
        <f t="shared" si="165"/>
        <v>0</v>
      </c>
      <c r="Q1445" s="195">
        <v>0</v>
      </c>
      <c r="R1445" s="195">
        <f t="shared" si="166"/>
        <v>0</v>
      </c>
      <c r="S1445" s="195">
        <v>0</v>
      </c>
      <c r="T1445" s="196">
        <f t="shared" si="167"/>
        <v>0</v>
      </c>
      <c r="U1445" s="35"/>
      <c r="V1445" s="35"/>
      <c r="W1445" s="35"/>
      <c r="X1445" s="35"/>
      <c r="Y1445" s="35"/>
      <c r="Z1445" s="35"/>
      <c r="AA1445" s="35"/>
      <c r="AB1445" s="35"/>
      <c r="AC1445" s="35"/>
      <c r="AD1445" s="35"/>
      <c r="AE1445" s="35"/>
      <c r="AR1445" s="197" t="s">
        <v>283</v>
      </c>
      <c r="AT1445" s="197" t="s">
        <v>160</v>
      </c>
      <c r="AU1445" s="197" t="s">
        <v>85</v>
      </c>
      <c r="AY1445" s="18" t="s">
        <v>158</v>
      </c>
      <c r="BE1445" s="198">
        <f t="shared" si="168"/>
        <v>0</v>
      </c>
      <c r="BF1445" s="198">
        <f t="shared" si="169"/>
        <v>0</v>
      </c>
      <c r="BG1445" s="198">
        <f t="shared" si="170"/>
        <v>0</v>
      </c>
      <c r="BH1445" s="198">
        <f t="shared" si="171"/>
        <v>0</v>
      </c>
      <c r="BI1445" s="198">
        <f t="shared" si="172"/>
        <v>0</v>
      </c>
      <c r="BJ1445" s="18" t="s">
        <v>8</v>
      </c>
      <c r="BK1445" s="198">
        <f t="shared" si="173"/>
        <v>0</v>
      </c>
      <c r="BL1445" s="18" t="s">
        <v>283</v>
      </c>
      <c r="BM1445" s="197" t="s">
        <v>2970</v>
      </c>
    </row>
    <row r="1446" spans="1:65" s="2" customFormat="1" ht="16.5" customHeight="1">
      <c r="A1446" s="35"/>
      <c r="B1446" s="36"/>
      <c r="C1446" s="187" t="s">
        <v>2971</v>
      </c>
      <c r="D1446" s="187" t="s">
        <v>160</v>
      </c>
      <c r="E1446" s="188" t="s">
        <v>2972</v>
      </c>
      <c r="F1446" s="189" t="s">
        <v>2973</v>
      </c>
      <c r="G1446" s="190" t="s">
        <v>2724</v>
      </c>
      <c r="H1446" s="191">
        <v>1</v>
      </c>
      <c r="I1446" s="192"/>
      <c r="J1446" s="191">
        <f t="shared" si="164"/>
        <v>0</v>
      </c>
      <c r="K1446" s="189" t="s">
        <v>1</v>
      </c>
      <c r="L1446" s="40"/>
      <c r="M1446" s="193" t="s">
        <v>1</v>
      </c>
      <c r="N1446" s="194" t="s">
        <v>41</v>
      </c>
      <c r="O1446" s="72"/>
      <c r="P1446" s="195">
        <f t="shared" si="165"/>
        <v>0</v>
      </c>
      <c r="Q1446" s="195">
        <v>0</v>
      </c>
      <c r="R1446" s="195">
        <f t="shared" si="166"/>
        <v>0</v>
      </c>
      <c r="S1446" s="195">
        <v>0</v>
      </c>
      <c r="T1446" s="196">
        <f t="shared" si="167"/>
        <v>0</v>
      </c>
      <c r="U1446" s="35"/>
      <c r="V1446" s="35"/>
      <c r="W1446" s="35"/>
      <c r="X1446" s="35"/>
      <c r="Y1446" s="35"/>
      <c r="Z1446" s="35"/>
      <c r="AA1446" s="35"/>
      <c r="AB1446" s="35"/>
      <c r="AC1446" s="35"/>
      <c r="AD1446" s="35"/>
      <c r="AE1446" s="35"/>
      <c r="AR1446" s="197" t="s">
        <v>283</v>
      </c>
      <c r="AT1446" s="197" t="s">
        <v>160</v>
      </c>
      <c r="AU1446" s="197" t="s">
        <v>85</v>
      </c>
      <c r="AY1446" s="18" t="s">
        <v>158</v>
      </c>
      <c r="BE1446" s="198">
        <f t="shared" si="168"/>
        <v>0</v>
      </c>
      <c r="BF1446" s="198">
        <f t="shared" si="169"/>
        <v>0</v>
      </c>
      <c r="BG1446" s="198">
        <f t="shared" si="170"/>
        <v>0</v>
      </c>
      <c r="BH1446" s="198">
        <f t="shared" si="171"/>
        <v>0</v>
      </c>
      <c r="BI1446" s="198">
        <f t="shared" si="172"/>
        <v>0</v>
      </c>
      <c r="BJ1446" s="18" t="s">
        <v>8</v>
      </c>
      <c r="BK1446" s="198">
        <f t="shared" si="173"/>
        <v>0</v>
      </c>
      <c r="BL1446" s="18" t="s">
        <v>283</v>
      </c>
      <c r="BM1446" s="197" t="s">
        <v>2974</v>
      </c>
    </row>
    <row r="1447" spans="1:65" s="2" customFormat="1" ht="16.5" customHeight="1">
      <c r="A1447" s="35"/>
      <c r="B1447" s="36"/>
      <c r="C1447" s="187" t="s">
        <v>2975</v>
      </c>
      <c r="D1447" s="187" t="s">
        <v>160</v>
      </c>
      <c r="E1447" s="188" t="s">
        <v>2976</v>
      </c>
      <c r="F1447" s="189" t="s">
        <v>2977</v>
      </c>
      <c r="G1447" s="190" t="s">
        <v>2978</v>
      </c>
      <c r="H1447" s="191">
        <v>158</v>
      </c>
      <c r="I1447" s="192"/>
      <c r="J1447" s="191">
        <f t="shared" si="164"/>
        <v>0</v>
      </c>
      <c r="K1447" s="189" t="s">
        <v>1</v>
      </c>
      <c r="L1447" s="40"/>
      <c r="M1447" s="193" t="s">
        <v>1</v>
      </c>
      <c r="N1447" s="194" t="s">
        <v>41</v>
      </c>
      <c r="O1447" s="72"/>
      <c r="P1447" s="195">
        <f t="shared" si="165"/>
        <v>0</v>
      </c>
      <c r="Q1447" s="195">
        <v>0</v>
      </c>
      <c r="R1447" s="195">
        <f t="shared" si="166"/>
        <v>0</v>
      </c>
      <c r="S1447" s="195">
        <v>0</v>
      </c>
      <c r="T1447" s="196">
        <f t="shared" si="167"/>
        <v>0</v>
      </c>
      <c r="U1447" s="35"/>
      <c r="V1447" s="35"/>
      <c r="W1447" s="35"/>
      <c r="X1447" s="35"/>
      <c r="Y1447" s="35"/>
      <c r="Z1447" s="35"/>
      <c r="AA1447" s="35"/>
      <c r="AB1447" s="35"/>
      <c r="AC1447" s="35"/>
      <c r="AD1447" s="35"/>
      <c r="AE1447" s="35"/>
      <c r="AR1447" s="197" t="s">
        <v>283</v>
      </c>
      <c r="AT1447" s="197" t="s">
        <v>160</v>
      </c>
      <c r="AU1447" s="197" t="s">
        <v>85</v>
      </c>
      <c r="AY1447" s="18" t="s">
        <v>158</v>
      </c>
      <c r="BE1447" s="198">
        <f t="shared" si="168"/>
        <v>0</v>
      </c>
      <c r="BF1447" s="198">
        <f t="shared" si="169"/>
        <v>0</v>
      </c>
      <c r="BG1447" s="198">
        <f t="shared" si="170"/>
        <v>0</v>
      </c>
      <c r="BH1447" s="198">
        <f t="shared" si="171"/>
        <v>0</v>
      </c>
      <c r="BI1447" s="198">
        <f t="shared" si="172"/>
        <v>0</v>
      </c>
      <c r="BJ1447" s="18" t="s">
        <v>8</v>
      </c>
      <c r="BK1447" s="198">
        <f t="shared" si="173"/>
        <v>0</v>
      </c>
      <c r="BL1447" s="18" t="s">
        <v>283</v>
      </c>
      <c r="BM1447" s="197" t="s">
        <v>2979</v>
      </c>
    </row>
    <row r="1448" spans="1:65" s="2" customFormat="1" ht="16.5" customHeight="1">
      <c r="A1448" s="35"/>
      <c r="B1448" s="36"/>
      <c r="C1448" s="187" t="s">
        <v>2980</v>
      </c>
      <c r="D1448" s="187" t="s">
        <v>160</v>
      </c>
      <c r="E1448" s="188" t="s">
        <v>2981</v>
      </c>
      <c r="F1448" s="189" t="s">
        <v>2982</v>
      </c>
      <c r="G1448" s="190" t="s">
        <v>2724</v>
      </c>
      <c r="H1448" s="191">
        <v>1</v>
      </c>
      <c r="I1448" s="192"/>
      <c r="J1448" s="191">
        <f t="shared" si="164"/>
        <v>0</v>
      </c>
      <c r="K1448" s="189" t="s">
        <v>1</v>
      </c>
      <c r="L1448" s="40"/>
      <c r="M1448" s="193" t="s">
        <v>1</v>
      </c>
      <c r="N1448" s="194" t="s">
        <v>41</v>
      </c>
      <c r="O1448" s="72"/>
      <c r="P1448" s="195">
        <f t="shared" si="165"/>
        <v>0</v>
      </c>
      <c r="Q1448" s="195">
        <v>0</v>
      </c>
      <c r="R1448" s="195">
        <f t="shared" si="166"/>
        <v>0</v>
      </c>
      <c r="S1448" s="195">
        <v>0</v>
      </c>
      <c r="T1448" s="196">
        <f t="shared" si="167"/>
        <v>0</v>
      </c>
      <c r="U1448" s="35"/>
      <c r="V1448" s="35"/>
      <c r="W1448" s="35"/>
      <c r="X1448" s="35"/>
      <c r="Y1448" s="35"/>
      <c r="Z1448" s="35"/>
      <c r="AA1448" s="35"/>
      <c r="AB1448" s="35"/>
      <c r="AC1448" s="35"/>
      <c r="AD1448" s="35"/>
      <c r="AE1448" s="35"/>
      <c r="AR1448" s="197" t="s">
        <v>283</v>
      </c>
      <c r="AT1448" s="197" t="s">
        <v>160</v>
      </c>
      <c r="AU1448" s="197" t="s">
        <v>85</v>
      </c>
      <c r="AY1448" s="18" t="s">
        <v>158</v>
      </c>
      <c r="BE1448" s="198">
        <f t="shared" si="168"/>
        <v>0</v>
      </c>
      <c r="BF1448" s="198">
        <f t="shared" si="169"/>
        <v>0</v>
      </c>
      <c r="BG1448" s="198">
        <f t="shared" si="170"/>
        <v>0</v>
      </c>
      <c r="BH1448" s="198">
        <f t="shared" si="171"/>
        <v>0</v>
      </c>
      <c r="BI1448" s="198">
        <f t="shared" si="172"/>
        <v>0</v>
      </c>
      <c r="BJ1448" s="18" t="s">
        <v>8</v>
      </c>
      <c r="BK1448" s="198">
        <f t="shared" si="173"/>
        <v>0</v>
      </c>
      <c r="BL1448" s="18" t="s">
        <v>283</v>
      </c>
      <c r="BM1448" s="197" t="s">
        <v>2983</v>
      </c>
    </row>
    <row r="1449" spans="1:65" s="2" customFormat="1" ht="16.5" customHeight="1">
      <c r="A1449" s="35"/>
      <c r="B1449" s="36"/>
      <c r="C1449" s="187" t="s">
        <v>2984</v>
      </c>
      <c r="D1449" s="187" t="s">
        <v>160</v>
      </c>
      <c r="E1449" s="188" t="s">
        <v>2985</v>
      </c>
      <c r="F1449" s="189" t="s">
        <v>2986</v>
      </c>
      <c r="G1449" s="190" t="s">
        <v>2724</v>
      </c>
      <c r="H1449" s="191">
        <v>1</v>
      </c>
      <c r="I1449" s="192"/>
      <c r="J1449" s="191">
        <f t="shared" si="164"/>
        <v>0</v>
      </c>
      <c r="K1449" s="189" t="s">
        <v>1</v>
      </c>
      <c r="L1449" s="40"/>
      <c r="M1449" s="193" t="s">
        <v>1</v>
      </c>
      <c r="N1449" s="194" t="s">
        <v>41</v>
      </c>
      <c r="O1449" s="72"/>
      <c r="P1449" s="195">
        <f t="shared" si="165"/>
        <v>0</v>
      </c>
      <c r="Q1449" s="195">
        <v>0</v>
      </c>
      <c r="R1449" s="195">
        <f t="shared" si="166"/>
        <v>0</v>
      </c>
      <c r="S1449" s="195">
        <v>0</v>
      </c>
      <c r="T1449" s="196">
        <f t="shared" si="167"/>
        <v>0</v>
      </c>
      <c r="U1449" s="35"/>
      <c r="V1449" s="35"/>
      <c r="W1449" s="35"/>
      <c r="X1449" s="35"/>
      <c r="Y1449" s="35"/>
      <c r="Z1449" s="35"/>
      <c r="AA1449" s="35"/>
      <c r="AB1449" s="35"/>
      <c r="AC1449" s="35"/>
      <c r="AD1449" s="35"/>
      <c r="AE1449" s="35"/>
      <c r="AR1449" s="197" t="s">
        <v>283</v>
      </c>
      <c r="AT1449" s="197" t="s">
        <v>160</v>
      </c>
      <c r="AU1449" s="197" t="s">
        <v>85</v>
      </c>
      <c r="AY1449" s="18" t="s">
        <v>158</v>
      </c>
      <c r="BE1449" s="198">
        <f t="shared" si="168"/>
        <v>0</v>
      </c>
      <c r="BF1449" s="198">
        <f t="shared" si="169"/>
        <v>0</v>
      </c>
      <c r="BG1449" s="198">
        <f t="shared" si="170"/>
        <v>0</v>
      </c>
      <c r="BH1449" s="198">
        <f t="shared" si="171"/>
        <v>0</v>
      </c>
      <c r="BI1449" s="198">
        <f t="shared" si="172"/>
        <v>0</v>
      </c>
      <c r="BJ1449" s="18" t="s">
        <v>8</v>
      </c>
      <c r="BK1449" s="198">
        <f t="shared" si="173"/>
        <v>0</v>
      </c>
      <c r="BL1449" s="18" t="s">
        <v>283</v>
      </c>
      <c r="BM1449" s="197" t="s">
        <v>2987</v>
      </c>
    </row>
    <row r="1450" spans="1:65" s="2" customFormat="1" ht="16.5" customHeight="1">
      <c r="A1450" s="35"/>
      <c r="B1450" s="36"/>
      <c r="C1450" s="187" t="s">
        <v>2988</v>
      </c>
      <c r="D1450" s="187" t="s">
        <v>160</v>
      </c>
      <c r="E1450" s="188" t="s">
        <v>2989</v>
      </c>
      <c r="F1450" s="189" t="s">
        <v>2990</v>
      </c>
      <c r="G1450" s="190" t="s">
        <v>2724</v>
      </c>
      <c r="H1450" s="191">
        <v>1</v>
      </c>
      <c r="I1450" s="192"/>
      <c r="J1450" s="191">
        <f t="shared" si="164"/>
        <v>0</v>
      </c>
      <c r="K1450" s="189" t="s">
        <v>1</v>
      </c>
      <c r="L1450" s="40"/>
      <c r="M1450" s="193" t="s">
        <v>1</v>
      </c>
      <c r="N1450" s="194" t="s">
        <v>41</v>
      </c>
      <c r="O1450" s="72"/>
      <c r="P1450" s="195">
        <f t="shared" si="165"/>
        <v>0</v>
      </c>
      <c r="Q1450" s="195">
        <v>0</v>
      </c>
      <c r="R1450" s="195">
        <f t="shared" si="166"/>
        <v>0</v>
      </c>
      <c r="S1450" s="195">
        <v>0</v>
      </c>
      <c r="T1450" s="196">
        <f t="shared" si="167"/>
        <v>0</v>
      </c>
      <c r="U1450" s="35"/>
      <c r="V1450" s="35"/>
      <c r="W1450" s="35"/>
      <c r="X1450" s="35"/>
      <c r="Y1450" s="35"/>
      <c r="Z1450" s="35"/>
      <c r="AA1450" s="35"/>
      <c r="AB1450" s="35"/>
      <c r="AC1450" s="35"/>
      <c r="AD1450" s="35"/>
      <c r="AE1450" s="35"/>
      <c r="AR1450" s="197" t="s">
        <v>283</v>
      </c>
      <c r="AT1450" s="197" t="s">
        <v>160</v>
      </c>
      <c r="AU1450" s="197" t="s">
        <v>85</v>
      </c>
      <c r="AY1450" s="18" t="s">
        <v>158</v>
      </c>
      <c r="BE1450" s="198">
        <f t="shared" si="168"/>
        <v>0</v>
      </c>
      <c r="BF1450" s="198">
        <f t="shared" si="169"/>
        <v>0</v>
      </c>
      <c r="BG1450" s="198">
        <f t="shared" si="170"/>
        <v>0</v>
      </c>
      <c r="BH1450" s="198">
        <f t="shared" si="171"/>
        <v>0</v>
      </c>
      <c r="BI1450" s="198">
        <f t="shared" si="172"/>
        <v>0</v>
      </c>
      <c r="BJ1450" s="18" t="s">
        <v>8</v>
      </c>
      <c r="BK1450" s="198">
        <f t="shared" si="173"/>
        <v>0</v>
      </c>
      <c r="BL1450" s="18" t="s">
        <v>283</v>
      </c>
      <c r="BM1450" s="197" t="s">
        <v>2991</v>
      </c>
    </row>
    <row r="1451" spans="1:65" s="2" customFormat="1" ht="24">
      <c r="A1451" s="35"/>
      <c r="B1451" s="36"/>
      <c r="C1451" s="187" t="s">
        <v>2992</v>
      </c>
      <c r="D1451" s="187" t="s">
        <v>160</v>
      </c>
      <c r="E1451" s="188" t="s">
        <v>2993</v>
      </c>
      <c r="F1451" s="189" t="s">
        <v>2994</v>
      </c>
      <c r="G1451" s="190" t="s">
        <v>2724</v>
      </c>
      <c r="H1451" s="191">
        <v>1</v>
      </c>
      <c r="I1451" s="192"/>
      <c r="J1451" s="191">
        <f t="shared" ref="J1451:J1482" si="174">ROUND(I1451*H1451,0)</f>
        <v>0</v>
      </c>
      <c r="K1451" s="189" t="s">
        <v>1</v>
      </c>
      <c r="L1451" s="40"/>
      <c r="M1451" s="193" t="s">
        <v>1</v>
      </c>
      <c r="N1451" s="194" t="s">
        <v>41</v>
      </c>
      <c r="O1451" s="72"/>
      <c r="P1451" s="195">
        <f t="shared" ref="P1451:P1482" si="175">O1451*H1451</f>
        <v>0</v>
      </c>
      <c r="Q1451" s="195">
        <v>0</v>
      </c>
      <c r="R1451" s="195">
        <f t="shared" ref="R1451:R1482" si="176">Q1451*H1451</f>
        <v>0</v>
      </c>
      <c r="S1451" s="195">
        <v>0</v>
      </c>
      <c r="T1451" s="196">
        <f t="shared" ref="T1451:T1482" si="177">S1451*H1451</f>
        <v>0</v>
      </c>
      <c r="U1451" s="35"/>
      <c r="V1451" s="35"/>
      <c r="W1451" s="35"/>
      <c r="X1451" s="35"/>
      <c r="Y1451" s="35"/>
      <c r="Z1451" s="35"/>
      <c r="AA1451" s="35"/>
      <c r="AB1451" s="35"/>
      <c r="AC1451" s="35"/>
      <c r="AD1451" s="35"/>
      <c r="AE1451" s="35"/>
      <c r="AR1451" s="197" t="s">
        <v>283</v>
      </c>
      <c r="AT1451" s="197" t="s">
        <v>160</v>
      </c>
      <c r="AU1451" s="197" t="s">
        <v>85</v>
      </c>
      <c r="AY1451" s="18" t="s">
        <v>158</v>
      </c>
      <c r="BE1451" s="198">
        <f t="shared" si="168"/>
        <v>0</v>
      </c>
      <c r="BF1451" s="198">
        <f t="shared" si="169"/>
        <v>0</v>
      </c>
      <c r="BG1451" s="198">
        <f t="shared" si="170"/>
        <v>0</v>
      </c>
      <c r="BH1451" s="198">
        <f t="shared" si="171"/>
        <v>0</v>
      </c>
      <c r="BI1451" s="198">
        <f t="shared" si="172"/>
        <v>0</v>
      </c>
      <c r="BJ1451" s="18" t="s">
        <v>8</v>
      </c>
      <c r="BK1451" s="198">
        <f t="shared" si="173"/>
        <v>0</v>
      </c>
      <c r="BL1451" s="18" t="s">
        <v>283</v>
      </c>
      <c r="BM1451" s="197" t="s">
        <v>2995</v>
      </c>
    </row>
    <row r="1452" spans="1:65" s="2" customFormat="1" ht="24">
      <c r="A1452" s="35"/>
      <c r="B1452" s="36"/>
      <c r="C1452" s="187" t="s">
        <v>2996</v>
      </c>
      <c r="D1452" s="187" t="s">
        <v>160</v>
      </c>
      <c r="E1452" s="188" t="s">
        <v>2997</v>
      </c>
      <c r="F1452" s="189" t="s">
        <v>2998</v>
      </c>
      <c r="G1452" s="190" t="s">
        <v>2724</v>
      </c>
      <c r="H1452" s="191">
        <v>1</v>
      </c>
      <c r="I1452" s="192"/>
      <c r="J1452" s="191">
        <f t="shared" si="174"/>
        <v>0</v>
      </c>
      <c r="K1452" s="189" t="s">
        <v>1</v>
      </c>
      <c r="L1452" s="40"/>
      <c r="M1452" s="193" t="s">
        <v>1</v>
      </c>
      <c r="N1452" s="194" t="s">
        <v>41</v>
      </c>
      <c r="O1452" s="72"/>
      <c r="P1452" s="195">
        <f t="shared" si="175"/>
        <v>0</v>
      </c>
      <c r="Q1452" s="195">
        <v>0</v>
      </c>
      <c r="R1452" s="195">
        <f t="shared" si="176"/>
        <v>0</v>
      </c>
      <c r="S1452" s="195">
        <v>0</v>
      </c>
      <c r="T1452" s="196">
        <f t="shared" si="177"/>
        <v>0</v>
      </c>
      <c r="U1452" s="35"/>
      <c r="V1452" s="35"/>
      <c r="W1452" s="35"/>
      <c r="X1452" s="35"/>
      <c r="Y1452" s="35"/>
      <c r="Z1452" s="35"/>
      <c r="AA1452" s="35"/>
      <c r="AB1452" s="35"/>
      <c r="AC1452" s="35"/>
      <c r="AD1452" s="35"/>
      <c r="AE1452" s="35"/>
      <c r="AR1452" s="197" t="s">
        <v>283</v>
      </c>
      <c r="AT1452" s="197" t="s">
        <v>160</v>
      </c>
      <c r="AU1452" s="197" t="s">
        <v>85</v>
      </c>
      <c r="AY1452" s="18" t="s">
        <v>158</v>
      </c>
      <c r="BE1452" s="198">
        <f t="shared" si="168"/>
        <v>0</v>
      </c>
      <c r="BF1452" s="198">
        <f t="shared" si="169"/>
        <v>0</v>
      </c>
      <c r="BG1452" s="198">
        <f t="shared" si="170"/>
        <v>0</v>
      </c>
      <c r="BH1452" s="198">
        <f t="shared" si="171"/>
        <v>0</v>
      </c>
      <c r="BI1452" s="198">
        <f t="shared" si="172"/>
        <v>0</v>
      </c>
      <c r="BJ1452" s="18" t="s">
        <v>8</v>
      </c>
      <c r="BK1452" s="198">
        <f t="shared" si="173"/>
        <v>0</v>
      </c>
      <c r="BL1452" s="18" t="s">
        <v>283</v>
      </c>
      <c r="BM1452" s="197" t="s">
        <v>2999</v>
      </c>
    </row>
    <row r="1453" spans="1:65" s="12" customFormat="1" ht="22.9" customHeight="1">
      <c r="B1453" s="171"/>
      <c r="C1453" s="172"/>
      <c r="D1453" s="173" t="s">
        <v>75</v>
      </c>
      <c r="E1453" s="185" t="s">
        <v>3000</v>
      </c>
      <c r="F1453" s="185" t="s">
        <v>3001</v>
      </c>
      <c r="G1453" s="172"/>
      <c r="H1453" s="172"/>
      <c r="I1453" s="175"/>
      <c r="J1453" s="186">
        <f>BK1453</f>
        <v>0</v>
      </c>
      <c r="K1453" s="172"/>
      <c r="L1453" s="177"/>
      <c r="M1453" s="178"/>
      <c r="N1453" s="179"/>
      <c r="O1453" s="179"/>
      <c r="P1453" s="180">
        <f>SUM(P1454:P1737)</f>
        <v>0</v>
      </c>
      <c r="Q1453" s="179"/>
      <c r="R1453" s="180">
        <f>SUM(R1454:R1737)</f>
        <v>0</v>
      </c>
      <c r="S1453" s="179"/>
      <c r="T1453" s="181">
        <f>SUM(T1454:T1737)</f>
        <v>0</v>
      </c>
      <c r="AR1453" s="182" t="s">
        <v>85</v>
      </c>
      <c r="AT1453" s="183" t="s">
        <v>75</v>
      </c>
      <c r="AU1453" s="183" t="s">
        <v>8</v>
      </c>
      <c r="AY1453" s="182" t="s">
        <v>158</v>
      </c>
      <c r="BK1453" s="184">
        <f>SUM(BK1454:BK1737)</f>
        <v>0</v>
      </c>
    </row>
    <row r="1454" spans="1:65" s="2" customFormat="1" ht="60">
      <c r="A1454" s="35"/>
      <c r="B1454" s="36"/>
      <c r="C1454" s="247" t="s">
        <v>3002</v>
      </c>
      <c r="D1454" s="247" t="s">
        <v>250</v>
      </c>
      <c r="E1454" s="248" t="s">
        <v>3003</v>
      </c>
      <c r="F1454" s="249" t="s">
        <v>3004</v>
      </c>
      <c r="G1454" s="250" t="s">
        <v>8</v>
      </c>
      <c r="H1454" s="251">
        <v>1</v>
      </c>
      <c r="I1454" s="252"/>
      <c r="J1454" s="251">
        <f t="shared" ref="J1454:J1517" si="178">ROUND(I1454*H1454,0)</f>
        <v>0</v>
      </c>
      <c r="K1454" s="249" t="s">
        <v>1</v>
      </c>
      <c r="L1454" s="253"/>
      <c r="M1454" s="254" t="s">
        <v>1</v>
      </c>
      <c r="N1454" s="255" t="s">
        <v>41</v>
      </c>
      <c r="O1454" s="72"/>
      <c r="P1454" s="195">
        <f t="shared" ref="P1454:P1517" si="179">O1454*H1454</f>
        <v>0</v>
      </c>
      <c r="Q1454" s="195">
        <v>0</v>
      </c>
      <c r="R1454" s="195">
        <f t="shared" ref="R1454:R1517" si="180">Q1454*H1454</f>
        <v>0</v>
      </c>
      <c r="S1454" s="195">
        <v>0</v>
      </c>
      <c r="T1454" s="196">
        <f t="shared" ref="T1454:T1517" si="181">S1454*H1454</f>
        <v>0</v>
      </c>
      <c r="U1454" s="35"/>
      <c r="V1454" s="35"/>
      <c r="W1454" s="35"/>
      <c r="X1454" s="35"/>
      <c r="Y1454" s="35"/>
      <c r="Z1454" s="35"/>
      <c r="AA1454" s="35"/>
      <c r="AB1454" s="35"/>
      <c r="AC1454" s="35"/>
      <c r="AD1454" s="35"/>
      <c r="AE1454" s="35"/>
      <c r="AR1454" s="197" t="s">
        <v>373</v>
      </c>
      <c r="AT1454" s="197" t="s">
        <v>250</v>
      </c>
      <c r="AU1454" s="197" t="s">
        <v>85</v>
      </c>
      <c r="AY1454" s="18" t="s">
        <v>158</v>
      </c>
      <c r="BE1454" s="198">
        <f t="shared" ref="BE1454:BE1517" si="182">IF(N1454="základní",J1454,0)</f>
        <v>0</v>
      </c>
      <c r="BF1454" s="198">
        <f t="shared" ref="BF1454:BF1517" si="183">IF(N1454="snížená",J1454,0)</f>
        <v>0</v>
      </c>
      <c r="BG1454" s="198">
        <f t="shared" ref="BG1454:BG1517" si="184">IF(N1454="zákl. přenesená",J1454,0)</f>
        <v>0</v>
      </c>
      <c r="BH1454" s="198">
        <f t="shared" ref="BH1454:BH1517" si="185">IF(N1454="sníž. přenesená",J1454,0)</f>
        <v>0</v>
      </c>
      <c r="BI1454" s="198">
        <f t="shared" ref="BI1454:BI1517" si="186">IF(N1454="nulová",J1454,0)</f>
        <v>0</v>
      </c>
      <c r="BJ1454" s="18" t="s">
        <v>8</v>
      </c>
      <c r="BK1454" s="198">
        <f t="shared" ref="BK1454:BK1517" si="187">ROUND(I1454*H1454,0)</f>
        <v>0</v>
      </c>
      <c r="BL1454" s="18" t="s">
        <v>283</v>
      </c>
      <c r="BM1454" s="197" t="s">
        <v>3005</v>
      </c>
    </row>
    <row r="1455" spans="1:65" s="2" customFormat="1" ht="36">
      <c r="A1455" s="35"/>
      <c r="B1455" s="36"/>
      <c r="C1455" s="247" t="s">
        <v>3006</v>
      </c>
      <c r="D1455" s="247" t="s">
        <v>250</v>
      </c>
      <c r="E1455" s="248" t="s">
        <v>3007</v>
      </c>
      <c r="F1455" s="249" t="s">
        <v>3008</v>
      </c>
      <c r="G1455" s="250" t="s">
        <v>8</v>
      </c>
      <c r="H1455" s="251">
        <v>1</v>
      </c>
      <c r="I1455" s="252"/>
      <c r="J1455" s="251">
        <f t="shared" si="178"/>
        <v>0</v>
      </c>
      <c r="K1455" s="249" t="s">
        <v>1</v>
      </c>
      <c r="L1455" s="253"/>
      <c r="M1455" s="254" t="s">
        <v>1</v>
      </c>
      <c r="N1455" s="255" t="s">
        <v>41</v>
      </c>
      <c r="O1455" s="72"/>
      <c r="P1455" s="195">
        <f t="shared" si="179"/>
        <v>0</v>
      </c>
      <c r="Q1455" s="195">
        <v>0</v>
      </c>
      <c r="R1455" s="195">
        <f t="shared" si="180"/>
        <v>0</v>
      </c>
      <c r="S1455" s="195">
        <v>0</v>
      </c>
      <c r="T1455" s="196">
        <f t="shared" si="181"/>
        <v>0</v>
      </c>
      <c r="U1455" s="35"/>
      <c r="V1455" s="35"/>
      <c r="W1455" s="35"/>
      <c r="X1455" s="35"/>
      <c r="Y1455" s="35"/>
      <c r="Z1455" s="35"/>
      <c r="AA1455" s="35"/>
      <c r="AB1455" s="35"/>
      <c r="AC1455" s="35"/>
      <c r="AD1455" s="35"/>
      <c r="AE1455" s="35"/>
      <c r="AR1455" s="197" t="s">
        <v>373</v>
      </c>
      <c r="AT1455" s="197" t="s">
        <v>250</v>
      </c>
      <c r="AU1455" s="197" t="s">
        <v>85</v>
      </c>
      <c r="AY1455" s="18" t="s">
        <v>158</v>
      </c>
      <c r="BE1455" s="198">
        <f t="shared" si="182"/>
        <v>0</v>
      </c>
      <c r="BF1455" s="198">
        <f t="shared" si="183"/>
        <v>0</v>
      </c>
      <c r="BG1455" s="198">
        <f t="shared" si="184"/>
        <v>0</v>
      </c>
      <c r="BH1455" s="198">
        <f t="shared" si="185"/>
        <v>0</v>
      </c>
      <c r="BI1455" s="198">
        <f t="shared" si="186"/>
        <v>0</v>
      </c>
      <c r="BJ1455" s="18" t="s">
        <v>8</v>
      </c>
      <c r="BK1455" s="198">
        <f t="shared" si="187"/>
        <v>0</v>
      </c>
      <c r="BL1455" s="18" t="s">
        <v>283</v>
      </c>
      <c r="BM1455" s="197" t="s">
        <v>3009</v>
      </c>
    </row>
    <row r="1456" spans="1:65" s="2" customFormat="1" ht="24">
      <c r="A1456" s="35"/>
      <c r="B1456" s="36"/>
      <c r="C1456" s="247" t="s">
        <v>3010</v>
      </c>
      <c r="D1456" s="247" t="s">
        <v>250</v>
      </c>
      <c r="E1456" s="248" t="s">
        <v>3011</v>
      </c>
      <c r="F1456" s="249" t="s">
        <v>3012</v>
      </c>
      <c r="G1456" s="250" t="s">
        <v>25</v>
      </c>
      <c r="H1456" s="251">
        <v>10</v>
      </c>
      <c r="I1456" s="252"/>
      <c r="J1456" s="251">
        <f t="shared" si="178"/>
        <v>0</v>
      </c>
      <c r="K1456" s="249" t="s">
        <v>1</v>
      </c>
      <c r="L1456" s="253"/>
      <c r="M1456" s="254" t="s">
        <v>1</v>
      </c>
      <c r="N1456" s="255" t="s">
        <v>41</v>
      </c>
      <c r="O1456" s="72"/>
      <c r="P1456" s="195">
        <f t="shared" si="179"/>
        <v>0</v>
      </c>
      <c r="Q1456" s="195">
        <v>0</v>
      </c>
      <c r="R1456" s="195">
        <f t="shared" si="180"/>
        <v>0</v>
      </c>
      <c r="S1456" s="195">
        <v>0</v>
      </c>
      <c r="T1456" s="196">
        <f t="shared" si="181"/>
        <v>0</v>
      </c>
      <c r="U1456" s="35"/>
      <c r="V1456" s="35"/>
      <c r="W1456" s="35"/>
      <c r="X1456" s="35"/>
      <c r="Y1456" s="35"/>
      <c r="Z1456" s="35"/>
      <c r="AA1456" s="35"/>
      <c r="AB1456" s="35"/>
      <c r="AC1456" s="35"/>
      <c r="AD1456" s="35"/>
      <c r="AE1456" s="35"/>
      <c r="AR1456" s="197" t="s">
        <v>373</v>
      </c>
      <c r="AT1456" s="197" t="s">
        <v>250</v>
      </c>
      <c r="AU1456" s="197" t="s">
        <v>85</v>
      </c>
      <c r="AY1456" s="18" t="s">
        <v>158</v>
      </c>
      <c r="BE1456" s="198">
        <f t="shared" si="182"/>
        <v>0</v>
      </c>
      <c r="BF1456" s="198">
        <f t="shared" si="183"/>
        <v>0</v>
      </c>
      <c r="BG1456" s="198">
        <f t="shared" si="184"/>
        <v>0</v>
      </c>
      <c r="BH1456" s="198">
        <f t="shared" si="185"/>
        <v>0</v>
      </c>
      <c r="BI1456" s="198">
        <f t="shared" si="186"/>
        <v>0</v>
      </c>
      <c r="BJ1456" s="18" t="s">
        <v>8</v>
      </c>
      <c r="BK1456" s="198">
        <f t="shared" si="187"/>
        <v>0</v>
      </c>
      <c r="BL1456" s="18" t="s">
        <v>283</v>
      </c>
      <c r="BM1456" s="197" t="s">
        <v>3013</v>
      </c>
    </row>
    <row r="1457" spans="1:65" s="2" customFormat="1" ht="16.5" customHeight="1">
      <c r="A1457" s="35"/>
      <c r="B1457" s="36"/>
      <c r="C1457" s="247" t="s">
        <v>3014</v>
      </c>
      <c r="D1457" s="247" t="s">
        <v>250</v>
      </c>
      <c r="E1457" s="248" t="s">
        <v>3015</v>
      </c>
      <c r="F1457" s="249" t="s">
        <v>3016</v>
      </c>
      <c r="G1457" s="250" t="s">
        <v>8</v>
      </c>
      <c r="H1457" s="251">
        <v>1</v>
      </c>
      <c r="I1457" s="252"/>
      <c r="J1457" s="251">
        <f t="shared" si="178"/>
        <v>0</v>
      </c>
      <c r="K1457" s="249" t="s">
        <v>1</v>
      </c>
      <c r="L1457" s="253"/>
      <c r="M1457" s="254" t="s">
        <v>1</v>
      </c>
      <c r="N1457" s="255" t="s">
        <v>41</v>
      </c>
      <c r="O1457" s="72"/>
      <c r="P1457" s="195">
        <f t="shared" si="179"/>
        <v>0</v>
      </c>
      <c r="Q1457" s="195">
        <v>0</v>
      </c>
      <c r="R1457" s="195">
        <f t="shared" si="180"/>
        <v>0</v>
      </c>
      <c r="S1457" s="195">
        <v>0</v>
      </c>
      <c r="T1457" s="196">
        <f t="shared" si="181"/>
        <v>0</v>
      </c>
      <c r="U1457" s="35"/>
      <c r="V1457" s="35"/>
      <c r="W1457" s="35"/>
      <c r="X1457" s="35"/>
      <c r="Y1457" s="35"/>
      <c r="Z1457" s="35"/>
      <c r="AA1457" s="35"/>
      <c r="AB1457" s="35"/>
      <c r="AC1457" s="35"/>
      <c r="AD1457" s="35"/>
      <c r="AE1457" s="35"/>
      <c r="AR1457" s="197" t="s">
        <v>373</v>
      </c>
      <c r="AT1457" s="197" t="s">
        <v>250</v>
      </c>
      <c r="AU1457" s="197" t="s">
        <v>85</v>
      </c>
      <c r="AY1457" s="18" t="s">
        <v>158</v>
      </c>
      <c r="BE1457" s="198">
        <f t="shared" si="182"/>
        <v>0</v>
      </c>
      <c r="BF1457" s="198">
        <f t="shared" si="183"/>
        <v>0</v>
      </c>
      <c r="BG1457" s="198">
        <f t="shared" si="184"/>
        <v>0</v>
      </c>
      <c r="BH1457" s="198">
        <f t="shared" si="185"/>
        <v>0</v>
      </c>
      <c r="BI1457" s="198">
        <f t="shared" si="186"/>
        <v>0</v>
      </c>
      <c r="BJ1457" s="18" t="s">
        <v>8</v>
      </c>
      <c r="BK1457" s="198">
        <f t="shared" si="187"/>
        <v>0</v>
      </c>
      <c r="BL1457" s="18" t="s">
        <v>283</v>
      </c>
      <c r="BM1457" s="197" t="s">
        <v>3017</v>
      </c>
    </row>
    <row r="1458" spans="1:65" s="2" customFormat="1" ht="24">
      <c r="A1458" s="35"/>
      <c r="B1458" s="36"/>
      <c r="C1458" s="247" t="s">
        <v>3018</v>
      </c>
      <c r="D1458" s="247" t="s">
        <v>250</v>
      </c>
      <c r="E1458" s="248" t="s">
        <v>3019</v>
      </c>
      <c r="F1458" s="249" t="s">
        <v>3020</v>
      </c>
      <c r="G1458" s="250" t="s">
        <v>8</v>
      </c>
      <c r="H1458" s="251">
        <v>1</v>
      </c>
      <c r="I1458" s="252"/>
      <c r="J1458" s="251">
        <f t="shared" si="178"/>
        <v>0</v>
      </c>
      <c r="K1458" s="249" t="s">
        <v>1</v>
      </c>
      <c r="L1458" s="253"/>
      <c r="M1458" s="254" t="s">
        <v>1</v>
      </c>
      <c r="N1458" s="255" t="s">
        <v>41</v>
      </c>
      <c r="O1458" s="72"/>
      <c r="P1458" s="195">
        <f t="shared" si="179"/>
        <v>0</v>
      </c>
      <c r="Q1458" s="195">
        <v>0</v>
      </c>
      <c r="R1458" s="195">
        <f t="shared" si="180"/>
        <v>0</v>
      </c>
      <c r="S1458" s="195">
        <v>0</v>
      </c>
      <c r="T1458" s="196">
        <f t="shared" si="181"/>
        <v>0</v>
      </c>
      <c r="U1458" s="35"/>
      <c r="V1458" s="35"/>
      <c r="W1458" s="35"/>
      <c r="X1458" s="35"/>
      <c r="Y1458" s="35"/>
      <c r="Z1458" s="35"/>
      <c r="AA1458" s="35"/>
      <c r="AB1458" s="35"/>
      <c r="AC1458" s="35"/>
      <c r="AD1458" s="35"/>
      <c r="AE1458" s="35"/>
      <c r="AR1458" s="197" t="s">
        <v>373</v>
      </c>
      <c r="AT1458" s="197" t="s">
        <v>250</v>
      </c>
      <c r="AU1458" s="197" t="s">
        <v>85</v>
      </c>
      <c r="AY1458" s="18" t="s">
        <v>158</v>
      </c>
      <c r="BE1458" s="198">
        <f t="shared" si="182"/>
        <v>0</v>
      </c>
      <c r="BF1458" s="198">
        <f t="shared" si="183"/>
        <v>0</v>
      </c>
      <c r="BG1458" s="198">
        <f t="shared" si="184"/>
        <v>0</v>
      </c>
      <c r="BH1458" s="198">
        <f t="shared" si="185"/>
        <v>0</v>
      </c>
      <c r="BI1458" s="198">
        <f t="shared" si="186"/>
        <v>0</v>
      </c>
      <c r="BJ1458" s="18" t="s">
        <v>8</v>
      </c>
      <c r="BK1458" s="198">
        <f t="shared" si="187"/>
        <v>0</v>
      </c>
      <c r="BL1458" s="18" t="s">
        <v>283</v>
      </c>
      <c r="BM1458" s="197" t="s">
        <v>3021</v>
      </c>
    </row>
    <row r="1459" spans="1:65" s="2" customFormat="1" ht="24">
      <c r="A1459" s="35"/>
      <c r="B1459" s="36"/>
      <c r="C1459" s="247" t="s">
        <v>3022</v>
      </c>
      <c r="D1459" s="247" t="s">
        <v>250</v>
      </c>
      <c r="E1459" s="248" t="s">
        <v>3023</v>
      </c>
      <c r="F1459" s="249" t="s">
        <v>3024</v>
      </c>
      <c r="G1459" s="250" t="s">
        <v>8</v>
      </c>
      <c r="H1459" s="251">
        <v>1</v>
      </c>
      <c r="I1459" s="252"/>
      <c r="J1459" s="251">
        <f t="shared" si="178"/>
        <v>0</v>
      </c>
      <c r="K1459" s="249" t="s">
        <v>1</v>
      </c>
      <c r="L1459" s="253"/>
      <c r="M1459" s="254" t="s">
        <v>1</v>
      </c>
      <c r="N1459" s="255" t="s">
        <v>41</v>
      </c>
      <c r="O1459" s="72"/>
      <c r="P1459" s="195">
        <f t="shared" si="179"/>
        <v>0</v>
      </c>
      <c r="Q1459" s="195">
        <v>0</v>
      </c>
      <c r="R1459" s="195">
        <f t="shared" si="180"/>
        <v>0</v>
      </c>
      <c r="S1459" s="195">
        <v>0</v>
      </c>
      <c r="T1459" s="196">
        <f t="shared" si="181"/>
        <v>0</v>
      </c>
      <c r="U1459" s="35"/>
      <c r="V1459" s="35"/>
      <c r="W1459" s="35"/>
      <c r="X1459" s="35"/>
      <c r="Y1459" s="35"/>
      <c r="Z1459" s="35"/>
      <c r="AA1459" s="35"/>
      <c r="AB1459" s="35"/>
      <c r="AC1459" s="35"/>
      <c r="AD1459" s="35"/>
      <c r="AE1459" s="35"/>
      <c r="AR1459" s="197" t="s">
        <v>373</v>
      </c>
      <c r="AT1459" s="197" t="s">
        <v>250</v>
      </c>
      <c r="AU1459" s="197" t="s">
        <v>85</v>
      </c>
      <c r="AY1459" s="18" t="s">
        <v>158</v>
      </c>
      <c r="BE1459" s="198">
        <f t="shared" si="182"/>
        <v>0</v>
      </c>
      <c r="BF1459" s="198">
        <f t="shared" si="183"/>
        <v>0</v>
      </c>
      <c r="BG1459" s="198">
        <f t="shared" si="184"/>
        <v>0</v>
      </c>
      <c r="BH1459" s="198">
        <f t="shared" si="185"/>
        <v>0</v>
      </c>
      <c r="BI1459" s="198">
        <f t="shared" si="186"/>
        <v>0</v>
      </c>
      <c r="BJ1459" s="18" t="s">
        <v>8</v>
      </c>
      <c r="BK1459" s="198">
        <f t="shared" si="187"/>
        <v>0</v>
      </c>
      <c r="BL1459" s="18" t="s">
        <v>283</v>
      </c>
      <c r="BM1459" s="197" t="s">
        <v>3025</v>
      </c>
    </row>
    <row r="1460" spans="1:65" s="2" customFormat="1" ht="24">
      <c r="A1460" s="35"/>
      <c r="B1460" s="36"/>
      <c r="C1460" s="247" t="s">
        <v>3026</v>
      </c>
      <c r="D1460" s="247" t="s">
        <v>250</v>
      </c>
      <c r="E1460" s="248" t="s">
        <v>3027</v>
      </c>
      <c r="F1460" s="249" t="s">
        <v>3028</v>
      </c>
      <c r="G1460" s="250" t="s">
        <v>8</v>
      </c>
      <c r="H1460" s="251">
        <v>1</v>
      </c>
      <c r="I1460" s="252"/>
      <c r="J1460" s="251">
        <f t="shared" si="178"/>
        <v>0</v>
      </c>
      <c r="K1460" s="249" t="s">
        <v>1</v>
      </c>
      <c r="L1460" s="253"/>
      <c r="M1460" s="254" t="s">
        <v>1</v>
      </c>
      <c r="N1460" s="255" t="s">
        <v>41</v>
      </c>
      <c r="O1460" s="72"/>
      <c r="P1460" s="195">
        <f t="shared" si="179"/>
        <v>0</v>
      </c>
      <c r="Q1460" s="195">
        <v>0</v>
      </c>
      <c r="R1460" s="195">
        <f t="shared" si="180"/>
        <v>0</v>
      </c>
      <c r="S1460" s="195">
        <v>0</v>
      </c>
      <c r="T1460" s="196">
        <f t="shared" si="181"/>
        <v>0</v>
      </c>
      <c r="U1460" s="35"/>
      <c r="V1460" s="35"/>
      <c r="W1460" s="35"/>
      <c r="X1460" s="35"/>
      <c r="Y1460" s="35"/>
      <c r="Z1460" s="35"/>
      <c r="AA1460" s="35"/>
      <c r="AB1460" s="35"/>
      <c r="AC1460" s="35"/>
      <c r="AD1460" s="35"/>
      <c r="AE1460" s="35"/>
      <c r="AR1460" s="197" t="s">
        <v>373</v>
      </c>
      <c r="AT1460" s="197" t="s">
        <v>250</v>
      </c>
      <c r="AU1460" s="197" t="s">
        <v>85</v>
      </c>
      <c r="AY1460" s="18" t="s">
        <v>158</v>
      </c>
      <c r="BE1460" s="198">
        <f t="shared" si="182"/>
        <v>0</v>
      </c>
      <c r="BF1460" s="198">
        <f t="shared" si="183"/>
        <v>0</v>
      </c>
      <c r="BG1460" s="198">
        <f t="shared" si="184"/>
        <v>0</v>
      </c>
      <c r="BH1460" s="198">
        <f t="shared" si="185"/>
        <v>0</v>
      </c>
      <c r="BI1460" s="198">
        <f t="shared" si="186"/>
        <v>0</v>
      </c>
      <c r="BJ1460" s="18" t="s">
        <v>8</v>
      </c>
      <c r="BK1460" s="198">
        <f t="shared" si="187"/>
        <v>0</v>
      </c>
      <c r="BL1460" s="18" t="s">
        <v>283</v>
      </c>
      <c r="BM1460" s="197" t="s">
        <v>3029</v>
      </c>
    </row>
    <row r="1461" spans="1:65" s="2" customFormat="1" ht="24">
      <c r="A1461" s="35"/>
      <c r="B1461" s="36"/>
      <c r="C1461" s="247" t="s">
        <v>3030</v>
      </c>
      <c r="D1461" s="247" t="s">
        <v>250</v>
      </c>
      <c r="E1461" s="248" t="s">
        <v>3031</v>
      </c>
      <c r="F1461" s="249" t="s">
        <v>3032</v>
      </c>
      <c r="G1461" s="250" t="s">
        <v>8</v>
      </c>
      <c r="H1461" s="251">
        <v>1</v>
      </c>
      <c r="I1461" s="252"/>
      <c r="J1461" s="251">
        <f t="shared" si="178"/>
        <v>0</v>
      </c>
      <c r="K1461" s="249" t="s">
        <v>1</v>
      </c>
      <c r="L1461" s="253"/>
      <c r="M1461" s="254" t="s">
        <v>1</v>
      </c>
      <c r="N1461" s="255" t="s">
        <v>41</v>
      </c>
      <c r="O1461" s="72"/>
      <c r="P1461" s="195">
        <f t="shared" si="179"/>
        <v>0</v>
      </c>
      <c r="Q1461" s="195">
        <v>0</v>
      </c>
      <c r="R1461" s="195">
        <f t="shared" si="180"/>
        <v>0</v>
      </c>
      <c r="S1461" s="195">
        <v>0</v>
      </c>
      <c r="T1461" s="196">
        <f t="shared" si="181"/>
        <v>0</v>
      </c>
      <c r="U1461" s="35"/>
      <c r="V1461" s="35"/>
      <c r="W1461" s="35"/>
      <c r="X1461" s="35"/>
      <c r="Y1461" s="35"/>
      <c r="Z1461" s="35"/>
      <c r="AA1461" s="35"/>
      <c r="AB1461" s="35"/>
      <c r="AC1461" s="35"/>
      <c r="AD1461" s="35"/>
      <c r="AE1461" s="35"/>
      <c r="AR1461" s="197" t="s">
        <v>373</v>
      </c>
      <c r="AT1461" s="197" t="s">
        <v>250</v>
      </c>
      <c r="AU1461" s="197" t="s">
        <v>85</v>
      </c>
      <c r="AY1461" s="18" t="s">
        <v>158</v>
      </c>
      <c r="BE1461" s="198">
        <f t="shared" si="182"/>
        <v>0</v>
      </c>
      <c r="BF1461" s="198">
        <f t="shared" si="183"/>
        <v>0</v>
      </c>
      <c r="BG1461" s="198">
        <f t="shared" si="184"/>
        <v>0</v>
      </c>
      <c r="BH1461" s="198">
        <f t="shared" si="185"/>
        <v>0</v>
      </c>
      <c r="BI1461" s="198">
        <f t="shared" si="186"/>
        <v>0</v>
      </c>
      <c r="BJ1461" s="18" t="s">
        <v>8</v>
      </c>
      <c r="BK1461" s="198">
        <f t="shared" si="187"/>
        <v>0</v>
      </c>
      <c r="BL1461" s="18" t="s">
        <v>283</v>
      </c>
      <c r="BM1461" s="197" t="s">
        <v>3033</v>
      </c>
    </row>
    <row r="1462" spans="1:65" s="2" customFormat="1" ht="24">
      <c r="A1462" s="35"/>
      <c r="B1462" s="36"/>
      <c r="C1462" s="247" t="s">
        <v>3034</v>
      </c>
      <c r="D1462" s="247" t="s">
        <v>250</v>
      </c>
      <c r="E1462" s="248" t="s">
        <v>3035</v>
      </c>
      <c r="F1462" s="249" t="s">
        <v>3036</v>
      </c>
      <c r="G1462" s="250" t="s">
        <v>8</v>
      </c>
      <c r="H1462" s="251">
        <v>1</v>
      </c>
      <c r="I1462" s="252"/>
      <c r="J1462" s="251">
        <f t="shared" si="178"/>
        <v>0</v>
      </c>
      <c r="K1462" s="249" t="s">
        <v>1</v>
      </c>
      <c r="L1462" s="253"/>
      <c r="M1462" s="254" t="s">
        <v>1</v>
      </c>
      <c r="N1462" s="255" t="s">
        <v>41</v>
      </c>
      <c r="O1462" s="72"/>
      <c r="P1462" s="195">
        <f t="shared" si="179"/>
        <v>0</v>
      </c>
      <c r="Q1462" s="195">
        <v>0</v>
      </c>
      <c r="R1462" s="195">
        <f t="shared" si="180"/>
        <v>0</v>
      </c>
      <c r="S1462" s="195">
        <v>0</v>
      </c>
      <c r="T1462" s="196">
        <f t="shared" si="181"/>
        <v>0</v>
      </c>
      <c r="U1462" s="35"/>
      <c r="V1462" s="35"/>
      <c r="W1462" s="35"/>
      <c r="X1462" s="35"/>
      <c r="Y1462" s="35"/>
      <c r="Z1462" s="35"/>
      <c r="AA1462" s="35"/>
      <c r="AB1462" s="35"/>
      <c r="AC1462" s="35"/>
      <c r="AD1462" s="35"/>
      <c r="AE1462" s="35"/>
      <c r="AR1462" s="197" t="s">
        <v>373</v>
      </c>
      <c r="AT1462" s="197" t="s">
        <v>250</v>
      </c>
      <c r="AU1462" s="197" t="s">
        <v>85</v>
      </c>
      <c r="AY1462" s="18" t="s">
        <v>158</v>
      </c>
      <c r="BE1462" s="198">
        <f t="shared" si="182"/>
        <v>0</v>
      </c>
      <c r="BF1462" s="198">
        <f t="shared" si="183"/>
        <v>0</v>
      </c>
      <c r="BG1462" s="198">
        <f t="shared" si="184"/>
        <v>0</v>
      </c>
      <c r="BH1462" s="198">
        <f t="shared" si="185"/>
        <v>0</v>
      </c>
      <c r="BI1462" s="198">
        <f t="shared" si="186"/>
        <v>0</v>
      </c>
      <c r="BJ1462" s="18" t="s">
        <v>8</v>
      </c>
      <c r="BK1462" s="198">
        <f t="shared" si="187"/>
        <v>0</v>
      </c>
      <c r="BL1462" s="18" t="s">
        <v>283</v>
      </c>
      <c r="BM1462" s="197" t="s">
        <v>3037</v>
      </c>
    </row>
    <row r="1463" spans="1:65" s="2" customFormat="1" ht="24">
      <c r="A1463" s="35"/>
      <c r="B1463" s="36"/>
      <c r="C1463" s="247" t="s">
        <v>3038</v>
      </c>
      <c r="D1463" s="247" t="s">
        <v>250</v>
      </c>
      <c r="E1463" s="248" t="s">
        <v>3039</v>
      </c>
      <c r="F1463" s="249" t="s">
        <v>3036</v>
      </c>
      <c r="G1463" s="250" t="s">
        <v>8</v>
      </c>
      <c r="H1463" s="251">
        <v>1</v>
      </c>
      <c r="I1463" s="252"/>
      <c r="J1463" s="251">
        <f t="shared" si="178"/>
        <v>0</v>
      </c>
      <c r="K1463" s="249" t="s">
        <v>1</v>
      </c>
      <c r="L1463" s="253"/>
      <c r="M1463" s="254" t="s">
        <v>1</v>
      </c>
      <c r="N1463" s="255" t="s">
        <v>41</v>
      </c>
      <c r="O1463" s="72"/>
      <c r="P1463" s="195">
        <f t="shared" si="179"/>
        <v>0</v>
      </c>
      <c r="Q1463" s="195">
        <v>0</v>
      </c>
      <c r="R1463" s="195">
        <f t="shared" si="180"/>
        <v>0</v>
      </c>
      <c r="S1463" s="195">
        <v>0</v>
      </c>
      <c r="T1463" s="196">
        <f t="shared" si="181"/>
        <v>0</v>
      </c>
      <c r="U1463" s="35"/>
      <c r="V1463" s="35"/>
      <c r="W1463" s="35"/>
      <c r="X1463" s="35"/>
      <c r="Y1463" s="35"/>
      <c r="Z1463" s="35"/>
      <c r="AA1463" s="35"/>
      <c r="AB1463" s="35"/>
      <c r="AC1463" s="35"/>
      <c r="AD1463" s="35"/>
      <c r="AE1463" s="35"/>
      <c r="AR1463" s="197" t="s">
        <v>373</v>
      </c>
      <c r="AT1463" s="197" t="s">
        <v>250</v>
      </c>
      <c r="AU1463" s="197" t="s">
        <v>85</v>
      </c>
      <c r="AY1463" s="18" t="s">
        <v>158</v>
      </c>
      <c r="BE1463" s="198">
        <f t="shared" si="182"/>
        <v>0</v>
      </c>
      <c r="BF1463" s="198">
        <f t="shared" si="183"/>
        <v>0</v>
      </c>
      <c r="BG1463" s="198">
        <f t="shared" si="184"/>
        <v>0</v>
      </c>
      <c r="BH1463" s="198">
        <f t="shared" si="185"/>
        <v>0</v>
      </c>
      <c r="BI1463" s="198">
        <f t="shared" si="186"/>
        <v>0</v>
      </c>
      <c r="BJ1463" s="18" t="s">
        <v>8</v>
      </c>
      <c r="BK1463" s="198">
        <f t="shared" si="187"/>
        <v>0</v>
      </c>
      <c r="BL1463" s="18" t="s">
        <v>283</v>
      </c>
      <c r="BM1463" s="197" t="s">
        <v>3040</v>
      </c>
    </row>
    <row r="1464" spans="1:65" s="2" customFormat="1" ht="24">
      <c r="A1464" s="35"/>
      <c r="B1464" s="36"/>
      <c r="C1464" s="247" t="s">
        <v>3041</v>
      </c>
      <c r="D1464" s="247" t="s">
        <v>250</v>
      </c>
      <c r="E1464" s="248" t="s">
        <v>3042</v>
      </c>
      <c r="F1464" s="249" t="s">
        <v>3043</v>
      </c>
      <c r="G1464" s="250" t="s">
        <v>8</v>
      </c>
      <c r="H1464" s="251">
        <v>1</v>
      </c>
      <c r="I1464" s="252"/>
      <c r="J1464" s="251">
        <f t="shared" si="178"/>
        <v>0</v>
      </c>
      <c r="K1464" s="249" t="s">
        <v>1</v>
      </c>
      <c r="L1464" s="253"/>
      <c r="M1464" s="254" t="s">
        <v>1</v>
      </c>
      <c r="N1464" s="255" t="s">
        <v>41</v>
      </c>
      <c r="O1464" s="72"/>
      <c r="P1464" s="195">
        <f t="shared" si="179"/>
        <v>0</v>
      </c>
      <c r="Q1464" s="195">
        <v>0</v>
      </c>
      <c r="R1464" s="195">
        <f t="shared" si="180"/>
        <v>0</v>
      </c>
      <c r="S1464" s="195">
        <v>0</v>
      </c>
      <c r="T1464" s="196">
        <f t="shared" si="181"/>
        <v>0</v>
      </c>
      <c r="U1464" s="35"/>
      <c r="V1464" s="35"/>
      <c r="W1464" s="35"/>
      <c r="X1464" s="35"/>
      <c r="Y1464" s="35"/>
      <c r="Z1464" s="35"/>
      <c r="AA1464" s="35"/>
      <c r="AB1464" s="35"/>
      <c r="AC1464" s="35"/>
      <c r="AD1464" s="35"/>
      <c r="AE1464" s="35"/>
      <c r="AR1464" s="197" t="s">
        <v>373</v>
      </c>
      <c r="AT1464" s="197" t="s">
        <v>250</v>
      </c>
      <c r="AU1464" s="197" t="s">
        <v>85</v>
      </c>
      <c r="AY1464" s="18" t="s">
        <v>158</v>
      </c>
      <c r="BE1464" s="198">
        <f t="shared" si="182"/>
        <v>0</v>
      </c>
      <c r="BF1464" s="198">
        <f t="shared" si="183"/>
        <v>0</v>
      </c>
      <c r="BG1464" s="198">
        <f t="shared" si="184"/>
        <v>0</v>
      </c>
      <c r="BH1464" s="198">
        <f t="shared" si="185"/>
        <v>0</v>
      </c>
      <c r="BI1464" s="198">
        <f t="shared" si="186"/>
        <v>0</v>
      </c>
      <c r="BJ1464" s="18" t="s">
        <v>8</v>
      </c>
      <c r="BK1464" s="198">
        <f t="shared" si="187"/>
        <v>0</v>
      </c>
      <c r="BL1464" s="18" t="s">
        <v>283</v>
      </c>
      <c r="BM1464" s="197" t="s">
        <v>3044</v>
      </c>
    </row>
    <row r="1465" spans="1:65" s="2" customFormat="1" ht="24">
      <c r="A1465" s="35"/>
      <c r="B1465" s="36"/>
      <c r="C1465" s="247" t="s">
        <v>3045</v>
      </c>
      <c r="D1465" s="247" t="s">
        <v>250</v>
      </c>
      <c r="E1465" s="248" t="s">
        <v>3046</v>
      </c>
      <c r="F1465" s="249" t="s">
        <v>3047</v>
      </c>
      <c r="G1465" s="250" t="s">
        <v>8</v>
      </c>
      <c r="H1465" s="251">
        <v>1</v>
      </c>
      <c r="I1465" s="252"/>
      <c r="J1465" s="251">
        <f t="shared" si="178"/>
        <v>0</v>
      </c>
      <c r="K1465" s="249" t="s">
        <v>1</v>
      </c>
      <c r="L1465" s="253"/>
      <c r="M1465" s="254" t="s">
        <v>1</v>
      </c>
      <c r="N1465" s="255" t="s">
        <v>41</v>
      </c>
      <c r="O1465" s="72"/>
      <c r="P1465" s="195">
        <f t="shared" si="179"/>
        <v>0</v>
      </c>
      <c r="Q1465" s="195">
        <v>0</v>
      </c>
      <c r="R1465" s="195">
        <f t="shared" si="180"/>
        <v>0</v>
      </c>
      <c r="S1465" s="195">
        <v>0</v>
      </c>
      <c r="T1465" s="196">
        <f t="shared" si="181"/>
        <v>0</v>
      </c>
      <c r="U1465" s="35"/>
      <c r="V1465" s="35"/>
      <c r="W1465" s="35"/>
      <c r="X1465" s="35"/>
      <c r="Y1465" s="35"/>
      <c r="Z1465" s="35"/>
      <c r="AA1465" s="35"/>
      <c r="AB1465" s="35"/>
      <c r="AC1465" s="35"/>
      <c r="AD1465" s="35"/>
      <c r="AE1465" s="35"/>
      <c r="AR1465" s="197" t="s">
        <v>373</v>
      </c>
      <c r="AT1465" s="197" t="s">
        <v>250</v>
      </c>
      <c r="AU1465" s="197" t="s">
        <v>85</v>
      </c>
      <c r="AY1465" s="18" t="s">
        <v>158</v>
      </c>
      <c r="BE1465" s="198">
        <f t="shared" si="182"/>
        <v>0</v>
      </c>
      <c r="BF1465" s="198">
        <f t="shared" si="183"/>
        <v>0</v>
      </c>
      <c r="BG1465" s="198">
        <f t="shared" si="184"/>
        <v>0</v>
      </c>
      <c r="BH1465" s="198">
        <f t="shared" si="185"/>
        <v>0</v>
      </c>
      <c r="BI1465" s="198">
        <f t="shared" si="186"/>
        <v>0</v>
      </c>
      <c r="BJ1465" s="18" t="s">
        <v>8</v>
      </c>
      <c r="BK1465" s="198">
        <f t="shared" si="187"/>
        <v>0</v>
      </c>
      <c r="BL1465" s="18" t="s">
        <v>283</v>
      </c>
      <c r="BM1465" s="197" t="s">
        <v>3048</v>
      </c>
    </row>
    <row r="1466" spans="1:65" s="2" customFormat="1" ht="24">
      <c r="A1466" s="35"/>
      <c r="B1466" s="36"/>
      <c r="C1466" s="247" t="s">
        <v>3049</v>
      </c>
      <c r="D1466" s="247" t="s">
        <v>250</v>
      </c>
      <c r="E1466" s="248" t="s">
        <v>3050</v>
      </c>
      <c r="F1466" s="249" t="s">
        <v>3051</v>
      </c>
      <c r="G1466" s="250" t="s">
        <v>8</v>
      </c>
      <c r="H1466" s="251">
        <v>1</v>
      </c>
      <c r="I1466" s="252"/>
      <c r="J1466" s="251">
        <f t="shared" si="178"/>
        <v>0</v>
      </c>
      <c r="K1466" s="249" t="s">
        <v>1</v>
      </c>
      <c r="L1466" s="253"/>
      <c r="M1466" s="254" t="s">
        <v>1</v>
      </c>
      <c r="N1466" s="255" t="s">
        <v>41</v>
      </c>
      <c r="O1466" s="72"/>
      <c r="P1466" s="195">
        <f t="shared" si="179"/>
        <v>0</v>
      </c>
      <c r="Q1466" s="195">
        <v>0</v>
      </c>
      <c r="R1466" s="195">
        <f t="shared" si="180"/>
        <v>0</v>
      </c>
      <c r="S1466" s="195">
        <v>0</v>
      </c>
      <c r="T1466" s="196">
        <f t="shared" si="181"/>
        <v>0</v>
      </c>
      <c r="U1466" s="35"/>
      <c r="V1466" s="35"/>
      <c r="W1466" s="35"/>
      <c r="X1466" s="35"/>
      <c r="Y1466" s="35"/>
      <c r="Z1466" s="35"/>
      <c r="AA1466" s="35"/>
      <c r="AB1466" s="35"/>
      <c r="AC1466" s="35"/>
      <c r="AD1466" s="35"/>
      <c r="AE1466" s="35"/>
      <c r="AR1466" s="197" t="s">
        <v>373</v>
      </c>
      <c r="AT1466" s="197" t="s">
        <v>250</v>
      </c>
      <c r="AU1466" s="197" t="s">
        <v>85</v>
      </c>
      <c r="AY1466" s="18" t="s">
        <v>158</v>
      </c>
      <c r="BE1466" s="198">
        <f t="shared" si="182"/>
        <v>0</v>
      </c>
      <c r="BF1466" s="198">
        <f t="shared" si="183"/>
        <v>0</v>
      </c>
      <c r="BG1466" s="198">
        <f t="shared" si="184"/>
        <v>0</v>
      </c>
      <c r="BH1466" s="198">
        <f t="shared" si="185"/>
        <v>0</v>
      </c>
      <c r="BI1466" s="198">
        <f t="shared" si="186"/>
        <v>0</v>
      </c>
      <c r="BJ1466" s="18" t="s">
        <v>8</v>
      </c>
      <c r="BK1466" s="198">
        <f t="shared" si="187"/>
        <v>0</v>
      </c>
      <c r="BL1466" s="18" t="s">
        <v>283</v>
      </c>
      <c r="BM1466" s="197" t="s">
        <v>3052</v>
      </c>
    </row>
    <row r="1467" spans="1:65" s="2" customFormat="1" ht="24">
      <c r="A1467" s="35"/>
      <c r="B1467" s="36"/>
      <c r="C1467" s="247" t="s">
        <v>3053</v>
      </c>
      <c r="D1467" s="247" t="s">
        <v>250</v>
      </c>
      <c r="E1467" s="248" t="s">
        <v>3054</v>
      </c>
      <c r="F1467" s="249" t="s">
        <v>3055</v>
      </c>
      <c r="G1467" s="250" t="s">
        <v>85</v>
      </c>
      <c r="H1467" s="251">
        <v>2</v>
      </c>
      <c r="I1467" s="252"/>
      <c r="J1467" s="251">
        <f t="shared" si="178"/>
        <v>0</v>
      </c>
      <c r="K1467" s="249" t="s">
        <v>1</v>
      </c>
      <c r="L1467" s="253"/>
      <c r="M1467" s="254" t="s">
        <v>1</v>
      </c>
      <c r="N1467" s="255" t="s">
        <v>41</v>
      </c>
      <c r="O1467" s="72"/>
      <c r="P1467" s="195">
        <f t="shared" si="179"/>
        <v>0</v>
      </c>
      <c r="Q1467" s="195">
        <v>0</v>
      </c>
      <c r="R1467" s="195">
        <f t="shared" si="180"/>
        <v>0</v>
      </c>
      <c r="S1467" s="195">
        <v>0</v>
      </c>
      <c r="T1467" s="196">
        <f t="shared" si="181"/>
        <v>0</v>
      </c>
      <c r="U1467" s="35"/>
      <c r="V1467" s="35"/>
      <c r="W1467" s="35"/>
      <c r="X1467" s="35"/>
      <c r="Y1467" s="35"/>
      <c r="Z1467" s="35"/>
      <c r="AA1467" s="35"/>
      <c r="AB1467" s="35"/>
      <c r="AC1467" s="35"/>
      <c r="AD1467" s="35"/>
      <c r="AE1467" s="35"/>
      <c r="AR1467" s="197" t="s">
        <v>373</v>
      </c>
      <c r="AT1467" s="197" t="s">
        <v>250</v>
      </c>
      <c r="AU1467" s="197" t="s">
        <v>85</v>
      </c>
      <c r="AY1467" s="18" t="s">
        <v>158</v>
      </c>
      <c r="BE1467" s="198">
        <f t="shared" si="182"/>
        <v>0</v>
      </c>
      <c r="BF1467" s="198">
        <f t="shared" si="183"/>
        <v>0</v>
      </c>
      <c r="BG1467" s="198">
        <f t="shared" si="184"/>
        <v>0</v>
      </c>
      <c r="BH1467" s="198">
        <f t="shared" si="185"/>
        <v>0</v>
      </c>
      <c r="BI1467" s="198">
        <f t="shared" si="186"/>
        <v>0</v>
      </c>
      <c r="BJ1467" s="18" t="s">
        <v>8</v>
      </c>
      <c r="BK1467" s="198">
        <f t="shared" si="187"/>
        <v>0</v>
      </c>
      <c r="BL1467" s="18" t="s">
        <v>283</v>
      </c>
      <c r="BM1467" s="197" t="s">
        <v>3056</v>
      </c>
    </row>
    <row r="1468" spans="1:65" s="2" customFormat="1" ht="24">
      <c r="A1468" s="35"/>
      <c r="B1468" s="36"/>
      <c r="C1468" s="247" t="s">
        <v>3057</v>
      </c>
      <c r="D1468" s="247" t="s">
        <v>250</v>
      </c>
      <c r="E1468" s="248" t="s">
        <v>3058</v>
      </c>
      <c r="F1468" s="249" t="s">
        <v>3059</v>
      </c>
      <c r="G1468" s="250" t="s">
        <v>177</v>
      </c>
      <c r="H1468" s="251">
        <v>3</v>
      </c>
      <c r="I1468" s="252"/>
      <c r="J1468" s="251">
        <f t="shared" si="178"/>
        <v>0</v>
      </c>
      <c r="K1468" s="249" t="s">
        <v>1</v>
      </c>
      <c r="L1468" s="253"/>
      <c r="M1468" s="254" t="s">
        <v>1</v>
      </c>
      <c r="N1468" s="255" t="s">
        <v>41</v>
      </c>
      <c r="O1468" s="72"/>
      <c r="P1468" s="195">
        <f t="shared" si="179"/>
        <v>0</v>
      </c>
      <c r="Q1468" s="195">
        <v>0</v>
      </c>
      <c r="R1468" s="195">
        <f t="shared" si="180"/>
        <v>0</v>
      </c>
      <c r="S1468" s="195">
        <v>0</v>
      </c>
      <c r="T1468" s="196">
        <f t="shared" si="181"/>
        <v>0</v>
      </c>
      <c r="U1468" s="35"/>
      <c r="V1468" s="35"/>
      <c r="W1468" s="35"/>
      <c r="X1468" s="35"/>
      <c r="Y1468" s="35"/>
      <c r="Z1468" s="35"/>
      <c r="AA1468" s="35"/>
      <c r="AB1468" s="35"/>
      <c r="AC1468" s="35"/>
      <c r="AD1468" s="35"/>
      <c r="AE1468" s="35"/>
      <c r="AR1468" s="197" t="s">
        <v>373</v>
      </c>
      <c r="AT1468" s="197" t="s">
        <v>250</v>
      </c>
      <c r="AU1468" s="197" t="s">
        <v>85</v>
      </c>
      <c r="AY1468" s="18" t="s">
        <v>158</v>
      </c>
      <c r="BE1468" s="198">
        <f t="shared" si="182"/>
        <v>0</v>
      </c>
      <c r="BF1468" s="198">
        <f t="shared" si="183"/>
        <v>0</v>
      </c>
      <c r="BG1468" s="198">
        <f t="shared" si="184"/>
        <v>0</v>
      </c>
      <c r="BH1468" s="198">
        <f t="shared" si="185"/>
        <v>0</v>
      </c>
      <c r="BI1468" s="198">
        <f t="shared" si="186"/>
        <v>0</v>
      </c>
      <c r="BJ1468" s="18" t="s">
        <v>8</v>
      </c>
      <c r="BK1468" s="198">
        <f t="shared" si="187"/>
        <v>0</v>
      </c>
      <c r="BL1468" s="18" t="s">
        <v>283</v>
      </c>
      <c r="BM1468" s="197" t="s">
        <v>3060</v>
      </c>
    </row>
    <row r="1469" spans="1:65" s="2" customFormat="1" ht="24">
      <c r="A1469" s="35"/>
      <c r="B1469" s="36"/>
      <c r="C1469" s="247" t="s">
        <v>3061</v>
      </c>
      <c r="D1469" s="247" t="s">
        <v>250</v>
      </c>
      <c r="E1469" s="248" t="s">
        <v>3062</v>
      </c>
      <c r="F1469" s="249" t="s">
        <v>3063</v>
      </c>
      <c r="G1469" s="250" t="s">
        <v>8</v>
      </c>
      <c r="H1469" s="251">
        <v>1</v>
      </c>
      <c r="I1469" s="252"/>
      <c r="J1469" s="251">
        <f t="shared" si="178"/>
        <v>0</v>
      </c>
      <c r="K1469" s="249" t="s">
        <v>1</v>
      </c>
      <c r="L1469" s="253"/>
      <c r="M1469" s="254" t="s">
        <v>1</v>
      </c>
      <c r="N1469" s="255" t="s">
        <v>41</v>
      </c>
      <c r="O1469" s="72"/>
      <c r="P1469" s="195">
        <f t="shared" si="179"/>
        <v>0</v>
      </c>
      <c r="Q1469" s="195">
        <v>0</v>
      </c>
      <c r="R1469" s="195">
        <f t="shared" si="180"/>
        <v>0</v>
      </c>
      <c r="S1469" s="195">
        <v>0</v>
      </c>
      <c r="T1469" s="196">
        <f t="shared" si="181"/>
        <v>0</v>
      </c>
      <c r="U1469" s="35"/>
      <c r="V1469" s="35"/>
      <c r="W1469" s="35"/>
      <c r="X1469" s="35"/>
      <c r="Y1469" s="35"/>
      <c r="Z1469" s="35"/>
      <c r="AA1469" s="35"/>
      <c r="AB1469" s="35"/>
      <c r="AC1469" s="35"/>
      <c r="AD1469" s="35"/>
      <c r="AE1469" s="35"/>
      <c r="AR1469" s="197" t="s">
        <v>373</v>
      </c>
      <c r="AT1469" s="197" t="s">
        <v>250</v>
      </c>
      <c r="AU1469" s="197" t="s">
        <v>85</v>
      </c>
      <c r="AY1469" s="18" t="s">
        <v>158</v>
      </c>
      <c r="BE1469" s="198">
        <f t="shared" si="182"/>
        <v>0</v>
      </c>
      <c r="BF1469" s="198">
        <f t="shared" si="183"/>
        <v>0</v>
      </c>
      <c r="BG1469" s="198">
        <f t="shared" si="184"/>
        <v>0</v>
      </c>
      <c r="BH1469" s="198">
        <f t="shared" si="185"/>
        <v>0</v>
      </c>
      <c r="BI1469" s="198">
        <f t="shared" si="186"/>
        <v>0</v>
      </c>
      <c r="BJ1469" s="18" t="s">
        <v>8</v>
      </c>
      <c r="BK1469" s="198">
        <f t="shared" si="187"/>
        <v>0</v>
      </c>
      <c r="BL1469" s="18" t="s">
        <v>283</v>
      </c>
      <c r="BM1469" s="197" t="s">
        <v>3064</v>
      </c>
    </row>
    <row r="1470" spans="1:65" s="2" customFormat="1" ht="24">
      <c r="A1470" s="35"/>
      <c r="B1470" s="36"/>
      <c r="C1470" s="247" t="s">
        <v>3065</v>
      </c>
      <c r="D1470" s="247" t="s">
        <v>250</v>
      </c>
      <c r="E1470" s="248" t="s">
        <v>3066</v>
      </c>
      <c r="F1470" s="249" t="s">
        <v>3067</v>
      </c>
      <c r="G1470" s="250" t="s">
        <v>256</v>
      </c>
      <c r="H1470" s="251">
        <v>13</v>
      </c>
      <c r="I1470" s="252"/>
      <c r="J1470" s="251">
        <f t="shared" si="178"/>
        <v>0</v>
      </c>
      <c r="K1470" s="249" t="s">
        <v>1</v>
      </c>
      <c r="L1470" s="253"/>
      <c r="M1470" s="254" t="s">
        <v>1</v>
      </c>
      <c r="N1470" s="255" t="s">
        <v>41</v>
      </c>
      <c r="O1470" s="72"/>
      <c r="P1470" s="195">
        <f t="shared" si="179"/>
        <v>0</v>
      </c>
      <c r="Q1470" s="195">
        <v>0</v>
      </c>
      <c r="R1470" s="195">
        <f t="shared" si="180"/>
        <v>0</v>
      </c>
      <c r="S1470" s="195">
        <v>0</v>
      </c>
      <c r="T1470" s="196">
        <f t="shared" si="181"/>
        <v>0</v>
      </c>
      <c r="U1470" s="35"/>
      <c r="V1470" s="35"/>
      <c r="W1470" s="35"/>
      <c r="X1470" s="35"/>
      <c r="Y1470" s="35"/>
      <c r="Z1470" s="35"/>
      <c r="AA1470" s="35"/>
      <c r="AB1470" s="35"/>
      <c r="AC1470" s="35"/>
      <c r="AD1470" s="35"/>
      <c r="AE1470" s="35"/>
      <c r="AR1470" s="197" t="s">
        <v>373</v>
      </c>
      <c r="AT1470" s="197" t="s">
        <v>250</v>
      </c>
      <c r="AU1470" s="197" t="s">
        <v>85</v>
      </c>
      <c r="AY1470" s="18" t="s">
        <v>158</v>
      </c>
      <c r="BE1470" s="198">
        <f t="shared" si="182"/>
        <v>0</v>
      </c>
      <c r="BF1470" s="198">
        <f t="shared" si="183"/>
        <v>0</v>
      </c>
      <c r="BG1470" s="198">
        <f t="shared" si="184"/>
        <v>0</v>
      </c>
      <c r="BH1470" s="198">
        <f t="shared" si="185"/>
        <v>0</v>
      </c>
      <c r="BI1470" s="198">
        <f t="shared" si="186"/>
        <v>0</v>
      </c>
      <c r="BJ1470" s="18" t="s">
        <v>8</v>
      </c>
      <c r="BK1470" s="198">
        <f t="shared" si="187"/>
        <v>0</v>
      </c>
      <c r="BL1470" s="18" t="s">
        <v>283</v>
      </c>
      <c r="BM1470" s="197" t="s">
        <v>3068</v>
      </c>
    </row>
    <row r="1471" spans="1:65" s="2" customFormat="1" ht="24">
      <c r="A1471" s="35"/>
      <c r="B1471" s="36"/>
      <c r="C1471" s="247" t="s">
        <v>3069</v>
      </c>
      <c r="D1471" s="247" t="s">
        <v>250</v>
      </c>
      <c r="E1471" s="248" t="s">
        <v>3070</v>
      </c>
      <c r="F1471" s="249" t="s">
        <v>3071</v>
      </c>
      <c r="G1471" s="250" t="s">
        <v>8</v>
      </c>
      <c r="H1471" s="251">
        <v>1</v>
      </c>
      <c r="I1471" s="252"/>
      <c r="J1471" s="251">
        <f t="shared" si="178"/>
        <v>0</v>
      </c>
      <c r="K1471" s="249" t="s">
        <v>1</v>
      </c>
      <c r="L1471" s="253"/>
      <c r="M1471" s="254" t="s">
        <v>1</v>
      </c>
      <c r="N1471" s="255" t="s">
        <v>41</v>
      </c>
      <c r="O1471" s="72"/>
      <c r="P1471" s="195">
        <f t="shared" si="179"/>
        <v>0</v>
      </c>
      <c r="Q1471" s="195">
        <v>0</v>
      </c>
      <c r="R1471" s="195">
        <f t="shared" si="180"/>
        <v>0</v>
      </c>
      <c r="S1471" s="195">
        <v>0</v>
      </c>
      <c r="T1471" s="196">
        <f t="shared" si="181"/>
        <v>0</v>
      </c>
      <c r="U1471" s="35"/>
      <c r="V1471" s="35"/>
      <c r="W1471" s="35"/>
      <c r="X1471" s="35"/>
      <c r="Y1471" s="35"/>
      <c r="Z1471" s="35"/>
      <c r="AA1471" s="35"/>
      <c r="AB1471" s="35"/>
      <c r="AC1471" s="35"/>
      <c r="AD1471" s="35"/>
      <c r="AE1471" s="35"/>
      <c r="AR1471" s="197" t="s">
        <v>373</v>
      </c>
      <c r="AT1471" s="197" t="s">
        <v>250</v>
      </c>
      <c r="AU1471" s="197" t="s">
        <v>85</v>
      </c>
      <c r="AY1471" s="18" t="s">
        <v>158</v>
      </c>
      <c r="BE1471" s="198">
        <f t="shared" si="182"/>
        <v>0</v>
      </c>
      <c r="BF1471" s="198">
        <f t="shared" si="183"/>
        <v>0</v>
      </c>
      <c r="BG1471" s="198">
        <f t="shared" si="184"/>
        <v>0</v>
      </c>
      <c r="BH1471" s="198">
        <f t="shared" si="185"/>
        <v>0</v>
      </c>
      <c r="BI1471" s="198">
        <f t="shared" si="186"/>
        <v>0</v>
      </c>
      <c r="BJ1471" s="18" t="s">
        <v>8</v>
      </c>
      <c r="BK1471" s="198">
        <f t="shared" si="187"/>
        <v>0</v>
      </c>
      <c r="BL1471" s="18" t="s">
        <v>283</v>
      </c>
      <c r="BM1471" s="197" t="s">
        <v>3072</v>
      </c>
    </row>
    <row r="1472" spans="1:65" s="2" customFormat="1" ht="24">
      <c r="A1472" s="35"/>
      <c r="B1472" s="36"/>
      <c r="C1472" s="247" t="s">
        <v>3073</v>
      </c>
      <c r="D1472" s="247" t="s">
        <v>250</v>
      </c>
      <c r="E1472" s="248" t="s">
        <v>3074</v>
      </c>
      <c r="F1472" s="249" t="s">
        <v>3075</v>
      </c>
      <c r="G1472" s="250" t="s">
        <v>177</v>
      </c>
      <c r="H1472" s="251">
        <v>3</v>
      </c>
      <c r="I1472" s="252"/>
      <c r="J1472" s="251">
        <f t="shared" si="178"/>
        <v>0</v>
      </c>
      <c r="K1472" s="249" t="s">
        <v>1</v>
      </c>
      <c r="L1472" s="253"/>
      <c r="M1472" s="254" t="s">
        <v>1</v>
      </c>
      <c r="N1472" s="255" t="s">
        <v>41</v>
      </c>
      <c r="O1472" s="72"/>
      <c r="P1472" s="195">
        <f t="shared" si="179"/>
        <v>0</v>
      </c>
      <c r="Q1472" s="195">
        <v>0</v>
      </c>
      <c r="R1472" s="195">
        <f t="shared" si="180"/>
        <v>0</v>
      </c>
      <c r="S1472" s="195">
        <v>0</v>
      </c>
      <c r="T1472" s="196">
        <f t="shared" si="181"/>
        <v>0</v>
      </c>
      <c r="U1472" s="35"/>
      <c r="V1472" s="35"/>
      <c r="W1472" s="35"/>
      <c r="X1472" s="35"/>
      <c r="Y1472" s="35"/>
      <c r="Z1472" s="35"/>
      <c r="AA1472" s="35"/>
      <c r="AB1472" s="35"/>
      <c r="AC1472" s="35"/>
      <c r="AD1472" s="35"/>
      <c r="AE1472" s="35"/>
      <c r="AR1472" s="197" t="s">
        <v>373</v>
      </c>
      <c r="AT1472" s="197" t="s">
        <v>250</v>
      </c>
      <c r="AU1472" s="197" t="s">
        <v>85</v>
      </c>
      <c r="AY1472" s="18" t="s">
        <v>158</v>
      </c>
      <c r="BE1472" s="198">
        <f t="shared" si="182"/>
        <v>0</v>
      </c>
      <c r="BF1472" s="198">
        <f t="shared" si="183"/>
        <v>0</v>
      </c>
      <c r="BG1472" s="198">
        <f t="shared" si="184"/>
        <v>0</v>
      </c>
      <c r="BH1472" s="198">
        <f t="shared" si="185"/>
        <v>0</v>
      </c>
      <c r="BI1472" s="198">
        <f t="shared" si="186"/>
        <v>0</v>
      </c>
      <c r="BJ1472" s="18" t="s">
        <v>8</v>
      </c>
      <c r="BK1472" s="198">
        <f t="shared" si="187"/>
        <v>0</v>
      </c>
      <c r="BL1472" s="18" t="s">
        <v>283</v>
      </c>
      <c r="BM1472" s="197" t="s">
        <v>3076</v>
      </c>
    </row>
    <row r="1473" spans="1:65" s="2" customFormat="1" ht="36">
      <c r="A1473" s="35"/>
      <c r="B1473" s="36"/>
      <c r="C1473" s="247" t="s">
        <v>3077</v>
      </c>
      <c r="D1473" s="247" t="s">
        <v>250</v>
      </c>
      <c r="E1473" s="248" t="s">
        <v>3078</v>
      </c>
      <c r="F1473" s="249" t="s">
        <v>3079</v>
      </c>
      <c r="G1473" s="250" t="s">
        <v>85</v>
      </c>
      <c r="H1473" s="251">
        <v>2</v>
      </c>
      <c r="I1473" s="252"/>
      <c r="J1473" s="251">
        <f t="shared" si="178"/>
        <v>0</v>
      </c>
      <c r="K1473" s="249" t="s">
        <v>1</v>
      </c>
      <c r="L1473" s="253"/>
      <c r="M1473" s="254" t="s">
        <v>1</v>
      </c>
      <c r="N1473" s="255" t="s">
        <v>41</v>
      </c>
      <c r="O1473" s="72"/>
      <c r="P1473" s="195">
        <f t="shared" si="179"/>
        <v>0</v>
      </c>
      <c r="Q1473" s="195">
        <v>0</v>
      </c>
      <c r="R1473" s="195">
        <f t="shared" si="180"/>
        <v>0</v>
      </c>
      <c r="S1473" s="195">
        <v>0</v>
      </c>
      <c r="T1473" s="196">
        <f t="shared" si="181"/>
        <v>0</v>
      </c>
      <c r="U1473" s="35"/>
      <c r="V1473" s="35"/>
      <c r="W1473" s="35"/>
      <c r="X1473" s="35"/>
      <c r="Y1473" s="35"/>
      <c r="Z1473" s="35"/>
      <c r="AA1473" s="35"/>
      <c r="AB1473" s="35"/>
      <c r="AC1473" s="35"/>
      <c r="AD1473" s="35"/>
      <c r="AE1473" s="35"/>
      <c r="AR1473" s="197" t="s">
        <v>373</v>
      </c>
      <c r="AT1473" s="197" t="s">
        <v>250</v>
      </c>
      <c r="AU1473" s="197" t="s">
        <v>85</v>
      </c>
      <c r="AY1473" s="18" t="s">
        <v>158</v>
      </c>
      <c r="BE1473" s="198">
        <f t="shared" si="182"/>
        <v>0</v>
      </c>
      <c r="BF1473" s="198">
        <f t="shared" si="183"/>
        <v>0</v>
      </c>
      <c r="BG1473" s="198">
        <f t="shared" si="184"/>
        <v>0</v>
      </c>
      <c r="BH1473" s="198">
        <f t="shared" si="185"/>
        <v>0</v>
      </c>
      <c r="BI1473" s="198">
        <f t="shared" si="186"/>
        <v>0</v>
      </c>
      <c r="BJ1473" s="18" t="s">
        <v>8</v>
      </c>
      <c r="BK1473" s="198">
        <f t="shared" si="187"/>
        <v>0</v>
      </c>
      <c r="BL1473" s="18" t="s">
        <v>283</v>
      </c>
      <c r="BM1473" s="197" t="s">
        <v>3080</v>
      </c>
    </row>
    <row r="1474" spans="1:65" s="2" customFormat="1" ht="36">
      <c r="A1474" s="35"/>
      <c r="B1474" s="36"/>
      <c r="C1474" s="247" t="s">
        <v>3081</v>
      </c>
      <c r="D1474" s="247" t="s">
        <v>250</v>
      </c>
      <c r="E1474" s="248" t="s">
        <v>3082</v>
      </c>
      <c r="F1474" s="249" t="s">
        <v>3083</v>
      </c>
      <c r="G1474" s="250" t="s">
        <v>249</v>
      </c>
      <c r="H1474" s="251">
        <v>12</v>
      </c>
      <c r="I1474" s="252"/>
      <c r="J1474" s="251">
        <f t="shared" si="178"/>
        <v>0</v>
      </c>
      <c r="K1474" s="249" t="s">
        <v>1</v>
      </c>
      <c r="L1474" s="253"/>
      <c r="M1474" s="254" t="s">
        <v>1</v>
      </c>
      <c r="N1474" s="255" t="s">
        <v>41</v>
      </c>
      <c r="O1474" s="72"/>
      <c r="P1474" s="195">
        <f t="shared" si="179"/>
        <v>0</v>
      </c>
      <c r="Q1474" s="195">
        <v>0</v>
      </c>
      <c r="R1474" s="195">
        <f t="shared" si="180"/>
        <v>0</v>
      </c>
      <c r="S1474" s="195">
        <v>0</v>
      </c>
      <c r="T1474" s="196">
        <f t="shared" si="181"/>
        <v>0</v>
      </c>
      <c r="U1474" s="35"/>
      <c r="V1474" s="35"/>
      <c r="W1474" s="35"/>
      <c r="X1474" s="35"/>
      <c r="Y1474" s="35"/>
      <c r="Z1474" s="35"/>
      <c r="AA1474" s="35"/>
      <c r="AB1474" s="35"/>
      <c r="AC1474" s="35"/>
      <c r="AD1474" s="35"/>
      <c r="AE1474" s="35"/>
      <c r="AR1474" s="197" t="s">
        <v>373</v>
      </c>
      <c r="AT1474" s="197" t="s">
        <v>250</v>
      </c>
      <c r="AU1474" s="197" t="s">
        <v>85</v>
      </c>
      <c r="AY1474" s="18" t="s">
        <v>158</v>
      </c>
      <c r="BE1474" s="198">
        <f t="shared" si="182"/>
        <v>0</v>
      </c>
      <c r="BF1474" s="198">
        <f t="shared" si="183"/>
        <v>0</v>
      </c>
      <c r="BG1474" s="198">
        <f t="shared" si="184"/>
        <v>0</v>
      </c>
      <c r="BH1474" s="198">
        <f t="shared" si="185"/>
        <v>0</v>
      </c>
      <c r="BI1474" s="198">
        <f t="shared" si="186"/>
        <v>0</v>
      </c>
      <c r="BJ1474" s="18" t="s">
        <v>8</v>
      </c>
      <c r="BK1474" s="198">
        <f t="shared" si="187"/>
        <v>0</v>
      </c>
      <c r="BL1474" s="18" t="s">
        <v>283</v>
      </c>
      <c r="BM1474" s="197" t="s">
        <v>3084</v>
      </c>
    </row>
    <row r="1475" spans="1:65" s="2" customFormat="1" ht="24">
      <c r="A1475" s="35"/>
      <c r="B1475" s="36"/>
      <c r="C1475" s="247" t="s">
        <v>3085</v>
      </c>
      <c r="D1475" s="247" t="s">
        <v>250</v>
      </c>
      <c r="E1475" s="248" t="s">
        <v>3086</v>
      </c>
      <c r="F1475" s="249" t="s">
        <v>3036</v>
      </c>
      <c r="G1475" s="250" t="s">
        <v>8</v>
      </c>
      <c r="H1475" s="251">
        <v>1</v>
      </c>
      <c r="I1475" s="252"/>
      <c r="J1475" s="251">
        <f t="shared" si="178"/>
        <v>0</v>
      </c>
      <c r="K1475" s="249" t="s">
        <v>1</v>
      </c>
      <c r="L1475" s="253"/>
      <c r="M1475" s="254" t="s">
        <v>1</v>
      </c>
      <c r="N1475" s="255" t="s">
        <v>41</v>
      </c>
      <c r="O1475" s="72"/>
      <c r="P1475" s="195">
        <f t="shared" si="179"/>
        <v>0</v>
      </c>
      <c r="Q1475" s="195">
        <v>0</v>
      </c>
      <c r="R1475" s="195">
        <f t="shared" si="180"/>
        <v>0</v>
      </c>
      <c r="S1475" s="195">
        <v>0</v>
      </c>
      <c r="T1475" s="196">
        <f t="shared" si="181"/>
        <v>0</v>
      </c>
      <c r="U1475" s="35"/>
      <c r="V1475" s="35"/>
      <c r="W1475" s="35"/>
      <c r="X1475" s="35"/>
      <c r="Y1475" s="35"/>
      <c r="Z1475" s="35"/>
      <c r="AA1475" s="35"/>
      <c r="AB1475" s="35"/>
      <c r="AC1475" s="35"/>
      <c r="AD1475" s="35"/>
      <c r="AE1475" s="35"/>
      <c r="AR1475" s="197" t="s">
        <v>373</v>
      </c>
      <c r="AT1475" s="197" t="s">
        <v>250</v>
      </c>
      <c r="AU1475" s="197" t="s">
        <v>85</v>
      </c>
      <c r="AY1475" s="18" t="s">
        <v>158</v>
      </c>
      <c r="BE1475" s="198">
        <f t="shared" si="182"/>
        <v>0</v>
      </c>
      <c r="BF1475" s="198">
        <f t="shared" si="183"/>
        <v>0</v>
      </c>
      <c r="BG1475" s="198">
        <f t="shared" si="184"/>
        <v>0</v>
      </c>
      <c r="BH1475" s="198">
        <f t="shared" si="185"/>
        <v>0</v>
      </c>
      <c r="BI1475" s="198">
        <f t="shared" si="186"/>
        <v>0</v>
      </c>
      <c r="BJ1475" s="18" t="s">
        <v>8</v>
      </c>
      <c r="BK1475" s="198">
        <f t="shared" si="187"/>
        <v>0</v>
      </c>
      <c r="BL1475" s="18" t="s">
        <v>283</v>
      </c>
      <c r="BM1475" s="197" t="s">
        <v>3087</v>
      </c>
    </row>
    <row r="1476" spans="1:65" s="2" customFormat="1" ht="24">
      <c r="A1476" s="35"/>
      <c r="B1476" s="36"/>
      <c r="C1476" s="247" t="s">
        <v>3088</v>
      </c>
      <c r="D1476" s="247" t="s">
        <v>250</v>
      </c>
      <c r="E1476" s="248" t="s">
        <v>3089</v>
      </c>
      <c r="F1476" s="249" t="s">
        <v>3090</v>
      </c>
      <c r="G1476" s="250" t="s">
        <v>8</v>
      </c>
      <c r="H1476" s="251">
        <v>1</v>
      </c>
      <c r="I1476" s="252"/>
      <c r="J1476" s="251">
        <f t="shared" si="178"/>
        <v>0</v>
      </c>
      <c r="K1476" s="249" t="s">
        <v>1</v>
      </c>
      <c r="L1476" s="253"/>
      <c r="M1476" s="254" t="s">
        <v>1</v>
      </c>
      <c r="N1476" s="255" t="s">
        <v>41</v>
      </c>
      <c r="O1476" s="72"/>
      <c r="P1476" s="195">
        <f t="shared" si="179"/>
        <v>0</v>
      </c>
      <c r="Q1476" s="195">
        <v>0</v>
      </c>
      <c r="R1476" s="195">
        <f t="shared" si="180"/>
        <v>0</v>
      </c>
      <c r="S1476" s="195">
        <v>0</v>
      </c>
      <c r="T1476" s="196">
        <f t="shared" si="181"/>
        <v>0</v>
      </c>
      <c r="U1476" s="35"/>
      <c r="V1476" s="35"/>
      <c r="W1476" s="35"/>
      <c r="X1476" s="35"/>
      <c r="Y1476" s="35"/>
      <c r="Z1476" s="35"/>
      <c r="AA1476" s="35"/>
      <c r="AB1476" s="35"/>
      <c r="AC1476" s="35"/>
      <c r="AD1476" s="35"/>
      <c r="AE1476" s="35"/>
      <c r="AR1476" s="197" t="s">
        <v>373</v>
      </c>
      <c r="AT1476" s="197" t="s">
        <v>250</v>
      </c>
      <c r="AU1476" s="197" t="s">
        <v>85</v>
      </c>
      <c r="AY1476" s="18" t="s">
        <v>158</v>
      </c>
      <c r="BE1476" s="198">
        <f t="shared" si="182"/>
        <v>0</v>
      </c>
      <c r="BF1476" s="198">
        <f t="shared" si="183"/>
        <v>0</v>
      </c>
      <c r="BG1476" s="198">
        <f t="shared" si="184"/>
        <v>0</v>
      </c>
      <c r="BH1476" s="198">
        <f t="shared" si="185"/>
        <v>0</v>
      </c>
      <c r="BI1476" s="198">
        <f t="shared" si="186"/>
        <v>0</v>
      </c>
      <c r="BJ1476" s="18" t="s">
        <v>8</v>
      </c>
      <c r="BK1476" s="198">
        <f t="shared" si="187"/>
        <v>0</v>
      </c>
      <c r="BL1476" s="18" t="s">
        <v>283</v>
      </c>
      <c r="BM1476" s="197" t="s">
        <v>3091</v>
      </c>
    </row>
    <row r="1477" spans="1:65" s="2" customFormat="1" ht="24">
      <c r="A1477" s="35"/>
      <c r="B1477" s="36"/>
      <c r="C1477" s="247" t="s">
        <v>3092</v>
      </c>
      <c r="D1477" s="247" t="s">
        <v>250</v>
      </c>
      <c r="E1477" s="248" t="s">
        <v>3093</v>
      </c>
      <c r="F1477" s="249" t="s">
        <v>3094</v>
      </c>
      <c r="G1477" s="250" t="s">
        <v>8</v>
      </c>
      <c r="H1477" s="251">
        <v>1</v>
      </c>
      <c r="I1477" s="252"/>
      <c r="J1477" s="251">
        <f t="shared" si="178"/>
        <v>0</v>
      </c>
      <c r="K1477" s="249" t="s">
        <v>1</v>
      </c>
      <c r="L1477" s="253"/>
      <c r="M1477" s="254" t="s">
        <v>1</v>
      </c>
      <c r="N1477" s="255" t="s">
        <v>41</v>
      </c>
      <c r="O1477" s="72"/>
      <c r="P1477" s="195">
        <f t="shared" si="179"/>
        <v>0</v>
      </c>
      <c r="Q1477" s="195">
        <v>0</v>
      </c>
      <c r="R1477" s="195">
        <f t="shared" si="180"/>
        <v>0</v>
      </c>
      <c r="S1477" s="195">
        <v>0</v>
      </c>
      <c r="T1477" s="196">
        <f t="shared" si="181"/>
        <v>0</v>
      </c>
      <c r="U1477" s="35"/>
      <c r="V1477" s="35"/>
      <c r="W1477" s="35"/>
      <c r="X1477" s="35"/>
      <c r="Y1477" s="35"/>
      <c r="Z1477" s="35"/>
      <c r="AA1477" s="35"/>
      <c r="AB1477" s="35"/>
      <c r="AC1477" s="35"/>
      <c r="AD1477" s="35"/>
      <c r="AE1477" s="35"/>
      <c r="AR1477" s="197" t="s">
        <v>373</v>
      </c>
      <c r="AT1477" s="197" t="s">
        <v>250</v>
      </c>
      <c r="AU1477" s="197" t="s">
        <v>85</v>
      </c>
      <c r="AY1477" s="18" t="s">
        <v>158</v>
      </c>
      <c r="BE1477" s="198">
        <f t="shared" si="182"/>
        <v>0</v>
      </c>
      <c r="BF1477" s="198">
        <f t="shared" si="183"/>
        <v>0</v>
      </c>
      <c r="BG1477" s="198">
        <f t="shared" si="184"/>
        <v>0</v>
      </c>
      <c r="BH1477" s="198">
        <f t="shared" si="185"/>
        <v>0</v>
      </c>
      <c r="BI1477" s="198">
        <f t="shared" si="186"/>
        <v>0</v>
      </c>
      <c r="BJ1477" s="18" t="s">
        <v>8</v>
      </c>
      <c r="BK1477" s="198">
        <f t="shared" si="187"/>
        <v>0</v>
      </c>
      <c r="BL1477" s="18" t="s">
        <v>283</v>
      </c>
      <c r="BM1477" s="197" t="s">
        <v>3095</v>
      </c>
    </row>
    <row r="1478" spans="1:65" s="2" customFormat="1" ht="24">
      <c r="A1478" s="35"/>
      <c r="B1478" s="36"/>
      <c r="C1478" s="247" t="s">
        <v>3096</v>
      </c>
      <c r="D1478" s="247" t="s">
        <v>250</v>
      </c>
      <c r="E1478" s="248" t="s">
        <v>3097</v>
      </c>
      <c r="F1478" s="249" t="s">
        <v>3098</v>
      </c>
      <c r="G1478" s="250" t="s">
        <v>8</v>
      </c>
      <c r="H1478" s="251">
        <v>1</v>
      </c>
      <c r="I1478" s="252"/>
      <c r="J1478" s="251">
        <f t="shared" si="178"/>
        <v>0</v>
      </c>
      <c r="K1478" s="249" t="s">
        <v>1</v>
      </c>
      <c r="L1478" s="253"/>
      <c r="M1478" s="254" t="s">
        <v>1</v>
      </c>
      <c r="N1478" s="255" t="s">
        <v>41</v>
      </c>
      <c r="O1478" s="72"/>
      <c r="P1478" s="195">
        <f t="shared" si="179"/>
        <v>0</v>
      </c>
      <c r="Q1478" s="195">
        <v>0</v>
      </c>
      <c r="R1478" s="195">
        <f t="shared" si="180"/>
        <v>0</v>
      </c>
      <c r="S1478" s="195">
        <v>0</v>
      </c>
      <c r="T1478" s="196">
        <f t="shared" si="181"/>
        <v>0</v>
      </c>
      <c r="U1478" s="35"/>
      <c r="V1478" s="35"/>
      <c r="W1478" s="35"/>
      <c r="X1478" s="35"/>
      <c r="Y1478" s="35"/>
      <c r="Z1478" s="35"/>
      <c r="AA1478" s="35"/>
      <c r="AB1478" s="35"/>
      <c r="AC1478" s="35"/>
      <c r="AD1478" s="35"/>
      <c r="AE1478" s="35"/>
      <c r="AR1478" s="197" t="s">
        <v>373</v>
      </c>
      <c r="AT1478" s="197" t="s">
        <v>250</v>
      </c>
      <c r="AU1478" s="197" t="s">
        <v>85</v>
      </c>
      <c r="AY1478" s="18" t="s">
        <v>158</v>
      </c>
      <c r="BE1478" s="198">
        <f t="shared" si="182"/>
        <v>0</v>
      </c>
      <c r="BF1478" s="198">
        <f t="shared" si="183"/>
        <v>0</v>
      </c>
      <c r="BG1478" s="198">
        <f t="shared" si="184"/>
        <v>0</v>
      </c>
      <c r="BH1478" s="198">
        <f t="shared" si="185"/>
        <v>0</v>
      </c>
      <c r="BI1478" s="198">
        <f t="shared" si="186"/>
        <v>0</v>
      </c>
      <c r="BJ1478" s="18" t="s">
        <v>8</v>
      </c>
      <c r="BK1478" s="198">
        <f t="shared" si="187"/>
        <v>0</v>
      </c>
      <c r="BL1478" s="18" t="s">
        <v>283</v>
      </c>
      <c r="BM1478" s="197" t="s">
        <v>3099</v>
      </c>
    </row>
    <row r="1479" spans="1:65" s="2" customFormat="1" ht="24">
      <c r="A1479" s="35"/>
      <c r="B1479" s="36"/>
      <c r="C1479" s="247" t="s">
        <v>952</v>
      </c>
      <c r="D1479" s="247" t="s">
        <v>250</v>
      </c>
      <c r="E1479" s="248" t="s">
        <v>3100</v>
      </c>
      <c r="F1479" s="249" t="s">
        <v>3101</v>
      </c>
      <c r="G1479" s="250" t="s">
        <v>8</v>
      </c>
      <c r="H1479" s="251">
        <v>1</v>
      </c>
      <c r="I1479" s="252"/>
      <c r="J1479" s="251">
        <f t="shared" si="178"/>
        <v>0</v>
      </c>
      <c r="K1479" s="249" t="s">
        <v>1</v>
      </c>
      <c r="L1479" s="253"/>
      <c r="M1479" s="254" t="s">
        <v>1</v>
      </c>
      <c r="N1479" s="255" t="s">
        <v>41</v>
      </c>
      <c r="O1479" s="72"/>
      <c r="P1479" s="195">
        <f t="shared" si="179"/>
        <v>0</v>
      </c>
      <c r="Q1479" s="195">
        <v>0</v>
      </c>
      <c r="R1479" s="195">
        <f t="shared" si="180"/>
        <v>0</v>
      </c>
      <c r="S1479" s="195">
        <v>0</v>
      </c>
      <c r="T1479" s="196">
        <f t="shared" si="181"/>
        <v>0</v>
      </c>
      <c r="U1479" s="35"/>
      <c r="V1479" s="35"/>
      <c r="W1479" s="35"/>
      <c r="X1479" s="35"/>
      <c r="Y1479" s="35"/>
      <c r="Z1479" s="35"/>
      <c r="AA1479" s="35"/>
      <c r="AB1479" s="35"/>
      <c r="AC1479" s="35"/>
      <c r="AD1479" s="35"/>
      <c r="AE1479" s="35"/>
      <c r="AR1479" s="197" t="s">
        <v>373</v>
      </c>
      <c r="AT1479" s="197" t="s">
        <v>250</v>
      </c>
      <c r="AU1479" s="197" t="s">
        <v>85</v>
      </c>
      <c r="AY1479" s="18" t="s">
        <v>158</v>
      </c>
      <c r="BE1479" s="198">
        <f t="shared" si="182"/>
        <v>0</v>
      </c>
      <c r="BF1479" s="198">
        <f t="shared" si="183"/>
        <v>0</v>
      </c>
      <c r="BG1479" s="198">
        <f t="shared" si="184"/>
        <v>0</v>
      </c>
      <c r="BH1479" s="198">
        <f t="shared" si="185"/>
        <v>0</v>
      </c>
      <c r="BI1479" s="198">
        <f t="shared" si="186"/>
        <v>0</v>
      </c>
      <c r="BJ1479" s="18" t="s">
        <v>8</v>
      </c>
      <c r="BK1479" s="198">
        <f t="shared" si="187"/>
        <v>0</v>
      </c>
      <c r="BL1479" s="18" t="s">
        <v>283</v>
      </c>
      <c r="BM1479" s="197" t="s">
        <v>3102</v>
      </c>
    </row>
    <row r="1480" spans="1:65" s="2" customFormat="1" ht="24">
      <c r="A1480" s="35"/>
      <c r="B1480" s="36"/>
      <c r="C1480" s="247" t="s">
        <v>1014</v>
      </c>
      <c r="D1480" s="247" t="s">
        <v>250</v>
      </c>
      <c r="E1480" s="248" t="s">
        <v>3103</v>
      </c>
      <c r="F1480" s="249" t="s">
        <v>3104</v>
      </c>
      <c r="G1480" s="250" t="s">
        <v>165</v>
      </c>
      <c r="H1480" s="251">
        <v>4</v>
      </c>
      <c r="I1480" s="252"/>
      <c r="J1480" s="251">
        <f t="shared" si="178"/>
        <v>0</v>
      </c>
      <c r="K1480" s="249" t="s">
        <v>1</v>
      </c>
      <c r="L1480" s="253"/>
      <c r="M1480" s="254" t="s">
        <v>1</v>
      </c>
      <c r="N1480" s="255" t="s">
        <v>41</v>
      </c>
      <c r="O1480" s="72"/>
      <c r="P1480" s="195">
        <f t="shared" si="179"/>
        <v>0</v>
      </c>
      <c r="Q1480" s="195">
        <v>0</v>
      </c>
      <c r="R1480" s="195">
        <f t="shared" si="180"/>
        <v>0</v>
      </c>
      <c r="S1480" s="195">
        <v>0</v>
      </c>
      <c r="T1480" s="196">
        <f t="shared" si="181"/>
        <v>0</v>
      </c>
      <c r="U1480" s="35"/>
      <c r="V1480" s="35"/>
      <c r="W1480" s="35"/>
      <c r="X1480" s="35"/>
      <c r="Y1480" s="35"/>
      <c r="Z1480" s="35"/>
      <c r="AA1480" s="35"/>
      <c r="AB1480" s="35"/>
      <c r="AC1480" s="35"/>
      <c r="AD1480" s="35"/>
      <c r="AE1480" s="35"/>
      <c r="AR1480" s="197" t="s">
        <v>373</v>
      </c>
      <c r="AT1480" s="197" t="s">
        <v>250</v>
      </c>
      <c r="AU1480" s="197" t="s">
        <v>85</v>
      </c>
      <c r="AY1480" s="18" t="s">
        <v>158</v>
      </c>
      <c r="BE1480" s="198">
        <f t="shared" si="182"/>
        <v>0</v>
      </c>
      <c r="BF1480" s="198">
        <f t="shared" si="183"/>
        <v>0</v>
      </c>
      <c r="BG1480" s="198">
        <f t="shared" si="184"/>
        <v>0</v>
      </c>
      <c r="BH1480" s="198">
        <f t="shared" si="185"/>
        <v>0</v>
      </c>
      <c r="BI1480" s="198">
        <f t="shared" si="186"/>
        <v>0</v>
      </c>
      <c r="BJ1480" s="18" t="s">
        <v>8</v>
      </c>
      <c r="BK1480" s="198">
        <f t="shared" si="187"/>
        <v>0</v>
      </c>
      <c r="BL1480" s="18" t="s">
        <v>283</v>
      </c>
      <c r="BM1480" s="197" t="s">
        <v>3105</v>
      </c>
    </row>
    <row r="1481" spans="1:65" s="2" customFormat="1" ht="24">
      <c r="A1481" s="35"/>
      <c r="B1481" s="36"/>
      <c r="C1481" s="247" t="s">
        <v>1048</v>
      </c>
      <c r="D1481" s="247" t="s">
        <v>250</v>
      </c>
      <c r="E1481" s="248" t="s">
        <v>3106</v>
      </c>
      <c r="F1481" s="249" t="s">
        <v>3107</v>
      </c>
      <c r="G1481" s="250" t="s">
        <v>8</v>
      </c>
      <c r="H1481" s="251">
        <v>1</v>
      </c>
      <c r="I1481" s="252"/>
      <c r="J1481" s="251">
        <f t="shared" si="178"/>
        <v>0</v>
      </c>
      <c r="K1481" s="249" t="s">
        <v>1</v>
      </c>
      <c r="L1481" s="253"/>
      <c r="M1481" s="254" t="s">
        <v>1</v>
      </c>
      <c r="N1481" s="255" t="s">
        <v>41</v>
      </c>
      <c r="O1481" s="72"/>
      <c r="P1481" s="195">
        <f t="shared" si="179"/>
        <v>0</v>
      </c>
      <c r="Q1481" s="195">
        <v>0</v>
      </c>
      <c r="R1481" s="195">
        <f t="shared" si="180"/>
        <v>0</v>
      </c>
      <c r="S1481" s="195">
        <v>0</v>
      </c>
      <c r="T1481" s="196">
        <f t="shared" si="181"/>
        <v>0</v>
      </c>
      <c r="U1481" s="35"/>
      <c r="V1481" s="35"/>
      <c r="W1481" s="35"/>
      <c r="X1481" s="35"/>
      <c r="Y1481" s="35"/>
      <c r="Z1481" s="35"/>
      <c r="AA1481" s="35"/>
      <c r="AB1481" s="35"/>
      <c r="AC1481" s="35"/>
      <c r="AD1481" s="35"/>
      <c r="AE1481" s="35"/>
      <c r="AR1481" s="197" t="s">
        <v>373</v>
      </c>
      <c r="AT1481" s="197" t="s">
        <v>250</v>
      </c>
      <c r="AU1481" s="197" t="s">
        <v>85</v>
      </c>
      <c r="AY1481" s="18" t="s">
        <v>158</v>
      </c>
      <c r="BE1481" s="198">
        <f t="shared" si="182"/>
        <v>0</v>
      </c>
      <c r="BF1481" s="198">
        <f t="shared" si="183"/>
        <v>0</v>
      </c>
      <c r="BG1481" s="198">
        <f t="shared" si="184"/>
        <v>0</v>
      </c>
      <c r="BH1481" s="198">
        <f t="shared" si="185"/>
        <v>0</v>
      </c>
      <c r="BI1481" s="198">
        <f t="shared" si="186"/>
        <v>0</v>
      </c>
      <c r="BJ1481" s="18" t="s">
        <v>8</v>
      </c>
      <c r="BK1481" s="198">
        <f t="shared" si="187"/>
        <v>0</v>
      </c>
      <c r="BL1481" s="18" t="s">
        <v>283</v>
      </c>
      <c r="BM1481" s="197" t="s">
        <v>3108</v>
      </c>
    </row>
    <row r="1482" spans="1:65" s="2" customFormat="1" ht="24">
      <c r="A1482" s="35"/>
      <c r="B1482" s="36"/>
      <c r="C1482" s="247" t="s">
        <v>3109</v>
      </c>
      <c r="D1482" s="247" t="s">
        <v>250</v>
      </c>
      <c r="E1482" s="248" t="s">
        <v>3110</v>
      </c>
      <c r="F1482" s="249" t="s">
        <v>3111</v>
      </c>
      <c r="G1482" s="250" t="s">
        <v>242</v>
      </c>
      <c r="H1482" s="251">
        <v>11</v>
      </c>
      <c r="I1482" s="252"/>
      <c r="J1482" s="251">
        <f t="shared" si="178"/>
        <v>0</v>
      </c>
      <c r="K1482" s="249" t="s">
        <v>1</v>
      </c>
      <c r="L1482" s="253"/>
      <c r="M1482" s="254" t="s">
        <v>1</v>
      </c>
      <c r="N1482" s="255" t="s">
        <v>41</v>
      </c>
      <c r="O1482" s="72"/>
      <c r="P1482" s="195">
        <f t="shared" si="179"/>
        <v>0</v>
      </c>
      <c r="Q1482" s="195">
        <v>0</v>
      </c>
      <c r="R1482" s="195">
        <f t="shared" si="180"/>
        <v>0</v>
      </c>
      <c r="S1482" s="195">
        <v>0</v>
      </c>
      <c r="T1482" s="196">
        <f t="shared" si="181"/>
        <v>0</v>
      </c>
      <c r="U1482" s="35"/>
      <c r="V1482" s="35"/>
      <c r="W1482" s="35"/>
      <c r="X1482" s="35"/>
      <c r="Y1482" s="35"/>
      <c r="Z1482" s="35"/>
      <c r="AA1482" s="35"/>
      <c r="AB1482" s="35"/>
      <c r="AC1482" s="35"/>
      <c r="AD1482" s="35"/>
      <c r="AE1482" s="35"/>
      <c r="AR1482" s="197" t="s">
        <v>373</v>
      </c>
      <c r="AT1482" s="197" t="s">
        <v>250</v>
      </c>
      <c r="AU1482" s="197" t="s">
        <v>85</v>
      </c>
      <c r="AY1482" s="18" t="s">
        <v>158</v>
      </c>
      <c r="BE1482" s="198">
        <f t="shared" si="182"/>
        <v>0</v>
      </c>
      <c r="BF1482" s="198">
        <f t="shared" si="183"/>
        <v>0</v>
      </c>
      <c r="BG1482" s="198">
        <f t="shared" si="184"/>
        <v>0</v>
      </c>
      <c r="BH1482" s="198">
        <f t="shared" si="185"/>
        <v>0</v>
      </c>
      <c r="BI1482" s="198">
        <f t="shared" si="186"/>
        <v>0</v>
      </c>
      <c r="BJ1482" s="18" t="s">
        <v>8</v>
      </c>
      <c r="BK1482" s="198">
        <f t="shared" si="187"/>
        <v>0</v>
      </c>
      <c r="BL1482" s="18" t="s">
        <v>283</v>
      </c>
      <c r="BM1482" s="197" t="s">
        <v>3112</v>
      </c>
    </row>
    <row r="1483" spans="1:65" s="2" customFormat="1" ht="24">
      <c r="A1483" s="35"/>
      <c r="B1483" s="36"/>
      <c r="C1483" s="247" t="s">
        <v>3113</v>
      </c>
      <c r="D1483" s="247" t="s">
        <v>250</v>
      </c>
      <c r="E1483" s="248" t="s">
        <v>3114</v>
      </c>
      <c r="F1483" s="249" t="s">
        <v>3115</v>
      </c>
      <c r="G1483" s="250" t="s">
        <v>85</v>
      </c>
      <c r="H1483" s="251">
        <v>2</v>
      </c>
      <c r="I1483" s="252"/>
      <c r="J1483" s="251">
        <f t="shared" si="178"/>
        <v>0</v>
      </c>
      <c r="K1483" s="249" t="s">
        <v>1</v>
      </c>
      <c r="L1483" s="253"/>
      <c r="M1483" s="254" t="s">
        <v>1</v>
      </c>
      <c r="N1483" s="255" t="s">
        <v>41</v>
      </c>
      <c r="O1483" s="72"/>
      <c r="P1483" s="195">
        <f t="shared" si="179"/>
        <v>0</v>
      </c>
      <c r="Q1483" s="195">
        <v>0</v>
      </c>
      <c r="R1483" s="195">
        <f t="shared" si="180"/>
        <v>0</v>
      </c>
      <c r="S1483" s="195">
        <v>0</v>
      </c>
      <c r="T1483" s="196">
        <f t="shared" si="181"/>
        <v>0</v>
      </c>
      <c r="U1483" s="35"/>
      <c r="V1483" s="35"/>
      <c r="W1483" s="35"/>
      <c r="X1483" s="35"/>
      <c r="Y1483" s="35"/>
      <c r="Z1483" s="35"/>
      <c r="AA1483" s="35"/>
      <c r="AB1483" s="35"/>
      <c r="AC1483" s="35"/>
      <c r="AD1483" s="35"/>
      <c r="AE1483" s="35"/>
      <c r="AR1483" s="197" t="s">
        <v>373</v>
      </c>
      <c r="AT1483" s="197" t="s">
        <v>250</v>
      </c>
      <c r="AU1483" s="197" t="s">
        <v>85</v>
      </c>
      <c r="AY1483" s="18" t="s">
        <v>158</v>
      </c>
      <c r="BE1483" s="198">
        <f t="shared" si="182"/>
        <v>0</v>
      </c>
      <c r="BF1483" s="198">
        <f t="shared" si="183"/>
        <v>0</v>
      </c>
      <c r="BG1483" s="198">
        <f t="shared" si="184"/>
        <v>0</v>
      </c>
      <c r="BH1483" s="198">
        <f t="shared" si="185"/>
        <v>0</v>
      </c>
      <c r="BI1483" s="198">
        <f t="shared" si="186"/>
        <v>0</v>
      </c>
      <c r="BJ1483" s="18" t="s">
        <v>8</v>
      </c>
      <c r="BK1483" s="198">
        <f t="shared" si="187"/>
        <v>0</v>
      </c>
      <c r="BL1483" s="18" t="s">
        <v>283</v>
      </c>
      <c r="BM1483" s="197" t="s">
        <v>3116</v>
      </c>
    </row>
    <row r="1484" spans="1:65" s="2" customFormat="1" ht="24">
      <c r="A1484" s="35"/>
      <c r="B1484" s="36"/>
      <c r="C1484" s="247" t="s">
        <v>3117</v>
      </c>
      <c r="D1484" s="247" t="s">
        <v>250</v>
      </c>
      <c r="E1484" s="248" t="s">
        <v>3118</v>
      </c>
      <c r="F1484" s="249" t="s">
        <v>3119</v>
      </c>
      <c r="G1484" s="250" t="s">
        <v>85</v>
      </c>
      <c r="H1484" s="251">
        <v>2</v>
      </c>
      <c r="I1484" s="252"/>
      <c r="J1484" s="251">
        <f t="shared" si="178"/>
        <v>0</v>
      </c>
      <c r="K1484" s="249" t="s">
        <v>1</v>
      </c>
      <c r="L1484" s="253"/>
      <c r="M1484" s="254" t="s">
        <v>1</v>
      </c>
      <c r="N1484" s="255" t="s">
        <v>41</v>
      </c>
      <c r="O1484" s="72"/>
      <c r="P1484" s="195">
        <f t="shared" si="179"/>
        <v>0</v>
      </c>
      <c r="Q1484" s="195">
        <v>0</v>
      </c>
      <c r="R1484" s="195">
        <f t="shared" si="180"/>
        <v>0</v>
      </c>
      <c r="S1484" s="195">
        <v>0</v>
      </c>
      <c r="T1484" s="196">
        <f t="shared" si="181"/>
        <v>0</v>
      </c>
      <c r="U1484" s="35"/>
      <c r="V1484" s="35"/>
      <c r="W1484" s="35"/>
      <c r="X1484" s="35"/>
      <c r="Y1484" s="35"/>
      <c r="Z1484" s="35"/>
      <c r="AA1484" s="35"/>
      <c r="AB1484" s="35"/>
      <c r="AC1484" s="35"/>
      <c r="AD1484" s="35"/>
      <c r="AE1484" s="35"/>
      <c r="AR1484" s="197" t="s">
        <v>373</v>
      </c>
      <c r="AT1484" s="197" t="s">
        <v>250</v>
      </c>
      <c r="AU1484" s="197" t="s">
        <v>85</v>
      </c>
      <c r="AY1484" s="18" t="s">
        <v>158</v>
      </c>
      <c r="BE1484" s="198">
        <f t="shared" si="182"/>
        <v>0</v>
      </c>
      <c r="BF1484" s="198">
        <f t="shared" si="183"/>
        <v>0</v>
      </c>
      <c r="BG1484" s="198">
        <f t="shared" si="184"/>
        <v>0</v>
      </c>
      <c r="BH1484" s="198">
        <f t="shared" si="185"/>
        <v>0</v>
      </c>
      <c r="BI1484" s="198">
        <f t="shared" si="186"/>
        <v>0</v>
      </c>
      <c r="BJ1484" s="18" t="s">
        <v>8</v>
      </c>
      <c r="BK1484" s="198">
        <f t="shared" si="187"/>
        <v>0</v>
      </c>
      <c r="BL1484" s="18" t="s">
        <v>283</v>
      </c>
      <c r="BM1484" s="197" t="s">
        <v>3120</v>
      </c>
    </row>
    <row r="1485" spans="1:65" s="2" customFormat="1" ht="16.5" customHeight="1">
      <c r="A1485" s="35"/>
      <c r="B1485" s="36"/>
      <c r="C1485" s="247" t="s">
        <v>3121</v>
      </c>
      <c r="D1485" s="247" t="s">
        <v>250</v>
      </c>
      <c r="E1485" s="248" t="s">
        <v>3122</v>
      </c>
      <c r="F1485" s="249" t="s">
        <v>1738</v>
      </c>
      <c r="G1485" s="250" t="s">
        <v>305</v>
      </c>
      <c r="H1485" s="251">
        <v>20</v>
      </c>
      <c r="I1485" s="252"/>
      <c r="J1485" s="251">
        <f t="shared" si="178"/>
        <v>0</v>
      </c>
      <c r="K1485" s="249" t="s">
        <v>1</v>
      </c>
      <c r="L1485" s="253"/>
      <c r="M1485" s="254" t="s">
        <v>1</v>
      </c>
      <c r="N1485" s="255" t="s">
        <v>41</v>
      </c>
      <c r="O1485" s="72"/>
      <c r="P1485" s="195">
        <f t="shared" si="179"/>
        <v>0</v>
      </c>
      <c r="Q1485" s="195">
        <v>0</v>
      </c>
      <c r="R1485" s="195">
        <f t="shared" si="180"/>
        <v>0</v>
      </c>
      <c r="S1485" s="195">
        <v>0</v>
      </c>
      <c r="T1485" s="196">
        <f t="shared" si="181"/>
        <v>0</v>
      </c>
      <c r="U1485" s="35"/>
      <c r="V1485" s="35"/>
      <c r="W1485" s="35"/>
      <c r="X1485" s="35"/>
      <c r="Y1485" s="35"/>
      <c r="Z1485" s="35"/>
      <c r="AA1485" s="35"/>
      <c r="AB1485" s="35"/>
      <c r="AC1485" s="35"/>
      <c r="AD1485" s="35"/>
      <c r="AE1485" s="35"/>
      <c r="AR1485" s="197" t="s">
        <v>373</v>
      </c>
      <c r="AT1485" s="197" t="s">
        <v>250</v>
      </c>
      <c r="AU1485" s="197" t="s">
        <v>85</v>
      </c>
      <c r="AY1485" s="18" t="s">
        <v>158</v>
      </c>
      <c r="BE1485" s="198">
        <f t="shared" si="182"/>
        <v>0</v>
      </c>
      <c r="BF1485" s="198">
        <f t="shared" si="183"/>
        <v>0</v>
      </c>
      <c r="BG1485" s="198">
        <f t="shared" si="184"/>
        <v>0</v>
      </c>
      <c r="BH1485" s="198">
        <f t="shared" si="185"/>
        <v>0</v>
      </c>
      <c r="BI1485" s="198">
        <f t="shared" si="186"/>
        <v>0</v>
      </c>
      <c r="BJ1485" s="18" t="s">
        <v>8</v>
      </c>
      <c r="BK1485" s="198">
        <f t="shared" si="187"/>
        <v>0</v>
      </c>
      <c r="BL1485" s="18" t="s">
        <v>283</v>
      </c>
      <c r="BM1485" s="197" t="s">
        <v>3123</v>
      </c>
    </row>
    <row r="1486" spans="1:65" s="2" customFormat="1" ht="24">
      <c r="A1486" s="35"/>
      <c r="B1486" s="36"/>
      <c r="C1486" s="247" t="s">
        <v>3124</v>
      </c>
      <c r="D1486" s="247" t="s">
        <v>250</v>
      </c>
      <c r="E1486" s="248" t="s">
        <v>3125</v>
      </c>
      <c r="F1486" s="249" t="s">
        <v>3126</v>
      </c>
      <c r="G1486" s="250" t="s">
        <v>914</v>
      </c>
      <c r="H1486" s="251">
        <v>120</v>
      </c>
      <c r="I1486" s="252"/>
      <c r="J1486" s="251">
        <f t="shared" si="178"/>
        <v>0</v>
      </c>
      <c r="K1486" s="249" t="s">
        <v>1</v>
      </c>
      <c r="L1486" s="253"/>
      <c r="M1486" s="254" t="s">
        <v>1</v>
      </c>
      <c r="N1486" s="255" t="s">
        <v>41</v>
      </c>
      <c r="O1486" s="72"/>
      <c r="P1486" s="195">
        <f t="shared" si="179"/>
        <v>0</v>
      </c>
      <c r="Q1486" s="195">
        <v>0</v>
      </c>
      <c r="R1486" s="195">
        <f t="shared" si="180"/>
        <v>0</v>
      </c>
      <c r="S1486" s="195">
        <v>0</v>
      </c>
      <c r="T1486" s="196">
        <f t="shared" si="181"/>
        <v>0</v>
      </c>
      <c r="U1486" s="35"/>
      <c r="V1486" s="35"/>
      <c r="W1486" s="35"/>
      <c r="X1486" s="35"/>
      <c r="Y1486" s="35"/>
      <c r="Z1486" s="35"/>
      <c r="AA1486" s="35"/>
      <c r="AB1486" s="35"/>
      <c r="AC1486" s="35"/>
      <c r="AD1486" s="35"/>
      <c r="AE1486" s="35"/>
      <c r="AR1486" s="197" t="s">
        <v>373</v>
      </c>
      <c r="AT1486" s="197" t="s">
        <v>250</v>
      </c>
      <c r="AU1486" s="197" t="s">
        <v>85</v>
      </c>
      <c r="AY1486" s="18" t="s">
        <v>158</v>
      </c>
      <c r="BE1486" s="198">
        <f t="shared" si="182"/>
        <v>0</v>
      </c>
      <c r="BF1486" s="198">
        <f t="shared" si="183"/>
        <v>0</v>
      </c>
      <c r="BG1486" s="198">
        <f t="shared" si="184"/>
        <v>0</v>
      </c>
      <c r="BH1486" s="198">
        <f t="shared" si="185"/>
        <v>0</v>
      </c>
      <c r="BI1486" s="198">
        <f t="shared" si="186"/>
        <v>0</v>
      </c>
      <c r="BJ1486" s="18" t="s">
        <v>8</v>
      </c>
      <c r="BK1486" s="198">
        <f t="shared" si="187"/>
        <v>0</v>
      </c>
      <c r="BL1486" s="18" t="s">
        <v>283</v>
      </c>
      <c r="BM1486" s="197" t="s">
        <v>3127</v>
      </c>
    </row>
    <row r="1487" spans="1:65" s="2" customFormat="1" ht="21.75" customHeight="1">
      <c r="A1487" s="35"/>
      <c r="B1487" s="36"/>
      <c r="C1487" s="247" t="s">
        <v>3128</v>
      </c>
      <c r="D1487" s="247" t="s">
        <v>250</v>
      </c>
      <c r="E1487" s="248" t="s">
        <v>3129</v>
      </c>
      <c r="F1487" s="249" t="s">
        <v>3130</v>
      </c>
      <c r="G1487" s="250" t="s">
        <v>305</v>
      </c>
      <c r="H1487" s="251">
        <v>20</v>
      </c>
      <c r="I1487" s="252"/>
      <c r="J1487" s="251">
        <f t="shared" si="178"/>
        <v>0</v>
      </c>
      <c r="K1487" s="249" t="s">
        <v>1</v>
      </c>
      <c r="L1487" s="253"/>
      <c r="M1487" s="254" t="s">
        <v>1</v>
      </c>
      <c r="N1487" s="255" t="s">
        <v>41</v>
      </c>
      <c r="O1487" s="72"/>
      <c r="P1487" s="195">
        <f t="shared" si="179"/>
        <v>0</v>
      </c>
      <c r="Q1487" s="195">
        <v>0</v>
      </c>
      <c r="R1487" s="195">
        <f t="shared" si="180"/>
        <v>0</v>
      </c>
      <c r="S1487" s="195">
        <v>0</v>
      </c>
      <c r="T1487" s="196">
        <f t="shared" si="181"/>
        <v>0</v>
      </c>
      <c r="U1487" s="35"/>
      <c r="V1487" s="35"/>
      <c r="W1487" s="35"/>
      <c r="X1487" s="35"/>
      <c r="Y1487" s="35"/>
      <c r="Z1487" s="35"/>
      <c r="AA1487" s="35"/>
      <c r="AB1487" s="35"/>
      <c r="AC1487" s="35"/>
      <c r="AD1487" s="35"/>
      <c r="AE1487" s="35"/>
      <c r="AR1487" s="197" t="s">
        <v>373</v>
      </c>
      <c r="AT1487" s="197" t="s">
        <v>250</v>
      </c>
      <c r="AU1487" s="197" t="s">
        <v>85</v>
      </c>
      <c r="AY1487" s="18" t="s">
        <v>158</v>
      </c>
      <c r="BE1487" s="198">
        <f t="shared" si="182"/>
        <v>0</v>
      </c>
      <c r="BF1487" s="198">
        <f t="shared" si="183"/>
        <v>0</v>
      </c>
      <c r="BG1487" s="198">
        <f t="shared" si="184"/>
        <v>0</v>
      </c>
      <c r="BH1487" s="198">
        <f t="shared" si="185"/>
        <v>0</v>
      </c>
      <c r="BI1487" s="198">
        <f t="shared" si="186"/>
        <v>0</v>
      </c>
      <c r="BJ1487" s="18" t="s">
        <v>8</v>
      </c>
      <c r="BK1487" s="198">
        <f t="shared" si="187"/>
        <v>0</v>
      </c>
      <c r="BL1487" s="18" t="s">
        <v>283</v>
      </c>
      <c r="BM1487" s="197" t="s">
        <v>3131</v>
      </c>
    </row>
    <row r="1488" spans="1:65" s="2" customFormat="1" ht="16.5" customHeight="1">
      <c r="A1488" s="35"/>
      <c r="B1488" s="36"/>
      <c r="C1488" s="247" t="s">
        <v>3132</v>
      </c>
      <c r="D1488" s="247" t="s">
        <v>250</v>
      </c>
      <c r="E1488" s="248" t="s">
        <v>3133</v>
      </c>
      <c r="F1488" s="249" t="s">
        <v>3134</v>
      </c>
      <c r="G1488" s="250" t="s">
        <v>8</v>
      </c>
      <c r="H1488" s="251">
        <v>1</v>
      </c>
      <c r="I1488" s="252"/>
      <c r="J1488" s="251">
        <f t="shared" si="178"/>
        <v>0</v>
      </c>
      <c r="K1488" s="249" t="s">
        <v>1</v>
      </c>
      <c r="L1488" s="253"/>
      <c r="M1488" s="254" t="s">
        <v>1</v>
      </c>
      <c r="N1488" s="255" t="s">
        <v>41</v>
      </c>
      <c r="O1488" s="72"/>
      <c r="P1488" s="195">
        <f t="shared" si="179"/>
        <v>0</v>
      </c>
      <c r="Q1488" s="195">
        <v>0</v>
      </c>
      <c r="R1488" s="195">
        <f t="shared" si="180"/>
        <v>0</v>
      </c>
      <c r="S1488" s="195">
        <v>0</v>
      </c>
      <c r="T1488" s="196">
        <f t="shared" si="181"/>
        <v>0</v>
      </c>
      <c r="U1488" s="35"/>
      <c r="V1488" s="35"/>
      <c r="W1488" s="35"/>
      <c r="X1488" s="35"/>
      <c r="Y1488" s="35"/>
      <c r="Z1488" s="35"/>
      <c r="AA1488" s="35"/>
      <c r="AB1488" s="35"/>
      <c r="AC1488" s="35"/>
      <c r="AD1488" s="35"/>
      <c r="AE1488" s="35"/>
      <c r="AR1488" s="197" t="s">
        <v>373</v>
      </c>
      <c r="AT1488" s="197" t="s">
        <v>250</v>
      </c>
      <c r="AU1488" s="197" t="s">
        <v>85</v>
      </c>
      <c r="AY1488" s="18" t="s">
        <v>158</v>
      </c>
      <c r="BE1488" s="198">
        <f t="shared" si="182"/>
        <v>0</v>
      </c>
      <c r="BF1488" s="198">
        <f t="shared" si="183"/>
        <v>0</v>
      </c>
      <c r="BG1488" s="198">
        <f t="shared" si="184"/>
        <v>0</v>
      </c>
      <c r="BH1488" s="198">
        <f t="shared" si="185"/>
        <v>0</v>
      </c>
      <c r="BI1488" s="198">
        <f t="shared" si="186"/>
        <v>0</v>
      </c>
      <c r="BJ1488" s="18" t="s">
        <v>8</v>
      </c>
      <c r="BK1488" s="198">
        <f t="shared" si="187"/>
        <v>0</v>
      </c>
      <c r="BL1488" s="18" t="s">
        <v>283</v>
      </c>
      <c r="BM1488" s="197" t="s">
        <v>3135</v>
      </c>
    </row>
    <row r="1489" spans="1:65" s="2" customFormat="1" ht="24">
      <c r="A1489" s="35"/>
      <c r="B1489" s="36"/>
      <c r="C1489" s="247" t="s">
        <v>1135</v>
      </c>
      <c r="D1489" s="247" t="s">
        <v>250</v>
      </c>
      <c r="E1489" s="248" t="s">
        <v>3136</v>
      </c>
      <c r="F1489" s="249" t="s">
        <v>3137</v>
      </c>
      <c r="G1489" s="250" t="s">
        <v>8</v>
      </c>
      <c r="H1489" s="251">
        <v>1</v>
      </c>
      <c r="I1489" s="252"/>
      <c r="J1489" s="251">
        <f t="shared" si="178"/>
        <v>0</v>
      </c>
      <c r="K1489" s="249" t="s">
        <v>1</v>
      </c>
      <c r="L1489" s="253"/>
      <c r="M1489" s="254" t="s">
        <v>1</v>
      </c>
      <c r="N1489" s="255" t="s">
        <v>41</v>
      </c>
      <c r="O1489" s="72"/>
      <c r="P1489" s="195">
        <f t="shared" si="179"/>
        <v>0</v>
      </c>
      <c r="Q1489" s="195">
        <v>0</v>
      </c>
      <c r="R1489" s="195">
        <f t="shared" si="180"/>
        <v>0</v>
      </c>
      <c r="S1489" s="195">
        <v>0</v>
      </c>
      <c r="T1489" s="196">
        <f t="shared" si="181"/>
        <v>0</v>
      </c>
      <c r="U1489" s="35"/>
      <c r="V1489" s="35"/>
      <c r="W1489" s="35"/>
      <c r="X1489" s="35"/>
      <c r="Y1489" s="35"/>
      <c r="Z1489" s="35"/>
      <c r="AA1489" s="35"/>
      <c r="AB1489" s="35"/>
      <c r="AC1489" s="35"/>
      <c r="AD1489" s="35"/>
      <c r="AE1489" s="35"/>
      <c r="AR1489" s="197" t="s">
        <v>373</v>
      </c>
      <c r="AT1489" s="197" t="s">
        <v>250</v>
      </c>
      <c r="AU1489" s="197" t="s">
        <v>85</v>
      </c>
      <c r="AY1489" s="18" t="s">
        <v>158</v>
      </c>
      <c r="BE1489" s="198">
        <f t="shared" si="182"/>
        <v>0</v>
      </c>
      <c r="BF1489" s="198">
        <f t="shared" si="183"/>
        <v>0</v>
      </c>
      <c r="BG1489" s="198">
        <f t="shared" si="184"/>
        <v>0</v>
      </c>
      <c r="BH1489" s="198">
        <f t="shared" si="185"/>
        <v>0</v>
      </c>
      <c r="BI1489" s="198">
        <f t="shared" si="186"/>
        <v>0</v>
      </c>
      <c r="BJ1489" s="18" t="s">
        <v>8</v>
      </c>
      <c r="BK1489" s="198">
        <f t="shared" si="187"/>
        <v>0</v>
      </c>
      <c r="BL1489" s="18" t="s">
        <v>283</v>
      </c>
      <c r="BM1489" s="197" t="s">
        <v>3138</v>
      </c>
    </row>
    <row r="1490" spans="1:65" s="2" customFormat="1" ht="16.5" customHeight="1">
      <c r="A1490" s="35"/>
      <c r="B1490" s="36"/>
      <c r="C1490" s="247" t="s">
        <v>1213</v>
      </c>
      <c r="D1490" s="247" t="s">
        <v>250</v>
      </c>
      <c r="E1490" s="248" t="s">
        <v>3139</v>
      </c>
      <c r="F1490" s="249" t="s">
        <v>3140</v>
      </c>
      <c r="G1490" s="250" t="s">
        <v>8</v>
      </c>
      <c r="H1490" s="251">
        <v>1</v>
      </c>
      <c r="I1490" s="252"/>
      <c r="J1490" s="251">
        <f t="shared" si="178"/>
        <v>0</v>
      </c>
      <c r="K1490" s="249" t="s">
        <v>1</v>
      </c>
      <c r="L1490" s="253"/>
      <c r="M1490" s="254" t="s">
        <v>1</v>
      </c>
      <c r="N1490" s="255" t="s">
        <v>41</v>
      </c>
      <c r="O1490" s="72"/>
      <c r="P1490" s="195">
        <f t="shared" si="179"/>
        <v>0</v>
      </c>
      <c r="Q1490" s="195">
        <v>0</v>
      </c>
      <c r="R1490" s="195">
        <f t="shared" si="180"/>
        <v>0</v>
      </c>
      <c r="S1490" s="195">
        <v>0</v>
      </c>
      <c r="T1490" s="196">
        <f t="shared" si="181"/>
        <v>0</v>
      </c>
      <c r="U1490" s="35"/>
      <c r="V1490" s="35"/>
      <c r="W1490" s="35"/>
      <c r="X1490" s="35"/>
      <c r="Y1490" s="35"/>
      <c r="Z1490" s="35"/>
      <c r="AA1490" s="35"/>
      <c r="AB1490" s="35"/>
      <c r="AC1490" s="35"/>
      <c r="AD1490" s="35"/>
      <c r="AE1490" s="35"/>
      <c r="AR1490" s="197" t="s">
        <v>373</v>
      </c>
      <c r="AT1490" s="197" t="s">
        <v>250</v>
      </c>
      <c r="AU1490" s="197" t="s">
        <v>85</v>
      </c>
      <c r="AY1490" s="18" t="s">
        <v>158</v>
      </c>
      <c r="BE1490" s="198">
        <f t="shared" si="182"/>
        <v>0</v>
      </c>
      <c r="BF1490" s="198">
        <f t="shared" si="183"/>
        <v>0</v>
      </c>
      <c r="BG1490" s="198">
        <f t="shared" si="184"/>
        <v>0</v>
      </c>
      <c r="BH1490" s="198">
        <f t="shared" si="185"/>
        <v>0</v>
      </c>
      <c r="BI1490" s="198">
        <f t="shared" si="186"/>
        <v>0</v>
      </c>
      <c r="BJ1490" s="18" t="s">
        <v>8</v>
      </c>
      <c r="BK1490" s="198">
        <f t="shared" si="187"/>
        <v>0</v>
      </c>
      <c r="BL1490" s="18" t="s">
        <v>283</v>
      </c>
      <c r="BM1490" s="197" t="s">
        <v>3141</v>
      </c>
    </row>
    <row r="1491" spans="1:65" s="2" customFormat="1" ht="16.5" customHeight="1">
      <c r="A1491" s="35"/>
      <c r="B1491" s="36"/>
      <c r="C1491" s="247" t="s">
        <v>3142</v>
      </c>
      <c r="D1491" s="247" t="s">
        <v>250</v>
      </c>
      <c r="E1491" s="248" t="s">
        <v>3143</v>
      </c>
      <c r="F1491" s="249" t="s">
        <v>1726</v>
      </c>
      <c r="G1491" s="250" t="s">
        <v>25</v>
      </c>
      <c r="H1491" s="251">
        <v>10</v>
      </c>
      <c r="I1491" s="252"/>
      <c r="J1491" s="251">
        <f t="shared" si="178"/>
        <v>0</v>
      </c>
      <c r="K1491" s="249" t="s">
        <v>1</v>
      </c>
      <c r="L1491" s="253"/>
      <c r="M1491" s="254" t="s">
        <v>1</v>
      </c>
      <c r="N1491" s="255" t="s">
        <v>41</v>
      </c>
      <c r="O1491" s="72"/>
      <c r="P1491" s="195">
        <f t="shared" si="179"/>
        <v>0</v>
      </c>
      <c r="Q1491" s="195">
        <v>0</v>
      </c>
      <c r="R1491" s="195">
        <f t="shared" si="180"/>
        <v>0</v>
      </c>
      <c r="S1491" s="195">
        <v>0</v>
      </c>
      <c r="T1491" s="196">
        <f t="shared" si="181"/>
        <v>0</v>
      </c>
      <c r="U1491" s="35"/>
      <c r="V1491" s="35"/>
      <c r="W1491" s="35"/>
      <c r="X1491" s="35"/>
      <c r="Y1491" s="35"/>
      <c r="Z1491" s="35"/>
      <c r="AA1491" s="35"/>
      <c r="AB1491" s="35"/>
      <c r="AC1491" s="35"/>
      <c r="AD1491" s="35"/>
      <c r="AE1491" s="35"/>
      <c r="AR1491" s="197" t="s">
        <v>373</v>
      </c>
      <c r="AT1491" s="197" t="s">
        <v>250</v>
      </c>
      <c r="AU1491" s="197" t="s">
        <v>85</v>
      </c>
      <c r="AY1491" s="18" t="s">
        <v>158</v>
      </c>
      <c r="BE1491" s="198">
        <f t="shared" si="182"/>
        <v>0</v>
      </c>
      <c r="BF1491" s="198">
        <f t="shared" si="183"/>
        <v>0</v>
      </c>
      <c r="BG1491" s="198">
        <f t="shared" si="184"/>
        <v>0</v>
      </c>
      <c r="BH1491" s="198">
        <f t="shared" si="185"/>
        <v>0</v>
      </c>
      <c r="BI1491" s="198">
        <f t="shared" si="186"/>
        <v>0</v>
      </c>
      <c r="BJ1491" s="18" t="s">
        <v>8</v>
      </c>
      <c r="BK1491" s="198">
        <f t="shared" si="187"/>
        <v>0</v>
      </c>
      <c r="BL1491" s="18" t="s">
        <v>283</v>
      </c>
      <c r="BM1491" s="197" t="s">
        <v>3144</v>
      </c>
    </row>
    <row r="1492" spans="1:65" s="2" customFormat="1" ht="16.5" customHeight="1">
      <c r="A1492" s="35"/>
      <c r="B1492" s="36"/>
      <c r="C1492" s="247" t="s">
        <v>3145</v>
      </c>
      <c r="D1492" s="247" t="s">
        <v>250</v>
      </c>
      <c r="E1492" s="248" t="s">
        <v>3146</v>
      </c>
      <c r="F1492" s="249" t="s">
        <v>1730</v>
      </c>
      <c r="G1492" s="250" t="s">
        <v>8</v>
      </c>
      <c r="H1492" s="251">
        <v>1</v>
      </c>
      <c r="I1492" s="252"/>
      <c r="J1492" s="251">
        <f t="shared" si="178"/>
        <v>0</v>
      </c>
      <c r="K1492" s="249" t="s">
        <v>1</v>
      </c>
      <c r="L1492" s="253"/>
      <c r="M1492" s="254" t="s">
        <v>1</v>
      </c>
      <c r="N1492" s="255" t="s">
        <v>41</v>
      </c>
      <c r="O1492" s="72"/>
      <c r="P1492" s="195">
        <f t="shared" si="179"/>
        <v>0</v>
      </c>
      <c r="Q1492" s="195">
        <v>0</v>
      </c>
      <c r="R1492" s="195">
        <f t="shared" si="180"/>
        <v>0</v>
      </c>
      <c r="S1492" s="195">
        <v>0</v>
      </c>
      <c r="T1492" s="196">
        <f t="shared" si="181"/>
        <v>0</v>
      </c>
      <c r="U1492" s="35"/>
      <c r="V1492" s="35"/>
      <c r="W1492" s="35"/>
      <c r="X1492" s="35"/>
      <c r="Y1492" s="35"/>
      <c r="Z1492" s="35"/>
      <c r="AA1492" s="35"/>
      <c r="AB1492" s="35"/>
      <c r="AC1492" s="35"/>
      <c r="AD1492" s="35"/>
      <c r="AE1492" s="35"/>
      <c r="AR1492" s="197" t="s">
        <v>373</v>
      </c>
      <c r="AT1492" s="197" t="s">
        <v>250</v>
      </c>
      <c r="AU1492" s="197" t="s">
        <v>85</v>
      </c>
      <c r="AY1492" s="18" t="s">
        <v>158</v>
      </c>
      <c r="BE1492" s="198">
        <f t="shared" si="182"/>
        <v>0</v>
      </c>
      <c r="BF1492" s="198">
        <f t="shared" si="183"/>
        <v>0</v>
      </c>
      <c r="BG1492" s="198">
        <f t="shared" si="184"/>
        <v>0</v>
      </c>
      <c r="BH1492" s="198">
        <f t="shared" si="185"/>
        <v>0</v>
      </c>
      <c r="BI1492" s="198">
        <f t="shared" si="186"/>
        <v>0</v>
      </c>
      <c r="BJ1492" s="18" t="s">
        <v>8</v>
      </c>
      <c r="BK1492" s="198">
        <f t="shared" si="187"/>
        <v>0</v>
      </c>
      <c r="BL1492" s="18" t="s">
        <v>283</v>
      </c>
      <c r="BM1492" s="197" t="s">
        <v>3147</v>
      </c>
    </row>
    <row r="1493" spans="1:65" s="2" customFormat="1" ht="16.5" customHeight="1">
      <c r="A1493" s="35"/>
      <c r="B1493" s="36"/>
      <c r="C1493" s="247" t="s">
        <v>1313</v>
      </c>
      <c r="D1493" s="247" t="s">
        <v>250</v>
      </c>
      <c r="E1493" s="248" t="s">
        <v>3148</v>
      </c>
      <c r="F1493" s="249" t="s">
        <v>3149</v>
      </c>
      <c r="G1493" s="250" t="s">
        <v>8</v>
      </c>
      <c r="H1493" s="251">
        <v>1</v>
      </c>
      <c r="I1493" s="252"/>
      <c r="J1493" s="251">
        <f t="shared" si="178"/>
        <v>0</v>
      </c>
      <c r="K1493" s="249" t="s">
        <v>1</v>
      </c>
      <c r="L1493" s="253"/>
      <c r="M1493" s="254" t="s">
        <v>1</v>
      </c>
      <c r="N1493" s="255" t="s">
        <v>41</v>
      </c>
      <c r="O1493" s="72"/>
      <c r="P1493" s="195">
        <f t="shared" si="179"/>
        <v>0</v>
      </c>
      <c r="Q1493" s="195">
        <v>0</v>
      </c>
      <c r="R1493" s="195">
        <f t="shared" si="180"/>
        <v>0</v>
      </c>
      <c r="S1493" s="195">
        <v>0</v>
      </c>
      <c r="T1493" s="196">
        <f t="shared" si="181"/>
        <v>0</v>
      </c>
      <c r="U1493" s="35"/>
      <c r="V1493" s="35"/>
      <c r="W1493" s="35"/>
      <c r="X1493" s="35"/>
      <c r="Y1493" s="35"/>
      <c r="Z1493" s="35"/>
      <c r="AA1493" s="35"/>
      <c r="AB1493" s="35"/>
      <c r="AC1493" s="35"/>
      <c r="AD1493" s="35"/>
      <c r="AE1493" s="35"/>
      <c r="AR1493" s="197" t="s">
        <v>373</v>
      </c>
      <c r="AT1493" s="197" t="s">
        <v>250</v>
      </c>
      <c r="AU1493" s="197" t="s">
        <v>85</v>
      </c>
      <c r="AY1493" s="18" t="s">
        <v>158</v>
      </c>
      <c r="BE1493" s="198">
        <f t="shared" si="182"/>
        <v>0</v>
      </c>
      <c r="BF1493" s="198">
        <f t="shared" si="183"/>
        <v>0</v>
      </c>
      <c r="BG1493" s="198">
        <f t="shared" si="184"/>
        <v>0</v>
      </c>
      <c r="BH1493" s="198">
        <f t="shared" si="185"/>
        <v>0</v>
      </c>
      <c r="BI1493" s="198">
        <f t="shared" si="186"/>
        <v>0</v>
      </c>
      <c r="BJ1493" s="18" t="s">
        <v>8</v>
      </c>
      <c r="BK1493" s="198">
        <f t="shared" si="187"/>
        <v>0</v>
      </c>
      <c r="BL1493" s="18" t="s">
        <v>283</v>
      </c>
      <c r="BM1493" s="197" t="s">
        <v>3150</v>
      </c>
    </row>
    <row r="1494" spans="1:65" s="2" customFormat="1" ht="66.75" customHeight="1">
      <c r="A1494" s="35"/>
      <c r="B1494" s="36"/>
      <c r="C1494" s="247" t="s">
        <v>1349</v>
      </c>
      <c r="D1494" s="247" t="s">
        <v>250</v>
      </c>
      <c r="E1494" s="248" t="s">
        <v>3151</v>
      </c>
      <c r="F1494" s="249" t="s">
        <v>3152</v>
      </c>
      <c r="G1494" s="250" t="s">
        <v>8</v>
      </c>
      <c r="H1494" s="251">
        <v>1</v>
      </c>
      <c r="I1494" s="252"/>
      <c r="J1494" s="251">
        <f t="shared" si="178"/>
        <v>0</v>
      </c>
      <c r="K1494" s="249" t="s">
        <v>1</v>
      </c>
      <c r="L1494" s="253"/>
      <c r="M1494" s="254" t="s">
        <v>1</v>
      </c>
      <c r="N1494" s="255" t="s">
        <v>41</v>
      </c>
      <c r="O1494" s="72"/>
      <c r="P1494" s="195">
        <f t="shared" si="179"/>
        <v>0</v>
      </c>
      <c r="Q1494" s="195">
        <v>0</v>
      </c>
      <c r="R1494" s="195">
        <f t="shared" si="180"/>
        <v>0</v>
      </c>
      <c r="S1494" s="195">
        <v>0</v>
      </c>
      <c r="T1494" s="196">
        <f t="shared" si="181"/>
        <v>0</v>
      </c>
      <c r="U1494" s="35"/>
      <c r="V1494" s="35"/>
      <c r="W1494" s="35"/>
      <c r="X1494" s="35"/>
      <c r="Y1494" s="35"/>
      <c r="Z1494" s="35"/>
      <c r="AA1494" s="35"/>
      <c r="AB1494" s="35"/>
      <c r="AC1494" s="35"/>
      <c r="AD1494" s="35"/>
      <c r="AE1494" s="35"/>
      <c r="AR1494" s="197" t="s">
        <v>373</v>
      </c>
      <c r="AT1494" s="197" t="s">
        <v>250</v>
      </c>
      <c r="AU1494" s="197" t="s">
        <v>85</v>
      </c>
      <c r="AY1494" s="18" t="s">
        <v>158</v>
      </c>
      <c r="BE1494" s="198">
        <f t="shared" si="182"/>
        <v>0</v>
      </c>
      <c r="BF1494" s="198">
        <f t="shared" si="183"/>
        <v>0</v>
      </c>
      <c r="BG1494" s="198">
        <f t="shared" si="184"/>
        <v>0</v>
      </c>
      <c r="BH1494" s="198">
        <f t="shared" si="185"/>
        <v>0</v>
      </c>
      <c r="BI1494" s="198">
        <f t="shared" si="186"/>
        <v>0</v>
      </c>
      <c r="BJ1494" s="18" t="s">
        <v>8</v>
      </c>
      <c r="BK1494" s="198">
        <f t="shared" si="187"/>
        <v>0</v>
      </c>
      <c r="BL1494" s="18" t="s">
        <v>283</v>
      </c>
      <c r="BM1494" s="197" t="s">
        <v>3153</v>
      </c>
    </row>
    <row r="1495" spans="1:65" s="2" customFormat="1" ht="36">
      <c r="A1495" s="35"/>
      <c r="B1495" s="36"/>
      <c r="C1495" s="247" t="s">
        <v>3154</v>
      </c>
      <c r="D1495" s="247" t="s">
        <v>250</v>
      </c>
      <c r="E1495" s="248" t="s">
        <v>3155</v>
      </c>
      <c r="F1495" s="249" t="s">
        <v>3156</v>
      </c>
      <c r="G1495" s="250" t="s">
        <v>85</v>
      </c>
      <c r="H1495" s="251">
        <v>2</v>
      </c>
      <c r="I1495" s="252"/>
      <c r="J1495" s="251">
        <f t="shared" si="178"/>
        <v>0</v>
      </c>
      <c r="K1495" s="249" t="s">
        <v>1</v>
      </c>
      <c r="L1495" s="253"/>
      <c r="M1495" s="254" t="s">
        <v>1</v>
      </c>
      <c r="N1495" s="255" t="s">
        <v>41</v>
      </c>
      <c r="O1495" s="72"/>
      <c r="P1495" s="195">
        <f t="shared" si="179"/>
        <v>0</v>
      </c>
      <c r="Q1495" s="195">
        <v>0</v>
      </c>
      <c r="R1495" s="195">
        <f t="shared" si="180"/>
        <v>0</v>
      </c>
      <c r="S1495" s="195">
        <v>0</v>
      </c>
      <c r="T1495" s="196">
        <f t="shared" si="181"/>
        <v>0</v>
      </c>
      <c r="U1495" s="35"/>
      <c r="V1495" s="35"/>
      <c r="W1495" s="35"/>
      <c r="X1495" s="35"/>
      <c r="Y1495" s="35"/>
      <c r="Z1495" s="35"/>
      <c r="AA1495" s="35"/>
      <c r="AB1495" s="35"/>
      <c r="AC1495" s="35"/>
      <c r="AD1495" s="35"/>
      <c r="AE1495" s="35"/>
      <c r="AR1495" s="197" t="s">
        <v>373</v>
      </c>
      <c r="AT1495" s="197" t="s">
        <v>250</v>
      </c>
      <c r="AU1495" s="197" t="s">
        <v>85</v>
      </c>
      <c r="AY1495" s="18" t="s">
        <v>158</v>
      </c>
      <c r="BE1495" s="198">
        <f t="shared" si="182"/>
        <v>0</v>
      </c>
      <c r="BF1495" s="198">
        <f t="shared" si="183"/>
        <v>0</v>
      </c>
      <c r="BG1495" s="198">
        <f t="shared" si="184"/>
        <v>0</v>
      </c>
      <c r="BH1495" s="198">
        <f t="shared" si="185"/>
        <v>0</v>
      </c>
      <c r="BI1495" s="198">
        <f t="shared" si="186"/>
        <v>0</v>
      </c>
      <c r="BJ1495" s="18" t="s">
        <v>8</v>
      </c>
      <c r="BK1495" s="198">
        <f t="shared" si="187"/>
        <v>0</v>
      </c>
      <c r="BL1495" s="18" t="s">
        <v>283</v>
      </c>
      <c r="BM1495" s="197" t="s">
        <v>3157</v>
      </c>
    </row>
    <row r="1496" spans="1:65" s="2" customFormat="1" ht="24">
      <c r="A1496" s="35"/>
      <c r="B1496" s="36"/>
      <c r="C1496" s="247" t="s">
        <v>3158</v>
      </c>
      <c r="D1496" s="247" t="s">
        <v>250</v>
      </c>
      <c r="E1496" s="248" t="s">
        <v>3159</v>
      </c>
      <c r="F1496" s="249" t="s">
        <v>3012</v>
      </c>
      <c r="G1496" s="250" t="s">
        <v>311</v>
      </c>
      <c r="H1496" s="251">
        <v>22</v>
      </c>
      <c r="I1496" s="252"/>
      <c r="J1496" s="251">
        <f t="shared" si="178"/>
        <v>0</v>
      </c>
      <c r="K1496" s="249" t="s">
        <v>1</v>
      </c>
      <c r="L1496" s="253"/>
      <c r="M1496" s="254" t="s">
        <v>1</v>
      </c>
      <c r="N1496" s="255" t="s">
        <v>41</v>
      </c>
      <c r="O1496" s="72"/>
      <c r="P1496" s="195">
        <f t="shared" si="179"/>
        <v>0</v>
      </c>
      <c r="Q1496" s="195">
        <v>0</v>
      </c>
      <c r="R1496" s="195">
        <f t="shared" si="180"/>
        <v>0</v>
      </c>
      <c r="S1496" s="195">
        <v>0</v>
      </c>
      <c r="T1496" s="196">
        <f t="shared" si="181"/>
        <v>0</v>
      </c>
      <c r="U1496" s="35"/>
      <c r="V1496" s="35"/>
      <c r="W1496" s="35"/>
      <c r="X1496" s="35"/>
      <c r="Y1496" s="35"/>
      <c r="Z1496" s="35"/>
      <c r="AA1496" s="35"/>
      <c r="AB1496" s="35"/>
      <c r="AC1496" s="35"/>
      <c r="AD1496" s="35"/>
      <c r="AE1496" s="35"/>
      <c r="AR1496" s="197" t="s">
        <v>373</v>
      </c>
      <c r="AT1496" s="197" t="s">
        <v>250</v>
      </c>
      <c r="AU1496" s="197" t="s">
        <v>85</v>
      </c>
      <c r="AY1496" s="18" t="s">
        <v>158</v>
      </c>
      <c r="BE1496" s="198">
        <f t="shared" si="182"/>
        <v>0</v>
      </c>
      <c r="BF1496" s="198">
        <f t="shared" si="183"/>
        <v>0</v>
      </c>
      <c r="BG1496" s="198">
        <f t="shared" si="184"/>
        <v>0</v>
      </c>
      <c r="BH1496" s="198">
        <f t="shared" si="185"/>
        <v>0</v>
      </c>
      <c r="BI1496" s="198">
        <f t="shared" si="186"/>
        <v>0</v>
      </c>
      <c r="BJ1496" s="18" t="s">
        <v>8</v>
      </c>
      <c r="BK1496" s="198">
        <f t="shared" si="187"/>
        <v>0</v>
      </c>
      <c r="BL1496" s="18" t="s">
        <v>283</v>
      </c>
      <c r="BM1496" s="197" t="s">
        <v>3160</v>
      </c>
    </row>
    <row r="1497" spans="1:65" s="2" customFormat="1" ht="16.5" customHeight="1">
      <c r="A1497" s="35"/>
      <c r="B1497" s="36"/>
      <c r="C1497" s="247" t="s">
        <v>3161</v>
      </c>
      <c r="D1497" s="247" t="s">
        <v>250</v>
      </c>
      <c r="E1497" s="248" t="s">
        <v>3162</v>
      </c>
      <c r="F1497" s="249" t="s">
        <v>3016</v>
      </c>
      <c r="G1497" s="250" t="s">
        <v>498</v>
      </c>
      <c r="H1497" s="251">
        <v>2</v>
      </c>
      <c r="I1497" s="252"/>
      <c r="J1497" s="251">
        <f t="shared" si="178"/>
        <v>0</v>
      </c>
      <c r="K1497" s="249" t="s">
        <v>1</v>
      </c>
      <c r="L1497" s="253"/>
      <c r="M1497" s="254" t="s">
        <v>1</v>
      </c>
      <c r="N1497" s="255" t="s">
        <v>41</v>
      </c>
      <c r="O1497" s="72"/>
      <c r="P1497" s="195">
        <f t="shared" si="179"/>
        <v>0</v>
      </c>
      <c r="Q1497" s="195">
        <v>0</v>
      </c>
      <c r="R1497" s="195">
        <f t="shared" si="180"/>
        <v>0</v>
      </c>
      <c r="S1497" s="195">
        <v>0</v>
      </c>
      <c r="T1497" s="196">
        <f t="shared" si="181"/>
        <v>0</v>
      </c>
      <c r="U1497" s="35"/>
      <c r="V1497" s="35"/>
      <c r="W1497" s="35"/>
      <c r="X1497" s="35"/>
      <c r="Y1497" s="35"/>
      <c r="Z1497" s="35"/>
      <c r="AA1497" s="35"/>
      <c r="AB1497" s="35"/>
      <c r="AC1497" s="35"/>
      <c r="AD1497" s="35"/>
      <c r="AE1497" s="35"/>
      <c r="AR1497" s="197" t="s">
        <v>373</v>
      </c>
      <c r="AT1497" s="197" t="s">
        <v>250</v>
      </c>
      <c r="AU1497" s="197" t="s">
        <v>85</v>
      </c>
      <c r="AY1497" s="18" t="s">
        <v>158</v>
      </c>
      <c r="BE1497" s="198">
        <f t="shared" si="182"/>
        <v>0</v>
      </c>
      <c r="BF1497" s="198">
        <f t="shared" si="183"/>
        <v>0</v>
      </c>
      <c r="BG1497" s="198">
        <f t="shared" si="184"/>
        <v>0</v>
      </c>
      <c r="BH1497" s="198">
        <f t="shared" si="185"/>
        <v>0</v>
      </c>
      <c r="BI1497" s="198">
        <f t="shared" si="186"/>
        <v>0</v>
      </c>
      <c r="BJ1497" s="18" t="s">
        <v>8</v>
      </c>
      <c r="BK1497" s="198">
        <f t="shared" si="187"/>
        <v>0</v>
      </c>
      <c r="BL1497" s="18" t="s">
        <v>283</v>
      </c>
      <c r="BM1497" s="197" t="s">
        <v>3163</v>
      </c>
    </row>
    <row r="1498" spans="1:65" s="2" customFormat="1" ht="21.75" customHeight="1">
      <c r="A1498" s="35"/>
      <c r="B1498" s="36"/>
      <c r="C1498" s="247" t="s">
        <v>3164</v>
      </c>
      <c r="D1498" s="247" t="s">
        <v>250</v>
      </c>
      <c r="E1498" s="248" t="s">
        <v>3165</v>
      </c>
      <c r="F1498" s="249" t="s">
        <v>3166</v>
      </c>
      <c r="G1498" s="250" t="s">
        <v>8</v>
      </c>
      <c r="H1498" s="251">
        <v>1</v>
      </c>
      <c r="I1498" s="252"/>
      <c r="J1498" s="251">
        <f t="shared" si="178"/>
        <v>0</v>
      </c>
      <c r="K1498" s="249" t="s">
        <v>1</v>
      </c>
      <c r="L1498" s="253"/>
      <c r="M1498" s="254" t="s">
        <v>1</v>
      </c>
      <c r="N1498" s="255" t="s">
        <v>41</v>
      </c>
      <c r="O1498" s="72"/>
      <c r="P1498" s="195">
        <f t="shared" si="179"/>
        <v>0</v>
      </c>
      <c r="Q1498" s="195">
        <v>0</v>
      </c>
      <c r="R1498" s="195">
        <f t="shared" si="180"/>
        <v>0</v>
      </c>
      <c r="S1498" s="195">
        <v>0</v>
      </c>
      <c r="T1498" s="196">
        <f t="shared" si="181"/>
        <v>0</v>
      </c>
      <c r="U1498" s="35"/>
      <c r="V1498" s="35"/>
      <c r="W1498" s="35"/>
      <c r="X1498" s="35"/>
      <c r="Y1498" s="35"/>
      <c r="Z1498" s="35"/>
      <c r="AA1498" s="35"/>
      <c r="AB1498" s="35"/>
      <c r="AC1498" s="35"/>
      <c r="AD1498" s="35"/>
      <c r="AE1498" s="35"/>
      <c r="AR1498" s="197" t="s">
        <v>373</v>
      </c>
      <c r="AT1498" s="197" t="s">
        <v>250</v>
      </c>
      <c r="AU1498" s="197" t="s">
        <v>85</v>
      </c>
      <c r="AY1498" s="18" t="s">
        <v>158</v>
      </c>
      <c r="BE1498" s="198">
        <f t="shared" si="182"/>
        <v>0</v>
      </c>
      <c r="BF1498" s="198">
        <f t="shared" si="183"/>
        <v>0</v>
      </c>
      <c r="BG1498" s="198">
        <f t="shared" si="184"/>
        <v>0</v>
      </c>
      <c r="BH1498" s="198">
        <f t="shared" si="185"/>
        <v>0</v>
      </c>
      <c r="BI1498" s="198">
        <f t="shared" si="186"/>
        <v>0</v>
      </c>
      <c r="BJ1498" s="18" t="s">
        <v>8</v>
      </c>
      <c r="BK1498" s="198">
        <f t="shared" si="187"/>
        <v>0</v>
      </c>
      <c r="BL1498" s="18" t="s">
        <v>283</v>
      </c>
      <c r="BM1498" s="197" t="s">
        <v>3167</v>
      </c>
    </row>
    <row r="1499" spans="1:65" s="2" customFormat="1" ht="21.75" customHeight="1">
      <c r="A1499" s="35"/>
      <c r="B1499" s="36"/>
      <c r="C1499" s="247" t="s">
        <v>1361</v>
      </c>
      <c r="D1499" s="247" t="s">
        <v>250</v>
      </c>
      <c r="E1499" s="248" t="s">
        <v>3168</v>
      </c>
      <c r="F1499" s="249" t="s">
        <v>3169</v>
      </c>
      <c r="G1499" s="250" t="s">
        <v>8</v>
      </c>
      <c r="H1499" s="251">
        <v>1</v>
      </c>
      <c r="I1499" s="252"/>
      <c r="J1499" s="251">
        <f t="shared" si="178"/>
        <v>0</v>
      </c>
      <c r="K1499" s="249" t="s">
        <v>1</v>
      </c>
      <c r="L1499" s="253"/>
      <c r="M1499" s="254" t="s">
        <v>1</v>
      </c>
      <c r="N1499" s="255" t="s">
        <v>41</v>
      </c>
      <c r="O1499" s="72"/>
      <c r="P1499" s="195">
        <f t="shared" si="179"/>
        <v>0</v>
      </c>
      <c r="Q1499" s="195">
        <v>0</v>
      </c>
      <c r="R1499" s="195">
        <f t="shared" si="180"/>
        <v>0</v>
      </c>
      <c r="S1499" s="195">
        <v>0</v>
      </c>
      <c r="T1499" s="196">
        <f t="shared" si="181"/>
        <v>0</v>
      </c>
      <c r="U1499" s="35"/>
      <c r="V1499" s="35"/>
      <c r="W1499" s="35"/>
      <c r="X1499" s="35"/>
      <c r="Y1499" s="35"/>
      <c r="Z1499" s="35"/>
      <c r="AA1499" s="35"/>
      <c r="AB1499" s="35"/>
      <c r="AC1499" s="35"/>
      <c r="AD1499" s="35"/>
      <c r="AE1499" s="35"/>
      <c r="AR1499" s="197" t="s">
        <v>373</v>
      </c>
      <c r="AT1499" s="197" t="s">
        <v>250</v>
      </c>
      <c r="AU1499" s="197" t="s">
        <v>85</v>
      </c>
      <c r="AY1499" s="18" t="s">
        <v>158</v>
      </c>
      <c r="BE1499" s="198">
        <f t="shared" si="182"/>
        <v>0</v>
      </c>
      <c r="BF1499" s="198">
        <f t="shared" si="183"/>
        <v>0</v>
      </c>
      <c r="BG1499" s="198">
        <f t="shared" si="184"/>
        <v>0</v>
      </c>
      <c r="BH1499" s="198">
        <f t="shared" si="185"/>
        <v>0</v>
      </c>
      <c r="BI1499" s="198">
        <f t="shared" si="186"/>
        <v>0</v>
      </c>
      <c r="BJ1499" s="18" t="s">
        <v>8</v>
      </c>
      <c r="BK1499" s="198">
        <f t="shared" si="187"/>
        <v>0</v>
      </c>
      <c r="BL1499" s="18" t="s">
        <v>283</v>
      </c>
      <c r="BM1499" s="197" t="s">
        <v>3170</v>
      </c>
    </row>
    <row r="1500" spans="1:65" s="2" customFormat="1" ht="24">
      <c r="A1500" s="35"/>
      <c r="B1500" s="36"/>
      <c r="C1500" s="247" t="s">
        <v>3171</v>
      </c>
      <c r="D1500" s="247" t="s">
        <v>250</v>
      </c>
      <c r="E1500" s="248" t="s">
        <v>3172</v>
      </c>
      <c r="F1500" s="249" t="s">
        <v>3173</v>
      </c>
      <c r="G1500" s="250" t="s">
        <v>8</v>
      </c>
      <c r="H1500" s="251">
        <v>1</v>
      </c>
      <c r="I1500" s="252"/>
      <c r="J1500" s="251">
        <f t="shared" si="178"/>
        <v>0</v>
      </c>
      <c r="K1500" s="249" t="s">
        <v>1</v>
      </c>
      <c r="L1500" s="253"/>
      <c r="M1500" s="254" t="s">
        <v>1</v>
      </c>
      <c r="N1500" s="255" t="s">
        <v>41</v>
      </c>
      <c r="O1500" s="72"/>
      <c r="P1500" s="195">
        <f t="shared" si="179"/>
        <v>0</v>
      </c>
      <c r="Q1500" s="195">
        <v>0</v>
      </c>
      <c r="R1500" s="195">
        <f t="shared" si="180"/>
        <v>0</v>
      </c>
      <c r="S1500" s="195">
        <v>0</v>
      </c>
      <c r="T1500" s="196">
        <f t="shared" si="181"/>
        <v>0</v>
      </c>
      <c r="U1500" s="35"/>
      <c r="V1500" s="35"/>
      <c r="W1500" s="35"/>
      <c r="X1500" s="35"/>
      <c r="Y1500" s="35"/>
      <c r="Z1500" s="35"/>
      <c r="AA1500" s="35"/>
      <c r="AB1500" s="35"/>
      <c r="AC1500" s="35"/>
      <c r="AD1500" s="35"/>
      <c r="AE1500" s="35"/>
      <c r="AR1500" s="197" t="s">
        <v>373</v>
      </c>
      <c r="AT1500" s="197" t="s">
        <v>250</v>
      </c>
      <c r="AU1500" s="197" t="s">
        <v>85</v>
      </c>
      <c r="AY1500" s="18" t="s">
        <v>158</v>
      </c>
      <c r="BE1500" s="198">
        <f t="shared" si="182"/>
        <v>0</v>
      </c>
      <c r="BF1500" s="198">
        <f t="shared" si="183"/>
        <v>0</v>
      </c>
      <c r="BG1500" s="198">
        <f t="shared" si="184"/>
        <v>0</v>
      </c>
      <c r="BH1500" s="198">
        <f t="shared" si="185"/>
        <v>0</v>
      </c>
      <c r="BI1500" s="198">
        <f t="shared" si="186"/>
        <v>0</v>
      </c>
      <c r="BJ1500" s="18" t="s">
        <v>8</v>
      </c>
      <c r="BK1500" s="198">
        <f t="shared" si="187"/>
        <v>0</v>
      </c>
      <c r="BL1500" s="18" t="s">
        <v>283</v>
      </c>
      <c r="BM1500" s="197" t="s">
        <v>3174</v>
      </c>
    </row>
    <row r="1501" spans="1:65" s="2" customFormat="1" ht="24">
      <c r="A1501" s="35"/>
      <c r="B1501" s="36"/>
      <c r="C1501" s="247" t="s">
        <v>3175</v>
      </c>
      <c r="D1501" s="247" t="s">
        <v>250</v>
      </c>
      <c r="E1501" s="248" t="s">
        <v>3176</v>
      </c>
      <c r="F1501" s="249" t="s">
        <v>3177</v>
      </c>
      <c r="G1501" s="250" t="s">
        <v>8</v>
      </c>
      <c r="H1501" s="251">
        <v>1</v>
      </c>
      <c r="I1501" s="252"/>
      <c r="J1501" s="251">
        <f t="shared" si="178"/>
        <v>0</v>
      </c>
      <c r="K1501" s="249" t="s">
        <v>1</v>
      </c>
      <c r="L1501" s="253"/>
      <c r="M1501" s="254" t="s">
        <v>1</v>
      </c>
      <c r="N1501" s="255" t="s">
        <v>41</v>
      </c>
      <c r="O1501" s="72"/>
      <c r="P1501" s="195">
        <f t="shared" si="179"/>
        <v>0</v>
      </c>
      <c r="Q1501" s="195">
        <v>0</v>
      </c>
      <c r="R1501" s="195">
        <f t="shared" si="180"/>
        <v>0</v>
      </c>
      <c r="S1501" s="195">
        <v>0</v>
      </c>
      <c r="T1501" s="196">
        <f t="shared" si="181"/>
        <v>0</v>
      </c>
      <c r="U1501" s="35"/>
      <c r="V1501" s="35"/>
      <c r="W1501" s="35"/>
      <c r="X1501" s="35"/>
      <c r="Y1501" s="35"/>
      <c r="Z1501" s="35"/>
      <c r="AA1501" s="35"/>
      <c r="AB1501" s="35"/>
      <c r="AC1501" s="35"/>
      <c r="AD1501" s="35"/>
      <c r="AE1501" s="35"/>
      <c r="AR1501" s="197" t="s">
        <v>373</v>
      </c>
      <c r="AT1501" s="197" t="s">
        <v>250</v>
      </c>
      <c r="AU1501" s="197" t="s">
        <v>85</v>
      </c>
      <c r="AY1501" s="18" t="s">
        <v>158</v>
      </c>
      <c r="BE1501" s="198">
        <f t="shared" si="182"/>
        <v>0</v>
      </c>
      <c r="BF1501" s="198">
        <f t="shared" si="183"/>
        <v>0</v>
      </c>
      <c r="BG1501" s="198">
        <f t="shared" si="184"/>
        <v>0</v>
      </c>
      <c r="BH1501" s="198">
        <f t="shared" si="185"/>
        <v>0</v>
      </c>
      <c r="BI1501" s="198">
        <f t="shared" si="186"/>
        <v>0</v>
      </c>
      <c r="BJ1501" s="18" t="s">
        <v>8</v>
      </c>
      <c r="BK1501" s="198">
        <f t="shared" si="187"/>
        <v>0</v>
      </c>
      <c r="BL1501" s="18" t="s">
        <v>283</v>
      </c>
      <c r="BM1501" s="197" t="s">
        <v>3178</v>
      </c>
    </row>
    <row r="1502" spans="1:65" s="2" customFormat="1" ht="24">
      <c r="A1502" s="35"/>
      <c r="B1502" s="36"/>
      <c r="C1502" s="247" t="s">
        <v>3179</v>
      </c>
      <c r="D1502" s="247" t="s">
        <v>250</v>
      </c>
      <c r="E1502" s="248" t="s">
        <v>3180</v>
      </c>
      <c r="F1502" s="249" t="s">
        <v>3181</v>
      </c>
      <c r="G1502" s="250" t="s">
        <v>8</v>
      </c>
      <c r="H1502" s="251">
        <v>1</v>
      </c>
      <c r="I1502" s="252"/>
      <c r="J1502" s="251">
        <f t="shared" si="178"/>
        <v>0</v>
      </c>
      <c r="K1502" s="249" t="s">
        <v>1</v>
      </c>
      <c r="L1502" s="253"/>
      <c r="M1502" s="254" t="s">
        <v>1</v>
      </c>
      <c r="N1502" s="255" t="s">
        <v>41</v>
      </c>
      <c r="O1502" s="72"/>
      <c r="P1502" s="195">
        <f t="shared" si="179"/>
        <v>0</v>
      </c>
      <c r="Q1502" s="195">
        <v>0</v>
      </c>
      <c r="R1502" s="195">
        <f t="shared" si="180"/>
        <v>0</v>
      </c>
      <c r="S1502" s="195">
        <v>0</v>
      </c>
      <c r="T1502" s="196">
        <f t="shared" si="181"/>
        <v>0</v>
      </c>
      <c r="U1502" s="35"/>
      <c r="V1502" s="35"/>
      <c r="W1502" s="35"/>
      <c r="X1502" s="35"/>
      <c r="Y1502" s="35"/>
      <c r="Z1502" s="35"/>
      <c r="AA1502" s="35"/>
      <c r="AB1502" s="35"/>
      <c r="AC1502" s="35"/>
      <c r="AD1502" s="35"/>
      <c r="AE1502" s="35"/>
      <c r="AR1502" s="197" t="s">
        <v>373</v>
      </c>
      <c r="AT1502" s="197" t="s">
        <v>250</v>
      </c>
      <c r="AU1502" s="197" t="s">
        <v>85</v>
      </c>
      <c r="AY1502" s="18" t="s">
        <v>158</v>
      </c>
      <c r="BE1502" s="198">
        <f t="shared" si="182"/>
        <v>0</v>
      </c>
      <c r="BF1502" s="198">
        <f t="shared" si="183"/>
        <v>0</v>
      </c>
      <c r="BG1502" s="198">
        <f t="shared" si="184"/>
        <v>0</v>
      </c>
      <c r="BH1502" s="198">
        <f t="shared" si="185"/>
        <v>0</v>
      </c>
      <c r="BI1502" s="198">
        <f t="shared" si="186"/>
        <v>0</v>
      </c>
      <c r="BJ1502" s="18" t="s">
        <v>8</v>
      </c>
      <c r="BK1502" s="198">
        <f t="shared" si="187"/>
        <v>0</v>
      </c>
      <c r="BL1502" s="18" t="s">
        <v>283</v>
      </c>
      <c r="BM1502" s="197" t="s">
        <v>3182</v>
      </c>
    </row>
    <row r="1503" spans="1:65" s="2" customFormat="1" ht="24">
      <c r="A1503" s="35"/>
      <c r="B1503" s="36"/>
      <c r="C1503" s="247" t="s">
        <v>3183</v>
      </c>
      <c r="D1503" s="247" t="s">
        <v>250</v>
      </c>
      <c r="E1503" s="248" t="s">
        <v>3184</v>
      </c>
      <c r="F1503" s="249" t="s">
        <v>3185</v>
      </c>
      <c r="G1503" s="250" t="s">
        <v>8</v>
      </c>
      <c r="H1503" s="251">
        <v>1</v>
      </c>
      <c r="I1503" s="252"/>
      <c r="J1503" s="251">
        <f t="shared" si="178"/>
        <v>0</v>
      </c>
      <c r="K1503" s="249" t="s">
        <v>1</v>
      </c>
      <c r="L1503" s="253"/>
      <c r="M1503" s="254" t="s">
        <v>1</v>
      </c>
      <c r="N1503" s="255" t="s">
        <v>41</v>
      </c>
      <c r="O1503" s="72"/>
      <c r="P1503" s="195">
        <f t="shared" si="179"/>
        <v>0</v>
      </c>
      <c r="Q1503" s="195">
        <v>0</v>
      </c>
      <c r="R1503" s="195">
        <f t="shared" si="180"/>
        <v>0</v>
      </c>
      <c r="S1503" s="195">
        <v>0</v>
      </c>
      <c r="T1503" s="196">
        <f t="shared" si="181"/>
        <v>0</v>
      </c>
      <c r="U1503" s="35"/>
      <c r="V1503" s="35"/>
      <c r="W1503" s="35"/>
      <c r="X1503" s="35"/>
      <c r="Y1503" s="35"/>
      <c r="Z1503" s="35"/>
      <c r="AA1503" s="35"/>
      <c r="AB1503" s="35"/>
      <c r="AC1503" s="35"/>
      <c r="AD1503" s="35"/>
      <c r="AE1503" s="35"/>
      <c r="AR1503" s="197" t="s">
        <v>373</v>
      </c>
      <c r="AT1503" s="197" t="s">
        <v>250</v>
      </c>
      <c r="AU1503" s="197" t="s">
        <v>85</v>
      </c>
      <c r="AY1503" s="18" t="s">
        <v>158</v>
      </c>
      <c r="BE1503" s="198">
        <f t="shared" si="182"/>
        <v>0</v>
      </c>
      <c r="BF1503" s="198">
        <f t="shared" si="183"/>
        <v>0</v>
      </c>
      <c r="BG1503" s="198">
        <f t="shared" si="184"/>
        <v>0</v>
      </c>
      <c r="BH1503" s="198">
        <f t="shared" si="185"/>
        <v>0</v>
      </c>
      <c r="BI1503" s="198">
        <f t="shared" si="186"/>
        <v>0</v>
      </c>
      <c r="BJ1503" s="18" t="s">
        <v>8</v>
      </c>
      <c r="BK1503" s="198">
        <f t="shared" si="187"/>
        <v>0</v>
      </c>
      <c r="BL1503" s="18" t="s">
        <v>283</v>
      </c>
      <c r="BM1503" s="197" t="s">
        <v>3186</v>
      </c>
    </row>
    <row r="1504" spans="1:65" s="2" customFormat="1" ht="24">
      <c r="A1504" s="35"/>
      <c r="B1504" s="36"/>
      <c r="C1504" s="247" t="s">
        <v>3187</v>
      </c>
      <c r="D1504" s="247" t="s">
        <v>250</v>
      </c>
      <c r="E1504" s="248" t="s">
        <v>3188</v>
      </c>
      <c r="F1504" s="249" t="s">
        <v>3189</v>
      </c>
      <c r="G1504" s="250" t="s">
        <v>8</v>
      </c>
      <c r="H1504" s="251">
        <v>1</v>
      </c>
      <c r="I1504" s="252"/>
      <c r="J1504" s="251">
        <f t="shared" si="178"/>
        <v>0</v>
      </c>
      <c r="K1504" s="249" t="s">
        <v>1</v>
      </c>
      <c r="L1504" s="253"/>
      <c r="M1504" s="254" t="s">
        <v>1</v>
      </c>
      <c r="N1504" s="255" t="s">
        <v>41</v>
      </c>
      <c r="O1504" s="72"/>
      <c r="P1504" s="195">
        <f t="shared" si="179"/>
        <v>0</v>
      </c>
      <c r="Q1504" s="195">
        <v>0</v>
      </c>
      <c r="R1504" s="195">
        <f t="shared" si="180"/>
        <v>0</v>
      </c>
      <c r="S1504" s="195">
        <v>0</v>
      </c>
      <c r="T1504" s="196">
        <f t="shared" si="181"/>
        <v>0</v>
      </c>
      <c r="U1504" s="35"/>
      <c r="V1504" s="35"/>
      <c r="W1504" s="35"/>
      <c r="X1504" s="35"/>
      <c r="Y1504" s="35"/>
      <c r="Z1504" s="35"/>
      <c r="AA1504" s="35"/>
      <c r="AB1504" s="35"/>
      <c r="AC1504" s="35"/>
      <c r="AD1504" s="35"/>
      <c r="AE1504" s="35"/>
      <c r="AR1504" s="197" t="s">
        <v>373</v>
      </c>
      <c r="AT1504" s="197" t="s">
        <v>250</v>
      </c>
      <c r="AU1504" s="197" t="s">
        <v>85</v>
      </c>
      <c r="AY1504" s="18" t="s">
        <v>158</v>
      </c>
      <c r="BE1504" s="198">
        <f t="shared" si="182"/>
        <v>0</v>
      </c>
      <c r="BF1504" s="198">
        <f t="shared" si="183"/>
        <v>0</v>
      </c>
      <c r="BG1504" s="198">
        <f t="shared" si="184"/>
        <v>0</v>
      </c>
      <c r="BH1504" s="198">
        <f t="shared" si="185"/>
        <v>0</v>
      </c>
      <c r="BI1504" s="198">
        <f t="shared" si="186"/>
        <v>0</v>
      </c>
      <c r="BJ1504" s="18" t="s">
        <v>8</v>
      </c>
      <c r="BK1504" s="198">
        <f t="shared" si="187"/>
        <v>0</v>
      </c>
      <c r="BL1504" s="18" t="s">
        <v>283</v>
      </c>
      <c r="BM1504" s="197" t="s">
        <v>3190</v>
      </c>
    </row>
    <row r="1505" spans="1:65" s="2" customFormat="1" ht="24">
      <c r="A1505" s="35"/>
      <c r="B1505" s="36"/>
      <c r="C1505" s="247" t="s">
        <v>3191</v>
      </c>
      <c r="D1505" s="247" t="s">
        <v>250</v>
      </c>
      <c r="E1505" s="248" t="s">
        <v>3192</v>
      </c>
      <c r="F1505" s="249" t="s">
        <v>3189</v>
      </c>
      <c r="G1505" s="250" t="s">
        <v>8</v>
      </c>
      <c r="H1505" s="251">
        <v>1</v>
      </c>
      <c r="I1505" s="252"/>
      <c r="J1505" s="251">
        <f t="shared" si="178"/>
        <v>0</v>
      </c>
      <c r="K1505" s="249" t="s">
        <v>1</v>
      </c>
      <c r="L1505" s="253"/>
      <c r="M1505" s="254" t="s">
        <v>1</v>
      </c>
      <c r="N1505" s="255" t="s">
        <v>41</v>
      </c>
      <c r="O1505" s="72"/>
      <c r="P1505" s="195">
        <f t="shared" si="179"/>
        <v>0</v>
      </c>
      <c r="Q1505" s="195">
        <v>0</v>
      </c>
      <c r="R1505" s="195">
        <f t="shared" si="180"/>
        <v>0</v>
      </c>
      <c r="S1505" s="195">
        <v>0</v>
      </c>
      <c r="T1505" s="196">
        <f t="shared" si="181"/>
        <v>0</v>
      </c>
      <c r="U1505" s="35"/>
      <c r="V1505" s="35"/>
      <c r="W1505" s="35"/>
      <c r="X1505" s="35"/>
      <c r="Y1505" s="35"/>
      <c r="Z1505" s="35"/>
      <c r="AA1505" s="35"/>
      <c r="AB1505" s="35"/>
      <c r="AC1505" s="35"/>
      <c r="AD1505" s="35"/>
      <c r="AE1505" s="35"/>
      <c r="AR1505" s="197" t="s">
        <v>373</v>
      </c>
      <c r="AT1505" s="197" t="s">
        <v>250</v>
      </c>
      <c r="AU1505" s="197" t="s">
        <v>85</v>
      </c>
      <c r="AY1505" s="18" t="s">
        <v>158</v>
      </c>
      <c r="BE1505" s="198">
        <f t="shared" si="182"/>
        <v>0</v>
      </c>
      <c r="BF1505" s="198">
        <f t="shared" si="183"/>
        <v>0</v>
      </c>
      <c r="BG1505" s="198">
        <f t="shared" si="184"/>
        <v>0</v>
      </c>
      <c r="BH1505" s="198">
        <f t="shared" si="185"/>
        <v>0</v>
      </c>
      <c r="BI1505" s="198">
        <f t="shared" si="186"/>
        <v>0</v>
      </c>
      <c r="BJ1505" s="18" t="s">
        <v>8</v>
      </c>
      <c r="BK1505" s="198">
        <f t="shared" si="187"/>
        <v>0</v>
      </c>
      <c r="BL1505" s="18" t="s">
        <v>283</v>
      </c>
      <c r="BM1505" s="197" t="s">
        <v>3193</v>
      </c>
    </row>
    <row r="1506" spans="1:65" s="2" customFormat="1" ht="24">
      <c r="A1506" s="35"/>
      <c r="B1506" s="36"/>
      <c r="C1506" s="247" t="s">
        <v>3194</v>
      </c>
      <c r="D1506" s="247" t="s">
        <v>250</v>
      </c>
      <c r="E1506" s="248" t="s">
        <v>3195</v>
      </c>
      <c r="F1506" s="249" t="s">
        <v>3196</v>
      </c>
      <c r="G1506" s="250" t="s">
        <v>8</v>
      </c>
      <c r="H1506" s="251">
        <v>1</v>
      </c>
      <c r="I1506" s="252"/>
      <c r="J1506" s="251">
        <f t="shared" si="178"/>
        <v>0</v>
      </c>
      <c r="K1506" s="249" t="s">
        <v>1</v>
      </c>
      <c r="L1506" s="253"/>
      <c r="M1506" s="254" t="s">
        <v>1</v>
      </c>
      <c r="N1506" s="255" t="s">
        <v>41</v>
      </c>
      <c r="O1506" s="72"/>
      <c r="P1506" s="195">
        <f t="shared" si="179"/>
        <v>0</v>
      </c>
      <c r="Q1506" s="195">
        <v>0</v>
      </c>
      <c r="R1506" s="195">
        <f t="shared" si="180"/>
        <v>0</v>
      </c>
      <c r="S1506" s="195">
        <v>0</v>
      </c>
      <c r="T1506" s="196">
        <f t="shared" si="181"/>
        <v>0</v>
      </c>
      <c r="U1506" s="35"/>
      <c r="V1506" s="35"/>
      <c r="W1506" s="35"/>
      <c r="X1506" s="35"/>
      <c r="Y1506" s="35"/>
      <c r="Z1506" s="35"/>
      <c r="AA1506" s="35"/>
      <c r="AB1506" s="35"/>
      <c r="AC1506" s="35"/>
      <c r="AD1506" s="35"/>
      <c r="AE1506" s="35"/>
      <c r="AR1506" s="197" t="s">
        <v>373</v>
      </c>
      <c r="AT1506" s="197" t="s">
        <v>250</v>
      </c>
      <c r="AU1506" s="197" t="s">
        <v>85</v>
      </c>
      <c r="AY1506" s="18" t="s">
        <v>158</v>
      </c>
      <c r="BE1506" s="198">
        <f t="shared" si="182"/>
        <v>0</v>
      </c>
      <c r="BF1506" s="198">
        <f t="shared" si="183"/>
        <v>0</v>
      </c>
      <c r="BG1506" s="198">
        <f t="shared" si="184"/>
        <v>0</v>
      </c>
      <c r="BH1506" s="198">
        <f t="shared" si="185"/>
        <v>0</v>
      </c>
      <c r="BI1506" s="198">
        <f t="shared" si="186"/>
        <v>0</v>
      </c>
      <c r="BJ1506" s="18" t="s">
        <v>8</v>
      </c>
      <c r="BK1506" s="198">
        <f t="shared" si="187"/>
        <v>0</v>
      </c>
      <c r="BL1506" s="18" t="s">
        <v>283</v>
      </c>
      <c r="BM1506" s="197" t="s">
        <v>3197</v>
      </c>
    </row>
    <row r="1507" spans="1:65" s="2" customFormat="1" ht="24">
      <c r="A1507" s="35"/>
      <c r="B1507" s="36"/>
      <c r="C1507" s="247" t="s">
        <v>3198</v>
      </c>
      <c r="D1507" s="247" t="s">
        <v>250</v>
      </c>
      <c r="E1507" s="248" t="s">
        <v>3199</v>
      </c>
      <c r="F1507" s="249" t="s">
        <v>3200</v>
      </c>
      <c r="G1507" s="250" t="s">
        <v>8</v>
      </c>
      <c r="H1507" s="251">
        <v>1</v>
      </c>
      <c r="I1507" s="252"/>
      <c r="J1507" s="251">
        <f t="shared" si="178"/>
        <v>0</v>
      </c>
      <c r="K1507" s="249" t="s">
        <v>1</v>
      </c>
      <c r="L1507" s="253"/>
      <c r="M1507" s="254" t="s">
        <v>1</v>
      </c>
      <c r="N1507" s="255" t="s">
        <v>41</v>
      </c>
      <c r="O1507" s="72"/>
      <c r="P1507" s="195">
        <f t="shared" si="179"/>
        <v>0</v>
      </c>
      <c r="Q1507" s="195">
        <v>0</v>
      </c>
      <c r="R1507" s="195">
        <f t="shared" si="180"/>
        <v>0</v>
      </c>
      <c r="S1507" s="195">
        <v>0</v>
      </c>
      <c r="T1507" s="196">
        <f t="shared" si="181"/>
        <v>0</v>
      </c>
      <c r="U1507" s="35"/>
      <c r="V1507" s="35"/>
      <c r="W1507" s="35"/>
      <c r="X1507" s="35"/>
      <c r="Y1507" s="35"/>
      <c r="Z1507" s="35"/>
      <c r="AA1507" s="35"/>
      <c r="AB1507" s="35"/>
      <c r="AC1507" s="35"/>
      <c r="AD1507" s="35"/>
      <c r="AE1507" s="35"/>
      <c r="AR1507" s="197" t="s">
        <v>373</v>
      </c>
      <c r="AT1507" s="197" t="s">
        <v>250</v>
      </c>
      <c r="AU1507" s="197" t="s">
        <v>85</v>
      </c>
      <c r="AY1507" s="18" t="s">
        <v>158</v>
      </c>
      <c r="BE1507" s="198">
        <f t="shared" si="182"/>
        <v>0</v>
      </c>
      <c r="BF1507" s="198">
        <f t="shared" si="183"/>
        <v>0</v>
      </c>
      <c r="BG1507" s="198">
        <f t="shared" si="184"/>
        <v>0</v>
      </c>
      <c r="BH1507" s="198">
        <f t="shared" si="185"/>
        <v>0</v>
      </c>
      <c r="BI1507" s="198">
        <f t="shared" si="186"/>
        <v>0</v>
      </c>
      <c r="BJ1507" s="18" t="s">
        <v>8</v>
      </c>
      <c r="BK1507" s="198">
        <f t="shared" si="187"/>
        <v>0</v>
      </c>
      <c r="BL1507" s="18" t="s">
        <v>283</v>
      </c>
      <c r="BM1507" s="197" t="s">
        <v>3201</v>
      </c>
    </row>
    <row r="1508" spans="1:65" s="2" customFormat="1" ht="36">
      <c r="A1508" s="35"/>
      <c r="B1508" s="36"/>
      <c r="C1508" s="247" t="s">
        <v>3202</v>
      </c>
      <c r="D1508" s="247" t="s">
        <v>250</v>
      </c>
      <c r="E1508" s="248" t="s">
        <v>3203</v>
      </c>
      <c r="F1508" s="249" t="s">
        <v>3204</v>
      </c>
      <c r="G1508" s="250" t="s">
        <v>8</v>
      </c>
      <c r="H1508" s="251">
        <v>1</v>
      </c>
      <c r="I1508" s="252"/>
      <c r="J1508" s="251">
        <f t="shared" si="178"/>
        <v>0</v>
      </c>
      <c r="K1508" s="249" t="s">
        <v>1</v>
      </c>
      <c r="L1508" s="253"/>
      <c r="M1508" s="254" t="s">
        <v>1</v>
      </c>
      <c r="N1508" s="255" t="s">
        <v>41</v>
      </c>
      <c r="O1508" s="72"/>
      <c r="P1508" s="195">
        <f t="shared" si="179"/>
        <v>0</v>
      </c>
      <c r="Q1508" s="195">
        <v>0</v>
      </c>
      <c r="R1508" s="195">
        <f t="shared" si="180"/>
        <v>0</v>
      </c>
      <c r="S1508" s="195">
        <v>0</v>
      </c>
      <c r="T1508" s="196">
        <f t="shared" si="181"/>
        <v>0</v>
      </c>
      <c r="U1508" s="35"/>
      <c r="V1508" s="35"/>
      <c r="W1508" s="35"/>
      <c r="X1508" s="35"/>
      <c r="Y1508" s="35"/>
      <c r="Z1508" s="35"/>
      <c r="AA1508" s="35"/>
      <c r="AB1508" s="35"/>
      <c r="AC1508" s="35"/>
      <c r="AD1508" s="35"/>
      <c r="AE1508" s="35"/>
      <c r="AR1508" s="197" t="s">
        <v>373</v>
      </c>
      <c r="AT1508" s="197" t="s">
        <v>250</v>
      </c>
      <c r="AU1508" s="197" t="s">
        <v>85</v>
      </c>
      <c r="AY1508" s="18" t="s">
        <v>158</v>
      </c>
      <c r="BE1508" s="198">
        <f t="shared" si="182"/>
        <v>0</v>
      </c>
      <c r="BF1508" s="198">
        <f t="shared" si="183"/>
        <v>0</v>
      </c>
      <c r="BG1508" s="198">
        <f t="shared" si="184"/>
        <v>0</v>
      </c>
      <c r="BH1508" s="198">
        <f t="shared" si="185"/>
        <v>0</v>
      </c>
      <c r="BI1508" s="198">
        <f t="shared" si="186"/>
        <v>0</v>
      </c>
      <c r="BJ1508" s="18" t="s">
        <v>8</v>
      </c>
      <c r="BK1508" s="198">
        <f t="shared" si="187"/>
        <v>0</v>
      </c>
      <c r="BL1508" s="18" t="s">
        <v>283</v>
      </c>
      <c r="BM1508" s="197" t="s">
        <v>3205</v>
      </c>
    </row>
    <row r="1509" spans="1:65" s="2" customFormat="1" ht="36">
      <c r="A1509" s="35"/>
      <c r="B1509" s="36"/>
      <c r="C1509" s="247" t="s">
        <v>3206</v>
      </c>
      <c r="D1509" s="247" t="s">
        <v>250</v>
      </c>
      <c r="E1509" s="248" t="s">
        <v>3207</v>
      </c>
      <c r="F1509" s="249" t="s">
        <v>3208</v>
      </c>
      <c r="G1509" s="250" t="s">
        <v>8</v>
      </c>
      <c r="H1509" s="251">
        <v>1</v>
      </c>
      <c r="I1509" s="252"/>
      <c r="J1509" s="251">
        <f t="shared" si="178"/>
        <v>0</v>
      </c>
      <c r="K1509" s="249" t="s">
        <v>1</v>
      </c>
      <c r="L1509" s="253"/>
      <c r="M1509" s="254" t="s">
        <v>1</v>
      </c>
      <c r="N1509" s="255" t="s">
        <v>41</v>
      </c>
      <c r="O1509" s="72"/>
      <c r="P1509" s="195">
        <f t="shared" si="179"/>
        <v>0</v>
      </c>
      <c r="Q1509" s="195">
        <v>0</v>
      </c>
      <c r="R1509" s="195">
        <f t="shared" si="180"/>
        <v>0</v>
      </c>
      <c r="S1509" s="195">
        <v>0</v>
      </c>
      <c r="T1509" s="196">
        <f t="shared" si="181"/>
        <v>0</v>
      </c>
      <c r="U1509" s="35"/>
      <c r="V1509" s="35"/>
      <c r="W1509" s="35"/>
      <c r="X1509" s="35"/>
      <c r="Y1509" s="35"/>
      <c r="Z1509" s="35"/>
      <c r="AA1509" s="35"/>
      <c r="AB1509" s="35"/>
      <c r="AC1509" s="35"/>
      <c r="AD1509" s="35"/>
      <c r="AE1509" s="35"/>
      <c r="AR1509" s="197" t="s">
        <v>373</v>
      </c>
      <c r="AT1509" s="197" t="s">
        <v>250</v>
      </c>
      <c r="AU1509" s="197" t="s">
        <v>85</v>
      </c>
      <c r="AY1509" s="18" t="s">
        <v>158</v>
      </c>
      <c r="BE1509" s="198">
        <f t="shared" si="182"/>
        <v>0</v>
      </c>
      <c r="BF1509" s="198">
        <f t="shared" si="183"/>
        <v>0</v>
      </c>
      <c r="BG1509" s="198">
        <f t="shared" si="184"/>
        <v>0</v>
      </c>
      <c r="BH1509" s="198">
        <f t="shared" si="185"/>
        <v>0</v>
      </c>
      <c r="BI1509" s="198">
        <f t="shared" si="186"/>
        <v>0</v>
      </c>
      <c r="BJ1509" s="18" t="s">
        <v>8</v>
      </c>
      <c r="BK1509" s="198">
        <f t="shared" si="187"/>
        <v>0</v>
      </c>
      <c r="BL1509" s="18" t="s">
        <v>283</v>
      </c>
      <c r="BM1509" s="197" t="s">
        <v>3209</v>
      </c>
    </row>
    <row r="1510" spans="1:65" s="2" customFormat="1" ht="24">
      <c r="A1510" s="35"/>
      <c r="B1510" s="36"/>
      <c r="C1510" s="247" t="s">
        <v>2443</v>
      </c>
      <c r="D1510" s="247" t="s">
        <v>250</v>
      </c>
      <c r="E1510" s="248" t="s">
        <v>3210</v>
      </c>
      <c r="F1510" s="249" t="s">
        <v>3211</v>
      </c>
      <c r="G1510" s="250" t="s">
        <v>85</v>
      </c>
      <c r="H1510" s="251">
        <v>2</v>
      </c>
      <c r="I1510" s="252"/>
      <c r="J1510" s="251">
        <f t="shared" si="178"/>
        <v>0</v>
      </c>
      <c r="K1510" s="249" t="s">
        <v>1</v>
      </c>
      <c r="L1510" s="253"/>
      <c r="M1510" s="254" t="s">
        <v>1</v>
      </c>
      <c r="N1510" s="255" t="s">
        <v>41</v>
      </c>
      <c r="O1510" s="72"/>
      <c r="P1510" s="195">
        <f t="shared" si="179"/>
        <v>0</v>
      </c>
      <c r="Q1510" s="195">
        <v>0</v>
      </c>
      <c r="R1510" s="195">
        <f t="shared" si="180"/>
        <v>0</v>
      </c>
      <c r="S1510" s="195">
        <v>0</v>
      </c>
      <c r="T1510" s="196">
        <f t="shared" si="181"/>
        <v>0</v>
      </c>
      <c r="U1510" s="35"/>
      <c r="V1510" s="35"/>
      <c r="W1510" s="35"/>
      <c r="X1510" s="35"/>
      <c r="Y1510" s="35"/>
      <c r="Z1510" s="35"/>
      <c r="AA1510" s="35"/>
      <c r="AB1510" s="35"/>
      <c r="AC1510" s="35"/>
      <c r="AD1510" s="35"/>
      <c r="AE1510" s="35"/>
      <c r="AR1510" s="197" t="s">
        <v>373</v>
      </c>
      <c r="AT1510" s="197" t="s">
        <v>250</v>
      </c>
      <c r="AU1510" s="197" t="s">
        <v>85</v>
      </c>
      <c r="AY1510" s="18" t="s">
        <v>158</v>
      </c>
      <c r="BE1510" s="198">
        <f t="shared" si="182"/>
        <v>0</v>
      </c>
      <c r="BF1510" s="198">
        <f t="shared" si="183"/>
        <v>0</v>
      </c>
      <c r="BG1510" s="198">
        <f t="shared" si="184"/>
        <v>0</v>
      </c>
      <c r="BH1510" s="198">
        <f t="shared" si="185"/>
        <v>0</v>
      </c>
      <c r="BI1510" s="198">
        <f t="shared" si="186"/>
        <v>0</v>
      </c>
      <c r="BJ1510" s="18" t="s">
        <v>8</v>
      </c>
      <c r="BK1510" s="198">
        <f t="shared" si="187"/>
        <v>0</v>
      </c>
      <c r="BL1510" s="18" t="s">
        <v>283</v>
      </c>
      <c r="BM1510" s="197" t="s">
        <v>3212</v>
      </c>
    </row>
    <row r="1511" spans="1:65" s="2" customFormat="1" ht="24">
      <c r="A1511" s="35"/>
      <c r="B1511" s="36"/>
      <c r="C1511" s="247" t="s">
        <v>3213</v>
      </c>
      <c r="D1511" s="247" t="s">
        <v>250</v>
      </c>
      <c r="E1511" s="248" t="s">
        <v>3214</v>
      </c>
      <c r="F1511" s="249" t="s">
        <v>3215</v>
      </c>
      <c r="G1511" s="250" t="s">
        <v>85</v>
      </c>
      <c r="H1511" s="251">
        <v>2</v>
      </c>
      <c r="I1511" s="252"/>
      <c r="J1511" s="251">
        <f t="shared" si="178"/>
        <v>0</v>
      </c>
      <c r="K1511" s="249" t="s">
        <v>1</v>
      </c>
      <c r="L1511" s="253"/>
      <c r="M1511" s="254" t="s">
        <v>1</v>
      </c>
      <c r="N1511" s="255" t="s">
        <v>41</v>
      </c>
      <c r="O1511" s="72"/>
      <c r="P1511" s="195">
        <f t="shared" si="179"/>
        <v>0</v>
      </c>
      <c r="Q1511" s="195">
        <v>0</v>
      </c>
      <c r="R1511" s="195">
        <f t="shared" si="180"/>
        <v>0</v>
      </c>
      <c r="S1511" s="195">
        <v>0</v>
      </c>
      <c r="T1511" s="196">
        <f t="shared" si="181"/>
        <v>0</v>
      </c>
      <c r="U1511" s="35"/>
      <c r="V1511" s="35"/>
      <c r="W1511" s="35"/>
      <c r="X1511" s="35"/>
      <c r="Y1511" s="35"/>
      <c r="Z1511" s="35"/>
      <c r="AA1511" s="35"/>
      <c r="AB1511" s="35"/>
      <c r="AC1511" s="35"/>
      <c r="AD1511" s="35"/>
      <c r="AE1511" s="35"/>
      <c r="AR1511" s="197" t="s">
        <v>373</v>
      </c>
      <c r="AT1511" s="197" t="s">
        <v>250</v>
      </c>
      <c r="AU1511" s="197" t="s">
        <v>85</v>
      </c>
      <c r="AY1511" s="18" t="s">
        <v>158</v>
      </c>
      <c r="BE1511" s="198">
        <f t="shared" si="182"/>
        <v>0</v>
      </c>
      <c r="BF1511" s="198">
        <f t="shared" si="183"/>
        <v>0</v>
      </c>
      <c r="BG1511" s="198">
        <f t="shared" si="184"/>
        <v>0</v>
      </c>
      <c r="BH1511" s="198">
        <f t="shared" si="185"/>
        <v>0</v>
      </c>
      <c r="BI1511" s="198">
        <f t="shared" si="186"/>
        <v>0</v>
      </c>
      <c r="BJ1511" s="18" t="s">
        <v>8</v>
      </c>
      <c r="BK1511" s="198">
        <f t="shared" si="187"/>
        <v>0</v>
      </c>
      <c r="BL1511" s="18" t="s">
        <v>283</v>
      </c>
      <c r="BM1511" s="197" t="s">
        <v>3216</v>
      </c>
    </row>
    <row r="1512" spans="1:65" s="2" customFormat="1" ht="24">
      <c r="A1512" s="35"/>
      <c r="B1512" s="36"/>
      <c r="C1512" s="247" t="s">
        <v>3217</v>
      </c>
      <c r="D1512" s="247" t="s">
        <v>250</v>
      </c>
      <c r="E1512" s="248" t="s">
        <v>3218</v>
      </c>
      <c r="F1512" s="249" t="s">
        <v>3219</v>
      </c>
      <c r="G1512" s="250" t="s">
        <v>85</v>
      </c>
      <c r="H1512" s="251">
        <v>2</v>
      </c>
      <c r="I1512" s="252"/>
      <c r="J1512" s="251">
        <f t="shared" si="178"/>
        <v>0</v>
      </c>
      <c r="K1512" s="249" t="s">
        <v>1</v>
      </c>
      <c r="L1512" s="253"/>
      <c r="M1512" s="254" t="s">
        <v>1</v>
      </c>
      <c r="N1512" s="255" t="s">
        <v>41</v>
      </c>
      <c r="O1512" s="72"/>
      <c r="P1512" s="195">
        <f t="shared" si="179"/>
        <v>0</v>
      </c>
      <c r="Q1512" s="195">
        <v>0</v>
      </c>
      <c r="R1512" s="195">
        <f t="shared" si="180"/>
        <v>0</v>
      </c>
      <c r="S1512" s="195">
        <v>0</v>
      </c>
      <c r="T1512" s="196">
        <f t="shared" si="181"/>
        <v>0</v>
      </c>
      <c r="U1512" s="35"/>
      <c r="V1512" s="35"/>
      <c r="W1512" s="35"/>
      <c r="X1512" s="35"/>
      <c r="Y1512" s="35"/>
      <c r="Z1512" s="35"/>
      <c r="AA1512" s="35"/>
      <c r="AB1512" s="35"/>
      <c r="AC1512" s="35"/>
      <c r="AD1512" s="35"/>
      <c r="AE1512" s="35"/>
      <c r="AR1512" s="197" t="s">
        <v>373</v>
      </c>
      <c r="AT1512" s="197" t="s">
        <v>250</v>
      </c>
      <c r="AU1512" s="197" t="s">
        <v>85</v>
      </c>
      <c r="AY1512" s="18" t="s">
        <v>158</v>
      </c>
      <c r="BE1512" s="198">
        <f t="shared" si="182"/>
        <v>0</v>
      </c>
      <c r="BF1512" s="198">
        <f t="shared" si="183"/>
        <v>0</v>
      </c>
      <c r="BG1512" s="198">
        <f t="shared" si="184"/>
        <v>0</v>
      </c>
      <c r="BH1512" s="198">
        <f t="shared" si="185"/>
        <v>0</v>
      </c>
      <c r="BI1512" s="198">
        <f t="shared" si="186"/>
        <v>0</v>
      </c>
      <c r="BJ1512" s="18" t="s">
        <v>8</v>
      </c>
      <c r="BK1512" s="198">
        <f t="shared" si="187"/>
        <v>0</v>
      </c>
      <c r="BL1512" s="18" t="s">
        <v>283</v>
      </c>
      <c r="BM1512" s="197" t="s">
        <v>3220</v>
      </c>
    </row>
    <row r="1513" spans="1:65" s="2" customFormat="1" ht="44.25" customHeight="1">
      <c r="A1513" s="35"/>
      <c r="B1513" s="36"/>
      <c r="C1513" s="247" t="s">
        <v>3221</v>
      </c>
      <c r="D1513" s="247" t="s">
        <v>250</v>
      </c>
      <c r="E1513" s="248" t="s">
        <v>3222</v>
      </c>
      <c r="F1513" s="249" t="s">
        <v>3223</v>
      </c>
      <c r="G1513" s="250" t="s">
        <v>85</v>
      </c>
      <c r="H1513" s="251">
        <v>2</v>
      </c>
      <c r="I1513" s="252"/>
      <c r="J1513" s="251">
        <f t="shared" si="178"/>
        <v>0</v>
      </c>
      <c r="K1513" s="249" t="s">
        <v>1</v>
      </c>
      <c r="L1513" s="253"/>
      <c r="M1513" s="254" t="s">
        <v>1</v>
      </c>
      <c r="N1513" s="255" t="s">
        <v>41</v>
      </c>
      <c r="O1513" s="72"/>
      <c r="P1513" s="195">
        <f t="shared" si="179"/>
        <v>0</v>
      </c>
      <c r="Q1513" s="195">
        <v>0</v>
      </c>
      <c r="R1513" s="195">
        <f t="shared" si="180"/>
        <v>0</v>
      </c>
      <c r="S1513" s="195">
        <v>0</v>
      </c>
      <c r="T1513" s="196">
        <f t="shared" si="181"/>
        <v>0</v>
      </c>
      <c r="U1513" s="35"/>
      <c r="V1513" s="35"/>
      <c r="W1513" s="35"/>
      <c r="X1513" s="35"/>
      <c r="Y1513" s="35"/>
      <c r="Z1513" s="35"/>
      <c r="AA1513" s="35"/>
      <c r="AB1513" s="35"/>
      <c r="AC1513" s="35"/>
      <c r="AD1513" s="35"/>
      <c r="AE1513" s="35"/>
      <c r="AR1513" s="197" t="s">
        <v>373</v>
      </c>
      <c r="AT1513" s="197" t="s">
        <v>250</v>
      </c>
      <c r="AU1513" s="197" t="s">
        <v>85</v>
      </c>
      <c r="AY1513" s="18" t="s">
        <v>158</v>
      </c>
      <c r="BE1513" s="198">
        <f t="shared" si="182"/>
        <v>0</v>
      </c>
      <c r="BF1513" s="198">
        <f t="shared" si="183"/>
        <v>0</v>
      </c>
      <c r="BG1513" s="198">
        <f t="shared" si="184"/>
        <v>0</v>
      </c>
      <c r="BH1513" s="198">
        <f t="shared" si="185"/>
        <v>0</v>
      </c>
      <c r="BI1513" s="198">
        <f t="shared" si="186"/>
        <v>0</v>
      </c>
      <c r="BJ1513" s="18" t="s">
        <v>8</v>
      </c>
      <c r="BK1513" s="198">
        <f t="shared" si="187"/>
        <v>0</v>
      </c>
      <c r="BL1513" s="18" t="s">
        <v>283</v>
      </c>
      <c r="BM1513" s="197" t="s">
        <v>3224</v>
      </c>
    </row>
    <row r="1514" spans="1:65" s="2" customFormat="1" ht="24">
      <c r="A1514" s="35"/>
      <c r="B1514" s="36"/>
      <c r="C1514" s="247" t="s">
        <v>3225</v>
      </c>
      <c r="D1514" s="247" t="s">
        <v>250</v>
      </c>
      <c r="E1514" s="248" t="s">
        <v>3226</v>
      </c>
      <c r="F1514" s="249" t="s">
        <v>3189</v>
      </c>
      <c r="G1514" s="250" t="s">
        <v>8</v>
      </c>
      <c r="H1514" s="251">
        <v>1</v>
      </c>
      <c r="I1514" s="252"/>
      <c r="J1514" s="251">
        <f t="shared" si="178"/>
        <v>0</v>
      </c>
      <c r="K1514" s="249" t="s">
        <v>1</v>
      </c>
      <c r="L1514" s="253"/>
      <c r="M1514" s="254" t="s">
        <v>1</v>
      </c>
      <c r="N1514" s="255" t="s">
        <v>41</v>
      </c>
      <c r="O1514" s="72"/>
      <c r="P1514" s="195">
        <f t="shared" si="179"/>
        <v>0</v>
      </c>
      <c r="Q1514" s="195">
        <v>0</v>
      </c>
      <c r="R1514" s="195">
        <f t="shared" si="180"/>
        <v>0</v>
      </c>
      <c r="S1514" s="195">
        <v>0</v>
      </c>
      <c r="T1514" s="196">
        <f t="shared" si="181"/>
        <v>0</v>
      </c>
      <c r="U1514" s="35"/>
      <c r="V1514" s="35"/>
      <c r="W1514" s="35"/>
      <c r="X1514" s="35"/>
      <c r="Y1514" s="35"/>
      <c r="Z1514" s="35"/>
      <c r="AA1514" s="35"/>
      <c r="AB1514" s="35"/>
      <c r="AC1514" s="35"/>
      <c r="AD1514" s="35"/>
      <c r="AE1514" s="35"/>
      <c r="AR1514" s="197" t="s">
        <v>373</v>
      </c>
      <c r="AT1514" s="197" t="s">
        <v>250</v>
      </c>
      <c r="AU1514" s="197" t="s">
        <v>85</v>
      </c>
      <c r="AY1514" s="18" t="s">
        <v>158</v>
      </c>
      <c r="BE1514" s="198">
        <f t="shared" si="182"/>
        <v>0</v>
      </c>
      <c r="BF1514" s="198">
        <f t="shared" si="183"/>
        <v>0</v>
      </c>
      <c r="BG1514" s="198">
        <f t="shared" si="184"/>
        <v>0</v>
      </c>
      <c r="BH1514" s="198">
        <f t="shared" si="185"/>
        <v>0</v>
      </c>
      <c r="BI1514" s="198">
        <f t="shared" si="186"/>
        <v>0</v>
      </c>
      <c r="BJ1514" s="18" t="s">
        <v>8</v>
      </c>
      <c r="BK1514" s="198">
        <f t="shared" si="187"/>
        <v>0</v>
      </c>
      <c r="BL1514" s="18" t="s">
        <v>283</v>
      </c>
      <c r="BM1514" s="197" t="s">
        <v>3227</v>
      </c>
    </row>
    <row r="1515" spans="1:65" s="2" customFormat="1" ht="24">
      <c r="A1515" s="35"/>
      <c r="B1515" s="36"/>
      <c r="C1515" s="247" t="s">
        <v>3228</v>
      </c>
      <c r="D1515" s="247" t="s">
        <v>250</v>
      </c>
      <c r="E1515" s="248" t="s">
        <v>3229</v>
      </c>
      <c r="F1515" s="249" t="s">
        <v>3230</v>
      </c>
      <c r="G1515" s="250" t="s">
        <v>8</v>
      </c>
      <c r="H1515" s="251">
        <v>1</v>
      </c>
      <c r="I1515" s="252"/>
      <c r="J1515" s="251">
        <f t="shared" si="178"/>
        <v>0</v>
      </c>
      <c r="K1515" s="249" t="s">
        <v>1</v>
      </c>
      <c r="L1515" s="253"/>
      <c r="M1515" s="254" t="s">
        <v>1</v>
      </c>
      <c r="N1515" s="255" t="s">
        <v>41</v>
      </c>
      <c r="O1515" s="72"/>
      <c r="P1515" s="195">
        <f t="shared" si="179"/>
        <v>0</v>
      </c>
      <c r="Q1515" s="195">
        <v>0</v>
      </c>
      <c r="R1515" s="195">
        <f t="shared" si="180"/>
        <v>0</v>
      </c>
      <c r="S1515" s="195">
        <v>0</v>
      </c>
      <c r="T1515" s="196">
        <f t="shared" si="181"/>
        <v>0</v>
      </c>
      <c r="U1515" s="35"/>
      <c r="V1515" s="35"/>
      <c r="W1515" s="35"/>
      <c r="X1515" s="35"/>
      <c r="Y1515" s="35"/>
      <c r="Z1515" s="35"/>
      <c r="AA1515" s="35"/>
      <c r="AB1515" s="35"/>
      <c r="AC1515" s="35"/>
      <c r="AD1515" s="35"/>
      <c r="AE1515" s="35"/>
      <c r="AR1515" s="197" t="s">
        <v>373</v>
      </c>
      <c r="AT1515" s="197" t="s">
        <v>250</v>
      </c>
      <c r="AU1515" s="197" t="s">
        <v>85</v>
      </c>
      <c r="AY1515" s="18" t="s">
        <v>158</v>
      </c>
      <c r="BE1515" s="198">
        <f t="shared" si="182"/>
        <v>0</v>
      </c>
      <c r="BF1515" s="198">
        <f t="shared" si="183"/>
        <v>0</v>
      </c>
      <c r="BG1515" s="198">
        <f t="shared" si="184"/>
        <v>0</v>
      </c>
      <c r="BH1515" s="198">
        <f t="shared" si="185"/>
        <v>0</v>
      </c>
      <c r="BI1515" s="198">
        <f t="shared" si="186"/>
        <v>0</v>
      </c>
      <c r="BJ1515" s="18" t="s">
        <v>8</v>
      </c>
      <c r="BK1515" s="198">
        <f t="shared" si="187"/>
        <v>0</v>
      </c>
      <c r="BL1515" s="18" t="s">
        <v>283</v>
      </c>
      <c r="BM1515" s="197" t="s">
        <v>3231</v>
      </c>
    </row>
    <row r="1516" spans="1:65" s="2" customFormat="1" ht="36">
      <c r="A1516" s="35"/>
      <c r="B1516" s="36"/>
      <c r="C1516" s="247" t="s">
        <v>3232</v>
      </c>
      <c r="D1516" s="247" t="s">
        <v>250</v>
      </c>
      <c r="E1516" s="248" t="s">
        <v>3233</v>
      </c>
      <c r="F1516" s="249" t="s">
        <v>3234</v>
      </c>
      <c r="G1516" s="250" t="s">
        <v>8</v>
      </c>
      <c r="H1516" s="251">
        <v>1</v>
      </c>
      <c r="I1516" s="252"/>
      <c r="J1516" s="251">
        <f t="shared" si="178"/>
        <v>0</v>
      </c>
      <c r="K1516" s="249" t="s">
        <v>1</v>
      </c>
      <c r="L1516" s="253"/>
      <c r="M1516" s="254" t="s">
        <v>1</v>
      </c>
      <c r="N1516" s="255" t="s">
        <v>41</v>
      </c>
      <c r="O1516" s="72"/>
      <c r="P1516" s="195">
        <f t="shared" si="179"/>
        <v>0</v>
      </c>
      <c r="Q1516" s="195">
        <v>0</v>
      </c>
      <c r="R1516" s="195">
        <f t="shared" si="180"/>
        <v>0</v>
      </c>
      <c r="S1516" s="195">
        <v>0</v>
      </c>
      <c r="T1516" s="196">
        <f t="shared" si="181"/>
        <v>0</v>
      </c>
      <c r="U1516" s="35"/>
      <c r="V1516" s="35"/>
      <c r="W1516" s="35"/>
      <c r="X1516" s="35"/>
      <c r="Y1516" s="35"/>
      <c r="Z1516" s="35"/>
      <c r="AA1516" s="35"/>
      <c r="AB1516" s="35"/>
      <c r="AC1516" s="35"/>
      <c r="AD1516" s="35"/>
      <c r="AE1516" s="35"/>
      <c r="AR1516" s="197" t="s">
        <v>373</v>
      </c>
      <c r="AT1516" s="197" t="s">
        <v>250</v>
      </c>
      <c r="AU1516" s="197" t="s">
        <v>85</v>
      </c>
      <c r="AY1516" s="18" t="s">
        <v>158</v>
      </c>
      <c r="BE1516" s="198">
        <f t="shared" si="182"/>
        <v>0</v>
      </c>
      <c r="BF1516" s="198">
        <f t="shared" si="183"/>
        <v>0</v>
      </c>
      <c r="BG1516" s="198">
        <f t="shared" si="184"/>
        <v>0</v>
      </c>
      <c r="BH1516" s="198">
        <f t="shared" si="185"/>
        <v>0</v>
      </c>
      <c r="BI1516" s="198">
        <f t="shared" si="186"/>
        <v>0</v>
      </c>
      <c r="BJ1516" s="18" t="s">
        <v>8</v>
      </c>
      <c r="BK1516" s="198">
        <f t="shared" si="187"/>
        <v>0</v>
      </c>
      <c r="BL1516" s="18" t="s">
        <v>283</v>
      </c>
      <c r="BM1516" s="197" t="s">
        <v>3235</v>
      </c>
    </row>
    <row r="1517" spans="1:65" s="2" customFormat="1" ht="24">
      <c r="A1517" s="35"/>
      <c r="B1517" s="36"/>
      <c r="C1517" s="247" t="s">
        <v>3236</v>
      </c>
      <c r="D1517" s="247" t="s">
        <v>250</v>
      </c>
      <c r="E1517" s="248" t="s">
        <v>3237</v>
      </c>
      <c r="F1517" s="249" t="s">
        <v>3238</v>
      </c>
      <c r="G1517" s="250" t="s">
        <v>8</v>
      </c>
      <c r="H1517" s="251">
        <v>1</v>
      </c>
      <c r="I1517" s="252"/>
      <c r="J1517" s="251">
        <f t="shared" si="178"/>
        <v>0</v>
      </c>
      <c r="K1517" s="249" t="s">
        <v>1</v>
      </c>
      <c r="L1517" s="253"/>
      <c r="M1517" s="254" t="s">
        <v>1</v>
      </c>
      <c r="N1517" s="255" t="s">
        <v>41</v>
      </c>
      <c r="O1517" s="72"/>
      <c r="P1517" s="195">
        <f t="shared" si="179"/>
        <v>0</v>
      </c>
      <c r="Q1517" s="195">
        <v>0</v>
      </c>
      <c r="R1517" s="195">
        <f t="shared" si="180"/>
        <v>0</v>
      </c>
      <c r="S1517" s="195">
        <v>0</v>
      </c>
      <c r="T1517" s="196">
        <f t="shared" si="181"/>
        <v>0</v>
      </c>
      <c r="U1517" s="35"/>
      <c r="V1517" s="35"/>
      <c r="W1517" s="35"/>
      <c r="X1517" s="35"/>
      <c r="Y1517" s="35"/>
      <c r="Z1517" s="35"/>
      <c r="AA1517" s="35"/>
      <c r="AB1517" s="35"/>
      <c r="AC1517" s="35"/>
      <c r="AD1517" s="35"/>
      <c r="AE1517" s="35"/>
      <c r="AR1517" s="197" t="s">
        <v>373</v>
      </c>
      <c r="AT1517" s="197" t="s">
        <v>250</v>
      </c>
      <c r="AU1517" s="197" t="s">
        <v>85</v>
      </c>
      <c r="AY1517" s="18" t="s">
        <v>158</v>
      </c>
      <c r="BE1517" s="198">
        <f t="shared" si="182"/>
        <v>0</v>
      </c>
      <c r="BF1517" s="198">
        <f t="shared" si="183"/>
        <v>0</v>
      </c>
      <c r="BG1517" s="198">
        <f t="shared" si="184"/>
        <v>0</v>
      </c>
      <c r="BH1517" s="198">
        <f t="shared" si="185"/>
        <v>0</v>
      </c>
      <c r="BI1517" s="198">
        <f t="shared" si="186"/>
        <v>0</v>
      </c>
      <c r="BJ1517" s="18" t="s">
        <v>8</v>
      </c>
      <c r="BK1517" s="198">
        <f t="shared" si="187"/>
        <v>0</v>
      </c>
      <c r="BL1517" s="18" t="s">
        <v>283</v>
      </c>
      <c r="BM1517" s="197" t="s">
        <v>3239</v>
      </c>
    </row>
    <row r="1518" spans="1:65" s="2" customFormat="1" ht="36">
      <c r="A1518" s="35"/>
      <c r="B1518" s="36"/>
      <c r="C1518" s="247" t="s">
        <v>3240</v>
      </c>
      <c r="D1518" s="247" t="s">
        <v>250</v>
      </c>
      <c r="E1518" s="248" t="s">
        <v>3241</v>
      </c>
      <c r="F1518" s="249" t="s">
        <v>3242</v>
      </c>
      <c r="G1518" s="250" t="s">
        <v>85</v>
      </c>
      <c r="H1518" s="251">
        <v>2</v>
      </c>
      <c r="I1518" s="252"/>
      <c r="J1518" s="251">
        <f t="shared" ref="J1518:J1581" si="188">ROUND(I1518*H1518,0)</f>
        <v>0</v>
      </c>
      <c r="K1518" s="249" t="s">
        <v>1</v>
      </c>
      <c r="L1518" s="253"/>
      <c r="M1518" s="254" t="s">
        <v>1</v>
      </c>
      <c r="N1518" s="255" t="s">
        <v>41</v>
      </c>
      <c r="O1518" s="72"/>
      <c r="P1518" s="195">
        <f t="shared" ref="P1518:P1581" si="189">O1518*H1518</f>
        <v>0</v>
      </c>
      <c r="Q1518" s="195">
        <v>0</v>
      </c>
      <c r="R1518" s="195">
        <f t="shared" ref="R1518:R1581" si="190">Q1518*H1518</f>
        <v>0</v>
      </c>
      <c r="S1518" s="195">
        <v>0</v>
      </c>
      <c r="T1518" s="196">
        <f t="shared" ref="T1518:T1581" si="191">S1518*H1518</f>
        <v>0</v>
      </c>
      <c r="U1518" s="35"/>
      <c r="V1518" s="35"/>
      <c r="W1518" s="35"/>
      <c r="X1518" s="35"/>
      <c r="Y1518" s="35"/>
      <c r="Z1518" s="35"/>
      <c r="AA1518" s="35"/>
      <c r="AB1518" s="35"/>
      <c r="AC1518" s="35"/>
      <c r="AD1518" s="35"/>
      <c r="AE1518" s="35"/>
      <c r="AR1518" s="197" t="s">
        <v>373</v>
      </c>
      <c r="AT1518" s="197" t="s">
        <v>250</v>
      </c>
      <c r="AU1518" s="197" t="s">
        <v>85</v>
      </c>
      <c r="AY1518" s="18" t="s">
        <v>158</v>
      </c>
      <c r="BE1518" s="198">
        <f t="shared" ref="BE1518:BE1581" si="192">IF(N1518="základní",J1518,0)</f>
        <v>0</v>
      </c>
      <c r="BF1518" s="198">
        <f t="shared" ref="BF1518:BF1581" si="193">IF(N1518="snížená",J1518,0)</f>
        <v>0</v>
      </c>
      <c r="BG1518" s="198">
        <f t="shared" ref="BG1518:BG1581" si="194">IF(N1518="zákl. přenesená",J1518,0)</f>
        <v>0</v>
      </c>
      <c r="BH1518" s="198">
        <f t="shared" ref="BH1518:BH1581" si="195">IF(N1518="sníž. přenesená",J1518,0)</f>
        <v>0</v>
      </c>
      <c r="BI1518" s="198">
        <f t="shared" ref="BI1518:BI1581" si="196">IF(N1518="nulová",J1518,0)</f>
        <v>0</v>
      </c>
      <c r="BJ1518" s="18" t="s">
        <v>8</v>
      </c>
      <c r="BK1518" s="198">
        <f t="shared" ref="BK1518:BK1581" si="197">ROUND(I1518*H1518,0)</f>
        <v>0</v>
      </c>
      <c r="BL1518" s="18" t="s">
        <v>283</v>
      </c>
      <c r="BM1518" s="197" t="s">
        <v>3243</v>
      </c>
    </row>
    <row r="1519" spans="1:65" s="2" customFormat="1" ht="24">
      <c r="A1519" s="35"/>
      <c r="B1519" s="36"/>
      <c r="C1519" s="247" t="s">
        <v>3244</v>
      </c>
      <c r="D1519" s="247" t="s">
        <v>250</v>
      </c>
      <c r="E1519" s="248" t="s">
        <v>3245</v>
      </c>
      <c r="F1519" s="249" t="s">
        <v>3246</v>
      </c>
      <c r="G1519" s="250" t="s">
        <v>85</v>
      </c>
      <c r="H1519" s="251">
        <v>2</v>
      </c>
      <c r="I1519" s="252"/>
      <c r="J1519" s="251">
        <f t="shared" si="188"/>
        <v>0</v>
      </c>
      <c r="K1519" s="249" t="s">
        <v>1</v>
      </c>
      <c r="L1519" s="253"/>
      <c r="M1519" s="254" t="s">
        <v>1</v>
      </c>
      <c r="N1519" s="255" t="s">
        <v>41</v>
      </c>
      <c r="O1519" s="72"/>
      <c r="P1519" s="195">
        <f t="shared" si="189"/>
        <v>0</v>
      </c>
      <c r="Q1519" s="195">
        <v>0</v>
      </c>
      <c r="R1519" s="195">
        <f t="shared" si="190"/>
        <v>0</v>
      </c>
      <c r="S1519" s="195">
        <v>0</v>
      </c>
      <c r="T1519" s="196">
        <f t="shared" si="191"/>
        <v>0</v>
      </c>
      <c r="U1519" s="35"/>
      <c r="V1519" s="35"/>
      <c r="W1519" s="35"/>
      <c r="X1519" s="35"/>
      <c r="Y1519" s="35"/>
      <c r="Z1519" s="35"/>
      <c r="AA1519" s="35"/>
      <c r="AB1519" s="35"/>
      <c r="AC1519" s="35"/>
      <c r="AD1519" s="35"/>
      <c r="AE1519" s="35"/>
      <c r="AR1519" s="197" t="s">
        <v>373</v>
      </c>
      <c r="AT1519" s="197" t="s">
        <v>250</v>
      </c>
      <c r="AU1519" s="197" t="s">
        <v>85</v>
      </c>
      <c r="AY1519" s="18" t="s">
        <v>158</v>
      </c>
      <c r="BE1519" s="198">
        <f t="shared" si="192"/>
        <v>0</v>
      </c>
      <c r="BF1519" s="198">
        <f t="shared" si="193"/>
        <v>0</v>
      </c>
      <c r="BG1519" s="198">
        <f t="shared" si="194"/>
        <v>0</v>
      </c>
      <c r="BH1519" s="198">
        <f t="shared" si="195"/>
        <v>0</v>
      </c>
      <c r="BI1519" s="198">
        <f t="shared" si="196"/>
        <v>0</v>
      </c>
      <c r="BJ1519" s="18" t="s">
        <v>8</v>
      </c>
      <c r="BK1519" s="198">
        <f t="shared" si="197"/>
        <v>0</v>
      </c>
      <c r="BL1519" s="18" t="s">
        <v>283</v>
      </c>
      <c r="BM1519" s="197" t="s">
        <v>3247</v>
      </c>
    </row>
    <row r="1520" spans="1:65" s="2" customFormat="1" ht="24">
      <c r="A1520" s="35"/>
      <c r="B1520" s="36"/>
      <c r="C1520" s="247" t="s">
        <v>3248</v>
      </c>
      <c r="D1520" s="247" t="s">
        <v>250</v>
      </c>
      <c r="E1520" s="248" t="s">
        <v>3249</v>
      </c>
      <c r="F1520" s="249" t="s">
        <v>3250</v>
      </c>
      <c r="G1520" s="250" t="s">
        <v>8</v>
      </c>
      <c r="H1520" s="251">
        <v>1</v>
      </c>
      <c r="I1520" s="252"/>
      <c r="J1520" s="251">
        <f t="shared" si="188"/>
        <v>0</v>
      </c>
      <c r="K1520" s="249" t="s">
        <v>1</v>
      </c>
      <c r="L1520" s="253"/>
      <c r="M1520" s="254" t="s">
        <v>1</v>
      </c>
      <c r="N1520" s="255" t="s">
        <v>41</v>
      </c>
      <c r="O1520" s="72"/>
      <c r="P1520" s="195">
        <f t="shared" si="189"/>
        <v>0</v>
      </c>
      <c r="Q1520" s="195">
        <v>0</v>
      </c>
      <c r="R1520" s="195">
        <f t="shared" si="190"/>
        <v>0</v>
      </c>
      <c r="S1520" s="195">
        <v>0</v>
      </c>
      <c r="T1520" s="196">
        <f t="shared" si="191"/>
        <v>0</v>
      </c>
      <c r="U1520" s="35"/>
      <c r="V1520" s="35"/>
      <c r="W1520" s="35"/>
      <c r="X1520" s="35"/>
      <c r="Y1520" s="35"/>
      <c r="Z1520" s="35"/>
      <c r="AA1520" s="35"/>
      <c r="AB1520" s="35"/>
      <c r="AC1520" s="35"/>
      <c r="AD1520" s="35"/>
      <c r="AE1520" s="35"/>
      <c r="AR1520" s="197" t="s">
        <v>373</v>
      </c>
      <c r="AT1520" s="197" t="s">
        <v>250</v>
      </c>
      <c r="AU1520" s="197" t="s">
        <v>85</v>
      </c>
      <c r="AY1520" s="18" t="s">
        <v>158</v>
      </c>
      <c r="BE1520" s="198">
        <f t="shared" si="192"/>
        <v>0</v>
      </c>
      <c r="BF1520" s="198">
        <f t="shared" si="193"/>
        <v>0</v>
      </c>
      <c r="BG1520" s="198">
        <f t="shared" si="194"/>
        <v>0</v>
      </c>
      <c r="BH1520" s="198">
        <f t="shared" si="195"/>
        <v>0</v>
      </c>
      <c r="BI1520" s="198">
        <f t="shared" si="196"/>
        <v>0</v>
      </c>
      <c r="BJ1520" s="18" t="s">
        <v>8</v>
      </c>
      <c r="BK1520" s="198">
        <f t="shared" si="197"/>
        <v>0</v>
      </c>
      <c r="BL1520" s="18" t="s">
        <v>283</v>
      </c>
      <c r="BM1520" s="197" t="s">
        <v>3251</v>
      </c>
    </row>
    <row r="1521" spans="1:65" s="2" customFormat="1" ht="24">
      <c r="A1521" s="35"/>
      <c r="B1521" s="36"/>
      <c r="C1521" s="247" t="s">
        <v>3252</v>
      </c>
      <c r="D1521" s="247" t="s">
        <v>250</v>
      </c>
      <c r="E1521" s="248" t="s">
        <v>3253</v>
      </c>
      <c r="F1521" s="249" t="s">
        <v>3254</v>
      </c>
      <c r="G1521" s="250" t="s">
        <v>8</v>
      </c>
      <c r="H1521" s="251">
        <v>1</v>
      </c>
      <c r="I1521" s="252"/>
      <c r="J1521" s="251">
        <f t="shared" si="188"/>
        <v>0</v>
      </c>
      <c r="K1521" s="249" t="s">
        <v>1</v>
      </c>
      <c r="L1521" s="253"/>
      <c r="M1521" s="254" t="s">
        <v>1</v>
      </c>
      <c r="N1521" s="255" t="s">
        <v>41</v>
      </c>
      <c r="O1521" s="72"/>
      <c r="P1521" s="195">
        <f t="shared" si="189"/>
        <v>0</v>
      </c>
      <c r="Q1521" s="195">
        <v>0</v>
      </c>
      <c r="R1521" s="195">
        <f t="shared" si="190"/>
        <v>0</v>
      </c>
      <c r="S1521" s="195">
        <v>0</v>
      </c>
      <c r="T1521" s="196">
        <f t="shared" si="191"/>
        <v>0</v>
      </c>
      <c r="U1521" s="35"/>
      <c r="V1521" s="35"/>
      <c r="W1521" s="35"/>
      <c r="X1521" s="35"/>
      <c r="Y1521" s="35"/>
      <c r="Z1521" s="35"/>
      <c r="AA1521" s="35"/>
      <c r="AB1521" s="35"/>
      <c r="AC1521" s="35"/>
      <c r="AD1521" s="35"/>
      <c r="AE1521" s="35"/>
      <c r="AR1521" s="197" t="s">
        <v>373</v>
      </c>
      <c r="AT1521" s="197" t="s">
        <v>250</v>
      </c>
      <c r="AU1521" s="197" t="s">
        <v>85</v>
      </c>
      <c r="AY1521" s="18" t="s">
        <v>158</v>
      </c>
      <c r="BE1521" s="198">
        <f t="shared" si="192"/>
        <v>0</v>
      </c>
      <c r="BF1521" s="198">
        <f t="shared" si="193"/>
        <v>0</v>
      </c>
      <c r="BG1521" s="198">
        <f t="shared" si="194"/>
        <v>0</v>
      </c>
      <c r="BH1521" s="198">
        <f t="shared" si="195"/>
        <v>0</v>
      </c>
      <c r="BI1521" s="198">
        <f t="shared" si="196"/>
        <v>0</v>
      </c>
      <c r="BJ1521" s="18" t="s">
        <v>8</v>
      </c>
      <c r="BK1521" s="198">
        <f t="shared" si="197"/>
        <v>0</v>
      </c>
      <c r="BL1521" s="18" t="s">
        <v>283</v>
      </c>
      <c r="BM1521" s="197" t="s">
        <v>3255</v>
      </c>
    </row>
    <row r="1522" spans="1:65" s="2" customFormat="1" ht="36">
      <c r="A1522" s="35"/>
      <c r="B1522" s="36"/>
      <c r="C1522" s="247" t="s">
        <v>3256</v>
      </c>
      <c r="D1522" s="247" t="s">
        <v>250</v>
      </c>
      <c r="E1522" s="248" t="s">
        <v>3257</v>
      </c>
      <c r="F1522" s="249" t="s">
        <v>3258</v>
      </c>
      <c r="G1522" s="250" t="s">
        <v>209</v>
      </c>
      <c r="H1522" s="251">
        <v>6</v>
      </c>
      <c r="I1522" s="252"/>
      <c r="J1522" s="251">
        <f t="shared" si="188"/>
        <v>0</v>
      </c>
      <c r="K1522" s="249" t="s">
        <v>1</v>
      </c>
      <c r="L1522" s="253"/>
      <c r="M1522" s="254" t="s">
        <v>1</v>
      </c>
      <c r="N1522" s="255" t="s">
        <v>41</v>
      </c>
      <c r="O1522" s="72"/>
      <c r="P1522" s="195">
        <f t="shared" si="189"/>
        <v>0</v>
      </c>
      <c r="Q1522" s="195">
        <v>0</v>
      </c>
      <c r="R1522" s="195">
        <f t="shared" si="190"/>
        <v>0</v>
      </c>
      <c r="S1522" s="195">
        <v>0</v>
      </c>
      <c r="T1522" s="196">
        <f t="shared" si="191"/>
        <v>0</v>
      </c>
      <c r="U1522" s="35"/>
      <c r="V1522" s="35"/>
      <c r="W1522" s="35"/>
      <c r="X1522" s="35"/>
      <c r="Y1522" s="35"/>
      <c r="Z1522" s="35"/>
      <c r="AA1522" s="35"/>
      <c r="AB1522" s="35"/>
      <c r="AC1522" s="35"/>
      <c r="AD1522" s="35"/>
      <c r="AE1522" s="35"/>
      <c r="AR1522" s="197" t="s">
        <v>373</v>
      </c>
      <c r="AT1522" s="197" t="s">
        <v>250</v>
      </c>
      <c r="AU1522" s="197" t="s">
        <v>85</v>
      </c>
      <c r="AY1522" s="18" t="s">
        <v>158</v>
      </c>
      <c r="BE1522" s="198">
        <f t="shared" si="192"/>
        <v>0</v>
      </c>
      <c r="BF1522" s="198">
        <f t="shared" si="193"/>
        <v>0</v>
      </c>
      <c r="BG1522" s="198">
        <f t="shared" si="194"/>
        <v>0</v>
      </c>
      <c r="BH1522" s="198">
        <f t="shared" si="195"/>
        <v>0</v>
      </c>
      <c r="BI1522" s="198">
        <f t="shared" si="196"/>
        <v>0</v>
      </c>
      <c r="BJ1522" s="18" t="s">
        <v>8</v>
      </c>
      <c r="BK1522" s="198">
        <f t="shared" si="197"/>
        <v>0</v>
      </c>
      <c r="BL1522" s="18" t="s">
        <v>283</v>
      </c>
      <c r="BM1522" s="197" t="s">
        <v>3259</v>
      </c>
    </row>
    <row r="1523" spans="1:65" s="2" customFormat="1" ht="44.25" customHeight="1">
      <c r="A1523" s="35"/>
      <c r="B1523" s="36"/>
      <c r="C1523" s="247" t="s">
        <v>3260</v>
      </c>
      <c r="D1523" s="247" t="s">
        <v>250</v>
      </c>
      <c r="E1523" s="248" t="s">
        <v>3261</v>
      </c>
      <c r="F1523" s="249" t="s">
        <v>3262</v>
      </c>
      <c r="G1523" s="250" t="s">
        <v>177</v>
      </c>
      <c r="H1523" s="251">
        <v>3</v>
      </c>
      <c r="I1523" s="252"/>
      <c r="J1523" s="251">
        <f t="shared" si="188"/>
        <v>0</v>
      </c>
      <c r="K1523" s="249" t="s">
        <v>1</v>
      </c>
      <c r="L1523" s="253"/>
      <c r="M1523" s="254" t="s">
        <v>1</v>
      </c>
      <c r="N1523" s="255" t="s">
        <v>41</v>
      </c>
      <c r="O1523" s="72"/>
      <c r="P1523" s="195">
        <f t="shared" si="189"/>
        <v>0</v>
      </c>
      <c r="Q1523" s="195">
        <v>0</v>
      </c>
      <c r="R1523" s="195">
        <f t="shared" si="190"/>
        <v>0</v>
      </c>
      <c r="S1523" s="195">
        <v>0</v>
      </c>
      <c r="T1523" s="196">
        <f t="shared" si="191"/>
        <v>0</v>
      </c>
      <c r="U1523" s="35"/>
      <c r="V1523" s="35"/>
      <c r="W1523" s="35"/>
      <c r="X1523" s="35"/>
      <c r="Y1523" s="35"/>
      <c r="Z1523" s="35"/>
      <c r="AA1523" s="35"/>
      <c r="AB1523" s="35"/>
      <c r="AC1523" s="35"/>
      <c r="AD1523" s="35"/>
      <c r="AE1523" s="35"/>
      <c r="AR1523" s="197" t="s">
        <v>373</v>
      </c>
      <c r="AT1523" s="197" t="s">
        <v>250</v>
      </c>
      <c r="AU1523" s="197" t="s">
        <v>85</v>
      </c>
      <c r="AY1523" s="18" t="s">
        <v>158</v>
      </c>
      <c r="BE1523" s="198">
        <f t="shared" si="192"/>
        <v>0</v>
      </c>
      <c r="BF1523" s="198">
        <f t="shared" si="193"/>
        <v>0</v>
      </c>
      <c r="BG1523" s="198">
        <f t="shared" si="194"/>
        <v>0</v>
      </c>
      <c r="BH1523" s="198">
        <f t="shared" si="195"/>
        <v>0</v>
      </c>
      <c r="BI1523" s="198">
        <f t="shared" si="196"/>
        <v>0</v>
      </c>
      <c r="BJ1523" s="18" t="s">
        <v>8</v>
      </c>
      <c r="BK1523" s="198">
        <f t="shared" si="197"/>
        <v>0</v>
      </c>
      <c r="BL1523" s="18" t="s">
        <v>283</v>
      </c>
      <c r="BM1523" s="197" t="s">
        <v>3263</v>
      </c>
    </row>
    <row r="1524" spans="1:65" s="2" customFormat="1" ht="44.25" customHeight="1">
      <c r="A1524" s="35"/>
      <c r="B1524" s="36"/>
      <c r="C1524" s="247" t="s">
        <v>3264</v>
      </c>
      <c r="D1524" s="247" t="s">
        <v>250</v>
      </c>
      <c r="E1524" s="248" t="s">
        <v>3265</v>
      </c>
      <c r="F1524" s="249" t="s">
        <v>3266</v>
      </c>
      <c r="G1524" s="250" t="s">
        <v>85</v>
      </c>
      <c r="H1524" s="251">
        <v>2</v>
      </c>
      <c r="I1524" s="252"/>
      <c r="J1524" s="251">
        <f t="shared" si="188"/>
        <v>0</v>
      </c>
      <c r="K1524" s="249" t="s">
        <v>1</v>
      </c>
      <c r="L1524" s="253"/>
      <c r="M1524" s="254" t="s">
        <v>1</v>
      </c>
      <c r="N1524" s="255" t="s">
        <v>41</v>
      </c>
      <c r="O1524" s="72"/>
      <c r="P1524" s="195">
        <f t="shared" si="189"/>
        <v>0</v>
      </c>
      <c r="Q1524" s="195">
        <v>0</v>
      </c>
      <c r="R1524" s="195">
        <f t="shared" si="190"/>
        <v>0</v>
      </c>
      <c r="S1524" s="195">
        <v>0</v>
      </c>
      <c r="T1524" s="196">
        <f t="shared" si="191"/>
        <v>0</v>
      </c>
      <c r="U1524" s="35"/>
      <c r="V1524" s="35"/>
      <c r="W1524" s="35"/>
      <c r="X1524" s="35"/>
      <c r="Y1524" s="35"/>
      <c r="Z1524" s="35"/>
      <c r="AA1524" s="35"/>
      <c r="AB1524" s="35"/>
      <c r="AC1524" s="35"/>
      <c r="AD1524" s="35"/>
      <c r="AE1524" s="35"/>
      <c r="AR1524" s="197" t="s">
        <v>373</v>
      </c>
      <c r="AT1524" s="197" t="s">
        <v>250</v>
      </c>
      <c r="AU1524" s="197" t="s">
        <v>85</v>
      </c>
      <c r="AY1524" s="18" t="s">
        <v>158</v>
      </c>
      <c r="BE1524" s="198">
        <f t="shared" si="192"/>
        <v>0</v>
      </c>
      <c r="BF1524" s="198">
        <f t="shared" si="193"/>
        <v>0</v>
      </c>
      <c r="BG1524" s="198">
        <f t="shared" si="194"/>
        <v>0</v>
      </c>
      <c r="BH1524" s="198">
        <f t="shared" si="195"/>
        <v>0</v>
      </c>
      <c r="BI1524" s="198">
        <f t="shared" si="196"/>
        <v>0</v>
      </c>
      <c r="BJ1524" s="18" t="s">
        <v>8</v>
      </c>
      <c r="BK1524" s="198">
        <f t="shared" si="197"/>
        <v>0</v>
      </c>
      <c r="BL1524" s="18" t="s">
        <v>283</v>
      </c>
      <c r="BM1524" s="197" t="s">
        <v>3267</v>
      </c>
    </row>
    <row r="1525" spans="1:65" s="2" customFormat="1" ht="16.5" customHeight="1">
      <c r="A1525" s="35"/>
      <c r="B1525" s="36"/>
      <c r="C1525" s="247" t="s">
        <v>3268</v>
      </c>
      <c r="D1525" s="247" t="s">
        <v>250</v>
      </c>
      <c r="E1525" s="248" t="s">
        <v>3269</v>
      </c>
      <c r="F1525" s="249" t="s">
        <v>1738</v>
      </c>
      <c r="G1525" s="250" t="s">
        <v>1739</v>
      </c>
      <c r="H1525" s="251">
        <v>30</v>
      </c>
      <c r="I1525" s="252"/>
      <c r="J1525" s="251">
        <f t="shared" si="188"/>
        <v>0</v>
      </c>
      <c r="K1525" s="249" t="s">
        <v>1</v>
      </c>
      <c r="L1525" s="253"/>
      <c r="M1525" s="254" t="s">
        <v>1</v>
      </c>
      <c r="N1525" s="255" t="s">
        <v>41</v>
      </c>
      <c r="O1525" s="72"/>
      <c r="P1525" s="195">
        <f t="shared" si="189"/>
        <v>0</v>
      </c>
      <c r="Q1525" s="195">
        <v>0</v>
      </c>
      <c r="R1525" s="195">
        <f t="shared" si="190"/>
        <v>0</v>
      </c>
      <c r="S1525" s="195">
        <v>0</v>
      </c>
      <c r="T1525" s="196">
        <f t="shared" si="191"/>
        <v>0</v>
      </c>
      <c r="U1525" s="35"/>
      <c r="V1525" s="35"/>
      <c r="W1525" s="35"/>
      <c r="X1525" s="35"/>
      <c r="Y1525" s="35"/>
      <c r="Z1525" s="35"/>
      <c r="AA1525" s="35"/>
      <c r="AB1525" s="35"/>
      <c r="AC1525" s="35"/>
      <c r="AD1525" s="35"/>
      <c r="AE1525" s="35"/>
      <c r="AR1525" s="197" t="s">
        <v>373</v>
      </c>
      <c r="AT1525" s="197" t="s">
        <v>250</v>
      </c>
      <c r="AU1525" s="197" t="s">
        <v>85</v>
      </c>
      <c r="AY1525" s="18" t="s">
        <v>158</v>
      </c>
      <c r="BE1525" s="198">
        <f t="shared" si="192"/>
        <v>0</v>
      </c>
      <c r="BF1525" s="198">
        <f t="shared" si="193"/>
        <v>0</v>
      </c>
      <c r="BG1525" s="198">
        <f t="shared" si="194"/>
        <v>0</v>
      </c>
      <c r="BH1525" s="198">
        <f t="shared" si="195"/>
        <v>0</v>
      </c>
      <c r="BI1525" s="198">
        <f t="shared" si="196"/>
        <v>0</v>
      </c>
      <c r="BJ1525" s="18" t="s">
        <v>8</v>
      </c>
      <c r="BK1525" s="198">
        <f t="shared" si="197"/>
        <v>0</v>
      </c>
      <c r="BL1525" s="18" t="s">
        <v>283</v>
      </c>
      <c r="BM1525" s="197" t="s">
        <v>3270</v>
      </c>
    </row>
    <row r="1526" spans="1:65" s="2" customFormat="1" ht="16.5" customHeight="1">
      <c r="A1526" s="35"/>
      <c r="B1526" s="36"/>
      <c r="C1526" s="247" t="s">
        <v>3271</v>
      </c>
      <c r="D1526" s="247" t="s">
        <v>250</v>
      </c>
      <c r="E1526" s="248" t="s">
        <v>3272</v>
      </c>
      <c r="F1526" s="249" t="s">
        <v>3016</v>
      </c>
      <c r="G1526" s="250" t="s">
        <v>85</v>
      </c>
      <c r="H1526" s="251">
        <v>1</v>
      </c>
      <c r="I1526" s="252"/>
      <c r="J1526" s="251">
        <f t="shared" si="188"/>
        <v>0</v>
      </c>
      <c r="K1526" s="249" t="s">
        <v>1</v>
      </c>
      <c r="L1526" s="253"/>
      <c r="M1526" s="254" t="s">
        <v>1</v>
      </c>
      <c r="N1526" s="255" t="s">
        <v>41</v>
      </c>
      <c r="O1526" s="72"/>
      <c r="P1526" s="195">
        <f t="shared" si="189"/>
        <v>0</v>
      </c>
      <c r="Q1526" s="195">
        <v>0</v>
      </c>
      <c r="R1526" s="195">
        <f t="shared" si="190"/>
        <v>0</v>
      </c>
      <c r="S1526" s="195">
        <v>0</v>
      </c>
      <c r="T1526" s="196">
        <f t="shared" si="191"/>
        <v>0</v>
      </c>
      <c r="U1526" s="35"/>
      <c r="V1526" s="35"/>
      <c r="W1526" s="35"/>
      <c r="X1526" s="35"/>
      <c r="Y1526" s="35"/>
      <c r="Z1526" s="35"/>
      <c r="AA1526" s="35"/>
      <c r="AB1526" s="35"/>
      <c r="AC1526" s="35"/>
      <c r="AD1526" s="35"/>
      <c r="AE1526" s="35"/>
      <c r="AR1526" s="197" t="s">
        <v>373</v>
      </c>
      <c r="AT1526" s="197" t="s">
        <v>250</v>
      </c>
      <c r="AU1526" s="197" t="s">
        <v>85</v>
      </c>
      <c r="AY1526" s="18" t="s">
        <v>158</v>
      </c>
      <c r="BE1526" s="198">
        <f t="shared" si="192"/>
        <v>0</v>
      </c>
      <c r="BF1526" s="198">
        <f t="shared" si="193"/>
        <v>0</v>
      </c>
      <c r="BG1526" s="198">
        <f t="shared" si="194"/>
        <v>0</v>
      </c>
      <c r="BH1526" s="198">
        <f t="shared" si="195"/>
        <v>0</v>
      </c>
      <c r="BI1526" s="198">
        <f t="shared" si="196"/>
        <v>0</v>
      </c>
      <c r="BJ1526" s="18" t="s">
        <v>8</v>
      </c>
      <c r="BK1526" s="198">
        <f t="shared" si="197"/>
        <v>0</v>
      </c>
      <c r="BL1526" s="18" t="s">
        <v>283</v>
      </c>
      <c r="BM1526" s="197" t="s">
        <v>3273</v>
      </c>
    </row>
    <row r="1527" spans="1:65" s="2" customFormat="1" ht="24">
      <c r="A1527" s="35"/>
      <c r="B1527" s="36"/>
      <c r="C1527" s="247" t="s">
        <v>3274</v>
      </c>
      <c r="D1527" s="247" t="s">
        <v>250</v>
      </c>
      <c r="E1527" s="248" t="s">
        <v>3275</v>
      </c>
      <c r="F1527" s="249" t="s">
        <v>3126</v>
      </c>
      <c r="G1527" s="250" t="s">
        <v>163</v>
      </c>
      <c r="H1527" s="251">
        <v>20</v>
      </c>
      <c r="I1527" s="252"/>
      <c r="J1527" s="251">
        <f t="shared" si="188"/>
        <v>0</v>
      </c>
      <c r="K1527" s="249" t="s">
        <v>1</v>
      </c>
      <c r="L1527" s="253"/>
      <c r="M1527" s="254" t="s">
        <v>1</v>
      </c>
      <c r="N1527" s="255" t="s">
        <v>41</v>
      </c>
      <c r="O1527" s="72"/>
      <c r="P1527" s="195">
        <f t="shared" si="189"/>
        <v>0</v>
      </c>
      <c r="Q1527" s="195">
        <v>0</v>
      </c>
      <c r="R1527" s="195">
        <f t="shared" si="190"/>
        <v>0</v>
      </c>
      <c r="S1527" s="195">
        <v>0</v>
      </c>
      <c r="T1527" s="196">
        <f t="shared" si="191"/>
        <v>0</v>
      </c>
      <c r="U1527" s="35"/>
      <c r="V1527" s="35"/>
      <c r="W1527" s="35"/>
      <c r="X1527" s="35"/>
      <c r="Y1527" s="35"/>
      <c r="Z1527" s="35"/>
      <c r="AA1527" s="35"/>
      <c r="AB1527" s="35"/>
      <c r="AC1527" s="35"/>
      <c r="AD1527" s="35"/>
      <c r="AE1527" s="35"/>
      <c r="AR1527" s="197" t="s">
        <v>373</v>
      </c>
      <c r="AT1527" s="197" t="s">
        <v>250</v>
      </c>
      <c r="AU1527" s="197" t="s">
        <v>85</v>
      </c>
      <c r="AY1527" s="18" t="s">
        <v>158</v>
      </c>
      <c r="BE1527" s="198">
        <f t="shared" si="192"/>
        <v>0</v>
      </c>
      <c r="BF1527" s="198">
        <f t="shared" si="193"/>
        <v>0</v>
      </c>
      <c r="BG1527" s="198">
        <f t="shared" si="194"/>
        <v>0</v>
      </c>
      <c r="BH1527" s="198">
        <f t="shared" si="195"/>
        <v>0</v>
      </c>
      <c r="BI1527" s="198">
        <f t="shared" si="196"/>
        <v>0</v>
      </c>
      <c r="BJ1527" s="18" t="s">
        <v>8</v>
      </c>
      <c r="BK1527" s="198">
        <f t="shared" si="197"/>
        <v>0</v>
      </c>
      <c r="BL1527" s="18" t="s">
        <v>283</v>
      </c>
      <c r="BM1527" s="197" t="s">
        <v>3276</v>
      </c>
    </row>
    <row r="1528" spans="1:65" s="2" customFormat="1" ht="16.5" customHeight="1">
      <c r="A1528" s="35"/>
      <c r="B1528" s="36"/>
      <c r="C1528" s="247" t="s">
        <v>3277</v>
      </c>
      <c r="D1528" s="247" t="s">
        <v>250</v>
      </c>
      <c r="E1528" s="248" t="s">
        <v>3278</v>
      </c>
      <c r="F1528" s="249" t="s">
        <v>1738</v>
      </c>
      <c r="G1528" s="250" t="s">
        <v>362</v>
      </c>
      <c r="H1528" s="251">
        <v>30</v>
      </c>
      <c r="I1528" s="252"/>
      <c r="J1528" s="251">
        <f t="shared" si="188"/>
        <v>0</v>
      </c>
      <c r="K1528" s="249" t="s">
        <v>1</v>
      </c>
      <c r="L1528" s="253"/>
      <c r="M1528" s="254" t="s">
        <v>1</v>
      </c>
      <c r="N1528" s="255" t="s">
        <v>41</v>
      </c>
      <c r="O1528" s="72"/>
      <c r="P1528" s="195">
        <f t="shared" si="189"/>
        <v>0</v>
      </c>
      <c r="Q1528" s="195">
        <v>0</v>
      </c>
      <c r="R1528" s="195">
        <f t="shared" si="190"/>
        <v>0</v>
      </c>
      <c r="S1528" s="195">
        <v>0</v>
      </c>
      <c r="T1528" s="196">
        <f t="shared" si="191"/>
        <v>0</v>
      </c>
      <c r="U1528" s="35"/>
      <c r="V1528" s="35"/>
      <c r="W1528" s="35"/>
      <c r="X1528" s="35"/>
      <c r="Y1528" s="35"/>
      <c r="Z1528" s="35"/>
      <c r="AA1528" s="35"/>
      <c r="AB1528" s="35"/>
      <c r="AC1528" s="35"/>
      <c r="AD1528" s="35"/>
      <c r="AE1528" s="35"/>
      <c r="AR1528" s="197" t="s">
        <v>373</v>
      </c>
      <c r="AT1528" s="197" t="s">
        <v>250</v>
      </c>
      <c r="AU1528" s="197" t="s">
        <v>85</v>
      </c>
      <c r="AY1528" s="18" t="s">
        <v>158</v>
      </c>
      <c r="BE1528" s="198">
        <f t="shared" si="192"/>
        <v>0</v>
      </c>
      <c r="BF1528" s="198">
        <f t="shared" si="193"/>
        <v>0</v>
      </c>
      <c r="BG1528" s="198">
        <f t="shared" si="194"/>
        <v>0</v>
      </c>
      <c r="BH1528" s="198">
        <f t="shared" si="195"/>
        <v>0</v>
      </c>
      <c r="BI1528" s="198">
        <f t="shared" si="196"/>
        <v>0</v>
      </c>
      <c r="BJ1528" s="18" t="s">
        <v>8</v>
      </c>
      <c r="BK1528" s="198">
        <f t="shared" si="197"/>
        <v>0</v>
      </c>
      <c r="BL1528" s="18" t="s">
        <v>283</v>
      </c>
      <c r="BM1528" s="197" t="s">
        <v>3279</v>
      </c>
    </row>
    <row r="1529" spans="1:65" s="2" customFormat="1" ht="16.5" customHeight="1">
      <c r="A1529" s="35"/>
      <c r="B1529" s="36"/>
      <c r="C1529" s="247" t="s">
        <v>3280</v>
      </c>
      <c r="D1529" s="247" t="s">
        <v>250</v>
      </c>
      <c r="E1529" s="248" t="s">
        <v>3281</v>
      </c>
      <c r="F1529" s="249" t="s">
        <v>3140</v>
      </c>
      <c r="G1529" s="250" t="s">
        <v>498</v>
      </c>
      <c r="H1529" s="251">
        <v>1</v>
      </c>
      <c r="I1529" s="252"/>
      <c r="J1529" s="251">
        <f t="shared" si="188"/>
        <v>0</v>
      </c>
      <c r="K1529" s="249" t="s">
        <v>1</v>
      </c>
      <c r="L1529" s="253"/>
      <c r="M1529" s="254" t="s">
        <v>1</v>
      </c>
      <c r="N1529" s="255" t="s">
        <v>41</v>
      </c>
      <c r="O1529" s="72"/>
      <c r="P1529" s="195">
        <f t="shared" si="189"/>
        <v>0</v>
      </c>
      <c r="Q1529" s="195">
        <v>0</v>
      </c>
      <c r="R1529" s="195">
        <f t="shared" si="190"/>
        <v>0</v>
      </c>
      <c r="S1529" s="195">
        <v>0</v>
      </c>
      <c r="T1529" s="196">
        <f t="shared" si="191"/>
        <v>0</v>
      </c>
      <c r="U1529" s="35"/>
      <c r="V1529" s="35"/>
      <c r="W1529" s="35"/>
      <c r="X1529" s="35"/>
      <c r="Y1529" s="35"/>
      <c r="Z1529" s="35"/>
      <c r="AA1529" s="35"/>
      <c r="AB1529" s="35"/>
      <c r="AC1529" s="35"/>
      <c r="AD1529" s="35"/>
      <c r="AE1529" s="35"/>
      <c r="AR1529" s="197" t="s">
        <v>373</v>
      </c>
      <c r="AT1529" s="197" t="s">
        <v>250</v>
      </c>
      <c r="AU1529" s="197" t="s">
        <v>85</v>
      </c>
      <c r="AY1529" s="18" t="s">
        <v>158</v>
      </c>
      <c r="BE1529" s="198">
        <f t="shared" si="192"/>
        <v>0</v>
      </c>
      <c r="BF1529" s="198">
        <f t="shared" si="193"/>
        <v>0</v>
      </c>
      <c r="BG1529" s="198">
        <f t="shared" si="194"/>
        <v>0</v>
      </c>
      <c r="BH1529" s="198">
        <f t="shared" si="195"/>
        <v>0</v>
      </c>
      <c r="BI1529" s="198">
        <f t="shared" si="196"/>
        <v>0</v>
      </c>
      <c r="BJ1529" s="18" t="s">
        <v>8</v>
      </c>
      <c r="BK1529" s="198">
        <f t="shared" si="197"/>
        <v>0</v>
      </c>
      <c r="BL1529" s="18" t="s">
        <v>283</v>
      </c>
      <c r="BM1529" s="197" t="s">
        <v>3282</v>
      </c>
    </row>
    <row r="1530" spans="1:65" s="2" customFormat="1" ht="16.5" customHeight="1">
      <c r="A1530" s="35"/>
      <c r="B1530" s="36"/>
      <c r="C1530" s="247" t="s">
        <v>3283</v>
      </c>
      <c r="D1530" s="247" t="s">
        <v>250</v>
      </c>
      <c r="E1530" s="248" t="s">
        <v>3284</v>
      </c>
      <c r="F1530" s="249" t="s">
        <v>1726</v>
      </c>
      <c r="G1530" s="250" t="s">
        <v>1739</v>
      </c>
      <c r="H1530" s="251">
        <v>10</v>
      </c>
      <c r="I1530" s="252"/>
      <c r="J1530" s="251">
        <f t="shared" si="188"/>
        <v>0</v>
      </c>
      <c r="K1530" s="249" t="s">
        <v>1</v>
      </c>
      <c r="L1530" s="253"/>
      <c r="M1530" s="254" t="s">
        <v>1</v>
      </c>
      <c r="N1530" s="255" t="s">
        <v>41</v>
      </c>
      <c r="O1530" s="72"/>
      <c r="P1530" s="195">
        <f t="shared" si="189"/>
        <v>0</v>
      </c>
      <c r="Q1530" s="195">
        <v>0</v>
      </c>
      <c r="R1530" s="195">
        <f t="shared" si="190"/>
        <v>0</v>
      </c>
      <c r="S1530" s="195">
        <v>0</v>
      </c>
      <c r="T1530" s="196">
        <f t="shared" si="191"/>
        <v>0</v>
      </c>
      <c r="U1530" s="35"/>
      <c r="V1530" s="35"/>
      <c r="W1530" s="35"/>
      <c r="X1530" s="35"/>
      <c r="Y1530" s="35"/>
      <c r="Z1530" s="35"/>
      <c r="AA1530" s="35"/>
      <c r="AB1530" s="35"/>
      <c r="AC1530" s="35"/>
      <c r="AD1530" s="35"/>
      <c r="AE1530" s="35"/>
      <c r="AR1530" s="197" t="s">
        <v>373</v>
      </c>
      <c r="AT1530" s="197" t="s">
        <v>250</v>
      </c>
      <c r="AU1530" s="197" t="s">
        <v>85</v>
      </c>
      <c r="AY1530" s="18" t="s">
        <v>158</v>
      </c>
      <c r="BE1530" s="198">
        <f t="shared" si="192"/>
        <v>0</v>
      </c>
      <c r="BF1530" s="198">
        <f t="shared" si="193"/>
        <v>0</v>
      </c>
      <c r="BG1530" s="198">
        <f t="shared" si="194"/>
        <v>0</v>
      </c>
      <c r="BH1530" s="198">
        <f t="shared" si="195"/>
        <v>0</v>
      </c>
      <c r="BI1530" s="198">
        <f t="shared" si="196"/>
        <v>0</v>
      </c>
      <c r="BJ1530" s="18" t="s">
        <v>8</v>
      </c>
      <c r="BK1530" s="198">
        <f t="shared" si="197"/>
        <v>0</v>
      </c>
      <c r="BL1530" s="18" t="s">
        <v>283</v>
      </c>
      <c r="BM1530" s="197" t="s">
        <v>3285</v>
      </c>
    </row>
    <row r="1531" spans="1:65" s="2" customFormat="1" ht="16.5" customHeight="1">
      <c r="A1531" s="35"/>
      <c r="B1531" s="36"/>
      <c r="C1531" s="247" t="s">
        <v>3286</v>
      </c>
      <c r="D1531" s="247" t="s">
        <v>250</v>
      </c>
      <c r="E1531" s="248" t="s">
        <v>3287</v>
      </c>
      <c r="F1531" s="249" t="s">
        <v>1730</v>
      </c>
      <c r="G1531" s="250" t="s">
        <v>498</v>
      </c>
      <c r="H1531" s="251">
        <v>1</v>
      </c>
      <c r="I1531" s="252"/>
      <c r="J1531" s="251">
        <f t="shared" si="188"/>
        <v>0</v>
      </c>
      <c r="K1531" s="249" t="s">
        <v>1</v>
      </c>
      <c r="L1531" s="253"/>
      <c r="M1531" s="254" t="s">
        <v>1</v>
      </c>
      <c r="N1531" s="255" t="s">
        <v>41</v>
      </c>
      <c r="O1531" s="72"/>
      <c r="P1531" s="195">
        <f t="shared" si="189"/>
        <v>0</v>
      </c>
      <c r="Q1531" s="195">
        <v>0</v>
      </c>
      <c r="R1531" s="195">
        <f t="shared" si="190"/>
        <v>0</v>
      </c>
      <c r="S1531" s="195">
        <v>0</v>
      </c>
      <c r="T1531" s="196">
        <f t="shared" si="191"/>
        <v>0</v>
      </c>
      <c r="U1531" s="35"/>
      <c r="V1531" s="35"/>
      <c r="W1531" s="35"/>
      <c r="X1531" s="35"/>
      <c r="Y1531" s="35"/>
      <c r="Z1531" s="35"/>
      <c r="AA1531" s="35"/>
      <c r="AB1531" s="35"/>
      <c r="AC1531" s="35"/>
      <c r="AD1531" s="35"/>
      <c r="AE1531" s="35"/>
      <c r="AR1531" s="197" t="s">
        <v>373</v>
      </c>
      <c r="AT1531" s="197" t="s">
        <v>250</v>
      </c>
      <c r="AU1531" s="197" t="s">
        <v>85</v>
      </c>
      <c r="AY1531" s="18" t="s">
        <v>158</v>
      </c>
      <c r="BE1531" s="198">
        <f t="shared" si="192"/>
        <v>0</v>
      </c>
      <c r="BF1531" s="198">
        <f t="shared" si="193"/>
        <v>0</v>
      </c>
      <c r="BG1531" s="198">
        <f t="shared" si="194"/>
        <v>0</v>
      </c>
      <c r="BH1531" s="198">
        <f t="shared" si="195"/>
        <v>0</v>
      </c>
      <c r="BI1531" s="198">
        <f t="shared" si="196"/>
        <v>0</v>
      </c>
      <c r="BJ1531" s="18" t="s">
        <v>8</v>
      </c>
      <c r="BK1531" s="198">
        <f t="shared" si="197"/>
        <v>0</v>
      </c>
      <c r="BL1531" s="18" t="s">
        <v>283</v>
      </c>
      <c r="BM1531" s="197" t="s">
        <v>3288</v>
      </c>
    </row>
    <row r="1532" spans="1:65" s="2" customFormat="1" ht="16.5" customHeight="1">
      <c r="A1532" s="35"/>
      <c r="B1532" s="36"/>
      <c r="C1532" s="247" t="s">
        <v>3289</v>
      </c>
      <c r="D1532" s="247" t="s">
        <v>250</v>
      </c>
      <c r="E1532" s="248" t="s">
        <v>3290</v>
      </c>
      <c r="F1532" s="249" t="s">
        <v>3149</v>
      </c>
      <c r="G1532" s="250" t="s">
        <v>498</v>
      </c>
      <c r="H1532" s="251">
        <v>1</v>
      </c>
      <c r="I1532" s="252"/>
      <c r="J1532" s="251">
        <f t="shared" si="188"/>
        <v>0</v>
      </c>
      <c r="K1532" s="249" t="s">
        <v>1</v>
      </c>
      <c r="L1532" s="253"/>
      <c r="M1532" s="254" t="s">
        <v>1</v>
      </c>
      <c r="N1532" s="255" t="s">
        <v>41</v>
      </c>
      <c r="O1532" s="72"/>
      <c r="P1532" s="195">
        <f t="shared" si="189"/>
        <v>0</v>
      </c>
      <c r="Q1532" s="195">
        <v>0</v>
      </c>
      <c r="R1532" s="195">
        <f t="shared" si="190"/>
        <v>0</v>
      </c>
      <c r="S1532" s="195">
        <v>0</v>
      </c>
      <c r="T1532" s="196">
        <f t="shared" si="191"/>
        <v>0</v>
      </c>
      <c r="U1532" s="35"/>
      <c r="V1532" s="35"/>
      <c r="W1532" s="35"/>
      <c r="X1532" s="35"/>
      <c r="Y1532" s="35"/>
      <c r="Z1532" s="35"/>
      <c r="AA1532" s="35"/>
      <c r="AB1532" s="35"/>
      <c r="AC1532" s="35"/>
      <c r="AD1532" s="35"/>
      <c r="AE1532" s="35"/>
      <c r="AR1532" s="197" t="s">
        <v>373</v>
      </c>
      <c r="AT1532" s="197" t="s">
        <v>250</v>
      </c>
      <c r="AU1532" s="197" t="s">
        <v>85</v>
      </c>
      <c r="AY1532" s="18" t="s">
        <v>158</v>
      </c>
      <c r="BE1532" s="198">
        <f t="shared" si="192"/>
        <v>0</v>
      </c>
      <c r="BF1532" s="198">
        <f t="shared" si="193"/>
        <v>0</v>
      </c>
      <c r="BG1532" s="198">
        <f t="shared" si="194"/>
        <v>0</v>
      </c>
      <c r="BH1532" s="198">
        <f t="shared" si="195"/>
        <v>0</v>
      </c>
      <c r="BI1532" s="198">
        <f t="shared" si="196"/>
        <v>0</v>
      </c>
      <c r="BJ1532" s="18" t="s">
        <v>8</v>
      </c>
      <c r="BK1532" s="198">
        <f t="shared" si="197"/>
        <v>0</v>
      </c>
      <c r="BL1532" s="18" t="s">
        <v>283</v>
      </c>
      <c r="BM1532" s="197" t="s">
        <v>3291</v>
      </c>
    </row>
    <row r="1533" spans="1:65" s="2" customFormat="1" ht="55.5" customHeight="1">
      <c r="A1533" s="35"/>
      <c r="B1533" s="36"/>
      <c r="C1533" s="247" t="s">
        <v>3292</v>
      </c>
      <c r="D1533" s="247" t="s">
        <v>250</v>
      </c>
      <c r="E1533" s="248" t="s">
        <v>3293</v>
      </c>
      <c r="F1533" s="249" t="s">
        <v>3294</v>
      </c>
      <c r="G1533" s="250" t="s">
        <v>8</v>
      </c>
      <c r="H1533" s="251">
        <v>1</v>
      </c>
      <c r="I1533" s="252"/>
      <c r="J1533" s="251">
        <f t="shared" si="188"/>
        <v>0</v>
      </c>
      <c r="K1533" s="249" t="s">
        <v>1</v>
      </c>
      <c r="L1533" s="253"/>
      <c r="M1533" s="254" t="s">
        <v>1</v>
      </c>
      <c r="N1533" s="255" t="s">
        <v>41</v>
      </c>
      <c r="O1533" s="72"/>
      <c r="P1533" s="195">
        <f t="shared" si="189"/>
        <v>0</v>
      </c>
      <c r="Q1533" s="195">
        <v>0</v>
      </c>
      <c r="R1533" s="195">
        <f t="shared" si="190"/>
        <v>0</v>
      </c>
      <c r="S1533" s="195">
        <v>0</v>
      </c>
      <c r="T1533" s="196">
        <f t="shared" si="191"/>
        <v>0</v>
      </c>
      <c r="U1533" s="35"/>
      <c r="V1533" s="35"/>
      <c r="W1533" s="35"/>
      <c r="X1533" s="35"/>
      <c r="Y1533" s="35"/>
      <c r="Z1533" s="35"/>
      <c r="AA1533" s="35"/>
      <c r="AB1533" s="35"/>
      <c r="AC1533" s="35"/>
      <c r="AD1533" s="35"/>
      <c r="AE1533" s="35"/>
      <c r="AR1533" s="197" t="s">
        <v>373</v>
      </c>
      <c r="AT1533" s="197" t="s">
        <v>250</v>
      </c>
      <c r="AU1533" s="197" t="s">
        <v>85</v>
      </c>
      <c r="AY1533" s="18" t="s">
        <v>158</v>
      </c>
      <c r="BE1533" s="198">
        <f t="shared" si="192"/>
        <v>0</v>
      </c>
      <c r="BF1533" s="198">
        <f t="shared" si="193"/>
        <v>0</v>
      </c>
      <c r="BG1533" s="198">
        <f t="shared" si="194"/>
        <v>0</v>
      </c>
      <c r="BH1533" s="198">
        <f t="shared" si="195"/>
        <v>0</v>
      </c>
      <c r="BI1533" s="198">
        <f t="shared" si="196"/>
        <v>0</v>
      </c>
      <c r="BJ1533" s="18" t="s">
        <v>8</v>
      </c>
      <c r="BK1533" s="198">
        <f t="shared" si="197"/>
        <v>0</v>
      </c>
      <c r="BL1533" s="18" t="s">
        <v>283</v>
      </c>
      <c r="BM1533" s="197" t="s">
        <v>3295</v>
      </c>
    </row>
    <row r="1534" spans="1:65" s="2" customFormat="1" ht="36">
      <c r="A1534" s="35"/>
      <c r="B1534" s="36"/>
      <c r="C1534" s="247" t="s">
        <v>3296</v>
      </c>
      <c r="D1534" s="247" t="s">
        <v>250</v>
      </c>
      <c r="E1534" s="248" t="s">
        <v>3297</v>
      </c>
      <c r="F1534" s="249" t="s">
        <v>3298</v>
      </c>
      <c r="G1534" s="250" t="s">
        <v>8</v>
      </c>
      <c r="H1534" s="251">
        <v>1</v>
      </c>
      <c r="I1534" s="252"/>
      <c r="J1534" s="251">
        <f t="shared" si="188"/>
        <v>0</v>
      </c>
      <c r="K1534" s="249" t="s">
        <v>1</v>
      </c>
      <c r="L1534" s="253"/>
      <c r="M1534" s="254" t="s">
        <v>1</v>
      </c>
      <c r="N1534" s="255" t="s">
        <v>41</v>
      </c>
      <c r="O1534" s="72"/>
      <c r="P1534" s="195">
        <f t="shared" si="189"/>
        <v>0</v>
      </c>
      <c r="Q1534" s="195">
        <v>0</v>
      </c>
      <c r="R1534" s="195">
        <f t="shared" si="190"/>
        <v>0</v>
      </c>
      <c r="S1534" s="195">
        <v>0</v>
      </c>
      <c r="T1534" s="196">
        <f t="shared" si="191"/>
        <v>0</v>
      </c>
      <c r="U1534" s="35"/>
      <c r="V1534" s="35"/>
      <c r="W1534" s="35"/>
      <c r="X1534" s="35"/>
      <c r="Y1534" s="35"/>
      <c r="Z1534" s="35"/>
      <c r="AA1534" s="35"/>
      <c r="AB1534" s="35"/>
      <c r="AC1534" s="35"/>
      <c r="AD1534" s="35"/>
      <c r="AE1534" s="35"/>
      <c r="AR1534" s="197" t="s">
        <v>373</v>
      </c>
      <c r="AT1534" s="197" t="s">
        <v>250</v>
      </c>
      <c r="AU1534" s="197" t="s">
        <v>85</v>
      </c>
      <c r="AY1534" s="18" t="s">
        <v>158</v>
      </c>
      <c r="BE1534" s="198">
        <f t="shared" si="192"/>
        <v>0</v>
      </c>
      <c r="BF1534" s="198">
        <f t="shared" si="193"/>
        <v>0</v>
      </c>
      <c r="BG1534" s="198">
        <f t="shared" si="194"/>
        <v>0</v>
      </c>
      <c r="BH1534" s="198">
        <f t="shared" si="195"/>
        <v>0</v>
      </c>
      <c r="BI1534" s="198">
        <f t="shared" si="196"/>
        <v>0</v>
      </c>
      <c r="BJ1534" s="18" t="s">
        <v>8</v>
      </c>
      <c r="BK1534" s="198">
        <f t="shared" si="197"/>
        <v>0</v>
      </c>
      <c r="BL1534" s="18" t="s">
        <v>283</v>
      </c>
      <c r="BM1534" s="197" t="s">
        <v>3299</v>
      </c>
    </row>
    <row r="1535" spans="1:65" s="2" customFormat="1" ht="24">
      <c r="A1535" s="35"/>
      <c r="B1535" s="36"/>
      <c r="C1535" s="247" t="s">
        <v>3300</v>
      </c>
      <c r="D1535" s="247" t="s">
        <v>250</v>
      </c>
      <c r="E1535" s="248" t="s">
        <v>3301</v>
      </c>
      <c r="F1535" s="249" t="s">
        <v>3012</v>
      </c>
      <c r="G1535" s="250" t="s">
        <v>256</v>
      </c>
      <c r="H1535" s="251">
        <v>13</v>
      </c>
      <c r="I1535" s="252"/>
      <c r="J1535" s="251">
        <f t="shared" si="188"/>
        <v>0</v>
      </c>
      <c r="K1535" s="249" t="s">
        <v>1</v>
      </c>
      <c r="L1535" s="253"/>
      <c r="M1535" s="254" t="s">
        <v>1</v>
      </c>
      <c r="N1535" s="255" t="s">
        <v>41</v>
      </c>
      <c r="O1535" s="72"/>
      <c r="P1535" s="195">
        <f t="shared" si="189"/>
        <v>0</v>
      </c>
      <c r="Q1535" s="195">
        <v>0</v>
      </c>
      <c r="R1535" s="195">
        <f t="shared" si="190"/>
        <v>0</v>
      </c>
      <c r="S1535" s="195">
        <v>0</v>
      </c>
      <c r="T1535" s="196">
        <f t="shared" si="191"/>
        <v>0</v>
      </c>
      <c r="U1535" s="35"/>
      <c r="V1535" s="35"/>
      <c r="W1535" s="35"/>
      <c r="X1535" s="35"/>
      <c r="Y1535" s="35"/>
      <c r="Z1535" s="35"/>
      <c r="AA1535" s="35"/>
      <c r="AB1535" s="35"/>
      <c r="AC1535" s="35"/>
      <c r="AD1535" s="35"/>
      <c r="AE1535" s="35"/>
      <c r="AR1535" s="197" t="s">
        <v>373</v>
      </c>
      <c r="AT1535" s="197" t="s">
        <v>250</v>
      </c>
      <c r="AU1535" s="197" t="s">
        <v>85</v>
      </c>
      <c r="AY1535" s="18" t="s">
        <v>158</v>
      </c>
      <c r="BE1535" s="198">
        <f t="shared" si="192"/>
        <v>0</v>
      </c>
      <c r="BF1535" s="198">
        <f t="shared" si="193"/>
        <v>0</v>
      </c>
      <c r="BG1535" s="198">
        <f t="shared" si="194"/>
        <v>0</v>
      </c>
      <c r="BH1535" s="198">
        <f t="shared" si="195"/>
        <v>0</v>
      </c>
      <c r="BI1535" s="198">
        <f t="shared" si="196"/>
        <v>0</v>
      </c>
      <c r="BJ1535" s="18" t="s">
        <v>8</v>
      </c>
      <c r="BK1535" s="198">
        <f t="shared" si="197"/>
        <v>0</v>
      </c>
      <c r="BL1535" s="18" t="s">
        <v>283</v>
      </c>
      <c r="BM1535" s="197" t="s">
        <v>3302</v>
      </c>
    </row>
    <row r="1536" spans="1:65" s="2" customFormat="1" ht="16.5" customHeight="1">
      <c r="A1536" s="35"/>
      <c r="B1536" s="36"/>
      <c r="C1536" s="247" t="s">
        <v>3303</v>
      </c>
      <c r="D1536" s="247" t="s">
        <v>250</v>
      </c>
      <c r="E1536" s="248" t="s">
        <v>3304</v>
      </c>
      <c r="F1536" s="249" t="s">
        <v>3016</v>
      </c>
      <c r="G1536" s="250" t="s">
        <v>498</v>
      </c>
      <c r="H1536" s="251">
        <v>1</v>
      </c>
      <c r="I1536" s="252"/>
      <c r="J1536" s="251">
        <f t="shared" si="188"/>
        <v>0</v>
      </c>
      <c r="K1536" s="249" t="s">
        <v>1</v>
      </c>
      <c r="L1536" s="253"/>
      <c r="M1536" s="254" t="s">
        <v>1</v>
      </c>
      <c r="N1536" s="255" t="s">
        <v>41</v>
      </c>
      <c r="O1536" s="72"/>
      <c r="P1536" s="195">
        <f t="shared" si="189"/>
        <v>0</v>
      </c>
      <c r="Q1536" s="195">
        <v>0</v>
      </c>
      <c r="R1536" s="195">
        <f t="shared" si="190"/>
        <v>0</v>
      </c>
      <c r="S1536" s="195">
        <v>0</v>
      </c>
      <c r="T1536" s="196">
        <f t="shared" si="191"/>
        <v>0</v>
      </c>
      <c r="U1536" s="35"/>
      <c r="V1536" s="35"/>
      <c r="W1536" s="35"/>
      <c r="X1536" s="35"/>
      <c r="Y1536" s="35"/>
      <c r="Z1536" s="35"/>
      <c r="AA1536" s="35"/>
      <c r="AB1536" s="35"/>
      <c r="AC1536" s="35"/>
      <c r="AD1536" s="35"/>
      <c r="AE1536" s="35"/>
      <c r="AR1536" s="197" t="s">
        <v>373</v>
      </c>
      <c r="AT1536" s="197" t="s">
        <v>250</v>
      </c>
      <c r="AU1536" s="197" t="s">
        <v>85</v>
      </c>
      <c r="AY1536" s="18" t="s">
        <v>158</v>
      </c>
      <c r="BE1536" s="198">
        <f t="shared" si="192"/>
        <v>0</v>
      </c>
      <c r="BF1536" s="198">
        <f t="shared" si="193"/>
        <v>0</v>
      </c>
      <c r="BG1536" s="198">
        <f t="shared" si="194"/>
        <v>0</v>
      </c>
      <c r="BH1536" s="198">
        <f t="shared" si="195"/>
        <v>0</v>
      </c>
      <c r="BI1536" s="198">
        <f t="shared" si="196"/>
        <v>0</v>
      </c>
      <c r="BJ1536" s="18" t="s">
        <v>8</v>
      </c>
      <c r="BK1536" s="198">
        <f t="shared" si="197"/>
        <v>0</v>
      </c>
      <c r="BL1536" s="18" t="s">
        <v>283</v>
      </c>
      <c r="BM1536" s="197" t="s">
        <v>3305</v>
      </c>
    </row>
    <row r="1537" spans="1:65" s="2" customFormat="1" ht="33" customHeight="1">
      <c r="A1537" s="35"/>
      <c r="B1537" s="36"/>
      <c r="C1537" s="247" t="s">
        <v>3306</v>
      </c>
      <c r="D1537" s="247" t="s">
        <v>250</v>
      </c>
      <c r="E1537" s="248" t="s">
        <v>3307</v>
      </c>
      <c r="F1537" s="249" t="s">
        <v>3308</v>
      </c>
      <c r="G1537" s="250" t="s">
        <v>8</v>
      </c>
      <c r="H1537" s="251">
        <v>1</v>
      </c>
      <c r="I1537" s="252"/>
      <c r="J1537" s="251">
        <f t="shared" si="188"/>
        <v>0</v>
      </c>
      <c r="K1537" s="249" t="s">
        <v>1</v>
      </c>
      <c r="L1537" s="253"/>
      <c r="M1537" s="254" t="s">
        <v>1</v>
      </c>
      <c r="N1537" s="255" t="s">
        <v>41</v>
      </c>
      <c r="O1537" s="72"/>
      <c r="P1537" s="195">
        <f t="shared" si="189"/>
        <v>0</v>
      </c>
      <c r="Q1537" s="195">
        <v>0</v>
      </c>
      <c r="R1537" s="195">
        <f t="shared" si="190"/>
        <v>0</v>
      </c>
      <c r="S1537" s="195">
        <v>0</v>
      </c>
      <c r="T1537" s="196">
        <f t="shared" si="191"/>
        <v>0</v>
      </c>
      <c r="U1537" s="35"/>
      <c r="V1537" s="35"/>
      <c r="W1537" s="35"/>
      <c r="X1537" s="35"/>
      <c r="Y1537" s="35"/>
      <c r="Z1537" s="35"/>
      <c r="AA1537" s="35"/>
      <c r="AB1537" s="35"/>
      <c r="AC1537" s="35"/>
      <c r="AD1537" s="35"/>
      <c r="AE1537" s="35"/>
      <c r="AR1537" s="197" t="s">
        <v>373</v>
      </c>
      <c r="AT1537" s="197" t="s">
        <v>250</v>
      </c>
      <c r="AU1537" s="197" t="s">
        <v>85</v>
      </c>
      <c r="AY1537" s="18" t="s">
        <v>158</v>
      </c>
      <c r="BE1537" s="198">
        <f t="shared" si="192"/>
        <v>0</v>
      </c>
      <c r="BF1537" s="198">
        <f t="shared" si="193"/>
        <v>0</v>
      </c>
      <c r="BG1537" s="198">
        <f t="shared" si="194"/>
        <v>0</v>
      </c>
      <c r="BH1537" s="198">
        <f t="shared" si="195"/>
        <v>0</v>
      </c>
      <c r="BI1537" s="198">
        <f t="shared" si="196"/>
        <v>0</v>
      </c>
      <c r="BJ1537" s="18" t="s">
        <v>8</v>
      </c>
      <c r="BK1537" s="198">
        <f t="shared" si="197"/>
        <v>0</v>
      </c>
      <c r="BL1537" s="18" t="s">
        <v>283</v>
      </c>
      <c r="BM1537" s="197" t="s">
        <v>3309</v>
      </c>
    </row>
    <row r="1538" spans="1:65" s="2" customFormat="1" ht="33" customHeight="1">
      <c r="A1538" s="35"/>
      <c r="B1538" s="36"/>
      <c r="C1538" s="247" t="s">
        <v>3310</v>
      </c>
      <c r="D1538" s="247" t="s">
        <v>250</v>
      </c>
      <c r="E1538" s="248" t="s">
        <v>3311</v>
      </c>
      <c r="F1538" s="249" t="s">
        <v>3312</v>
      </c>
      <c r="G1538" s="250" t="s">
        <v>85</v>
      </c>
      <c r="H1538" s="251">
        <v>2</v>
      </c>
      <c r="I1538" s="252"/>
      <c r="J1538" s="251">
        <f t="shared" si="188"/>
        <v>0</v>
      </c>
      <c r="K1538" s="249" t="s">
        <v>1</v>
      </c>
      <c r="L1538" s="253"/>
      <c r="M1538" s="254" t="s">
        <v>1</v>
      </c>
      <c r="N1538" s="255" t="s">
        <v>41</v>
      </c>
      <c r="O1538" s="72"/>
      <c r="P1538" s="195">
        <f t="shared" si="189"/>
        <v>0</v>
      </c>
      <c r="Q1538" s="195">
        <v>0</v>
      </c>
      <c r="R1538" s="195">
        <f t="shared" si="190"/>
        <v>0</v>
      </c>
      <c r="S1538" s="195">
        <v>0</v>
      </c>
      <c r="T1538" s="196">
        <f t="shared" si="191"/>
        <v>0</v>
      </c>
      <c r="U1538" s="35"/>
      <c r="V1538" s="35"/>
      <c r="W1538" s="35"/>
      <c r="X1538" s="35"/>
      <c r="Y1538" s="35"/>
      <c r="Z1538" s="35"/>
      <c r="AA1538" s="35"/>
      <c r="AB1538" s="35"/>
      <c r="AC1538" s="35"/>
      <c r="AD1538" s="35"/>
      <c r="AE1538" s="35"/>
      <c r="AR1538" s="197" t="s">
        <v>373</v>
      </c>
      <c r="AT1538" s="197" t="s">
        <v>250</v>
      </c>
      <c r="AU1538" s="197" t="s">
        <v>85</v>
      </c>
      <c r="AY1538" s="18" t="s">
        <v>158</v>
      </c>
      <c r="BE1538" s="198">
        <f t="shared" si="192"/>
        <v>0</v>
      </c>
      <c r="BF1538" s="198">
        <f t="shared" si="193"/>
        <v>0</v>
      </c>
      <c r="BG1538" s="198">
        <f t="shared" si="194"/>
        <v>0</v>
      </c>
      <c r="BH1538" s="198">
        <f t="shared" si="195"/>
        <v>0</v>
      </c>
      <c r="BI1538" s="198">
        <f t="shared" si="196"/>
        <v>0</v>
      </c>
      <c r="BJ1538" s="18" t="s">
        <v>8</v>
      </c>
      <c r="BK1538" s="198">
        <f t="shared" si="197"/>
        <v>0</v>
      </c>
      <c r="BL1538" s="18" t="s">
        <v>283</v>
      </c>
      <c r="BM1538" s="197" t="s">
        <v>3313</v>
      </c>
    </row>
    <row r="1539" spans="1:65" s="2" customFormat="1" ht="33" customHeight="1">
      <c r="A1539" s="35"/>
      <c r="B1539" s="36"/>
      <c r="C1539" s="247" t="s">
        <v>3314</v>
      </c>
      <c r="D1539" s="247" t="s">
        <v>250</v>
      </c>
      <c r="E1539" s="248" t="s">
        <v>3315</v>
      </c>
      <c r="F1539" s="249" t="s">
        <v>3316</v>
      </c>
      <c r="G1539" s="250" t="s">
        <v>8</v>
      </c>
      <c r="H1539" s="251">
        <v>1</v>
      </c>
      <c r="I1539" s="252"/>
      <c r="J1539" s="251">
        <f t="shared" si="188"/>
        <v>0</v>
      </c>
      <c r="K1539" s="249" t="s">
        <v>1</v>
      </c>
      <c r="L1539" s="253"/>
      <c r="M1539" s="254" t="s">
        <v>1</v>
      </c>
      <c r="N1539" s="255" t="s">
        <v>41</v>
      </c>
      <c r="O1539" s="72"/>
      <c r="P1539" s="195">
        <f t="shared" si="189"/>
        <v>0</v>
      </c>
      <c r="Q1539" s="195">
        <v>0</v>
      </c>
      <c r="R1539" s="195">
        <f t="shared" si="190"/>
        <v>0</v>
      </c>
      <c r="S1539" s="195">
        <v>0</v>
      </c>
      <c r="T1539" s="196">
        <f t="shared" si="191"/>
        <v>0</v>
      </c>
      <c r="U1539" s="35"/>
      <c r="V1539" s="35"/>
      <c r="W1539" s="35"/>
      <c r="X1539" s="35"/>
      <c r="Y1539" s="35"/>
      <c r="Z1539" s="35"/>
      <c r="AA1539" s="35"/>
      <c r="AB1539" s="35"/>
      <c r="AC1539" s="35"/>
      <c r="AD1539" s="35"/>
      <c r="AE1539" s="35"/>
      <c r="AR1539" s="197" t="s">
        <v>373</v>
      </c>
      <c r="AT1539" s="197" t="s">
        <v>250</v>
      </c>
      <c r="AU1539" s="197" t="s">
        <v>85</v>
      </c>
      <c r="AY1539" s="18" t="s">
        <v>158</v>
      </c>
      <c r="BE1539" s="198">
        <f t="shared" si="192"/>
        <v>0</v>
      </c>
      <c r="BF1539" s="198">
        <f t="shared" si="193"/>
        <v>0</v>
      </c>
      <c r="BG1539" s="198">
        <f t="shared" si="194"/>
        <v>0</v>
      </c>
      <c r="BH1539" s="198">
        <f t="shared" si="195"/>
        <v>0</v>
      </c>
      <c r="BI1539" s="198">
        <f t="shared" si="196"/>
        <v>0</v>
      </c>
      <c r="BJ1539" s="18" t="s">
        <v>8</v>
      </c>
      <c r="BK1539" s="198">
        <f t="shared" si="197"/>
        <v>0</v>
      </c>
      <c r="BL1539" s="18" t="s">
        <v>283</v>
      </c>
      <c r="BM1539" s="197" t="s">
        <v>3317</v>
      </c>
    </row>
    <row r="1540" spans="1:65" s="2" customFormat="1" ht="24">
      <c r="A1540" s="35"/>
      <c r="B1540" s="36"/>
      <c r="C1540" s="247" t="s">
        <v>3318</v>
      </c>
      <c r="D1540" s="247" t="s">
        <v>250</v>
      </c>
      <c r="E1540" s="248" t="s">
        <v>3319</v>
      </c>
      <c r="F1540" s="249" t="s">
        <v>3320</v>
      </c>
      <c r="G1540" s="250" t="s">
        <v>8</v>
      </c>
      <c r="H1540" s="251">
        <v>1</v>
      </c>
      <c r="I1540" s="252"/>
      <c r="J1540" s="251">
        <f t="shared" si="188"/>
        <v>0</v>
      </c>
      <c r="K1540" s="249" t="s">
        <v>1</v>
      </c>
      <c r="L1540" s="253"/>
      <c r="M1540" s="254" t="s">
        <v>1</v>
      </c>
      <c r="N1540" s="255" t="s">
        <v>41</v>
      </c>
      <c r="O1540" s="72"/>
      <c r="P1540" s="195">
        <f t="shared" si="189"/>
        <v>0</v>
      </c>
      <c r="Q1540" s="195">
        <v>0</v>
      </c>
      <c r="R1540" s="195">
        <f t="shared" si="190"/>
        <v>0</v>
      </c>
      <c r="S1540" s="195">
        <v>0</v>
      </c>
      <c r="T1540" s="196">
        <f t="shared" si="191"/>
        <v>0</v>
      </c>
      <c r="U1540" s="35"/>
      <c r="V1540" s="35"/>
      <c r="W1540" s="35"/>
      <c r="X1540" s="35"/>
      <c r="Y1540" s="35"/>
      <c r="Z1540" s="35"/>
      <c r="AA1540" s="35"/>
      <c r="AB1540" s="35"/>
      <c r="AC1540" s="35"/>
      <c r="AD1540" s="35"/>
      <c r="AE1540" s="35"/>
      <c r="AR1540" s="197" t="s">
        <v>373</v>
      </c>
      <c r="AT1540" s="197" t="s">
        <v>250</v>
      </c>
      <c r="AU1540" s="197" t="s">
        <v>85</v>
      </c>
      <c r="AY1540" s="18" t="s">
        <v>158</v>
      </c>
      <c r="BE1540" s="198">
        <f t="shared" si="192"/>
        <v>0</v>
      </c>
      <c r="BF1540" s="198">
        <f t="shared" si="193"/>
        <v>0</v>
      </c>
      <c r="BG1540" s="198">
        <f t="shared" si="194"/>
        <v>0</v>
      </c>
      <c r="BH1540" s="198">
        <f t="shared" si="195"/>
        <v>0</v>
      </c>
      <c r="BI1540" s="198">
        <f t="shared" si="196"/>
        <v>0</v>
      </c>
      <c r="BJ1540" s="18" t="s">
        <v>8</v>
      </c>
      <c r="BK1540" s="198">
        <f t="shared" si="197"/>
        <v>0</v>
      </c>
      <c r="BL1540" s="18" t="s">
        <v>283</v>
      </c>
      <c r="BM1540" s="197" t="s">
        <v>3321</v>
      </c>
    </row>
    <row r="1541" spans="1:65" s="2" customFormat="1" ht="24">
      <c r="A1541" s="35"/>
      <c r="B1541" s="36"/>
      <c r="C1541" s="247" t="s">
        <v>3322</v>
      </c>
      <c r="D1541" s="247" t="s">
        <v>250</v>
      </c>
      <c r="E1541" s="248" t="s">
        <v>3323</v>
      </c>
      <c r="F1541" s="249" t="s">
        <v>3324</v>
      </c>
      <c r="G1541" s="250" t="s">
        <v>85</v>
      </c>
      <c r="H1541" s="251">
        <v>2</v>
      </c>
      <c r="I1541" s="252"/>
      <c r="J1541" s="251">
        <f t="shared" si="188"/>
        <v>0</v>
      </c>
      <c r="K1541" s="249" t="s">
        <v>1</v>
      </c>
      <c r="L1541" s="253"/>
      <c r="M1541" s="254" t="s">
        <v>1</v>
      </c>
      <c r="N1541" s="255" t="s">
        <v>41</v>
      </c>
      <c r="O1541" s="72"/>
      <c r="P1541" s="195">
        <f t="shared" si="189"/>
        <v>0</v>
      </c>
      <c r="Q1541" s="195">
        <v>0</v>
      </c>
      <c r="R1541" s="195">
        <f t="shared" si="190"/>
        <v>0</v>
      </c>
      <c r="S1541" s="195">
        <v>0</v>
      </c>
      <c r="T1541" s="196">
        <f t="shared" si="191"/>
        <v>0</v>
      </c>
      <c r="U1541" s="35"/>
      <c r="V1541" s="35"/>
      <c r="W1541" s="35"/>
      <c r="X1541" s="35"/>
      <c r="Y1541" s="35"/>
      <c r="Z1541" s="35"/>
      <c r="AA1541" s="35"/>
      <c r="AB1541" s="35"/>
      <c r="AC1541" s="35"/>
      <c r="AD1541" s="35"/>
      <c r="AE1541" s="35"/>
      <c r="AR1541" s="197" t="s">
        <v>373</v>
      </c>
      <c r="AT1541" s="197" t="s">
        <v>250</v>
      </c>
      <c r="AU1541" s="197" t="s">
        <v>85</v>
      </c>
      <c r="AY1541" s="18" t="s">
        <v>158</v>
      </c>
      <c r="BE1541" s="198">
        <f t="shared" si="192"/>
        <v>0</v>
      </c>
      <c r="BF1541" s="198">
        <f t="shared" si="193"/>
        <v>0</v>
      </c>
      <c r="BG1541" s="198">
        <f t="shared" si="194"/>
        <v>0</v>
      </c>
      <c r="BH1541" s="198">
        <f t="shared" si="195"/>
        <v>0</v>
      </c>
      <c r="BI1541" s="198">
        <f t="shared" si="196"/>
        <v>0</v>
      </c>
      <c r="BJ1541" s="18" t="s">
        <v>8</v>
      </c>
      <c r="BK1541" s="198">
        <f t="shared" si="197"/>
        <v>0</v>
      </c>
      <c r="BL1541" s="18" t="s">
        <v>283</v>
      </c>
      <c r="BM1541" s="197" t="s">
        <v>3325</v>
      </c>
    </row>
    <row r="1542" spans="1:65" s="2" customFormat="1" ht="24">
      <c r="A1542" s="35"/>
      <c r="B1542" s="36"/>
      <c r="C1542" s="247" t="s">
        <v>3326</v>
      </c>
      <c r="D1542" s="247" t="s">
        <v>250</v>
      </c>
      <c r="E1542" s="248" t="s">
        <v>3327</v>
      </c>
      <c r="F1542" s="249" t="s">
        <v>3328</v>
      </c>
      <c r="G1542" s="250" t="s">
        <v>165</v>
      </c>
      <c r="H1542" s="251">
        <v>4</v>
      </c>
      <c r="I1542" s="252"/>
      <c r="J1542" s="251">
        <f t="shared" si="188"/>
        <v>0</v>
      </c>
      <c r="K1542" s="249" t="s">
        <v>1</v>
      </c>
      <c r="L1542" s="253"/>
      <c r="M1542" s="254" t="s">
        <v>1</v>
      </c>
      <c r="N1542" s="255" t="s">
        <v>41</v>
      </c>
      <c r="O1542" s="72"/>
      <c r="P1542" s="195">
        <f t="shared" si="189"/>
        <v>0</v>
      </c>
      <c r="Q1542" s="195">
        <v>0</v>
      </c>
      <c r="R1542" s="195">
        <f t="shared" si="190"/>
        <v>0</v>
      </c>
      <c r="S1542" s="195">
        <v>0</v>
      </c>
      <c r="T1542" s="196">
        <f t="shared" si="191"/>
        <v>0</v>
      </c>
      <c r="U1542" s="35"/>
      <c r="V1542" s="35"/>
      <c r="W1542" s="35"/>
      <c r="X1542" s="35"/>
      <c r="Y1542" s="35"/>
      <c r="Z1542" s="35"/>
      <c r="AA1542" s="35"/>
      <c r="AB1542" s="35"/>
      <c r="AC1542" s="35"/>
      <c r="AD1542" s="35"/>
      <c r="AE1542" s="35"/>
      <c r="AR1542" s="197" t="s">
        <v>373</v>
      </c>
      <c r="AT1542" s="197" t="s">
        <v>250</v>
      </c>
      <c r="AU1542" s="197" t="s">
        <v>85</v>
      </c>
      <c r="AY1542" s="18" t="s">
        <v>158</v>
      </c>
      <c r="BE1542" s="198">
        <f t="shared" si="192"/>
        <v>0</v>
      </c>
      <c r="BF1542" s="198">
        <f t="shared" si="193"/>
        <v>0</v>
      </c>
      <c r="BG1542" s="198">
        <f t="shared" si="194"/>
        <v>0</v>
      </c>
      <c r="BH1542" s="198">
        <f t="shared" si="195"/>
        <v>0</v>
      </c>
      <c r="BI1542" s="198">
        <f t="shared" si="196"/>
        <v>0</v>
      </c>
      <c r="BJ1542" s="18" t="s">
        <v>8</v>
      </c>
      <c r="BK1542" s="198">
        <f t="shared" si="197"/>
        <v>0</v>
      </c>
      <c r="BL1542" s="18" t="s">
        <v>283</v>
      </c>
      <c r="BM1542" s="197" t="s">
        <v>3329</v>
      </c>
    </row>
    <row r="1543" spans="1:65" s="2" customFormat="1" ht="24">
      <c r="A1543" s="35"/>
      <c r="B1543" s="36"/>
      <c r="C1543" s="247" t="s">
        <v>3330</v>
      </c>
      <c r="D1543" s="247" t="s">
        <v>250</v>
      </c>
      <c r="E1543" s="248" t="s">
        <v>3331</v>
      </c>
      <c r="F1543" s="249" t="s">
        <v>3332</v>
      </c>
      <c r="G1543" s="250" t="s">
        <v>8</v>
      </c>
      <c r="H1543" s="251">
        <v>1</v>
      </c>
      <c r="I1543" s="252"/>
      <c r="J1543" s="251">
        <f t="shared" si="188"/>
        <v>0</v>
      </c>
      <c r="K1543" s="249" t="s">
        <v>1</v>
      </c>
      <c r="L1543" s="253"/>
      <c r="M1543" s="254" t="s">
        <v>1</v>
      </c>
      <c r="N1543" s="255" t="s">
        <v>41</v>
      </c>
      <c r="O1543" s="72"/>
      <c r="P1543" s="195">
        <f t="shared" si="189"/>
        <v>0</v>
      </c>
      <c r="Q1543" s="195">
        <v>0</v>
      </c>
      <c r="R1543" s="195">
        <f t="shared" si="190"/>
        <v>0</v>
      </c>
      <c r="S1543" s="195">
        <v>0</v>
      </c>
      <c r="T1543" s="196">
        <f t="shared" si="191"/>
        <v>0</v>
      </c>
      <c r="U1543" s="35"/>
      <c r="V1543" s="35"/>
      <c r="W1543" s="35"/>
      <c r="X1543" s="35"/>
      <c r="Y1543" s="35"/>
      <c r="Z1543" s="35"/>
      <c r="AA1543" s="35"/>
      <c r="AB1543" s="35"/>
      <c r="AC1543" s="35"/>
      <c r="AD1543" s="35"/>
      <c r="AE1543" s="35"/>
      <c r="AR1543" s="197" t="s">
        <v>373</v>
      </c>
      <c r="AT1543" s="197" t="s">
        <v>250</v>
      </c>
      <c r="AU1543" s="197" t="s">
        <v>85</v>
      </c>
      <c r="AY1543" s="18" t="s">
        <v>158</v>
      </c>
      <c r="BE1543" s="198">
        <f t="shared" si="192"/>
        <v>0</v>
      </c>
      <c r="BF1543" s="198">
        <f t="shared" si="193"/>
        <v>0</v>
      </c>
      <c r="BG1543" s="198">
        <f t="shared" si="194"/>
        <v>0</v>
      </c>
      <c r="BH1543" s="198">
        <f t="shared" si="195"/>
        <v>0</v>
      </c>
      <c r="BI1543" s="198">
        <f t="shared" si="196"/>
        <v>0</v>
      </c>
      <c r="BJ1543" s="18" t="s">
        <v>8</v>
      </c>
      <c r="BK1543" s="198">
        <f t="shared" si="197"/>
        <v>0</v>
      </c>
      <c r="BL1543" s="18" t="s">
        <v>283</v>
      </c>
      <c r="BM1543" s="197" t="s">
        <v>3333</v>
      </c>
    </row>
    <row r="1544" spans="1:65" s="2" customFormat="1" ht="24">
      <c r="A1544" s="35"/>
      <c r="B1544" s="36"/>
      <c r="C1544" s="247" t="s">
        <v>3334</v>
      </c>
      <c r="D1544" s="247" t="s">
        <v>250</v>
      </c>
      <c r="E1544" s="248" t="s">
        <v>3335</v>
      </c>
      <c r="F1544" s="249" t="s">
        <v>3336</v>
      </c>
      <c r="G1544" s="250" t="s">
        <v>199</v>
      </c>
      <c r="H1544" s="251">
        <v>5</v>
      </c>
      <c r="I1544" s="252"/>
      <c r="J1544" s="251">
        <f t="shared" si="188"/>
        <v>0</v>
      </c>
      <c r="K1544" s="249" t="s">
        <v>1</v>
      </c>
      <c r="L1544" s="253"/>
      <c r="M1544" s="254" t="s">
        <v>1</v>
      </c>
      <c r="N1544" s="255" t="s">
        <v>41</v>
      </c>
      <c r="O1544" s="72"/>
      <c r="P1544" s="195">
        <f t="shared" si="189"/>
        <v>0</v>
      </c>
      <c r="Q1544" s="195">
        <v>0</v>
      </c>
      <c r="R1544" s="195">
        <f t="shared" si="190"/>
        <v>0</v>
      </c>
      <c r="S1544" s="195">
        <v>0</v>
      </c>
      <c r="T1544" s="196">
        <f t="shared" si="191"/>
        <v>0</v>
      </c>
      <c r="U1544" s="35"/>
      <c r="V1544" s="35"/>
      <c r="W1544" s="35"/>
      <c r="X1544" s="35"/>
      <c r="Y1544" s="35"/>
      <c r="Z1544" s="35"/>
      <c r="AA1544" s="35"/>
      <c r="AB1544" s="35"/>
      <c r="AC1544" s="35"/>
      <c r="AD1544" s="35"/>
      <c r="AE1544" s="35"/>
      <c r="AR1544" s="197" t="s">
        <v>373</v>
      </c>
      <c r="AT1544" s="197" t="s">
        <v>250</v>
      </c>
      <c r="AU1544" s="197" t="s">
        <v>85</v>
      </c>
      <c r="AY1544" s="18" t="s">
        <v>158</v>
      </c>
      <c r="BE1544" s="198">
        <f t="shared" si="192"/>
        <v>0</v>
      </c>
      <c r="BF1544" s="198">
        <f t="shared" si="193"/>
        <v>0</v>
      </c>
      <c r="BG1544" s="198">
        <f t="shared" si="194"/>
        <v>0</v>
      </c>
      <c r="BH1544" s="198">
        <f t="shared" si="195"/>
        <v>0</v>
      </c>
      <c r="BI1544" s="198">
        <f t="shared" si="196"/>
        <v>0</v>
      </c>
      <c r="BJ1544" s="18" t="s">
        <v>8</v>
      </c>
      <c r="BK1544" s="198">
        <f t="shared" si="197"/>
        <v>0</v>
      </c>
      <c r="BL1544" s="18" t="s">
        <v>283</v>
      </c>
      <c r="BM1544" s="197" t="s">
        <v>3337</v>
      </c>
    </row>
    <row r="1545" spans="1:65" s="2" customFormat="1" ht="21.75" customHeight="1">
      <c r="A1545" s="35"/>
      <c r="B1545" s="36"/>
      <c r="C1545" s="247" t="s">
        <v>3338</v>
      </c>
      <c r="D1545" s="247" t="s">
        <v>250</v>
      </c>
      <c r="E1545" s="248" t="s">
        <v>3339</v>
      </c>
      <c r="F1545" s="249" t="s">
        <v>3340</v>
      </c>
      <c r="G1545" s="250" t="s">
        <v>8</v>
      </c>
      <c r="H1545" s="251">
        <v>1</v>
      </c>
      <c r="I1545" s="252"/>
      <c r="J1545" s="251">
        <f t="shared" si="188"/>
        <v>0</v>
      </c>
      <c r="K1545" s="249" t="s">
        <v>1</v>
      </c>
      <c r="L1545" s="253"/>
      <c r="M1545" s="254" t="s">
        <v>1</v>
      </c>
      <c r="N1545" s="255" t="s">
        <v>41</v>
      </c>
      <c r="O1545" s="72"/>
      <c r="P1545" s="195">
        <f t="shared" si="189"/>
        <v>0</v>
      </c>
      <c r="Q1545" s="195">
        <v>0</v>
      </c>
      <c r="R1545" s="195">
        <f t="shared" si="190"/>
        <v>0</v>
      </c>
      <c r="S1545" s="195">
        <v>0</v>
      </c>
      <c r="T1545" s="196">
        <f t="shared" si="191"/>
        <v>0</v>
      </c>
      <c r="U1545" s="35"/>
      <c r="V1545" s="35"/>
      <c r="W1545" s="35"/>
      <c r="X1545" s="35"/>
      <c r="Y1545" s="35"/>
      <c r="Z1545" s="35"/>
      <c r="AA1545" s="35"/>
      <c r="AB1545" s="35"/>
      <c r="AC1545" s="35"/>
      <c r="AD1545" s="35"/>
      <c r="AE1545" s="35"/>
      <c r="AR1545" s="197" t="s">
        <v>373</v>
      </c>
      <c r="AT1545" s="197" t="s">
        <v>250</v>
      </c>
      <c r="AU1545" s="197" t="s">
        <v>85</v>
      </c>
      <c r="AY1545" s="18" t="s">
        <v>158</v>
      </c>
      <c r="BE1545" s="198">
        <f t="shared" si="192"/>
        <v>0</v>
      </c>
      <c r="BF1545" s="198">
        <f t="shared" si="193"/>
        <v>0</v>
      </c>
      <c r="BG1545" s="198">
        <f t="shared" si="194"/>
        <v>0</v>
      </c>
      <c r="BH1545" s="198">
        <f t="shared" si="195"/>
        <v>0</v>
      </c>
      <c r="BI1545" s="198">
        <f t="shared" si="196"/>
        <v>0</v>
      </c>
      <c r="BJ1545" s="18" t="s">
        <v>8</v>
      </c>
      <c r="BK1545" s="198">
        <f t="shared" si="197"/>
        <v>0</v>
      </c>
      <c r="BL1545" s="18" t="s">
        <v>283</v>
      </c>
      <c r="BM1545" s="197" t="s">
        <v>3341</v>
      </c>
    </row>
    <row r="1546" spans="1:65" s="2" customFormat="1" ht="21.75" customHeight="1">
      <c r="A1546" s="35"/>
      <c r="B1546" s="36"/>
      <c r="C1546" s="247" t="s">
        <v>3342</v>
      </c>
      <c r="D1546" s="247" t="s">
        <v>250</v>
      </c>
      <c r="E1546" s="248" t="s">
        <v>3343</v>
      </c>
      <c r="F1546" s="249" t="s">
        <v>3344</v>
      </c>
      <c r="G1546" s="250" t="s">
        <v>8</v>
      </c>
      <c r="H1546" s="251">
        <v>1</v>
      </c>
      <c r="I1546" s="252"/>
      <c r="J1546" s="251">
        <f t="shared" si="188"/>
        <v>0</v>
      </c>
      <c r="K1546" s="249" t="s">
        <v>1</v>
      </c>
      <c r="L1546" s="253"/>
      <c r="M1546" s="254" t="s">
        <v>1</v>
      </c>
      <c r="N1546" s="255" t="s">
        <v>41</v>
      </c>
      <c r="O1546" s="72"/>
      <c r="P1546" s="195">
        <f t="shared" si="189"/>
        <v>0</v>
      </c>
      <c r="Q1546" s="195">
        <v>0</v>
      </c>
      <c r="R1546" s="195">
        <f t="shared" si="190"/>
        <v>0</v>
      </c>
      <c r="S1546" s="195">
        <v>0</v>
      </c>
      <c r="T1546" s="196">
        <f t="shared" si="191"/>
        <v>0</v>
      </c>
      <c r="U1546" s="35"/>
      <c r="V1546" s="35"/>
      <c r="W1546" s="35"/>
      <c r="X1546" s="35"/>
      <c r="Y1546" s="35"/>
      <c r="Z1546" s="35"/>
      <c r="AA1546" s="35"/>
      <c r="AB1546" s="35"/>
      <c r="AC1546" s="35"/>
      <c r="AD1546" s="35"/>
      <c r="AE1546" s="35"/>
      <c r="AR1546" s="197" t="s">
        <v>373</v>
      </c>
      <c r="AT1546" s="197" t="s">
        <v>250</v>
      </c>
      <c r="AU1546" s="197" t="s">
        <v>85</v>
      </c>
      <c r="AY1546" s="18" t="s">
        <v>158</v>
      </c>
      <c r="BE1546" s="198">
        <f t="shared" si="192"/>
        <v>0</v>
      </c>
      <c r="BF1546" s="198">
        <f t="shared" si="193"/>
        <v>0</v>
      </c>
      <c r="BG1546" s="198">
        <f t="shared" si="194"/>
        <v>0</v>
      </c>
      <c r="BH1546" s="198">
        <f t="shared" si="195"/>
        <v>0</v>
      </c>
      <c r="BI1546" s="198">
        <f t="shared" si="196"/>
        <v>0</v>
      </c>
      <c r="BJ1546" s="18" t="s">
        <v>8</v>
      </c>
      <c r="BK1546" s="198">
        <f t="shared" si="197"/>
        <v>0</v>
      </c>
      <c r="BL1546" s="18" t="s">
        <v>283</v>
      </c>
      <c r="BM1546" s="197" t="s">
        <v>3345</v>
      </c>
    </row>
    <row r="1547" spans="1:65" s="2" customFormat="1" ht="16.5" customHeight="1">
      <c r="A1547" s="35"/>
      <c r="B1547" s="36"/>
      <c r="C1547" s="247" t="s">
        <v>3346</v>
      </c>
      <c r="D1547" s="247" t="s">
        <v>250</v>
      </c>
      <c r="E1547" s="248" t="s">
        <v>3347</v>
      </c>
      <c r="F1547" s="249" t="s">
        <v>3348</v>
      </c>
      <c r="G1547" s="250" t="s">
        <v>85</v>
      </c>
      <c r="H1547" s="251">
        <v>2</v>
      </c>
      <c r="I1547" s="252"/>
      <c r="J1547" s="251">
        <f t="shared" si="188"/>
        <v>0</v>
      </c>
      <c r="K1547" s="249" t="s">
        <v>1</v>
      </c>
      <c r="L1547" s="253"/>
      <c r="M1547" s="254" t="s">
        <v>1</v>
      </c>
      <c r="N1547" s="255" t="s">
        <v>41</v>
      </c>
      <c r="O1547" s="72"/>
      <c r="P1547" s="195">
        <f t="shared" si="189"/>
        <v>0</v>
      </c>
      <c r="Q1547" s="195">
        <v>0</v>
      </c>
      <c r="R1547" s="195">
        <f t="shared" si="190"/>
        <v>0</v>
      </c>
      <c r="S1547" s="195">
        <v>0</v>
      </c>
      <c r="T1547" s="196">
        <f t="shared" si="191"/>
        <v>0</v>
      </c>
      <c r="U1547" s="35"/>
      <c r="V1547" s="35"/>
      <c r="W1547" s="35"/>
      <c r="X1547" s="35"/>
      <c r="Y1547" s="35"/>
      <c r="Z1547" s="35"/>
      <c r="AA1547" s="35"/>
      <c r="AB1547" s="35"/>
      <c r="AC1547" s="35"/>
      <c r="AD1547" s="35"/>
      <c r="AE1547" s="35"/>
      <c r="AR1547" s="197" t="s">
        <v>373</v>
      </c>
      <c r="AT1547" s="197" t="s">
        <v>250</v>
      </c>
      <c r="AU1547" s="197" t="s">
        <v>85</v>
      </c>
      <c r="AY1547" s="18" t="s">
        <v>158</v>
      </c>
      <c r="BE1547" s="198">
        <f t="shared" si="192"/>
        <v>0</v>
      </c>
      <c r="BF1547" s="198">
        <f t="shared" si="193"/>
        <v>0</v>
      </c>
      <c r="BG1547" s="198">
        <f t="shared" si="194"/>
        <v>0</v>
      </c>
      <c r="BH1547" s="198">
        <f t="shared" si="195"/>
        <v>0</v>
      </c>
      <c r="BI1547" s="198">
        <f t="shared" si="196"/>
        <v>0</v>
      </c>
      <c r="BJ1547" s="18" t="s">
        <v>8</v>
      </c>
      <c r="BK1547" s="198">
        <f t="shared" si="197"/>
        <v>0</v>
      </c>
      <c r="BL1547" s="18" t="s">
        <v>283</v>
      </c>
      <c r="BM1547" s="197" t="s">
        <v>3349</v>
      </c>
    </row>
    <row r="1548" spans="1:65" s="2" customFormat="1" ht="24">
      <c r="A1548" s="35"/>
      <c r="B1548" s="36"/>
      <c r="C1548" s="247" t="s">
        <v>3350</v>
      </c>
      <c r="D1548" s="247" t="s">
        <v>250</v>
      </c>
      <c r="E1548" s="248" t="s">
        <v>3351</v>
      </c>
      <c r="F1548" s="249" t="s">
        <v>3126</v>
      </c>
      <c r="G1548" s="250" t="s">
        <v>305</v>
      </c>
      <c r="H1548" s="251">
        <v>3</v>
      </c>
      <c r="I1548" s="252"/>
      <c r="J1548" s="251">
        <f t="shared" si="188"/>
        <v>0</v>
      </c>
      <c r="K1548" s="249" t="s">
        <v>1</v>
      </c>
      <c r="L1548" s="253"/>
      <c r="M1548" s="254" t="s">
        <v>1</v>
      </c>
      <c r="N1548" s="255" t="s">
        <v>41</v>
      </c>
      <c r="O1548" s="72"/>
      <c r="P1548" s="195">
        <f t="shared" si="189"/>
        <v>0</v>
      </c>
      <c r="Q1548" s="195">
        <v>0</v>
      </c>
      <c r="R1548" s="195">
        <f t="shared" si="190"/>
        <v>0</v>
      </c>
      <c r="S1548" s="195">
        <v>0</v>
      </c>
      <c r="T1548" s="196">
        <f t="shared" si="191"/>
        <v>0</v>
      </c>
      <c r="U1548" s="35"/>
      <c r="V1548" s="35"/>
      <c r="W1548" s="35"/>
      <c r="X1548" s="35"/>
      <c r="Y1548" s="35"/>
      <c r="Z1548" s="35"/>
      <c r="AA1548" s="35"/>
      <c r="AB1548" s="35"/>
      <c r="AC1548" s="35"/>
      <c r="AD1548" s="35"/>
      <c r="AE1548" s="35"/>
      <c r="AR1548" s="197" t="s">
        <v>373</v>
      </c>
      <c r="AT1548" s="197" t="s">
        <v>250</v>
      </c>
      <c r="AU1548" s="197" t="s">
        <v>85</v>
      </c>
      <c r="AY1548" s="18" t="s">
        <v>158</v>
      </c>
      <c r="BE1548" s="198">
        <f t="shared" si="192"/>
        <v>0</v>
      </c>
      <c r="BF1548" s="198">
        <f t="shared" si="193"/>
        <v>0</v>
      </c>
      <c r="BG1548" s="198">
        <f t="shared" si="194"/>
        <v>0</v>
      </c>
      <c r="BH1548" s="198">
        <f t="shared" si="195"/>
        <v>0</v>
      </c>
      <c r="BI1548" s="198">
        <f t="shared" si="196"/>
        <v>0</v>
      </c>
      <c r="BJ1548" s="18" t="s">
        <v>8</v>
      </c>
      <c r="BK1548" s="198">
        <f t="shared" si="197"/>
        <v>0</v>
      </c>
      <c r="BL1548" s="18" t="s">
        <v>283</v>
      </c>
      <c r="BM1548" s="197" t="s">
        <v>3352</v>
      </c>
    </row>
    <row r="1549" spans="1:65" s="2" customFormat="1" ht="24">
      <c r="A1549" s="35"/>
      <c r="B1549" s="36"/>
      <c r="C1549" s="247" t="s">
        <v>3353</v>
      </c>
      <c r="D1549" s="247" t="s">
        <v>250</v>
      </c>
      <c r="E1549" s="248" t="s">
        <v>3354</v>
      </c>
      <c r="F1549" s="249" t="s">
        <v>3355</v>
      </c>
      <c r="G1549" s="250" t="s">
        <v>362</v>
      </c>
      <c r="H1549" s="251">
        <v>2</v>
      </c>
      <c r="I1549" s="252"/>
      <c r="J1549" s="251">
        <f t="shared" si="188"/>
        <v>0</v>
      </c>
      <c r="K1549" s="249" t="s">
        <v>1</v>
      </c>
      <c r="L1549" s="253"/>
      <c r="M1549" s="254" t="s">
        <v>1</v>
      </c>
      <c r="N1549" s="255" t="s">
        <v>41</v>
      </c>
      <c r="O1549" s="72"/>
      <c r="P1549" s="195">
        <f t="shared" si="189"/>
        <v>0</v>
      </c>
      <c r="Q1549" s="195">
        <v>0</v>
      </c>
      <c r="R1549" s="195">
        <f t="shared" si="190"/>
        <v>0</v>
      </c>
      <c r="S1549" s="195">
        <v>0</v>
      </c>
      <c r="T1549" s="196">
        <f t="shared" si="191"/>
        <v>0</v>
      </c>
      <c r="U1549" s="35"/>
      <c r="V1549" s="35"/>
      <c r="W1549" s="35"/>
      <c r="X1549" s="35"/>
      <c r="Y1549" s="35"/>
      <c r="Z1549" s="35"/>
      <c r="AA1549" s="35"/>
      <c r="AB1549" s="35"/>
      <c r="AC1549" s="35"/>
      <c r="AD1549" s="35"/>
      <c r="AE1549" s="35"/>
      <c r="AR1549" s="197" t="s">
        <v>373</v>
      </c>
      <c r="AT1549" s="197" t="s">
        <v>250</v>
      </c>
      <c r="AU1549" s="197" t="s">
        <v>85</v>
      </c>
      <c r="AY1549" s="18" t="s">
        <v>158</v>
      </c>
      <c r="BE1549" s="198">
        <f t="shared" si="192"/>
        <v>0</v>
      </c>
      <c r="BF1549" s="198">
        <f t="shared" si="193"/>
        <v>0</v>
      </c>
      <c r="BG1549" s="198">
        <f t="shared" si="194"/>
        <v>0</v>
      </c>
      <c r="BH1549" s="198">
        <f t="shared" si="195"/>
        <v>0</v>
      </c>
      <c r="BI1549" s="198">
        <f t="shared" si="196"/>
        <v>0</v>
      </c>
      <c r="BJ1549" s="18" t="s">
        <v>8</v>
      </c>
      <c r="BK1549" s="198">
        <f t="shared" si="197"/>
        <v>0</v>
      </c>
      <c r="BL1549" s="18" t="s">
        <v>283</v>
      </c>
      <c r="BM1549" s="197" t="s">
        <v>3356</v>
      </c>
    </row>
    <row r="1550" spans="1:65" s="2" customFormat="1" ht="24">
      <c r="A1550" s="35"/>
      <c r="B1550" s="36"/>
      <c r="C1550" s="247" t="s">
        <v>3357</v>
      </c>
      <c r="D1550" s="247" t="s">
        <v>250</v>
      </c>
      <c r="E1550" s="248" t="s">
        <v>3358</v>
      </c>
      <c r="F1550" s="249" t="s">
        <v>3359</v>
      </c>
      <c r="G1550" s="250" t="s">
        <v>8</v>
      </c>
      <c r="H1550" s="251">
        <v>1</v>
      </c>
      <c r="I1550" s="252"/>
      <c r="J1550" s="251">
        <f t="shared" si="188"/>
        <v>0</v>
      </c>
      <c r="K1550" s="249" t="s">
        <v>1</v>
      </c>
      <c r="L1550" s="253"/>
      <c r="M1550" s="254" t="s">
        <v>1</v>
      </c>
      <c r="N1550" s="255" t="s">
        <v>41</v>
      </c>
      <c r="O1550" s="72"/>
      <c r="P1550" s="195">
        <f t="shared" si="189"/>
        <v>0</v>
      </c>
      <c r="Q1550" s="195">
        <v>0</v>
      </c>
      <c r="R1550" s="195">
        <f t="shared" si="190"/>
        <v>0</v>
      </c>
      <c r="S1550" s="195">
        <v>0</v>
      </c>
      <c r="T1550" s="196">
        <f t="shared" si="191"/>
        <v>0</v>
      </c>
      <c r="U1550" s="35"/>
      <c r="V1550" s="35"/>
      <c r="W1550" s="35"/>
      <c r="X1550" s="35"/>
      <c r="Y1550" s="35"/>
      <c r="Z1550" s="35"/>
      <c r="AA1550" s="35"/>
      <c r="AB1550" s="35"/>
      <c r="AC1550" s="35"/>
      <c r="AD1550" s="35"/>
      <c r="AE1550" s="35"/>
      <c r="AR1550" s="197" t="s">
        <v>373</v>
      </c>
      <c r="AT1550" s="197" t="s">
        <v>250</v>
      </c>
      <c r="AU1550" s="197" t="s">
        <v>85</v>
      </c>
      <c r="AY1550" s="18" t="s">
        <v>158</v>
      </c>
      <c r="BE1550" s="198">
        <f t="shared" si="192"/>
        <v>0</v>
      </c>
      <c r="BF1550" s="198">
        <f t="shared" si="193"/>
        <v>0</v>
      </c>
      <c r="BG1550" s="198">
        <f t="shared" si="194"/>
        <v>0</v>
      </c>
      <c r="BH1550" s="198">
        <f t="shared" si="195"/>
        <v>0</v>
      </c>
      <c r="BI1550" s="198">
        <f t="shared" si="196"/>
        <v>0</v>
      </c>
      <c r="BJ1550" s="18" t="s">
        <v>8</v>
      </c>
      <c r="BK1550" s="198">
        <f t="shared" si="197"/>
        <v>0</v>
      </c>
      <c r="BL1550" s="18" t="s">
        <v>283</v>
      </c>
      <c r="BM1550" s="197" t="s">
        <v>3360</v>
      </c>
    </row>
    <row r="1551" spans="1:65" s="2" customFormat="1" ht="24">
      <c r="A1551" s="35"/>
      <c r="B1551" s="36"/>
      <c r="C1551" s="247" t="s">
        <v>3361</v>
      </c>
      <c r="D1551" s="247" t="s">
        <v>250</v>
      </c>
      <c r="E1551" s="248" t="s">
        <v>3362</v>
      </c>
      <c r="F1551" s="249" t="s">
        <v>3363</v>
      </c>
      <c r="G1551" s="250" t="s">
        <v>8</v>
      </c>
      <c r="H1551" s="251">
        <v>1</v>
      </c>
      <c r="I1551" s="252"/>
      <c r="J1551" s="251">
        <f t="shared" si="188"/>
        <v>0</v>
      </c>
      <c r="K1551" s="249" t="s">
        <v>1</v>
      </c>
      <c r="L1551" s="253"/>
      <c r="M1551" s="254" t="s">
        <v>1</v>
      </c>
      <c r="N1551" s="255" t="s">
        <v>41</v>
      </c>
      <c r="O1551" s="72"/>
      <c r="P1551" s="195">
        <f t="shared" si="189"/>
        <v>0</v>
      </c>
      <c r="Q1551" s="195">
        <v>0</v>
      </c>
      <c r="R1551" s="195">
        <f t="shared" si="190"/>
        <v>0</v>
      </c>
      <c r="S1551" s="195">
        <v>0</v>
      </c>
      <c r="T1551" s="196">
        <f t="shared" si="191"/>
        <v>0</v>
      </c>
      <c r="U1551" s="35"/>
      <c r="V1551" s="35"/>
      <c r="W1551" s="35"/>
      <c r="X1551" s="35"/>
      <c r="Y1551" s="35"/>
      <c r="Z1551" s="35"/>
      <c r="AA1551" s="35"/>
      <c r="AB1551" s="35"/>
      <c r="AC1551" s="35"/>
      <c r="AD1551" s="35"/>
      <c r="AE1551" s="35"/>
      <c r="AR1551" s="197" t="s">
        <v>373</v>
      </c>
      <c r="AT1551" s="197" t="s">
        <v>250</v>
      </c>
      <c r="AU1551" s="197" t="s">
        <v>85</v>
      </c>
      <c r="AY1551" s="18" t="s">
        <v>158</v>
      </c>
      <c r="BE1551" s="198">
        <f t="shared" si="192"/>
        <v>0</v>
      </c>
      <c r="BF1551" s="198">
        <f t="shared" si="193"/>
        <v>0</v>
      </c>
      <c r="BG1551" s="198">
        <f t="shared" si="194"/>
        <v>0</v>
      </c>
      <c r="BH1551" s="198">
        <f t="shared" si="195"/>
        <v>0</v>
      </c>
      <c r="BI1551" s="198">
        <f t="shared" si="196"/>
        <v>0</v>
      </c>
      <c r="BJ1551" s="18" t="s">
        <v>8</v>
      </c>
      <c r="BK1551" s="198">
        <f t="shared" si="197"/>
        <v>0</v>
      </c>
      <c r="BL1551" s="18" t="s">
        <v>283</v>
      </c>
      <c r="BM1551" s="197" t="s">
        <v>3364</v>
      </c>
    </row>
    <row r="1552" spans="1:65" s="2" customFormat="1" ht="21.75" customHeight="1">
      <c r="A1552" s="35"/>
      <c r="B1552" s="36"/>
      <c r="C1552" s="247" t="s">
        <v>3365</v>
      </c>
      <c r="D1552" s="247" t="s">
        <v>250</v>
      </c>
      <c r="E1552" s="248" t="s">
        <v>3366</v>
      </c>
      <c r="F1552" s="249" t="s">
        <v>3367</v>
      </c>
      <c r="G1552" s="250" t="s">
        <v>8</v>
      </c>
      <c r="H1552" s="251">
        <v>1</v>
      </c>
      <c r="I1552" s="252"/>
      <c r="J1552" s="251">
        <f t="shared" si="188"/>
        <v>0</v>
      </c>
      <c r="K1552" s="249" t="s">
        <v>1</v>
      </c>
      <c r="L1552" s="253"/>
      <c r="M1552" s="254" t="s">
        <v>1</v>
      </c>
      <c r="N1552" s="255" t="s">
        <v>41</v>
      </c>
      <c r="O1552" s="72"/>
      <c r="P1552" s="195">
        <f t="shared" si="189"/>
        <v>0</v>
      </c>
      <c r="Q1552" s="195">
        <v>0</v>
      </c>
      <c r="R1552" s="195">
        <f t="shared" si="190"/>
        <v>0</v>
      </c>
      <c r="S1552" s="195">
        <v>0</v>
      </c>
      <c r="T1552" s="196">
        <f t="shared" si="191"/>
        <v>0</v>
      </c>
      <c r="U1552" s="35"/>
      <c r="V1552" s="35"/>
      <c r="W1552" s="35"/>
      <c r="X1552" s="35"/>
      <c r="Y1552" s="35"/>
      <c r="Z1552" s="35"/>
      <c r="AA1552" s="35"/>
      <c r="AB1552" s="35"/>
      <c r="AC1552" s="35"/>
      <c r="AD1552" s="35"/>
      <c r="AE1552" s="35"/>
      <c r="AR1552" s="197" t="s">
        <v>373</v>
      </c>
      <c r="AT1552" s="197" t="s">
        <v>250</v>
      </c>
      <c r="AU1552" s="197" t="s">
        <v>85</v>
      </c>
      <c r="AY1552" s="18" t="s">
        <v>158</v>
      </c>
      <c r="BE1552" s="198">
        <f t="shared" si="192"/>
        <v>0</v>
      </c>
      <c r="BF1552" s="198">
        <f t="shared" si="193"/>
        <v>0</v>
      </c>
      <c r="BG1552" s="198">
        <f t="shared" si="194"/>
        <v>0</v>
      </c>
      <c r="BH1552" s="198">
        <f t="shared" si="195"/>
        <v>0</v>
      </c>
      <c r="BI1552" s="198">
        <f t="shared" si="196"/>
        <v>0</v>
      </c>
      <c r="BJ1552" s="18" t="s">
        <v>8</v>
      </c>
      <c r="BK1552" s="198">
        <f t="shared" si="197"/>
        <v>0</v>
      </c>
      <c r="BL1552" s="18" t="s">
        <v>283</v>
      </c>
      <c r="BM1552" s="197" t="s">
        <v>3368</v>
      </c>
    </row>
    <row r="1553" spans="1:65" s="2" customFormat="1" ht="24">
      <c r="A1553" s="35"/>
      <c r="B1553" s="36"/>
      <c r="C1553" s="247" t="s">
        <v>3369</v>
      </c>
      <c r="D1553" s="247" t="s">
        <v>250</v>
      </c>
      <c r="E1553" s="248" t="s">
        <v>3370</v>
      </c>
      <c r="F1553" s="249" t="s">
        <v>3371</v>
      </c>
      <c r="G1553" s="250" t="s">
        <v>8</v>
      </c>
      <c r="H1553" s="251">
        <v>1</v>
      </c>
      <c r="I1553" s="252"/>
      <c r="J1553" s="251">
        <f t="shared" si="188"/>
        <v>0</v>
      </c>
      <c r="K1553" s="249" t="s">
        <v>1</v>
      </c>
      <c r="L1553" s="253"/>
      <c r="M1553" s="254" t="s">
        <v>1</v>
      </c>
      <c r="N1553" s="255" t="s">
        <v>41</v>
      </c>
      <c r="O1553" s="72"/>
      <c r="P1553" s="195">
        <f t="shared" si="189"/>
        <v>0</v>
      </c>
      <c r="Q1553" s="195">
        <v>0</v>
      </c>
      <c r="R1553" s="195">
        <f t="shared" si="190"/>
        <v>0</v>
      </c>
      <c r="S1553" s="195">
        <v>0</v>
      </c>
      <c r="T1553" s="196">
        <f t="shared" si="191"/>
        <v>0</v>
      </c>
      <c r="U1553" s="35"/>
      <c r="V1553" s="35"/>
      <c r="W1553" s="35"/>
      <c r="X1553" s="35"/>
      <c r="Y1553" s="35"/>
      <c r="Z1553" s="35"/>
      <c r="AA1553" s="35"/>
      <c r="AB1553" s="35"/>
      <c r="AC1553" s="35"/>
      <c r="AD1553" s="35"/>
      <c r="AE1553" s="35"/>
      <c r="AR1553" s="197" t="s">
        <v>373</v>
      </c>
      <c r="AT1553" s="197" t="s">
        <v>250</v>
      </c>
      <c r="AU1553" s="197" t="s">
        <v>85</v>
      </c>
      <c r="AY1553" s="18" t="s">
        <v>158</v>
      </c>
      <c r="BE1553" s="198">
        <f t="shared" si="192"/>
        <v>0</v>
      </c>
      <c r="BF1553" s="198">
        <f t="shared" si="193"/>
        <v>0</v>
      </c>
      <c r="BG1553" s="198">
        <f t="shared" si="194"/>
        <v>0</v>
      </c>
      <c r="BH1553" s="198">
        <f t="shared" si="195"/>
        <v>0</v>
      </c>
      <c r="BI1553" s="198">
        <f t="shared" si="196"/>
        <v>0</v>
      </c>
      <c r="BJ1553" s="18" t="s">
        <v>8</v>
      </c>
      <c r="BK1553" s="198">
        <f t="shared" si="197"/>
        <v>0</v>
      </c>
      <c r="BL1553" s="18" t="s">
        <v>283</v>
      </c>
      <c r="BM1553" s="197" t="s">
        <v>3372</v>
      </c>
    </row>
    <row r="1554" spans="1:65" s="2" customFormat="1" ht="24">
      <c r="A1554" s="35"/>
      <c r="B1554" s="36"/>
      <c r="C1554" s="247" t="s">
        <v>3373</v>
      </c>
      <c r="D1554" s="247" t="s">
        <v>250</v>
      </c>
      <c r="E1554" s="248" t="s">
        <v>3374</v>
      </c>
      <c r="F1554" s="249" t="s">
        <v>3375</v>
      </c>
      <c r="G1554" s="250" t="s">
        <v>8</v>
      </c>
      <c r="H1554" s="251">
        <v>1</v>
      </c>
      <c r="I1554" s="252"/>
      <c r="J1554" s="251">
        <f t="shared" si="188"/>
        <v>0</v>
      </c>
      <c r="K1554" s="249" t="s">
        <v>1</v>
      </c>
      <c r="L1554" s="253"/>
      <c r="M1554" s="254" t="s">
        <v>1</v>
      </c>
      <c r="N1554" s="255" t="s">
        <v>41</v>
      </c>
      <c r="O1554" s="72"/>
      <c r="P1554" s="195">
        <f t="shared" si="189"/>
        <v>0</v>
      </c>
      <c r="Q1554" s="195">
        <v>0</v>
      </c>
      <c r="R1554" s="195">
        <f t="shared" si="190"/>
        <v>0</v>
      </c>
      <c r="S1554" s="195">
        <v>0</v>
      </c>
      <c r="T1554" s="196">
        <f t="shared" si="191"/>
        <v>0</v>
      </c>
      <c r="U1554" s="35"/>
      <c r="V1554" s="35"/>
      <c r="W1554" s="35"/>
      <c r="X1554" s="35"/>
      <c r="Y1554" s="35"/>
      <c r="Z1554" s="35"/>
      <c r="AA1554" s="35"/>
      <c r="AB1554" s="35"/>
      <c r="AC1554" s="35"/>
      <c r="AD1554" s="35"/>
      <c r="AE1554" s="35"/>
      <c r="AR1554" s="197" t="s">
        <v>373</v>
      </c>
      <c r="AT1554" s="197" t="s">
        <v>250</v>
      </c>
      <c r="AU1554" s="197" t="s">
        <v>85</v>
      </c>
      <c r="AY1554" s="18" t="s">
        <v>158</v>
      </c>
      <c r="BE1554" s="198">
        <f t="shared" si="192"/>
        <v>0</v>
      </c>
      <c r="BF1554" s="198">
        <f t="shared" si="193"/>
        <v>0</v>
      </c>
      <c r="BG1554" s="198">
        <f t="shared" si="194"/>
        <v>0</v>
      </c>
      <c r="BH1554" s="198">
        <f t="shared" si="195"/>
        <v>0</v>
      </c>
      <c r="BI1554" s="198">
        <f t="shared" si="196"/>
        <v>0</v>
      </c>
      <c r="BJ1554" s="18" t="s">
        <v>8</v>
      </c>
      <c r="BK1554" s="198">
        <f t="shared" si="197"/>
        <v>0</v>
      </c>
      <c r="BL1554" s="18" t="s">
        <v>283</v>
      </c>
      <c r="BM1554" s="197" t="s">
        <v>3376</v>
      </c>
    </row>
    <row r="1555" spans="1:65" s="2" customFormat="1" ht="24">
      <c r="A1555" s="35"/>
      <c r="B1555" s="36"/>
      <c r="C1555" s="247" t="s">
        <v>3377</v>
      </c>
      <c r="D1555" s="247" t="s">
        <v>250</v>
      </c>
      <c r="E1555" s="248" t="s">
        <v>3378</v>
      </c>
      <c r="F1555" s="249" t="s">
        <v>3359</v>
      </c>
      <c r="G1555" s="250" t="s">
        <v>8</v>
      </c>
      <c r="H1555" s="251">
        <v>1</v>
      </c>
      <c r="I1555" s="252"/>
      <c r="J1555" s="251">
        <f t="shared" si="188"/>
        <v>0</v>
      </c>
      <c r="K1555" s="249" t="s">
        <v>1</v>
      </c>
      <c r="L1555" s="253"/>
      <c r="M1555" s="254" t="s">
        <v>1</v>
      </c>
      <c r="N1555" s="255" t="s">
        <v>41</v>
      </c>
      <c r="O1555" s="72"/>
      <c r="P1555" s="195">
        <f t="shared" si="189"/>
        <v>0</v>
      </c>
      <c r="Q1555" s="195">
        <v>0</v>
      </c>
      <c r="R1555" s="195">
        <f t="shared" si="190"/>
        <v>0</v>
      </c>
      <c r="S1555" s="195">
        <v>0</v>
      </c>
      <c r="T1555" s="196">
        <f t="shared" si="191"/>
        <v>0</v>
      </c>
      <c r="U1555" s="35"/>
      <c r="V1555" s="35"/>
      <c r="W1555" s="35"/>
      <c r="X1555" s="35"/>
      <c r="Y1555" s="35"/>
      <c r="Z1555" s="35"/>
      <c r="AA1555" s="35"/>
      <c r="AB1555" s="35"/>
      <c r="AC1555" s="35"/>
      <c r="AD1555" s="35"/>
      <c r="AE1555" s="35"/>
      <c r="AR1555" s="197" t="s">
        <v>373</v>
      </c>
      <c r="AT1555" s="197" t="s">
        <v>250</v>
      </c>
      <c r="AU1555" s="197" t="s">
        <v>85</v>
      </c>
      <c r="AY1555" s="18" t="s">
        <v>158</v>
      </c>
      <c r="BE1555" s="198">
        <f t="shared" si="192"/>
        <v>0</v>
      </c>
      <c r="BF1555" s="198">
        <f t="shared" si="193"/>
        <v>0</v>
      </c>
      <c r="BG1555" s="198">
        <f t="shared" si="194"/>
        <v>0</v>
      </c>
      <c r="BH1555" s="198">
        <f t="shared" si="195"/>
        <v>0</v>
      </c>
      <c r="BI1555" s="198">
        <f t="shared" si="196"/>
        <v>0</v>
      </c>
      <c r="BJ1555" s="18" t="s">
        <v>8</v>
      </c>
      <c r="BK1555" s="198">
        <f t="shared" si="197"/>
        <v>0</v>
      </c>
      <c r="BL1555" s="18" t="s">
        <v>283</v>
      </c>
      <c r="BM1555" s="197" t="s">
        <v>3379</v>
      </c>
    </row>
    <row r="1556" spans="1:65" s="2" customFormat="1" ht="24">
      <c r="A1556" s="35"/>
      <c r="B1556" s="36"/>
      <c r="C1556" s="247" t="s">
        <v>3380</v>
      </c>
      <c r="D1556" s="247" t="s">
        <v>250</v>
      </c>
      <c r="E1556" s="248" t="s">
        <v>3381</v>
      </c>
      <c r="F1556" s="249" t="s">
        <v>3382</v>
      </c>
      <c r="G1556" s="250" t="s">
        <v>85</v>
      </c>
      <c r="H1556" s="251">
        <v>2</v>
      </c>
      <c r="I1556" s="252"/>
      <c r="J1556" s="251">
        <f t="shared" si="188"/>
        <v>0</v>
      </c>
      <c r="K1556" s="249" t="s">
        <v>1</v>
      </c>
      <c r="L1556" s="253"/>
      <c r="M1556" s="254" t="s">
        <v>1</v>
      </c>
      <c r="N1556" s="255" t="s">
        <v>41</v>
      </c>
      <c r="O1556" s="72"/>
      <c r="P1556" s="195">
        <f t="shared" si="189"/>
        <v>0</v>
      </c>
      <c r="Q1556" s="195">
        <v>0</v>
      </c>
      <c r="R1556" s="195">
        <f t="shared" si="190"/>
        <v>0</v>
      </c>
      <c r="S1556" s="195">
        <v>0</v>
      </c>
      <c r="T1556" s="196">
        <f t="shared" si="191"/>
        <v>0</v>
      </c>
      <c r="U1556" s="35"/>
      <c r="V1556" s="35"/>
      <c r="W1556" s="35"/>
      <c r="X1556" s="35"/>
      <c r="Y1556" s="35"/>
      <c r="Z1556" s="35"/>
      <c r="AA1556" s="35"/>
      <c r="AB1556" s="35"/>
      <c r="AC1556" s="35"/>
      <c r="AD1556" s="35"/>
      <c r="AE1556" s="35"/>
      <c r="AR1556" s="197" t="s">
        <v>373</v>
      </c>
      <c r="AT1556" s="197" t="s">
        <v>250</v>
      </c>
      <c r="AU1556" s="197" t="s">
        <v>85</v>
      </c>
      <c r="AY1556" s="18" t="s">
        <v>158</v>
      </c>
      <c r="BE1556" s="198">
        <f t="shared" si="192"/>
        <v>0</v>
      </c>
      <c r="BF1556" s="198">
        <f t="shared" si="193"/>
        <v>0</v>
      </c>
      <c r="BG1556" s="198">
        <f t="shared" si="194"/>
        <v>0</v>
      </c>
      <c r="BH1556" s="198">
        <f t="shared" si="195"/>
        <v>0</v>
      </c>
      <c r="BI1556" s="198">
        <f t="shared" si="196"/>
        <v>0</v>
      </c>
      <c r="BJ1556" s="18" t="s">
        <v>8</v>
      </c>
      <c r="BK1556" s="198">
        <f t="shared" si="197"/>
        <v>0</v>
      </c>
      <c r="BL1556" s="18" t="s">
        <v>283</v>
      </c>
      <c r="BM1556" s="197" t="s">
        <v>3383</v>
      </c>
    </row>
    <row r="1557" spans="1:65" s="2" customFormat="1" ht="24">
      <c r="A1557" s="35"/>
      <c r="B1557" s="36"/>
      <c r="C1557" s="247" t="s">
        <v>3384</v>
      </c>
      <c r="D1557" s="247" t="s">
        <v>250</v>
      </c>
      <c r="E1557" s="248" t="s">
        <v>3385</v>
      </c>
      <c r="F1557" s="249" t="s">
        <v>3386</v>
      </c>
      <c r="G1557" s="250" t="s">
        <v>8</v>
      </c>
      <c r="H1557" s="251">
        <v>1</v>
      </c>
      <c r="I1557" s="252"/>
      <c r="J1557" s="251">
        <f t="shared" si="188"/>
        <v>0</v>
      </c>
      <c r="K1557" s="249" t="s">
        <v>1</v>
      </c>
      <c r="L1557" s="253"/>
      <c r="M1557" s="254" t="s">
        <v>1</v>
      </c>
      <c r="N1557" s="255" t="s">
        <v>41</v>
      </c>
      <c r="O1557" s="72"/>
      <c r="P1557" s="195">
        <f t="shared" si="189"/>
        <v>0</v>
      </c>
      <c r="Q1557" s="195">
        <v>0</v>
      </c>
      <c r="R1557" s="195">
        <f t="shared" si="190"/>
        <v>0</v>
      </c>
      <c r="S1557" s="195">
        <v>0</v>
      </c>
      <c r="T1557" s="196">
        <f t="shared" si="191"/>
        <v>0</v>
      </c>
      <c r="U1557" s="35"/>
      <c r="V1557" s="35"/>
      <c r="W1557" s="35"/>
      <c r="X1557" s="35"/>
      <c r="Y1557" s="35"/>
      <c r="Z1557" s="35"/>
      <c r="AA1557" s="35"/>
      <c r="AB1557" s="35"/>
      <c r="AC1557" s="35"/>
      <c r="AD1557" s="35"/>
      <c r="AE1557" s="35"/>
      <c r="AR1557" s="197" t="s">
        <v>373</v>
      </c>
      <c r="AT1557" s="197" t="s">
        <v>250</v>
      </c>
      <c r="AU1557" s="197" t="s">
        <v>85</v>
      </c>
      <c r="AY1557" s="18" t="s">
        <v>158</v>
      </c>
      <c r="BE1557" s="198">
        <f t="shared" si="192"/>
        <v>0</v>
      </c>
      <c r="BF1557" s="198">
        <f t="shared" si="193"/>
        <v>0</v>
      </c>
      <c r="BG1557" s="198">
        <f t="shared" si="194"/>
        <v>0</v>
      </c>
      <c r="BH1557" s="198">
        <f t="shared" si="195"/>
        <v>0</v>
      </c>
      <c r="BI1557" s="198">
        <f t="shared" si="196"/>
        <v>0</v>
      </c>
      <c r="BJ1557" s="18" t="s">
        <v>8</v>
      </c>
      <c r="BK1557" s="198">
        <f t="shared" si="197"/>
        <v>0</v>
      </c>
      <c r="BL1557" s="18" t="s">
        <v>283</v>
      </c>
      <c r="BM1557" s="197" t="s">
        <v>3387</v>
      </c>
    </row>
    <row r="1558" spans="1:65" s="2" customFormat="1" ht="24">
      <c r="A1558" s="35"/>
      <c r="B1558" s="36"/>
      <c r="C1558" s="247" t="s">
        <v>3388</v>
      </c>
      <c r="D1558" s="247" t="s">
        <v>250</v>
      </c>
      <c r="E1558" s="248" t="s">
        <v>3389</v>
      </c>
      <c r="F1558" s="249" t="s">
        <v>3390</v>
      </c>
      <c r="G1558" s="250" t="s">
        <v>8</v>
      </c>
      <c r="H1558" s="251">
        <v>1</v>
      </c>
      <c r="I1558" s="252"/>
      <c r="J1558" s="251">
        <f t="shared" si="188"/>
        <v>0</v>
      </c>
      <c r="K1558" s="249" t="s">
        <v>1</v>
      </c>
      <c r="L1558" s="253"/>
      <c r="M1558" s="254" t="s">
        <v>1</v>
      </c>
      <c r="N1558" s="255" t="s">
        <v>41</v>
      </c>
      <c r="O1558" s="72"/>
      <c r="P1558" s="195">
        <f t="shared" si="189"/>
        <v>0</v>
      </c>
      <c r="Q1558" s="195">
        <v>0</v>
      </c>
      <c r="R1558" s="195">
        <f t="shared" si="190"/>
        <v>0</v>
      </c>
      <c r="S1558" s="195">
        <v>0</v>
      </c>
      <c r="T1558" s="196">
        <f t="shared" si="191"/>
        <v>0</v>
      </c>
      <c r="U1558" s="35"/>
      <c r="V1558" s="35"/>
      <c r="W1558" s="35"/>
      <c r="X1558" s="35"/>
      <c r="Y1558" s="35"/>
      <c r="Z1558" s="35"/>
      <c r="AA1558" s="35"/>
      <c r="AB1558" s="35"/>
      <c r="AC1558" s="35"/>
      <c r="AD1558" s="35"/>
      <c r="AE1558" s="35"/>
      <c r="AR1558" s="197" t="s">
        <v>373</v>
      </c>
      <c r="AT1558" s="197" t="s">
        <v>250</v>
      </c>
      <c r="AU1558" s="197" t="s">
        <v>85</v>
      </c>
      <c r="AY1558" s="18" t="s">
        <v>158</v>
      </c>
      <c r="BE1558" s="198">
        <f t="shared" si="192"/>
        <v>0</v>
      </c>
      <c r="BF1558" s="198">
        <f t="shared" si="193"/>
        <v>0</v>
      </c>
      <c r="BG1558" s="198">
        <f t="shared" si="194"/>
        <v>0</v>
      </c>
      <c r="BH1558" s="198">
        <f t="shared" si="195"/>
        <v>0</v>
      </c>
      <c r="BI1558" s="198">
        <f t="shared" si="196"/>
        <v>0</v>
      </c>
      <c r="BJ1558" s="18" t="s">
        <v>8</v>
      </c>
      <c r="BK1558" s="198">
        <f t="shared" si="197"/>
        <v>0</v>
      </c>
      <c r="BL1558" s="18" t="s">
        <v>283</v>
      </c>
      <c r="BM1558" s="197" t="s">
        <v>3391</v>
      </c>
    </row>
    <row r="1559" spans="1:65" s="2" customFormat="1" ht="36">
      <c r="A1559" s="35"/>
      <c r="B1559" s="36"/>
      <c r="C1559" s="247" t="s">
        <v>3392</v>
      </c>
      <c r="D1559" s="247" t="s">
        <v>250</v>
      </c>
      <c r="E1559" s="248" t="s">
        <v>3393</v>
      </c>
      <c r="F1559" s="249" t="s">
        <v>3394</v>
      </c>
      <c r="G1559" s="250" t="s">
        <v>8</v>
      </c>
      <c r="H1559" s="251">
        <v>1</v>
      </c>
      <c r="I1559" s="252"/>
      <c r="J1559" s="251">
        <f t="shared" si="188"/>
        <v>0</v>
      </c>
      <c r="K1559" s="249" t="s">
        <v>1</v>
      </c>
      <c r="L1559" s="253"/>
      <c r="M1559" s="254" t="s">
        <v>1</v>
      </c>
      <c r="N1559" s="255" t="s">
        <v>41</v>
      </c>
      <c r="O1559" s="72"/>
      <c r="P1559" s="195">
        <f t="shared" si="189"/>
        <v>0</v>
      </c>
      <c r="Q1559" s="195">
        <v>0</v>
      </c>
      <c r="R1559" s="195">
        <f t="shared" si="190"/>
        <v>0</v>
      </c>
      <c r="S1559" s="195">
        <v>0</v>
      </c>
      <c r="T1559" s="196">
        <f t="shared" si="191"/>
        <v>0</v>
      </c>
      <c r="U1559" s="35"/>
      <c r="V1559" s="35"/>
      <c r="W1559" s="35"/>
      <c r="X1559" s="35"/>
      <c r="Y1559" s="35"/>
      <c r="Z1559" s="35"/>
      <c r="AA1559" s="35"/>
      <c r="AB1559" s="35"/>
      <c r="AC1559" s="35"/>
      <c r="AD1559" s="35"/>
      <c r="AE1559" s="35"/>
      <c r="AR1559" s="197" t="s">
        <v>373</v>
      </c>
      <c r="AT1559" s="197" t="s">
        <v>250</v>
      </c>
      <c r="AU1559" s="197" t="s">
        <v>85</v>
      </c>
      <c r="AY1559" s="18" t="s">
        <v>158</v>
      </c>
      <c r="BE1559" s="198">
        <f t="shared" si="192"/>
        <v>0</v>
      </c>
      <c r="BF1559" s="198">
        <f t="shared" si="193"/>
        <v>0</v>
      </c>
      <c r="BG1559" s="198">
        <f t="shared" si="194"/>
        <v>0</v>
      </c>
      <c r="BH1559" s="198">
        <f t="shared" si="195"/>
        <v>0</v>
      </c>
      <c r="BI1559" s="198">
        <f t="shared" si="196"/>
        <v>0</v>
      </c>
      <c r="BJ1559" s="18" t="s">
        <v>8</v>
      </c>
      <c r="BK1559" s="198">
        <f t="shared" si="197"/>
        <v>0</v>
      </c>
      <c r="BL1559" s="18" t="s">
        <v>283</v>
      </c>
      <c r="BM1559" s="197" t="s">
        <v>3395</v>
      </c>
    </row>
    <row r="1560" spans="1:65" s="2" customFormat="1" ht="24">
      <c r="A1560" s="35"/>
      <c r="B1560" s="36"/>
      <c r="C1560" s="247" t="s">
        <v>3396</v>
      </c>
      <c r="D1560" s="247" t="s">
        <v>250</v>
      </c>
      <c r="E1560" s="248" t="s">
        <v>3397</v>
      </c>
      <c r="F1560" s="249" t="s">
        <v>3398</v>
      </c>
      <c r="G1560" s="250" t="s">
        <v>8</v>
      </c>
      <c r="H1560" s="251">
        <v>1</v>
      </c>
      <c r="I1560" s="252"/>
      <c r="J1560" s="251">
        <f t="shared" si="188"/>
        <v>0</v>
      </c>
      <c r="K1560" s="249" t="s">
        <v>1</v>
      </c>
      <c r="L1560" s="253"/>
      <c r="M1560" s="254" t="s">
        <v>1</v>
      </c>
      <c r="N1560" s="255" t="s">
        <v>41</v>
      </c>
      <c r="O1560" s="72"/>
      <c r="P1560" s="195">
        <f t="shared" si="189"/>
        <v>0</v>
      </c>
      <c r="Q1560" s="195">
        <v>0</v>
      </c>
      <c r="R1560" s="195">
        <f t="shared" si="190"/>
        <v>0</v>
      </c>
      <c r="S1560" s="195">
        <v>0</v>
      </c>
      <c r="T1560" s="196">
        <f t="shared" si="191"/>
        <v>0</v>
      </c>
      <c r="U1560" s="35"/>
      <c r="V1560" s="35"/>
      <c r="W1560" s="35"/>
      <c r="X1560" s="35"/>
      <c r="Y1560" s="35"/>
      <c r="Z1560" s="35"/>
      <c r="AA1560" s="35"/>
      <c r="AB1560" s="35"/>
      <c r="AC1560" s="35"/>
      <c r="AD1560" s="35"/>
      <c r="AE1560" s="35"/>
      <c r="AR1560" s="197" t="s">
        <v>373</v>
      </c>
      <c r="AT1560" s="197" t="s">
        <v>250</v>
      </c>
      <c r="AU1560" s="197" t="s">
        <v>85</v>
      </c>
      <c r="AY1560" s="18" t="s">
        <v>158</v>
      </c>
      <c r="BE1560" s="198">
        <f t="shared" si="192"/>
        <v>0</v>
      </c>
      <c r="BF1560" s="198">
        <f t="shared" si="193"/>
        <v>0</v>
      </c>
      <c r="BG1560" s="198">
        <f t="shared" si="194"/>
        <v>0</v>
      </c>
      <c r="BH1560" s="198">
        <f t="shared" si="195"/>
        <v>0</v>
      </c>
      <c r="BI1560" s="198">
        <f t="shared" si="196"/>
        <v>0</v>
      </c>
      <c r="BJ1560" s="18" t="s">
        <v>8</v>
      </c>
      <c r="BK1560" s="198">
        <f t="shared" si="197"/>
        <v>0</v>
      </c>
      <c r="BL1560" s="18" t="s">
        <v>283</v>
      </c>
      <c r="BM1560" s="197" t="s">
        <v>3399</v>
      </c>
    </row>
    <row r="1561" spans="1:65" s="2" customFormat="1" ht="24">
      <c r="A1561" s="35"/>
      <c r="B1561" s="36"/>
      <c r="C1561" s="247" t="s">
        <v>3400</v>
      </c>
      <c r="D1561" s="247" t="s">
        <v>250</v>
      </c>
      <c r="E1561" s="248" t="s">
        <v>3401</v>
      </c>
      <c r="F1561" s="249" t="s">
        <v>3402</v>
      </c>
      <c r="G1561" s="250" t="s">
        <v>8</v>
      </c>
      <c r="H1561" s="251">
        <v>1</v>
      </c>
      <c r="I1561" s="252"/>
      <c r="J1561" s="251">
        <f t="shared" si="188"/>
        <v>0</v>
      </c>
      <c r="K1561" s="249" t="s">
        <v>1</v>
      </c>
      <c r="L1561" s="253"/>
      <c r="M1561" s="254" t="s">
        <v>1</v>
      </c>
      <c r="N1561" s="255" t="s">
        <v>41</v>
      </c>
      <c r="O1561" s="72"/>
      <c r="P1561" s="195">
        <f t="shared" si="189"/>
        <v>0</v>
      </c>
      <c r="Q1561" s="195">
        <v>0</v>
      </c>
      <c r="R1561" s="195">
        <f t="shared" si="190"/>
        <v>0</v>
      </c>
      <c r="S1561" s="195">
        <v>0</v>
      </c>
      <c r="T1561" s="196">
        <f t="shared" si="191"/>
        <v>0</v>
      </c>
      <c r="U1561" s="35"/>
      <c r="V1561" s="35"/>
      <c r="W1561" s="35"/>
      <c r="X1561" s="35"/>
      <c r="Y1561" s="35"/>
      <c r="Z1561" s="35"/>
      <c r="AA1561" s="35"/>
      <c r="AB1561" s="35"/>
      <c r="AC1561" s="35"/>
      <c r="AD1561" s="35"/>
      <c r="AE1561" s="35"/>
      <c r="AR1561" s="197" t="s">
        <v>373</v>
      </c>
      <c r="AT1561" s="197" t="s">
        <v>250</v>
      </c>
      <c r="AU1561" s="197" t="s">
        <v>85</v>
      </c>
      <c r="AY1561" s="18" t="s">
        <v>158</v>
      </c>
      <c r="BE1561" s="198">
        <f t="shared" si="192"/>
        <v>0</v>
      </c>
      <c r="BF1561" s="198">
        <f t="shared" si="193"/>
        <v>0</v>
      </c>
      <c r="BG1561" s="198">
        <f t="shared" si="194"/>
        <v>0</v>
      </c>
      <c r="BH1561" s="198">
        <f t="shared" si="195"/>
        <v>0</v>
      </c>
      <c r="BI1561" s="198">
        <f t="shared" si="196"/>
        <v>0</v>
      </c>
      <c r="BJ1561" s="18" t="s">
        <v>8</v>
      </c>
      <c r="BK1561" s="198">
        <f t="shared" si="197"/>
        <v>0</v>
      </c>
      <c r="BL1561" s="18" t="s">
        <v>283</v>
      </c>
      <c r="BM1561" s="197" t="s">
        <v>3403</v>
      </c>
    </row>
    <row r="1562" spans="1:65" s="2" customFormat="1" ht="24">
      <c r="A1562" s="35"/>
      <c r="B1562" s="36"/>
      <c r="C1562" s="247" t="s">
        <v>3404</v>
      </c>
      <c r="D1562" s="247" t="s">
        <v>250</v>
      </c>
      <c r="E1562" s="248" t="s">
        <v>3405</v>
      </c>
      <c r="F1562" s="249" t="s">
        <v>3406</v>
      </c>
      <c r="G1562" s="250" t="s">
        <v>85</v>
      </c>
      <c r="H1562" s="251">
        <v>2</v>
      </c>
      <c r="I1562" s="252"/>
      <c r="J1562" s="251">
        <f t="shared" si="188"/>
        <v>0</v>
      </c>
      <c r="K1562" s="249" t="s">
        <v>1</v>
      </c>
      <c r="L1562" s="253"/>
      <c r="M1562" s="254" t="s">
        <v>1</v>
      </c>
      <c r="N1562" s="255" t="s">
        <v>41</v>
      </c>
      <c r="O1562" s="72"/>
      <c r="P1562" s="195">
        <f t="shared" si="189"/>
        <v>0</v>
      </c>
      <c r="Q1562" s="195">
        <v>0</v>
      </c>
      <c r="R1562" s="195">
        <f t="shared" si="190"/>
        <v>0</v>
      </c>
      <c r="S1562" s="195">
        <v>0</v>
      </c>
      <c r="T1562" s="196">
        <f t="shared" si="191"/>
        <v>0</v>
      </c>
      <c r="U1562" s="35"/>
      <c r="V1562" s="35"/>
      <c r="W1562" s="35"/>
      <c r="X1562" s="35"/>
      <c r="Y1562" s="35"/>
      <c r="Z1562" s="35"/>
      <c r="AA1562" s="35"/>
      <c r="AB1562" s="35"/>
      <c r="AC1562" s="35"/>
      <c r="AD1562" s="35"/>
      <c r="AE1562" s="35"/>
      <c r="AR1562" s="197" t="s">
        <v>373</v>
      </c>
      <c r="AT1562" s="197" t="s">
        <v>250</v>
      </c>
      <c r="AU1562" s="197" t="s">
        <v>85</v>
      </c>
      <c r="AY1562" s="18" t="s">
        <v>158</v>
      </c>
      <c r="BE1562" s="198">
        <f t="shared" si="192"/>
        <v>0</v>
      </c>
      <c r="BF1562" s="198">
        <f t="shared" si="193"/>
        <v>0</v>
      </c>
      <c r="BG1562" s="198">
        <f t="shared" si="194"/>
        <v>0</v>
      </c>
      <c r="BH1562" s="198">
        <f t="shared" si="195"/>
        <v>0</v>
      </c>
      <c r="BI1562" s="198">
        <f t="shared" si="196"/>
        <v>0</v>
      </c>
      <c r="BJ1562" s="18" t="s">
        <v>8</v>
      </c>
      <c r="BK1562" s="198">
        <f t="shared" si="197"/>
        <v>0</v>
      </c>
      <c r="BL1562" s="18" t="s">
        <v>283</v>
      </c>
      <c r="BM1562" s="197" t="s">
        <v>3407</v>
      </c>
    </row>
    <row r="1563" spans="1:65" s="2" customFormat="1" ht="24">
      <c r="A1563" s="35"/>
      <c r="B1563" s="36"/>
      <c r="C1563" s="247" t="s">
        <v>3408</v>
      </c>
      <c r="D1563" s="247" t="s">
        <v>250</v>
      </c>
      <c r="E1563" s="248" t="s">
        <v>3409</v>
      </c>
      <c r="F1563" s="249" t="s">
        <v>3410</v>
      </c>
      <c r="G1563" s="250" t="s">
        <v>8</v>
      </c>
      <c r="H1563" s="251">
        <v>1</v>
      </c>
      <c r="I1563" s="252"/>
      <c r="J1563" s="251">
        <f t="shared" si="188"/>
        <v>0</v>
      </c>
      <c r="K1563" s="249" t="s">
        <v>1</v>
      </c>
      <c r="L1563" s="253"/>
      <c r="M1563" s="254" t="s">
        <v>1</v>
      </c>
      <c r="N1563" s="255" t="s">
        <v>41</v>
      </c>
      <c r="O1563" s="72"/>
      <c r="P1563" s="195">
        <f t="shared" si="189"/>
        <v>0</v>
      </c>
      <c r="Q1563" s="195">
        <v>0</v>
      </c>
      <c r="R1563" s="195">
        <f t="shared" si="190"/>
        <v>0</v>
      </c>
      <c r="S1563" s="195">
        <v>0</v>
      </c>
      <c r="T1563" s="196">
        <f t="shared" si="191"/>
        <v>0</v>
      </c>
      <c r="U1563" s="35"/>
      <c r="V1563" s="35"/>
      <c r="W1563" s="35"/>
      <c r="X1563" s="35"/>
      <c r="Y1563" s="35"/>
      <c r="Z1563" s="35"/>
      <c r="AA1563" s="35"/>
      <c r="AB1563" s="35"/>
      <c r="AC1563" s="35"/>
      <c r="AD1563" s="35"/>
      <c r="AE1563" s="35"/>
      <c r="AR1563" s="197" t="s">
        <v>373</v>
      </c>
      <c r="AT1563" s="197" t="s">
        <v>250</v>
      </c>
      <c r="AU1563" s="197" t="s">
        <v>85</v>
      </c>
      <c r="AY1563" s="18" t="s">
        <v>158</v>
      </c>
      <c r="BE1563" s="198">
        <f t="shared" si="192"/>
        <v>0</v>
      </c>
      <c r="BF1563" s="198">
        <f t="shared" si="193"/>
        <v>0</v>
      </c>
      <c r="BG1563" s="198">
        <f t="shared" si="194"/>
        <v>0</v>
      </c>
      <c r="BH1563" s="198">
        <f t="shared" si="195"/>
        <v>0</v>
      </c>
      <c r="BI1563" s="198">
        <f t="shared" si="196"/>
        <v>0</v>
      </c>
      <c r="BJ1563" s="18" t="s">
        <v>8</v>
      </c>
      <c r="BK1563" s="198">
        <f t="shared" si="197"/>
        <v>0</v>
      </c>
      <c r="BL1563" s="18" t="s">
        <v>283</v>
      </c>
      <c r="BM1563" s="197" t="s">
        <v>3411</v>
      </c>
    </row>
    <row r="1564" spans="1:65" s="2" customFormat="1" ht="24">
      <c r="A1564" s="35"/>
      <c r="B1564" s="36"/>
      <c r="C1564" s="247" t="s">
        <v>3412</v>
      </c>
      <c r="D1564" s="247" t="s">
        <v>250</v>
      </c>
      <c r="E1564" s="248" t="s">
        <v>3413</v>
      </c>
      <c r="F1564" s="249" t="s">
        <v>3414</v>
      </c>
      <c r="G1564" s="250" t="s">
        <v>8</v>
      </c>
      <c r="H1564" s="251">
        <v>1</v>
      </c>
      <c r="I1564" s="252"/>
      <c r="J1564" s="251">
        <f t="shared" si="188"/>
        <v>0</v>
      </c>
      <c r="K1564" s="249" t="s">
        <v>1</v>
      </c>
      <c r="L1564" s="253"/>
      <c r="M1564" s="254" t="s">
        <v>1</v>
      </c>
      <c r="N1564" s="255" t="s">
        <v>41</v>
      </c>
      <c r="O1564" s="72"/>
      <c r="P1564" s="195">
        <f t="shared" si="189"/>
        <v>0</v>
      </c>
      <c r="Q1564" s="195">
        <v>0</v>
      </c>
      <c r="R1564" s="195">
        <f t="shared" si="190"/>
        <v>0</v>
      </c>
      <c r="S1564" s="195">
        <v>0</v>
      </c>
      <c r="T1564" s="196">
        <f t="shared" si="191"/>
        <v>0</v>
      </c>
      <c r="U1564" s="35"/>
      <c r="V1564" s="35"/>
      <c r="W1564" s="35"/>
      <c r="X1564" s="35"/>
      <c r="Y1564" s="35"/>
      <c r="Z1564" s="35"/>
      <c r="AA1564" s="35"/>
      <c r="AB1564" s="35"/>
      <c r="AC1564" s="35"/>
      <c r="AD1564" s="35"/>
      <c r="AE1564" s="35"/>
      <c r="AR1564" s="197" t="s">
        <v>373</v>
      </c>
      <c r="AT1564" s="197" t="s">
        <v>250</v>
      </c>
      <c r="AU1564" s="197" t="s">
        <v>85</v>
      </c>
      <c r="AY1564" s="18" t="s">
        <v>158</v>
      </c>
      <c r="BE1564" s="198">
        <f t="shared" si="192"/>
        <v>0</v>
      </c>
      <c r="BF1564" s="198">
        <f t="shared" si="193"/>
        <v>0</v>
      </c>
      <c r="BG1564" s="198">
        <f t="shared" si="194"/>
        <v>0</v>
      </c>
      <c r="BH1564" s="198">
        <f t="shared" si="195"/>
        <v>0</v>
      </c>
      <c r="BI1564" s="198">
        <f t="shared" si="196"/>
        <v>0</v>
      </c>
      <c r="BJ1564" s="18" t="s">
        <v>8</v>
      </c>
      <c r="BK1564" s="198">
        <f t="shared" si="197"/>
        <v>0</v>
      </c>
      <c r="BL1564" s="18" t="s">
        <v>283</v>
      </c>
      <c r="BM1564" s="197" t="s">
        <v>3415</v>
      </c>
    </row>
    <row r="1565" spans="1:65" s="2" customFormat="1" ht="24">
      <c r="A1565" s="35"/>
      <c r="B1565" s="36"/>
      <c r="C1565" s="247" t="s">
        <v>3416</v>
      </c>
      <c r="D1565" s="247" t="s">
        <v>250</v>
      </c>
      <c r="E1565" s="248" t="s">
        <v>3417</v>
      </c>
      <c r="F1565" s="249" t="s">
        <v>3418</v>
      </c>
      <c r="G1565" s="250" t="s">
        <v>8</v>
      </c>
      <c r="H1565" s="251">
        <v>1</v>
      </c>
      <c r="I1565" s="252"/>
      <c r="J1565" s="251">
        <f t="shared" si="188"/>
        <v>0</v>
      </c>
      <c r="K1565" s="249" t="s">
        <v>1</v>
      </c>
      <c r="L1565" s="253"/>
      <c r="M1565" s="254" t="s">
        <v>1</v>
      </c>
      <c r="N1565" s="255" t="s">
        <v>41</v>
      </c>
      <c r="O1565" s="72"/>
      <c r="P1565" s="195">
        <f t="shared" si="189"/>
        <v>0</v>
      </c>
      <c r="Q1565" s="195">
        <v>0</v>
      </c>
      <c r="R1565" s="195">
        <f t="shared" si="190"/>
        <v>0</v>
      </c>
      <c r="S1565" s="195">
        <v>0</v>
      </c>
      <c r="T1565" s="196">
        <f t="shared" si="191"/>
        <v>0</v>
      </c>
      <c r="U1565" s="35"/>
      <c r="V1565" s="35"/>
      <c r="W1565" s="35"/>
      <c r="X1565" s="35"/>
      <c r="Y1565" s="35"/>
      <c r="Z1565" s="35"/>
      <c r="AA1565" s="35"/>
      <c r="AB1565" s="35"/>
      <c r="AC1565" s="35"/>
      <c r="AD1565" s="35"/>
      <c r="AE1565" s="35"/>
      <c r="AR1565" s="197" t="s">
        <v>373</v>
      </c>
      <c r="AT1565" s="197" t="s">
        <v>250</v>
      </c>
      <c r="AU1565" s="197" t="s">
        <v>85</v>
      </c>
      <c r="AY1565" s="18" t="s">
        <v>158</v>
      </c>
      <c r="BE1565" s="198">
        <f t="shared" si="192"/>
        <v>0</v>
      </c>
      <c r="BF1565" s="198">
        <f t="shared" si="193"/>
        <v>0</v>
      </c>
      <c r="BG1565" s="198">
        <f t="shared" si="194"/>
        <v>0</v>
      </c>
      <c r="BH1565" s="198">
        <f t="shared" si="195"/>
        <v>0</v>
      </c>
      <c r="BI1565" s="198">
        <f t="shared" si="196"/>
        <v>0</v>
      </c>
      <c r="BJ1565" s="18" t="s">
        <v>8</v>
      </c>
      <c r="BK1565" s="198">
        <f t="shared" si="197"/>
        <v>0</v>
      </c>
      <c r="BL1565" s="18" t="s">
        <v>283</v>
      </c>
      <c r="BM1565" s="197" t="s">
        <v>3419</v>
      </c>
    </row>
    <row r="1566" spans="1:65" s="2" customFormat="1" ht="24">
      <c r="A1566" s="35"/>
      <c r="B1566" s="36"/>
      <c r="C1566" s="247" t="s">
        <v>3420</v>
      </c>
      <c r="D1566" s="247" t="s">
        <v>250</v>
      </c>
      <c r="E1566" s="248" t="s">
        <v>3421</v>
      </c>
      <c r="F1566" s="249" t="s">
        <v>3422</v>
      </c>
      <c r="G1566" s="250" t="s">
        <v>8</v>
      </c>
      <c r="H1566" s="251">
        <v>1</v>
      </c>
      <c r="I1566" s="252"/>
      <c r="J1566" s="251">
        <f t="shared" si="188"/>
        <v>0</v>
      </c>
      <c r="K1566" s="249" t="s">
        <v>1</v>
      </c>
      <c r="L1566" s="253"/>
      <c r="M1566" s="254" t="s">
        <v>1</v>
      </c>
      <c r="N1566" s="255" t="s">
        <v>41</v>
      </c>
      <c r="O1566" s="72"/>
      <c r="P1566" s="195">
        <f t="shared" si="189"/>
        <v>0</v>
      </c>
      <c r="Q1566" s="195">
        <v>0</v>
      </c>
      <c r="R1566" s="195">
        <f t="shared" si="190"/>
        <v>0</v>
      </c>
      <c r="S1566" s="195">
        <v>0</v>
      </c>
      <c r="T1566" s="196">
        <f t="shared" si="191"/>
        <v>0</v>
      </c>
      <c r="U1566" s="35"/>
      <c r="V1566" s="35"/>
      <c r="W1566" s="35"/>
      <c r="X1566" s="35"/>
      <c r="Y1566" s="35"/>
      <c r="Z1566" s="35"/>
      <c r="AA1566" s="35"/>
      <c r="AB1566" s="35"/>
      <c r="AC1566" s="35"/>
      <c r="AD1566" s="35"/>
      <c r="AE1566" s="35"/>
      <c r="AR1566" s="197" t="s">
        <v>373</v>
      </c>
      <c r="AT1566" s="197" t="s">
        <v>250</v>
      </c>
      <c r="AU1566" s="197" t="s">
        <v>85</v>
      </c>
      <c r="AY1566" s="18" t="s">
        <v>158</v>
      </c>
      <c r="BE1566" s="198">
        <f t="shared" si="192"/>
        <v>0</v>
      </c>
      <c r="BF1566" s="198">
        <f t="shared" si="193"/>
        <v>0</v>
      </c>
      <c r="BG1566" s="198">
        <f t="shared" si="194"/>
        <v>0</v>
      </c>
      <c r="BH1566" s="198">
        <f t="shared" si="195"/>
        <v>0</v>
      </c>
      <c r="BI1566" s="198">
        <f t="shared" si="196"/>
        <v>0</v>
      </c>
      <c r="BJ1566" s="18" t="s">
        <v>8</v>
      </c>
      <c r="BK1566" s="198">
        <f t="shared" si="197"/>
        <v>0</v>
      </c>
      <c r="BL1566" s="18" t="s">
        <v>283</v>
      </c>
      <c r="BM1566" s="197" t="s">
        <v>3423</v>
      </c>
    </row>
    <row r="1567" spans="1:65" s="2" customFormat="1" ht="24">
      <c r="A1567" s="35"/>
      <c r="B1567" s="36"/>
      <c r="C1567" s="247" t="s">
        <v>3424</v>
      </c>
      <c r="D1567" s="247" t="s">
        <v>250</v>
      </c>
      <c r="E1567" s="248" t="s">
        <v>3425</v>
      </c>
      <c r="F1567" s="249" t="s">
        <v>3426</v>
      </c>
      <c r="G1567" s="250" t="s">
        <v>85</v>
      </c>
      <c r="H1567" s="251">
        <v>2</v>
      </c>
      <c r="I1567" s="252"/>
      <c r="J1567" s="251">
        <f t="shared" si="188"/>
        <v>0</v>
      </c>
      <c r="K1567" s="249" t="s">
        <v>1</v>
      </c>
      <c r="L1567" s="253"/>
      <c r="M1567" s="254" t="s">
        <v>1</v>
      </c>
      <c r="N1567" s="255" t="s">
        <v>41</v>
      </c>
      <c r="O1567" s="72"/>
      <c r="P1567" s="195">
        <f t="shared" si="189"/>
        <v>0</v>
      </c>
      <c r="Q1567" s="195">
        <v>0</v>
      </c>
      <c r="R1567" s="195">
        <f t="shared" si="190"/>
        <v>0</v>
      </c>
      <c r="S1567" s="195">
        <v>0</v>
      </c>
      <c r="T1567" s="196">
        <f t="shared" si="191"/>
        <v>0</v>
      </c>
      <c r="U1567" s="35"/>
      <c r="V1567" s="35"/>
      <c r="W1567" s="35"/>
      <c r="X1567" s="35"/>
      <c r="Y1567" s="35"/>
      <c r="Z1567" s="35"/>
      <c r="AA1567" s="35"/>
      <c r="AB1567" s="35"/>
      <c r="AC1567" s="35"/>
      <c r="AD1567" s="35"/>
      <c r="AE1567" s="35"/>
      <c r="AR1567" s="197" t="s">
        <v>373</v>
      </c>
      <c r="AT1567" s="197" t="s">
        <v>250</v>
      </c>
      <c r="AU1567" s="197" t="s">
        <v>85</v>
      </c>
      <c r="AY1567" s="18" t="s">
        <v>158</v>
      </c>
      <c r="BE1567" s="198">
        <f t="shared" si="192"/>
        <v>0</v>
      </c>
      <c r="BF1567" s="198">
        <f t="shared" si="193"/>
        <v>0</v>
      </c>
      <c r="BG1567" s="198">
        <f t="shared" si="194"/>
        <v>0</v>
      </c>
      <c r="BH1567" s="198">
        <f t="shared" si="195"/>
        <v>0</v>
      </c>
      <c r="BI1567" s="198">
        <f t="shared" si="196"/>
        <v>0</v>
      </c>
      <c r="BJ1567" s="18" t="s">
        <v>8</v>
      </c>
      <c r="BK1567" s="198">
        <f t="shared" si="197"/>
        <v>0</v>
      </c>
      <c r="BL1567" s="18" t="s">
        <v>283</v>
      </c>
      <c r="BM1567" s="197" t="s">
        <v>3427</v>
      </c>
    </row>
    <row r="1568" spans="1:65" s="2" customFormat="1" ht="24">
      <c r="A1568" s="35"/>
      <c r="B1568" s="36"/>
      <c r="C1568" s="247" t="s">
        <v>3428</v>
      </c>
      <c r="D1568" s="247" t="s">
        <v>250</v>
      </c>
      <c r="E1568" s="248" t="s">
        <v>3429</v>
      </c>
      <c r="F1568" s="249" t="s">
        <v>3430</v>
      </c>
      <c r="G1568" s="250" t="s">
        <v>8</v>
      </c>
      <c r="H1568" s="251">
        <v>1</v>
      </c>
      <c r="I1568" s="252"/>
      <c r="J1568" s="251">
        <f t="shared" si="188"/>
        <v>0</v>
      </c>
      <c r="K1568" s="249" t="s">
        <v>1</v>
      </c>
      <c r="L1568" s="253"/>
      <c r="M1568" s="254" t="s">
        <v>1</v>
      </c>
      <c r="N1568" s="255" t="s">
        <v>41</v>
      </c>
      <c r="O1568" s="72"/>
      <c r="P1568" s="195">
        <f t="shared" si="189"/>
        <v>0</v>
      </c>
      <c r="Q1568" s="195">
        <v>0</v>
      </c>
      <c r="R1568" s="195">
        <f t="shared" si="190"/>
        <v>0</v>
      </c>
      <c r="S1568" s="195">
        <v>0</v>
      </c>
      <c r="T1568" s="196">
        <f t="shared" si="191"/>
        <v>0</v>
      </c>
      <c r="U1568" s="35"/>
      <c r="V1568" s="35"/>
      <c r="W1568" s="35"/>
      <c r="X1568" s="35"/>
      <c r="Y1568" s="35"/>
      <c r="Z1568" s="35"/>
      <c r="AA1568" s="35"/>
      <c r="AB1568" s="35"/>
      <c r="AC1568" s="35"/>
      <c r="AD1568" s="35"/>
      <c r="AE1568" s="35"/>
      <c r="AR1568" s="197" t="s">
        <v>373</v>
      </c>
      <c r="AT1568" s="197" t="s">
        <v>250</v>
      </c>
      <c r="AU1568" s="197" t="s">
        <v>85</v>
      </c>
      <c r="AY1568" s="18" t="s">
        <v>158</v>
      </c>
      <c r="BE1568" s="198">
        <f t="shared" si="192"/>
        <v>0</v>
      </c>
      <c r="BF1568" s="198">
        <f t="shared" si="193"/>
        <v>0</v>
      </c>
      <c r="BG1568" s="198">
        <f t="shared" si="194"/>
        <v>0</v>
      </c>
      <c r="BH1568" s="198">
        <f t="shared" si="195"/>
        <v>0</v>
      </c>
      <c r="BI1568" s="198">
        <f t="shared" si="196"/>
        <v>0</v>
      </c>
      <c r="BJ1568" s="18" t="s">
        <v>8</v>
      </c>
      <c r="BK1568" s="198">
        <f t="shared" si="197"/>
        <v>0</v>
      </c>
      <c r="BL1568" s="18" t="s">
        <v>283</v>
      </c>
      <c r="BM1568" s="197" t="s">
        <v>3431</v>
      </c>
    </row>
    <row r="1569" spans="1:65" s="2" customFormat="1" ht="24">
      <c r="A1569" s="35"/>
      <c r="B1569" s="36"/>
      <c r="C1569" s="247" t="s">
        <v>3432</v>
      </c>
      <c r="D1569" s="247" t="s">
        <v>250</v>
      </c>
      <c r="E1569" s="248" t="s">
        <v>3433</v>
      </c>
      <c r="F1569" s="249" t="s">
        <v>3434</v>
      </c>
      <c r="G1569" s="250" t="s">
        <v>8</v>
      </c>
      <c r="H1569" s="251">
        <v>1</v>
      </c>
      <c r="I1569" s="252"/>
      <c r="J1569" s="251">
        <f t="shared" si="188"/>
        <v>0</v>
      </c>
      <c r="K1569" s="249" t="s">
        <v>1</v>
      </c>
      <c r="L1569" s="253"/>
      <c r="M1569" s="254" t="s">
        <v>1</v>
      </c>
      <c r="N1569" s="255" t="s">
        <v>41</v>
      </c>
      <c r="O1569" s="72"/>
      <c r="P1569" s="195">
        <f t="shared" si="189"/>
        <v>0</v>
      </c>
      <c r="Q1569" s="195">
        <v>0</v>
      </c>
      <c r="R1569" s="195">
        <f t="shared" si="190"/>
        <v>0</v>
      </c>
      <c r="S1569" s="195">
        <v>0</v>
      </c>
      <c r="T1569" s="196">
        <f t="shared" si="191"/>
        <v>0</v>
      </c>
      <c r="U1569" s="35"/>
      <c r="V1569" s="35"/>
      <c r="W1569" s="35"/>
      <c r="X1569" s="35"/>
      <c r="Y1569" s="35"/>
      <c r="Z1569" s="35"/>
      <c r="AA1569" s="35"/>
      <c r="AB1569" s="35"/>
      <c r="AC1569" s="35"/>
      <c r="AD1569" s="35"/>
      <c r="AE1569" s="35"/>
      <c r="AR1569" s="197" t="s">
        <v>373</v>
      </c>
      <c r="AT1569" s="197" t="s">
        <v>250</v>
      </c>
      <c r="AU1569" s="197" t="s">
        <v>85</v>
      </c>
      <c r="AY1569" s="18" t="s">
        <v>158</v>
      </c>
      <c r="BE1569" s="198">
        <f t="shared" si="192"/>
        <v>0</v>
      </c>
      <c r="BF1569" s="198">
        <f t="shared" si="193"/>
        <v>0</v>
      </c>
      <c r="BG1569" s="198">
        <f t="shared" si="194"/>
        <v>0</v>
      </c>
      <c r="BH1569" s="198">
        <f t="shared" si="195"/>
        <v>0</v>
      </c>
      <c r="BI1569" s="198">
        <f t="shared" si="196"/>
        <v>0</v>
      </c>
      <c r="BJ1569" s="18" t="s">
        <v>8</v>
      </c>
      <c r="BK1569" s="198">
        <f t="shared" si="197"/>
        <v>0</v>
      </c>
      <c r="BL1569" s="18" t="s">
        <v>283</v>
      </c>
      <c r="BM1569" s="197" t="s">
        <v>3435</v>
      </c>
    </row>
    <row r="1570" spans="1:65" s="2" customFormat="1" ht="24">
      <c r="A1570" s="35"/>
      <c r="B1570" s="36"/>
      <c r="C1570" s="247" t="s">
        <v>3436</v>
      </c>
      <c r="D1570" s="247" t="s">
        <v>250</v>
      </c>
      <c r="E1570" s="248" t="s">
        <v>3437</v>
      </c>
      <c r="F1570" s="249" t="s">
        <v>3438</v>
      </c>
      <c r="G1570" s="250" t="s">
        <v>8</v>
      </c>
      <c r="H1570" s="251">
        <v>1</v>
      </c>
      <c r="I1570" s="252"/>
      <c r="J1570" s="251">
        <f t="shared" si="188"/>
        <v>0</v>
      </c>
      <c r="K1570" s="249" t="s">
        <v>1</v>
      </c>
      <c r="L1570" s="253"/>
      <c r="M1570" s="254" t="s">
        <v>1</v>
      </c>
      <c r="N1570" s="255" t="s">
        <v>41</v>
      </c>
      <c r="O1570" s="72"/>
      <c r="P1570" s="195">
        <f t="shared" si="189"/>
        <v>0</v>
      </c>
      <c r="Q1570" s="195">
        <v>0</v>
      </c>
      <c r="R1570" s="195">
        <f t="shared" si="190"/>
        <v>0</v>
      </c>
      <c r="S1570" s="195">
        <v>0</v>
      </c>
      <c r="T1570" s="196">
        <f t="shared" si="191"/>
        <v>0</v>
      </c>
      <c r="U1570" s="35"/>
      <c r="V1570" s="35"/>
      <c r="W1570" s="35"/>
      <c r="X1570" s="35"/>
      <c r="Y1570" s="35"/>
      <c r="Z1570" s="35"/>
      <c r="AA1570" s="35"/>
      <c r="AB1570" s="35"/>
      <c r="AC1570" s="35"/>
      <c r="AD1570" s="35"/>
      <c r="AE1570" s="35"/>
      <c r="AR1570" s="197" t="s">
        <v>373</v>
      </c>
      <c r="AT1570" s="197" t="s">
        <v>250</v>
      </c>
      <c r="AU1570" s="197" t="s">
        <v>85</v>
      </c>
      <c r="AY1570" s="18" t="s">
        <v>158</v>
      </c>
      <c r="BE1570" s="198">
        <f t="shared" si="192"/>
        <v>0</v>
      </c>
      <c r="BF1570" s="198">
        <f t="shared" si="193"/>
        <v>0</v>
      </c>
      <c r="BG1570" s="198">
        <f t="shared" si="194"/>
        <v>0</v>
      </c>
      <c r="BH1570" s="198">
        <f t="shared" si="195"/>
        <v>0</v>
      </c>
      <c r="BI1570" s="198">
        <f t="shared" si="196"/>
        <v>0</v>
      </c>
      <c r="BJ1570" s="18" t="s">
        <v>8</v>
      </c>
      <c r="BK1570" s="198">
        <f t="shared" si="197"/>
        <v>0</v>
      </c>
      <c r="BL1570" s="18" t="s">
        <v>283</v>
      </c>
      <c r="BM1570" s="197" t="s">
        <v>3439</v>
      </c>
    </row>
    <row r="1571" spans="1:65" s="2" customFormat="1" ht="24">
      <c r="A1571" s="35"/>
      <c r="B1571" s="36"/>
      <c r="C1571" s="247" t="s">
        <v>3440</v>
      </c>
      <c r="D1571" s="247" t="s">
        <v>250</v>
      </c>
      <c r="E1571" s="248" t="s">
        <v>3441</v>
      </c>
      <c r="F1571" s="249" t="s">
        <v>3442</v>
      </c>
      <c r="G1571" s="250" t="s">
        <v>8</v>
      </c>
      <c r="H1571" s="251">
        <v>1</v>
      </c>
      <c r="I1571" s="252"/>
      <c r="J1571" s="251">
        <f t="shared" si="188"/>
        <v>0</v>
      </c>
      <c r="K1571" s="249" t="s">
        <v>1</v>
      </c>
      <c r="L1571" s="253"/>
      <c r="M1571" s="254" t="s">
        <v>1</v>
      </c>
      <c r="N1571" s="255" t="s">
        <v>41</v>
      </c>
      <c r="O1571" s="72"/>
      <c r="P1571" s="195">
        <f t="shared" si="189"/>
        <v>0</v>
      </c>
      <c r="Q1571" s="195">
        <v>0</v>
      </c>
      <c r="R1571" s="195">
        <f t="shared" si="190"/>
        <v>0</v>
      </c>
      <c r="S1571" s="195">
        <v>0</v>
      </c>
      <c r="T1571" s="196">
        <f t="shared" si="191"/>
        <v>0</v>
      </c>
      <c r="U1571" s="35"/>
      <c r="V1571" s="35"/>
      <c r="W1571" s="35"/>
      <c r="X1571" s="35"/>
      <c r="Y1571" s="35"/>
      <c r="Z1571" s="35"/>
      <c r="AA1571" s="35"/>
      <c r="AB1571" s="35"/>
      <c r="AC1571" s="35"/>
      <c r="AD1571" s="35"/>
      <c r="AE1571" s="35"/>
      <c r="AR1571" s="197" t="s">
        <v>373</v>
      </c>
      <c r="AT1571" s="197" t="s">
        <v>250</v>
      </c>
      <c r="AU1571" s="197" t="s">
        <v>85</v>
      </c>
      <c r="AY1571" s="18" t="s">
        <v>158</v>
      </c>
      <c r="BE1571" s="198">
        <f t="shared" si="192"/>
        <v>0</v>
      </c>
      <c r="BF1571" s="198">
        <f t="shared" si="193"/>
        <v>0</v>
      </c>
      <c r="BG1571" s="198">
        <f t="shared" si="194"/>
        <v>0</v>
      </c>
      <c r="BH1571" s="198">
        <f t="shared" si="195"/>
        <v>0</v>
      </c>
      <c r="BI1571" s="198">
        <f t="shared" si="196"/>
        <v>0</v>
      </c>
      <c r="BJ1571" s="18" t="s">
        <v>8</v>
      </c>
      <c r="BK1571" s="198">
        <f t="shared" si="197"/>
        <v>0</v>
      </c>
      <c r="BL1571" s="18" t="s">
        <v>283</v>
      </c>
      <c r="BM1571" s="197" t="s">
        <v>3443</v>
      </c>
    </row>
    <row r="1572" spans="1:65" s="2" customFormat="1" ht="24">
      <c r="A1572" s="35"/>
      <c r="B1572" s="36"/>
      <c r="C1572" s="247" t="s">
        <v>3444</v>
      </c>
      <c r="D1572" s="247" t="s">
        <v>250</v>
      </c>
      <c r="E1572" s="248" t="s">
        <v>3445</v>
      </c>
      <c r="F1572" s="249" t="s">
        <v>3446</v>
      </c>
      <c r="G1572" s="250" t="s">
        <v>8</v>
      </c>
      <c r="H1572" s="251">
        <v>1</v>
      </c>
      <c r="I1572" s="252"/>
      <c r="J1572" s="251">
        <f t="shared" si="188"/>
        <v>0</v>
      </c>
      <c r="K1572" s="249" t="s">
        <v>1</v>
      </c>
      <c r="L1572" s="253"/>
      <c r="M1572" s="254" t="s">
        <v>1</v>
      </c>
      <c r="N1572" s="255" t="s">
        <v>41</v>
      </c>
      <c r="O1572" s="72"/>
      <c r="P1572" s="195">
        <f t="shared" si="189"/>
        <v>0</v>
      </c>
      <c r="Q1572" s="195">
        <v>0</v>
      </c>
      <c r="R1572" s="195">
        <f t="shared" si="190"/>
        <v>0</v>
      </c>
      <c r="S1572" s="195">
        <v>0</v>
      </c>
      <c r="T1572" s="196">
        <f t="shared" si="191"/>
        <v>0</v>
      </c>
      <c r="U1572" s="35"/>
      <c r="V1572" s="35"/>
      <c r="W1572" s="35"/>
      <c r="X1572" s="35"/>
      <c r="Y1572" s="35"/>
      <c r="Z1572" s="35"/>
      <c r="AA1572" s="35"/>
      <c r="AB1572" s="35"/>
      <c r="AC1572" s="35"/>
      <c r="AD1572" s="35"/>
      <c r="AE1572" s="35"/>
      <c r="AR1572" s="197" t="s">
        <v>373</v>
      </c>
      <c r="AT1572" s="197" t="s">
        <v>250</v>
      </c>
      <c r="AU1572" s="197" t="s">
        <v>85</v>
      </c>
      <c r="AY1572" s="18" t="s">
        <v>158</v>
      </c>
      <c r="BE1572" s="198">
        <f t="shared" si="192"/>
        <v>0</v>
      </c>
      <c r="BF1572" s="198">
        <f t="shared" si="193"/>
        <v>0</v>
      </c>
      <c r="BG1572" s="198">
        <f t="shared" si="194"/>
        <v>0</v>
      </c>
      <c r="BH1572" s="198">
        <f t="shared" si="195"/>
        <v>0</v>
      </c>
      <c r="BI1572" s="198">
        <f t="shared" si="196"/>
        <v>0</v>
      </c>
      <c r="BJ1572" s="18" t="s">
        <v>8</v>
      </c>
      <c r="BK1572" s="198">
        <f t="shared" si="197"/>
        <v>0</v>
      </c>
      <c r="BL1572" s="18" t="s">
        <v>283</v>
      </c>
      <c r="BM1572" s="197" t="s">
        <v>3447</v>
      </c>
    </row>
    <row r="1573" spans="1:65" s="2" customFormat="1" ht="24">
      <c r="A1573" s="35"/>
      <c r="B1573" s="36"/>
      <c r="C1573" s="247" t="s">
        <v>3448</v>
      </c>
      <c r="D1573" s="247" t="s">
        <v>250</v>
      </c>
      <c r="E1573" s="248" t="s">
        <v>3449</v>
      </c>
      <c r="F1573" s="249" t="s">
        <v>3450</v>
      </c>
      <c r="G1573" s="250" t="s">
        <v>8</v>
      </c>
      <c r="H1573" s="251">
        <v>1</v>
      </c>
      <c r="I1573" s="252"/>
      <c r="J1573" s="251">
        <f t="shared" si="188"/>
        <v>0</v>
      </c>
      <c r="K1573" s="249" t="s">
        <v>1</v>
      </c>
      <c r="L1573" s="253"/>
      <c r="M1573" s="254" t="s">
        <v>1</v>
      </c>
      <c r="N1573" s="255" t="s">
        <v>41</v>
      </c>
      <c r="O1573" s="72"/>
      <c r="P1573" s="195">
        <f t="shared" si="189"/>
        <v>0</v>
      </c>
      <c r="Q1573" s="195">
        <v>0</v>
      </c>
      <c r="R1573" s="195">
        <f t="shared" si="190"/>
        <v>0</v>
      </c>
      <c r="S1573" s="195">
        <v>0</v>
      </c>
      <c r="T1573" s="196">
        <f t="shared" si="191"/>
        <v>0</v>
      </c>
      <c r="U1573" s="35"/>
      <c r="V1573" s="35"/>
      <c r="W1573" s="35"/>
      <c r="X1573" s="35"/>
      <c r="Y1573" s="35"/>
      <c r="Z1573" s="35"/>
      <c r="AA1573" s="35"/>
      <c r="AB1573" s="35"/>
      <c r="AC1573" s="35"/>
      <c r="AD1573" s="35"/>
      <c r="AE1573" s="35"/>
      <c r="AR1573" s="197" t="s">
        <v>373</v>
      </c>
      <c r="AT1573" s="197" t="s">
        <v>250</v>
      </c>
      <c r="AU1573" s="197" t="s">
        <v>85</v>
      </c>
      <c r="AY1573" s="18" t="s">
        <v>158</v>
      </c>
      <c r="BE1573" s="198">
        <f t="shared" si="192"/>
        <v>0</v>
      </c>
      <c r="BF1573" s="198">
        <f t="shared" si="193"/>
        <v>0</v>
      </c>
      <c r="BG1573" s="198">
        <f t="shared" si="194"/>
        <v>0</v>
      </c>
      <c r="BH1573" s="198">
        <f t="shared" si="195"/>
        <v>0</v>
      </c>
      <c r="BI1573" s="198">
        <f t="shared" si="196"/>
        <v>0</v>
      </c>
      <c r="BJ1573" s="18" t="s">
        <v>8</v>
      </c>
      <c r="BK1573" s="198">
        <f t="shared" si="197"/>
        <v>0</v>
      </c>
      <c r="BL1573" s="18" t="s">
        <v>283</v>
      </c>
      <c r="BM1573" s="197" t="s">
        <v>3451</v>
      </c>
    </row>
    <row r="1574" spans="1:65" s="2" customFormat="1" ht="24">
      <c r="A1574" s="35"/>
      <c r="B1574" s="36"/>
      <c r="C1574" s="247" t="s">
        <v>3452</v>
      </c>
      <c r="D1574" s="247" t="s">
        <v>250</v>
      </c>
      <c r="E1574" s="248" t="s">
        <v>3453</v>
      </c>
      <c r="F1574" s="249" t="s">
        <v>3454</v>
      </c>
      <c r="G1574" s="250" t="s">
        <v>8</v>
      </c>
      <c r="H1574" s="251">
        <v>1</v>
      </c>
      <c r="I1574" s="252"/>
      <c r="J1574" s="251">
        <f t="shared" si="188"/>
        <v>0</v>
      </c>
      <c r="K1574" s="249" t="s">
        <v>1</v>
      </c>
      <c r="L1574" s="253"/>
      <c r="M1574" s="254" t="s">
        <v>1</v>
      </c>
      <c r="N1574" s="255" t="s">
        <v>41</v>
      </c>
      <c r="O1574" s="72"/>
      <c r="P1574" s="195">
        <f t="shared" si="189"/>
        <v>0</v>
      </c>
      <c r="Q1574" s="195">
        <v>0</v>
      </c>
      <c r="R1574" s="195">
        <f t="shared" si="190"/>
        <v>0</v>
      </c>
      <c r="S1574" s="195">
        <v>0</v>
      </c>
      <c r="T1574" s="196">
        <f t="shared" si="191"/>
        <v>0</v>
      </c>
      <c r="U1574" s="35"/>
      <c r="V1574" s="35"/>
      <c r="W1574" s="35"/>
      <c r="X1574" s="35"/>
      <c r="Y1574" s="35"/>
      <c r="Z1574" s="35"/>
      <c r="AA1574" s="35"/>
      <c r="AB1574" s="35"/>
      <c r="AC1574" s="35"/>
      <c r="AD1574" s="35"/>
      <c r="AE1574" s="35"/>
      <c r="AR1574" s="197" t="s">
        <v>373</v>
      </c>
      <c r="AT1574" s="197" t="s">
        <v>250</v>
      </c>
      <c r="AU1574" s="197" t="s">
        <v>85</v>
      </c>
      <c r="AY1574" s="18" t="s">
        <v>158</v>
      </c>
      <c r="BE1574" s="198">
        <f t="shared" si="192"/>
        <v>0</v>
      </c>
      <c r="BF1574" s="198">
        <f t="shared" si="193"/>
        <v>0</v>
      </c>
      <c r="BG1574" s="198">
        <f t="shared" si="194"/>
        <v>0</v>
      </c>
      <c r="BH1574" s="198">
        <f t="shared" si="195"/>
        <v>0</v>
      </c>
      <c r="BI1574" s="198">
        <f t="shared" si="196"/>
        <v>0</v>
      </c>
      <c r="BJ1574" s="18" t="s">
        <v>8</v>
      </c>
      <c r="BK1574" s="198">
        <f t="shared" si="197"/>
        <v>0</v>
      </c>
      <c r="BL1574" s="18" t="s">
        <v>283</v>
      </c>
      <c r="BM1574" s="197" t="s">
        <v>3455</v>
      </c>
    </row>
    <row r="1575" spans="1:65" s="2" customFormat="1" ht="24">
      <c r="A1575" s="35"/>
      <c r="B1575" s="36"/>
      <c r="C1575" s="247" t="s">
        <v>3456</v>
      </c>
      <c r="D1575" s="247" t="s">
        <v>250</v>
      </c>
      <c r="E1575" s="248" t="s">
        <v>3457</v>
      </c>
      <c r="F1575" s="249" t="s">
        <v>3458</v>
      </c>
      <c r="G1575" s="250" t="s">
        <v>8</v>
      </c>
      <c r="H1575" s="251">
        <v>1</v>
      </c>
      <c r="I1575" s="252"/>
      <c r="J1575" s="251">
        <f t="shared" si="188"/>
        <v>0</v>
      </c>
      <c r="K1575" s="249" t="s">
        <v>1</v>
      </c>
      <c r="L1575" s="253"/>
      <c r="M1575" s="254" t="s">
        <v>1</v>
      </c>
      <c r="N1575" s="255" t="s">
        <v>41</v>
      </c>
      <c r="O1575" s="72"/>
      <c r="P1575" s="195">
        <f t="shared" si="189"/>
        <v>0</v>
      </c>
      <c r="Q1575" s="195">
        <v>0</v>
      </c>
      <c r="R1575" s="195">
        <f t="shared" si="190"/>
        <v>0</v>
      </c>
      <c r="S1575" s="195">
        <v>0</v>
      </c>
      <c r="T1575" s="196">
        <f t="shared" si="191"/>
        <v>0</v>
      </c>
      <c r="U1575" s="35"/>
      <c r="V1575" s="35"/>
      <c r="W1575" s="35"/>
      <c r="X1575" s="35"/>
      <c r="Y1575" s="35"/>
      <c r="Z1575" s="35"/>
      <c r="AA1575" s="35"/>
      <c r="AB1575" s="35"/>
      <c r="AC1575" s="35"/>
      <c r="AD1575" s="35"/>
      <c r="AE1575" s="35"/>
      <c r="AR1575" s="197" t="s">
        <v>373</v>
      </c>
      <c r="AT1575" s="197" t="s">
        <v>250</v>
      </c>
      <c r="AU1575" s="197" t="s">
        <v>85</v>
      </c>
      <c r="AY1575" s="18" t="s">
        <v>158</v>
      </c>
      <c r="BE1575" s="198">
        <f t="shared" si="192"/>
        <v>0</v>
      </c>
      <c r="BF1575" s="198">
        <f t="shared" si="193"/>
        <v>0</v>
      </c>
      <c r="BG1575" s="198">
        <f t="shared" si="194"/>
        <v>0</v>
      </c>
      <c r="BH1575" s="198">
        <f t="shared" si="195"/>
        <v>0</v>
      </c>
      <c r="BI1575" s="198">
        <f t="shared" si="196"/>
        <v>0</v>
      </c>
      <c r="BJ1575" s="18" t="s">
        <v>8</v>
      </c>
      <c r="BK1575" s="198">
        <f t="shared" si="197"/>
        <v>0</v>
      </c>
      <c r="BL1575" s="18" t="s">
        <v>283</v>
      </c>
      <c r="BM1575" s="197" t="s">
        <v>3459</v>
      </c>
    </row>
    <row r="1576" spans="1:65" s="2" customFormat="1" ht="24">
      <c r="A1576" s="35"/>
      <c r="B1576" s="36"/>
      <c r="C1576" s="247" t="s">
        <v>3460</v>
      </c>
      <c r="D1576" s="247" t="s">
        <v>250</v>
      </c>
      <c r="E1576" s="248" t="s">
        <v>3461</v>
      </c>
      <c r="F1576" s="249" t="s">
        <v>3462</v>
      </c>
      <c r="G1576" s="250" t="s">
        <v>8</v>
      </c>
      <c r="H1576" s="251">
        <v>1</v>
      </c>
      <c r="I1576" s="252"/>
      <c r="J1576" s="251">
        <f t="shared" si="188"/>
        <v>0</v>
      </c>
      <c r="K1576" s="249" t="s">
        <v>1</v>
      </c>
      <c r="L1576" s="253"/>
      <c r="M1576" s="254" t="s">
        <v>1</v>
      </c>
      <c r="N1576" s="255" t="s">
        <v>41</v>
      </c>
      <c r="O1576" s="72"/>
      <c r="P1576" s="195">
        <f t="shared" si="189"/>
        <v>0</v>
      </c>
      <c r="Q1576" s="195">
        <v>0</v>
      </c>
      <c r="R1576" s="195">
        <f t="shared" si="190"/>
        <v>0</v>
      </c>
      <c r="S1576" s="195">
        <v>0</v>
      </c>
      <c r="T1576" s="196">
        <f t="shared" si="191"/>
        <v>0</v>
      </c>
      <c r="U1576" s="35"/>
      <c r="V1576" s="35"/>
      <c r="W1576" s="35"/>
      <c r="X1576" s="35"/>
      <c r="Y1576" s="35"/>
      <c r="Z1576" s="35"/>
      <c r="AA1576" s="35"/>
      <c r="AB1576" s="35"/>
      <c r="AC1576" s="35"/>
      <c r="AD1576" s="35"/>
      <c r="AE1576" s="35"/>
      <c r="AR1576" s="197" t="s">
        <v>373</v>
      </c>
      <c r="AT1576" s="197" t="s">
        <v>250</v>
      </c>
      <c r="AU1576" s="197" t="s">
        <v>85</v>
      </c>
      <c r="AY1576" s="18" t="s">
        <v>158</v>
      </c>
      <c r="BE1576" s="198">
        <f t="shared" si="192"/>
        <v>0</v>
      </c>
      <c r="BF1576" s="198">
        <f t="shared" si="193"/>
        <v>0</v>
      </c>
      <c r="BG1576" s="198">
        <f t="shared" si="194"/>
        <v>0</v>
      </c>
      <c r="BH1576" s="198">
        <f t="shared" si="195"/>
        <v>0</v>
      </c>
      <c r="BI1576" s="198">
        <f t="shared" si="196"/>
        <v>0</v>
      </c>
      <c r="BJ1576" s="18" t="s">
        <v>8</v>
      </c>
      <c r="BK1576" s="198">
        <f t="shared" si="197"/>
        <v>0</v>
      </c>
      <c r="BL1576" s="18" t="s">
        <v>283</v>
      </c>
      <c r="BM1576" s="197" t="s">
        <v>3463</v>
      </c>
    </row>
    <row r="1577" spans="1:65" s="2" customFormat="1" ht="24">
      <c r="A1577" s="35"/>
      <c r="B1577" s="36"/>
      <c r="C1577" s="247" t="s">
        <v>3464</v>
      </c>
      <c r="D1577" s="247" t="s">
        <v>250</v>
      </c>
      <c r="E1577" s="248" t="s">
        <v>3465</v>
      </c>
      <c r="F1577" s="249" t="s">
        <v>3466</v>
      </c>
      <c r="G1577" s="250" t="s">
        <v>8</v>
      </c>
      <c r="H1577" s="251">
        <v>1</v>
      </c>
      <c r="I1577" s="252"/>
      <c r="J1577" s="251">
        <f t="shared" si="188"/>
        <v>0</v>
      </c>
      <c r="K1577" s="249" t="s">
        <v>1</v>
      </c>
      <c r="L1577" s="253"/>
      <c r="M1577" s="254" t="s">
        <v>1</v>
      </c>
      <c r="N1577" s="255" t="s">
        <v>41</v>
      </c>
      <c r="O1577" s="72"/>
      <c r="P1577" s="195">
        <f t="shared" si="189"/>
        <v>0</v>
      </c>
      <c r="Q1577" s="195">
        <v>0</v>
      </c>
      <c r="R1577" s="195">
        <f t="shared" si="190"/>
        <v>0</v>
      </c>
      <c r="S1577" s="195">
        <v>0</v>
      </c>
      <c r="T1577" s="196">
        <f t="shared" si="191"/>
        <v>0</v>
      </c>
      <c r="U1577" s="35"/>
      <c r="V1577" s="35"/>
      <c r="W1577" s="35"/>
      <c r="X1577" s="35"/>
      <c r="Y1577" s="35"/>
      <c r="Z1577" s="35"/>
      <c r="AA1577" s="35"/>
      <c r="AB1577" s="35"/>
      <c r="AC1577" s="35"/>
      <c r="AD1577" s="35"/>
      <c r="AE1577" s="35"/>
      <c r="AR1577" s="197" t="s">
        <v>373</v>
      </c>
      <c r="AT1577" s="197" t="s">
        <v>250</v>
      </c>
      <c r="AU1577" s="197" t="s">
        <v>85</v>
      </c>
      <c r="AY1577" s="18" t="s">
        <v>158</v>
      </c>
      <c r="BE1577" s="198">
        <f t="shared" si="192"/>
        <v>0</v>
      </c>
      <c r="BF1577" s="198">
        <f t="shared" si="193"/>
        <v>0</v>
      </c>
      <c r="BG1577" s="198">
        <f t="shared" si="194"/>
        <v>0</v>
      </c>
      <c r="BH1577" s="198">
        <f t="shared" si="195"/>
        <v>0</v>
      </c>
      <c r="BI1577" s="198">
        <f t="shared" si="196"/>
        <v>0</v>
      </c>
      <c r="BJ1577" s="18" t="s">
        <v>8</v>
      </c>
      <c r="BK1577" s="198">
        <f t="shared" si="197"/>
        <v>0</v>
      </c>
      <c r="BL1577" s="18" t="s">
        <v>283</v>
      </c>
      <c r="BM1577" s="197" t="s">
        <v>3467</v>
      </c>
    </row>
    <row r="1578" spans="1:65" s="2" customFormat="1" ht="24">
      <c r="A1578" s="35"/>
      <c r="B1578" s="36"/>
      <c r="C1578" s="247" t="s">
        <v>3468</v>
      </c>
      <c r="D1578" s="247" t="s">
        <v>250</v>
      </c>
      <c r="E1578" s="248" t="s">
        <v>3469</v>
      </c>
      <c r="F1578" s="249" t="s">
        <v>3470</v>
      </c>
      <c r="G1578" s="250" t="s">
        <v>8</v>
      </c>
      <c r="H1578" s="251">
        <v>1</v>
      </c>
      <c r="I1578" s="252"/>
      <c r="J1578" s="251">
        <f t="shared" si="188"/>
        <v>0</v>
      </c>
      <c r="K1578" s="249" t="s">
        <v>1</v>
      </c>
      <c r="L1578" s="253"/>
      <c r="M1578" s="254" t="s">
        <v>1</v>
      </c>
      <c r="N1578" s="255" t="s">
        <v>41</v>
      </c>
      <c r="O1578" s="72"/>
      <c r="P1578" s="195">
        <f t="shared" si="189"/>
        <v>0</v>
      </c>
      <c r="Q1578" s="195">
        <v>0</v>
      </c>
      <c r="R1578" s="195">
        <f t="shared" si="190"/>
        <v>0</v>
      </c>
      <c r="S1578" s="195">
        <v>0</v>
      </c>
      <c r="T1578" s="196">
        <f t="shared" si="191"/>
        <v>0</v>
      </c>
      <c r="U1578" s="35"/>
      <c r="V1578" s="35"/>
      <c r="W1578" s="35"/>
      <c r="X1578" s="35"/>
      <c r="Y1578" s="35"/>
      <c r="Z1578" s="35"/>
      <c r="AA1578" s="35"/>
      <c r="AB1578" s="35"/>
      <c r="AC1578" s="35"/>
      <c r="AD1578" s="35"/>
      <c r="AE1578" s="35"/>
      <c r="AR1578" s="197" t="s">
        <v>373</v>
      </c>
      <c r="AT1578" s="197" t="s">
        <v>250</v>
      </c>
      <c r="AU1578" s="197" t="s">
        <v>85</v>
      </c>
      <c r="AY1578" s="18" t="s">
        <v>158</v>
      </c>
      <c r="BE1578" s="198">
        <f t="shared" si="192"/>
        <v>0</v>
      </c>
      <c r="BF1578" s="198">
        <f t="shared" si="193"/>
        <v>0</v>
      </c>
      <c r="BG1578" s="198">
        <f t="shared" si="194"/>
        <v>0</v>
      </c>
      <c r="BH1578" s="198">
        <f t="shared" si="195"/>
        <v>0</v>
      </c>
      <c r="BI1578" s="198">
        <f t="shared" si="196"/>
        <v>0</v>
      </c>
      <c r="BJ1578" s="18" t="s">
        <v>8</v>
      </c>
      <c r="BK1578" s="198">
        <f t="shared" si="197"/>
        <v>0</v>
      </c>
      <c r="BL1578" s="18" t="s">
        <v>283</v>
      </c>
      <c r="BM1578" s="197" t="s">
        <v>3471</v>
      </c>
    </row>
    <row r="1579" spans="1:65" s="2" customFormat="1" ht="24">
      <c r="A1579" s="35"/>
      <c r="B1579" s="36"/>
      <c r="C1579" s="247" t="s">
        <v>3472</v>
      </c>
      <c r="D1579" s="247" t="s">
        <v>250</v>
      </c>
      <c r="E1579" s="248" t="s">
        <v>3473</v>
      </c>
      <c r="F1579" s="249" t="s">
        <v>3474</v>
      </c>
      <c r="G1579" s="250" t="s">
        <v>8</v>
      </c>
      <c r="H1579" s="251">
        <v>1</v>
      </c>
      <c r="I1579" s="252"/>
      <c r="J1579" s="251">
        <f t="shared" si="188"/>
        <v>0</v>
      </c>
      <c r="K1579" s="249" t="s">
        <v>1</v>
      </c>
      <c r="L1579" s="253"/>
      <c r="M1579" s="254" t="s">
        <v>1</v>
      </c>
      <c r="N1579" s="255" t="s">
        <v>41</v>
      </c>
      <c r="O1579" s="72"/>
      <c r="P1579" s="195">
        <f t="shared" si="189"/>
        <v>0</v>
      </c>
      <c r="Q1579" s="195">
        <v>0</v>
      </c>
      <c r="R1579" s="195">
        <f t="shared" si="190"/>
        <v>0</v>
      </c>
      <c r="S1579" s="195">
        <v>0</v>
      </c>
      <c r="T1579" s="196">
        <f t="shared" si="191"/>
        <v>0</v>
      </c>
      <c r="U1579" s="35"/>
      <c r="V1579" s="35"/>
      <c r="W1579" s="35"/>
      <c r="X1579" s="35"/>
      <c r="Y1579" s="35"/>
      <c r="Z1579" s="35"/>
      <c r="AA1579" s="35"/>
      <c r="AB1579" s="35"/>
      <c r="AC1579" s="35"/>
      <c r="AD1579" s="35"/>
      <c r="AE1579" s="35"/>
      <c r="AR1579" s="197" t="s">
        <v>373</v>
      </c>
      <c r="AT1579" s="197" t="s">
        <v>250</v>
      </c>
      <c r="AU1579" s="197" t="s">
        <v>85</v>
      </c>
      <c r="AY1579" s="18" t="s">
        <v>158</v>
      </c>
      <c r="BE1579" s="198">
        <f t="shared" si="192"/>
        <v>0</v>
      </c>
      <c r="BF1579" s="198">
        <f t="shared" si="193"/>
        <v>0</v>
      </c>
      <c r="BG1579" s="198">
        <f t="shared" si="194"/>
        <v>0</v>
      </c>
      <c r="BH1579" s="198">
        <f t="shared" si="195"/>
        <v>0</v>
      </c>
      <c r="BI1579" s="198">
        <f t="shared" si="196"/>
        <v>0</v>
      </c>
      <c r="BJ1579" s="18" t="s">
        <v>8</v>
      </c>
      <c r="BK1579" s="198">
        <f t="shared" si="197"/>
        <v>0</v>
      </c>
      <c r="BL1579" s="18" t="s">
        <v>283</v>
      </c>
      <c r="BM1579" s="197" t="s">
        <v>3475</v>
      </c>
    </row>
    <row r="1580" spans="1:65" s="2" customFormat="1" ht="21.75" customHeight="1">
      <c r="A1580" s="35"/>
      <c r="B1580" s="36"/>
      <c r="C1580" s="247" t="s">
        <v>3476</v>
      </c>
      <c r="D1580" s="247" t="s">
        <v>250</v>
      </c>
      <c r="E1580" s="248" t="s">
        <v>3477</v>
      </c>
      <c r="F1580" s="249" t="s">
        <v>3478</v>
      </c>
      <c r="G1580" s="250" t="s">
        <v>8</v>
      </c>
      <c r="H1580" s="251">
        <v>1</v>
      </c>
      <c r="I1580" s="252"/>
      <c r="J1580" s="251">
        <f t="shared" si="188"/>
        <v>0</v>
      </c>
      <c r="K1580" s="249" t="s">
        <v>1</v>
      </c>
      <c r="L1580" s="253"/>
      <c r="M1580" s="254" t="s">
        <v>1</v>
      </c>
      <c r="N1580" s="255" t="s">
        <v>41</v>
      </c>
      <c r="O1580" s="72"/>
      <c r="P1580" s="195">
        <f t="shared" si="189"/>
        <v>0</v>
      </c>
      <c r="Q1580" s="195">
        <v>0</v>
      </c>
      <c r="R1580" s="195">
        <f t="shared" si="190"/>
        <v>0</v>
      </c>
      <c r="S1580" s="195">
        <v>0</v>
      </c>
      <c r="T1580" s="196">
        <f t="shared" si="191"/>
        <v>0</v>
      </c>
      <c r="U1580" s="35"/>
      <c r="V1580" s="35"/>
      <c r="W1580" s="35"/>
      <c r="X1580" s="35"/>
      <c r="Y1580" s="35"/>
      <c r="Z1580" s="35"/>
      <c r="AA1580" s="35"/>
      <c r="AB1580" s="35"/>
      <c r="AC1580" s="35"/>
      <c r="AD1580" s="35"/>
      <c r="AE1580" s="35"/>
      <c r="AR1580" s="197" t="s">
        <v>373</v>
      </c>
      <c r="AT1580" s="197" t="s">
        <v>250</v>
      </c>
      <c r="AU1580" s="197" t="s">
        <v>85</v>
      </c>
      <c r="AY1580" s="18" t="s">
        <v>158</v>
      </c>
      <c r="BE1580" s="198">
        <f t="shared" si="192"/>
        <v>0</v>
      </c>
      <c r="BF1580" s="198">
        <f t="shared" si="193"/>
        <v>0</v>
      </c>
      <c r="BG1580" s="198">
        <f t="shared" si="194"/>
        <v>0</v>
      </c>
      <c r="BH1580" s="198">
        <f t="shared" si="195"/>
        <v>0</v>
      </c>
      <c r="BI1580" s="198">
        <f t="shared" si="196"/>
        <v>0</v>
      </c>
      <c r="BJ1580" s="18" t="s">
        <v>8</v>
      </c>
      <c r="BK1580" s="198">
        <f t="shared" si="197"/>
        <v>0</v>
      </c>
      <c r="BL1580" s="18" t="s">
        <v>283</v>
      </c>
      <c r="BM1580" s="197" t="s">
        <v>3479</v>
      </c>
    </row>
    <row r="1581" spans="1:65" s="2" customFormat="1" ht="21.75" customHeight="1">
      <c r="A1581" s="35"/>
      <c r="B1581" s="36"/>
      <c r="C1581" s="247" t="s">
        <v>3480</v>
      </c>
      <c r="D1581" s="247" t="s">
        <v>250</v>
      </c>
      <c r="E1581" s="248" t="s">
        <v>3481</v>
      </c>
      <c r="F1581" s="249" t="s">
        <v>3482</v>
      </c>
      <c r="G1581" s="250" t="s">
        <v>8</v>
      </c>
      <c r="H1581" s="251">
        <v>1</v>
      </c>
      <c r="I1581" s="252"/>
      <c r="J1581" s="251">
        <f t="shared" si="188"/>
        <v>0</v>
      </c>
      <c r="K1581" s="249" t="s">
        <v>1</v>
      </c>
      <c r="L1581" s="253"/>
      <c r="M1581" s="254" t="s">
        <v>1</v>
      </c>
      <c r="N1581" s="255" t="s">
        <v>41</v>
      </c>
      <c r="O1581" s="72"/>
      <c r="P1581" s="195">
        <f t="shared" si="189"/>
        <v>0</v>
      </c>
      <c r="Q1581" s="195">
        <v>0</v>
      </c>
      <c r="R1581" s="195">
        <f t="shared" si="190"/>
        <v>0</v>
      </c>
      <c r="S1581" s="195">
        <v>0</v>
      </c>
      <c r="T1581" s="196">
        <f t="shared" si="191"/>
        <v>0</v>
      </c>
      <c r="U1581" s="35"/>
      <c r="V1581" s="35"/>
      <c r="W1581" s="35"/>
      <c r="X1581" s="35"/>
      <c r="Y1581" s="35"/>
      <c r="Z1581" s="35"/>
      <c r="AA1581" s="35"/>
      <c r="AB1581" s="35"/>
      <c r="AC1581" s="35"/>
      <c r="AD1581" s="35"/>
      <c r="AE1581" s="35"/>
      <c r="AR1581" s="197" t="s">
        <v>373</v>
      </c>
      <c r="AT1581" s="197" t="s">
        <v>250</v>
      </c>
      <c r="AU1581" s="197" t="s">
        <v>85</v>
      </c>
      <c r="AY1581" s="18" t="s">
        <v>158</v>
      </c>
      <c r="BE1581" s="198">
        <f t="shared" si="192"/>
        <v>0</v>
      </c>
      <c r="BF1581" s="198">
        <f t="shared" si="193"/>
        <v>0</v>
      </c>
      <c r="BG1581" s="198">
        <f t="shared" si="194"/>
        <v>0</v>
      </c>
      <c r="BH1581" s="198">
        <f t="shared" si="195"/>
        <v>0</v>
      </c>
      <c r="BI1581" s="198">
        <f t="shared" si="196"/>
        <v>0</v>
      </c>
      <c r="BJ1581" s="18" t="s">
        <v>8</v>
      </c>
      <c r="BK1581" s="198">
        <f t="shared" si="197"/>
        <v>0</v>
      </c>
      <c r="BL1581" s="18" t="s">
        <v>283</v>
      </c>
      <c r="BM1581" s="197" t="s">
        <v>3483</v>
      </c>
    </row>
    <row r="1582" spans="1:65" s="2" customFormat="1" ht="24">
      <c r="A1582" s="35"/>
      <c r="B1582" s="36"/>
      <c r="C1582" s="247" t="s">
        <v>3484</v>
      </c>
      <c r="D1582" s="247" t="s">
        <v>250</v>
      </c>
      <c r="E1582" s="248" t="s">
        <v>3485</v>
      </c>
      <c r="F1582" s="249" t="s">
        <v>3486</v>
      </c>
      <c r="G1582" s="250" t="s">
        <v>217</v>
      </c>
      <c r="H1582" s="251">
        <v>7</v>
      </c>
      <c r="I1582" s="252"/>
      <c r="J1582" s="251">
        <f t="shared" ref="J1582:J1645" si="198">ROUND(I1582*H1582,0)</f>
        <v>0</v>
      </c>
      <c r="K1582" s="249" t="s">
        <v>1</v>
      </c>
      <c r="L1582" s="253"/>
      <c r="M1582" s="254" t="s">
        <v>1</v>
      </c>
      <c r="N1582" s="255" t="s">
        <v>41</v>
      </c>
      <c r="O1582" s="72"/>
      <c r="P1582" s="195">
        <f t="shared" ref="P1582:P1645" si="199">O1582*H1582</f>
        <v>0</v>
      </c>
      <c r="Q1582" s="195">
        <v>0</v>
      </c>
      <c r="R1582" s="195">
        <f t="shared" ref="R1582:R1645" si="200">Q1582*H1582</f>
        <v>0</v>
      </c>
      <c r="S1582" s="195">
        <v>0</v>
      </c>
      <c r="T1582" s="196">
        <f t="shared" ref="T1582:T1645" si="201">S1582*H1582</f>
        <v>0</v>
      </c>
      <c r="U1582" s="35"/>
      <c r="V1582" s="35"/>
      <c r="W1582" s="35"/>
      <c r="X1582" s="35"/>
      <c r="Y1582" s="35"/>
      <c r="Z1582" s="35"/>
      <c r="AA1582" s="35"/>
      <c r="AB1582" s="35"/>
      <c r="AC1582" s="35"/>
      <c r="AD1582" s="35"/>
      <c r="AE1582" s="35"/>
      <c r="AR1582" s="197" t="s">
        <v>373</v>
      </c>
      <c r="AT1582" s="197" t="s">
        <v>250</v>
      </c>
      <c r="AU1582" s="197" t="s">
        <v>85</v>
      </c>
      <c r="AY1582" s="18" t="s">
        <v>158</v>
      </c>
      <c r="BE1582" s="198">
        <f t="shared" ref="BE1582:BE1645" si="202">IF(N1582="základní",J1582,0)</f>
        <v>0</v>
      </c>
      <c r="BF1582" s="198">
        <f t="shared" ref="BF1582:BF1645" si="203">IF(N1582="snížená",J1582,0)</f>
        <v>0</v>
      </c>
      <c r="BG1582" s="198">
        <f t="shared" ref="BG1582:BG1645" si="204">IF(N1582="zákl. přenesená",J1582,0)</f>
        <v>0</v>
      </c>
      <c r="BH1582" s="198">
        <f t="shared" ref="BH1582:BH1645" si="205">IF(N1582="sníž. přenesená",J1582,0)</f>
        <v>0</v>
      </c>
      <c r="BI1582" s="198">
        <f t="shared" ref="BI1582:BI1645" si="206">IF(N1582="nulová",J1582,0)</f>
        <v>0</v>
      </c>
      <c r="BJ1582" s="18" t="s">
        <v>8</v>
      </c>
      <c r="BK1582" s="198">
        <f t="shared" ref="BK1582:BK1645" si="207">ROUND(I1582*H1582,0)</f>
        <v>0</v>
      </c>
      <c r="BL1582" s="18" t="s">
        <v>283</v>
      </c>
      <c r="BM1582" s="197" t="s">
        <v>3487</v>
      </c>
    </row>
    <row r="1583" spans="1:65" s="2" customFormat="1" ht="24">
      <c r="A1583" s="35"/>
      <c r="B1583" s="36"/>
      <c r="C1583" s="247" t="s">
        <v>3488</v>
      </c>
      <c r="D1583" s="247" t="s">
        <v>250</v>
      </c>
      <c r="E1583" s="248" t="s">
        <v>3489</v>
      </c>
      <c r="F1583" s="249" t="s">
        <v>3490</v>
      </c>
      <c r="G1583" s="250" t="s">
        <v>209</v>
      </c>
      <c r="H1583" s="251">
        <v>6</v>
      </c>
      <c r="I1583" s="252"/>
      <c r="J1583" s="251">
        <f t="shared" si="198"/>
        <v>0</v>
      </c>
      <c r="K1583" s="249" t="s">
        <v>1</v>
      </c>
      <c r="L1583" s="253"/>
      <c r="M1583" s="254" t="s">
        <v>1</v>
      </c>
      <c r="N1583" s="255" t="s">
        <v>41</v>
      </c>
      <c r="O1583" s="72"/>
      <c r="P1583" s="195">
        <f t="shared" si="199"/>
        <v>0</v>
      </c>
      <c r="Q1583" s="195">
        <v>0</v>
      </c>
      <c r="R1583" s="195">
        <f t="shared" si="200"/>
        <v>0</v>
      </c>
      <c r="S1583" s="195">
        <v>0</v>
      </c>
      <c r="T1583" s="196">
        <f t="shared" si="201"/>
        <v>0</v>
      </c>
      <c r="U1583" s="35"/>
      <c r="V1583" s="35"/>
      <c r="W1583" s="35"/>
      <c r="X1583" s="35"/>
      <c r="Y1583" s="35"/>
      <c r="Z1583" s="35"/>
      <c r="AA1583" s="35"/>
      <c r="AB1583" s="35"/>
      <c r="AC1583" s="35"/>
      <c r="AD1583" s="35"/>
      <c r="AE1583" s="35"/>
      <c r="AR1583" s="197" t="s">
        <v>373</v>
      </c>
      <c r="AT1583" s="197" t="s">
        <v>250</v>
      </c>
      <c r="AU1583" s="197" t="s">
        <v>85</v>
      </c>
      <c r="AY1583" s="18" t="s">
        <v>158</v>
      </c>
      <c r="BE1583" s="198">
        <f t="shared" si="202"/>
        <v>0</v>
      </c>
      <c r="BF1583" s="198">
        <f t="shared" si="203"/>
        <v>0</v>
      </c>
      <c r="BG1583" s="198">
        <f t="shared" si="204"/>
        <v>0</v>
      </c>
      <c r="BH1583" s="198">
        <f t="shared" si="205"/>
        <v>0</v>
      </c>
      <c r="BI1583" s="198">
        <f t="shared" si="206"/>
        <v>0</v>
      </c>
      <c r="BJ1583" s="18" t="s">
        <v>8</v>
      </c>
      <c r="BK1583" s="198">
        <f t="shared" si="207"/>
        <v>0</v>
      </c>
      <c r="BL1583" s="18" t="s">
        <v>283</v>
      </c>
      <c r="BM1583" s="197" t="s">
        <v>3491</v>
      </c>
    </row>
    <row r="1584" spans="1:65" s="2" customFormat="1" ht="24">
      <c r="A1584" s="35"/>
      <c r="B1584" s="36"/>
      <c r="C1584" s="247" t="s">
        <v>3492</v>
      </c>
      <c r="D1584" s="247" t="s">
        <v>250</v>
      </c>
      <c r="E1584" s="248" t="s">
        <v>3493</v>
      </c>
      <c r="F1584" s="249" t="s">
        <v>3494</v>
      </c>
      <c r="G1584" s="250" t="s">
        <v>249</v>
      </c>
      <c r="H1584" s="251">
        <v>12</v>
      </c>
      <c r="I1584" s="252"/>
      <c r="J1584" s="251">
        <f t="shared" si="198"/>
        <v>0</v>
      </c>
      <c r="K1584" s="249" t="s">
        <v>1</v>
      </c>
      <c r="L1584" s="253"/>
      <c r="M1584" s="254" t="s">
        <v>1</v>
      </c>
      <c r="N1584" s="255" t="s">
        <v>41</v>
      </c>
      <c r="O1584" s="72"/>
      <c r="P1584" s="195">
        <f t="shared" si="199"/>
        <v>0</v>
      </c>
      <c r="Q1584" s="195">
        <v>0</v>
      </c>
      <c r="R1584" s="195">
        <f t="shared" si="200"/>
        <v>0</v>
      </c>
      <c r="S1584" s="195">
        <v>0</v>
      </c>
      <c r="T1584" s="196">
        <f t="shared" si="201"/>
        <v>0</v>
      </c>
      <c r="U1584" s="35"/>
      <c r="V1584" s="35"/>
      <c r="W1584" s="35"/>
      <c r="X1584" s="35"/>
      <c r="Y1584" s="35"/>
      <c r="Z1584" s="35"/>
      <c r="AA1584" s="35"/>
      <c r="AB1584" s="35"/>
      <c r="AC1584" s="35"/>
      <c r="AD1584" s="35"/>
      <c r="AE1584" s="35"/>
      <c r="AR1584" s="197" t="s">
        <v>373</v>
      </c>
      <c r="AT1584" s="197" t="s">
        <v>250</v>
      </c>
      <c r="AU1584" s="197" t="s">
        <v>85</v>
      </c>
      <c r="AY1584" s="18" t="s">
        <v>158</v>
      </c>
      <c r="BE1584" s="198">
        <f t="shared" si="202"/>
        <v>0</v>
      </c>
      <c r="BF1584" s="198">
        <f t="shared" si="203"/>
        <v>0</v>
      </c>
      <c r="BG1584" s="198">
        <f t="shared" si="204"/>
        <v>0</v>
      </c>
      <c r="BH1584" s="198">
        <f t="shared" si="205"/>
        <v>0</v>
      </c>
      <c r="BI1584" s="198">
        <f t="shared" si="206"/>
        <v>0</v>
      </c>
      <c r="BJ1584" s="18" t="s">
        <v>8</v>
      </c>
      <c r="BK1584" s="198">
        <f t="shared" si="207"/>
        <v>0</v>
      </c>
      <c r="BL1584" s="18" t="s">
        <v>283</v>
      </c>
      <c r="BM1584" s="197" t="s">
        <v>3495</v>
      </c>
    </row>
    <row r="1585" spans="1:65" s="2" customFormat="1" ht="24">
      <c r="A1585" s="35"/>
      <c r="B1585" s="36"/>
      <c r="C1585" s="247" t="s">
        <v>3496</v>
      </c>
      <c r="D1585" s="247" t="s">
        <v>250</v>
      </c>
      <c r="E1585" s="248" t="s">
        <v>3497</v>
      </c>
      <c r="F1585" s="249" t="s">
        <v>3498</v>
      </c>
      <c r="G1585" s="250" t="s">
        <v>165</v>
      </c>
      <c r="H1585" s="251">
        <v>4</v>
      </c>
      <c r="I1585" s="252"/>
      <c r="J1585" s="251">
        <f t="shared" si="198"/>
        <v>0</v>
      </c>
      <c r="K1585" s="249" t="s">
        <v>1</v>
      </c>
      <c r="L1585" s="253"/>
      <c r="M1585" s="254" t="s">
        <v>1</v>
      </c>
      <c r="N1585" s="255" t="s">
        <v>41</v>
      </c>
      <c r="O1585" s="72"/>
      <c r="P1585" s="195">
        <f t="shared" si="199"/>
        <v>0</v>
      </c>
      <c r="Q1585" s="195">
        <v>0</v>
      </c>
      <c r="R1585" s="195">
        <f t="shared" si="200"/>
        <v>0</v>
      </c>
      <c r="S1585" s="195">
        <v>0</v>
      </c>
      <c r="T1585" s="196">
        <f t="shared" si="201"/>
        <v>0</v>
      </c>
      <c r="U1585" s="35"/>
      <c r="V1585" s="35"/>
      <c r="W1585" s="35"/>
      <c r="X1585" s="35"/>
      <c r="Y1585" s="35"/>
      <c r="Z1585" s="35"/>
      <c r="AA1585" s="35"/>
      <c r="AB1585" s="35"/>
      <c r="AC1585" s="35"/>
      <c r="AD1585" s="35"/>
      <c r="AE1585" s="35"/>
      <c r="AR1585" s="197" t="s">
        <v>373</v>
      </c>
      <c r="AT1585" s="197" t="s">
        <v>250</v>
      </c>
      <c r="AU1585" s="197" t="s">
        <v>85</v>
      </c>
      <c r="AY1585" s="18" t="s">
        <v>158</v>
      </c>
      <c r="BE1585" s="198">
        <f t="shared" si="202"/>
        <v>0</v>
      </c>
      <c r="BF1585" s="198">
        <f t="shared" si="203"/>
        <v>0</v>
      </c>
      <c r="BG1585" s="198">
        <f t="shared" si="204"/>
        <v>0</v>
      </c>
      <c r="BH1585" s="198">
        <f t="shared" si="205"/>
        <v>0</v>
      </c>
      <c r="BI1585" s="198">
        <f t="shared" si="206"/>
        <v>0</v>
      </c>
      <c r="BJ1585" s="18" t="s">
        <v>8</v>
      </c>
      <c r="BK1585" s="198">
        <f t="shared" si="207"/>
        <v>0</v>
      </c>
      <c r="BL1585" s="18" t="s">
        <v>283</v>
      </c>
      <c r="BM1585" s="197" t="s">
        <v>3499</v>
      </c>
    </row>
    <row r="1586" spans="1:65" s="2" customFormat="1" ht="24">
      <c r="A1586" s="35"/>
      <c r="B1586" s="36"/>
      <c r="C1586" s="247" t="s">
        <v>3500</v>
      </c>
      <c r="D1586" s="247" t="s">
        <v>250</v>
      </c>
      <c r="E1586" s="248" t="s">
        <v>3501</v>
      </c>
      <c r="F1586" s="249" t="s">
        <v>3502</v>
      </c>
      <c r="G1586" s="250" t="s">
        <v>177</v>
      </c>
      <c r="H1586" s="251">
        <v>3</v>
      </c>
      <c r="I1586" s="252"/>
      <c r="J1586" s="251">
        <f t="shared" si="198"/>
        <v>0</v>
      </c>
      <c r="K1586" s="249" t="s">
        <v>1</v>
      </c>
      <c r="L1586" s="253"/>
      <c r="M1586" s="254" t="s">
        <v>1</v>
      </c>
      <c r="N1586" s="255" t="s">
        <v>41</v>
      </c>
      <c r="O1586" s="72"/>
      <c r="P1586" s="195">
        <f t="shared" si="199"/>
        <v>0</v>
      </c>
      <c r="Q1586" s="195">
        <v>0</v>
      </c>
      <c r="R1586" s="195">
        <f t="shared" si="200"/>
        <v>0</v>
      </c>
      <c r="S1586" s="195">
        <v>0</v>
      </c>
      <c r="T1586" s="196">
        <f t="shared" si="201"/>
        <v>0</v>
      </c>
      <c r="U1586" s="35"/>
      <c r="V1586" s="35"/>
      <c r="W1586" s="35"/>
      <c r="X1586" s="35"/>
      <c r="Y1586" s="35"/>
      <c r="Z1586" s="35"/>
      <c r="AA1586" s="35"/>
      <c r="AB1586" s="35"/>
      <c r="AC1586" s="35"/>
      <c r="AD1586" s="35"/>
      <c r="AE1586" s="35"/>
      <c r="AR1586" s="197" t="s">
        <v>373</v>
      </c>
      <c r="AT1586" s="197" t="s">
        <v>250</v>
      </c>
      <c r="AU1586" s="197" t="s">
        <v>85</v>
      </c>
      <c r="AY1586" s="18" t="s">
        <v>158</v>
      </c>
      <c r="BE1586" s="198">
        <f t="shared" si="202"/>
        <v>0</v>
      </c>
      <c r="BF1586" s="198">
        <f t="shared" si="203"/>
        <v>0</v>
      </c>
      <c r="BG1586" s="198">
        <f t="shared" si="204"/>
        <v>0</v>
      </c>
      <c r="BH1586" s="198">
        <f t="shared" si="205"/>
        <v>0</v>
      </c>
      <c r="BI1586" s="198">
        <f t="shared" si="206"/>
        <v>0</v>
      </c>
      <c r="BJ1586" s="18" t="s">
        <v>8</v>
      </c>
      <c r="BK1586" s="198">
        <f t="shared" si="207"/>
        <v>0</v>
      </c>
      <c r="BL1586" s="18" t="s">
        <v>283</v>
      </c>
      <c r="BM1586" s="197" t="s">
        <v>3503</v>
      </c>
    </row>
    <row r="1587" spans="1:65" s="2" customFormat="1" ht="24">
      <c r="A1587" s="35"/>
      <c r="B1587" s="36"/>
      <c r="C1587" s="247" t="s">
        <v>3504</v>
      </c>
      <c r="D1587" s="247" t="s">
        <v>250</v>
      </c>
      <c r="E1587" s="248" t="s">
        <v>3505</v>
      </c>
      <c r="F1587" s="249" t="s">
        <v>3506</v>
      </c>
      <c r="G1587" s="250" t="s">
        <v>8</v>
      </c>
      <c r="H1587" s="251">
        <v>1</v>
      </c>
      <c r="I1587" s="252"/>
      <c r="J1587" s="251">
        <f t="shared" si="198"/>
        <v>0</v>
      </c>
      <c r="K1587" s="249" t="s">
        <v>1</v>
      </c>
      <c r="L1587" s="253"/>
      <c r="M1587" s="254" t="s">
        <v>1</v>
      </c>
      <c r="N1587" s="255" t="s">
        <v>41</v>
      </c>
      <c r="O1587" s="72"/>
      <c r="P1587" s="195">
        <f t="shared" si="199"/>
        <v>0</v>
      </c>
      <c r="Q1587" s="195">
        <v>0</v>
      </c>
      <c r="R1587" s="195">
        <f t="shared" si="200"/>
        <v>0</v>
      </c>
      <c r="S1587" s="195">
        <v>0</v>
      </c>
      <c r="T1587" s="196">
        <f t="shared" si="201"/>
        <v>0</v>
      </c>
      <c r="U1587" s="35"/>
      <c r="V1587" s="35"/>
      <c r="W1587" s="35"/>
      <c r="X1587" s="35"/>
      <c r="Y1587" s="35"/>
      <c r="Z1587" s="35"/>
      <c r="AA1587" s="35"/>
      <c r="AB1587" s="35"/>
      <c r="AC1587" s="35"/>
      <c r="AD1587" s="35"/>
      <c r="AE1587" s="35"/>
      <c r="AR1587" s="197" t="s">
        <v>373</v>
      </c>
      <c r="AT1587" s="197" t="s">
        <v>250</v>
      </c>
      <c r="AU1587" s="197" t="s">
        <v>85</v>
      </c>
      <c r="AY1587" s="18" t="s">
        <v>158</v>
      </c>
      <c r="BE1587" s="198">
        <f t="shared" si="202"/>
        <v>0</v>
      </c>
      <c r="BF1587" s="198">
        <f t="shared" si="203"/>
        <v>0</v>
      </c>
      <c r="BG1587" s="198">
        <f t="shared" si="204"/>
        <v>0</v>
      </c>
      <c r="BH1587" s="198">
        <f t="shared" si="205"/>
        <v>0</v>
      </c>
      <c r="BI1587" s="198">
        <f t="shared" si="206"/>
        <v>0</v>
      </c>
      <c r="BJ1587" s="18" t="s">
        <v>8</v>
      </c>
      <c r="BK1587" s="198">
        <f t="shared" si="207"/>
        <v>0</v>
      </c>
      <c r="BL1587" s="18" t="s">
        <v>283</v>
      </c>
      <c r="BM1587" s="197" t="s">
        <v>3507</v>
      </c>
    </row>
    <row r="1588" spans="1:65" s="2" customFormat="1" ht="24">
      <c r="A1588" s="35"/>
      <c r="B1588" s="36"/>
      <c r="C1588" s="247" t="s">
        <v>3508</v>
      </c>
      <c r="D1588" s="247" t="s">
        <v>250</v>
      </c>
      <c r="E1588" s="248" t="s">
        <v>3509</v>
      </c>
      <c r="F1588" s="249" t="s">
        <v>3510</v>
      </c>
      <c r="G1588" s="250" t="s">
        <v>85</v>
      </c>
      <c r="H1588" s="251">
        <v>2</v>
      </c>
      <c r="I1588" s="252"/>
      <c r="J1588" s="251">
        <f t="shared" si="198"/>
        <v>0</v>
      </c>
      <c r="K1588" s="249" t="s">
        <v>1</v>
      </c>
      <c r="L1588" s="253"/>
      <c r="M1588" s="254" t="s">
        <v>1</v>
      </c>
      <c r="N1588" s="255" t="s">
        <v>41</v>
      </c>
      <c r="O1588" s="72"/>
      <c r="P1588" s="195">
        <f t="shared" si="199"/>
        <v>0</v>
      </c>
      <c r="Q1588" s="195">
        <v>0</v>
      </c>
      <c r="R1588" s="195">
        <f t="shared" si="200"/>
        <v>0</v>
      </c>
      <c r="S1588" s="195">
        <v>0</v>
      </c>
      <c r="T1588" s="196">
        <f t="shared" si="201"/>
        <v>0</v>
      </c>
      <c r="U1588" s="35"/>
      <c r="V1588" s="35"/>
      <c r="W1588" s="35"/>
      <c r="X1588" s="35"/>
      <c r="Y1588" s="35"/>
      <c r="Z1588" s="35"/>
      <c r="AA1588" s="35"/>
      <c r="AB1588" s="35"/>
      <c r="AC1588" s="35"/>
      <c r="AD1588" s="35"/>
      <c r="AE1588" s="35"/>
      <c r="AR1588" s="197" t="s">
        <v>373</v>
      </c>
      <c r="AT1588" s="197" t="s">
        <v>250</v>
      </c>
      <c r="AU1588" s="197" t="s">
        <v>85</v>
      </c>
      <c r="AY1588" s="18" t="s">
        <v>158</v>
      </c>
      <c r="BE1588" s="198">
        <f t="shared" si="202"/>
        <v>0</v>
      </c>
      <c r="BF1588" s="198">
        <f t="shared" si="203"/>
        <v>0</v>
      </c>
      <c r="BG1588" s="198">
        <f t="shared" si="204"/>
        <v>0</v>
      </c>
      <c r="BH1588" s="198">
        <f t="shared" si="205"/>
        <v>0</v>
      </c>
      <c r="BI1588" s="198">
        <f t="shared" si="206"/>
        <v>0</v>
      </c>
      <c r="BJ1588" s="18" t="s">
        <v>8</v>
      </c>
      <c r="BK1588" s="198">
        <f t="shared" si="207"/>
        <v>0</v>
      </c>
      <c r="BL1588" s="18" t="s">
        <v>283</v>
      </c>
      <c r="BM1588" s="197" t="s">
        <v>3511</v>
      </c>
    </row>
    <row r="1589" spans="1:65" s="2" customFormat="1" ht="24">
      <c r="A1589" s="35"/>
      <c r="B1589" s="36"/>
      <c r="C1589" s="247" t="s">
        <v>3512</v>
      </c>
      <c r="D1589" s="247" t="s">
        <v>250</v>
      </c>
      <c r="E1589" s="248" t="s">
        <v>3513</v>
      </c>
      <c r="F1589" s="249" t="s">
        <v>3359</v>
      </c>
      <c r="G1589" s="250" t="s">
        <v>8</v>
      </c>
      <c r="H1589" s="251">
        <v>1</v>
      </c>
      <c r="I1589" s="252"/>
      <c r="J1589" s="251">
        <f t="shared" si="198"/>
        <v>0</v>
      </c>
      <c r="K1589" s="249" t="s">
        <v>1</v>
      </c>
      <c r="L1589" s="253"/>
      <c r="M1589" s="254" t="s">
        <v>1</v>
      </c>
      <c r="N1589" s="255" t="s">
        <v>41</v>
      </c>
      <c r="O1589" s="72"/>
      <c r="P1589" s="195">
        <f t="shared" si="199"/>
        <v>0</v>
      </c>
      <c r="Q1589" s="195">
        <v>0</v>
      </c>
      <c r="R1589" s="195">
        <f t="shared" si="200"/>
        <v>0</v>
      </c>
      <c r="S1589" s="195">
        <v>0</v>
      </c>
      <c r="T1589" s="196">
        <f t="shared" si="201"/>
        <v>0</v>
      </c>
      <c r="U1589" s="35"/>
      <c r="V1589" s="35"/>
      <c r="W1589" s="35"/>
      <c r="X1589" s="35"/>
      <c r="Y1589" s="35"/>
      <c r="Z1589" s="35"/>
      <c r="AA1589" s="35"/>
      <c r="AB1589" s="35"/>
      <c r="AC1589" s="35"/>
      <c r="AD1589" s="35"/>
      <c r="AE1589" s="35"/>
      <c r="AR1589" s="197" t="s">
        <v>373</v>
      </c>
      <c r="AT1589" s="197" t="s">
        <v>250</v>
      </c>
      <c r="AU1589" s="197" t="s">
        <v>85</v>
      </c>
      <c r="AY1589" s="18" t="s">
        <v>158</v>
      </c>
      <c r="BE1589" s="198">
        <f t="shared" si="202"/>
        <v>0</v>
      </c>
      <c r="BF1589" s="198">
        <f t="shared" si="203"/>
        <v>0</v>
      </c>
      <c r="BG1589" s="198">
        <f t="shared" si="204"/>
        <v>0</v>
      </c>
      <c r="BH1589" s="198">
        <f t="shared" si="205"/>
        <v>0</v>
      </c>
      <c r="BI1589" s="198">
        <f t="shared" si="206"/>
        <v>0</v>
      </c>
      <c r="BJ1589" s="18" t="s">
        <v>8</v>
      </c>
      <c r="BK1589" s="198">
        <f t="shared" si="207"/>
        <v>0</v>
      </c>
      <c r="BL1589" s="18" t="s">
        <v>283</v>
      </c>
      <c r="BM1589" s="197" t="s">
        <v>3514</v>
      </c>
    </row>
    <row r="1590" spans="1:65" s="2" customFormat="1" ht="24">
      <c r="A1590" s="35"/>
      <c r="B1590" s="36"/>
      <c r="C1590" s="247" t="s">
        <v>3515</v>
      </c>
      <c r="D1590" s="247" t="s">
        <v>250</v>
      </c>
      <c r="E1590" s="248" t="s">
        <v>3516</v>
      </c>
      <c r="F1590" s="249" t="s">
        <v>3517</v>
      </c>
      <c r="G1590" s="250" t="s">
        <v>8</v>
      </c>
      <c r="H1590" s="251">
        <v>1</v>
      </c>
      <c r="I1590" s="252"/>
      <c r="J1590" s="251">
        <f t="shared" si="198"/>
        <v>0</v>
      </c>
      <c r="K1590" s="249" t="s">
        <v>1</v>
      </c>
      <c r="L1590" s="253"/>
      <c r="M1590" s="254" t="s">
        <v>1</v>
      </c>
      <c r="N1590" s="255" t="s">
        <v>41</v>
      </c>
      <c r="O1590" s="72"/>
      <c r="P1590" s="195">
        <f t="shared" si="199"/>
        <v>0</v>
      </c>
      <c r="Q1590" s="195">
        <v>0</v>
      </c>
      <c r="R1590" s="195">
        <f t="shared" si="200"/>
        <v>0</v>
      </c>
      <c r="S1590" s="195">
        <v>0</v>
      </c>
      <c r="T1590" s="196">
        <f t="shared" si="201"/>
        <v>0</v>
      </c>
      <c r="U1590" s="35"/>
      <c r="V1590" s="35"/>
      <c r="W1590" s="35"/>
      <c r="X1590" s="35"/>
      <c r="Y1590" s="35"/>
      <c r="Z1590" s="35"/>
      <c r="AA1590" s="35"/>
      <c r="AB1590" s="35"/>
      <c r="AC1590" s="35"/>
      <c r="AD1590" s="35"/>
      <c r="AE1590" s="35"/>
      <c r="AR1590" s="197" t="s">
        <v>373</v>
      </c>
      <c r="AT1590" s="197" t="s">
        <v>250</v>
      </c>
      <c r="AU1590" s="197" t="s">
        <v>85</v>
      </c>
      <c r="AY1590" s="18" t="s">
        <v>158</v>
      </c>
      <c r="BE1590" s="198">
        <f t="shared" si="202"/>
        <v>0</v>
      </c>
      <c r="BF1590" s="198">
        <f t="shared" si="203"/>
        <v>0</v>
      </c>
      <c r="BG1590" s="198">
        <f t="shared" si="204"/>
        <v>0</v>
      </c>
      <c r="BH1590" s="198">
        <f t="shared" si="205"/>
        <v>0</v>
      </c>
      <c r="BI1590" s="198">
        <f t="shared" si="206"/>
        <v>0</v>
      </c>
      <c r="BJ1590" s="18" t="s">
        <v>8</v>
      </c>
      <c r="BK1590" s="198">
        <f t="shared" si="207"/>
        <v>0</v>
      </c>
      <c r="BL1590" s="18" t="s">
        <v>283</v>
      </c>
      <c r="BM1590" s="197" t="s">
        <v>3518</v>
      </c>
    </row>
    <row r="1591" spans="1:65" s="2" customFormat="1" ht="24">
      <c r="A1591" s="35"/>
      <c r="B1591" s="36"/>
      <c r="C1591" s="247" t="s">
        <v>3519</v>
      </c>
      <c r="D1591" s="247" t="s">
        <v>250</v>
      </c>
      <c r="E1591" s="248" t="s">
        <v>3520</v>
      </c>
      <c r="F1591" s="249" t="s">
        <v>3521</v>
      </c>
      <c r="G1591" s="250" t="s">
        <v>8</v>
      </c>
      <c r="H1591" s="251">
        <v>1</v>
      </c>
      <c r="I1591" s="252"/>
      <c r="J1591" s="251">
        <f t="shared" si="198"/>
        <v>0</v>
      </c>
      <c r="K1591" s="249" t="s">
        <v>1</v>
      </c>
      <c r="L1591" s="253"/>
      <c r="M1591" s="254" t="s">
        <v>1</v>
      </c>
      <c r="N1591" s="255" t="s">
        <v>41</v>
      </c>
      <c r="O1591" s="72"/>
      <c r="P1591" s="195">
        <f t="shared" si="199"/>
        <v>0</v>
      </c>
      <c r="Q1591" s="195">
        <v>0</v>
      </c>
      <c r="R1591" s="195">
        <f t="shared" si="200"/>
        <v>0</v>
      </c>
      <c r="S1591" s="195">
        <v>0</v>
      </c>
      <c r="T1591" s="196">
        <f t="shared" si="201"/>
        <v>0</v>
      </c>
      <c r="U1591" s="35"/>
      <c r="V1591" s="35"/>
      <c r="W1591" s="35"/>
      <c r="X1591" s="35"/>
      <c r="Y1591" s="35"/>
      <c r="Z1591" s="35"/>
      <c r="AA1591" s="35"/>
      <c r="AB1591" s="35"/>
      <c r="AC1591" s="35"/>
      <c r="AD1591" s="35"/>
      <c r="AE1591" s="35"/>
      <c r="AR1591" s="197" t="s">
        <v>373</v>
      </c>
      <c r="AT1591" s="197" t="s">
        <v>250</v>
      </c>
      <c r="AU1591" s="197" t="s">
        <v>85</v>
      </c>
      <c r="AY1591" s="18" t="s">
        <v>158</v>
      </c>
      <c r="BE1591" s="198">
        <f t="shared" si="202"/>
        <v>0</v>
      </c>
      <c r="BF1591" s="198">
        <f t="shared" si="203"/>
        <v>0</v>
      </c>
      <c r="BG1591" s="198">
        <f t="shared" si="204"/>
        <v>0</v>
      </c>
      <c r="BH1591" s="198">
        <f t="shared" si="205"/>
        <v>0</v>
      </c>
      <c r="BI1591" s="198">
        <f t="shared" si="206"/>
        <v>0</v>
      </c>
      <c r="BJ1591" s="18" t="s">
        <v>8</v>
      </c>
      <c r="BK1591" s="198">
        <f t="shared" si="207"/>
        <v>0</v>
      </c>
      <c r="BL1591" s="18" t="s">
        <v>283</v>
      </c>
      <c r="BM1591" s="197" t="s">
        <v>3522</v>
      </c>
    </row>
    <row r="1592" spans="1:65" s="2" customFormat="1" ht="24">
      <c r="A1592" s="35"/>
      <c r="B1592" s="36"/>
      <c r="C1592" s="247" t="s">
        <v>3523</v>
      </c>
      <c r="D1592" s="247" t="s">
        <v>250</v>
      </c>
      <c r="E1592" s="248" t="s">
        <v>3524</v>
      </c>
      <c r="F1592" s="249" t="s">
        <v>3525</v>
      </c>
      <c r="G1592" s="250" t="s">
        <v>8</v>
      </c>
      <c r="H1592" s="251">
        <v>1</v>
      </c>
      <c r="I1592" s="252"/>
      <c r="J1592" s="251">
        <f t="shared" si="198"/>
        <v>0</v>
      </c>
      <c r="K1592" s="249" t="s">
        <v>1</v>
      </c>
      <c r="L1592" s="253"/>
      <c r="M1592" s="254" t="s">
        <v>1</v>
      </c>
      <c r="N1592" s="255" t="s">
        <v>41</v>
      </c>
      <c r="O1592" s="72"/>
      <c r="P1592" s="195">
        <f t="shared" si="199"/>
        <v>0</v>
      </c>
      <c r="Q1592" s="195">
        <v>0</v>
      </c>
      <c r="R1592" s="195">
        <f t="shared" si="200"/>
        <v>0</v>
      </c>
      <c r="S1592" s="195">
        <v>0</v>
      </c>
      <c r="T1592" s="196">
        <f t="shared" si="201"/>
        <v>0</v>
      </c>
      <c r="U1592" s="35"/>
      <c r="V1592" s="35"/>
      <c r="W1592" s="35"/>
      <c r="X1592" s="35"/>
      <c r="Y1592" s="35"/>
      <c r="Z1592" s="35"/>
      <c r="AA1592" s="35"/>
      <c r="AB1592" s="35"/>
      <c r="AC1592" s="35"/>
      <c r="AD1592" s="35"/>
      <c r="AE1592" s="35"/>
      <c r="AR1592" s="197" t="s">
        <v>373</v>
      </c>
      <c r="AT1592" s="197" t="s">
        <v>250</v>
      </c>
      <c r="AU1592" s="197" t="s">
        <v>85</v>
      </c>
      <c r="AY1592" s="18" t="s">
        <v>158</v>
      </c>
      <c r="BE1592" s="198">
        <f t="shared" si="202"/>
        <v>0</v>
      </c>
      <c r="BF1592" s="198">
        <f t="shared" si="203"/>
        <v>0</v>
      </c>
      <c r="BG1592" s="198">
        <f t="shared" si="204"/>
        <v>0</v>
      </c>
      <c r="BH1592" s="198">
        <f t="shared" si="205"/>
        <v>0</v>
      </c>
      <c r="BI1592" s="198">
        <f t="shared" si="206"/>
        <v>0</v>
      </c>
      <c r="BJ1592" s="18" t="s">
        <v>8</v>
      </c>
      <c r="BK1592" s="198">
        <f t="shared" si="207"/>
        <v>0</v>
      </c>
      <c r="BL1592" s="18" t="s">
        <v>283</v>
      </c>
      <c r="BM1592" s="197" t="s">
        <v>3526</v>
      </c>
    </row>
    <row r="1593" spans="1:65" s="2" customFormat="1" ht="24">
      <c r="A1593" s="35"/>
      <c r="B1593" s="36"/>
      <c r="C1593" s="247" t="s">
        <v>3527</v>
      </c>
      <c r="D1593" s="247" t="s">
        <v>250</v>
      </c>
      <c r="E1593" s="248" t="s">
        <v>3528</v>
      </c>
      <c r="F1593" s="249" t="s">
        <v>3529</v>
      </c>
      <c r="G1593" s="250" t="s">
        <v>8</v>
      </c>
      <c r="H1593" s="251">
        <v>1</v>
      </c>
      <c r="I1593" s="252"/>
      <c r="J1593" s="251">
        <f t="shared" si="198"/>
        <v>0</v>
      </c>
      <c r="K1593" s="249" t="s">
        <v>1</v>
      </c>
      <c r="L1593" s="253"/>
      <c r="M1593" s="254" t="s">
        <v>1</v>
      </c>
      <c r="N1593" s="255" t="s">
        <v>41</v>
      </c>
      <c r="O1593" s="72"/>
      <c r="P1593" s="195">
        <f t="shared" si="199"/>
        <v>0</v>
      </c>
      <c r="Q1593" s="195">
        <v>0</v>
      </c>
      <c r="R1593" s="195">
        <f t="shared" si="200"/>
        <v>0</v>
      </c>
      <c r="S1593" s="195">
        <v>0</v>
      </c>
      <c r="T1593" s="196">
        <f t="shared" si="201"/>
        <v>0</v>
      </c>
      <c r="U1593" s="35"/>
      <c r="V1593" s="35"/>
      <c r="W1593" s="35"/>
      <c r="X1593" s="35"/>
      <c r="Y1593" s="35"/>
      <c r="Z1593" s="35"/>
      <c r="AA1593" s="35"/>
      <c r="AB1593" s="35"/>
      <c r="AC1593" s="35"/>
      <c r="AD1593" s="35"/>
      <c r="AE1593" s="35"/>
      <c r="AR1593" s="197" t="s">
        <v>373</v>
      </c>
      <c r="AT1593" s="197" t="s">
        <v>250</v>
      </c>
      <c r="AU1593" s="197" t="s">
        <v>85</v>
      </c>
      <c r="AY1593" s="18" t="s">
        <v>158</v>
      </c>
      <c r="BE1593" s="198">
        <f t="shared" si="202"/>
        <v>0</v>
      </c>
      <c r="BF1593" s="198">
        <f t="shared" si="203"/>
        <v>0</v>
      </c>
      <c r="BG1593" s="198">
        <f t="shared" si="204"/>
        <v>0</v>
      </c>
      <c r="BH1593" s="198">
        <f t="shared" si="205"/>
        <v>0</v>
      </c>
      <c r="BI1593" s="198">
        <f t="shared" si="206"/>
        <v>0</v>
      </c>
      <c r="BJ1593" s="18" t="s">
        <v>8</v>
      </c>
      <c r="BK1593" s="198">
        <f t="shared" si="207"/>
        <v>0</v>
      </c>
      <c r="BL1593" s="18" t="s">
        <v>283</v>
      </c>
      <c r="BM1593" s="197" t="s">
        <v>3530</v>
      </c>
    </row>
    <row r="1594" spans="1:65" s="2" customFormat="1" ht="24">
      <c r="A1594" s="35"/>
      <c r="B1594" s="36"/>
      <c r="C1594" s="247" t="s">
        <v>3531</v>
      </c>
      <c r="D1594" s="247" t="s">
        <v>250</v>
      </c>
      <c r="E1594" s="248" t="s">
        <v>3532</v>
      </c>
      <c r="F1594" s="249" t="s">
        <v>3533</v>
      </c>
      <c r="G1594" s="250" t="s">
        <v>8</v>
      </c>
      <c r="H1594" s="251">
        <v>1</v>
      </c>
      <c r="I1594" s="252"/>
      <c r="J1594" s="251">
        <f t="shared" si="198"/>
        <v>0</v>
      </c>
      <c r="K1594" s="249" t="s">
        <v>1</v>
      </c>
      <c r="L1594" s="253"/>
      <c r="M1594" s="254" t="s">
        <v>1</v>
      </c>
      <c r="N1594" s="255" t="s">
        <v>41</v>
      </c>
      <c r="O1594" s="72"/>
      <c r="P1594" s="195">
        <f t="shared" si="199"/>
        <v>0</v>
      </c>
      <c r="Q1594" s="195">
        <v>0</v>
      </c>
      <c r="R1594" s="195">
        <f t="shared" si="200"/>
        <v>0</v>
      </c>
      <c r="S1594" s="195">
        <v>0</v>
      </c>
      <c r="T1594" s="196">
        <f t="shared" si="201"/>
        <v>0</v>
      </c>
      <c r="U1594" s="35"/>
      <c r="V1594" s="35"/>
      <c r="W1594" s="35"/>
      <c r="X1594" s="35"/>
      <c r="Y1594" s="35"/>
      <c r="Z1594" s="35"/>
      <c r="AA1594" s="35"/>
      <c r="AB1594" s="35"/>
      <c r="AC1594" s="35"/>
      <c r="AD1594" s="35"/>
      <c r="AE1594" s="35"/>
      <c r="AR1594" s="197" t="s">
        <v>373</v>
      </c>
      <c r="AT1594" s="197" t="s">
        <v>250</v>
      </c>
      <c r="AU1594" s="197" t="s">
        <v>85</v>
      </c>
      <c r="AY1594" s="18" t="s">
        <v>158</v>
      </c>
      <c r="BE1594" s="198">
        <f t="shared" si="202"/>
        <v>0</v>
      </c>
      <c r="BF1594" s="198">
        <f t="shared" si="203"/>
        <v>0</v>
      </c>
      <c r="BG1594" s="198">
        <f t="shared" si="204"/>
        <v>0</v>
      </c>
      <c r="BH1594" s="198">
        <f t="shared" si="205"/>
        <v>0</v>
      </c>
      <c r="BI1594" s="198">
        <f t="shared" si="206"/>
        <v>0</v>
      </c>
      <c r="BJ1594" s="18" t="s">
        <v>8</v>
      </c>
      <c r="BK1594" s="198">
        <f t="shared" si="207"/>
        <v>0</v>
      </c>
      <c r="BL1594" s="18" t="s">
        <v>283</v>
      </c>
      <c r="BM1594" s="197" t="s">
        <v>3534</v>
      </c>
    </row>
    <row r="1595" spans="1:65" s="2" customFormat="1" ht="24">
      <c r="A1595" s="35"/>
      <c r="B1595" s="36"/>
      <c r="C1595" s="247" t="s">
        <v>3535</v>
      </c>
      <c r="D1595" s="247" t="s">
        <v>250</v>
      </c>
      <c r="E1595" s="248" t="s">
        <v>3536</v>
      </c>
      <c r="F1595" s="249" t="s">
        <v>3537</v>
      </c>
      <c r="G1595" s="250" t="s">
        <v>8</v>
      </c>
      <c r="H1595" s="251">
        <v>1</v>
      </c>
      <c r="I1595" s="252"/>
      <c r="J1595" s="251">
        <f t="shared" si="198"/>
        <v>0</v>
      </c>
      <c r="K1595" s="249" t="s">
        <v>1</v>
      </c>
      <c r="L1595" s="253"/>
      <c r="M1595" s="254" t="s">
        <v>1</v>
      </c>
      <c r="N1595" s="255" t="s">
        <v>41</v>
      </c>
      <c r="O1595" s="72"/>
      <c r="P1595" s="195">
        <f t="shared" si="199"/>
        <v>0</v>
      </c>
      <c r="Q1595" s="195">
        <v>0</v>
      </c>
      <c r="R1595" s="195">
        <f t="shared" si="200"/>
        <v>0</v>
      </c>
      <c r="S1595" s="195">
        <v>0</v>
      </c>
      <c r="T1595" s="196">
        <f t="shared" si="201"/>
        <v>0</v>
      </c>
      <c r="U1595" s="35"/>
      <c r="V1595" s="35"/>
      <c r="W1595" s="35"/>
      <c r="X1595" s="35"/>
      <c r="Y1595" s="35"/>
      <c r="Z1595" s="35"/>
      <c r="AA1595" s="35"/>
      <c r="AB1595" s="35"/>
      <c r="AC1595" s="35"/>
      <c r="AD1595" s="35"/>
      <c r="AE1595" s="35"/>
      <c r="AR1595" s="197" t="s">
        <v>373</v>
      </c>
      <c r="AT1595" s="197" t="s">
        <v>250</v>
      </c>
      <c r="AU1595" s="197" t="s">
        <v>85</v>
      </c>
      <c r="AY1595" s="18" t="s">
        <v>158</v>
      </c>
      <c r="BE1595" s="198">
        <f t="shared" si="202"/>
        <v>0</v>
      </c>
      <c r="BF1595" s="198">
        <f t="shared" si="203"/>
        <v>0</v>
      </c>
      <c r="BG1595" s="198">
        <f t="shared" si="204"/>
        <v>0</v>
      </c>
      <c r="BH1595" s="198">
        <f t="shared" si="205"/>
        <v>0</v>
      </c>
      <c r="BI1595" s="198">
        <f t="shared" si="206"/>
        <v>0</v>
      </c>
      <c r="BJ1595" s="18" t="s">
        <v>8</v>
      </c>
      <c r="BK1595" s="198">
        <f t="shared" si="207"/>
        <v>0</v>
      </c>
      <c r="BL1595" s="18" t="s">
        <v>283</v>
      </c>
      <c r="BM1595" s="197" t="s">
        <v>3538</v>
      </c>
    </row>
    <row r="1596" spans="1:65" s="2" customFormat="1" ht="24">
      <c r="A1596" s="35"/>
      <c r="B1596" s="36"/>
      <c r="C1596" s="247" t="s">
        <v>3539</v>
      </c>
      <c r="D1596" s="247" t="s">
        <v>250</v>
      </c>
      <c r="E1596" s="248" t="s">
        <v>3540</v>
      </c>
      <c r="F1596" s="249" t="s">
        <v>3541</v>
      </c>
      <c r="G1596" s="250" t="s">
        <v>165</v>
      </c>
      <c r="H1596" s="251">
        <v>4</v>
      </c>
      <c r="I1596" s="252"/>
      <c r="J1596" s="251">
        <f t="shared" si="198"/>
        <v>0</v>
      </c>
      <c r="K1596" s="249" t="s">
        <v>1</v>
      </c>
      <c r="L1596" s="253"/>
      <c r="M1596" s="254" t="s">
        <v>1</v>
      </c>
      <c r="N1596" s="255" t="s">
        <v>41</v>
      </c>
      <c r="O1596" s="72"/>
      <c r="P1596" s="195">
        <f t="shared" si="199"/>
        <v>0</v>
      </c>
      <c r="Q1596" s="195">
        <v>0</v>
      </c>
      <c r="R1596" s="195">
        <f t="shared" si="200"/>
        <v>0</v>
      </c>
      <c r="S1596" s="195">
        <v>0</v>
      </c>
      <c r="T1596" s="196">
        <f t="shared" si="201"/>
        <v>0</v>
      </c>
      <c r="U1596" s="35"/>
      <c r="V1596" s="35"/>
      <c r="W1596" s="35"/>
      <c r="X1596" s="35"/>
      <c r="Y1596" s="35"/>
      <c r="Z1596" s="35"/>
      <c r="AA1596" s="35"/>
      <c r="AB1596" s="35"/>
      <c r="AC1596" s="35"/>
      <c r="AD1596" s="35"/>
      <c r="AE1596" s="35"/>
      <c r="AR1596" s="197" t="s">
        <v>373</v>
      </c>
      <c r="AT1596" s="197" t="s">
        <v>250</v>
      </c>
      <c r="AU1596" s="197" t="s">
        <v>85</v>
      </c>
      <c r="AY1596" s="18" t="s">
        <v>158</v>
      </c>
      <c r="BE1596" s="198">
        <f t="shared" si="202"/>
        <v>0</v>
      </c>
      <c r="BF1596" s="198">
        <f t="shared" si="203"/>
        <v>0</v>
      </c>
      <c r="BG1596" s="198">
        <f t="shared" si="204"/>
        <v>0</v>
      </c>
      <c r="BH1596" s="198">
        <f t="shared" si="205"/>
        <v>0</v>
      </c>
      <c r="BI1596" s="198">
        <f t="shared" si="206"/>
        <v>0</v>
      </c>
      <c r="BJ1596" s="18" t="s">
        <v>8</v>
      </c>
      <c r="BK1596" s="198">
        <f t="shared" si="207"/>
        <v>0</v>
      </c>
      <c r="BL1596" s="18" t="s">
        <v>283</v>
      </c>
      <c r="BM1596" s="197" t="s">
        <v>3542</v>
      </c>
    </row>
    <row r="1597" spans="1:65" s="2" customFormat="1" ht="33" customHeight="1">
      <c r="A1597" s="35"/>
      <c r="B1597" s="36"/>
      <c r="C1597" s="247" t="s">
        <v>3543</v>
      </c>
      <c r="D1597" s="247" t="s">
        <v>250</v>
      </c>
      <c r="E1597" s="248" t="s">
        <v>3544</v>
      </c>
      <c r="F1597" s="249" t="s">
        <v>3545</v>
      </c>
      <c r="G1597" s="250" t="s">
        <v>8</v>
      </c>
      <c r="H1597" s="251">
        <v>1</v>
      </c>
      <c r="I1597" s="252"/>
      <c r="J1597" s="251">
        <f t="shared" si="198"/>
        <v>0</v>
      </c>
      <c r="K1597" s="249" t="s">
        <v>1</v>
      </c>
      <c r="L1597" s="253"/>
      <c r="M1597" s="254" t="s">
        <v>1</v>
      </c>
      <c r="N1597" s="255" t="s">
        <v>41</v>
      </c>
      <c r="O1597" s="72"/>
      <c r="P1597" s="195">
        <f t="shared" si="199"/>
        <v>0</v>
      </c>
      <c r="Q1597" s="195">
        <v>0</v>
      </c>
      <c r="R1597" s="195">
        <f t="shared" si="200"/>
        <v>0</v>
      </c>
      <c r="S1597" s="195">
        <v>0</v>
      </c>
      <c r="T1597" s="196">
        <f t="shared" si="201"/>
        <v>0</v>
      </c>
      <c r="U1597" s="35"/>
      <c r="V1597" s="35"/>
      <c r="W1597" s="35"/>
      <c r="X1597" s="35"/>
      <c r="Y1597" s="35"/>
      <c r="Z1597" s="35"/>
      <c r="AA1597" s="35"/>
      <c r="AB1597" s="35"/>
      <c r="AC1597" s="35"/>
      <c r="AD1597" s="35"/>
      <c r="AE1597" s="35"/>
      <c r="AR1597" s="197" t="s">
        <v>373</v>
      </c>
      <c r="AT1597" s="197" t="s">
        <v>250</v>
      </c>
      <c r="AU1597" s="197" t="s">
        <v>85</v>
      </c>
      <c r="AY1597" s="18" t="s">
        <v>158</v>
      </c>
      <c r="BE1597" s="198">
        <f t="shared" si="202"/>
        <v>0</v>
      </c>
      <c r="BF1597" s="198">
        <f t="shared" si="203"/>
        <v>0</v>
      </c>
      <c r="BG1597" s="198">
        <f t="shared" si="204"/>
        <v>0</v>
      </c>
      <c r="BH1597" s="198">
        <f t="shared" si="205"/>
        <v>0</v>
      </c>
      <c r="BI1597" s="198">
        <f t="shared" si="206"/>
        <v>0</v>
      </c>
      <c r="BJ1597" s="18" t="s">
        <v>8</v>
      </c>
      <c r="BK1597" s="198">
        <f t="shared" si="207"/>
        <v>0</v>
      </c>
      <c r="BL1597" s="18" t="s">
        <v>283</v>
      </c>
      <c r="BM1597" s="197" t="s">
        <v>3546</v>
      </c>
    </row>
    <row r="1598" spans="1:65" s="2" customFormat="1" ht="24">
      <c r="A1598" s="35"/>
      <c r="B1598" s="36"/>
      <c r="C1598" s="247" t="s">
        <v>3547</v>
      </c>
      <c r="D1598" s="247" t="s">
        <v>250</v>
      </c>
      <c r="E1598" s="248" t="s">
        <v>3548</v>
      </c>
      <c r="F1598" s="249" t="s">
        <v>3450</v>
      </c>
      <c r="G1598" s="250" t="s">
        <v>8</v>
      </c>
      <c r="H1598" s="251">
        <v>1</v>
      </c>
      <c r="I1598" s="252"/>
      <c r="J1598" s="251">
        <f t="shared" si="198"/>
        <v>0</v>
      </c>
      <c r="K1598" s="249" t="s">
        <v>1</v>
      </c>
      <c r="L1598" s="253"/>
      <c r="M1598" s="254" t="s">
        <v>1</v>
      </c>
      <c r="N1598" s="255" t="s">
        <v>41</v>
      </c>
      <c r="O1598" s="72"/>
      <c r="P1598" s="195">
        <f t="shared" si="199"/>
        <v>0</v>
      </c>
      <c r="Q1598" s="195">
        <v>0</v>
      </c>
      <c r="R1598" s="195">
        <f t="shared" si="200"/>
        <v>0</v>
      </c>
      <c r="S1598" s="195">
        <v>0</v>
      </c>
      <c r="T1598" s="196">
        <f t="shared" si="201"/>
        <v>0</v>
      </c>
      <c r="U1598" s="35"/>
      <c r="V1598" s="35"/>
      <c r="W1598" s="35"/>
      <c r="X1598" s="35"/>
      <c r="Y1598" s="35"/>
      <c r="Z1598" s="35"/>
      <c r="AA1598" s="35"/>
      <c r="AB1598" s="35"/>
      <c r="AC1598" s="35"/>
      <c r="AD1598" s="35"/>
      <c r="AE1598" s="35"/>
      <c r="AR1598" s="197" t="s">
        <v>373</v>
      </c>
      <c r="AT1598" s="197" t="s">
        <v>250</v>
      </c>
      <c r="AU1598" s="197" t="s">
        <v>85</v>
      </c>
      <c r="AY1598" s="18" t="s">
        <v>158</v>
      </c>
      <c r="BE1598" s="198">
        <f t="shared" si="202"/>
        <v>0</v>
      </c>
      <c r="BF1598" s="198">
        <f t="shared" si="203"/>
        <v>0</v>
      </c>
      <c r="BG1598" s="198">
        <f t="shared" si="204"/>
        <v>0</v>
      </c>
      <c r="BH1598" s="198">
        <f t="shared" si="205"/>
        <v>0</v>
      </c>
      <c r="BI1598" s="198">
        <f t="shared" si="206"/>
        <v>0</v>
      </c>
      <c r="BJ1598" s="18" t="s">
        <v>8</v>
      </c>
      <c r="BK1598" s="198">
        <f t="shared" si="207"/>
        <v>0</v>
      </c>
      <c r="BL1598" s="18" t="s">
        <v>283</v>
      </c>
      <c r="BM1598" s="197" t="s">
        <v>3549</v>
      </c>
    </row>
    <row r="1599" spans="1:65" s="2" customFormat="1" ht="24">
      <c r="A1599" s="35"/>
      <c r="B1599" s="36"/>
      <c r="C1599" s="247" t="s">
        <v>3550</v>
      </c>
      <c r="D1599" s="247" t="s">
        <v>250</v>
      </c>
      <c r="E1599" s="248" t="s">
        <v>3551</v>
      </c>
      <c r="F1599" s="249" t="s">
        <v>3552</v>
      </c>
      <c r="G1599" s="250" t="s">
        <v>8</v>
      </c>
      <c r="H1599" s="251">
        <v>1</v>
      </c>
      <c r="I1599" s="252"/>
      <c r="J1599" s="251">
        <f t="shared" si="198"/>
        <v>0</v>
      </c>
      <c r="K1599" s="249" t="s">
        <v>1</v>
      </c>
      <c r="L1599" s="253"/>
      <c r="M1599" s="254" t="s">
        <v>1</v>
      </c>
      <c r="N1599" s="255" t="s">
        <v>41</v>
      </c>
      <c r="O1599" s="72"/>
      <c r="P1599" s="195">
        <f t="shared" si="199"/>
        <v>0</v>
      </c>
      <c r="Q1599" s="195">
        <v>0</v>
      </c>
      <c r="R1599" s="195">
        <f t="shared" si="200"/>
        <v>0</v>
      </c>
      <c r="S1599" s="195">
        <v>0</v>
      </c>
      <c r="T1599" s="196">
        <f t="shared" si="201"/>
        <v>0</v>
      </c>
      <c r="U1599" s="35"/>
      <c r="V1599" s="35"/>
      <c r="W1599" s="35"/>
      <c r="X1599" s="35"/>
      <c r="Y1599" s="35"/>
      <c r="Z1599" s="35"/>
      <c r="AA1599" s="35"/>
      <c r="AB1599" s="35"/>
      <c r="AC1599" s="35"/>
      <c r="AD1599" s="35"/>
      <c r="AE1599" s="35"/>
      <c r="AR1599" s="197" t="s">
        <v>373</v>
      </c>
      <c r="AT1599" s="197" t="s">
        <v>250</v>
      </c>
      <c r="AU1599" s="197" t="s">
        <v>85</v>
      </c>
      <c r="AY1599" s="18" t="s">
        <v>158</v>
      </c>
      <c r="BE1599" s="198">
        <f t="shared" si="202"/>
        <v>0</v>
      </c>
      <c r="BF1599" s="198">
        <f t="shared" si="203"/>
        <v>0</v>
      </c>
      <c r="BG1599" s="198">
        <f t="shared" si="204"/>
        <v>0</v>
      </c>
      <c r="BH1599" s="198">
        <f t="shared" si="205"/>
        <v>0</v>
      </c>
      <c r="BI1599" s="198">
        <f t="shared" si="206"/>
        <v>0</v>
      </c>
      <c r="BJ1599" s="18" t="s">
        <v>8</v>
      </c>
      <c r="BK1599" s="198">
        <f t="shared" si="207"/>
        <v>0</v>
      </c>
      <c r="BL1599" s="18" t="s">
        <v>283</v>
      </c>
      <c r="BM1599" s="197" t="s">
        <v>3553</v>
      </c>
    </row>
    <row r="1600" spans="1:65" s="2" customFormat="1" ht="24">
      <c r="A1600" s="35"/>
      <c r="B1600" s="36"/>
      <c r="C1600" s="247" t="s">
        <v>3554</v>
      </c>
      <c r="D1600" s="247" t="s">
        <v>250</v>
      </c>
      <c r="E1600" s="248" t="s">
        <v>3555</v>
      </c>
      <c r="F1600" s="249" t="s">
        <v>3556</v>
      </c>
      <c r="G1600" s="250" t="s">
        <v>8</v>
      </c>
      <c r="H1600" s="251">
        <v>1</v>
      </c>
      <c r="I1600" s="252"/>
      <c r="J1600" s="251">
        <f t="shared" si="198"/>
        <v>0</v>
      </c>
      <c r="K1600" s="249" t="s">
        <v>1</v>
      </c>
      <c r="L1600" s="253"/>
      <c r="M1600" s="254" t="s">
        <v>1</v>
      </c>
      <c r="N1600" s="255" t="s">
        <v>41</v>
      </c>
      <c r="O1600" s="72"/>
      <c r="P1600" s="195">
        <f t="shared" si="199"/>
        <v>0</v>
      </c>
      <c r="Q1600" s="195">
        <v>0</v>
      </c>
      <c r="R1600" s="195">
        <f t="shared" si="200"/>
        <v>0</v>
      </c>
      <c r="S1600" s="195">
        <v>0</v>
      </c>
      <c r="T1600" s="196">
        <f t="shared" si="201"/>
        <v>0</v>
      </c>
      <c r="U1600" s="35"/>
      <c r="V1600" s="35"/>
      <c r="W1600" s="35"/>
      <c r="X1600" s="35"/>
      <c r="Y1600" s="35"/>
      <c r="Z1600" s="35"/>
      <c r="AA1600" s="35"/>
      <c r="AB1600" s="35"/>
      <c r="AC1600" s="35"/>
      <c r="AD1600" s="35"/>
      <c r="AE1600" s="35"/>
      <c r="AR1600" s="197" t="s">
        <v>373</v>
      </c>
      <c r="AT1600" s="197" t="s">
        <v>250</v>
      </c>
      <c r="AU1600" s="197" t="s">
        <v>85</v>
      </c>
      <c r="AY1600" s="18" t="s">
        <v>158</v>
      </c>
      <c r="BE1600" s="198">
        <f t="shared" si="202"/>
        <v>0</v>
      </c>
      <c r="BF1600" s="198">
        <f t="shared" si="203"/>
        <v>0</v>
      </c>
      <c r="BG1600" s="198">
        <f t="shared" si="204"/>
        <v>0</v>
      </c>
      <c r="BH1600" s="198">
        <f t="shared" si="205"/>
        <v>0</v>
      </c>
      <c r="BI1600" s="198">
        <f t="shared" si="206"/>
        <v>0</v>
      </c>
      <c r="BJ1600" s="18" t="s">
        <v>8</v>
      </c>
      <c r="BK1600" s="198">
        <f t="shared" si="207"/>
        <v>0</v>
      </c>
      <c r="BL1600" s="18" t="s">
        <v>283</v>
      </c>
      <c r="BM1600" s="197" t="s">
        <v>3557</v>
      </c>
    </row>
    <row r="1601" spans="1:65" s="2" customFormat="1" ht="24">
      <c r="A1601" s="35"/>
      <c r="B1601" s="36"/>
      <c r="C1601" s="247" t="s">
        <v>3558</v>
      </c>
      <c r="D1601" s="247" t="s">
        <v>250</v>
      </c>
      <c r="E1601" s="248" t="s">
        <v>3559</v>
      </c>
      <c r="F1601" s="249" t="s">
        <v>3454</v>
      </c>
      <c r="G1601" s="250" t="s">
        <v>8</v>
      </c>
      <c r="H1601" s="251">
        <v>1</v>
      </c>
      <c r="I1601" s="252"/>
      <c r="J1601" s="251">
        <f t="shared" si="198"/>
        <v>0</v>
      </c>
      <c r="K1601" s="249" t="s">
        <v>1</v>
      </c>
      <c r="L1601" s="253"/>
      <c r="M1601" s="254" t="s">
        <v>1</v>
      </c>
      <c r="N1601" s="255" t="s">
        <v>41</v>
      </c>
      <c r="O1601" s="72"/>
      <c r="P1601" s="195">
        <f t="shared" si="199"/>
        <v>0</v>
      </c>
      <c r="Q1601" s="195">
        <v>0</v>
      </c>
      <c r="R1601" s="195">
        <f t="shared" si="200"/>
        <v>0</v>
      </c>
      <c r="S1601" s="195">
        <v>0</v>
      </c>
      <c r="T1601" s="196">
        <f t="shared" si="201"/>
        <v>0</v>
      </c>
      <c r="U1601" s="35"/>
      <c r="V1601" s="35"/>
      <c r="W1601" s="35"/>
      <c r="X1601" s="35"/>
      <c r="Y1601" s="35"/>
      <c r="Z1601" s="35"/>
      <c r="AA1601" s="35"/>
      <c r="AB1601" s="35"/>
      <c r="AC1601" s="35"/>
      <c r="AD1601" s="35"/>
      <c r="AE1601" s="35"/>
      <c r="AR1601" s="197" t="s">
        <v>373</v>
      </c>
      <c r="AT1601" s="197" t="s">
        <v>250</v>
      </c>
      <c r="AU1601" s="197" t="s">
        <v>85</v>
      </c>
      <c r="AY1601" s="18" t="s">
        <v>158</v>
      </c>
      <c r="BE1601" s="198">
        <f t="shared" si="202"/>
        <v>0</v>
      </c>
      <c r="BF1601" s="198">
        <f t="shared" si="203"/>
        <v>0</v>
      </c>
      <c r="BG1601" s="198">
        <f t="shared" si="204"/>
        <v>0</v>
      </c>
      <c r="BH1601" s="198">
        <f t="shared" si="205"/>
        <v>0</v>
      </c>
      <c r="BI1601" s="198">
        <f t="shared" si="206"/>
        <v>0</v>
      </c>
      <c r="BJ1601" s="18" t="s">
        <v>8</v>
      </c>
      <c r="BK1601" s="198">
        <f t="shared" si="207"/>
        <v>0</v>
      </c>
      <c r="BL1601" s="18" t="s">
        <v>283</v>
      </c>
      <c r="BM1601" s="197" t="s">
        <v>3560</v>
      </c>
    </row>
    <row r="1602" spans="1:65" s="2" customFormat="1" ht="24">
      <c r="A1602" s="35"/>
      <c r="B1602" s="36"/>
      <c r="C1602" s="247" t="s">
        <v>3561</v>
      </c>
      <c r="D1602" s="247" t="s">
        <v>250</v>
      </c>
      <c r="E1602" s="248" t="s">
        <v>3562</v>
      </c>
      <c r="F1602" s="249" t="s">
        <v>3458</v>
      </c>
      <c r="G1602" s="250" t="s">
        <v>8</v>
      </c>
      <c r="H1602" s="251">
        <v>1</v>
      </c>
      <c r="I1602" s="252"/>
      <c r="J1602" s="251">
        <f t="shared" si="198"/>
        <v>0</v>
      </c>
      <c r="K1602" s="249" t="s">
        <v>1</v>
      </c>
      <c r="L1602" s="253"/>
      <c r="M1602" s="254" t="s">
        <v>1</v>
      </c>
      <c r="N1602" s="255" t="s">
        <v>41</v>
      </c>
      <c r="O1602" s="72"/>
      <c r="P1602" s="195">
        <f t="shared" si="199"/>
        <v>0</v>
      </c>
      <c r="Q1602" s="195">
        <v>0</v>
      </c>
      <c r="R1602" s="195">
        <f t="shared" si="200"/>
        <v>0</v>
      </c>
      <c r="S1602" s="195">
        <v>0</v>
      </c>
      <c r="T1602" s="196">
        <f t="shared" si="201"/>
        <v>0</v>
      </c>
      <c r="U1602" s="35"/>
      <c r="V1602" s="35"/>
      <c r="W1602" s="35"/>
      <c r="X1602" s="35"/>
      <c r="Y1602" s="35"/>
      <c r="Z1602" s="35"/>
      <c r="AA1602" s="35"/>
      <c r="AB1602" s="35"/>
      <c r="AC1602" s="35"/>
      <c r="AD1602" s="35"/>
      <c r="AE1602" s="35"/>
      <c r="AR1602" s="197" t="s">
        <v>373</v>
      </c>
      <c r="AT1602" s="197" t="s">
        <v>250</v>
      </c>
      <c r="AU1602" s="197" t="s">
        <v>85</v>
      </c>
      <c r="AY1602" s="18" t="s">
        <v>158</v>
      </c>
      <c r="BE1602" s="198">
        <f t="shared" si="202"/>
        <v>0</v>
      </c>
      <c r="BF1602" s="198">
        <f t="shared" si="203"/>
        <v>0</v>
      </c>
      <c r="BG1602" s="198">
        <f t="shared" si="204"/>
        <v>0</v>
      </c>
      <c r="BH1602" s="198">
        <f t="shared" si="205"/>
        <v>0</v>
      </c>
      <c r="BI1602" s="198">
        <f t="shared" si="206"/>
        <v>0</v>
      </c>
      <c r="BJ1602" s="18" t="s">
        <v>8</v>
      </c>
      <c r="BK1602" s="198">
        <f t="shared" si="207"/>
        <v>0</v>
      </c>
      <c r="BL1602" s="18" t="s">
        <v>283</v>
      </c>
      <c r="BM1602" s="197" t="s">
        <v>3563</v>
      </c>
    </row>
    <row r="1603" spans="1:65" s="2" customFormat="1" ht="24">
      <c r="A1603" s="35"/>
      <c r="B1603" s="36"/>
      <c r="C1603" s="247" t="s">
        <v>3564</v>
      </c>
      <c r="D1603" s="247" t="s">
        <v>250</v>
      </c>
      <c r="E1603" s="248" t="s">
        <v>3565</v>
      </c>
      <c r="F1603" s="249" t="s">
        <v>3462</v>
      </c>
      <c r="G1603" s="250" t="s">
        <v>8</v>
      </c>
      <c r="H1603" s="251">
        <v>1</v>
      </c>
      <c r="I1603" s="252"/>
      <c r="J1603" s="251">
        <f t="shared" si="198"/>
        <v>0</v>
      </c>
      <c r="K1603" s="249" t="s">
        <v>1</v>
      </c>
      <c r="L1603" s="253"/>
      <c r="M1603" s="254" t="s">
        <v>1</v>
      </c>
      <c r="N1603" s="255" t="s">
        <v>41</v>
      </c>
      <c r="O1603" s="72"/>
      <c r="P1603" s="195">
        <f t="shared" si="199"/>
        <v>0</v>
      </c>
      <c r="Q1603" s="195">
        <v>0</v>
      </c>
      <c r="R1603" s="195">
        <f t="shared" si="200"/>
        <v>0</v>
      </c>
      <c r="S1603" s="195">
        <v>0</v>
      </c>
      <c r="T1603" s="196">
        <f t="shared" si="201"/>
        <v>0</v>
      </c>
      <c r="U1603" s="35"/>
      <c r="V1603" s="35"/>
      <c r="W1603" s="35"/>
      <c r="X1603" s="35"/>
      <c r="Y1603" s="35"/>
      <c r="Z1603" s="35"/>
      <c r="AA1603" s="35"/>
      <c r="AB1603" s="35"/>
      <c r="AC1603" s="35"/>
      <c r="AD1603" s="35"/>
      <c r="AE1603" s="35"/>
      <c r="AR1603" s="197" t="s">
        <v>373</v>
      </c>
      <c r="AT1603" s="197" t="s">
        <v>250</v>
      </c>
      <c r="AU1603" s="197" t="s">
        <v>85</v>
      </c>
      <c r="AY1603" s="18" t="s">
        <v>158</v>
      </c>
      <c r="BE1603" s="198">
        <f t="shared" si="202"/>
        <v>0</v>
      </c>
      <c r="BF1603" s="198">
        <f t="shared" si="203"/>
        <v>0</v>
      </c>
      <c r="BG1603" s="198">
        <f t="shared" si="204"/>
        <v>0</v>
      </c>
      <c r="BH1603" s="198">
        <f t="shared" si="205"/>
        <v>0</v>
      </c>
      <c r="BI1603" s="198">
        <f t="shared" si="206"/>
        <v>0</v>
      </c>
      <c r="BJ1603" s="18" t="s">
        <v>8</v>
      </c>
      <c r="BK1603" s="198">
        <f t="shared" si="207"/>
        <v>0</v>
      </c>
      <c r="BL1603" s="18" t="s">
        <v>283</v>
      </c>
      <c r="BM1603" s="197" t="s">
        <v>3566</v>
      </c>
    </row>
    <row r="1604" spans="1:65" s="2" customFormat="1" ht="24">
      <c r="A1604" s="35"/>
      <c r="B1604" s="36"/>
      <c r="C1604" s="247" t="s">
        <v>3567</v>
      </c>
      <c r="D1604" s="247" t="s">
        <v>250</v>
      </c>
      <c r="E1604" s="248" t="s">
        <v>3568</v>
      </c>
      <c r="F1604" s="249" t="s">
        <v>3569</v>
      </c>
      <c r="G1604" s="250" t="s">
        <v>8</v>
      </c>
      <c r="H1604" s="251">
        <v>1</v>
      </c>
      <c r="I1604" s="252"/>
      <c r="J1604" s="251">
        <f t="shared" si="198"/>
        <v>0</v>
      </c>
      <c r="K1604" s="249" t="s">
        <v>1</v>
      </c>
      <c r="L1604" s="253"/>
      <c r="M1604" s="254" t="s">
        <v>1</v>
      </c>
      <c r="N1604" s="255" t="s">
        <v>41</v>
      </c>
      <c r="O1604" s="72"/>
      <c r="P1604" s="195">
        <f t="shared" si="199"/>
        <v>0</v>
      </c>
      <c r="Q1604" s="195">
        <v>0</v>
      </c>
      <c r="R1604" s="195">
        <f t="shared" si="200"/>
        <v>0</v>
      </c>
      <c r="S1604" s="195">
        <v>0</v>
      </c>
      <c r="T1604" s="196">
        <f t="shared" si="201"/>
        <v>0</v>
      </c>
      <c r="U1604" s="35"/>
      <c r="V1604" s="35"/>
      <c r="W1604" s="35"/>
      <c r="X1604" s="35"/>
      <c r="Y1604" s="35"/>
      <c r="Z1604" s="35"/>
      <c r="AA1604" s="35"/>
      <c r="AB1604" s="35"/>
      <c r="AC1604" s="35"/>
      <c r="AD1604" s="35"/>
      <c r="AE1604" s="35"/>
      <c r="AR1604" s="197" t="s">
        <v>373</v>
      </c>
      <c r="AT1604" s="197" t="s">
        <v>250</v>
      </c>
      <c r="AU1604" s="197" t="s">
        <v>85</v>
      </c>
      <c r="AY1604" s="18" t="s">
        <v>158</v>
      </c>
      <c r="BE1604" s="198">
        <f t="shared" si="202"/>
        <v>0</v>
      </c>
      <c r="BF1604" s="198">
        <f t="shared" si="203"/>
        <v>0</v>
      </c>
      <c r="BG1604" s="198">
        <f t="shared" si="204"/>
        <v>0</v>
      </c>
      <c r="BH1604" s="198">
        <f t="shared" si="205"/>
        <v>0</v>
      </c>
      <c r="BI1604" s="198">
        <f t="shared" si="206"/>
        <v>0</v>
      </c>
      <c r="BJ1604" s="18" t="s">
        <v>8</v>
      </c>
      <c r="BK1604" s="198">
        <f t="shared" si="207"/>
        <v>0</v>
      </c>
      <c r="BL1604" s="18" t="s">
        <v>283</v>
      </c>
      <c r="BM1604" s="197" t="s">
        <v>3570</v>
      </c>
    </row>
    <row r="1605" spans="1:65" s="2" customFormat="1" ht="24">
      <c r="A1605" s="35"/>
      <c r="B1605" s="36"/>
      <c r="C1605" s="247" t="s">
        <v>3571</v>
      </c>
      <c r="D1605" s="247" t="s">
        <v>250</v>
      </c>
      <c r="E1605" s="248" t="s">
        <v>3572</v>
      </c>
      <c r="F1605" s="249" t="s">
        <v>3573</v>
      </c>
      <c r="G1605" s="250" t="s">
        <v>85</v>
      </c>
      <c r="H1605" s="251">
        <v>2</v>
      </c>
      <c r="I1605" s="252"/>
      <c r="J1605" s="251">
        <f t="shared" si="198"/>
        <v>0</v>
      </c>
      <c r="K1605" s="249" t="s">
        <v>1</v>
      </c>
      <c r="L1605" s="253"/>
      <c r="M1605" s="254" t="s">
        <v>1</v>
      </c>
      <c r="N1605" s="255" t="s">
        <v>41</v>
      </c>
      <c r="O1605" s="72"/>
      <c r="P1605" s="195">
        <f t="shared" si="199"/>
        <v>0</v>
      </c>
      <c r="Q1605" s="195">
        <v>0</v>
      </c>
      <c r="R1605" s="195">
        <f t="shared" si="200"/>
        <v>0</v>
      </c>
      <c r="S1605" s="195">
        <v>0</v>
      </c>
      <c r="T1605" s="196">
        <f t="shared" si="201"/>
        <v>0</v>
      </c>
      <c r="U1605" s="35"/>
      <c r="V1605" s="35"/>
      <c r="W1605" s="35"/>
      <c r="X1605" s="35"/>
      <c r="Y1605" s="35"/>
      <c r="Z1605" s="35"/>
      <c r="AA1605" s="35"/>
      <c r="AB1605" s="35"/>
      <c r="AC1605" s="35"/>
      <c r="AD1605" s="35"/>
      <c r="AE1605" s="35"/>
      <c r="AR1605" s="197" t="s">
        <v>373</v>
      </c>
      <c r="AT1605" s="197" t="s">
        <v>250</v>
      </c>
      <c r="AU1605" s="197" t="s">
        <v>85</v>
      </c>
      <c r="AY1605" s="18" t="s">
        <v>158</v>
      </c>
      <c r="BE1605" s="198">
        <f t="shared" si="202"/>
        <v>0</v>
      </c>
      <c r="BF1605" s="198">
        <f t="shared" si="203"/>
        <v>0</v>
      </c>
      <c r="BG1605" s="198">
        <f t="shared" si="204"/>
        <v>0</v>
      </c>
      <c r="BH1605" s="198">
        <f t="shared" si="205"/>
        <v>0</v>
      </c>
      <c r="BI1605" s="198">
        <f t="shared" si="206"/>
        <v>0</v>
      </c>
      <c r="BJ1605" s="18" t="s">
        <v>8</v>
      </c>
      <c r="BK1605" s="198">
        <f t="shared" si="207"/>
        <v>0</v>
      </c>
      <c r="BL1605" s="18" t="s">
        <v>283</v>
      </c>
      <c r="BM1605" s="197" t="s">
        <v>3574</v>
      </c>
    </row>
    <row r="1606" spans="1:65" s="2" customFormat="1" ht="24">
      <c r="A1606" s="35"/>
      <c r="B1606" s="36"/>
      <c r="C1606" s="247" t="s">
        <v>3575</v>
      </c>
      <c r="D1606" s="247" t="s">
        <v>250</v>
      </c>
      <c r="E1606" s="248" t="s">
        <v>3576</v>
      </c>
      <c r="F1606" s="249" t="s">
        <v>3577</v>
      </c>
      <c r="G1606" s="250" t="s">
        <v>165</v>
      </c>
      <c r="H1606" s="251">
        <v>4</v>
      </c>
      <c r="I1606" s="252"/>
      <c r="J1606" s="251">
        <f t="shared" si="198"/>
        <v>0</v>
      </c>
      <c r="K1606" s="249" t="s">
        <v>1</v>
      </c>
      <c r="L1606" s="253"/>
      <c r="M1606" s="254" t="s">
        <v>1</v>
      </c>
      <c r="N1606" s="255" t="s">
        <v>41</v>
      </c>
      <c r="O1606" s="72"/>
      <c r="P1606" s="195">
        <f t="shared" si="199"/>
        <v>0</v>
      </c>
      <c r="Q1606" s="195">
        <v>0</v>
      </c>
      <c r="R1606" s="195">
        <f t="shared" si="200"/>
        <v>0</v>
      </c>
      <c r="S1606" s="195">
        <v>0</v>
      </c>
      <c r="T1606" s="196">
        <f t="shared" si="201"/>
        <v>0</v>
      </c>
      <c r="U1606" s="35"/>
      <c r="V1606" s="35"/>
      <c r="W1606" s="35"/>
      <c r="X1606" s="35"/>
      <c r="Y1606" s="35"/>
      <c r="Z1606" s="35"/>
      <c r="AA1606" s="35"/>
      <c r="AB1606" s="35"/>
      <c r="AC1606" s="35"/>
      <c r="AD1606" s="35"/>
      <c r="AE1606" s="35"/>
      <c r="AR1606" s="197" t="s">
        <v>373</v>
      </c>
      <c r="AT1606" s="197" t="s">
        <v>250</v>
      </c>
      <c r="AU1606" s="197" t="s">
        <v>85</v>
      </c>
      <c r="AY1606" s="18" t="s">
        <v>158</v>
      </c>
      <c r="BE1606" s="198">
        <f t="shared" si="202"/>
        <v>0</v>
      </c>
      <c r="BF1606" s="198">
        <f t="shared" si="203"/>
        <v>0</v>
      </c>
      <c r="BG1606" s="198">
        <f t="shared" si="204"/>
        <v>0</v>
      </c>
      <c r="BH1606" s="198">
        <f t="shared" si="205"/>
        <v>0</v>
      </c>
      <c r="BI1606" s="198">
        <f t="shared" si="206"/>
        <v>0</v>
      </c>
      <c r="BJ1606" s="18" t="s">
        <v>8</v>
      </c>
      <c r="BK1606" s="198">
        <f t="shared" si="207"/>
        <v>0</v>
      </c>
      <c r="BL1606" s="18" t="s">
        <v>283</v>
      </c>
      <c r="BM1606" s="197" t="s">
        <v>3578</v>
      </c>
    </row>
    <row r="1607" spans="1:65" s="2" customFormat="1" ht="24">
      <c r="A1607" s="35"/>
      <c r="B1607" s="36"/>
      <c r="C1607" s="247" t="s">
        <v>3579</v>
      </c>
      <c r="D1607" s="247" t="s">
        <v>250</v>
      </c>
      <c r="E1607" s="248" t="s">
        <v>3580</v>
      </c>
      <c r="F1607" s="249" t="s">
        <v>3470</v>
      </c>
      <c r="G1607" s="250" t="s">
        <v>8</v>
      </c>
      <c r="H1607" s="251">
        <v>1</v>
      </c>
      <c r="I1607" s="252"/>
      <c r="J1607" s="251">
        <f t="shared" si="198"/>
        <v>0</v>
      </c>
      <c r="K1607" s="249" t="s">
        <v>1</v>
      </c>
      <c r="L1607" s="253"/>
      <c r="M1607" s="254" t="s">
        <v>1</v>
      </c>
      <c r="N1607" s="255" t="s">
        <v>41</v>
      </c>
      <c r="O1607" s="72"/>
      <c r="P1607" s="195">
        <f t="shared" si="199"/>
        <v>0</v>
      </c>
      <c r="Q1607" s="195">
        <v>0</v>
      </c>
      <c r="R1607" s="195">
        <f t="shared" si="200"/>
        <v>0</v>
      </c>
      <c r="S1607" s="195">
        <v>0</v>
      </c>
      <c r="T1607" s="196">
        <f t="shared" si="201"/>
        <v>0</v>
      </c>
      <c r="U1607" s="35"/>
      <c r="V1607" s="35"/>
      <c r="W1607" s="35"/>
      <c r="X1607" s="35"/>
      <c r="Y1607" s="35"/>
      <c r="Z1607" s="35"/>
      <c r="AA1607" s="35"/>
      <c r="AB1607" s="35"/>
      <c r="AC1607" s="35"/>
      <c r="AD1607" s="35"/>
      <c r="AE1607" s="35"/>
      <c r="AR1607" s="197" t="s">
        <v>373</v>
      </c>
      <c r="AT1607" s="197" t="s">
        <v>250</v>
      </c>
      <c r="AU1607" s="197" t="s">
        <v>85</v>
      </c>
      <c r="AY1607" s="18" t="s">
        <v>158</v>
      </c>
      <c r="BE1607" s="198">
        <f t="shared" si="202"/>
        <v>0</v>
      </c>
      <c r="BF1607" s="198">
        <f t="shared" si="203"/>
        <v>0</v>
      </c>
      <c r="BG1607" s="198">
        <f t="shared" si="204"/>
        <v>0</v>
      </c>
      <c r="BH1607" s="198">
        <f t="shared" si="205"/>
        <v>0</v>
      </c>
      <c r="BI1607" s="198">
        <f t="shared" si="206"/>
        <v>0</v>
      </c>
      <c r="BJ1607" s="18" t="s">
        <v>8</v>
      </c>
      <c r="BK1607" s="198">
        <f t="shared" si="207"/>
        <v>0</v>
      </c>
      <c r="BL1607" s="18" t="s">
        <v>283</v>
      </c>
      <c r="BM1607" s="197" t="s">
        <v>3581</v>
      </c>
    </row>
    <row r="1608" spans="1:65" s="2" customFormat="1" ht="24">
      <c r="A1608" s="35"/>
      <c r="B1608" s="36"/>
      <c r="C1608" s="247" t="s">
        <v>3582</v>
      </c>
      <c r="D1608" s="247" t="s">
        <v>250</v>
      </c>
      <c r="E1608" s="248" t="s">
        <v>3583</v>
      </c>
      <c r="F1608" s="249" t="s">
        <v>3474</v>
      </c>
      <c r="G1608" s="250" t="s">
        <v>165</v>
      </c>
      <c r="H1608" s="251">
        <v>4</v>
      </c>
      <c r="I1608" s="252"/>
      <c r="J1608" s="251">
        <f t="shared" si="198"/>
        <v>0</v>
      </c>
      <c r="K1608" s="249" t="s">
        <v>1</v>
      </c>
      <c r="L1608" s="253"/>
      <c r="M1608" s="254" t="s">
        <v>1</v>
      </c>
      <c r="N1608" s="255" t="s">
        <v>41</v>
      </c>
      <c r="O1608" s="72"/>
      <c r="P1608" s="195">
        <f t="shared" si="199"/>
        <v>0</v>
      </c>
      <c r="Q1608" s="195">
        <v>0</v>
      </c>
      <c r="R1608" s="195">
        <f t="shared" si="200"/>
        <v>0</v>
      </c>
      <c r="S1608" s="195">
        <v>0</v>
      </c>
      <c r="T1608" s="196">
        <f t="shared" si="201"/>
        <v>0</v>
      </c>
      <c r="U1608" s="35"/>
      <c r="V1608" s="35"/>
      <c r="W1608" s="35"/>
      <c r="X1608" s="35"/>
      <c r="Y1608" s="35"/>
      <c r="Z1608" s="35"/>
      <c r="AA1608" s="35"/>
      <c r="AB1608" s="35"/>
      <c r="AC1608" s="35"/>
      <c r="AD1608" s="35"/>
      <c r="AE1608" s="35"/>
      <c r="AR1608" s="197" t="s">
        <v>373</v>
      </c>
      <c r="AT1608" s="197" t="s">
        <v>250</v>
      </c>
      <c r="AU1608" s="197" t="s">
        <v>85</v>
      </c>
      <c r="AY1608" s="18" t="s">
        <v>158</v>
      </c>
      <c r="BE1608" s="198">
        <f t="shared" si="202"/>
        <v>0</v>
      </c>
      <c r="BF1608" s="198">
        <f t="shared" si="203"/>
        <v>0</v>
      </c>
      <c r="BG1608" s="198">
        <f t="shared" si="204"/>
        <v>0</v>
      </c>
      <c r="BH1608" s="198">
        <f t="shared" si="205"/>
        <v>0</v>
      </c>
      <c r="BI1608" s="198">
        <f t="shared" si="206"/>
        <v>0</v>
      </c>
      <c r="BJ1608" s="18" t="s">
        <v>8</v>
      </c>
      <c r="BK1608" s="198">
        <f t="shared" si="207"/>
        <v>0</v>
      </c>
      <c r="BL1608" s="18" t="s">
        <v>283</v>
      </c>
      <c r="BM1608" s="197" t="s">
        <v>3584</v>
      </c>
    </row>
    <row r="1609" spans="1:65" s="2" customFormat="1" ht="21.75" customHeight="1">
      <c r="A1609" s="35"/>
      <c r="B1609" s="36"/>
      <c r="C1609" s="247" t="s">
        <v>3585</v>
      </c>
      <c r="D1609" s="247" t="s">
        <v>250</v>
      </c>
      <c r="E1609" s="248" t="s">
        <v>3586</v>
      </c>
      <c r="F1609" s="249" t="s">
        <v>3587</v>
      </c>
      <c r="G1609" s="250" t="s">
        <v>8</v>
      </c>
      <c r="H1609" s="251">
        <v>1</v>
      </c>
      <c r="I1609" s="252"/>
      <c r="J1609" s="251">
        <f t="shared" si="198"/>
        <v>0</v>
      </c>
      <c r="K1609" s="249" t="s">
        <v>1</v>
      </c>
      <c r="L1609" s="253"/>
      <c r="M1609" s="254" t="s">
        <v>1</v>
      </c>
      <c r="N1609" s="255" t="s">
        <v>41</v>
      </c>
      <c r="O1609" s="72"/>
      <c r="P1609" s="195">
        <f t="shared" si="199"/>
        <v>0</v>
      </c>
      <c r="Q1609" s="195">
        <v>0</v>
      </c>
      <c r="R1609" s="195">
        <f t="shared" si="200"/>
        <v>0</v>
      </c>
      <c r="S1609" s="195">
        <v>0</v>
      </c>
      <c r="T1609" s="196">
        <f t="shared" si="201"/>
        <v>0</v>
      </c>
      <c r="U1609" s="35"/>
      <c r="V1609" s="35"/>
      <c r="W1609" s="35"/>
      <c r="X1609" s="35"/>
      <c r="Y1609" s="35"/>
      <c r="Z1609" s="35"/>
      <c r="AA1609" s="35"/>
      <c r="AB1609" s="35"/>
      <c r="AC1609" s="35"/>
      <c r="AD1609" s="35"/>
      <c r="AE1609" s="35"/>
      <c r="AR1609" s="197" t="s">
        <v>373</v>
      </c>
      <c r="AT1609" s="197" t="s">
        <v>250</v>
      </c>
      <c r="AU1609" s="197" t="s">
        <v>85</v>
      </c>
      <c r="AY1609" s="18" t="s">
        <v>158</v>
      </c>
      <c r="BE1609" s="198">
        <f t="shared" si="202"/>
        <v>0</v>
      </c>
      <c r="BF1609" s="198">
        <f t="shared" si="203"/>
        <v>0</v>
      </c>
      <c r="BG1609" s="198">
        <f t="shared" si="204"/>
        <v>0</v>
      </c>
      <c r="BH1609" s="198">
        <f t="shared" si="205"/>
        <v>0</v>
      </c>
      <c r="BI1609" s="198">
        <f t="shared" si="206"/>
        <v>0</v>
      </c>
      <c r="BJ1609" s="18" t="s">
        <v>8</v>
      </c>
      <c r="BK1609" s="198">
        <f t="shared" si="207"/>
        <v>0</v>
      </c>
      <c r="BL1609" s="18" t="s">
        <v>283</v>
      </c>
      <c r="BM1609" s="197" t="s">
        <v>3588</v>
      </c>
    </row>
    <row r="1610" spans="1:65" s="2" customFormat="1" ht="21.75" customHeight="1">
      <c r="A1610" s="35"/>
      <c r="B1610" s="36"/>
      <c r="C1610" s="247" t="s">
        <v>3589</v>
      </c>
      <c r="D1610" s="247" t="s">
        <v>250</v>
      </c>
      <c r="E1610" s="248" t="s">
        <v>3590</v>
      </c>
      <c r="F1610" s="249" t="s">
        <v>3591</v>
      </c>
      <c r="G1610" s="250" t="s">
        <v>8</v>
      </c>
      <c r="H1610" s="251">
        <v>1</v>
      </c>
      <c r="I1610" s="252"/>
      <c r="J1610" s="251">
        <f t="shared" si="198"/>
        <v>0</v>
      </c>
      <c r="K1610" s="249" t="s">
        <v>1</v>
      </c>
      <c r="L1610" s="253"/>
      <c r="M1610" s="254" t="s">
        <v>1</v>
      </c>
      <c r="N1610" s="255" t="s">
        <v>41</v>
      </c>
      <c r="O1610" s="72"/>
      <c r="P1610" s="195">
        <f t="shared" si="199"/>
        <v>0</v>
      </c>
      <c r="Q1610" s="195">
        <v>0</v>
      </c>
      <c r="R1610" s="195">
        <f t="shared" si="200"/>
        <v>0</v>
      </c>
      <c r="S1610" s="195">
        <v>0</v>
      </c>
      <c r="T1610" s="196">
        <f t="shared" si="201"/>
        <v>0</v>
      </c>
      <c r="U1610" s="35"/>
      <c r="V1610" s="35"/>
      <c r="W1610" s="35"/>
      <c r="X1610" s="35"/>
      <c r="Y1610" s="35"/>
      <c r="Z1610" s="35"/>
      <c r="AA1610" s="35"/>
      <c r="AB1610" s="35"/>
      <c r="AC1610" s="35"/>
      <c r="AD1610" s="35"/>
      <c r="AE1610" s="35"/>
      <c r="AR1610" s="197" t="s">
        <v>373</v>
      </c>
      <c r="AT1610" s="197" t="s">
        <v>250</v>
      </c>
      <c r="AU1610" s="197" t="s">
        <v>85</v>
      </c>
      <c r="AY1610" s="18" t="s">
        <v>158</v>
      </c>
      <c r="BE1610" s="198">
        <f t="shared" si="202"/>
        <v>0</v>
      </c>
      <c r="BF1610" s="198">
        <f t="shared" si="203"/>
        <v>0</v>
      </c>
      <c r="BG1610" s="198">
        <f t="shared" si="204"/>
        <v>0</v>
      </c>
      <c r="BH1610" s="198">
        <f t="shared" si="205"/>
        <v>0</v>
      </c>
      <c r="BI1610" s="198">
        <f t="shared" si="206"/>
        <v>0</v>
      </c>
      <c r="BJ1610" s="18" t="s">
        <v>8</v>
      </c>
      <c r="BK1610" s="198">
        <f t="shared" si="207"/>
        <v>0</v>
      </c>
      <c r="BL1610" s="18" t="s">
        <v>283</v>
      </c>
      <c r="BM1610" s="197" t="s">
        <v>3592</v>
      </c>
    </row>
    <row r="1611" spans="1:65" s="2" customFormat="1" ht="24">
      <c r="A1611" s="35"/>
      <c r="B1611" s="36"/>
      <c r="C1611" s="247" t="s">
        <v>3593</v>
      </c>
      <c r="D1611" s="247" t="s">
        <v>250</v>
      </c>
      <c r="E1611" s="248" t="s">
        <v>3594</v>
      </c>
      <c r="F1611" s="249" t="s">
        <v>3486</v>
      </c>
      <c r="G1611" s="250" t="s">
        <v>25</v>
      </c>
      <c r="H1611" s="251">
        <v>10</v>
      </c>
      <c r="I1611" s="252"/>
      <c r="J1611" s="251">
        <f t="shared" si="198"/>
        <v>0</v>
      </c>
      <c r="K1611" s="249" t="s">
        <v>1</v>
      </c>
      <c r="L1611" s="253"/>
      <c r="M1611" s="254" t="s">
        <v>1</v>
      </c>
      <c r="N1611" s="255" t="s">
        <v>41</v>
      </c>
      <c r="O1611" s="72"/>
      <c r="P1611" s="195">
        <f t="shared" si="199"/>
        <v>0</v>
      </c>
      <c r="Q1611" s="195">
        <v>0</v>
      </c>
      <c r="R1611" s="195">
        <f t="shared" si="200"/>
        <v>0</v>
      </c>
      <c r="S1611" s="195">
        <v>0</v>
      </c>
      <c r="T1611" s="196">
        <f t="shared" si="201"/>
        <v>0</v>
      </c>
      <c r="U1611" s="35"/>
      <c r="V1611" s="35"/>
      <c r="W1611" s="35"/>
      <c r="X1611" s="35"/>
      <c r="Y1611" s="35"/>
      <c r="Z1611" s="35"/>
      <c r="AA1611" s="35"/>
      <c r="AB1611" s="35"/>
      <c r="AC1611" s="35"/>
      <c r="AD1611" s="35"/>
      <c r="AE1611" s="35"/>
      <c r="AR1611" s="197" t="s">
        <v>373</v>
      </c>
      <c r="AT1611" s="197" t="s">
        <v>250</v>
      </c>
      <c r="AU1611" s="197" t="s">
        <v>85</v>
      </c>
      <c r="AY1611" s="18" t="s">
        <v>158</v>
      </c>
      <c r="BE1611" s="198">
        <f t="shared" si="202"/>
        <v>0</v>
      </c>
      <c r="BF1611" s="198">
        <f t="shared" si="203"/>
        <v>0</v>
      </c>
      <c r="BG1611" s="198">
        <f t="shared" si="204"/>
        <v>0</v>
      </c>
      <c r="BH1611" s="198">
        <f t="shared" si="205"/>
        <v>0</v>
      </c>
      <c r="BI1611" s="198">
        <f t="shared" si="206"/>
        <v>0</v>
      </c>
      <c r="BJ1611" s="18" t="s">
        <v>8</v>
      </c>
      <c r="BK1611" s="198">
        <f t="shared" si="207"/>
        <v>0</v>
      </c>
      <c r="BL1611" s="18" t="s">
        <v>283</v>
      </c>
      <c r="BM1611" s="197" t="s">
        <v>3595</v>
      </c>
    </row>
    <row r="1612" spans="1:65" s="2" customFormat="1" ht="24">
      <c r="A1612" s="35"/>
      <c r="B1612" s="36"/>
      <c r="C1612" s="247" t="s">
        <v>3596</v>
      </c>
      <c r="D1612" s="247" t="s">
        <v>250</v>
      </c>
      <c r="E1612" s="248" t="s">
        <v>3597</v>
      </c>
      <c r="F1612" s="249" t="s">
        <v>3490</v>
      </c>
      <c r="G1612" s="250" t="s">
        <v>231</v>
      </c>
      <c r="H1612" s="251">
        <v>9</v>
      </c>
      <c r="I1612" s="252"/>
      <c r="J1612" s="251">
        <f t="shared" si="198"/>
        <v>0</v>
      </c>
      <c r="K1612" s="249" t="s">
        <v>1</v>
      </c>
      <c r="L1612" s="253"/>
      <c r="M1612" s="254" t="s">
        <v>1</v>
      </c>
      <c r="N1612" s="255" t="s">
        <v>41</v>
      </c>
      <c r="O1612" s="72"/>
      <c r="P1612" s="195">
        <f t="shared" si="199"/>
        <v>0</v>
      </c>
      <c r="Q1612" s="195">
        <v>0</v>
      </c>
      <c r="R1612" s="195">
        <f t="shared" si="200"/>
        <v>0</v>
      </c>
      <c r="S1612" s="195">
        <v>0</v>
      </c>
      <c r="T1612" s="196">
        <f t="shared" si="201"/>
        <v>0</v>
      </c>
      <c r="U1612" s="35"/>
      <c r="V1612" s="35"/>
      <c r="W1612" s="35"/>
      <c r="X1612" s="35"/>
      <c r="Y1612" s="35"/>
      <c r="Z1612" s="35"/>
      <c r="AA1612" s="35"/>
      <c r="AB1612" s="35"/>
      <c r="AC1612" s="35"/>
      <c r="AD1612" s="35"/>
      <c r="AE1612" s="35"/>
      <c r="AR1612" s="197" t="s">
        <v>373</v>
      </c>
      <c r="AT1612" s="197" t="s">
        <v>250</v>
      </c>
      <c r="AU1612" s="197" t="s">
        <v>85</v>
      </c>
      <c r="AY1612" s="18" t="s">
        <v>158</v>
      </c>
      <c r="BE1612" s="198">
        <f t="shared" si="202"/>
        <v>0</v>
      </c>
      <c r="BF1612" s="198">
        <f t="shared" si="203"/>
        <v>0</v>
      </c>
      <c r="BG1612" s="198">
        <f t="shared" si="204"/>
        <v>0</v>
      </c>
      <c r="BH1612" s="198">
        <f t="shared" si="205"/>
        <v>0</v>
      </c>
      <c r="BI1612" s="198">
        <f t="shared" si="206"/>
        <v>0</v>
      </c>
      <c r="BJ1612" s="18" t="s">
        <v>8</v>
      </c>
      <c r="BK1612" s="198">
        <f t="shared" si="207"/>
        <v>0</v>
      </c>
      <c r="BL1612" s="18" t="s">
        <v>283</v>
      </c>
      <c r="BM1612" s="197" t="s">
        <v>3598</v>
      </c>
    </row>
    <row r="1613" spans="1:65" s="2" customFormat="1" ht="24">
      <c r="A1613" s="35"/>
      <c r="B1613" s="36"/>
      <c r="C1613" s="247" t="s">
        <v>3599</v>
      </c>
      <c r="D1613" s="247" t="s">
        <v>250</v>
      </c>
      <c r="E1613" s="248" t="s">
        <v>3600</v>
      </c>
      <c r="F1613" s="249" t="s">
        <v>3494</v>
      </c>
      <c r="G1613" s="250" t="s">
        <v>199</v>
      </c>
      <c r="H1613" s="251">
        <v>5</v>
      </c>
      <c r="I1613" s="252"/>
      <c r="J1613" s="251">
        <f t="shared" si="198"/>
        <v>0</v>
      </c>
      <c r="K1613" s="249" t="s">
        <v>1</v>
      </c>
      <c r="L1613" s="253"/>
      <c r="M1613" s="254" t="s">
        <v>1</v>
      </c>
      <c r="N1613" s="255" t="s">
        <v>41</v>
      </c>
      <c r="O1613" s="72"/>
      <c r="P1613" s="195">
        <f t="shared" si="199"/>
        <v>0</v>
      </c>
      <c r="Q1613" s="195">
        <v>0</v>
      </c>
      <c r="R1613" s="195">
        <f t="shared" si="200"/>
        <v>0</v>
      </c>
      <c r="S1613" s="195">
        <v>0</v>
      </c>
      <c r="T1613" s="196">
        <f t="shared" si="201"/>
        <v>0</v>
      </c>
      <c r="U1613" s="35"/>
      <c r="V1613" s="35"/>
      <c r="W1613" s="35"/>
      <c r="X1613" s="35"/>
      <c r="Y1613" s="35"/>
      <c r="Z1613" s="35"/>
      <c r="AA1613" s="35"/>
      <c r="AB1613" s="35"/>
      <c r="AC1613" s="35"/>
      <c r="AD1613" s="35"/>
      <c r="AE1613" s="35"/>
      <c r="AR1613" s="197" t="s">
        <v>373</v>
      </c>
      <c r="AT1613" s="197" t="s">
        <v>250</v>
      </c>
      <c r="AU1613" s="197" t="s">
        <v>85</v>
      </c>
      <c r="AY1613" s="18" t="s">
        <v>158</v>
      </c>
      <c r="BE1613" s="198">
        <f t="shared" si="202"/>
        <v>0</v>
      </c>
      <c r="BF1613" s="198">
        <f t="shared" si="203"/>
        <v>0</v>
      </c>
      <c r="BG1613" s="198">
        <f t="shared" si="204"/>
        <v>0</v>
      </c>
      <c r="BH1613" s="198">
        <f t="shared" si="205"/>
        <v>0</v>
      </c>
      <c r="BI1613" s="198">
        <f t="shared" si="206"/>
        <v>0</v>
      </c>
      <c r="BJ1613" s="18" t="s">
        <v>8</v>
      </c>
      <c r="BK1613" s="198">
        <f t="shared" si="207"/>
        <v>0</v>
      </c>
      <c r="BL1613" s="18" t="s">
        <v>283</v>
      </c>
      <c r="BM1613" s="197" t="s">
        <v>3601</v>
      </c>
    </row>
    <row r="1614" spans="1:65" s="2" customFormat="1" ht="24">
      <c r="A1614" s="35"/>
      <c r="B1614" s="36"/>
      <c r="C1614" s="247" t="s">
        <v>3602</v>
      </c>
      <c r="D1614" s="247" t="s">
        <v>250</v>
      </c>
      <c r="E1614" s="248" t="s">
        <v>3603</v>
      </c>
      <c r="F1614" s="249" t="s">
        <v>3604</v>
      </c>
      <c r="G1614" s="250" t="s">
        <v>165</v>
      </c>
      <c r="H1614" s="251">
        <v>4</v>
      </c>
      <c r="I1614" s="252"/>
      <c r="J1614" s="251">
        <f t="shared" si="198"/>
        <v>0</v>
      </c>
      <c r="K1614" s="249" t="s">
        <v>1</v>
      </c>
      <c r="L1614" s="253"/>
      <c r="M1614" s="254" t="s">
        <v>1</v>
      </c>
      <c r="N1614" s="255" t="s">
        <v>41</v>
      </c>
      <c r="O1614" s="72"/>
      <c r="P1614" s="195">
        <f t="shared" si="199"/>
        <v>0</v>
      </c>
      <c r="Q1614" s="195">
        <v>0</v>
      </c>
      <c r="R1614" s="195">
        <f t="shared" si="200"/>
        <v>0</v>
      </c>
      <c r="S1614" s="195">
        <v>0</v>
      </c>
      <c r="T1614" s="196">
        <f t="shared" si="201"/>
        <v>0</v>
      </c>
      <c r="U1614" s="35"/>
      <c r="V1614" s="35"/>
      <c r="W1614" s="35"/>
      <c r="X1614" s="35"/>
      <c r="Y1614" s="35"/>
      <c r="Z1614" s="35"/>
      <c r="AA1614" s="35"/>
      <c r="AB1614" s="35"/>
      <c r="AC1614" s="35"/>
      <c r="AD1614" s="35"/>
      <c r="AE1614" s="35"/>
      <c r="AR1614" s="197" t="s">
        <v>373</v>
      </c>
      <c r="AT1614" s="197" t="s">
        <v>250</v>
      </c>
      <c r="AU1614" s="197" t="s">
        <v>85</v>
      </c>
      <c r="AY1614" s="18" t="s">
        <v>158</v>
      </c>
      <c r="BE1614" s="198">
        <f t="shared" si="202"/>
        <v>0</v>
      </c>
      <c r="BF1614" s="198">
        <f t="shared" si="203"/>
        <v>0</v>
      </c>
      <c r="BG1614" s="198">
        <f t="shared" si="204"/>
        <v>0</v>
      </c>
      <c r="BH1614" s="198">
        <f t="shared" si="205"/>
        <v>0</v>
      </c>
      <c r="BI1614" s="198">
        <f t="shared" si="206"/>
        <v>0</v>
      </c>
      <c r="BJ1614" s="18" t="s">
        <v>8</v>
      </c>
      <c r="BK1614" s="198">
        <f t="shared" si="207"/>
        <v>0</v>
      </c>
      <c r="BL1614" s="18" t="s">
        <v>283</v>
      </c>
      <c r="BM1614" s="197" t="s">
        <v>3605</v>
      </c>
    </row>
    <row r="1615" spans="1:65" s="2" customFormat="1" ht="24">
      <c r="A1615" s="35"/>
      <c r="B1615" s="36"/>
      <c r="C1615" s="247" t="s">
        <v>3606</v>
      </c>
      <c r="D1615" s="247" t="s">
        <v>250</v>
      </c>
      <c r="E1615" s="248" t="s">
        <v>3607</v>
      </c>
      <c r="F1615" s="249" t="s">
        <v>3498</v>
      </c>
      <c r="G1615" s="250" t="s">
        <v>165</v>
      </c>
      <c r="H1615" s="251">
        <v>4</v>
      </c>
      <c r="I1615" s="252"/>
      <c r="J1615" s="251">
        <f t="shared" si="198"/>
        <v>0</v>
      </c>
      <c r="K1615" s="249" t="s">
        <v>1</v>
      </c>
      <c r="L1615" s="253"/>
      <c r="M1615" s="254" t="s">
        <v>1</v>
      </c>
      <c r="N1615" s="255" t="s">
        <v>41</v>
      </c>
      <c r="O1615" s="72"/>
      <c r="P1615" s="195">
        <f t="shared" si="199"/>
        <v>0</v>
      </c>
      <c r="Q1615" s="195">
        <v>0</v>
      </c>
      <c r="R1615" s="195">
        <f t="shared" si="200"/>
        <v>0</v>
      </c>
      <c r="S1615" s="195">
        <v>0</v>
      </c>
      <c r="T1615" s="196">
        <f t="shared" si="201"/>
        <v>0</v>
      </c>
      <c r="U1615" s="35"/>
      <c r="V1615" s="35"/>
      <c r="W1615" s="35"/>
      <c r="X1615" s="35"/>
      <c r="Y1615" s="35"/>
      <c r="Z1615" s="35"/>
      <c r="AA1615" s="35"/>
      <c r="AB1615" s="35"/>
      <c r="AC1615" s="35"/>
      <c r="AD1615" s="35"/>
      <c r="AE1615" s="35"/>
      <c r="AR1615" s="197" t="s">
        <v>373</v>
      </c>
      <c r="AT1615" s="197" t="s">
        <v>250</v>
      </c>
      <c r="AU1615" s="197" t="s">
        <v>85</v>
      </c>
      <c r="AY1615" s="18" t="s">
        <v>158</v>
      </c>
      <c r="BE1615" s="198">
        <f t="shared" si="202"/>
        <v>0</v>
      </c>
      <c r="BF1615" s="198">
        <f t="shared" si="203"/>
        <v>0</v>
      </c>
      <c r="BG1615" s="198">
        <f t="shared" si="204"/>
        <v>0</v>
      </c>
      <c r="BH1615" s="198">
        <f t="shared" si="205"/>
        <v>0</v>
      </c>
      <c r="BI1615" s="198">
        <f t="shared" si="206"/>
        <v>0</v>
      </c>
      <c r="BJ1615" s="18" t="s">
        <v>8</v>
      </c>
      <c r="BK1615" s="198">
        <f t="shared" si="207"/>
        <v>0</v>
      </c>
      <c r="BL1615" s="18" t="s">
        <v>283</v>
      </c>
      <c r="BM1615" s="197" t="s">
        <v>3608</v>
      </c>
    </row>
    <row r="1616" spans="1:65" s="2" customFormat="1" ht="24">
      <c r="A1616" s="35"/>
      <c r="B1616" s="36"/>
      <c r="C1616" s="247" t="s">
        <v>3609</v>
      </c>
      <c r="D1616" s="247" t="s">
        <v>250</v>
      </c>
      <c r="E1616" s="248" t="s">
        <v>3610</v>
      </c>
      <c r="F1616" s="249" t="s">
        <v>3502</v>
      </c>
      <c r="G1616" s="250" t="s">
        <v>177</v>
      </c>
      <c r="H1616" s="251">
        <v>3</v>
      </c>
      <c r="I1616" s="252"/>
      <c r="J1616" s="251">
        <f t="shared" si="198"/>
        <v>0</v>
      </c>
      <c r="K1616" s="249" t="s">
        <v>1</v>
      </c>
      <c r="L1616" s="253"/>
      <c r="M1616" s="254" t="s">
        <v>1</v>
      </c>
      <c r="N1616" s="255" t="s">
        <v>41</v>
      </c>
      <c r="O1616" s="72"/>
      <c r="P1616" s="195">
        <f t="shared" si="199"/>
        <v>0</v>
      </c>
      <c r="Q1616" s="195">
        <v>0</v>
      </c>
      <c r="R1616" s="195">
        <f t="shared" si="200"/>
        <v>0</v>
      </c>
      <c r="S1616" s="195">
        <v>0</v>
      </c>
      <c r="T1616" s="196">
        <f t="shared" si="201"/>
        <v>0</v>
      </c>
      <c r="U1616" s="35"/>
      <c r="V1616" s="35"/>
      <c r="W1616" s="35"/>
      <c r="X1616" s="35"/>
      <c r="Y1616" s="35"/>
      <c r="Z1616" s="35"/>
      <c r="AA1616" s="35"/>
      <c r="AB1616" s="35"/>
      <c r="AC1616" s="35"/>
      <c r="AD1616" s="35"/>
      <c r="AE1616" s="35"/>
      <c r="AR1616" s="197" t="s">
        <v>373</v>
      </c>
      <c r="AT1616" s="197" t="s">
        <v>250</v>
      </c>
      <c r="AU1616" s="197" t="s">
        <v>85</v>
      </c>
      <c r="AY1616" s="18" t="s">
        <v>158</v>
      </c>
      <c r="BE1616" s="198">
        <f t="shared" si="202"/>
        <v>0</v>
      </c>
      <c r="BF1616" s="198">
        <f t="shared" si="203"/>
        <v>0</v>
      </c>
      <c r="BG1616" s="198">
        <f t="shared" si="204"/>
        <v>0</v>
      </c>
      <c r="BH1616" s="198">
        <f t="shared" si="205"/>
        <v>0</v>
      </c>
      <c r="BI1616" s="198">
        <f t="shared" si="206"/>
        <v>0</v>
      </c>
      <c r="BJ1616" s="18" t="s">
        <v>8</v>
      </c>
      <c r="BK1616" s="198">
        <f t="shared" si="207"/>
        <v>0</v>
      </c>
      <c r="BL1616" s="18" t="s">
        <v>283</v>
      </c>
      <c r="BM1616" s="197" t="s">
        <v>3611</v>
      </c>
    </row>
    <row r="1617" spans="1:65" s="2" customFormat="1" ht="24">
      <c r="A1617" s="35"/>
      <c r="B1617" s="36"/>
      <c r="C1617" s="247" t="s">
        <v>3612</v>
      </c>
      <c r="D1617" s="247" t="s">
        <v>250</v>
      </c>
      <c r="E1617" s="248" t="s">
        <v>3613</v>
      </c>
      <c r="F1617" s="249" t="s">
        <v>3506</v>
      </c>
      <c r="G1617" s="250" t="s">
        <v>8</v>
      </c>
      <c r="H1617" s="251">
        <v>1</v>
      </c>
      <c r="I1617" s="252"/>
      <c r="J1617" s="251">
        <f t="shared" si="198"/>
        <v>0</v>
      </c>
      <c r="K1617" s="249" t="s">
        <v>1</v>
      </c>
      <c r="L1617" s="253"/>
      <c r="M1617" s="254" t="s">
        <v>1</v>
      </c>
      <c r="N1617" s="255" t="s">
        <v>41</v>
      </c>
      <c r="O1617" s="72"/>
      <c r="P1617" s="195">
        <f t="shared" si="199"/>
        <v>0</v>
      </c>
      <c r="Q1617" s="195">
        <v>0</v>
      </c>
      <c r="R1617" s="195">
        <f t="shared" si="200"/>
        <v>0</v>
      </c>
      <c r="S1617" s="195">
        <v>0</v>
      </c>
      <c r="T1617" s="196">
        <f t="shared" si="201"/>
        <v>0</v>
      </c>
      <c r="U1617" s="35"/>
      <c r="V1617" s="35"/>
      <c r="W1617" s="35"/>
      <c r="X1617" s="35"/>
      <c r="Y1617" s="35"/>
      <c r="Z1617" s="35"/>
      <c r="AA1617" s="35"/>
      <c r="AB1617" s="35"/>
      <c r="AC1617" s="35"/>
      <c r="AD1617" s="35"/>
      <c r="AE1617" s="35"/>
      <c r="AR1617" s="197" t="s">
        <v>373</v>
      </c>
      <c r="AT1617" s="197" t="s">
        <v>250</v>
      </c>
      <c r="AU1617" s="197" t="s">
        <v>85</v>
      </c>
      <c r="AY1617" s="18" t="s">
        <v>158</v>
      </c>
      <c r="BE1617" s="198">
        <f t="shared" si="202"/>
        <v>0</v>
      </c>
      <c r="BF1617" s="198">
        <f t="shared" si="203"/>
        <v>0</v>
      </c>
      <c r="BG1617" s="198">
        <f t="shared" si="204"/>
        <v>0</v>
      </c>
      <c r="BH1617" s="198">
        <f t="shared" si="205"/>
        <v>0</v>
      </c>
      <c r="BI1617" s="198">
        <f t="shared" si="206"/>
        <v>0</v>
      </c>
      <c r="BJ1617" s="18" t="s">
        <v>8</v>
      </c>
      <c r="BK1617" s="198">
        <f t="shared" si="207"/>
        <v>0</v>
      </c>
      <c r="BL1617" s="18" t="s">
        <v>283</v>
      </c>
      <c r="BM1617" s="197" t="s">
        <v>3614</v>
      </c>
    </row>
    <row r="1618" spans="1:65" s="2" customFormat="1" ht="16.5" customHeight="1">
      <c r="A1618" s="35"/>
      <c r="B1618" s="36"/>
      <c r="C1618" s="247" t="s">
        <v>3615</v>
      </c>
      <c r="D1618" s="247" t="s">
        <v>250</v>
      </c>
      <c r="E1618" s="248" t="s">
        <v>3616</v>
      </c>
      <c r="F1618" s="249" t="s">
        <v>1738</v>
      </c>
      <c r="G1618" s="250" t="s">
        <v>1739</v>
      </c>
      <c r="H1618" s="251">
        <v>50</v>
      </c>
      <c r="I1618" s="252"/>
      <c r="J1618" s="251">
        <f t="shared" si="198"/>
        <v>0</v>
      </c>
      <c r="K1618" s="249" t="s">
        <v>1</v>
      </c>
      <c r="L1618" s="253"/>
      <c r="M1618" s="254" t="s">
        <v>1</v>
      </c>
      <c r="N1618" s="255" t="s">
        <v>41</v>
      </c>
      <c r="O1618" s="72"/>
      <c r="P1618" s="195">
        <f t="shared" si="199"/>
        <v>0</v>
      </c>
      <c r="Q1618" s="195">
        <v>0</v>
      </c>
      <c r="R1618" s="195">
        <f t="shared" si="200"/>
        <v>0</v>
      </c>
      <c r="S1618" s="195">
        <v>0</v>
      </c>
      <c r="T1618" s="196">
        <f t="shared" si="201"/>
        <v>0</v>
      </c>
      <c r="U1618" s="35"/>
      <c r="V1618" s="35"/>
      <c r="W1618" s="35"/>
      <c r="X1618" s="35"/>
      <c r="Y1618" s="35"/>
      <c r="Z1618" s="35"/>
      <c r="AA1618" s="35"/>
      <c r="AB1618" s="35"/>
      <c r="AC1618" s="35"/>
      <c r="AD1618" s="35"/>
      <c r="AE1618" s="35"/>
      <c r="AR1618" s="197" t="s">
        <v>373</v>
      </c>
      <c r="AT1618" s="197" t="s">
        <v>250</v>
      </c>
      <c r="AU1618" s="197" t="s">
        <v>85</v>
      </c>
      <c r="AY1618" s="18" t="s">
        <v>158</v>
      </c>
      <c r="BE1618" s="198">
        <f t="shared" si="202"/>
        <v>0</v>
      </c>
      <c r="BF1618" s="198">
        <f t="shared" si="203"/>
        <v>0</v>
      </c>
      <c r="BG1618" s="198">
        <f t="shared" si="204"/>
        <v>0</v>
      </c>
      <c r="BH1618" s="198">
        <f t="shared" si="205"/>
        <v>0</v>
      </c>
      <c r="BI1618" s="198">
        <f t="shared" si="206"/>
        <v>0</v>
      </c>
      <c r="BJ1618" s="18" t="s">
        <v>8</v>
      </c>
      <c r="BK1618" s="198">
        <f t="shared" si="207"/>
        <v>0</v>
      </c>
      <c r="BL1618" s="18" t="s">
        <v>283</v>
      </c>
      <c r="BM1618" s="197" t="s">
        <v>3617</v>
      </c>
    </row>
    <row r="1619" spans="1:65" s="2" customFormat="1" ht="24">
      <c r="A1619" s="35"/>
      <c r="B1619" s="36"/>
      <c r="C1619" s="247" t="s">
        <v>3618</v>
      </c>
      <c r="D1619" s="247" t="s">
        <v>250</v>
      </c>
      <c r="E1619" s="248" t="s">
        <v>3619</v>
      </c>
      <c r="F1619" s="249" t="s">
        <v>3126</v>
      </c>
      <c r="G1619" s="250" t="s">
        <v>163</v>
      </c>
      <c r="H1619" s="251">
        <v>6</v>
      </c>
      <c r="I1619" s="252"/>
      <c r="J1619" s="251">
        <f t="shared" si="198"/>
        <v>0</v>
      </c>
      <c r="K1619" s="249" t="s">
        <v>1</v>
      </c>
      <c r="L1619" s="253"/>
      <c r="M1619" s="254" t="s">
        <v>1</v>
      </c>
      <c r="N1619" s="255" t="s">
        <v>41</v>
      </c>
      <c r="O1619" s="72"/>
      <c r="P1619" s="195">
        <f t="shared" si="199"/>
        <v>0</v>
      </c>
      <c r="Q1619" s="195">
        <v>0</v>
      </c>
      <c r="R1619" s="195">
        <f t="shared" si="200"/>
        <v>0</v>
      </c>
      <c r="S1619" s="195">
        <v>0</v>
      </c>
      <c r="T1619" s="196">
        <f t="shared" si="201"/>
        <v>0</v>
      </c>
      <c r="U1619" s="35"/>
      <c r="V1619" s="35"/>
      <c r="W1619" s="35"/>
      <c r="X1619" s="35"/>
      <c r="Y1619" s="35"/>
      <c r="Z1619" s="35"/>
      <c r="AA1619" s="35"/>
      <c r="AB1619" s="35"/>
      <c r="AC1619" s="35"/>
      <c r="AD1619" s="35"/>
      <c r="AE1619" s="35"/>
      <c r="AR1619" s="197" t="s">
        <v>373</v>
      </c>
      <c r="AT1619" s="197" t="s">
        <v>250</v>
      </c>
      <c r="AU1619" s="197" t="s">
        <v>85</v>
      </c>
      <c r="AY1619" s="18" t="s">
        <v>158</v>
      </c>
      <c r="BE1619" s="198">
        <f t="shared" si="202"/>
        <v>0</v>
      </c>
      <c r="BF1619" s="198">
        <f t="shared" si="203"/>
        <v>0</v>
      </c>
      <c r="BG1619" s="198">
        <f t="shared" si="204"/>
        <v>0</v>
      </c>
      <c r="BH1619" s="198">
        <f t="shared" si="205"/>
        <v>0</v>
      </c>
      <c r="BI1619" s="198">
        <f t="shared" si="206"/>
        <v>0</v>
      </c>
      <c r="BJ1619" s="18" t="s">
        <v>8</v>
      </c>
      <c r="BK1619" s="198">
        <f t="shared" si="207"/>
        <v>0</v>
      </c>
      <c r="BL1619" s="18" t="s">
        <v>283</v>
      </c>
      <c r="BM1619" s="197" t="s">
        <v>3620</v>
      </c>
    </row>
    <row r="1620" spans="1:65" s="2" customFormat="1" ht="16.5" customHeight="1">
      <c r="A1620" s="35"/>
      <c r="B1620" s="36"/>
      <c r="C1620" s="247" t="s">
        <v>3621</v>
      </c>
      <c r="D1620" s="247" t="s">
        <v>250</v>
      </c>
      <c r="E1620" s="248" t="s">
        <v>3622</v>
      </c>
      <c r="F1620" s="249" t="s">
        <v>3134</v>
      </c>
      <c r="G1620" s="250" t="s">
        <v>498</v>
      </c>
      <c r="H1620" s="251">
        <v>1</v>
      </c>
      <c r="I1620" s="252"/>
      <c r="J1620" s="251">
        <f t="shared" si="198"/>
        <v>0</v>
      </c>
      <c r="K1620" s="249" t="s">
        <v>1</v>
      </c>
      <c r="L1620" s="253"/>
      <c r="M1620" s="254" t="s">
        <v>1</v>
      </c>
      <c r="N1620" s="255" t="s">
        <v>41</v>
      </c>
      <c r="O1620" s="72"/>
      <c r="P1620" s="195">
        <f t="shared" si="199"/>
        <v>0</v>
      </c>
      <c r="Q1620" s="195">
        <v>0</v>
      </c>
      <c r="R1620" s="195">
        <f t="shared" si="200"/>
        <v>0</v>
      </c>
      <c r="S1620" s="195">
        <v>0</v>
      </c>
      <c r="T1620" s="196">
        <f t="shared" si="201"/>
        <v>0</v>
      </c>
      <c r="U1620" s="35"/>
      <c r="V1620" s="35"/>
      <c r="W1620" s="35"/>
      <c r="X1620" s="35"/>
      <c r="Y1620" s="35"/>
      <c r="Z1620" s="35"/>
      <c r="AA1620" s="35"/>
      <c r="AB1620" s="35"/>
      <c r="AC1620" s="35"/>
      <c r="AD1620" s="35"/>
      <c r="AE1620" s="35"/>
      <c r="AR1620" s="197" t="s">
        <v>373</v>
      </c>
      <c r="AT1620" s="197" t="s">
        <v>250</v>
      </c>
      <c r="AU1620" s="197" t="s">
        <v>85</v>
      </c>
      <c r="AY1620" s="18" t="s">
        <v>158</v>
      </c>
      <c r="BE1620" s="198">
        <f t="shared" si="202"/>
        <v>0</v>
      </c>
      <c r="BF1620" s="198">
        <f t="shared" si="203"/>
        <v>0</v>
      </c>
      <c r="BG1620" s="198">
        <f t="shared" si="204"/>
        <v>0</v>
      </c>
      <c r="BH1620" s="198">
        <f t="shared" si="205"/>
        <v>0</v>
      </c>
      <c r="BI1620" s="198">
        <f t="shared" si="206"/>
        <v>0</v>
      </c>
      <c r="BJ1620" s="18" t="s">
        <v>8</v>
      </c>
      <c r="BK1620" s="198">
        <f t="shared" si="207"/>
        <v>0</v>
      </c>
      <c r="BL1620" s="18" t="s">
        <v>283</v>
      </c>
      <c r="BM1620" s="197" t="s">
        <v>3623</v>
      </c>
    </row>
    <row r="1621" spans="1:65" s="2" customFormat="1" ht="16.5" customHeight="1">
      <c r="A1621" s="35"/>
      <c r="B1621" s="36"/>
      <c r="C1621" s="247" t="s">
        <v>3624</v>
      </c>
      <c r="D1621" s="247" t="s">
        <v>250</v>
      </c>
      <c r="E1621" s="248" t="s">
        <v>3625</v>
      </c>
      <c r="F1621" s="249" t="s">
        <v>3140</v>
      </c>
      <c r="G1621" s="250" t="s">
        <v>498</v>
      </c>
      <c r="H1621" s="251">
        <v>1</v>
      </c>
      <c r="I1621" s="252"/>
      <c r="J1621" s="251">
        <f t="shared" si="198"/>
        <v>0</v>
      </c>
      <c r="K1621" s="249" t="s">
        <v>1</v>
      </c>
      <c r="L1621" s="253"/>
      <c r="M1621" s="254" t="s">
        <v>1</v>
      </c>
      <c r="N1621" s="255" t="s">
        <v>41</v>
      </c>
      <c r="O1621" s="72"/>
      <c r="P1621" s="195">
        <f t="shared" si="199"/>
        <v>0</v>
      </c>
      <c r="Q1621" s="195">
        <v>0</v>
      </c>
      <c r="R1621" s="195">
        <f t="shared" si="200"/>
        <v>0</v>
      </c>
      <c r="S1621" s="195">
        <v>0</v>
      </c>
      <c r="T1621" s="196">
        <f t="shared" si="201"/>
        <v>0</v>
      </c>
      <c r="U1621" s="35"/>
      <c r="V1621" s="35"/>
      <c r="W1621" s="35"/>
      <c r="X1621" s="35"/>
      <c r="Y1621" s="35"/>
      <c r="Z1621" s="35"/>
      <c r="AA1621" s="35"/>
      <c r="AB1621" s="35"/>
      <c r="AC1621" s="35"/>
      <c r="AD1621" s="35"/>
      <c r="AE1621" s="35"/>
      <c r="AR1621" s="197" t="s">
        <v>373</v>
      </c>
      <c r="AT1621" s="197" t="s">
        <v>250</v>
      </c>
      <c r="AU1621" s="197" t="s">
        <v>85</v>
      </c>
      <c r="AY1621" s="18" t="s">
        <v>158</v>
      </c>
      <c r="BE1621" s="198">
        <f t="shared" si="202"/>
        <v>0</v>
      </c>
      <c r="BF1621" s="198">
        <f t="shared" si="203"/>
        <v>0</v>
      </c>
      <c r="BG1621" s="198">
        <f t="shared" si="204"/>
        <v>0</v>
      </c>
      <c r="BH1621" s="198">
        <f t="shared" si="205"/>
        <v>0</v>
      </c>
      <c r="BI1621" s="198">
        <f t="shared" si="206"/>
        <v>0</v>
      </c>
      <c r="BJ1621" s="18" t="s">
        <v>8</v>
      </c>
      <c r="BK1621" s="198">
        <f t="shared" si="207"/>
        <v>0</v>
      </c>
      <c r="BL1621" s="18" t="s">
        <v>283</v>
      </c>
      <c r="BM1621" s="197" t="s">
        <v>3626</v>
      </c>
    </row>
    <row r="1622" spans="1:65" s="2" customFormat="1" ht="16.5" customHeight="1">
      <c r="A1622" s="35"/>
      <c r="B1622" s="36"/>
      <c r="C1622" s="247" t="s">
        <v>3627</v>
      </c>
      <c r="D1622" s="247" t="s">
        <v>250</v>
      </c>
      <c r="E1622" s="248" t="s">
        <v>3628</v>
      </c>
      <c r="F1622" s="249" t="s">
        <v>1726</v>
      </c>
      <c r="G1622" s="250" t="s">
        <v>1739</v>
      </c>
      <c r="H1622" s="251">
        <v>12</v>
      </c>
      <c r="I1622" s="252"/>
      <c r="J1622" s="251">
        <f t="shared" si="198"/>
        <v>0</v>
      </c>
      <c r="K1622" s="249" t="s">
        <v>1</v>
      </c>
      <c r="L1622" s="253"/>
      <c r="M1622" s="254" t="s">
        <v>1</v>
      </c>
      <c r="N1622" s="255" t="s">
        <v>41</v>
      </c>
      <c r="O1622" s="72"/>
      <c r="P1622" s="195">
        <f t="shared" si="199"/>
        <v>0</v>
      </c>
      <c r="Q1622" s="195">
        <v>0</v>
      </c>
      <c r="R1622" s="195">
        <f t="shared" si="200"/>
        <v>0</v>
      </c>
      <c r="S1622" s="195">
        <v>0</v>
      </c>
      <c r="T1622" s="196">
        <f t="shared" si="201"/>
        <v>0</v>
      </c>
      <c r="U1622" s="35"/>
      <c r="V1622" s="35"/>
      <c r="W1622" s="35"/>
      <c r="X1622" s="35"/>
      <c r="Y1622" s="35"/>
      <c r="Z1622" s="35"/>
      <c r="AA1622" s="35"/>
      <c r="AB1622" s="35"/>
      <c r="AC1622" s="35"/>
      <c r="AD1622" s="35"/>
      <c r="AE1622" s="35"/>
      <c r="AR1622" s="197" t="s">
        <v>373</v>
      </c>
      <c r="AT1622" s="197" t="s">
        <v>250</v>
      </c>
      <c r="AU1622" s="197" t="s">
        <v>85</v>
      </c>
      <c r="AY1622" s="18" t="s">
        <v>158</v>
      </c>
      <c r="BE1622" s="198">
        <f t="shared" si="202"/>
        <v>0</v>
      </c>
      <c r="BF1622" s="198">
        <f t="shared" si="203"/>
        <v>0</v>
      </c>
      <c r="BG1622" s="198">
        <f t="shared" si="204"/>
        <v>0</v>
      </c>
      <c r="BH1622" s="198">
        <f t="shared" si="205"/>
        <v>0</v>
      </c>
      <c r="BI1622" s="198">
        <f t="shared" si="206"/>
        <v>0</v>
      </c>
      <c r="BJ1622" s="18" t="s">
        <v>8</v>
      </c>
      <c r="BK1622" s="198">
        <f t="shared" si="207"/>
        <v>0</v>
      </c>
      <c r="BL1622" s="18" t="s">
        <v>283</v>
      </c>
      <c r="BM1622" s="197" t="s">
        <v>3629</v>
      </c>
    </row>
    <row r="1623" spans="1:65" s="2" customFormat="1" ht="16.5" customHeight="1">
      <c r="A1623" s="35"/>
      <c r="B1623" s="36"/>
      <c r="C1623" s="247" t="s">
        <v>3630</v>
      </c>
      <c r="D1623" s="247" t="s">
        <v>250</v>
      </c>
      <c r="E1623" s="248" t="s">
        <v>3631</v>
      </c>
      <c r="F1623" s="249" t="s">
        <v>1730</v>
      </c>
      <c r="G1623" s="250" t="s">
        <v>498</v>
      </c>
      <c r="H1623" s="251">
        <v>1</v>
      </c>
      <c r="I1623" s="252"/>
      <c r="J1623" s="251">
        <f t="shared" si="198"/>
        <v>0</v>
      </c>
      <c r="K1623" s="249" t="s">
        <v>1</v>
      </c>
      <c r="L1623" s="253"/>
      <c r="M1623" s="254" t="s">
        <v>1</v>
      </c>
      <c r="N1623" s="255" t="s">
        <v>41</v>
      </c>
      <c r="O1623" s="72"/>
      <c r="P1623" s="195">
        <f t="shared" si="199"/>
        <v>0</v>
      </c>
      <c r="Q1623" s="195">
        <v>0</v>
      </c>
      <c r="R1623" s="195">
        <f t="shared" si="200"/>
        <v>0</v>
      </c>
      <c r="S1623" s="195">
        <v>0</v>
      </c>
      <c r="T1623" s="196">
        <f t="shared" si="201"/>
        <v>0</v>
      </c>
      <c r="U1623" s="35"/>
      <c r="V1623" s="35"/>
      <c r="W1623" s="35"/>
      <c r="X1623" s="35"/>
      <c r="Y1623" s="35"/>
      <c r="Z1623" s="35"/>
      <c r="AA1623" s="35"/>
      <c r="AB1623" s="35"/>
      <c r="AC1623" s="35"/>
      <c r="AD1623" s="35"/>
      <c r="AE1623" s="35"/>
      <c r="AR1623" s="197" t="s">
        <v>373</v>
      </c>
      <c r="AT1623" s="197" t="s">
        <v>250</v>
      </c>
      <c r="AU1623" s="197" t="s">
        <v>85</v>
      </c>
      <c r="AY1623" s="18" t="s">
        <v>158</v>
      </c>
      <c r="BE1623" s="198">
        <f t="shared" si="202"/>
        <v>0</v>
      </c>
      <c r="BF1623" s="198">
        <f t="shared" si="203"/>
        <v>0</v>
      </c>
      <c r="BG1623" s="198">
        <f t="shared" si="204"/>
        <v>0</v>
      </c>
      <c r="BH1623" s="198">
        <f t="shared" si="205"/>
        <v>0</v>
      </c>
      <c r="BI1623" s="198">
        <f t="shared" si="206"/>
        <v>0</v>
      </c>
      <c r="BJ1623" s="18" t="s">
        <v>8</v>
      </c>
      <c r="BK1623" s="198">
        <f t="shared" si="207"/>
        <v>0</v>
      </c>
      <c r="BL1623" s="18" t="s">
        <v>283</v>
      </c>
      <c r="BM1623" s="197" t="s">
        <v>3632</v>
      </c>
    </row>
    <row r="1624" spans="1:65" s="2" customFormat="1" ht="16.5" customHeight="1">
      <c r="A1624" s="35"/>
      <c r="B1624" s="36"/>
      <c r="C1624" s="247" t="s">
        <v>3633</v>
      </c>
      <c r="D1624" s="247" t="s">
        <v>250</v>
      </c>
      <c r="E1624" s="248" t="s">
        <v>3634</v>
      </c>
      <c r="F1624" s="249" t="s">
        <v>3149</v>
      </c>
      <c r="G1624" s="250" t="s">
        <v>498</v>
      </c>
      <c r="H1624" s="251">
        <v>1</v>
      </c>
      <c r="I1624" s="252"/>
      <c r="J1624" s="251">
        <f t="shared" si="198"/>
        <v>0</v>
      </c>
      <c r="K1624" s="249" t="s">
        <v>1</v>
      </c>
      <c r="L1624" s="253"/>
      <c r="M1624" s="254" t="s">
        <v>1</v>
      </c>
      <c r="N1624" s="255" t="s">
        <v>41</v>
      </c>
      <c r="O1624" s="72"/>
      <c r="P1624" s="195">
        <f t="shared" si="199"/>
        <v>0</v>
      </c>
      <c r="Q1624" s="195">
        <v>0</v>
      </c>
      <c r="R1624" s="195">
        <f t="shared" si="200"/>
        <v>0</v>
      </c>
      <c r="S1624" s="195">
        <v>0</v>
      </c>
      <c r="T1624" s="196">
        <f t="shared" si="201"/>
        <v>0</v>
      </c>
      <c r="U1624" s="35"/>
      <c r="V1624" s="35"/>
      <c r="W1624" s="35"/>
      <c r="X1624" s="35"/>
      <c r="Y1624" s="35"/>
      <c r="Z1624" s="35"/>
      <c r="AA1624" s="35"/>
      <c r="AB1624" s="35"/>
      <c r="AC1624" s="35"/>
      <c r="AD1624" s="35"/>
      <c r="AE1624" s="35"/>
      <c r="AR1624" s="197" t="s">
        <v>373</v>
      </c>
      <c r="AT1624" s="197" t="s">
        <v>250</v>
      </c>
      <c r="AU1624" s="197" t="s">
        <v>85</v>
      </c>
      <c r="AY1624" s="18" t="s">
        <v>158</v>
      </c>
      <c r="BE1624" s="198">
        <f t="shared" si="202"/>
        <v>0</v>
      </c>
      <c r="BF1624" s="198">
        <f t="shared" si="203"/>
        <v>0</v>
      </c>
      <c r="BG1624" s="198">
        <f t="shared" si="204"/>
        <v>0</v>
      </c>
      <c r="BH1624" s="198">
        <f t="shared" si="205"/>
        <v>0</v>
      </c>
      <c r="BI1624" s="198">
        <f t="shared" si="206"/>
        <v>0</v>
      </c>
      <c r="BJ1624" s="18" t="s">
        <v>8</v>
      </c>
      <c r="BK1624" s="198">
        <f t="shared" si="207"/>
        <v>0</v>
      </c>
      <c r="BL1624" s="18" t="s">
        <v>283</v>
      </c>
      <c r="BM1624" s="197" t="s">
        <v>3635</v>
      </c>
    </row>
    <row r="1625" spans="1:65" s="2" customFormat="1" ht="36">
      <c r="A1625" s="35"/>
      <c r="B1625" s="36"/>
      <c r="C1625" s="247" t="s">
        <v>3636</v>
      </c>
      <c r="D1625" s="247" t="s">
        <v>250</v>
      </c>
      <c r="E1625" s="248" t="s">
        <v>3637</v>
      </c>
      <c r="F1625" s="249" t="s">
        <v>3638</v>
      </c>
      <c r="G1625" s="250" t="s">
        <v>8</v>
      </c>
      <c r="H1625" s="251">
        <v>1</v>
      </c>
      <c r="I1625" s="252"/>
      <c r="J1625" s="251">
        <f t="shared" si="198"/>
        <v>0</v>
      </c>
      <c r="K1625" s="249" t="s">
        <v>1</v>
      </c>
      <c r="L1625" s="253"/>
      <c r="M1625" s="254" t="s">
        <v>1</v>
      </c>
      <c r="N1625" s="255" t="s">
        <v>41</v>
      </c>
      <c r="O1625" s="72"/>
      <c r="P1625" s="195">
        <f t="shared" si="199"/>
        <v>0</v>
      </c>
      <c r="Q1625" s="195">
        <v>0</v>
      </c>
      <c r="R1625" s="195">
        <f t="shared" si="200"/>
        <v>0</v>
      </c>
      <c r="S1625" s="195">
        <v>0</v>
      </c>
      <c r="T1625" s="196">
        <f t="shared" si="201"/>
        <v>0</v>
      </c>
      <c r="U1625" s="35"/>
      <c r="V1625" s="35"/>
      <c r="W1625" s="35"/>
      <c r="X1625" s="35"/>
      <c r="Y1625" s="35"/>
      <c r="Z1625" s="35"/>
      <c r="AA1625" s="35"/>
      <c r="AB1625" s="35"/>
      <c r="AC1625" s="35"/>
      <c r="AD1625" s="35"/>
      <c r="AE1625" s="35"/>
      <c r="AR1625" s="197" t="s">
        <v>373</v>
      </c>
      <c r="AT1625" s="197" t="s">
        <v>250</v>
      </c>
      <c r="AU1625" s="197" t="s">
        <v>85</v>
      </c>
      <c r="AY1625" s="18" t="s">
        <v>158</v>
      </c>
      <c r="BE1625" s="198">
        <f t="shared" si="202"/>
        <v>0</v>
      </c>
      <c r="BF1625" s="198">
        <f t="shared" si="203"/>
        <v>0</v>
      </c>
      <c r="BG1625" s="198">
        <f t="shared" si="204"/>
        <v>0</v>
      </c>
      <c r="BH1625" s="198">
        <f t="shared" si="205"/>
        <v>0</v>
      </c>
      <c r="BI1625" s="198">
        <f t="shared" si="206"/>
        <v>0</v>
      </c>
      <c r="BJ1625" s="18" t="s">
        <v>8</v>
      </c>
      <c r="BK1625" s="198">
        <f t="shared" si="207"/>
        <v>0</v>
      </c>
      <c r="BL1625" s="18" t="s">
        <v>283</v>
      </c>
      <c r="BM1625" s="197" t="s">
        <v>3639</v>
      </c>
    </row>
    <row r="1626" spans="1:65" s="2" customFormat="1" ht="24">
      <c r="A1626" s="35"/>
      <c r="B1626" s="36"/>
      <c r="C1626" s="247" t="s">
        <v>3640</v>
      </c>
      <c r="D1626" s="247" t="s">
        <v>250</v>
      </c>
      <c r="E1626" s="248" t="s">
        <v>3641</v>
      </c>
      <c r="F1626" s="249" t="s">
        <v>3642</v>
      </c>
      <c r="G1626" s="250" t="s">
        <v>85</v>
      </c>
      <c r="H1626" s="251">
        <v>2</v>
      </c>
      <c r="I1626" s="252"/>
      <c r="J1626" s="251">
        <f t="shared" si="198"/>
        <v>0</v>
      </c>
      <c r="K1626" s="249" t="s">
        <v>1</v>
      </c>
      <c r="L1626" s="253"/>
      <c r="M1626" s="254" t="s">
        <v>1</v>
      </c>
      <c r="N1626" s="255" t="s">
        <v>41</v>
      </c>
      <c r="O1626" s="72"/>
      <c r="P1626" s="195">
        <f t="shared" si="199"/>
        <v>0</v>
      </c>
      <c r="Q1626" s="195">
        <v>0</v>
      </c>
      <c r="R1626" s="195">
        <f t="shared" si="200"/>
        <v>0</v>
      </c>
      <c r="S1626" s="195">
        <v>0</v>
      </c>
      <c r="T1626" s="196">
        <f t="shared" si="201"/>
        <v>0</v>
      </c>
      <c r="U1626" s="35"/>
      <c r="V1626" s="35"/>
      <c r="W1626" s="35"/>
      <c r="X1626" s="35"/>
      <c r="Y1626" s="35"/>
      <c r="Z1626" s="35"/>
      <c r="AA1626" s="35"/>
      <c r="AB1626" s="35"/>
      <c r="AC1626" s="35"/>
      <c r="AD1626" s="35"/>
      <c r="AE1626" s="35"/>
      <c r="AR1626" s="197" t="s">
        <v>373</v>
      </c>
      <c r="AT1626" s="197" t="s">
        <v>250</v>
      </c>
      <c r="AU1626" s="197" t="s">
        <v>85</v>
      </c>
      <c r="AY1626" s="18" t="s">
        <v>158</v>
      </c>
      <c r="BE1626" s="198">
        <f t="shared" si="202"/>
        <v>0</v>
      </c>
      <c r="BF1626" s="198">
        <f t="shared" si="203"/>
        <v>0</v>
      </c>
      <c r="BG1626" s="198">
        <f t="shared" si="204"/>
        <v>0</v>
      </c>
      <c r="BH1626" s="198">
        <f t="shared" si="205"/>
        <v>0</v>
      </c>
      <c r="BI1626" s="198">
        <f t="shared" si="206"/>
        <v>0</v>
      </c>
      <c r="BJ1626" s="18" t="s">
        <v>8</v>
      </c>
      <c r="BK1626" s="198">
        <f t="shared" si="207"/>
        <v>0</v>
      </c>
      <c r="BL1626" s="18" t="s">
        <v>283</v>
      </c>
      <c r="BM1626" s="197" t="s">
        <v>3643</v>
      </c>
    </row>
    <row r="1627" spans="1:65" s="2" customFormat="1" ht="24">
      <c r="A1627" s="35"/>
      <c r="B1627" s="36"/>
      <c r="C1627" s="247" t="s">
        <v>3644</v>
      </c>
      <c r="D1627" s="247" t="s">
        <v>250</v>
      </c>
      <c r="E1627" s="248" t="s">
        <v>3645</v>
      </c>
      <c r="F1627" s="249" t="s">
        <v>3646</v>
      </c>
      <c r="G1627" s="250" t="s">
        <v>8</v>
      </c>
      <c r="H1627" s="251">
        <v>1</v>
      </c>
      <c r="I1627" s="252"/>
      <c r="J1627" s="251">
        <f t="shared" si="198"/>
        <v>0</v>
      </c>
      <c r="K1627" s="249" t="s">
        <v>1</v>
      </c>
      <c r="L1627" s="253"/>
      <c r="M1627" s="254" t="s">
        <v>1</v>
      </c>
      <c r="N1627" s="255" t="s">
        <v>41</v>
      </c>
      <c r="O1627" s="72"/>
      <c r="P1627" s="195">
        <f t="shared" si="199"/>
        <v>0</v>
      </c>
      <c r="Q1627" s="195">
        <v>0</v>
      </c>
      <c r="R1627" s="195">
        <f t="shared" si="200"/>
        <v>0</v>
      </c>
      <c r="S1627" s="195">
        <v>0</v>
      </c>
      <c r="T1627" s="196">
        <f t="shared" si="201"/>
        <v>0</v>
      </c>
      <c r="U1627" s="35"/>
      <c r="V1627" s="35"/>
      <c r="W1627" s="35"/>
      <c r="X1627" s="35"/>
      <c r="Y1627" s="35"/>
      <c r="Z1627" s="35"/>
      <c r="AA1627" s="35"/>
      <c r="AB1627" s="35"/>
      <c r="AC1627" s="35"/>
      <c r="AD1627" s="35"/>
      <c r="AE1627" s="35"/>
      <c r="AR1627" s="197" t="s">
        <v>373</v>
      </c>
      <c r="AT1627" s="197" t="s">
        <v>250</v>
      </c>
      <c r="AU1627" s="197" t="s">
        <v>85</v>
      </c>
      <c r="AY1627" s="18" t="s">
        <v>158</v>
      </c>
      <c r="BE1627" s="198">
        <f t="shared" si="202"/>
        <v>0</v>
      </c>
      <c r="BF1627" s="198">
        <f t="shared" si="203"/>
        <v>0</v>
      </c>
      <c r="BG1627" s="198">
        <f t="shared" si="204"/>
        <v>0</v>
      </c>
      <c r="BH1627" s="198">
        <f t="shared" si="205"/>
        <v>0</v>
      </c>
      <c r="BI1627" s="198">
        <f t="shared" si="206"/>
        <v>0</v>
      </c>
      <c r="BJ1627" s="18" t="s">
        <v>8</v>
      </c>
      <c r="BK1627" s="198">
        <f t="shared" si="207"/>
        <v>0</v>
      </c>
      <c r="BL1627" s="18" t="s">
        <v>283</v>
      </c>
      <c r="BM1627" s="197" t="s">
        <v>3647</v>
      </c>
    </row>
    <row r="1628" spans="1:65" s="2" customFormat="1" ht="21.75" customHeight="1">
      <c r="A1628" s="35"/>
      <c r="B1628" s="36"/>
      <c r="C1628" s="247" t="s">
        <v>3648</v>
      </c>
      <c r="D1628" s="247" t="s">
        <v>250</v>
      </c>
      <c r="E1628" s="248" t="s">
        <v>3649</v>
      </c>
      <c r="F1628" s="249" t="s">
        <v>3650</v>
      </c>
      <c r="G1628" s="250" t="s">
        <v>85</v>
      </c>
      <c r="H1628" s="251">
        <v>2</v>
      </c>
      <c r="I1628" s="252"/>
      <c r="J1628" s="251">
        <f t="shared" si="198"/>
        <v>0</v>
      </c>
      <c r="K1628" s="249" t="s">
        <v>1</v>
      </c>
      <c r="L1628" s="253"/>
      <c r="M1628" s="254" t="s">
        <v>1</v>
      </c>
      <c r="N1628" s="255" t="s">
        <v>41</v>
      </c>
      <c r="O1628" s="72"/>
      <c r="P1628" s="195">
        <f t="shared" si="199"/>
        <v>0</v>
      </c>
      <c r="Q1628" s="195">
        <v>0</v>
      </c>
      <c r="R1628" s="195">
        <f t="shared" si="200"/>
        <v>0</v>
      </c>
      <c r="S1628" s="195">
        <v>0</v>
      </c>
      <c r="T1628" s="196">
        <f t="shared" si="201"/>
        <v>0</v>
      </c>
      <c r="U1628" s="35"/>
      <c r="V1628" s="35"/>
      <c r="W1628" s="35"/>
      <c r="X1628" s="35"/>
      <c r="Y1628" s="35"/>
      <c r="Z1628" s="35"/>
      <c r="AA1628" s="35"/>
      <c r="AB1628" s="35"/>
      <c r="AC1628" s="35"/>
      <c r="AD1628" s="35"/>
      <c r="AE1628" s="35"/>
      <c r="AR1628" s="197" t="s">
        <v>373</v>
      </c>
      <c r="AT1628" s="197" t="s">
        <v>250</v>
      </c>
      <c r="AU1628" s="197" t="s">
        <v>85</v>
      </c>
      <c r="AY1628" s="18" t="s">
        <v>158</v>
      </c>
      <c r="BE1628" s="198">
        <f t="shared" si="202"/>
        <v>0</v>
      </c>
      <c r="BF1628" s="198">
        <f t="shared" si="203"/>
        <v>0</v>
      </c>
      <c r="BG1628" s="198">
        <f t="shared" si="204"/>
        <v>0</v>
      </c>
      <c r="BH1628" s="198">
        <f t="shared" si="205"/>
        <v>0</v>
      </c>
      <c r="BI1628" s="198">
        <f t="shared" si="206"/>
        <v>0</v>
      </c>
      <c r="BJ1628" s="18" t="s">
        <v>8</v>
      </c>
      <c r="BK1628" s="198">
        <f t="shared" si="207"/>
        <v>0</v>
      </c>
      <c r="BL1628" s="18" t="s">
        <v>283</v>
      </c>
      <c r="BM1628" s="197" t="s">
        <v>3651</v>
      </c>
    </row>
    <row r="1629" spans="1:65" s="2" customFormat="1" ht="16.5" customHeight="1">
      <c r="A1629" s="35"/>
      <c r="B1629" s="36"/>
      <c r="C1629" s="247" t="s">
        <v>3652</v>
      </c>
      <c r="D1629" s="247" t="s">
        <v>250</v>
      </c>
      <c r="E1629" s="248" t="s">
        <v>3653</v>
      </c>
      <c r="F1629" s="249" t="s">
        <v>3654</v>
      </c>
      <c r="G1629" s="250" t="s">
        <v>8</v>
      </c>
      <c r="H1629" s="251">
        <v>1</v>
      </c>
      <c r="I1629" s="252"/>
      <c r="J1629" s="251">
        <f t="shared" si="198"/>
        <v>0</v>
      </c>
      <c r="K1629" s="249" t="s">
        <v>1</v>
      </c>
      <c r="L1629" s="253"/>
      <c r="M1629" s="254" t="s">
        <v>1</v>
      </c>
      <c r="N1629" s="255" t="s">
        <v>41</v>
      </c>
      <c r="O1629" s="72"/>
      <c r="P1629" s="195">
        <f t="shared" si="199"/>
        <v>0</v>
      </c>
      <c r="Q1629" s="195">
        <v>0</v>
      </c>
      <c r="R1629" s="195">
        <f t="shared" si="200"/>
        <v>0</v>
      </c>
      <c r="S1629" s="195">
        <v>0</v>
      </c>
      <c r="T1629" s="196">
        <f t="shared" si="201"/>
        <v>0</v>
      </c>
      <c r="U1629" s="35"/>
      <c r="V1629" s="35"/>
      <c r="W1629" s="35"/>
      <c r="X1629" s="35"/>
      <c r="Y1629" s="35"/>
      <c r="Z1629" s="35"/>
      <c r="AA1629" s="35"/>
      <c r="AB1629" s="35"/>
      <c r="AC1629" s="35"/>
      <c r="AD1629" s="35"/>
      <c r="AE1629" s="35"/>
      <c r="AR1629" s="197" t="s">
        <v>373</v>
      </c>
      <c r="AT1629" s="197" t="s">
        <v>250</v>
      </c>
      <c r="AU1629" s="197" t="s">
        <v>85</v>
      </c>
      <c r="AY1629" s="18" t="s">
        <v>158</v>
      </c>
      <c r="BE1629" s="198">
        <f t="shared" si="202"/>
        <v>0</v>
      </c>
      <c r="BF1629" s="198">
        <f t="shared" si="203"/>
        <v>0</v>
      </c>
      <c r="BG1629" s="198">
        <f t="shared" si="204"/>
        <v>0</v>
      </c>
      <c r="BH1629" s="198">
        <f t="shared" si="205"/>
        <v>0</v>
      </c>
      <c r="BI1629" s="198">
        <f t="shared" si="206"/>
        <v>0</v>
      </c>
      <c r="BJ1629" s="18" t="s">
        <v>8</v>
      </c>
      <c r="BK1629" s="198">
        <f t="shared" si="207"/>
        <v>0</v>
      </c>
      <c r="BL1629" s="18" t="s">
        <v>283</v>
      </c>
      <c r="BM1629" s="197" t="s">
        <v>3655</v>
      </c>
    </row>
    <row r="1630" spans="1:65" s="2" customFormat="1" ht="24">
      <c r="A1630" s="35"/>
      <c r="B1630" s="36"/>
      <c r="C1630" s="247" t="s">
        <v>3656</v>
      </c>
      <c r="D1630" s="247" t="s">
        <v>250</v>
      </c>
      <c r="E1630" s="248" t="s">
        <v>3657</v>
      </c>
      <c r="F1630" s="249" t="s">
        <v>3658</v>
      </c>
      <c r="G1630" s="250" t="s">
        <v>8</v>
      </c>
      <c r="H1630" s="251">
        <v>1</v>
      </c>
      <c r="I1630" s="252"/>
      <c r="J1630" s="251">
        <f t="shared" si="198"/>
        <v>0</v>
      </c>
      <c r="K1630" s="249" t="s">
        <v>1</v>
      </c>
      <c r="L1630" s="253"/>
      <c r="M1630" s="254" t="s">
        <v>1</v>
      </c>
      <c r="N1630" s="255" t="s">
        <v>41</v>
      </c>
      <c r="O1630" s="72"/>
      <c r="P1630" s="195">
        <f t="shared" si="199"/>
        <v>0</v>
      </c>
      <c r="Q1630" s="195">
        <v>0</v>
      </c>
      <c r="R1630" s="195">
        <f t="shared" si="200"/>
        <v>0</v>
      </c>
      <c r="S1630" s="195">
        <v>0</v>
      </c>
      <c r="T1630" s="196">
        <f t="shared" si="201"/>
        <v>0</v>
      </c>
      <c r="U1630" s="35"/>
      <c r="V1630" s="35"/>
      <c r="W1630" s="35"/>
      <c r="X1630" s="35"/>
      <c r="Y1630" s="35"/>
      <c r="Z1630" s="35"/>
      <c r="AA1630" s="35"/>
      <c r="AB1630" s="35"/>
      <c r="AC1630" s="35"/>
      <c r="AD1630" s="35"/>
      <c r="AE1630" s="35"/>
      <c r="AR1630" s="197" t="s">
        <v>373</v>
      </c>
      <c r="AT1630" s="197" t="s">
        <v>250</v>
      </c>
      <c r="AU1630" s="197" t="s">
        <v>85</v>
      </c>
      <c r="AY1630" s="18" t="s">
        <v>158</v>
      </c>
      <c r="BE1630" s="198">
        <f t="shared" si="202"/>
        <v>0</v>
      </c>
      <c r="BF1630" s="198">
        <f t="shared" si="203"/>
        <v>0</v>
      </c>
      <c r="BG1630" s="198">
        <f t="shared" si="204"/>
        <v>0</v>
      </c>
      <c r="BH1630" s="198">
        <f t="shared" si="205"/>
        <v>0</v>
      </c>
      <c r="BI1630" s="198">
        <f t="shared" si="206"/>
        <v>0</v>
      </c>
      <c r="BJ1630" s="18" t="s">
        <v>8</v>
      </c>
      <c r="BK1630" s="198">
        <f t="shared" si="207"/>
        <v>0</v>
      </c>
      <c r="BL1630" s="18" t="s">
        <v>283</v>
      </c>
      <c r="BM1630" s="197" t="s">
        <v>3659</v>
      </c>
    </row>
    <row r="1631" spans="1:65" s="2" customFormat="1" ht="24">
      <c r="A1631" s="35"/>
      <c r="B1631" s="36"/>
      <c r="C1631" s="247" t="s">
        <v>3660</v>
      </c>
      <c r="D1631" s="247" t="s">
        <v>250</v>
      </c>
      <c r="E1631" s="248" t="s">
        <v>3661</v>
      </c>
      <c r="F1631" s="249" t="s">
        <v>3556</v>
      </c>
      <c r="G1631" s="250" t="s">
        <v>85</v>
      </c>
      <c r="H1631" s="251">
        <v>2</v>
      </c>
      <c r="I1631" s="252"/>
      <c r="J1631" s="251">
        <f t="shared" si="198"/>
        <v>0</v>
      </c>
      <c r="K1631" s="249" t="s">
        <v>1</v>
      </c>
      <c r="L1631" s="253"/>
      <c r="M1631" s="254" t="s">
        <v>1</v>
      </c>
      <c r="N1631" s="255" t="s">
        <v>41</v>
      </c>
      <c r="O1631" s="72"/>
      <c r="P1631" s="195">
        <f t="shared" si="199"/>
        <v>0</v>
      </c>
      <c r="Q1631" s="195">
        <v>0</v>
      </c>
      <c r="R1631" s="195">
        <f t="shared" si="200"/>
        <v>0</v>
      </c>
      <c r="S1631" s="195">
        <v>0</v>
      </c>
      <c r="T1631" s="196">
        <f t="shared" si="201"/>
        <v>0</v>
      </c>
      <c r="U1631" s="35"/>
      <c r="V1631" s="35"/>
      <c r="W1631" s="35"/>
      <c r="X1631" s="35"/>
      <c r="Y1631" s="35"/>
      <c r="Z1631" s="35"/>
      <c r="AA1631" s="35"/>
      <c r="AB1631" s="35"/>
      <c r="AC1631" s="35"/>
      <c r="AD1631" s="35"/>
      <c r="AE1631" s="35"/>
      <c r="AR1631" s="197" t="s">
        <v>373</v>
      </c>
      <c r="AT1631" s="197" t="s">
        <v>250</v>
      </c>
      <c r="AU1631" s="197" t="s">
        <v>85</v>
      </c>
      <c r="AY1631" s="18" t="s">
        <v>158</v>
      </c>
      <c r="BE1631" s="198">
        <f t="shared" si="202"/>
        <v>0</v>
      </c>
      <c r="BF1631" s="198">
        <f t="shared" si="203"/>
        <v>0</v>
      </c>
      <c r="BG1631" s="198">
        <f t="shared" si="204"/>
        <v>0</v>
      </c>
      <c r="BH1631" s="198">
        <f t="shared" si="205"/>
        <v>0</v>
      </c>
      <c r="BI1631" s="198">
        <f t="shared" si="206"/>
        <v>0</v>
      </c>
      <c r="BJ1631" s="18" t="s">
        <v>8</v>
      </c>
      <c r="BK1631" s="198">
        <f t="shared" si="207"/>
        <v>0</v>
      </c>
      <c r="BL1631" s="18" t="s">
        <v>283</v>
      </c>
      <c r="BM1631" s="197" t="s">
        <v>3662</v>
      </c>
    </row>
    <row r="1632" spans="1:65" s="2" customFormat="1" ht="21.75" customHeight="1">
      <c r="A1632" s="35"/>
      <c r="B1632" s="36"/>
      <c r="C1632" s="247" t="s">
        <v>3663</v>
      </c>
      <c r="D1632" s="247" t="s">
        <v>250</v>
      </c>
      <c r="E1632" s="248" t="s">
        <v>3664</v>
      </c>
      <c r="F1632" s="249" t="s">
        <v>3591</v>
      </c>
      <c r="G1632" s="250" t="s">
        <v>8</v>
      </c>
      <c r="H1632" s="251">
        <v>1</v>
      </c>
      <c r="I1632" s="252"/>
      <c r="J1632" s="251">
        <f t="shared" si="198"/>
        <v>0</v>
      </c>
      <c r="K1632" s="249" t="s">
        <v>1</v>
      </c>
      <c r="L1632" s="253"/>
      <c r="M1632" s="254" t="s">
        <v>1</v>
      </c>
      <c r="N1632" s="255" t="s">
        <v>41</v>
      </c>
      <c r="O1632" s="72"/>
      <c r="P1632" s="195">
        <f t="shared" si="199"/>
        <v>0</v>
      </c>
      <c r="Q1632" s="195">
        <v>0</v>
      </c>
      <c r="R1632" s="195">
        <f t="shared" si="200"/>
        <v>0</v>
      </c>
      <c r="S1632" s="195">
        <v>0</v>
      </c>
      <c r="T1632" s="196">
        <f t="shared" si="201"/>
        <v>0</v>
      </c>
      <c r="U1632" s="35"/>
      <c r="V1632" s="35"/>
      <c r="W1632" s="35"/>
      <c r="X1632" s="35"/>
      <c r="Y1632" s="35"/>
      <c r="Z1632" s="35"/>
      <c r="AA1632" s="35"/>
      <c r="AB1632" s="35"/>
      <c r="AC1632" s="35"/>
      <c r="AD1632" s="35"/>
      <c r="AE1632" s="35"/>
      <c r="AR1632" s="197" t="s">
        <v>373</v>
      </c>
      <c r="AT1632" s="197" t="s">
        <v>250</v>
      </c>
      <c r="AU1632" s="197" t="s">
        <v>85</v>
      </c>
      <c r="AY1632" s="18" t="s">
        <v>158</v>
      </c>
      <c r="BE1632" s="198">
        <f t="shared" si="202"/>
        <v>0</v>
      </c>
      <c r="BF1632" s="198">
        <f t="shared" si="203"/>
        <v>0</v>
      </c>
      <c r="BG1632" s="198">
        <f t="shared" si="204"/>
        <v>0</v>
      </c>
      <c r="BH1632" s="198">
        <f t="shared" si="205"/>
        <v>0</v>
      </c>
      <c r="BI1632" s="198">
        <f t="shared" si="206"/>
        <v>0</v>
      </c>
      <c r="BJ1632" s="18" t="s">
        <v>8</v>
      </c>
      <c r="BK1632" s="198">
        <f t="shared" si="207"/>
        <v>0</v>
      </c>
      <c r="BL1632" s="18" t="s">
        <v>283</v>
      </c>
      <c r="BM1632" s="197" t="s">
        <v>3665</v>
      </c>
    </row>
    <row r="1633" spans="1:65" s="2" customFormat="1" ht="24">
      <c r="A1633" s="35"/>
      <c r="B1633" s="36"/>
      <c r="C1633" s="247" t="s">
        <v>3666</v>
      </c>
      <c r="D1633" s="247" t="s">
        <v>250</v>
      </c>
      <c r="E1633" s="248" t="s">
        <v>3667</v>
      </c>
      <c r="F1633" s="249" t="s">
        <v>3604</v>
      </c>
      <c r="G1633" s="250" t="s">
        <v>199</v>
      </c>
      <c r="H1633" s="251">
        <v>5</v>
      </c>
      <c r="I1633" s="252"/>
      <c r="J1633" s="251">
        <f t="shared" si="198"/>
        <v>0</v>
      </c>
      <c r="K1633" s="249" t="s">
        <v>1</v>
      </c>
      <c r="L1633" s="253"/>
      <c r="M1633" s="254" t="s">
        <v>1</v>
      </c>
      <c r="N1633" s="255" t="s">
        <v>41</v>
      </c>
      <c r="O1633" s="72"/>
      <c r="P1633" s="195">
        <f t="shared" si="199"/>
        <v>0</v>
      </c>
      <c r="Q1633" s="195">
        <v>0</v>
      </c>
      <c r="R1633" s="195">
        <f t="shared" si="200"/>
        <v>0</v>
      </c>
      <c r="S1633" s="195">
        <v>0</v>
      </c>
      <c r="T1633" s="196">
        <f t="shared" si="201"/>
        <v>0</v>
      </c>
      <c r="U1633" s="35"/>
      <c r="V1633" s="35"/>
      <c r="W1633" s="35"/>
      <c r="X1633" s="35"/>
      <c r="Y1633" s="35"/>
      <c r="Z1633" s="35"/>
      <c r="AA1633" s="35"/>
      <c r="AB1633" s="35"/>
      <c r="AC1633" s="35"/>
      <c r="AD1633" s="35"/>
      <c r="AE1633" s="35"/>
      <c r="AR1633" s="197" t="s">
        <v>373</v>
      </c>
      <c r="AT1633" s="197" t="s">
        <v>250</v>
      </c>
      <c r="AU1633" s="197" t="s">
        <v>85</v>
      </c>
      <c r="AY1633" s="18" t="s">
        <v>158</v>
      </c>
      <c r="BE1633" s="198">
        <f t="shared" si="202"/>
        <v>0</v>
      </c>
      <c r="BF1633" s="198">
        <f t="shared" si="203"/>
        <v>0</v>
      </c>
      <c r="BG1633" s="198">
        <f t="shared" si="204"/>
        <v>0</v>
      </c>
      <c r="BH1633" s="198">
        <f t="shared" si="205"/>
        <v>0</v>
      </c>
      <c r="BI1633" s="198">
        <f t="shared" si="206"/>
        <v>0</v>
      </c>
      <c r="BJ1633" s="18" t="s">
        <v>8</v>
      </c>
      <c r="BK1633" s="198">
        <f t="shared" si="207"/>
        <v>0</v>
      </c>
      <c r="BL1633" s="18" t="s">
        <v>283</v>
      </c>
      <c r="BM1633" s="197" t="s">
        <v>3668</v>
      </c>
    </row>
    <row r="1634" spans="1:65" s="2" customFormat="1" ht="24">
      <c r="A1634" s="35"/>
      <c r="B1634" s="36"/>
      <c r="C1634" s="247" t="s">
        <v>3669</v>
      </c>
      <c r="D1634" s="247" t="s">
        <v>250</v>
      </c>
      <c r="E1634" s="248" t="s">
        <v>3670</v>
      </c>
      <c r="F1634" s="249" t="s">
        <v>3671</v>
      </c>
      <c r="G1634" s="250" t="s">
        <v>8</v>
      </c>
      <c r="H1634" s="251">
        <v>1</v>
      </c>
      <c r="I1634" s="252"/>
      <c r="J1634" s="251">
        <f t="shared" si="198"/>
        <v>0</v>
      </c>
      <c r="K1634" s="249" t="s">
        <v>1</v>
      </c>
      <c r="L1634" s="253"/>
      <c r="M1634" s="254" t="s">
        <v>1</v>
      </c>
      <c r="N1634" s="255" t="s">
        <v>41</v>
      </c>
      <c r="O1634" s="72"/>
      <c r="P1634" s="195">
        <f t="shared" si="199"/>
        <v>0</v>
      </c>
      <c r="Q1634" s="195">
        <v>0</v>
      </c>
      <c r="R1634" s="195">
        <f t="shared" si="200"/>
        <v>0</v>
      </c>
      <c r="S1634" s="195">
        <v>0</v>
      </c>
      <c r="T1634" s="196">
        <f t="shared" si="201"/>
        <v>0</v>
      </c>
      <c r="U1634" s="35"/>
      <c r="V1634" s="35"/>
      <c r="W1634" s="35"/>
      <c r="X1634" s="35"/>
      <c r="Y1634" s="35"/>
      <c r="Z1634" s="35"/>
      <c r="AA1634" s="35"/>
      <c r="AB1634" s="35"/>
      <c r="AC1634" s="35"/>
      <c r="AD1634" s="35"/>
      <c r="AE1634" s="35"/>
      <c r="AR1634" s="197" t="s">
        <v>373</v>
      </c>
      <c r="AT1634" s="197" t="s">
        <v>250</v>
      </c>
      <c r="AU1634" s="197" t="s">
        <v>85</v>
      </c>
      <c r="AY1634" s="18" t="s">
        <v>158</v>
      </c>
      <c r="BE1634" s="198">
        <f t="shared" si="202"/>
        <v>0</v>
      </c>
      <c r="BF1634" s="198">
        <f t="shared" si="203"/>
        <v>0</v>
      </c>
      <c r="BG1634" s="198">
        <f t="shared" si="204"/>
        <v>0</v>
      </c>
      <c r="BH1634" s="198">
        <f t="shared" si="205"/>
        <v>0</v>
      </c>
      <c r="BI1634" s="198">
        <f t="shared" si="206"/>
        <v>0</v>
      </c>
      <c r="BJ1634" s="18" t="s">
        <v>8</v>
      </c>
      <c r="BK1634" s="198">
        <f t="shared" si="207"/>
        <v>0</v>
      </c>
      <c r="BL1634" s="18" t="s">
        <v>283</v>
      </c>
      <c r="BM1634" s="197" t="s">
        <v>3672</v>
      </c>
    </row>
    <row r="1635" spans="1:65" s="2" customFormat="1" ht="16.5" customHeight="1">
      <c r="A1635" s="35"/>
      <c r="B1635" s="36"/>
      <c r="C1635" s="247" t="s">
        <v>3673</v>
      </c>
      <c r="D1635" s="247" t="s">
        <v>250</v>
      </c>
      <c r="E1635" s="248" t="s">
        <v>3674</v>
      </c>
      <c r="F1635" s="249" t="s">
        <v>3654</v>
      </c>
      <c r="G1635" s="250" t="s">
        <v>8</v>
      </c>
      <c r="H1635" s="251">
        <v>1</v>
      </c>
      <c r="I1635" s="252"/>
      <c r="J1635" s="251">
        <f t="shared" si="198"/>
        <v>0</v>
      </c>
      <c r="K1635" s="249" t="s">
        <v>1</v>
      </c>
      <c r="L1635" s="253"/>
      <c r="M1635" s="254" t="s">
        <v>1</v>
      </c>
      <c r="N1635" s="255" t="s">
        <v>41</v>
      </c>
      <c r="O1635" s="72"/>
      <c r="P1635" s="195">
        <f t="shared" si="199"/>
        <v>0</v>
      </c>
      <c r="Q1635" s="195">
        <v>0</v>
      </c>
      <c r="R1635" s="195">
        <f t="shared" si="200"/>
        <v>0</v>
      </c>
      <c r="S1635" s="195">
        <v>0</v>
      </c>
      <c r="T1635" s="196">
        <f t="shared" si="201"/>
        <v>0</v>
      </c>
      <c r="U1635" s="35"/>
      <c r="V1635" s="35"/>
      <c r="W1635" s="35"/>
      <c r="X1635" s="35"/>
      <c r="Y1635" s="35"/>
      <c r="Z1635" s="35"/>
      <c r="AA1635" s="35"/>
      <c r="AB1635" s="35"/>
      <c r="AC1635" s="35"/>
      <c r="AD1635" s="35"/>
      <c r="AE1635" s="35"/>
      <c r="AR1635" s="197" t="s">
        <v>373</v>
      </c>
      <c r="AT1635" s="197" t="s">
        <v>250</v>
      </c>
      <c r="AU1635" s="197" t="s">
        <v>85</v>
      </c>
      <c r="AY1635" s="18" t="s">
        <v>158</v>
      </c>
      <c r="BE1635" s="198">
        <f t="shared" si="202"/>
        <v>0</v>
      </c>
      <c r="BF1635" s="198">
        <f t="shared" si="203"/>
        <v>0</v>
      </c>
      <c r="BG1635" s="198">
        <f t="shared" si="204"/>
        <v>0</v>
      </c>
      <c r="BH1635" s="198">
        <f t="shared" si="205"/>
        <v>0</v>
      </c>
      <c r="BI1635" s="198">
        <f t="shared" si="206"/>
        <v>0</v>
      </c>
      <c r="BJ1635" s="18" t="s">
        <v>8</v>
      </c>
      <c r="BK1635" s="198">
        <f t="shared" si="207"/>
        <v>0</v>
      </c>
      <c r="BL1635" s="18" t="s">
        <v>283</v>
      </c>
      <c r="BM1635" s="197" t="s">
        <v>3675</v>
      </c>
    </row>
    <row r="1636" spans="1:65" s="2" customFormat="1" ht="24">
      <c r="A1636" s="35"/>
      <c r="B1636" s="36"/>
      <c r="C1636" s="247" t="s">
        <v>3676</v>
      </c>
      <c r="D1636" s="247" t="s">
        <v>250</v>
      </c>
      <c r="E1636" s="248" t="s">
        <v>3677</v>
      </c>
      <c r="F1636" s="249" t="s">
        <v>3658</v>
      </c>
      <c r="G1636" s="250" t="s">
        <v>8</v>
      </c>
      <c r="H1636" s="251">
        <v>1</v>
      </c>
      <c r="I1636" s="252"/>
      <c r="J1636" s="251">
        <f t="shared" si="198"/>
        <v>0</v>
      </c>
      <c r="K1636" s="249" t="s">
        <v>1</v>
      </c>
      <c r="L1636" s="253"/>
      <c r="M1636" s="254" t="s">
        <v>1</v>
      </c>
      <c r="N1636" s="255" t="s">
        <v>41</v>
      </c>
      <c r="O1636" s="72"/>
      <c r="P1636" s="195">
        <f t="shared" si="199"/>
        <v>0</v>
      </c>
      <c r="Q1636" s="195">
        <v>0</v>
      </c>
      <c r="R1636" s="195">
        <f t="shared" si="200"/>
        <v>0</v>
      </c>
      <c r="S1636" s="195">
        <v>0</v>
      </c>
      <c r="T1636" s="196">
        <f t="shared" si="201"/>
        <v>0</v>
      </c>
      <c r="U1636" s="35"/>
      <c r="V1636" s="35"/>
      <c r="W1636" s="35"/>
      <c r="X1636" s="35"/>
      <c r="Y1636" s="35"/>
      <c r="Z1636" s="35"/>
      <c r="AA1636" s="35"/>
      <c r="AB1636" s="35"/>
      <c r="AC1636" s="35"/>
      <c r="AD1636" s="35"/>
      <c r="AE1636" s="35"/>
      <c r="AR1636" s="197" t="s">
        <v>373</v>
      </c>
      <c r="AT1636" s="197" t="s">
        <v>250</v>
      </c>
      <c r="AU1636" s="197" t="s">
        <v>85</v>
      </c>
      <c r="AY1636" s="18" t="s">
        <v>158</v>
      </c>
      <c r="BE1636" s="198">
        <f t="shared" si="202"/>
        <v>0</v>
      </c>
      <c r="BF1636" s="198">
        <f t="shared" si="203"/>
        <v>0</v>
      </c>
      <c r="BG1636" s="198">
        <f t="shared" si="204"/>
        <v>0</v>
      </c>
      <c r="BH1636" s="198">
        <f t="shared" si="205"/>
        <v>0</v>
      </c>
      <c r="BI1636" s="198">
        <f t="shared" si="206"/>
        <v>0</v>
      </c>
      <c r="BJ1636" s="18" t="s">
        <v>8</v>
      </c>
      <c r="BK1636" s="198">
        <f t="shared" si="207"/>
        <v>0</v>
      </c>
      <c r="BL1636" s="18" t="s">
        <v>283</v>
      </c>
      <c r="BM1636" s="197" t="s">
        <v>3678</v>
      </c>
    </row>
    <row r="1637" spans="1:65" s="2" customFormat="1" ht="24">
      <c r="A1637" s="35"/>
      <c r="B1637" s="36"/>
      <c r="C1637" s="247" t="s">
        <v>3679</v>
      </c>
      <c r="D1637" s="247" t="s">
        <v>250</v>
      </c>
      <c r="E1637" s="248" t="s">
        <v>3680</v>
      </c>
      <c r="F1637" s="249" t="s">
        <v>3681</v>
      </c>
      <c r="G1637" s="250" t="s">
        <v>85</v>
      </c>
      <c r="H1637" s="251">
        <v>2</v>
      </c>
      <c r="I1637" s="252"/>
      <c r="J1637" s="251">
        <f t="shared" si="198"/>
        <v>0</v>
      </c>
      <c r="K1637" s="249" t="s">
        <v>1</v>
      </c>
      <c r="L1637" s="253"/>
      <c r="M1637" s="254" t="s">
        <v>1</v>
      </c>
      <c r="N1637" s="255" t="s">
        <v>41</v>
      </c>
      <c r="O1637" s="72"/>
      <c r="P1637" s="195">
        <f t="shared" si="199"/>
        <v>0</v>
      </c>
      <c r="Q1637" s="195">
        <v>0</v>
      </c>
      <c r="R1637" s="195">
        <f t="shared" si="200"/>
        <v>0</v>
      </c>
      <c r="S1637" s="195">
        <v>0</v>
      </c>
      <c r="T1637" s="196">
        <f t="shared" si="201"/>
        <v>0</v>
      </c>
      <c r="U1637" s="35"/>
      <c r="V1637" s="35"/>
      <c r="W1637" s="35"/>
      <c r="X1637" s="35"/>
      <c r="Y1637" s="35"/>
      <c r="Z1637" s="35"/>
      <c r="AA1637" s="35"/>
      <c r="AB1637" s="35"/>
      <c r="AC1637" s="35"/>
      <c r="AD1637" s="35"/>
      <c r="AE1637" s="35"/>
      <c r="AR1637" s="197" t="s">
        <v>373</v>
      </c>
      <c r="AT1637" s="197" t="s">
        <v>250</v>
      </c>
      <c r="AU1637" s="197" t="s">
        <v>85</v>
      </c>
      <c r="AY1637" s="18" t="s">
        <v>158</v>
      </c>
      <c r="BE1637" s="198">
        <f t="shared" si="202"/>
        <v>0</v>
      </c>
      <c r="BF1637" s="198">
        <f t="shared" si="203"/>
        <v>0</v>
      </c>
      <c r="BG1637" s="198">
        <f t="shared" si="204"/>
        <v>0</v>
      </c>
      <c r="BH1637" s="198">
        <f t="shared" si="205"/>
        <v>0</v>
      </c>
      <c r="BI1637" s="198">
        <f t="shared" si="206"/>
        <v>0</v>
      </c>
      <c r="BJ1637" s="18" t="s">
        <v>8</v>
      </c>
      <c r="BK1637" s="198">
        <f t="shared" si="207"/>
        <v>0</v>
      </c>
      <c r="BL1637" s="18" t="s">
        <v>283</v>
      </c>
      <c r="BM1637" s="197" t="s">
        <v>3682</v>
      </c>
    </row>
    <row r="1638" spans="1:65" s="2" customFormat="1" ht="21.75" customHeight="1">
      <c r="A1638" s="35"/>
      <c r="B1638" s="36"/>
      <c r="C1638" s="247" t="s">
        <v>3683</v>
      </c>
      <c r="D1638" s="247" t="s">
        <v>250</v>
      </c>
      <c r="E1638" s="248" t="s">
        <v>3684</v>
      </c>
      <c r="F1638" s="249" t="s">
        <v>3591</v>
      </c>
      <c r="G1638" s="250" t="s">
        <v>8</v>
      </c>
      <c r="H1638" s="251">
        <v>1</v>
      </c>
      <c r="I1638" s="252"/>
      <c r="J1638" s="251">
        <f t="shared" si="198"/>
        <v>0</v>
      </c>
      <c r="K1638" s="249" t="s">
        <v>1</v>
      </c>
      <c r="L1638" s="253"/>
      <c r="M1638" s="254" t="s">
        <v>1</v>
      </c>
      <c r="N1638" s="255" t="s">
        <v>41</v>
      </c>
      <c r="O1638" s="72"/>
      <c r="P1638" s="195">
        <f t="shared" si="199"/>
        <v>0</v>
      </c>
      <c r="Q1638" s="195">
        <v>0</v>
      </c>
      <c r="R1638" s="195">
        <f t="shared" si="200"/>
        <v>0</v>
      </c>
      <c r="S1638" s="195">
        <v>0</v>
      </c>
      <c r="T1638" s="196">
        <f t="shared" si="201"/>
        <v>0</v>
      </c>
      <c r="U1638" s="35"/>
      <c r="V1638" s="35"/>
      <c r="W1638" s="35"/>
      <c r="X1638" s="35"/>
      <c r="Y1638" s="35"/>
      <c r="Z1638" s="35"/>
      <c r="AA1638" s="35"/>
      <c r="AB1638" s="35"/>
      <c r="AC1638" s="35"/>
      <c r="AD1638" s="35"/>
      <c r="AE1638" s="35"/>
      <c r="AR1638" s="197" t="s">
        <v>373</v>
      </c>
      <c r="AT1638" s="197" t="s">
        <v>250</v>
      </c>
      <c r="AU1638" s="197" t="s">
        <v>85</v>
      </c>
      <c r="AY1638" s="18" t="s">
        <v>158</v>
      </c>
      <c r="BE1638" s="198">
        <f t="shared" si="202"/>
        <v>0</v>
      </c>
      <c r="BF1638" s="198">
        <f t="shared" si="203"/>
        <v>0</v>
      </c>
      <c r="BG1638" s="198">
        <f t="shared" si="204"/>
        <v>0</v>
      </c>
      <c r="BH1638" s="198">
        <f t="shared" si="205"/>
        <v>0</v>
      </c>
      <c r="BI1638" s="198">
        <f t="shared" si="206"/>
        <v>0</v>
      </c>
      <c r="BJ1638" s="18" t="s">
        <v>8</v>
      </c>
      <c r="BK1638" s="198">
        <f t="shared" si="207"/>
        <v>0</v>
      </c>
      <c r="BL1638" s="18" t="s">
        <v>283</v>
      </c>
      <c r="BM1638" s="197" t="s">
        <v>3685</v>
      </c>
    </row>
    <row r="1639" spans="1:65" s="2" customFormat="1" ht="24">
      <c r="A1639" s="35"/>
      <c r="B1639" s="36"/>
      <c r="C1639" s="247" t="s">
        <v>3686</v>
      </c>
      <c r="D1639" s="247" t="s">
        <v>250</v>
      </c>
      <c r="E1639" s="248" t="s">
        <v>3687</v>
      </c>
      <c r="F1639" s="249" t="s">
        <v>3604</v>
      </c>
      <c r="G1639" s="250" t="s">
        <v>85</v>
      </c>
      <c r="H1639" s="251">
        <v>2</v>
      </c>
      <c r="I1639" s="252"/>
      <c r="J1639" s="251">
        <f t="shared" si="198"/>
        <v>0</v>
      </c>
      <c r="K1639" s="249" t="s">
        <v>1</v>
      </c>
      <c r="L1639" s="253"/>
      <c r="M1639" s="254" t="s">
        <v>1</v>
      </c>
      <c r="N1639" s="255" t="s">
        <v>41</v>
      </c>
      <c r="O1639" s="72"/>
      <c r="P1639" s="195">
        <f t="shared" si="199"/>
        <v>0</v>
      </c>
      <c r="Q1639" s="195">
        <v>0</v>
      </c>
      <c r="R1639" s="195">
        <f t="shared" si="200"/>
        <v>0</v>
      </c>
      <c r="S1639" s="195">
        <v>0</v>
      </c>
      <c r="T1639" s="196">
        <f t="shared" si="201"/>
        <v>0</v>
      </c>
      <c r="U1639" s="35"/>
      <c r="V1639" s="35"/>
      <c r="W1639" s="35"/>
      <c r="X1639" s="35"/>
      <c r="Y1639" s="35"/>
      <c r="Z1639" s="35"/>
      <c r="AA1639" s="35"/>
      <c r="AB1639" s="35"/>
      <c r="AC1639" s="35"/>
      <c r="AD1639" s="35"/>
      <c r="AE1639" s="35"/>
      <c r="AR1639" s="197" t="s">
        <v>373</v>
      </c>
      <c r="AT1639" s="197" t="s">
        <v>250</v>
      </c>
      <c r="AU1639" s="197" t="s">
        <v>85</v>
      </c>
      <c r="AY1639" s="18" t="s">
        <v>158</v>
      </c>
      <c r="BE1639" s="198">
        <f t="shared" si="202"/>
        <v>0</v>
      </c>
      <c r="BF1639" s="198">
        <f t="shared" si="203"/>
        <v>0</v>
      </c>
      <c r="BG1639" s="198">
        <f t="shared" si="204"/>
        <v>0</v>
      </c>
      <c r="BH1639" s="198">
        <f t="shared" si="205"/>
        <v>0</v>
      </c>
      <c r="BI1639" s="198">
        <f t="shared" si="206"/>
        <v>0</v>
      </c>
      <c r="BJ1639" s="18" t="s">
        <v>8</v>
      </c>
      <c r="BK1639" s="198">
        <f t="shared" si="207"/>
        <v>0</v>
      </c>
      <c r="BL1639" s="18" t="s">
        <v>283</v>
      </c>
      <c r="BM1639" s="197" t="s">
        <v>3688</v>
      </c>
    </row>
    <row r="1640" spans="1:65" s="2" customFormat="1" ht="24">
      <c r="A1640" s="35"/>
      <c r="B1640" s="36"/>
      <c r="C1640" s="247" t="s">
        <v>3689</v>
      </c>
      <c r="D1640" s="247" t="s">
        <v>250</v>
      </c>
      <c r="E1640" s="248" t="s">
        <v>3690</v>
      </c>
      <c r="F1640" s="249" t="s">
        <v>3671</v>
      </c>
      <c r="G1640" s="250" t="s">
        <v>8</v>
      </c>
      <c r="H1640" s="251">
        <v>1</v>
      </c>
      <c r="I1640" s="252"/>
      <c r="J1640" s="251">
        <f t="shared" si="198"/>
        <v>0</v>
      </c>
      <c r="K1640" s="249" t="s">
        <v>1</v>
      </c>
      <c r="L1640" s="253"/>
      <c r="M1640" s="254" t="s">
        <v>1</v>
      </c>
      <c r="N1640" s="255" t="s">
        <v>41</v>
      </c>
      <c r="O1640" s="72"/>
      <c r="P1640" s="195">
        <f t="shared" si="199"/>
        <v>0</v>
      </c>
      <c r="Q1640" s="195">
        <v>0</v>
      </c>
      <c r="R1640" s="195">
        <f t="shared" si="200"/>
        <v>0</v>
      </c>
      <c r="S1640" s="195">
        <v>0</v>
      </c>
      <c r="T1640" s="196">
        <f t="shared" si="201"/>
        <v>0</v>
      </c>
      <c r="U1640" s="35"/>
      <c r="V1640" s="35"/>
      <c r="W1640" s="35"/>
      <c r="X1640" s="35"/>
      <c r="Y1640" s="35"/>
      <c r="Z1640" s="35"/>
      <c r="AA1640" s="35"/>
      <c r="AB1640" s="35"/>
      <c r="AC1640" s="35"/>
      <c r="AD1640" s="35"/>
      <c r="AE1640" s="35"/>
      <c r="AR1640" s="197" t="s">
        <v>373</v>
      </c>
      <c r="AT1640" s="197" t="s">
        <v>250</v>
      </c>
      <c r="AU1640" s="197" t="s">
        <v>85</v>
      </c>
      <c r="AY1640" s="18" t="s">
        <v>158</v>
      </c>
      <c r="BE1640" s="198">
        <f t="shared" si="202"/>
        <v>0</v>
      </c>
      <c r="BF1640" s="198">
        <f t="shared" si="203"/>
        <v>0</v>
      </c>
      <c r="BG1640" s="198">
        <f t="shared" si="204"/>
        <v>0</v>
      </c>
      <c r="BH1640" s="198">
        <f t="shared" si="205"/>
        <v>0</v>
      </c>
      <c r="BI1640" s="198">
        <f t="shared" si="206"/>
        <v>0</v>
      </c>
      <c r="BJ1640" s="18" t="s">
        <v>8</v>
      </c>
      <c r="BK1640" s="198">
        <f t="shared" si="207"/>
        <v>0</v>
      </c>
      <c r="BL1640" s="18" t="s">
        <v>283</v>
      </c>
      <c r="BM1640" s="197" t="s">
        <v>3691</v>
      </c>
    </row>
    <row r="1641" spans="1:65" s="2" customFormat="1" ht="24">
      <c r="A1641" s="35"/>
      <c r="B1641" s="36"/>
      <c r="C1641" s="247" t="s">
        <v>3692</v>
      </c>
      <c r="D1641" s="247" t="s">
        <v>250</v>
      </c>
      <c r="E1641" s="248" t="s">
        <v>3693</v>
      </c>
      <c r="F1641" s="249" t="s">
        <v>3556</v>
      </c>
      <c r="G1641" s="250" t="s">
        <v>177</v>
      </c>
      <c r="H1641" s="251">
        <v>3</v>
      </c>
      <c r="I1641" s="252"/>
      <c r="J1641" s="251">
        <f t="shared" si="198"/>
        <v>0</v>
      </c>
      <c r="K1641" s="249" t="s">
        <v>1</v>
      </c>
      <c r="L1641" s="253"/>
      <c r="M1641" s="254" t="s">
        <v>1</v>
      </c>
      <c r="N1641" s="255" t="s">
        <v>41</v>
      </c>
      <c r="O1641" s="72"/>
      <c r="P1641" s="195">
        <f t="shared" si="199"/>
        <v>0</v>
      </c>
      <c r="Q1641" s="195">
        <v>0</v>
      </c>
      <c r="R1641" s="195">
        <f t="shared" si="200"/>
        <v>0</v>
      </c>
      <c r="S1641" s="195">
        <v>0</v>
      </c>
      <c r="T1641" s="196">
        <f t="shared" si="201"/>
        <v>0</v>
      </c>
      <c r="U1641" s="35"/>
      <c r="V1641" s="35"/>
      <c r="W1641" s="35"/>
      <c r="X1641" s="35"/>
      <c r="Y1641" s="35"/>
      <c r="Z1641" s="35"/>
      <c r="AA1641" s="35"/>
      <c r="AB1641" s="35"/>
      <c r="AC1641" s="35"/>
      <c r="AD1641" s="35"/>
      <c r="AE1641" s="35"/>
      <c r="AR1641" s="197" t="s">
        <v>373</v>
      </c>
      <c r="AT1641" s="197" t="s">
        <v>250</v>
      </c>
      <c r="AU1641" s="197" t="s">
        <v>85</v>
      </c>
      <c r="AY1641" s="18" t="s">
        <v>158</v>
      </c>
      <c r="BE1641" s="198">
        <f t="shared" si="202"/>
        <v>0</v>
      </c>
      <c r="BF1641" s="198">
        <f t="shared" si="203"/>
        <v>0</v>
      </c>
      <c r="BG1641" s="198">
        <f t="shared" si="204"/>
        <v>0</v>
      </c>
      <c r="BH1641" s="198">
        <f t="shared" si="205"/>
        <v>0</v>
      </c>
      <c r="BI1641" s="198">
        <f t="shared" si="206"/>
        <v>0</v>
      </c>
      <c r="BJ1641" s="18" t="s">
        <v>8</v>
      </c>
      <c r="BK1641" s="198">
        <f t="shared" si="207"/>
        <v>0</v>
      </c>
      <c r="BL1641" s="18" t="s">
        <v>283</v>
      </c>
      <c r="BM1641" s="197" t="s">
        <v>3694</v>
      </c>
    </row>
    <row r="1642" spans="1:65" s="2" customFormat="1" ht="21.75" customHeight="1">
      <c r="A1642" s="35"/>
      <c r="B1642" s="36"/>
      <c r="C1642" s="247" t="s">
        <v>3695</v>
      </c>
      <c r="D1642" s="247" t="s">
        <v>250</v>
      </c>
      <c r="E1642" s="248" t="s">
        <v>3696</v>
      </c>
      <c r="F1642" s="249" t="s">
        <v>3591</v>
      </c>
      <c r="G1642" s="250" t="s">
        <v>8</v>
      </c>
      <c r="H1642" s="251">
        <v>1</v>
      </c>
      <c r="I1642" s="252"/>
      <c r="J1642" s="251">
        <f t="shared" si="198"/>
        <v>0</v>
      </c>
      <c r="K1642" s="249" t="s">
        <v>1</v>
      </c>
      <c r="L1642" s="253"/>
      <c r="M1642" s="254" t="s">
        <v>1</v>
      </c>
      <c r="N1642" s="255" t="s">
        <v>41</v>
      </c>
      <c r="O1642" s="72"/>
      <c r="P1642" s="195">
        <f t="shared" si="199"/>
        <v>0</v>
      </c>
      <c r="Q1642" s="195">
        <v>0</v>
      </c>
      <c r="R1642" s="195">
        <f t="shared" si="200"/>
        <v>0</v>
      </c>
      <c r="S1642" s="195">
        <v>0</v>
      </c>
      <c r="T1642" s="196">
        <f t="shared" si="201"/>
        <v>0</v>
      </c>
      <c r="U1642" s="35"/>
      <c r="V1642" s="35"/>
      <c r="W1642" s="35"/>
      <c r="X1642" s="35"/>
      <c r="Y1642" s="35"/>
      <c r="Z1642" s="35"/>
      <c r="AA1642" s="35"/>
      <c r="AB1642" s="35"/>
      <c r="AC1642" s="35"/>
      <c r="AD1642" s="35"/>
      <c r="AE1642" s="35"/>
      <c r="AR1642" s="197" t="s">
        <v>373</v>
      </c>
      <c r="AT1642" s="197" t="s">
        <v>250</v>
      </c>
      <c r="AU1642" s="197" t="s">
        <v>85</v>
      </c>
      <c r="AY1642" s="18" t="s">
        <v>158</v>
      </c>
      <c r="BE1642" s="198">
        <f t="shared" si="202"/>
        <v>0</v>
      </c>
      <c r="BF1642" s="198">
        <f t="shared" si="203"/>
        <v>0</v>
      </c>
      <c r="BG1642" s="198">
        <f t="shared" si="204"/>
        <v>0</v>
      </c>
      <c r="BH1642" s="198">
        <f t="shared" si="205"/>
        <v>0</v>
      </c>
      <c r="BI1642" s="198">
        <f t="shared" si="206"/>
        <v>0</v>
      </c>
      <c r="BJ1642" s="18" t="s">
        <v>8</v>
      </c>
      <c r="BK1642" s="198">
        <f t="shared" si="207"/>
        <v>0</v>
      </c>
      <c r="BL1642" s="18" t="s">
        <v>283</v>
      </c>
      <c r="BM1642" s="197" t="s">
        <v>3697</v>
      </c>
    </row>
    <row r="1643" spans="1:65" s="2" customFormat="1" ht="24">
      <c r="A1643" s="35"/>
      <c r="B1643" s="36"/>
      <c r="C1643" s="247" t="s">
        <v>3698</v>
      </c>
      <c r="D1643" s="247" t="s">
        <v>250</v>
      </c>
      <c r="E1643" s="248" t="s">
        <v>3699</v>
      </c>
      <c r="F1643" s="249" t="s">
        <v>3604</v>
      </c>
      <c r="G1643" s="250" t="s">
        <v>334</v>
      </c>
      <c r="H1643" s="251">
        <v>26</v>
      </c>
      <c r="I1643" s="252"/>
      <c r="J1643" s="251">
        <f t="shared" si="198"/>
        <v>0</v>
      </c>
      <c r="K1643" s="249" t="s">
        <v>1</v>
      </c>
      <c r="L1643" s="253"/>
      <c r="M1643" s="254" t="s">
        <v>1</v>
      </c>
      <c r="N1643" s="255" t="s">
        <v>41</v>
      </c>
      <c r="O1643" s="72"/>
      <c r="P1643" s="195">
        <f t="shared" si="199"/>
        <v>0</v>
      </c>
      <c r="Q1643" s="195">
        <v>0</v>
      </c>
      <c r="R1643" s="195">
        <f t="shared" si="200"/>
        <v>0</v>
      </c>
      <c r="S1643" s="195">
        <v>0</v>
      </c>
      <c r="T1643" s="196">
        <f t="shared" si="201"/>
        <v>0</v>
      </c>
      <c r="U1643" s="35"/>
      <c r="V1643" s="35"/>
      <c r="W1643" s="35"/>
      <c r="X1643" s="35"/>
      <c r="Y1643" s="35"/>
      <c r="Z1643" s="35"/>
      <c r="AA1643" s="35"/>
      <c r="AB1643" s="35"/>
      <c r="AC1643" s="35"/>
      <c r="AD1643" s="35"/>
      <c r="AE1643" s="35"/>
      <c r="AR1643" s="197" t="s">
        <v>373</v>
      </c>
      <c r="AT1643" s="197" t="s">
        <v>250</v>
      </c>
      <c r="AU1643" s="197" t="s">
        <v>85</v>
      </c>
      <c r="AY1643" s="18" t="s">
        <v>158</v>
      </c>
      <c r="BE1643" s="198">
        <f t="shared" si="202"/>
        <v>0</v>
      </c>
      <c r="BF1643" s="198">
        <f t="shared" si="203"/>
        <v>0</v>
      </c>
      <c r="BG1643" s="198">
        <f t="shared" si="204"/>
        <v>0</v>
      </c>
      <c r="BH1643" s="198">
        <f t="shared" si="205"/>
        <v>0</v>
      </c>
      <c r="BI1643" s="198">
        <f t="shared" si="206"/>
        <v>0</v>
      </c>
      <c r="BJ1643" s="18" t="s">
        <v>8</v>
      </c>
      <c r="BK1643" s="198">
        <f t="shared" si="207"/>
        <v>0</v>
      </c>
      <c r="BL1643" s="18" t="s">
        <v>283</v>
      </c>
      <c r="BM1643" s="197" t="s">
        <v>3700</v>
      </c>
    </row>
    <row r="1644" spans="1:65" s="2" customFormat="1" ht="16.5" customHeight="1">
      <c r="A1644" s="35"/>
      <c r="B1644" s="36"/>
      <c r="C1644" s="247" t="s">
        <v>3701</v>
      </c>
      <c r="D1644" s="247" t="s">
        <v>250</v>
      </c>
      <c r="E1644" s="248" t="s">
        <v>3702</v>
      </c>
      <c r="F1644" s="249" t="s">
        <v>3703</v>
      </c>
      <c r="G1644" s="250" t="s">
        <v>177</v>
      </c>
      <c r="H1644" s="251">
        <v>2</v>
      </c>
      <c r="I1644" s="252"/>
      <c r="J1644" s="251">
        <f t="shared" si="198"/>
        <v>0</v>
      </c>
      <c r="K1644" s="249" t="s">
        <v>1</v>
      </c>
      <c r="L1644" s="253"/>
      <c r="M1644" s="254" t="s">
        <v>1</v>
      </c>
      <c r="N1644" s="255" t="s">
        <v>41</v>
      </c>
      <c r="O1644" s="72"/>
      <c r="P1644" s="195">
        <f t="shared" si="199"/>
        <v>0</v>
      </c>
      <c r="Q1644" s="195">
        <v>0</v>
      </c>
      <c r="R1644" s="195">
        <f t="shared" si="200"/>
        <v>0</v>
      </c>
      <c r="S1644" s="195">
        <v>0</v>
      </c>
      <c r="T1644" s="196">
        <f t="shared" si="201"/>
        <v>0</v>
      </c>
      <c r="U1644" s="35"/>
      <c r="V1644" s="35"/>
      <c r="W1644" s="35"/>
      <c r="X1644" s="35"/>
      <c r="Y1644" s="35"/>
      <c r="Z1644" s="35"/>
      <c r="AA1644" s="35"/>
      <c r="AB1644" s="35"/>
      <c r="AC1644" s="35"/>
      <c r="AD1644" s="35"/>
      <c r="AE1644" s="35"/>
      <c r="AR1644" s="197" t="s">
        <v>373</v>
      </c>
      <c r="AT1644" s="197" t="s">
        <v>250</v>
      </c>
      <c r="AU1644" s="197" t="s">
        <v>85</v>
      </c>
      <c r="AY1644" s="18" t="s">
        <v>158</v>
      </c>
      <c r="BE1644" s="198">
        <f t="shared" si="202"/>
        <v>0</v>
      </c>
      <c r="BF1644" s="198">
        <f t="shared" si="203"/>
        <v>0</v>
      </c>
      <c r="BG1644" s="198">
        <f t="shared" si="204"/>
        <v>0</v>
      </c>
      <c r="BH1644" s="198">
        <f t="shared" si="205"/>
        <v>0</v>
      </c>
      <c r="BI1644" s="198">
        <f t="shared" si="206"/>
        <v>0</v>
      </c>
      <c r="BJ1644" s="18" t="s">
        <v>8</v>
      </c>
      <c r="BK1644" s="198">
        <f t="shared" si="207"/>
        <v>0</v>
      </c>
      <c r="BL1644" s="18" t="s">
        <v>283</v>
      </c>
      <c r="BM1644" s="197" t="s">
        <v>3704</v>
      </c>
    </row>
    <row r="1645" spans="1:65" s="2" customFormat="1" ht="24">
      <c r="A1645" s="35"/>
      <c r="B1645" s="36"/>
      <c r="C1645" s="247" t="s">
        <v>3705</v>
      </c>
      <c r="D1645" s="247" t="s">
        <v>250</v>
      </c>
      <c r="E1645" s="248" t="s">
        <v>3706</v>
      </c>
      <c r="F1645" s="249" t="s">
        <v>3556</v>
      </c>
      <c r="G1645" s="250" t="s">
        <v>8</v>
      </c>
      <c r="H1645" s="251">
        <v>1</v>
      </c>
      <c r="I1645" s="252"/>
      <c r="J1645" s="251">
        <f t="shared" si="198"/>
        <v>0</v>
      </c>
      <c r="K1645" s="249" t="s">
        <v>1</v>
      </c>
      <c r="L1645" s="253"/>
      <c r="M1645" s="254" t="s">
        <v>1</v>
      </c>
      <c r="N1645" s="255" t="s">
        <v>41</v>
      </c>
      <c r="O1645" s="72"/>
      <c r="P1645" s="195">
        <f t="shared" si="199"/>
        <v>0</v>
      </c>
      <c r="Q1645" s="195">
        <v>0</v>
      </c>
      <c r="R1645" s="195">
        <f t="shared" si="200"/>
        <v>0</v>
      </c>
      <c r="S1645" s="195">
        <v>0</v>
      </c>
      <c r="T1645" s="196">
        <f t="shared" si="201"/>
        <v>0</v>
      </c>
      <c r="U1645" s="35"/>
      <c r="V1645" s="35"/>
      <c r="W1645" s="35"/>
      <c r="X1645" s="35"/>
      <c r="Y1645" s="35"/>
      <c r="Z1645" s="35"/>
      <c r="AA1645" s="35"/>
      <c r="AB1645" s="35"/>
      <c r="AC1645" s="35"/>
      <c r="AD1645" s="35"/>
      <c r="AE1645" s="35"/>
      <c r="AR1645" s="197" t="s">
        <v>373</v>
      </c>
      <c r="AT1645" s="197" t="s">
        <v>250</v>
      </c>
      <c r="AU1645" s="197" t="s">
        <v>85</v>
      </c>
      <c r="AY1645" s="18" t="s">
        <v>158</v>
      </c>
      <c r="BE1645" s="198">
        <f t="shared" si="202"/>
        <v>0</v>
      </c>
      <c r="BF1645" s="198">
        <f t="shared" si="203"/>
        <v>0</v>
      </c>
      <c r="BG1645" s="198">
        <f t="shared" si="204"/>
        <v>0</v>
      </c>
      <c r="BH1645" s="198">
        <f t="shared" si="205"/>
        <v>0</v>
      </c>
      <c r="BI1645" s="198">
        <f t="shared" si="206"/>
        <v>0</v>
      </c>
      <c r="BJ1645" s="18" t="s">
        <v>8</v>
      </c>
      <c r="BK1645" s="198">
        <f t="shared" si="207"/>
        <v>0</v>
      </c>
      <c r="BL1645" s="18" t="s">
        <v>283</v>
      </c>
      <c r="BM1645" s="197" t="s">
        <v>3707</v>
      </c>
    </row>
    <row r="1646" spans="1:65" s="2" customFormat="1" ht="21.75" customHeight="1">
      <c r="A1646" s="35"/>
      <c r="B1646" s="36"/>
      <c r="C1646" s="247" t="s">
        <v>3708</v>
      </c>
      <c r="D1646" s="247" t="s">
        <v>250</v>
      </c>
      <c r="E1646" s="248" t="s">
        <v>3709</v>
      </c>
      <c r="F1646" s="249" t="s">
        <v>3591</v>
      </c>
      <c r="G1646" s="250" t="s">
        <v>8</v>
      </c>
      <c r="H1646" s="251">
        <v>1</v>
      </c>
      <c r="I1646" s="252"/>
      <c r="J1646" s="251">
        <f t="shared" ref="J1646:J1709" si="208">ROUND(I1646*H1646,0)</f>
        <v>0</v>
      </c>
      <c r="K1646" s="249" t="s">
        <v>1</v>
      </c>
      <c r="L1646" s="253"/>
      <c r="M1646" s="254" t="s">
        <v>1</v>
      </c>
      <c r="N1646" s="255" t="s">
        <v>41</v>
      </c>
      <c r="O1646" s="72"/>
      <c r="P1646" s="195">
        <f t="shared" ref="P1646:P1709" si="209">O1646*H1646</f>
        <v>0</v>
      </c>
      <c r="Q1646" s="195">
        <v>0</v>
      </c>
      <c r="R1646" s="195">
        <f t="shared" ref="R1646:R1709" si="210">Q1646*H1646</f>
        <v>0</v>
      </c>
      <c r="S1646" s="195">
        <v>0</v>
      </c>
      <c r="T1646" s="196">
        <f t="shared" ref="T1646:T1709" si="211">S1646*H1646</f>
        <v>0</v>
      </c>
      <c r="U1646" s="35"/>
      <c r="V1646" s="35"/>
      <c r="W1646" s="35"/>
      <c r="X1646" s="35"/>
      <c r="Y1646" s="35"/>
      <c r="Z1646" s="35"/>
      <c r="AA1646" s="35"/>
      <c r="AB1646" s="35"/>
      <c r="AC1646" s="35"/>
      <c r="AD1646" s="35"/>
      <c r="AE1646" s="35"/>
      <c r="AR1646" s="197" t="s">
        <v>373</v>
      </c>
      <c r="AT1646" s="197" t="s">
        <v>250</v>
      </c>
      <c r="AU1646" s="197" t="s">
        <v>85</v>
      </c>
      <c r="AY1646" s="18" t="s">
        <v>158</v>
      </c>
      <c r="BE1646" s="198">
        <f t="shared" ref="BE1646:BE1709" si="212">IF(N1646="základní",J1646,0)</f>
        <v>0</v>
      </c>
      <c r="BF1646" s="198">
        <f t="shared" ref="BF1646:BF1709" si="213">IF(N1646="snížená",J1646,0)</f>
        <v>0</v>
      </c>
      <c r="BG1646" s="198">
        <f t="shared" ref="BG1646:BG1709" si="214">IF(N1646="zákl. přenesená",J1646,0)</f>
        <v>0</v>
      </c>
      <c r="BH1646" s="198">
        <f t="shared" ref="BH1646:BH1709" si="215">IF(N1646="sníž. přenesená",J1646,0)</f>
        <v>0</v>
      </c>
      <c r="BI1646" s="198">
        <f t="shared" ref="BI1646:BI1709" si="216">IF(N1646="nulová",J1646,0)</f>
        <v>0</v>
      </c>
      <c r="BJ1646" s="18" t="s">
        <v>8</v>
      </c>
      <c r="BK1646" s="198">
        <f t="shared" ref="BK1646:BK1709" si="217">ROUND(I1646*H1646,0)</f>
        <v>0</v>
      </c>
      <c r="BL1646" s="18" t="s">
        <v>283</v>
      </c>
      <c r="BM1646" s="197" t="s">
        <v>3710</v>
      </c>
    </row>
    <row r="1647" spans="1:65" s="2" customFormat="1" ht="24">
      <c r="A1647" s="35"/>
      <c r="B1647" s="36"/>
      <c r="C1647" s="247" t="s">
        <v>3711</v>
      </c>
      <c r="D1647" s="247" t="s">
        <v>250</v>
      </c>
      <c r="E1647" s="248" t="s">
        <v>3712</v>
      </c>
      <c r="F1647" s="249" t="s">
        <v>3604</v>
      </c>
      <c r="G1647" s="250" t="s">
        <v>199</v>
      </c>
      <c r="H1647" s="251">
        <v>5</v>
      </c>
      <c r="I1647" s="252"/>
      <c r="J1647" s="251">
        <f t="shared" si="208"/>
        <v>0</v>
      </c>
      <c r="K1647" s="249" t="s">
        <v>1</v>
      </c>
      <c r="L1647" s="253"/>
      <c r="M1647" s="254" t="s">
        <v>1</v>
      </c>
      <c r="N1647" s="255" t="s">
        <v>41</v>
      </c>
      <c r="O1647" s="72"/>
      <c r="P1647" s="195">
        <f t="shared" si="209"/>
        <v>0</v>
      </c>
      <c r="Q1647" s="195">
        <v>0</v>
      </c>
      <c r="R1647" s="195">
        <f t="shared" si="210"/>
        <v>0</v>
      </c>
      <c r="S1647" s="195">
        <v>0</v>
      </c>
      <c r="T1647" s="196">
        <f t="shared" si="211"/>
        <v>0</v>
      </c>
      <c r="U1647" s="35"/>
      <c r="V1647" s="35"/>
      <c r="W1647" s="35"/>
      <c r="X1647" s="35"/>
      <c r="Y1647" s="35"/>
      <c r="Z1647" s="35"/>
      <c r="AA1647" s="35"/>
      <c r="AB1647" s="35"/>
      <c r="AC1647" s="35"/>
      <c r="AD1647" s="35"/>
      <c r="AE1647" s="35"/>
      <c r="AR1647" s="197" t="s">
        <v>373</v>
      </c>
      <c r="AT1647" s="197" t="s">
        <v>250</v>
      </c>
      <c r="AU1647" s="197" t="s">
        <v>85</v>
      </c>
      <c r="AY1647" s="18" t="s">
        <v>158</v>
      </c>
      <c r="BE1647" s="198">
        <f t="shared" si="212"/>
        <v>0</v>
      </c>
      <c r="BF1647" s="198">
        <f t="shared" si="213"/>
        <v>0</v>
      </c>
      <c r="BG1647" s="198">
        <f t="shared" si="214"/>
        <v>0</v>
      </c>
      <c r="BH1647" s="198">
        <f t="shared" si="215"/>
        <v>0</v>
      </c>
      <c r="BI1647" s="198">
        <f t="shared" si="216"/>
        <v>0</v>
      </c>
      <c r="BJ1647" s="18" t="s">
        <v>8</v>
      </c>
      <c r="BK1647" s="198">
        <f t="shared" si="217"/>
        <v>0</v>
      </c>
      <c r="BL1647" s="18" t="s">
        <v>283</v>
      </c>
      <c r="BM1647" s="197" t="s">
        <v>3713</v>
      </c>
    </row>
    <row r="1648" spans="1:65" s="2" customFormat="1" ht="16.5" customHeight="1">
      <c r="A1648" s="35"/>
      <c r="B1648" s="36"/>
      <c r="C1648" s="247" t="s">
        <v>3714</v>
      </c>
      <c r="D1648" s="247" t="s">
        <v>250</v>
      </c>
      <c r="E1648" s="248" t="s">
        <v>3715</v>
      </c>
      <c r="F1648" s="249" t="s">
        <v>1738</v>
      </c>
      <c r="G1648" s="250" t="s">
        <v>1739</v>
      </c>
      <c r="H1648" s="251">
        <v>25</v>
      </c>
      <c r="I1648" s="252"/>
      <c r="J1648" s="251">
        <f t="shared" si="208"/>
        <v>0</v>
      </c>
      <c r="K1648" s="249" t="s">
        <v>1</v>
      </c>
      <c r="L1648" s="253"/>
      <c r="M1648" s="254" t="s">
        <v>1</v>
      </c>
      <c r="N1648" s="255" t="s">
        <v>41</v>
      </c>
      <c r="O1648" s="72"/>
      <c r="P1648" s="195">
        <f t="shared" si="209"/>
        <v>0</v>
      </c>
      <c r="Q1648" s="195">
        <v>0</v>
      </c>
      <c r="R1648" s="195">
        <f t="shared" si="210"/>
        <v>0</v>
      </c>
      <c r="S1648" s="195">
        <v>0</v>
      </c>
      <c r="T1648" s="196">
        <f t="shared" si="211"/>
        <v>0</v>
      </c>
      <c r="U1648" s="35"/>
      <c r="V1648" s="35"/>
      <c r="W1648" s="35"/>
      <c r="X1648" s="35"/>
      <c r="Y1648" s="35"/>
      <c r="Z1648" s="35"/>
      <c r="AA1648" s="35"/>
      <c r="AB1648" s="35"/>
      <c r="AC1648" s="35"/>
      <c r="AD1648" s="35"/>
      <c r="AE1648" s="35"/>
      <c r="AR1648" s="197" t="s">
        <v>373</v>
      </c>
      <c r="AT1648" s="197" t="s">
        <v>250</v>
      </c>
      <c r="AU1648" s="197" t="s">
        <v>85</v>
      </c>
      <c r="AY1648" s="18" t="s">
        <v>158</v>
      </c>
      <c r="BE1648" s="198">
        <f t="shared" si="212"/>
        <v>0</v>
      </c>
      <c r="BF1648" s="198">
        <f t="shared" si="213"/>
        <v>0</v>
      </c>
      <c r="BG1648" s="198">
        <f t="shared" si="214"/>
        <v>0</v>
      </c>
      <c r="BH1648" s="198">
        <f t="shared" si="215"/>
        <v>0</v>
      </c>
      <c r="BI1648" s="198">
        <f t="shared" si="216"/>
        <v>0</v>
      </c>
      <c r="BJ1648" s="18" t="s">
        <v>8</v>
      </c>
      <c r="BK1648" s="198">
        <f t="shared" si="217"/>
        <v>0</v>
      </c>
      <c r="BL1648" s="18" t="s">
        <v>283</v>
      </c>
      <c r="BM1648" s="197" t="s">
        <v>3716</v>
      </c>
    </row>
    <row r="1649" spans="1:65" s="2" customFormat="1" ht="16.5" customHeight="1">
      <c r="A1649" s="35"/>
      <c r="B1649" s="36"/>
      <c r="C1649" s="247" t="s">
        <v>3717</v>
      </c>
      <c r="D1649" s="247" t="s">
        <v>250</v>
      </c>
      <c r="E1649" s="248" t="s">
        <v>3718</v>
      </c>
      <c r="F1649" s="249" t="s">
        <v>3719</v>
      </c>
      <c r="G1649" s="250" t="s">
        <v>85</v>
      </c>
      <c r="H1649" s="251">
        <v>5</v>
      </c>
      <c r="I1649" s="252"/>
      <c r="J1649" s="251">
        <f t="shared" si="208"/>
        <v>0</v>
      </c>
      <c r="K1649" s="249" t="s">
        <v>1</v>
      </c>
      <c r="L1649" s="253"/>
      <c r="M1649" s="254" t="s">
        <v>1</v>
      </c>
      <c r="N1649" s="255" t="s">
        <v>41</v>
      </c>
      <c r="O1649" s="72"/>
      <c r="P1649" s="195">
        <f t="shared" si="209"/>
        <v>0</v>
      </c>
      <c r="Q1649" s="195">
        <v>0</v>
      </c>
      <c r="R1649" s="195">
        <f t="shared" si="210"/>
        <v>0</v>
      </c>
      <c r="S1649" s="195">
        <v>0</v>
      </c>
      <c r="T1649" s="196">
        <f t="shared" si="211"/>
        <v>0</v>
      </c>
      <c r="U1649" s="35"/>
      <c r="V1649" s="35"/>
      <c r="W1649" s="35"/>
      <c r="X1649" s="35"/>
      <c r="Y1649" s="35"/>
      <c r="Z1649" s="35"/>
      <c r="AA1649" s="35"/>
      <c r="AB1649" s="35"/>
      <c r="AC1649" s="35"/>
      <c r="AD1649" s="35"/>
      <c r="AE1649" s="35"/>
      <c r="AR1649" s="197" t="s">
        <v>373</v>
      </c>
      <c r="AT1649" s="197" t="s">
        <v>250</v>
      </c>
      <c r="AU1649" s="197" t="s">
        <v>85</v>
      </c>
      <c r="AY1649" s="18" t="s">
        <v>158</v>
      </c>
      <c r="BE1649" s="198">
        <f t="shared" si="212"/>
        <v>0</v>
      </c>
      <c r="BF1649" s="198">
        <f t="shared" si="213"/>
        <v>0</v>
      </c>
      <c r="BG1649" s="198">
        <f t="shared" si="214"/>
        <v>0</v>
      </c>
      <c r="BH1649" s="198">
        <f t="shared" si="215"/>
        <v>0</v>
      </c>
      <c r="BI1649" s="198">
        <f t="shared" si="216"/>
        <v>0</v>
      </c>
      <c r="BJ1649" s="18" t="s">
        <v>8</v>
      </c>
      <c r="BK1649" s="198">
        <f t="shared" si="217"/>
        <v>0</v>
      </c>
      <c r="BL1649" s="18" t="s">
        <v>283</v>
      </c>
      <c r="BM1649" s="197" t="s">
        <v>3720</v>
      </c>
    </row>
    <row r="1650" spans="1:65" s="2" customFormat="1" ht="16.5" customHeight="1">
      <c r="A1650" s="35"/>
      <c r="B1650" s="36"/>
      <c r="C1650" s="247" t="s">
        <v>3721</v>
      </c>
      <c r="D1650" s="247" t="s">
        <v>250</v>
      </c>
      <c r="E1650" s="248" t="s">
        <v>3722</v>
      </c>
      <c r="F1650" s="249" t="s">
        <v>3134</v>
      </c>
      <c r="G1650" s="250" t="s">
        <v>498</v>
      </c>
      <c r="H1650" s="251">
        <v>1</v>
      </c>
      <c r="I1650" s="252"/>
      <c r="J1650" s="251">
        <f t="shared" si="208"/>
        <v>0</v>
      </c>
      <c r="K1650" s="249" t="s">
        <v>1</v>
      </c>
      <c r="L1650" s="253"/>
      <c r="M1650" s="254" t="s">
        <v>1</v>
      </c>
      <c r="N1650" s="255" t="s">
        <v>41</v>
      </c>
      <c r="O1650" s="72"/>
      <c r="P1650" s="195">
        <f t="shared" si="209"/>
        <v>0</v>
      </c>
      <c r="Q1650" s="195">
        <v>0</v>
      </c>
      <c r="R1650" s="195">
        <f t="shared" si="210"/>
        <v>0</v>
      </c>
      <c r="S1650" s="195">
        <v>0</v>
      </c>
      <c r="T1650" s="196">
        <f t="shared" si="211"/>
        <v>0</v>
      </c>
      <c r="U1650" s="35"/>
      <c r="V1650" s="35"/>
      <c r="W1650" s="35"/>
      <c r="X1650" s="35"/>
      <c r="Y1650" s="35"/>
      <c r="Z1650" s="35"/>
      <c r="AA1650" s="35"/>
      <c r="AB1650" s="35"/>
      <c r="AC1650" s="35"/>
      <c r="AD1650" s="35"/>
      <c r="AE1650" s="35"/>
      <c r="AR1650" s="197" t="s">
        <v>373</v>
      </c>
      <c r="AT1650" s="197" t="s">
        <v>250</v>
      </c>
      <c r="AU1650" s="197" t="s">
        <v>85</v>
      </c>
      <c r="AY1650" s="18" t="s">
        <v>158</v>
      </c>
      <c r="BE1650" s="198">
        <f t="shared" si="212"/>
        <v>0</v>
      </c>
      <c r="BF1650" s="198">
        <f t="shared" si="213"/>
        <v>0</v>
      </c>
      <c r="BG1650" s="198">
        <f t="shared" si="214"/>
        <v>0</v>
      </c>
      <c r="BH1650" s="198">
        <f t="shared" si="215"/>
        <v>0</v>
      </c>
      <c r="BI1650" s="198">
        <f t="shared" si="216"/>
        <v>0</v>
      </c>
      <c r="BJ1650" s="18" t="s">
        <v>8</v>
      </c>
      <c r="BK1650" s="198">
        <f t="shared" si="217"/>
        <v>0</v>
      </c>
      <c r="BL1650" s="18" t="s">
        <v>283</v>
      </c>
      <c r="BM1650" s="197" t="s">
        <v>3723</v>
      </c>
    </row>
    <row r="1651" spans="1:65" s="2" customFormat="1" ht="16.5" customHeight="1">
      <c r="A1651" s="35"/>
      <c r="B1651" s="36"/>
      <c r="C1651" s="247" t="s">
        <v>3724</v>
      </c>
      <c r="D1651" s="247" t="s">
        <v>250</v>
      </c>
      <c r="E1651" s="248" t="s">
        <v>3725</v>
      </c>
      <c r="F1651" s="249" t="s">
        <v>3140</v>
      </c>
      <c r="G1651" s="250" t="s">
        <v>498</v>
      </c>
      <c r="H1651" s="251">
        <v>1</v>
      </c>
      <c r="I1651" s="252"/>
      <c r="J1651" s="251">
        <f t="shared" si="208"/>
        <v>0</v>
      </c>
      <c r="K1651" s="249" t="s">
        <v>1</v>
      </c>
      <c r="L1651" s="253"/>
      <c r="M1651" s="254" t="s">
        <v>1</v>
      </c>
      <c r="N1651" s="255" t="s">
        <v>41</v>
      </c>
      <c r="O1651" s="72"/>
      <c r="P1651" s="195">
        <f t="shared" si="209"/>
        <v>0</v>
      </c>
      <c r="Q1651" s="195">
        <v>0</v>
      </c>
      <c r="R1651" s="195">
        <f t="shared" si="210"/>
        <v>0</v>
      </c>
      <c r="S1651" s="195">
        <v>0</v>
      </c>
      <c r="T1651" s="196">
        <f t="shared" si="211"/>
        <v>0</v>
      </c>
      <c r="U1651" s="35"/>
      <c r="V1651" s="35"/>
      <c r="W1651" s="35"/>
      <c r="X1651" s="35"/>
      <c r="Y1651" s="35"/>
      <c r="Z1651" s="35"/>
      <c r="AA1651" s="35"/>
      <c r="AB1651" s="35"/>
      <c r="AC1651" s="35"/>
      <c r="AD1651" s="35"/>
      <c r="AE1651" s="35"/>
      <c r="AR1651" s="197" t="s">
        <v>373</v>
      </c>
      <c r="AT1651" s="197" t="s">
        <v>250</v>
      </c>
      <c r="AU1651" s="197" t="s">
        <v>85</v>
      </c>
      <c r="AY1651" s="18" t="s">
        <v>158</v>
      </c>
      <c r="BE1651" s="198">
        <f t="shared" si="212"/>
        <v>0</v>
      </c>
      <c r="BF1651" s="198">
        <f t="shared" si="213"/>
        <v>0</v>
      </c>
      <c r="BG1651" s="198">
        <f t="shared" si="214"/>
        <v>0</v>
      </c>
      <c r="BH1651" s="198">
        <f t="shared" si="215"/>
        <v>0</v>
      </c>
      <c r="BI1651" s="198">
        <f t="shared" si="216"/>
        <v>0</v>
      </c>
      <c r="BJ1651" s="18" t="s">
        <v>8</v>
      </c>
      <c r="BK1651" s="198">
        <f t="shared" si="217"/>
        <v>0</v>
      </c>
      <c r="BL1651" s="18" t="s">
        <v>283</v>
      </c>
      <c r="BM1651" s="197" t="s">
        <v>3726</v>
      </c>
    </row>
    <row r="1652" spans="1:65" s="2" customFormat="1" ht="16.5" customHeight="1">
      <c r="A1652" s="35"/>
      <c r="B1652" s="36"/>
      <c r="C1652" s="247" t="s">
        <v>3727</v>
      </c>
      <c r="D1652" s="247" t="s">
        <v>250</v>
      </c>
      <c r="E1652" s="248" t="s">
        <v>3728</v>
      </c>
      <c r="F1652" s="249" t="s">
        <v>1726</v>
      </c>
      <c r="G1652" s="250" t="s">
        <v>1739</v>
      </c>
      <c r="H1652" s="251">
        <v>10</v>
      </c>
      <c r="I1652" s="252"/>
      <c r="J1652" s="251">
        <f t="shared" si="208"/>
        <v>0</v>
      </c>
      <c r="K1652" s="249" t="s">
        <v>1</v>
      </c>
      <c r="L1652" s="253"/>
      <c r="M1652" s="254" t="s">
        <v>1</v>
      </c>
      <c r="N1652" s="255" t="s">
        <v>41</v>
      </c>
      <c r="O1652" s="72"/>
      <c r="P1652" s="195">
        <f t="shared" si="209"/>
        <v>0</v>
      </c>
      <c r="Q1652" s="195">
        <v>0</v>
      </c>
      <c r="R1652" s="195">
        <f t="shared" si="210"/>
        <v>0</v>
      </c>
      <c r="S1652" s="195">
        <v>0</v>
      </c>
      <c r="T1652" s="196">
        <f t="shared" si="211"/>
        <v>0</v>
      </c>
      <c r="U1652" s="35"/>
      <c r="V1652" s="35"/>
      <c r="W1652" s="35"/>
      <c r="X1652" s="35"/>
      <c r="Y1652" s="35"/>
      <c r="Z1652" s="35"/>
      <c r="AA1652" s="35"/>
      <c r="AB1652" s="35"/>
      <c r="AC1652" s="35"/>
      <c r="AD1652" s="35"/>
      <c r="AE1652" s="35"/>
      <c r="AR1652" s="197" t="s">
        <v>373</v>
      </c>
      <c r="AT1652" s="197" t="s">
        <v>250</v>
      </c>
      <c r="AU1652" s="197" t="s">
        <v>85</v>
      </c>
      <c r="AY1652" s="18" t="s">
        <v>158</v>
      </c>
      <c r="BE1652" s="198">
        <f t="shared" si="212"/>
        <v>0</v>
      </c>
      <c r="BF1652" s="198">
        <f t="shared" si="213"/>
        <v>0</v>
      </c>
      <c r="BG1652" s="198">
        <f t="shared" si="214"/>
        <v>0</v>
      </c>
      <c r="BH1652" s="198">
        <f t="shared" si="215"/>
        <v>0</v>
      </c>
      <c r="BI1652" s="198">
        <f t="shared" si="216"/>
        <v>0</v>
      </c>
      <c r="BJ1652" s="18" t="s">
        <v>8</v>
      </c>
      <c r="BK1652" s="198">
        <f t="shared" si="217"/>
        <v>0</v>
      </c>
      <c r="BL1652" s="18" t="s">
        <v>283</v>
      </c>
      <c r="BM1652" s="197" t="s">
        <v>3729</v>
      </c>
    </row>
    <row r="1653" spans="1:65" s="2" customFormat="1" ht="16.5" customHeight="1">
      <c r="A1653" s="35"/>
      <c r="B1653" s="36"/>
      <c r="C1653" s="247" t="s">
        <v>3730</v>
      </c>
      <c r="D1653" s="247" t="s">
        <v>250</v>
      </c>
      <c r="E1653" s="248" t="s">
        <v>3731</v>
      </c>
      <c r="F1653" s="249" t="s">
        <v>1730</v>
      </c>
      <c r="G1653" s="250" t="s">
        <v>498</v>
      </c>
      <c r="H1653" s="251">
        <v>1</v>
      </c>
      <c r="I1653" s="252"/>
      <c r="J1653" s="251">
        <f t="shared" si="208"/>
        <v>0</v>
      </c>
      <c r="K1653" s="249" t="s">
        <v>1</v>
      </c>
      <c r="L1653" s="253"/>
      <c r="M1653" s="254" t="s">
        <v>1</v>
      </c>
      <c r="N1653" s="255" t="s">
        <v>41</v>
      </c>
      <c r="O1653" s="72"/>
      <c r="P1653" s="195">
        <f t="shared" si="209"/>
        <v>0</v>
      </c>
      <c r="Q1653" s="195">
        <v>0</v>
      </c>
      <c r="R1653" s="195">
        <f t="shared" si="210"/>
        <v>0</v>
      </c>
      <c r="S1653" s="195">
        <v>0</v>
      </c>
      <c r="T1653" s="196">
        <f t="shared" si="211"/>
        <v>0</v>
      </c>
      <c r="U1653" s="35"/>
      <c r="V1653" s="35"/>
      <c r="W1653" s="35"/>
      <c r="X1653" s="35"/>
      <c r="Y1653" s="35"/>
      <c r="Z1653" s="35"/>
      <c r="AA1653" s="35"/>
      <c r="AB1653" s="35"/>
      <c r="AC1653" s="35"/>
      <c r="AD1653" s="35"/>
      <c r="AE1653" s="35"/>
      <c r="AR1653" s="197" t="s">
        <v>373</v>
      </c>
      <c r="AT1653" s="197" t="s">
        <v>250</v>
      </c>
      <c r="AU1653" s="197" t="s">
        <v>85</v>
      </c>
      <c r="AY1653" s="18" t="s">
        <v>158</v>
      </c>
      <c r="BE1653" s="198">
        <f t="shared" si="212"/>
        <v>0</v>
      </c>
      <c r="BF1653" s="198">
        <f t="shared" si="213"/>
        <v>0</v>
      </c>
      <c r="BG1653" s="198">
        <f t="shared" si="214"/>
        <v>0</v>
      </c>
      <c r="BH1653" s="198">
        <f t="shared" si="215"/>
        <v>0</v>
      </c>
      <c r="BI1653" s="198">
        <f t="shared" si="216"/>
        <v>0</v>
      </c>
      <c r="BJ1653" s="18" t="s">
        <v>8</v>
      </c>
      <c r="BK1653" s="198">
        <f t="shared" si="217"/>
        <v>0</v>
      </c>
      <c r="BL1653" s="18" t="s">
        <v>283</v>
      </c>
      <c r="BM1653" s="197" t="s">
        <v>3732</v>
      </c>
    </row>
    <row r="1654" spans="1:65" s="2" customFormat="1" ht="16.5" customHeight="1">
      <c r="A1654" s="35"/>
      <c r="B1654" s="36"/>
      <c r="C1654" s="247" t="s">
        <v>3733</v>
      </c>
      <c r="D1654" s="247" t="s">
        <v>250</v>
      </c>
      <c r="E1654" s="248" t="s">
        <v>3734</v>
      </c>
      <c r="F1654" s="249" t="s">
        <v>3149</v>
      </c>
      <c r="G1654" s="250" t="s">
        <v>498</v>
      </c>
      <c r="H1654" s="251">
        <v>1</v>
      </c>
      <c r="I1654" s="252"/>
      <c r="J1654" s="251">
        <f t="shared" si="208"/>
        <v>0</v>
      </c>
      <c r="K1654" s="249" t="s">
        <v>1</v>
      </c>
      <c r="L1654" s="253"/>
      <c r="M1654" s="254" t="s">
        <v>1</v>
      </c>
      <c r="N1654" s="255" t="s">
        <v>41</v>
      </c>
      <c r="O1654" s="72"/>
      <c r="P1654" s="195">
        <f t="shared" si="209"/>
        <v>0</v>
      </c>
      <c r="Q1654" s="195">
        <v>0</v>
      </c>
      <c r="R1654" s="195">
        <f t="shared" si="210"/>
        <v>0</v>
      </c>
      <c r="S1654" s="195">
        <v>0</v>
      </c>
      <c r="T1654" s="196">
        <f t="shared" si="211"/>
        <v>0</v>
      </c>
      <c r="U1654" s="35"/>
      <c r="V1654" s="35"/>
      <c r="W1654" s="35"/>
      <c r="X1654" s="35"/>
      <c r="Y1654" s="35"/>
      <c r="Z1654" s="35"/>
      <c r="AA1654" s="35"/>
      <c r="AB1654" s="35"/>
      <c r="AC1654" s="35"/>
      <c r="AD1654" s="35"/>
      <c r="AE1654" s="35"/>
      <c r="AR1654" s="197" t="s">
        <v>373</v>
      </c>
      <c r="AT1654" s="197" t="s">
        <v>250</v>
      </c>
      <c r="AU1654" s="197" t="s">
        <v>85</v>
      </c>
      <c r="AY1654" s="18" t="s">
        <v>158</v>
      </c>
      <c r="BE1654" s="198">
        <f t="shared" si="212"/>
        <v>0</v>
      </c>
      <c r="BF1654" s="198">
        <f t="shared" si="213"/>
        <v>0</v>
      </c>
      <c r="BG1654" s="198">
        <f t="shared" si="214"/>
        <v>0</v>
      </c>
      <c r="BH1654" s="198">
        <f t="shared" si="215"/>
        <v>0</v>
      </c>
      <c r="BI1654" s="198">
        <f t="shared" si="216"/>
        <v>0</v>
      </c>
      <c r="BJ1654" s="18" t="s">
        <v>8</v>
      </c>
      <c r="BK1654" s="198">
        <f t="shared" si="217"/>
        <v>0</v>
      </c>
      <c r="BL1654" s="18" t="s">
        <v>283</v>
      </c>
      <c r="BM1654" s="197" t="s">
        <v>3735</v>
      </c>
    </row>
    <row r="1655" spans="1:65" s="2" customFormat="1" ht="44.25" customHeight="1">
      <c r="A1655" s="35"/>
      <c r="B1655" s="36"/>
      <c r="C1655" s="247" t="s">
        <v>3736</v>
      </c>
      <c r="D1655" s="247" t="s">
        <v>250</v>
      </c>
      <c r="E1655" s="248" t="s">
        <v>3737</v>
      </c>
      <c r="F1655" s="249" t="s">
        <v>3738</v>
      </c>
      <c r="G1655" s="250" t="s">
        <v>8</v>
      </c>
      <c r="H1655" s="251">
        <v>1</v>
      </c>
      <c r="I1655" s="252"/>
      <c r="J1655" s="251">
        <f t="shared" si="208"/>
        <v>0</v>
      </c>
      <c r="K1655" s="249" t="s">
        <v>1</v>
      </c>
      <c r="L1655" s="253"/>
      <c r="M1655" s="254" t="s">
        <v>1</v>
      </c>
      <c r="N1655" s="255" t="s">
        <v>41</v>
      </c>
      <c r="O1655" s="72"/>
      <c r="P1655" s="195">
        <f t="shared" si="209"/>
        <v>0</v>
      </c>
      <c r="Q1655" s="195">
        <v>0</v>
      </c>
      <c r="R1655" s="195">
        <f t="shared" si="210"/>
        <v>0</v>
      </c>
      <c r="S1655" s="195">
        <v>0</v>
      </c>
      <c r="T1655" s="196">
        <f t="shared" si="211"/>
        <v>0</v>
      </c>
      <c r="U1655" s="35"/>
      <c r="V1655" s="35"/>
      <c r="W1655" s="35"/>
      <c r="X1655" s="35"/>
      <c r="Y1655" s="35"/>
      <c r="Z1655" s="35"/>
      <c r="AA1655" s="35"/>
      <c r="AB1655" s="35"/>
      <c r="AC1655" s="35"/>
      <c r="AD1655" s="35"/>
      <c r="AE1655" s="35"/>
      <c r="AR1655" s="197" t="s">
        <v>373</v>
      </c>
      <c r="AT1655" s="197" t="s">
        <v>250</v>
      </c>
      <c r="AU1655" s="197" t="s">
        <v>85</v>
      </c>
      <c r="AY1655" s="18" t="s">
        <v>158</v>
      </c>
      <c r="BE1655" s="198">
        <f t="shared" si="212"/>
        <v>0</v>
      </c>
      <c r="BF1655" s="198">
        <f t="shared" si="213"/>
        <v>0</v>
      </c>
      <c r="BG1655" s="198">
        <f t="shared" si="214"/>
        <v>0</v>
      </c>
      <c r="BH1655" s="198">
        <f t="shared" si="215"/>
        <v>0</v>
      </c>
      <c r="BI1655" s="198">
        <f t="shared" si="216"/>
        <v>0</v>
      </c>
      <c r="BJ1655" s="18" t="s">
        <v>8</v>
      </c>
      <c r="BK1655" s="198">
        <f t="shared" si="217"/>
        <v>0</v>
      </c>
      <c r="BL1655" s="18" t="s">
        <v>283</v>
      </c>
      <c r="BM1655" s="197" t="s">
        <v>3739</v>
      </c>
    </row>
    <row r="1656" spans="1:65" s="2" customFormat="1" ht="24">
      <c r="A1656" s="35"/>
      <c r="B1656" s="36"/>
      <c r="C1656" s="247" t="s">
        <v>3740</v>
      </c>
      <c r="D1656" s="247" t="s">
        <v>250</v>
      </c>
      <c r="E1656" s="248" t="s">
        <v>3741</v>
      </c>
      <c r="F1656" s="249" t="s">
        <v>3642</v>
      </c>
      <c r="G1656" s="250" t="s">
        <v>85</v>
      </c>
      <c r="H1656" s="251">
        <v>2</v>
      </c>
      <c r="I1656" s="252"/>
      <c r="J1656" s="251">
        <f t="shared" si="208"/>
        <v>0</v>
      </c>
      <c r="K1656" s="249" t="s">
        <v>1</v>
      </c>
      <c r="L1656" s="253"/>
      <c r="M1656" s="254" t="s">
        <v>1</v>
      </c>
      <c r="N1656" s="255" t="s">
        <v>41</v>
      </c>
      <c r="O1656" s="72"/>
      <c r="P1656" s="195">
        <f t="shared" si="209"/>
        <v>0</v>
      </c>
      <c r="Q1656" s="195">
        <v>0</v>
      </c>
      <c r="R1656" s="195">
        <f t="shared" si="210"/>
        <v>0</v>
      </c>
      <c r="S1656" s="195">
        <v>0</v>
      </c>
      <c r="T1656" s="196">
        <f t="shared" si="211"/>
        <v>0</v>
      </c>
      <c r="U1656" s="35"/>
      <c r="V1656" s="35"/>
      <c r="W1656" s="35"/>
      <c r="X1656" s="35"/>
      <c r="Y1656" s="35"/>
      <c r="Z1656" s="35"/>
      <c r="AA1656" s="35"/>
      <c r="AB1656" s="35"/>
      <c r="AC1656" s="35"/>
      <c r="AD1656" s="35"/>
      <c r="AE1656" s="35"/>
      <c r="AR1656" s="197" t="s">
        <v>373</v>
      </c>
      <c r="AT1656" s="197" t="s">
        <v>250</v>
      </c>
      <c r="AU1656" s="197" t="s">
        <v>85</v>
      </c>
      <c r="AY1656" s="18" t="s">
        <v>158</v>
      </c>
      <c r="BE1656" s="198">
        <f t="shared" si="212"/>
        <v>0</v>
      </c>
      <c r="BF1656" s="198">
        <f t="shared" si="213"/>
        <v>0</v>
      </c>
      <c r="BG1656" s="198">
        <f t="shared" si="214"/>
        <v>0</v>
      </c>
      <c r="BH1656" s="198">
        <f t="shared" si="215"/>
        <v>0</v>
      </c>
      <c r="BI1656" s="198">
        <f t="shared" si="216"/>
        <v>0</v>
      </c>
      <c r="BJ1656" s="18" t="s">
        <v>8</v>
      </c>
      <c r="BK1656" s="198">
        <f t="shared" si="217"/>
        <v>0</v>
      </c>
      <c r="BL1656" s="18" t="s">
        <v>283</v>
      </c>
      <c r="BM1656" s="197" t="s">
        <v>3742</v>
      </c>
    </row>
    <row r="1657" spans="1:65" s="2" customFormat="1" ht="24">
      <c r="A1657" s="35"/>
      <c r="B1657" s="36"/>
      <c r="C1657" s="247" t="s">
        <v>3743</v>
      </c>
      <c r="D1657" s="247" t="s">
        <v>250</v>
      </c>
      <c r="E1657" s="248" t="s">
        <v>3744</v>
      </c>
      <c r="F1657" s="249" t="s">
        <v>3745</v>
      </c>
      <c r="G1657" s="250" t="s">
        <v>8</v>
      </c>
      <c r="H1657" s="251">
        <v>1</v>
      </c>
      <c r="I1657" s="252"/>
      <c r="J1657" s="251">
        <f t="shared" si="208"/>
        <v>0</v>
      </c>
      <c r="K1657" s="249" t="s">
        <v>1</v>
      </c>
      <c r="L1657" s="253"/>
      <c r="M1657" s="254" t="s">
        <v>1</v>
      </c>
      <c r="N1657" s="255" t="s">
        <v>41</v>
      </c>
      <c r="O1657" s="72"/>
      <c r="P1657" s="195">
        <f t="shared" si="209"/>
        <v>0</v>
      </c>
      <c r="Q1657" s="195">
        <v>0</v>
      </c>
      <c r="R1657" s="195">
        <f t="shared" si="210"/>
        <v>0</v>
      </c>
      <c r="S1657" s="195">
        <v>0</v>
      </c>
      <c r="T1657" s="196">
        <f t="shared" si="211"/>
        <v>0</v>
      </c>
      <c r="U1657" s="35"/>
      <c r="V1657" s="35"/>
      <c r="W1657" s="35"/>
      <c r="X1657" s="35"/>
      <c r="Y1657" s="35"/>
      <c r="Z1657" s="35"/>
      <c r="AA1657" s="35"/>
      <c r="AB1657" s="35"/>
      <c r="AC1657" s="35"/>
      <c r="AD1657" s="35"/>
      <c r="AE1657" s="35"/>
      <c r="AR1657" s="197" t="s">
        <v>373</v>
      </c>
      <c r="AT1657" s="197" t="s">
        <v>250</v>
      </c>
      <c r="AU1657" s="197" t="s">
        <v>85</v>
      </c>
      <c r="AY1657" s="18" t="s">
        <v>158</v>
      </c>
      <c r="BE1657" s="198">
        <f t="shared" si="212"/>
        <v>0</v>
      </c>
      <c r="BF1657" s="198">
        <f t="shared" si="213"/>
        <v>0</v>
      </c>
      <c r="BG1657" s="198">
        <f t="shared" si="214"/>
        <v>0</v>
      </c>
      <c r="BH1657" s="198">
        <f t="shared" si="215"/>
        <v>0</v>
      </c>
      <c r="BI1657" s="198">
        <f t="shared" si="216"/>
        <v>0</v>
      </c>
      <c r="BJ1657" s="18" t="s">
        <v>8</v>
      </c>
      <c r="BK1657" s="198">
        <f t="shared" si="217"/>
        <v>0</v>
      </c>
      <c r="BL1657" s="18" t="s">
        <v>283</v>
      </c>
      <c r="BM1657" s="197" t="s">
        <v>3746</v>
      </c>
    </row>
    <row r="1658" spans="1:65" s="2" customFormat="1" ht="24">
      <c r="A1658" s="35"/>
      <c r="B1658" s="36"/>
      <c r="C1658" s="247" t="s">
        <v>3747</v>
      </c>
      <c r="D1658" s="247" t="s">
        <v>250</v>
      </c>
      <c r="E1658" s="248" t="s">
        <v>3748</v>
      </c>
      <c r="F1658" s="249" t="s">
        <v>3749</v>
      </c>
      <c r="G1658" s="250" t="s">
        <v>8</v>
      </c>
      <c r="H1658" s="251">
        <v>1</v>
      </c>
      <c r="I1658" s="252"/>
      <c r="J1658" s="251">
        <f t="shared" si="208"/>
        <v>0</v>
      </c>
      <c r="K1658" s="249" t="s">
        <v>1</v>
      </c>
      <c r="L1658" s="253"/>
      <c r="M1658" s="254" t="s">
        <v>1</v>
      </c>
      <c r="N1658" s="255" t="s">
        <v>41</v>
      </c>
      <c r="O1658" s="72"/>
      <c r="P1658" s="195">
        <f t="shared" si="209"/>
        <v>0</v>
      </c>
      <c r="Q1658" s="195">
        <v>0</v>
      </c>
      <c r="R1658" s="195">
        <f t="shared" si="210"/>
        <v>0</v>
      </c>
      <c r="S1658" s="195">
        <v>0</v>
      </c>
      <c r="T1658" s="196">
        <f t="shared" si="211"/>
        <v>0</v>
      </c>
      <c r="U1658" s="35"/>
      <c r="V1658" s="35"/>
      <c r="W1658" s="35"/>
      <c r="X1658" s="35"/>
      <c r="Y1658" s="35"/>
      <c r="Z1658" s="35"/>
      <c r="AA1658" s="35"/>
      <c r="AB1658" s="35"/>
      <c r="AC1658" s="35"/>
      <c r="AD1658" s="35"/>
      <c r="AE1658" s="35"/>
      <c r="AR1658" s="197" t="s">
        <v>373</v>
      </c>
      <c r="AT1658" s="197" t="s">
        <v>250</v>
      </c>
      <c r="AU1658" s="197" t="s">
        <v>85</v>
      </c>
      <c r="AY1658" s="18" t="s">
        <v>158</v>
      </c>
      <c r="BE1658" s="198">
        <f t="shared" si="212"/>
        <v>0</v>
      </c>
      <c r="BF1658" s="198">
        <f t="shared" si="213"/>
        <v>0</v>
      </c>
      <c r="BG1658" s="198">
        <f t="shared" si="214"/>
        <v>0</v>
      </c>
      <c r="BH1658" s="198">
        <f t="shared" si="215"/>
        <v>0</v>
      </c>
      <c r="BI1658" s="198">
        <f t="shared" si="216"/>
        <v>0</v>
      </c>
      <c r="BJ1658" s="18" t="s">
        <v>8</v>
      </c>
      <c r="BK1658" s="198">
        <f t="shared" si="217"/>
        <v>0</v>
      </c>
      <c r="BL1658" s="18" t="s">
        <v>283</v>
      </c>
      <c r="BM1658" s="197" t="s">
        <v>3750</v>
      </c>
    </row>
    <row r="1659" spans="1:65" s="2" customFormat="1" ht="24">
      <c r="A1659" s="35"/>
      <c r="B1659" s="36"/>
      <c r="C1659" s="247" t="s">
        <v>3751</v>
      </c>
      <c r="D1659" s="247" t="s">
        <v>250</v>
      </c>
      <c r="E1659" s="248" t="s">
        <v>3752</v>
      </c>
      <c r="F1659" s="249" t="s">
        <v>3753</v>
      </c>
      <c r="G1659" s="250" t="s">
        <v>8</v>
      </c>
      <c r="H1659" s="251">
        <v>1</v>
      </c>
      <c r="I1659" s="252"/>
      <c r="J1659" s="251">
        <f t="shared" si="208"/>
        <v>0</v>
      </c>
      <c r="K1659" s="249" t="s">
        <v>1</v>
      </c>
      <c r="L1659" s="253"/>
      <c r="M1659" s="254" t="s">
        <v>1</v>
      </c>
      <c r="N1659" s="255" t="s">
        <v>41</v>
      </c>
      <c r="O1659" s="72"/>
      <c r="P1659" s="195">
        <f t="shared" si="209"/>
        <v>0</v>
      </c>
      <c r="Q1659" s="195">
        <v>0</v>
      </c>
      <c r="R1659" s="195">
        <f t="shared" si="210"/>
        <v>0</v>
      </c>
      <c r="S1659" s="195">
        <v>0</v>
      </c>
      <c r="T1659" s="196">
        <f t="shared" si="211"/>
        <v>0</v>
      </c>
      <c r="U1659" s="35"/>
      <c r="V1659" s="35"/>
      <c r="W1659" s="35"/>
      <c r="X1659" s="35"/>
      <c r="Y1659" s="35"/>
      <c r="Z1659" s="35"/>
      <c r="AA1659" s="35"/>
      <c r="AB1659" s="35"/>
      <c r="AC1659" s="35"/>
      <c r="AD1659" s="35"/>
      <c r="AE1659" s="35"/>
      <c r="AR1659" s="197" t="s">
        <v>373</v>
      </c>
      <c r="AT1659" s="197" t="s">
        <v>250</v>
      </c>
      <c r="AU1659" s="197" t="s">
        <v>85</v>
      </c>
      <c r="AY1659" s="18" t="s">
        <v>158</v>
      </c>
      <c r="BE1659" s="198">
        <f t="shared" si="212"/>
        <v>0</v>
      </c>
      <c r="BF1659" s="198">
        <f t="shared" si="213"/>
        <v>0</v>
      </c>
      <c r="BG1659" s="198">
        <f t="shared" si="214"/>
        <v>0</v>
      </c>
      <c r="BH1659" s="198">
        <f t="shared" si="215"/>
        <v>0</v>
      </c>
      <c r="BI1659" s="198">
        <f t="shared" si="216"/>
        <v>0</v>
      </c>
      <c r="BJ1659" s="18" t="s">
        <v>8</v>
      </c>
      <c r="BK1659" s="198">
        <f t="shared" si="217"/>
        <v>0</v>
      </c>
      <c r="BL1659" s="18" t="s">
        <v>283</v>
      </c>
      <c r="BM1659" s="197" t="s">
        <v>3754</v>
      </c>
    </row>
    <row r="1660" spans="1:65" s="2" customFormat="1" ht="16.5" customHeight="1">
      <c r="A1660" s="35"/>
      <c r="B1660" s="36"/>
      <c r="C1660" s="247" t="s">
        <v>3755</v>
      </c>
      <c r="D1660" s="247" t="s">
        <v>250</v>
      </c>
      <c r="E1660" s="248" t="s">
        <v>3756</v>
      </c>
      <c r="F1660" s="249" t="s">
        <v>3757</v>
      </c>
      <c r="G1660" s="250" t="s">
        <v>85</v>
      </c>
      <c r="H1660" s="251">
        <v>1</v>
      </c>
      <c r="I1660" s="252"/>
      <c r="J1660" s="251">
        <f t="shared" si="208"/>
        <v>0</v>
      </c>
      <c r="K1660" s="249" t="s">
        <v>1</v>
      </c>
      <c r="L1660" s="253"/>
      <c r="M1660" s="254" t="s">
        <v>1</v>
      </c>
      <c r="N1660" s="255" t="s">
        <v>41</v>
      </c>
      <c r="O1660" s="72"/>
      <c r="P1660" s="195">
        <f t="shared" si="209"/>
        <v>0</v>
      </c>
      <c r="Q1660" s="195">
        <v>0</v>
      </c>
      <c r="R1660" s="195">
        <f t="shared" si="210"/>
        <v>0</v>
      </c>
      <c r="S1660" s="195">
        <v>0</v>
      </c>
      <c r="T1660" s="196">
        <f t="shared" si="211"/>
        <v>0</v>
      </c>
      <c r="U1660" s="35"/>
      <c r="V1660" s="35"/>
      <c r="W1660" s="35"/>
      <c r="X1660" s="35"/>
      <c r="Y1660" s="35"/>
      <c r="Z1660" s="35"/>
      <c r="AA1660" s="35"/>
      <c r="AB1660" s="35"/>
      <c r="AC1660" s="35"/>
      <c r="AD1660" s="35"/>
      <c r="AE1660" s="35"/>
      <c r="AR1660" s="197" t="s">
        <v>373</v>
      </c>
      <c r="AT1660" s="197" t="s">
        <v>250</v>
      </c>
      <c r="AU1660" s="197" t="s">
        <v>85</v>
      </c>
      <c r="AY1660" s="18" t="s">
        <v>158</v>
      </c>
      <c r="BE1660" s="198">
        <f t="shared" si="212"/>
        <v>0</v>
      </c>
      <c r="BF1660" s="198">
        <f t="shared" si="213"/>
        <v>0</v>
      </c>
      <c r="BG1660" s="198">
        <f t="shared" si="214"/>
        <v>0</v>
      </c>
      <c r="BH1660" s="198">
        <f t="shared" si="215"/>
        <v>0</v>
      </c>
      <c r="BI1660" s="198">
        <f t="shared" si="216"/>
        <v>0</v>
      </c>
      <c r="BJ1660" s="18" t="s">
        <v>8</v>
      </c>
      <c r="BK1660" s="198">
        <f t="shared" si="217"/>
        <v>0</v>
      </c>
      <c r="BL1660" s="18" t="s">
        <v>283</v>
      </c>
      <c r="BM1660" s="197" t="s">
        <v>3758</v>
      </c>
    </row>
    <row r="1661" spans="1:65" s="2" customFormat="1" ht="16.5" customHeight="1">
      <c r="A1661" s="35"/>
      <c r="B1661" s="36"/>
      <c r="C1661" s="247" t="s">
        <v>3759</v>
      </c>
      <c r="D1661" s="247" t="s">
        <v>250</v>
      </c>
      <c r="E1661" s="248" t="s">
        <v>3760</v>
      </c>
      <c r="F1661" s="249" t="s">
        <v>3761</v>
      </c>
      <c r="G1661" s="250" t="s">
        <v>8</v>
      </c>
      <c r="H1661" s="251">
        <v>1</v>
      </c>
      <c r="I1661" s="252"/>
      <c r="J1661" s="251">
        <f t="shared" si="208"/>
        <v>0</v>
      </c>
      <c r="K1661" s="249" t="s">
        <v>1</v>
      </c>
      <c r="L1661" s="253"/>
      <c r="M1661" s="254" t="s">
        <v>1</v>
      </c>
      <c r="N1661" s="255" t="s">
        <v>41</v>
      </c>
      <c r="O1661" s="72"/>
      <c r="P1661" s="195">
        <f t="shared" si="209"/>
        <v>0</v>
      </c>
      <c r="Q1661" s="195">
        <v>0</v>
      </c>
      <c r="R1661" s="195">
        <f t="shared" si="210"/>
        <v>0</v>
      </c>
      <c r="S1661" s="195">
        <v>0</v>
      </c>
      <c r="T1661" s="196">
        <f t="shared" si="211"/>
        <v>0</v>
      </c>
      <c r="U1661" s="35"/>
      <c r="V1661" s="35"/>
      <c r="W1661" s="35"/>
      <c r="X1661" s="35"/>
      <c r="Y1661" s="35"/>
      <c r="Z1661" s="35"/>
      <c r="AA1661" s="35"/>
      <c r="AB1661" s="35"/>
      <c r="AC1661" s="35"/>
      <c r="AD1661" s="35"/>
      <c r="AE1661" s="35"/>
      <c r="AR1661" s="197" t="s">
        <v>373</v>
      </c>
      <c r="AT1661" s="197" t="s">
        <v>250</v>
      </c>
      <c r="AU1661" s="197" t="s">
        <v>85</v>
      </c>
      <c r="AY1661" s="18" t="s">
        <v>158</v>
      </c>
      <c r="BE1661" s="198">
        <f t="shared" si="212"/>
        <v>0</v>
      </c>
      <c r="BF1661" s="198">
        <f t="shared" si="213"/>
        <v>0</v>
      </c>
      <c r="BG1661" s="198">
        <f t="shared" si="214"/>
        <v>0</v>
      </c>
      <c r="BH1661" s="198">
        <f t="shared" si="215"/>
        <v>0</v>
      </c>
      <c r="BI1661" s="198">
        <f t="shared" si="216"/>
        <v>0</v>
      </c>
      <c r="BJ1661" s="18" t="s">
        <v>8</v>
      </c>
      <c r="BK1661" s="198">
        <f t="shared" si="217"/>
        <v>0</v>
      </c>
      <c r="BL1661" s="18" t="s">
        <v>283</v>
      </c>
      <c r="BM1661" s="197" t="s">
        <v>3762</v>
      </c>
    </row>
    <row r="1662" spans="1:65" s="2" customFormat="1" ht="24">
      <c r="A1662" s="35"/>
      <c r="B1662" s="36"/>
      <c r="C1662" s="247" t="s">
        <v>3763</v>
      </c>
      <c r="D1662" s="247" t="s">
        <v>250</v>
      </c>
      <c r="E1662" s="248" t="s">
        <v>3764</v>
      </c>
      <c r="F1662" s="249" t="s">
        <v>3765</v>
      </c>
      <c r="G1662" s="250" t="s">
        <v>8</v>
      </c>
      <c r="H1662" s="251">
        <v>1</v>
      </c>
      <c r="I1662" s="252"/>
      <c r="J1662" s="251">
        <f t="shared" si="208"/>
        <v>0</v>
      </c>
      <c r="K1662" s="249" t="s">
        <v>1</v>
      </c>
      <c r="L1662" s="253"/>
      <c r="M1662" s="254" t="s">
        <v>1</v>
      </c>
      <c r="N1662" s="255" t="s">
        <v>41</v>
      </c>
      <c r="O1662" s="72"/>
      <c r="P1662" s="195">
        <f t="shared" si="209"/>
        <v>0</v>
      </c>
      <c r="Q1662" s="195">
        <v>0</v>
      </c>
      <c r="R1662" s="195">
        <f t="shared" si="210"/>
        <v>0</v>
      </c>
      <c r="S1662" s="195">
        <v>0</v>
      </c>
      <c r="T1662" s="196">
        <f t="shared" si="211"/>
        <v>0</v>
      </c>
      <c r="U1662" s="35"/>
      <c r="V1662" s="35"/>
      <c r="W1662" s="35"/>
      <c r="X1662" s="35"/>
      <c r="Y1662" s="35"/>
      <c r="Z1662" s="35"/>
      <c r="AA1662" s="35"/>
      <c r="AB1662" s="35"/>
      <c r="AC1662" s="35"/>
      <c r="AD1662" s="35"/>
      <c r="AE1662" s="35"/>
      <c r="AR1662" s="197" t="s">
        <v>373</v>
      </c>
      <c r="AT1662" s="197" t="s">
        <v>250</v>
      </c>
      <c r="AU1662" s="197" t="s">
        <v>85</v>
      </c>
      <c r="AY1662" s="18" t="s">
        <v>158</v>
      </c>
      <c r="BE1662" s="198">
        <f t="shared" si="212"/>
        <v>0</v>
      </c>
      <c r="BF1662" s="198">
        <f t="shared" si="213"/>
        <v>0</v>
      </c>
      <c r="BG1662" s="198">
        <f t="shared" si="214"/>
        <v>0</v>
      </c>
      <c r="BH1662" s="198">
        <f t="shared" si="215"/>
        <v>0</v>
      </c>
      <c r="BI1662" s="198">
        <f t="shared" si="216"/>
        <v>0</v>
      </c>
      <c r="BJ1662" s="18" t="s">
        <v>8</v>
      </c>
      <c r="BK1662" s="198">
        <f t="shared" si="217"/>
        <v>0</v>
      </c>
      <c r="BL1662" s="18" t="s">
        <v>283</v>
      </c>
      <c r="BM1662" s="197" t="s">
        <v>3766</v>
      </c>
    </row>
    <row r="1663" spans="1:65" s="2" customFormat="1" ht="24">
      <c r="A1663" s="35"/>
      <c r="B1663" s="36"/>
      <c r="C1663" s="247" t="s">
        <v>3767</v>
      </c>
      <c r="D1663" s="247" t="s">
        <v>250</v>
      </c>
      <c r="E1663" s="248" t="s">
        <v>3768</v>
      </c>
      <c r="F1663" s="249" t="s">
        <v>3486</v>
      </c>
      <c r="G1663" s="250" t="s">
        <v>85</v>
      </c>
      <c r="H1663" s="251">
        <v>2</v>
      </c>
      <c r="I1663" s="252"/>
      <c r="J1663" s="251">
        <f t="shared" si="208"/>
        <v>0</v>
      </c>
      <c r="K1663" s="249" t="s">
        <v>1</v>
      </c>
      <c r="L1663" s="253"/>
      <c r="M1663" s="254" t="s">
        <v>1</v>
      </c>
      <c r="N1663" s="255" t="s">
        <v>41</v>
      </c>
      <c r="O1663" s="72"/>
      <c r="P1663" s="195">
        <f t="shared" si="209"/>
        <v>0</v>
      </c>
      <c r="Q1663" s="195">
        <v>0</v>
      </c>
      <c r="R1663" s="195">
        <f t="shared" si="210"/>
        <v>0</v>
      </c>
      <c r="S1663" s="195">
        <v>0</v>
      </c>
      <c r="T1663" s="196">
        <f t="shared" si="211"/>
        <v>0</v>
      </c>
      <c r="U1663" s="35"/>
      <c r="V1663" s="35"/>
      <c r="W1663" s="35"/>
      <c r="X1663" s="35"/>
      <c r="Y1663" s="35"/>
      <c r="Z1663" s="35"/>
      <c r="AA1663" s="35"/>
      <c r="AB1663" s="35"/>
      <c r="AC1663" s="35"/>
      <c r="AD1663" s="35"/>
      <c r="AE1663" s="35"/>
      <c r="AR1663" s="197" t="s">
        <v>373</v>
      </c>
      <c r="AT1663" s="197" t="s">
        <v>250</v>
      </c>
      <c r="AU1663" s="197" t="s">
        <v>85</v>
      </c>
      <c r="AY1663" s="18" t="s">
        <v>158</v>
      </c>
      <c r="BE1663" s="198">
        <f t="shared" si="212"/>
        <v>0</v>
      </c>
      <c r="BF1663" s="198">
        <f t="shared" si="213"/>
        <v>0</v>
      </c>
      <c r="BG1663" s="198">
        <f t="shared" si="214"/>
        <v>0</v>
      </c>
      <c r="BH1663" s="198">
        <f t="shared" si="215"/>
        <v>0</v>
      </c>
      <c r="BI1663" s="198">
        <f t="shared" si="216"/>
        <v>0</v>
      </c>
      <c r="BJ1663" s="18" t="s">
        <v>8</v>
      </c>
      <c r="BK1663" s="198">
        <f t="shared" si="217"/>
        <v>0</v>
      </c>
      <c r="BL1663" s="18" t="s">
        <v>283</v>
      </c>
      <c r="BM1663" s="197" t="s">
        <v>3769</v>
      </c>
    </row>
    <row r="1664" spans="1:65" s="2" customFormat="1" ht="24">
      <c r="A1664" s="35"/>
      <c r="B1664" s="36"/>
      <c r="C1664" s="247" t="s">
        <v>3770</v>
      </c>
      <c r="D1664" s="247" t="s">
        <v>250</v>
      </c>
      <c r="E1664" s="248" t="s">
        <v>3771</v>
      </c>
      <c r="F1664" s="249" t="s">
        <v>3772</v>
      </c>
      <c r="G1664" s="250" t="s">
        <v>8</v>
      </c>
      <c r="H1664" s="251">
        <v>1</v>
      </c>
      <c r="I1664" s="252"/>
      <c r="J1664" s="251">
        <f t="shared" si="208"/>
        <v>0</v>
      </c>
      <c r="K1664" s="249" t="s">
        <v>1</v>
      </c>
      <c r="L1664" s="253"/>
      <c r="M1664" s="254" t="s">
        <v>1</v>
      </c>
      <c r="N1664" s="255" t="s">
        <v>41</v>
      </c>
      <c r="O1664" s="72"/>
      <c r="P1664" s="195">
        <f t="shared" si="209"/>
        <v>0</v>
      </c>
      <c r="Q1664" s="195">
        <v>0</v>
      </c>
      <c r="R1664" s="195">
        <f t="shared" si="210"/>
        <v>0</v>
      </c>
      <c r="S1664" s="195">
        <v>0</v>
      </c>
      <c r="T1664" s="196">
        <f t="shared" si="211"/>
        <v>0</v>
      </c>
      <c r="U1664" s="35"/>
      <c r="V1664" s="35"/>
      <c r="W1664" s="35"/>
      <c r="X1664" s="35"/>
      <c r="Y1664" s="35"/>
      <c r="Z1664" s="35"/>
      <c r="AA1664" s="35"/>
      <c r="AB1664" s="35"/>
      <c r="AC1664" s="35"/>
      <c r="AD1664" s="35"/>
      <c r="AE1664" s="35"/>
      <c r="AR1664" s="197" t="s">
        <v>373</v>
      </c>
      <c r="AT1664" s="197" t="s">
        <v>250</v>
      </c>
      <c r="AU1664" s="197" t="s">
        <v>85</v>
      </c>
      <c r="AY1664" s="18" t="s">
        <v>158</v>
      </c>
      <c r="BE1664" s="198">
        <f t="shared" si="212"/>
        <v>0</v>
      </c>
      <c r="BF1664" s="198">
        <f t="shared" si="213"/>
        <v>0</v>
      </c>
      <c r="BG1664" s="198">
        <f t="shared" si="214"/>
        <v>0</v>
      </c>
      <c r="BH1664" s="198">
        <f t="shared" si="215"/>
        <v>0</v>
      </c>
      <c r="BI1664" s="198">
        <f t="shared" si="216"/>
        <v>0</v>
      </c>
      <c r="BJ1664" s="18" t="s">
        <v>8</v>
      </c>
      <c r="BK1664" s="198">
        <f t="shared" si="217"/>
        <v>0</v>
      </c>
      <c r="BL1664" s="18" t="s">
        <v>283</v>
      </c>
      <c r="BM1664" s="197" t="s">
        <v>3773</v>
      </c>
    </row>
    <row r="1665" spans="1:65" s="2" customFormat="1" ht="16.5" customHeight="1">
      <c r="A1665" s="35"/>
      <c r="B1665" s="36"/>
      <c r="C1665" s="247" t="s">
        <v>3774</v>
      </c>
      <c r="D1665" s="247" t="s">
        <v>250</v>
      </c>
      <c r="E1665" s="248" t="s">
        <v>3775</v>
      </c>
      <c r="F1665" s="249" t="s">
        <v>3761</v>
      </c>
      <c r="G1665" s="250" t="s">
        <v>8</v>
      </c>
      <c r="H1665" s="251">
        <v>1</v>
      </c>
      <c r="I1665" s="252"/>
      <c r="J1665" s="251">
        <f t="shared" si="208"/>
        <v>0</v>
      </c>
      <c r="K1665" s="249" t="s">
        <v>1</v>
      </c>
      <c r="L1665" s="253"/>
      <c r="M1665" s="254" t="s">
        <v>1</v>
      </c>
      <c r="N1665" s="255" t="s">
        <v>41</v>
      </c>
      <c r="O1665" s="72"/>
      <c r="P1665" s="195">
        <f t="shared" si="209"/>
        <v>0</v>
      </c>
      <c r="Q1665" s="195">
        <v>0</v>
      </c>
      <c r="R1665" s="195">
        <f t="shared" si="210"/>
        <v>0</v>
      </c>
      <c r="S1665" s="195">
        <v>0</v>
      </c>
      <c r="T1665" s="196">
        <f t="shared" si="211"/>
        <v>0</v>
      </c>
      <c r="U1665" s="35"/>
      <c r="V1665" s="35"/>
      <c r="W1665" s="35"/>
      <c r="X1665" s="35"/>
      <c r="Y1665" s="35"/>
      <c r="Z1665" s="35"/>
      <c r="AA1665" s="35"/>
      <c r="AB1665" s="35"/>
      <c r="AC1665" s="35"/>
      <c r="AD1665" s="35"/>
      <c r="AE1665" s="35"/>
      <c r="AR1665" s="197" t="s">
        <v>373</v>
      </c>
      <c r="AT1665" s="197" t="s">
        <v>250</v>
      </c>
      <c r="AU1665" s="197" t="s">
        <v>85</v>
      </c>
      <c r="AY1665" s="18" t="s">
        <v>158</v>
      </c>
      <c r="BE1665" s="198">
        <f t="shared" si="212"/>
        <v>0</v>
      </c>
      <c r="BF1665" s="198">
        <f t="shared" si="213"/>
        <v>0</v>
      </c>
      <c r="BG1665" s="198">
        <f t="shared" si="214"/>
        <v>0</v>
      </c>
      <c r="BH1665" s="198">
        <f t="shared" si="215"/>
        <v>0</v>
      </c>
      <c r="BI1665" s="198">
        <f t="shared" si="216"/>
        <v>0</v>
      </c>
      <c r="BJ1665" s="18" t="s">
        <v>8</v>
      </c>
      <c r="BK1665" s="198">
        <f t="shared" si="217"/>
        <v>0</v>
      </c>
      <c r="BL1665" s="18" t="s">
        <v>283</v>
      </c>
      <c r="BM1665" s="197" t="s">
        <v>3776</v>
      </c>
    </row>
    <row r="1666" spans="1:65" s="2" customFormat="1" ht="24">
      <c r="A1666" s="35"/>
      <c r="B1666" s="36"/>
      <c r="C1666" s="247" t="s">
        <v>3777</v>
      </c>
      <c r="D1666" s="247" t="s">
        <v>250</v>
      </c>
      <c r="E1666" s="248" t="s">
        <v>3778</v>
      </c>
      <c r="F1666" s="249" t="s">
        <v>3765</v>
      </c>
      <c r="G1666" s="250" t="s">
        <v>8</v>
      </c>
      <c r="H1666" s="251">
        <v>1</v>
      </c>
      <c r="I1666" s="252"/>
      <c r="J1666" s="251">
        <f t="shared" si="208"/>
        <v>0</v>
      </c>
      <c r="K1666" s="249" t="s">
        <v>1</v>
      </c>
      <c r="L1666" s="253"/>
      <c r="M1666" s="254" t="s">
        <v>1</v>
      </c>
      <c r="N1666" s="255" t="s">
        <v>41</v>
      </c>
      <c r="O1666" s="72"/>
      <c r="P1666" s="195">
        <f t="shared" si="209"/>
        <v>0</v>
      </c>
      <c r="Q1666" s="195">
        <v>0</v>
      </c>
      <c r="R1666" s="195">
        <f t="shared" si="210"/>
        <v>0</v>
      </c>
      <c r="S1666" s="195">
        <v>0</v>
      </c>
      <c r="T1666" s="196">
        <f t="shared" si="211"/>
        <v>0</v>
      </c>
      <c r="U1666" s="35"/>
      <c r="V1666" s="35"/>
      <c r="W1666" s="35"/>
      <c r="X1666" s="35"/>
      <c r="Y1666" s="35"/>
      <c r="Z1666" s="35"/>
      <c r="AA1666" s="35"/>
      <c r="AB1666" s="35"/>
      <c r="AC1666" s="35"/>
      <c r="AD1666" s="35"/>
      <c r="AE1666" s="35"/>
      <c r="AR1666" s="197" t="s">
        <v>373</v>
      </c>
      <c r="AT1666" s="197" t="s">
        <v>250</v>
      </c>
      <c r="AU1666" s="197" t="s">
        <v>85</v>
      </c>
      <c r="AY1666" s="18" t="s">
        <v>158</v>
      </c>
      <c r="BE1666" s="198">
        <f t="shared" si="212"/>
        <v>0</v>
      </c>
      <c r="BF1666" s="198">
        <f t="shared" si="213"/>
        <v>0</v>
      </c>
      <c r="BG1666" s="198">
        <f t="shared" si="214"/>
        <v>0</v>
      </c>
      <c r="BH1666" s="198">
        <f t="shared" si="215"/>
        <v>0</v>
      </c>
      <c r="BI1666" s="198">
        <f t="shared" si="216"/>
        <v>0</v>
      </c>
      <c r="BJ1666" s="18" t="s">
        <v>8</v>
      </c>
      <c r="BK1666" s="198">
        <f t="shared" si="217"/>
        <v>0</v>
      </c>
      <c r="BL1666" s="18" t="s">
        <v>283</v>
      </c>
      <c r="BM1666" s="197" t="s">
        <v>3779</v>
      </c>
    </row>
    <row r="1667" spans="1:65" s="2" customFormat="1" ht="24">
      <c r="A1667" s="35"/>
      <c r="B1667" s="36"/>
      <c r="C1667" s="247" t="s">
        <v>3780</v>
      </c>
      <c r="D1667" s="247" t="s">
        <v>250</v>
      </c>
      <c r="E1667" s="248" t="s">
        <v>3781</v>
      </c>
      <c r="F1667" s="249" t="s">
        <v>3486</v>
      </c>
      <c r="G1667" s="250" t="s">
        <v>8</v>
      </c>
      <c r="H1667" s="251">
        <v>1</v>
      </c>
      <c r="I1667" s="252"/>
      <c r="J1667" s="251">
        <f t="shared" si="208"/>
        <v>0</v>
      </c>
      <c r="K1667" s="249" t="s">
        <v>1</v>
      </c>
      <c r="L1667" s="253"/>
      <c r="M1667" s="254" t="s">
        <v>1</v>
      </c>
      <c r="N1667" s="255" t="s">
        <v>41</v>
      </c>
      <c r="O1667" s="72"/>
      <c r="P1667" s="195">
        <f t="shared" si="209"/>
        <v>0</v>
      </c>
      <c r="Q1667" s="195">
        <v>0</v>
      </c>
      <c r="R1667" s="195">
        <f t="shared" si="210"/>
        <v>0</v>
      </c>
      <c r="S1667" s="195">
        <v>0</v>
      </c>
      <c r="T1667" s="196">
        <f t="shared" si="211"/>
        <v>0</v>
      </c>
      <c r="U1667" s="35"/>
      <c r="V1667" s="35"/>
      <c r="W1667" s="35"/>
      <c r="X1667" s="35"/>
      <c r="Y1667" s="35"/>
      <c r="Z1667" s="35"/>
      <c r="AA1667" s="35"/>
      <c r="AB1667" s="35"/>
      <c r="AC1667" s="35"/>
      <c r="AD1667" s="35"/>
      <c r="AE1667" s="35"/>
      <c r="AR1667" s="197" t="s">
        <v>373</v>
      </c>
      <c r="AT1667" s="197" t="s">
        <v>250</v>
      </c>
      <c r="AU1667" s="197" t="s">
        <v>85</v>
      </c>
      <c r="AY1667" s="18" t="s">
        <v>158</v>
      </c>
      <c r="BE1667" s="198">
        <f t="shared" si="212"/>
        <v>0</v>
      </c>
      <c r="BF1667" s="198">
        <f t="shared" si="213"/>
        <v>0</v>
      </c>
      <c r="BG1667" s="198">
        <f t="shared" si="214"/>
        <v>0</v>
      </c>
      <c r="BH1667" s="198">
        <f t="shared" si="215"/>
        <v>0</v>
      </c>
      <c r="BI1667" s="198">
        <f t="shared" si="216"/>
        <v>0</v>
      </c>
      <c r="BJ1667" s="18" t="s">
        <v>8</v>
      </c>
      <c r="BK1667" s="198">
        <f t="shared" si="217"/>
        <v>0</v>
      </c>
      <c r="BL1667" s="18" t="s">
        <v>283</v>
      </c>
      <c r="BM1667" s="197" t="s">
        <v>3782</v>
      </c>
    </row>
    <row r="1668" spans="1:65" s="2" customFormat="1" ht="24">
      <c r="A1668" s="35"/>
      <c r="B1668" s="36"/>
      <c r="C1668" s="247" t="s">
        <v>3783</v>
      </c>
      <c r="D1668" s="247" t="s">
        <v>250</v>
      </c>
      <c r="E1668" s="248" t="s">
        <v>3784</v>
      </c>
      <c r="F1668" s="249" t="s">
        <v>3785</v>
      </c>
      <c r="G1668" s="250" t="s">
        <v>8</v>
      </c>
      <c r="H1668" s="251">
        <v>1</v>
      </c>
      <c r="I1668" s="252"/>
      <c r="J1668" s="251">
        <f t="shared" si="208"/>
        <v>0</v>
      </c>
      <c r="K1668" s="249" t="s">
        <v>1</v>
      </c>
      <c r="L1668" s="253"/>
      <c r="M1668" s="254" t="s">
        <v>1</v>
      </c>
      <c r="N1668" s="255" t="s">
        <v>41</v>
      </c>
      <c r="O1668" s="72"/>
      <c r="P1668" s="195">
        <f t="shared" si="209"/>
        <v>0</v>
      </c>
      <c r="Q1668" s="195">
        <v>0</v>
      </c>
      <c r="R1668" s="195">
        <f t="shared" si="210"/>
        <v>0</v>
      </c>
      <c r="S1668" s="195">
        <v>0</v>
      </c>
      <c r="T1668" s="196">
        <f t="shared" si="211"/>
        <v>0</v>
      </c>
      <c r="U1668" s="35"/>
      <c r="V1668" s="35"/>
      <c r="W1668" s="35"/>
      <c r="X1668" s="35"/>
      <c r="Y1668" s="35"/>
      <c r="Z1668" s="35"/>
      <c r="AA1668" s="35"/>
      <c r="AB1668" s="35"/>
      <c r="AC1668" s="35"/>
      <c r="AD1668" s="35"/>
      <c r="AE1668" s="35"/>
      <c r="AR1668" s="197" t="s">
        <v>373</v>
      </c>
      <c r="AT1668" s="197" t="s">
        <v>250</v>
      </c>
      <c r="AU1668" s="197" t="s">
        <v>85</v>
      </c>
      <c r="AY1668" s="18" t="s">
        <v>158</v>
      </c>
      <c r="BE1668" s="198">
        <f t="shared" si="212"/>
        <v>0</v>
      </c>
      <c r="BF1668" s="198">
        <f t="shared" si="213"/>
        <v>0</v>
      </c>
      <c r="BG1668" s="198">
        <f t="shared" si="214"/>
        <v>0</v>
      </c>
      <c r="BH1668" s="198">
        <f t="shared" si="215"/>
        <v>0</v>
      </c>
      <c r="BI1668" s="198">
        <f t="shared" si="216"/>
        <v>0</v>
      </c>
      <c r="BJ1668" s="18" t="s">
        <v>8</v>
      </c>
      <c r="BK1668" s="198">
        <f t="shared" si="217"/>
        <v>0</v>
      </c>
      <c r="BL1668" s="18" t="s">
        <v>283</v>
      </c>
      <c r="BM1668" s="197" t="s">
        <v>3786</v>
      </c>
    </row>
    <row r="1669" spans="1:65" s="2" customFormat="1" ht="24">
      <c r="A1669" s="35"/>
      <c r="B1669" s="36"/>
      <c r="C1669" s="247" t="s">
        <v>3787</v>
      </c>
      <c r="D1669" s="247" t="s">
        <v>250</v>
      </c>
      <c r="E1669" s="248" t="s">
        <v>3788</v>
      </c>
      <c r="F1669" s="249" t="s">
        <v>3569</v>
      </c>
      <c r="G1669" s="250" t="s">
        <v>8</v>
      </c>
      <c r="H1669" s="251">
        <v>1</v>
      </c>
      <c r="I1669" s="252"/>
      <c r="J1669" s="251">
        <f t="shared" si="208"/>
        <v>0</v>
      </c>
      <c r="K1669" s="249" t="s">
        <v>1</v>
      </c>
      <c r="L1669" s="253"/>
      <c r="M1669" s="254" t="s">
        <v>1</v>
      </c>
      <c r="N1669" s="255" t="s">
        <v>41</v>
      </c>
      <c r="O1669" s="72"/>
      <c r="P1669" s="195">
        <f t="shared" si="209"/>
        <v>0</v>
      </c>
      <c r="Q1669" s="195">
        <v>0</v>
      </c>
      <c r="R1669" s="195">
        <f t="shared" si="210"/>
        <v>0</v>
      </c>
      <c r="S1669" s="195">
        <v>0</v>
      </c>
      <c r="T1669" s="196">
        <f t="shared" si="211"/>
        <v>0</v>
      </c>
      <c r="U1669" s="35"/>
      <c r="V1669" s="35"/>
      <c r="W1669" s="35"/>
      <c r="X1669" s="35"/>
      <c r="Y1669" s="35"/>
      <c r="Z1669" s="35"/>
      <c r="AA1669" s="35"/>
      <c r="AB1669" s="35"/>
      <c r="AC1669" s="35"/>
      <c r="AD1669" s="35"/>
      <c r="AE1669" s="35"/>
      <c r="AR1669" s="197" t="s">
        <v>373</v>
      </c>
      <c r="AT1669" s="197" t="s">
        <v>250</v>
      </c>
      <c r="AU1669" s="197" t="s">
        <v>85</v>
      </c>
      <c r="AY1669" s="18" t="s">
        <v>158</v>
      </c>
      <c r="BE1669" s="198">
        <f t="shared" si="212"/>
        <v>0</v>
      </c>
      <c r="BF1669" s="198">
        <f t="shared" si="213"/>
        <v>0</v>
      </c>
      <c r="BG1669" s="198">
        <f t="shared" si="214"/>
        <v>0</v>
      </c>
      <c r="BH1669" s="198">
        <f t="shared" si="215"/>
        <v>0</v>
      </c>
      <c r="BI1669" s="198">
        <f t="shared" si="216"/>
        <v>0</v>
      </c>
      <c r="BJ1669" s="18" t="s">
        <v>8</v>
      </c>
      <c r="BK1669" s="198">
        <f t="shared" si="217"/>
        <v>0</v>
      </c>
      <c r="BL1669" s="18" t="s">
        <v>283</v>
      </c>
      <c r="BM1669" s="197" t="s">
        <v>3789</v>
      </c>
    </row>
    <row r="1670" spans="1:65" s="2" customFormat="1" ht="24">
      <c r="A1670" s="35"/>
      <c r="B1670" s="36"/>
      <c r="C1670" s="247" t="s">
        <v>3790</v>
      </c>
      <c r="D1670" s="247" t="s">
        <v>250</v>
      </c>
      <c r="E1670" s="248" t="s">
        <v>3791</v>
      </c>
      <c r="F1670" s="249" t="s">
        <v>3792</v>
      </c>
      <c r="G1670" s="250" t="s">
        <v>177</v>
      </c>
      <c r="H1670" s="251">
        <v>3</v>
      </c>
      <c r="I1670" s="252"/>
      <c r="J1670" s="251">
        <f t="shared" si="208"/>
        <v>0</v>
      </c>
      <c r="K1670" s="249" t="s">
        <v>1</v>
      </c>
      <c r="L1670" s="253"/>
      <c r="M1670" s="254" t="s">
        <v>1</v>
      </c>
      <c r="N1670" s="255" t="s">
        <v>41</v>
      </c>
      <c r="O1670" s="72"/>
      <c r="P1670" s="195">
        <f t="shared" si="209"/>
        <v>0</v>
      </c>
      <c r="Q1670" s="195">
        <v>0</v>
      </c>
      <c r="R1670" s="195">
        <f t="shared" si="210"/>
        <v>0</v>
      </c>
      <c r="S1670" s="195">
        <v>0</v>
      </c>
      <c r="T1670" s="196">
        <f t="shared" si="211"/>
        <v>0</v>
      </c>
      <c r="U1670" s="35"/>
      <c r="V1670" s="35"/>
      <c r="W1670" s="35"/>
      <c r="X1670" s="35"/>
      <c r="Y1670" s="35"/>
      <c r="Z1670" s="35"/>
      <c r="AA1670" s="35"/>
      <c r="AB1670" s="35"/>
      <c r="AC1670" s="35"/>
      <c r="AD1670" s="35"/>
      <c r="AE1670" s="35"/>
      <c r="AR1670" s="197" t="s">
        <v>373</v>
      </c>
      <c r="AT1670" s="197" t="s">
        <v>250</v>
      </c>
      <c r="AU1670" s="197" t="s">
        <v>85</v>
      </c>
      <c r="AY1670" s="18" t="s">
        <v>158</v>
      </c>
      <c r="BE1670" s="198">
        <f t="shared" si="212"/>
        <v>0</v>
      </c>
      <c r="BF1670" s="198">
        <f t="shared" si="213"/>
        <v>0</v>
      </c>
      <c r="BG1670" s="198">
        <f t="shared" si="214"/>
        <v>0</v>
      </c>
      <c r="BH1670" s="198">
        <f t="shared" si="215"/>
        <v>0</v>
      </c>
      <c r="BI1670" s="198">
        <f t="shared" si="216"/>
        <v>0</v>
      </c>
      <c r="BJ1670" s="18" t="s">
        <v>8</v>
      </c>
      <c r="BK1670" s="198">
        <f t="shared" si="217"/>
        <v>0</v>
      </c>
      <c r="BL1670" s="18" t="s">
        <v>283</v>
      </c>
      <c r="BM1670" s="197" t="s">
        <v>3793</v>
      </c>
    </row>
    <row r="1671" spans="1:65" s="2" customFormat="1" ht="21.75" customHeight="1">
      <c r="A1671" s="35"/>
      <c r="B1671" s="36"/>
      <c r="C1671" s="247" t="s">
        <v>3794</v>
      </c>
      <c r="D1671" s="247" t="s">
        <v>250</v>
      </c>
      <c r="E1671" s="248" t="s">
        <v>3795</v>
      </c>
      <c r="F1671" s="249" t="s">
        <v>3796</v>
      </c>
      <c r="G1671" s="250" t="s">
        <v>8</v>
      </c>
      <c r="H1671" s="251">
        <v>1</v>
      </c>
      <c r="I1671" s="252"/>
      <c r="J1671" s="251">
        <f t="shared" si="208"/>
        <v>0</v>
      </c>
      <c r="K1671" s="249" t="s">
        <v>1</v>
      </c>
      <c r="L1671" s="253"/>
      <c r="M1671" s="254" t="s">
        <v>1</v>
      </c>
      <c r="N1671" s="255" t="s">
        <v>41</v>
      </c>
      <c r="O1671" s="72"/>
      <c r="P1671" s="195">
        <f t="shared" si="209"/>
        <v>0</v>
      </c>
      <c r="Q1671" s="195">
        <v>0</v>
      </c>
      <c r="R1671" s="195">
        <f t="shared" si="210"/>
        <v>0</v>
      </c>
      <c r="S1671" s="195">
        <v>0</v>
      </c>
      <c r="T1671" s="196">
        <f t="shared" si="211"/>
        <v>0</v>
      </c>
      <c r="U1671" s="35"/>
      <c r="V1671" s="35"/>
      <c r="W1671" s="35"/>
      <c r="X1671" s="35"/>
      <c r="Y1671" s="35"/>
      <c r="Z1671" s="35"/>
      <c r="AA1671" s="35"/>
      <c r="AB1671" s="35"/>
      <c r="AC1671" s="35"/>
      <c r="AD1671" s="35"/>
      <c r="AE1671" s="35"/>
      <c r="AR1671" s="197" t="s">
        <v>373</v>
      </c>
      <c r="AT1671" s="197" t="s">
        <v>250</v>
      </c>
      <c r="AU1671" s="197" t="s">
        <v>85</v>
      </c>
      <c r="AY1671" s="18" t="s">
        <v>158</v>
      </c>
      <c r="BE1671" s="198">
        <f t="shared" si="212"/>
        <v>0</v>
      </c>
      <c r="BF1671" s="198">
        <f t="shared" si="213"/>
        <v>0</v>
      </c>
      <c r="BG1671" s="198">
        <f t="shared" si="214"/>
        <v>0</v>
      </c>
      <c r="BH1671" s="198">
        <f t="shared" si="215"/>
        <v>0</v>
      </c>
      <c r="BI1671" s="198">
        <f t="shared" si="216"/>
        <v>0</v>
      </c>
      <c r="BJ1671" s="18" t="s">
        <v>8</v>
      </c>
      <c r="BK1671" s="198">
        <f t="shared" si="217"/>
        <v>0</v>
      </c>
      <c r="BL1671" s="18" t="s">
        <v>283</v>
      </c>
      <c r="BM1671" s="197" t="s">
        <v>3797</v>
      </c>
    </row>
    <row r="1672" spans="1:65" s="2" customFormat="1" ht="21.75" customHeight="1">
      <c r="A1672" s="35"/>
      <c r="B1672" s="36"/>
      <c r="C1672" s="247" t="s">
        <v>3798</v>
      </c>
      <c r="D1672" s="247" t="s">
        <v>250</v>
      </c>
      <c r="E1672" s="248" t="s">
        <v>3799</v>
      </c>
      <c r="F1672" s="249" t="s">
        <v>3591</v>
      </c>
      <c r="G1672" s="250" t="s">
        <v>8</v>
      </c>
      <c r="H1672" s="251">
        <v>1</v>
      </c>
      <c r="I1672" s="252"/>
      <c r="J1672" s="251">
        <f t="shared" si="208"/>
        <v>0</v>
      </c>
      <c r="K1672" s="249" t="s">
        <v>1</v>
      </c>
      <c r="L1672" s="253"/>
      <c r="M1672" s="254" t="s">
        <v>1</v>
      </c>
      <c r="N1672" s="255" t="s">
        <v>41</v>
      </c>
      <c r="O1672" s="72"/>
      <c r="P1672" s="195">
        <f t="shared" si="209"/>
        <v>0</v>
      </c>
      <c r="Q1672" s="195">
        <v>0</v>
      </c>
      <c r="R1672" s="195">
        <f t="shared" si="210"/>
        <v>0</v>
      </c>
      <c r="S1672" s="195">
        <v>0</v>
      </c>
      <c r="T1672" s="196">
        <f t="shared" si="211"/>
        <v>0</v>
      </c>
      <c r="U1672" s="35"/>
      <c r="V1672" s="35"/>
      <c r="W1672" s="35"/>
      <c r="X1672" s="35"/>
      <c r="Y1672" s="35"/>
      <c r="Z1672" s="35"/>
      <c r="AA1672" s="35"/>
      <c r="AB1672" s="35"/>
      <c r="AC1672" s="35"/>
      <c r="AD1672" s="35"/>
      <c r="AE1672" s="35"/>
      <c r="AR1672" s="197" t="s">
        <v>373</v>
      </c>
      <c r="AT1672" s="197" t="s">
        <v>250</v>
      </c>
      <c r="AU1672" s="197" t="s">
        <v>85</v>
      </c>
      <c r="AY1672" s="18" t="s">
        <v>158</v>
      </c>
      <c r="BE1672" s="198">
        <f t="shared" si="212"/>
        <v>0</v>
      </c>
      <c r="BF1672" s="198">
        <f t="shared" si="213"/>
        <v>0</v>
      </c>
      <c r="BG1672" s="198">
        <f t="shared" si="214"/>
        <v>0</v>
      </c>
      <c r="BH1672" s="198">
        <f t="shared" si="215"/>
        <v>0</v>
      </c>
      <c r="BI1672" s="198">
        <f t="shared" si="216"/>
        <v>0</v>
      </c>
      <c r="BJ1672" s="18" t="s">
        <v>8</v>
      </c>
      <c r="BK1672" s="198">
        <f t="shared" si="217"/>
        <v>0</v>
      </c>
      <c r="BL1672" s="18" t="s">
        <v>283</v>
      </c>
      <c r="BM1672" s="197" t="s">
        <v>3800</v>
      </c>
    </row>
    <row r="1673" spans="1:65" s="2" customFormat="1" ht="24">
      <c r="A1673" s="35"/>
      <c r="B1673" s="36"/>
      <c r="C1673" s="247" t="s">
        <v>3801</v>
      </c>
      <c r="D1673" s="247" t="s">
        <v>250</v>
      </c>
      <c r="E1673" s="248" t="s">
        <v>3802</v>
      </c>
      <c r="F1673" s="249" t="s">
        <v>3494</v>
      </c>
      <c r="G1673" s="250" t="s">
        <v>209</v>
      </c>
      <c r="H1673" s="251">
        <v>6</v>
      </c>
      <c r="I1673" s="252"/>
      <c r="J1673" s="251">
        <f t="shared" si="208"/>
        <v>0</v>
      </c>
      <c r="K1673" s="249" t="s">
        <v>1</v>
      </c>
      <c r="L1673" s="253"/>
      <c r="M1673" s="254" t="s">
        <v>1</v>
      </c>
      <c r="N1673" s="255" t="s">
        <v>41</v>
      </c>
      <c r="O1673" s="72"/>
      <c r="P1673" s="195">
        <f t="shared" si="209"/>
        <v>0</v>
      </c>
      <c r="Q1673" s="195">
        <v>0</v>
      </c>
      <c r="R1673" s="195">
        <f t="shared" si="210"/>
        <v>0</v>
      </c>
      <c r="S1673" s="195">
        <v>0</v>
      </c>
      <c r="T1673" s="196">
        <f t="shared" si="211"/>
        <v>0</v>
      </c>
      <c r="U1673" s="35"/>
      <c r="V1673" s="35"/>
      <c r="W1673" s="35"/>
      <c r="X1673" s="35"/>
      <c r="Y1673" s="35"/>
      <c r="Z1673" s="35"/>
      <c r="AA1673" s="35"/>
      <c r="AB1673" s="35"/>
      <c r="AC1673" s="35"/>
      <c r="AD1673" s="35"/>
      <c r="AE1673" s="35"/>
      <c r="AR1673" s="197" t="s">
        <v>373</v>
      </c>
      <c r="AT1673" s="197" t="s">
        <v>250</v>
      </c>
      <c r="AU1673" s="197" t="s">
        <v>85</v>
      </c>
      <c r="AY1673" s="18" t="s">
        <v>158</v>
      </c>
      <c r="BE1673" s="198">
        <f t="shared" si="212"/>
        <v>0</v>
      </c>
      <c r="BF1673" s="198">
        <f t="shared" si="213"/>
        <v>0</v>
      </c>
      <c r="BG1673" s="198">
        <f t="shared" si="214"/>
        <v>0</v>
      </c>
      <c r="BH1673" s="198">
        <f t="shared" si="215"/>
        <v>0</v>
      </c>
      <c r="BI1673" s="198">
        <f t="shared" si="216"/>
        <v>0</v>
      </c>
      <c r="BJ1673" s="18" t="s">
        <v>8</v>
      </c>
      <c r="BK1673" s="198">
        <f t="shared" si="217"/>
        <v>0</v>
      </c>
      <c r="BL1673" s="18" t="s">
        <v>283</v>
      </c>
      <c r="BM1673" s="197" t="s">
        <v>3803</v>
      </c>
    </row>
    <row r="1674" spans="1:65" s="2" customFormat="1" ht="24">
      <c r="A1674" s="35"/>
      <c r="B1674" s="36"/>
      <c r="C1674" s="247" t="s">
        <v>3804</v>
      </c>
      <c r="D1674" s="247" t="s">
        <v>250</v>
      </c>
      <c r="E1674" s="248" t="s">
        <v>3805</v>
      </c>
      <c r="F1674" s="249" t="s">
        <v>3604</v>
      </c>
      <c r="G1674" s="250" t="s">
        <v>384</v>
      </c>
      <c r="H1674" s="251">
        <v>34</v>
      </c>
      <c r="I1674" s="252"/>
      <c r="J1674" s="251">
        <f t="shared" si="208"/>
        <v>0</v>
      </c>
      <c r="K1674" s="249" t="s">
        <v>1</v>
      </c>
      <c r="L1674" s="253"/>
      <c r="M1674" s="254" t="s">
        <v>1</v>
      </c>
      <c r="N1674" s="255" t="s">
        <v>41</v>
      </c>
      <c r="O1674" s="72"/>
      <c r="P1674" s="195">
        <f t="shared" si="209"/>
        <v>0</v>
      </c>
      <c r="Q1674" s="195">
        <v>0</v>
      </c>
      <c r="R1674" s="195">
        <f t="shared" si="210"/>
        <v>0</v>
      </c>
      <c r="S1674" s="195">
        <v>0</v>
      </c>
      <c r="T1674" s="196">
        <f t="shared" si="211"/>
        <v>0</v>
      </c>
      <c r="U1674" s="35"/>
      <c r="V1674" s="35"/>
      <c r="W1674" s="35"/>
      <c r="X1674" s="35"/>
      <c r="Y1674" s="35"/>
      <c r="Z1674" s="35"/>
      <c r="AA1674" s="35"/>
      <c r="AB1674" s="35"/>
      <c r="AC1674" s="35"/>
      <c r="AD1674" s="35"/>
      <c r="AE1674" s="35"/>
      <c r="AR1674" s="197" t="s">
        <v>373</v>
      </c>
      <c r="AT1674" s="197" t="s">
        <v>250</v>
      </c>
      <c r="AU1674" s="197" t="s">
        <v>85</v>
      </c>
      <c r="AY1674" s="18" t="s">
        <v>158</v>
      </c>
      <c r="BE1674" s="198">
        <f t="shared" si="212"/>
        <v>0</v>
      </c>
      <c r="BF1674" s="198">
        <f t="shared" si="213"/>
        <v>0</v>
      </c>
      <c r="BG1674" s="198">
        <f t="shared" si="214"/>
        <v>0</v>
      </c>
      <c r="BH1674" s="198">
        <f t="shared" si="215"/>
        <v>0</v>
      </c>
      <c r="BI1674" s="198">
        <f t="shared" si="216"/>
        <v>0</v>
      </c>
      <c r="BJ1674" s="18" t="s">
        <v>8</v>
      </c>
      <c r="BK1674" s="198">
        <f t="shared" si="217"/>
        <v>0</v>
      </c>
      <c r="BL1674" s="18" t="s">
        <v>283</v>
      </c>
      <c r="BM1674" s="197" t="s">
        <v>3806</v>
      </c>
    </row>
    <row r="1675" spans="1:65" s="2" customFormat="1" ht="24">
      <c r="A1675" s="35"/>
      <c r="B1675" s="36"/>
      <c r="C1675" s="247" t="s">
        <v>3807</v>
      </c>
      <c r="D1675" s="247" t="s">
        <v>250</v>
      </c>
      <c r="E1675" s="248" t="s">
        <v>3808</v>
      </c>
      <c r="F1675" s="249" t="s">
        <v>3792</v>
      </c>
      <c r="G1675" s="250" t="s">
        <v>85</v>
      </c>
      <c r="H1675" s="251">
        <v>2</v>
      </c>
      <c r="I1675" s="252"/>
      <c r="J1675" s="251">
        <f t="shared" si="208"/>
        <v>0</v>
      </c>
      <c r="K1675" s="249" t="s">
        <v>1</v>
      </c>
      <c r="L1675" s="253"/>
      <c r="M1675" s="254" t="s">
        <v>1</v>
      </c>
      <c r="N1675" s="255" t="s">
        <v>41</v>
      </c>
      <c r="O1675" s="72"/>
      <c r="P1675" s="195">
        <f t="shared" si="209"/>
        <v>0</v>
      </c>
      <c r="Q1675" s="195">
        <v>0</v>
      </c>
      <c r="R1675" s="195">
        <f t="shared" si="210"/>
        <v>0</v>
      </c>
      <c r="S1675" s="195">
        <v>0</v>
      </c>
      <c r="T1675" s="196">
        <f t="shared" si="211"/>
        <v>0</v>
      </c>
      <c r="U1675" s="35"/>
      <c r="V1675" s="35"/>
      <c r="W1675" s="35"/>
      <c r="X1675" s="35"/>
      <c r="Y1675" s="35"/>
      <c r="Z1675" s="35"/>
      <c r="AA1675" s="35"/>
      <c r="AB1675" s="35"/>
      <c r="AC1675" s="35"/>
      <c r="AD1675" s="35"/>
      <c r="AE1675" s="35"/>
      <c r="AR1675" s="197" t="s">
        <v>373</v>
      </c>
      <c r="AT1675" s="197" t="s">
        <v>250</v>
      </c>
      <c r="AU1675" s="197" t="s">
        <v>85</v>
      </c>
      <c r="AY1675" s="18" t="s">
        <v>158</v>
      </c>
      <c r="BE1675" s="198">
        <f t="shared" si="212"/>
        <v>0</v>
      </c>
      <c r="BF1675" s="198">
        <f t="shared" si="213"/>
        <v>0</v>
      </c>
      <c r="BG1675" s="198">
        <f t="shared" si="214"/>
        <v>0</v>
      </c>
      <c r="BH1675" s="198">
        <f t="shared" si="215"/>
        <v>0</v>
      </c>
      <c r="BI1675" s="198">
        <f t="shared" si="216"/>
        <v>0</v>
      </c>
      <c r="BJ1675" s="18" t="s">
        <v>8</v>
      </c>
      <c r="BK1675" s="198">
        <f t="shared" si="217"/>
        <v>0</v>
      </c>
      <c r="BL1675" s="18" t="s">
        <v>283</v>
      </c>
      <c r="BM1675" s="197" t="s">
        <v>3809</v>
      </c>
    </row>
    <row r="1676" spans="1:65" s="2" customFormat="1" ht="24">
      <c r="A1676" s="35"/>
      <c r="B1676" s="36"/>
      <c r="C1676" s="247" t="s">
        <v>3810</v>
      </c>
      <c r="D1676" s="247" t="s">
        <v>250</v>
      </c>
      <c r="E1676" s="248" t="s">
        <v>3811</v>
      </c>
      <c r="F1676" s="249" t="s">
        <v>3556</v>
      </c>
      <c r="G1676" s="250" t="s">
        <v>8</v>
      </c>
      <c r="H1676" s="251">
        <v>1</v>
      </c>
      <c r="I1676" s="252"/>
      <c r="J1676" s="251">
        <f t="shared" si="208"/>
        <v>0</v>
      </c>
      <c r="K1676" s="249" t="s">
        <v>1</v>
      </c>
      <c r="L1676" s="253"/>
      <c r="M1676" s="254" t="s">
        <v>1</v>
      </c>
      <c r="N1676" s="255" t="s">
        <v>41</v>
      </c>
      <c r="O1676" s="72"/>
      <c r="P1676" s="195">
        <f t="shared" si="209"/>
        <v>0</v>
      </c>
      <c r="Q1676" s="195">
        <v>0</v>
      </c>
      <c r="R1676" s="195">
        <f t="shared" si="210"/>
        <v>0</v>
      </c>
      <c r="S1676" s="195">
        <v>0</v>
      </c>
      <c r="T1676" s="196">
        <f t="shared" si="211"/>
        <v>0</v>
      </c>
      <c r="U1676" s="35"/>
      <c r="V1676" s="35"/>
      <c r="W1676" s="35"/>
      <c r="X1676" s="35"/>
      <c r="Y1676" s="35"/>
      <c r="Z1676" s="35"/>
      <c r="AA1676" s="35"/>
      <c r="AB1676" s="35"/>
      <c r="AC1676" s="35"/>
      <c r="AD1676" s="35"/>
      <c r="AE1676" s="35"/>
      <c r="AR1676" s="197" t="s">
        <v>373</v>
      </c>
      <c r="AT1676" s="197" t="s">
        <v>250</v>
      </c>
      <c r="AU1676" s="197" t="s">
        <v>85</v>
      </c>
      <c r="AY1676" s="18" t="s">
        <v>158</v>
      </c>
      <c r="BE1676" s="198">
        <f t="shared" si="212"/>
        <v>0</v>
      </c>
      <c r="BF1676" s="198">
        <f t="shared" si="213"/>
        <v>0</v>
      </c>
      <c r="BG1676" s="198">
        <f t="shared" si="214"/>
        <v>0</v>
      </c>
      <c r="BH1676" s="198">
        <f t="shared" si="215"/>
        <v>0</v>
      </c>
      <c r="BI1676" s="198">
        <f t="shared" si="216"/>
        <v>0</v>
      </c>
      <c r="BJ1676" s="18" t="s">
        <v>8</v>
      </c>
      <c r="BK1676" s="198">
        <f t="shared" si="217"/>
        <v>0</v>
      </c>
      <c r="BL1676" s="18" t="s">
        <v>283</v>
      </c>
      <c r="BM1676" s="197" t="s">
        <v>3812</v>
      </c>
    </row>
    <row r="1677" spans="1:65" s="2" customFormat="1" ht="21.75" customHeight="1">
      <c r="A1677" s="35"/>
      <c r="B1677" s="36"/>
      <c r="C1677" s="247" t="s">
        <v>3813</v>
      </c>
      <c r="D1677" s="247" t="s">
        <v>250</v>
      </c>
      <c r="E1677" s="248" t="s">
        <v>3814</v>
      </c>
      <c r="F1677" s="249" t="s">
        <v>3796</v>
      </c>
      <c r="G1677" s="250" t="s">
        <v>8</v>
      </c>
      <c r="H1677" s="251">
        <v>1</v>
      </c>
      <c r="I1677" s="252"/>
      <c r="J1677" s="251">
        <f t="shared" si="208"/>
        <v>0</v>
      </c>
      <c r="K1677" s="249" t="s">
        <v>1</v>
      </c>
      <c r="L1677" s="253"/>
      <c r="M1677" s="254" t="s">
        <v>1</v>
      </c>
      <c r="N1677" s="255" t="s">
        <v>41</v>
      </c>
      <c r="O1677" s="72"/>
      <c r="P1677" s="195">
        <f t="shared" si="209"/>
        <v>0</v>
      </c>
      <c r="Q1677" s="195">
        <v>0</v>
      </c>
      <c r="R1677" s="195">
        <f t="shared" si="210"/>
        <v>0</v>
      </c>
      <c r="S1677" s="195">
        <v>0</v>
      </c>
      <c r="T1677" s="196">
        <f t="shared" si="211"/>
        <v>0</v>
      </c>
      <c r="U1677" s="35"/>
      <c r="V1677" s="35"/>
      <c r="W1677" s="35"/>
      <c r="X1677" s="35"/>
      <c r="Y1677" s="35"/>
      <c r="Z1677" s="35"/>
      <c r="AA1677" s="35"/>
      <c r="AB1677" s="35"/>
      <c r="AC1677" s="35"/>
      <c r="AD1677" s="35"/>
      <c r="AE1677" s="35"/>
      <c r="AR1677" s="197" t="s">
        <v>373</v>
      </c>
      <c r="AT1677" s="197" t="s">
        <v>250</v>
      </c>
      <c r="AU1677" s="197" t="s">
        <v>85</v>
      </c>
      <c r="AY1677" s="18" t="s">
        <v>158</v>
      </c>
      <c r="BE1677" s="198">
        <f t="shared" si="212"/>
        <v>0</v>
      </c>
      <c r="BF1677" s="198">
        <f t="shared" si="213"/>
        <v>0</v>
      </c>
      <c r="BG1677" s="198">
        <f t="shared" si="214"/>
        <v>0</v>
      </c>
      <c r="BH1677" s="198">
        <f t="shared" si="215"/>
        <v>0</v>
      </c>
      <c r="BI1677" s="198">
        <f t="shared" si="216"/>
        <v>0</v>
      </c>
      <c r="BJ1677" s="18" t="s">
        <v>8</v>
      </c>
      <c r="BK1677" s="198">
        <f t="shared" si="217"/>
        <v>0</v>
      </c>
      <c r="BL1677" s="18" t="s">
        <v>283</v>
      </c>
      <c r="BM1677" s="197" t="s">
        <v>3815</v>
      </c>
    </row>
    <row r="1678" spans="1:65" s="2" customFormat="1" ht="21.75" customHeight="1">
      <c r="A1678" s="35"/>
      <c r="B1678" s="36"/>
      <c r="C1678" s="247" t="s">
        <v>3816</v>
      </c>
      <c r="D1678" s="247" t="s">
        <v>250</v>
      </c>
      <c r="E1678" s="248" t="s">
        <v>3817</v>
      </c>
      <c r="F1678" s="249" t="s">
        <v>3591</v>
      </c>
      <c r="G1678" s="250" t="s">
        <v>8</v>
      </c>
      <c r="H1678" s="251">
        <v>1</v>
      </c>
      <c r="I1678" s="252"/>
      <c r="J1678" s="251">
        <f t="shared" si="208"/>
        <v>0</v>
      </c>
      <c r="K1678" s="249" t="s">
        <v>1</v>
      </c>
      <c r="L1678" s="253"/>
      <c r="M1678" s="254" t="s">
        <v>1</v>
      </c>
      <c r="N1678" s="255" t="s">
        <v>41</v>
      </c>
      <c r="O1678" s="72"/>
      <c r="P1678" s="195">
        <f t="shared" si="209"/>
        <v>0</v>
      </c>
      <c r="Q1678" s="195">
        <v>0</v>
      </c>
      <c r="R1678" s="195">
        <f t="shared" si="210"/>
        <v>0</v>
      </c>
      <c r="S1678" s="195">
        <v>0</v>
      </c>
      <c r="T1678" s="196">
        <f t="shared" si="211"/>
        <v>0</v>
      </c>
      <c r="U1678" s="35"/>
      <c r="V1678" s="35"/>
      <c r="W1678" s="35"/>
      <c r="X1678" s="35"/>
      <c r="Y1678" s="35"/>
      <c r="Z1678" s="35"/>
      <c r="AA1678" s="35"/>
      <c r="AB1678" s="35"/>
      <c r="AC1678" s="35"/>
      <c r="AD1678" s="35"/>
      <c r="AE1678" s="35"/>
      <c r="AR1678" s="197" t="s">
        <v>373</v>
      </c>
      <c r="AT1678" s="197" t="s">
        <v>250</v>
      </c>
      <c r="AU1678" s="197" t="s">
        <v>85</v>
      </c>
      <c r="AY1678" s="18" t="s">
        <v>158</v>
      </c>
      <c r="BE1678" s="198">
        <f t="shared" si="212"/>
        <v>0</v>
      </c>
      <c r="BF1678" s="198">
        <f t="shared" si="213"/>
        <v>0</v>
      </c>
      <c r="BG1678" s="198">
        <f t="shared" si="214"/>
        <v>0</v>
      </c>
      <c r="BH1678" s="198">
        <f t="shared" si="215"/>
        <v>0</v>
      </c>
      <c r="BI1678" s="198">
        <f t="shared" si="216"/>
        <v>0</v>
      </c>
      <c r="BJ1678" s="18" t="s">
        <v>8</v>
      </c>
      <c r="BK1678" s="198">
        <f t="shared" si="217"/>
        <v>0</v>
      </c>
      <c r="BL1678" s="18" t="s">
        <v>283</v>
      </c>
      <c r="BM1678" s="197" t="s">
        <v>3818</v>
      </c>
    </row>
    <row r="1679" spans="1:65" s="2" customFormat="1" ht="24">
      <c r="A1679" s="35"/>
      <c r="B1679" s="36"/>
      <c r="C1679" s="247" t="s">
        <v>3819</v>
      </c>
      <c r="D1679" s="247" t="s">
        <v>250</v>
      </c>
      <c r="E1679" s="248" t="s">
        <v>3820</v>
      </c>
      <c r="F1679" s="249" t="s">
        <v>3494</v>
      </c>
      <c r="G1679" s="250" t="s">
        <v>249</v>
      </c>
      <c r="H1679" s="251">
        <v>12</v>
      </c>
      <c r="I1679" s="252"/>
      <c r="J1679" s="251">
        <f t="shared" si="208"/>
        <v>0</v>
      </c>
      <c r="K1679" s="249" t="s">
        <v>1</v>
      </c>
      <c r="L1679" s="253"/>
      <c r="M1679" s="254" t="s">
        <v>1</v>
      </c>
      <c r="N1679" s="255" t="s">
        <v>41</v>
      </c>
      <c r="O1679" s="72"/>
      <c r="P1679" s="195">
        <f t="shared" si="209"/>
        <v>0</v>
      </c>
      <c r="Q1679" s="195">
        <v>0</v>
      </c>
      <c r="R1679" s="195">
        <f t="shared" si="210"/>
        <v>0</v>
      </c>
      <c r="S1679" s="195">
        <v>0</v>
      </c>
      <c r="T1679" s="196">
        <f t="shared" si="211"/>
        <v>0</v>
      </c>
      <c r="U1679" s="35"/>
      <c r="V1679" s="35"/>
      <c r="W1679" s="35"/>
      <c r="X1679" s="35"/>
      <c r="Y1679" s="35"/>
      <c r="Z1679" s="35"/>
      <c r="AA1679" s="35"/>
      <c r="AB1679" s="35"/>
      <c r="AC1679" s="35"/>
      <c r="AD1679" s="35"/>
      <c r="AE1679" s="35"/>
      <c r="AR1679" s="197" t="s">
        <v>373</v>
      </c>
      <c r="AT1679" s="197" t="s">
        <v>250</v>
      </c>
      <c r="AU1679" s="197" t="s">
        <v>85</v>
      </c>
      <c r="AY1679" s="18" t="s">
        <v>158</v>
      </c>
      <c r="BE1679" s="198">
        <f t="shared" si="212"/>
        <v>0</v>
      </c>
      <c r="BF1679" s="198">
        <f t="shared" si="213"/>
        <v>0</v>
      </c>
      <c r="BG1679" s="198">
        <f t="shared" si="214"/>
        <v>0</v>
      </c>
      <c r="BH1679" s="198">
        <f t="shared" si="215"/>
        <v>0</v>
      </c>
      <c r="BI1679" s="198">
        <f t="shared" si="216"/>
        <v>0</v>
      </c>
      <c r="BJ1679" s="18" t="s">
        <v>8</v>
      </c>
      <c r="BK1679" s="198">
        <f t="shared" si="217"/>
        <v>0</v>
      </c>
      <c r="BL1679" s="18" t="s">
        <v>283</v>
      </c>
      <c r="BM1679" s="197" t="s">
        <v>3821</v>
      </c>
    </row>
    <row r="1680" spans="1:65" s="2" customFormat="1" ht="24">
      <c r="A1680" s="35"/>
      <c r="B1680" s="36"/>
      <c r="C1680" s="247" t="s">
        <v>3822</v>
      </c>
      <c r="D1680" s="247" t="s">
        <v>250</v>
      </c>
      <c r="E1680" s="248" t="s">
        <v>3823</v>
      </c>
      <c r="F1680" s="249" t="s">
        <v>3604</v>
      </c>
      <c r="G1680" s="250" t="s">
        <v>217</v>
      </c>
      <c r="H1680" s="251">
        <v>7</v>
      </c>
      <c r="I1680" s="252"/>
      <c r="J1680" s="251">
        <f t="shared" si="208"/>
        <v>0</v>
      </c>
      <c r="K1680" s="249" t="s">
        <v>1</v>
      </c>
      <c r="L1680" s="253"/>
      <c r="M1680" s="254" t="s">
        <v>1</v>
      </c>
      <c r="N1680" s="255" t="s">
        <v>41</v>
      </c>
      <c r="O1680" s="72"/>
      <c r="P1680" s="195">
        <f t="shared" si="209"/>
        <v>0</v>
      </c>
      <c r="Q1680" s="195">
        <v>0</v>
      </c>
      <c r="R1680" s="195">
        <f t="shared" si="210"/>
        <v>0</v>
      </c>
      <c r="S1680" s="195">
        <v>0</v>
      </c>
      <c r="T1680" s="196">
        <f t="shared" si="211"/>
        <v>0</v>
      </c>
      <c r="U1680" s="35"/>
      <c r="V1680" s="35"/>
      <c r="W1680" s="35"/>
      <c r="X1680" s="35"/>
      <c r="Y1680" s="35"/>
      <c r="Z1680" s="35"/>
      <c r="AA1680" s="35"/>
      <c r="AB1680" s="35"/>
      <c r="AC1680" s="35"/>
      <c r="AD1680" s="35"/>
      <c r="AE1680" s="35"/>
      <c r="AR1680" s="197" t="s">
        <v>373</v>
      </c>
      <c r="AT1680" s="197" t="s">
        <v>250</v>
      </c>
      <c r="AU1680" s="197" t="s">
        <v>85</v>
      </c>
      <c r="AY1680" s="18" t="s">
        <v>158</v>
      </c>
      <c r="BE1680" s="198">
        <f t="shared" si="212"/>
        <v>0</v>
      </c>
      <c r="BF1680" s="198">
        <f t="shared" si="213"/>
        <v>0</v>
      </c>
      <c r="BG1680" s="198">
        <f t="shared" si="214"/>
        <v>0</v>
      </c>
      <c r="BH1680" s="198">
        <f t="shared" si="215"/>
        <v>0</v>
      </c>
      <c r="BI1680" s="198">
        <f t="shared" si="216"/>
        <v>0</v>
      </c>
      <c r="BJ1680" s="18" t="s">
        <v>8</v>
      </c>
      <c r="BK1680" s="198">
        <f t="shared" si="217"/>
        <v>0</v>
      </c>
      <c r="BL1680" s="18" t="s">
        <v>283</v>
      </c>
      <c r="BM1680" s="197" t="s">
        <v>3824</v>
      </c>
    </row>
    <row r="1681" spans="1:65" s="2" customFormat="1" ht="16.5" customHeight="1">
      <c r="A1681" s="35"/>
      <c r="B1681" s="36"/>
      <c r="C1681" s="247" t="s">
        <v>3825</v>
      </c>
      <c r="D1681" s="247" t="s">
        <v>250</v>
      </c>
      <c r="E1681" s="248" t="s">
        <v>3826</v>
      </c>
      <c r="F1681" s="249" t="s">
        <v>1738</v>
      </c>
      <c r="G1681" s="250" t="s">
        <v>1739</v>
      </c>
      <c r="H1681" s="251">
        <v>20</v>
      </c>
      <c r="I1681" s="252"/>
      <c r="J1681" s="251">
        <f t="shared" si="208"/>
        <v>0</v>
      </c>
      <c r="K1681" s="249" t="s">
        <v>1</v>
      </c>
      <c r="L1681" s="253"/>
      <c r="M1681" s="254" t="s">
        <v>1</v>
      </c>
      <c r="N1681" s="255" t="s">
        <v>41</v>
      </c>
      <c r="O1681" s="72"/>
      <c r="P1681" s="195">
        <f t="shared" si="209"/>
        <v>0</v>
      </c>
      <c r="Q1681" s="195">
        <v>0</v>
      </c>
      <c r="R1681" s="195">
        <f t="shared" si="210"/>
        <v>0</v>
      </c>
      <c r="S1681" s="195">
        <v>0</v>
      </c>
      <c r="T1681" s="196">
        <f t="shared" si="211"/>
        <v>0</v>
      </c>
      <c r="U1681" s="35"/>
      <c r="V1681" s="35"/>
      <c r="W1681" s="35"/>
      <c r="X1681" s="35"/>
      <c r="Y1681" s="35"/>
      <c r="Z1681" s="35"/>
      <c r="AA1681" s="35"/>
      <c r="AB1681" s="35"/>
      <c r="AC1681" s="35"/>
      <c r="AD1681" s="35"/>
      <c r="AE1681" s="35"/>
      <c r="AR1681" s="197" t="s">
        <v>373</v>
      </c>
      <c r="AT1681" s="197" t="s">
        <v>250</v>
      </c>
      <c r="AU1681" s="197" t="s">
        <v>85</v>
      </c>
      <c r="AY1681" s="18" t="s">
        <v>158</v>
      </c>
      <c r="BE1681" s="198">
        <f t="shared" si="212"/>
        <v>0</v>
      </c>
      <c r="BF1681" s="198">
        <f t="shared" si="213"/>
        <v>0</v>
      </c>
      <c r="BG1681" s="198">
        <f t="shared" si="214"/>
        <v>0</v>
      </c>
      <c r="BH1681" s="198">
        <f t="shared" si="215"/>
        <v>0</v>
      </c>
      <c r="BI1681" s="198">
        <f t="shared" si="216"/>
        <v>0</v>
      </c>
      <c r="BJ1681" s="18" t="s">
        <v>8</v>
      </c>
      <c r="BK1681" s="198">
        <f t="shared" si="217"/>
        <v>0</v>
      </c>
      <c r="BL1681" s="18" t="s">
        <v>283</v>
      </c>
      <c r="BM1681" s="197" t="s">
        <v>3827</v>
      </c>
    </row>
    <row r="1682" spans="1:65" s="2" customFormat="1" ht="24">
      <c r="A1682" s="35"/>
      <c r="B1682" s="36"/>
      <c r="C1682" s="247" t="s">
        <v>3828</v>
      </c>
      <c r="D1682" s="247" t="s">
        <v>250</v>
      </c>
      <c r="E1682" s="248" t="s">
        <v>3829</v>
      </c>
      <c r="F1682" s="249" t="s">
        <v>3830</v>
      </c>
      <c r="G1682" s="250" t="s">
        <v>163</v>
      </c>
      <c r="H1682" s="251">
        <v>4</v>
      </c>
      <c r="I1682" s="252"/>
      <c r="J1682" s="251">
        <f t="shared" si="208"/>
        <v>0</v>
      </c>
      <c r="K1682" s="249" t="s">
        <v>1</v>
      </c>
      <c r="L1682" s="253"/>
      <c r="M1682" s="254" t="s">
        <v>1</v>
      </c>
      <c r="N1682" s="255" t="s">
        <v>41</v>
      </c>
      <c r="O1682" s="72"/>
      <c r="P1682" s="195">
        <f t="shared" si="209"/>
        <v>0</v>
      </c>
      <c r="Q1682" s="195">
        <v>0</v>
      </c>
      <c r="R1682" s="195">
        <f t="shared" si="210"/>
        <v>0</v>
      </c>
      <c r="S1682" s="195">
        <v>0</v>
      </c>
      <c r="T1682" s="196">
        <f t="shared" si="211"/>
        <v>0</v>
      </c>
      <c r="U1682" s="35"/>
      <c r="V1682" s="35"/>
      <c r="W1682" s="35"/>
      <c r="X1682" s="35"/>
      <c r="Y1682" s="35"/>
      <c r="Z1682" s="35"/>
      <c r="AA1682" s="35"/>
      <c r="AB1682" s="35"/>
      <c r="AC1682" s="35"/>
      <c r="AD1682" s="35"/>
      <c r="AE1682" s="35"/>
      <c r="AR1682" s="197" t="s">
        <v>373</v>
      </c>
      <c r="AT1682" s="197" t="s">
        <v>250</v>
      </c>
      <c r="AU1682" s="197" t="s">
        <v>85</v>
      </c>
      <c r="AY1682" s="18" t="s">
        <v>158</v>
      </c>
      <c r="BE1682" s="198">
        <f t="shared" si="212"/>
        <v>0</v>
      </c>
      <c r="BF1682" s="198">
        <f t="shared" si="213"/>
        <v>0</v>
      </c>
      <c r="BG1682" s="198">
        <f t="shared" si="214"/>
        <v>0</v>
      </c>
      <c r="BH1682" s="198">
        <f t="shared" si="215"/>
        <v>0</v>
      </c>
      <c r="BI1682" s="198">
        <f t="shared" si="216"/>
        <v>0</v>
      </c>
      <c r="BJ1682" s="18" t="s">
        <v>8</v>
      </c>
      <c r="BK1682" s="198">
        <f t="shared" si="217"/>
        <v>0</v>
      </c>
      <c r="BL1682" s="18" t="s">
        <v>283</v>
      </c>
      <c r="BM1682" s="197" t="s">
        <v>3831</v>
      </c>
    </row>
    <row r="1683" spans="1:65" s="2" customFormat="1" ht="16.5" customHeight="1">
      <c r="A1683" s="35"/>
      <c r="B1683" s="36"/>
      <c r="C1683" s="247" t="s">
        <v>3832</v>
      </c>
      <c r="D1683" s="247" t="s">
        <v>250</v>
      </c>
      <c r="E1683" s="248" t="s">
        <v>3833</v>
      </c>
      <c r="F1683" s="249" t="s">
        <v>1973</v>
      </c>
      <c r="G1683" s="250" t="s">
        <v>498</v>
      </c>
      <c r="H1683" s="251">
        <v>1</v>
      </c>
      <c r="I1683" s="252"/>
      <c r="J1683" s="251">
        <f t="shared" si="208"/>
        <v>0</v>
      </c>
      <c r="K1683" s="249" t="s">
        <v>1</v>
      </c>
      <c r="L1683" s="253"/>
      <c r="M1683" s="254" t="s">
        <v>1</v>
      </c>
      <c r="N1683" s="255" t="s">
        <v>41</v>
      </c>
      <c r="O1683" s="72"/>
      <c r="P1683" s="195">
        <f t="shared" si="209"/>
        <v>0</v>
      </c>
      <c r="Q1683" s="195">
        <v>0</v>
      </c>
      <c r="R1683" s="195">
        <f t="shared" si="210"/>
        <v>0</v>
      </c>
      <c r="S1683" s="195">
        <v>0</v>
      </c>
      <c r="T1683" s="196">
        <f t="shared" si="211"/>
        <v>0</v>
      </c>
      <c r="U1683" s="35"/>
      <c r="V1683" s="35"/>
      <c r="W1683" s="35"/>
      <c r="X1683" s="35"/>
      <c r="Y1683" s="35"/>
      <c r="Z1683" s="35"/>
      <c r="AA1683" s="35"/>
      <c r="AB1683" s="35"/>
      <c r="AC1683" s="35"/>
      <c r="AD1683" s="35"/>
      <c r="AE1683" s="35"/>
      <c r="AR1683" s="197" t="s">
        <v>373</v>
      </c>
      <c r="AT1683" s="197" t="s">
        <v>250</v>
      </c>
      <c r="AU1683" s="197" t="s">
        <v>85</v>
      </c>
      <c r="AY1683" s="18" t="s">
        <v>158</v>
      </c>
      <c r="BE1683" s="198">
        <f t="shared" si="212"/>
        <v>0</v>
      </c>
      <c r="BF1683" s="198">
        <f t="shared" si="213"/>
        <v>0</v>
      </c>
      <c r="BG1683" s="198">
        <f t="shared" si="214"/>
        <v>0</v>
      </c>
      <c r="BH1683" s="198">
        <f t="shared" si="215"/>
        <v>0</v>
      </c>
      <c r="BI1683" s="198">
        <f t="shared" si="216"/>
        <v>0</v>
      </c>
      <c r="BJ1683" s="18" t="s">
        <v>8</v>
      </c>
      <c r="BK1683" s="198">
        <f t="shared" si="217"/>
        <v>0</v>
      </c>
      <c r="BL1683" s="18" t="s">
        <v>283</v>
      </c>
      <c r="BM1683" s="197" t="s">
        <v>3834</v>
      </c>
    </row>
    <row r="1684" spans="1:65" s="2" customFormat="1" ht="16.5" customHeight="1">
      <c r="A1684" s="35"/>
      <c r="B1684" s="36"/>
      <c r="C1684" s="247" t="s">
        <v>3835</v>
      </c>
      <c r="D1684" s="247" t="s">
        <v>250</v>
      </c>
      <c r="E1684" s="248" t="s">
        <v>3836</v>
      </c>
      <c r="F1684" s="249" t="s">
        <v>3134</v>
      </c>
      <c r="G1684" s="250" t="s">
        <v>498</v>
      </c>
      <c r="H1684" s="251">
        <v>1</v>
      </c>
      <c r="I1684" s="252"/>
      <c r="J1684" s="251">
        <f t="shared" si="208"/>
        <v>0</v>
      </c>
      <c r="K1684" s="249" t="s">
        <v>1</v>
      </c>
      <c r="L1684" s="253"/>
      <c r="M1684" s="254" t="s">
        <v>1</v>
      </c>
      <c r="N1684" s="255" t="s">
        <v>41</v>
      </c>
      <c r="O1684" s="72"/>
      <c r="P1684" s="195">
        <f t="shared" si="209"/>
        <v>0</v>
      </c>
      <c r="Q1684" s="195">
        <v>0</v>
      </c>
      <c r="R1684" s="195">
        <f t="shared" si="210"/>
        <v>0</v>
      </c>
      <c r="S1684" s="195">
        <v>0</v>
      </c>
      <c r="T1684" s="196">
        <f t="shared" si="211"/>
        <v>0</v>
      </c>
      <c r="U1684" s="35"/>
      <c r="V1684" s="35"/>
      <c r="W1684" s="35"/>
      <c r="X1684" s="35"/>
      <c r="Y1684" s="35"/>
      <c r="Z1684" s="35"/>
      <c r="AA1684" s="35"/>
      <c r="AB1684" s="35"/>
      <c r="AC1684" s="35"/>
      <c r="AD1684" s="35"/>
      <c r="AE1684" s="35"/>
      <c r="AR1684" s="197" t="s">
        <v>373</v>
      </c>
      <c r="AT1684" s="197" t="s">
        <v>250</v>
      </c>
      <c r="AU1684" s="197" t="s">
        <v>85</v>
      </c>
      <c r="AY1684" s="18" t="s">
        <v>158</v>
      </c>
      <c r="BE1684" s="198">
        <f t="shared" si="212"/>
        <v>0</v>
      </c>
      <c r="BF1684" s="198">
        <f t="shared" si="213"/>
        <v>0</v>
      </c>
      <c r="BG1684" s="198">
        <f t="shared" si="214"/>
        <v>0</v>
      </c>
      <c r="BH1684" s="198">
        <f t="shared" si="215"/>
        <v>0</v>
      </c>
      <c r="BI1684" s="198">
        <f t="shared" si="216"/>
        <v>0</v>
      </c>
      <c r="BJ1684" s="18" t="s">
        <v>8</v>
      </c>
      <c r="BK1684" s="198">
        <f t="shared" si="217"/>
        <v>0</v>
      </c>
      <c r="BL1684" s="18" t="s">
        <v>283</v>
      </c>
      <c r="BM1684" s="197" t="s">
        <v>3837</v>
      </c>
    </row>
    <row r="1685" spans="1:65" s="2" customFormat="1" ht="16.5" customHeight="1">
      <c r="A1685" s="35"/>
      <c r="B1685" s="36"/>
      <c r="C1685" s="247" t="s">
        <v>3838</v>
      </c>
      <c r="D1685" s="247" t="s">
        <v>250</v>
      </c>
      <c r="E1685" s="248" t="s">
        <v>3839</v>
      </c>
      <c r="F1685" s="249" t="s">
        <v>3140</v>
      </c>
      <c r="G1685" s="250" t="s">
        <v>498</v>
      </c>
      <c r="H1685" s="251">
        <v>1</v>
      </c>
      <c r="I1685" s="252"/>
      <c r="J1685" s="251">
        <f t="shared" si="208"/>
        <v>0</v>
      </c>
      <c r="K1685" s="249" t="s">
        <v>1</v>
      </c>
      <c r="L1685" s="253"/>
      <c r="M1685" s="254" t="s">
        <v>1</v>
      </c>
      <c r="N1685" s="255" t="s">
        <v>41</v>
      </c>
      <c r="O1685" s="72"/>
      <c r="P1685" s="195">
        <f t="shared" si="209"/>
        <v>0</v>
      </c>
      <c r="Q1685" s="195">
        <v>0</v>
      </c>
      <c r="R1685" s="195">
        <f t="shared" si="210"/>
        <v>0</v>
      </c>
      <c r="S1685" s="195">
        <v>0</v>
      </c>
      <c r="T1685" s="196">
        <f t="shared" si="211"/>
        <v>0</v>
      </c>
      <c r="U1685" s="35"/>
      <c r="V1685" s="35"/>
      <c r="W1685" s="35"/>
      <c r="X1685" s="35"/>
      <c r="Y1685" s="35"/>
      <c r="Z1685" s="35"/>
      <c r="AA1685" s="35"/>
      <c r="AB1685" s="35"/>
      <c r="AC1685" s="35"/>
      <c r="AD1685" s="35"/>
      <c r="AE1685" s="35"/>
      <c r="AR1685" s="197" t="s">
        <v>373</v>
      </c>
      <c r="AT1685" s="197" t="s">
        <v>250</v>
      </c>
      <c r="AU1685" s="197" t="s">
        <v>85</v>
      </c>
      <c r="AY1685" s="18" t="s">
        <v>158</v>
      </c>
      <c r="BE1685" s="198">
        <f t="shared" si="212"/>
        <v>0</v>
      </c>
      <c r="BF1685" s="198">
        <f t="shared" si="213"/>
        <v>0</v>
      </c>
      <c r="BG1685" s="198">
        <f t="shared" si="214"/>
        <v>0</v>
      </c>
      <c r="BH1685" s="198">
        <f t="shared" si="215"/>
        <v>0</v>
      </c>
      <c r="BI1685" s="198">
        <f t="shared" si="216"/>
        <v>0</v>
      </c>
      <c r="BJ1685" s="18" t="s">
        <v>8</v>
      </c>
      <c r="BK1685" s="198">
        <f t="shared" si="217"/>
        <v>0</v>
      </c>
      <c r="BL1685" s="18" t="s">
        <v>283</v>
      </c>
      <c r="BM1685" s="197" t="s">
        <v>3840</v>
      </c>
    </row>
    <row r="1686" spans="1:65" s="2" customFormat="1" ht="16.5" customHeight="1">
      <c r="A1686" s="35"/>
      <c r="B1686" s="36"/>
      <c r="C1686" s="247" t="s">
        <v>3841</v>
      </c>
      <c r="D1686" s="247" t="s">
        <v>250</v>
      </c>
      <c r="E1686" s="248" t="s">
        <v>3842</v>
      </c>
      <c r="F1686" s="249" t="s">
        <v>1726</v>
      </c>
      <c r="G1686" s="250" t="s">
        <v>1739</v>
      </c>
      <c r="H1686" s="251">
        <v>10</v>
      </c>
      <c r="I1686" s="252"/>
      <c r="J1686" s="251">
        <f t="shared" si="208"/>
        <v>0</v>
      </c>
      <c r="K1686" s="249" t="s">
        <v>1</v>
      </c>
      <c r="L1686" s="253"/>
      <c r="M1686" s="254" t="s">
        <v>1</v>
      </c>
      <c r="N1686" s="255" t="s">
        <v>41</v>
      </c>
      <c r="O1686" s="72"/>
      <c r="P1686" s="195">
        <f t="shared" si="209"/>
        <v>0</v>
      </c>
      <c r="Q1686" s="195">
        <v>0</v>
      </c>
      <c r="R1686" s="195">
        <f t="shared" si="210"/>
        <v>0</v>
      </c>
      <c r="S1686" s="195">
        <v>0</v>
      </c>
      <c r="T1686" s="196">
        <f t="shared" si="211"/>
        <v>0</v>
      </c>
      <c r="U1686" s="35"/>
      <c r="V1686" s="35"/>
      <c r="W1686" s="35"/>
      <c r="X1686" s="35"/>
      <c r="Y1686" s="35"/>
      <c r="Z1686" s="35"/>
      <c r="AA1686" s="35"/>
      <c r="AB1686" s="35"/>
      <c r="AC1686" s="35"/>
      <c r="AD1686" s="35"/>
      <c r="AE1686" s="35"/>
      <c r="AR1686" s="197" t="s">
        <v>373</v>
      </c>
      <c r="AT1686" s="197" t="s">
        <v>250</v>
      </c>
      <c r="AU1686" s="197" t="s">
        <v>85</v>
      </c>
      <c r="AY1686" s="18" t="s">
        <v>158</v>
      </c>
      <c r="BE1686" s="198">
        <f t="shared" si="212"/>
        <v>0</v>
      </c>
      <c r="BF1686" s="198">
        <f t="shared" si="213"/>
        <v>0</v>
      </c>
      <c r="BG1686" s="198">
        <f t="shared" si="214"/>
        <v>0</v>
      </c>
      <c r="BH1686" s="198">
        <f t="shared" si="215"/>
        <v>0</v>
      </c>
      <c r="BI1686" s="198">
        <f t="shared" si="216"/>
        <v>0</v>
      </c>
      <c r="BJ1686" s="18" t="s">
        <v>8</v>
      </c>
      <c r="BK1686" s="198">
        <f t="shared" si="217"/>
        <v>0</v>
      </c>
      <c r="BL1686" s="18" t="s">
        <v>283</v>
      </c>
      <c r="BM1686" s="197" t="s">
        <v>3843</v>
      </c>
    </row>
    <row r="1687" spans="1:65" s="2" customFormat="1" ht="16.5" customHeight="1">
      <c r="A1687" s="35"/>
      <c r="B1687" s="36"/>
      <c r="C1687" s="247" t="s">
        <v>3844</v>
      </c>
      <c r="D1687" s="247" t="s">
        <v>250</v>
      </c>
      <c r="E1687" s="248" t="s">
        <v>3845</v>
      </c>
      <c r="F1687" s="249" t="s">
        <v>1730</v>
      </c>
      <c r="G1687" s="250" t="s">
        <v>498</v>
      </c>
      <c r="H1687" s="251">
        <v>1</v>
      </c>
      <c r="I1687" s="252"/>
      <c r="J1687" s="251">
        <f t="shared" si="208"/>
        <v>0</v>
      </c>
      <c r="K1687" s="249" t="s">
        <v>1</v>
      </c>
      <c r="L1687" s="253"/>
      <c r="M1687" s="254" t="s">
        <v>1</v>
      </c>
      <c r="N1687" s="255" t="s">
        <v>41</v>
      </c>
      <c r="O1687" s="72"/>
      <c r="P1687" s="195">
        <f t="shared" si="209"/>
        <v>0</v>
      </c>
      <c r="Q1687" s="195">
        <v>0</v>
      </c>
      <c r="R1687" s="195">
        <f t="shared" si="210"/>
        <v>0</v>
      </c>
      <c r="S1687" s="195">
        <v>0</v>
      </c>
      <c r="T1687" s="196">
        <f t="shared" si="211"/>
        <v>0</v>
      </c>
      <c r="U1687" s="35"/>
      <c r="V1687" s="35"/>
      <c r="W1687" s="35"/>
      <c r="X1687" s="35"/>
      <c r="Y1687" s="35"/>
      <c r="Z1687" s="35"/>
      <c r="AA1687" s="35"/>
      <c r="AB1687" s="35"/>
      <c r="AC1687" s="35"/>
      <c r="AD1687" s="35"/>
      <c r="AE1687" s="35"/>
      <c r="AR1687" s="197" t="s">
        <v>373</v>
      </c>
      <c r="AT1687" s="197" t="s">
        <v>250</v>
      </c>
      <c r="AU1687" s="197" t="s">
        <v>85</v>
      </c>
      <c r="AY1687" s="18" t="s">
        <v>158</v>
      </c>
      <c r="BE1687" s="198">
        <f t="shared" si="212"/>
        <v>0</v>
      </c>
      <c r="BF1687" s="198">
        <f t="shared" si="213"/>
        <v>0</v>
      </c>
      <c r="BG1687" s="198">
        <f t="shared" si="214"/>
        <v>0</v>
      </c>
      <c r="BH1687" s="198">
        <f t="shared" si="215"/>
        <v>0</v>
      </c>
      <c r="BI1687" s="198">
        <f t="shared" si="216"/>
        <v>0</v>
      </c>
      <c r="BJ1687" s="18" t="s">
        <v>8</v>
      </c>
      <c r="BK1687" s="198">
        <f t="shared" si="217"/>
        <v>0</v>
      </c>
      <c r="BL1687" s="18" t="s">
        <v>283</v>
      </c>
      <c r="BM1687" s="197" t="s">
        <v>3846</v>
      </c>
    </row>
    <row r="1688" spans="1:65" s="2" customFormat="1" ht="16.5" customHeight="1">
      <c r="A1688" s="35"/>
      <c r="B1688" s="36"/>
      <c r="C1688" s="247" t="s">
        <v>3847</v>
      </c>
      <c r="D1688" s="247" t="s">
        <v>250</v>
      </c>
      <c r="E1688" s="248" t="s">
        <v>3848</v>
      </c>
      <c r="F1688" s="249" t="s">
        <v>3149</v>
      </c>
      <c r="G1688" s="250" t="s">
        <v>498</v>
      </c>
      <c r="H1688" s="251">
        <v>1</v>
      </c>
      <c r="I1688" s="252"/>
      <c r="J1688" s="251">
        <f t="shared" si="208"/>
        <v>0</v>
      </c>
      <c r="K1688" s="249" t="s">
        <v>1</v>
      </c>
      <c r="L1688" s="253"/>
      <c r="M1688" s="254" t="s">
        <v>1</v>
      </c>
      <c r="N1688" s="255" t="s">
        <v>41</v>
      </c>
      <c r="O1688" s="72"/>
      <c r="P1688" s="195">
        <f t="shared" si="209"/>
        <v>0</v>
      </c>
      <c r="Q1688" s="195">
        <v>0</v>
      </c>
      <c r="R1688" s="195">
        <f t="shared" si="210"/>
        <v>0</v>
      </c>
      <c r="S1688" s="195">
        <v>0</v>
      </c>
      <c r="T1688" s="196">
        <f t="shared" si="211"/>
        <v>0</v>
      </c>
      <c r="U1688" s="35"/>
      <c r="V1688" s="35"/>
      <c r="W1688" s="35"/>
      <c r="X1688" s="35"/>
      <c r="Y1688" s="35"/>
      <c r="Z1688" s="35"/>
      <c r="AA1688" s="35"/>
      <c r="AB1688" s="35"/>
      <c r="AC1688" s="35"/>
      <c r="AD1688" s="35"/>
      <c r="AE1688" s="35"/>
      <c r="AR1688" s="197" t="s">
        <v>373</v>
      </c>
      <c r="AT1688" s="197" t="s">
        <v>250</v>
      </c>
      <c r="AU1688" s="197" t="s">
        <v>85</v>
      </c>
      <c r="AY1688" s="18" t="s">
        <v>158</v>
      </c>
      <c r="BE1688" s="198">
        <f t="shared" si="212"/>
        <v>0</v>
      </c>
      <c r="BF1688" s="198">
        <f t="shared" si="213"/>
        <v>0</v>
      </c>
      <c r="BG1688" s="198">
        <f t="shared" si="214"/>
        <v>0</v>
      </c>
      <c r="BH1688" s="198">
        <f t="shared" si="215"/>
        <v>0</v>
      </c>
      <c r="BI1688" s="198">
        <f t="shared" si="216"/>
        <v>0</v>
      </c>
      <c r="BJ1688" s="18" t="s">
        <v>8</v>
      </c>
      <c r="BK1688" s="198">
        <f t="shared" si="217"/>
        <v>0</v>
      </c>
      <c r="BL1688" s="18" t="s">
        <v>283</v>
      </c>
      <c r="BM1688" s="197" t="s">
        <v>3849</v>
      </c>
    </row>
    <row r="1689" spans="1:65" s="2" customFormat="1" ht="21.75" customHeight="1">
      <c r="A1689" s="35"/>
      <c r="B1689" s="36"/>
      <c r="C1689" s="247" t="s">
        <v>3850</v>
      </c>
      <c r="D1689" s="247" t="s">
        <v>250</v>
      </c>
      <c r="E1689" s="248" t="s">
        <v>3851</v>
      </c>
      <c r="F1689" s="249" t="s">
        <v>3852</v>
      </c>
      <c r="G1689" s="250" t="s">
        <v>8</v>
      </c>
      <c r="H1689" s="251">
        <v>1</v>
      </c>
      <c r="I1689" s="252"/>
      <c r="J1689" s="251">
        <f t="shared" si="208"/>
        <v>0</v>
      </c>
      <c r="K1689" s="249" t="s">
        <v>1</v>
      </c>
      <c r="L1689" s="253"/>
      <c r="M1689" s="254" t="s">
        <v>1</v>
      </c>
      <c r="N1689" s="255" t="s">
        <v>41</v>
      </c>
      <c r="O1689" s="72"/>
      <c r="P1689" s="195">
        <f t="shared" si="209"/>
        <v>0</v>
      </c>
      <c r="Q1689" s="195">
        <v>0</v>
      </c>
      <c r="R1689" s="195">
        <f t="shared" si="210"/>
        <v>0</v>
      </c>
      <c r="S1689" s="195">
        <v>0</v>
      </c>
      <c r="T1689" s="196">
        <f t="shared" si="211"/>
        <v>0</v>
      </c>
      <c r="U1689" s="35"/>
      <c r="V1689" s="35"/>
      <c r="W1689" s="35"/>
      <c r="X1689" s="35"/>
      <c r="Y1689" s="35"/>
      <c r="Z1689" s="35"/>
      <c r="AA1689" s="35"/>
      <c r="AB1689" s="35"/>
      <c r="AC1689" s="35"/>
      <c r="AD1689" s="35"/>
      <c r="AE1689" s="35"/>
      <c r="AR1689" s="197" t="s">
        <v>373</v>
      </c>
      <c r="AT1689" s="197" t="s">
        <v>250</v>
      </c>
      <c r="AU1689" s="197" t="s">
        <v>85</v>
      </c>
      <c r="AY1689" s="18" t="s">
        <v>158</v>
      </c>
      <c r="BE1689" s="198">
        <f t="shared" si="212"/>
        <v>0</v>
      </c>
      <c r="BF1689" s="198">
        <f t="shared" si="213"/>
        <v>0</v>
      </c>
      <c r="BG1689" s="198">
        <f t="shared" si="214"/>
        <v>0</v>
      </c>
      <c r="BH1689" s="198">
        <f t="shared" si="215"/>
        <v>0</v>
      </c>
      <c r="BI1689" s="198">
        <f t="shared" si="216"/>
        <v>0</v>
      </c>
      <c r="BJ1689" s="18" t="s">
        <v>8</v>
      </c>
      <c r="BK1689" s="198">
        <f t="shared" si="217"/>
        <v>0</v>
      </c>
      <c r="BL1689" s="18" t="s">
        <v>283</v>
      </c>
      <c r="BM1689" s="197" t="s">
        <v>3853</v>
      </c>
    </row>
    <row r="1690" spans="1:65" s="2" customFormat="1" ht="24">
      <c r="A1690" s="35"/>
      <c r="B1690" s="36"/>
      <c r="C1690" s="247" t="s">
        <v>3854</v>
      </c>
      <c r="D1690" s="247" t="s">
        <v>250</v>
      </c>
      <c r="E1690" s="248" t="s">
        <v>3855</v>
      </c>
      <c r="F1690" s="249" t="s">
        <v>3556</v>
      </c>
      <c r="G1690" s="250" t="s">
        <v>8</v>
      </c>
      <c r="H1690" s="251">
        <v>1</v>
      </c>
      <c r="I1690" s="252"/>
      <c r="J1690" s="251">
        <f t="shared" si="208"/>
        <v>0</v>
      </c>
      <c r="K1690" s="249" t="s">
        <v>1</v>
      </c>
      <c r="L1690" s="253"/>
      <c r="M1690" s="254" t="s">
        <v>1</v>
      </c>
      <c r="N1690" s="255" t="s">
        <v>41</v>
      </c>
      <c r="O1690" s="72"/>
      <c r="P1690" s="195">
        <f t="shared" si="209"/>
        <v>0</v>
      </c>
      <c r="Q1690" s="195">
        <v>0</v>
      </c>
      <c r="R1690" s="195">
        <f t="shared" si="210"/>
        <v>0</v>
      </c>
      <c r="S1690" s="195">
        <v>0</v>
      </c>
      <c r="T1690" s="196">
        <f t="shared" si="211"/>
        <v>0</v>
      </c>
      <c r="U1690" s="35"/>
      <c r="V1690" s="35"/>
      <c r="W1690" s="35"/>
      <c r="X1690" s="35"/>
      <c r="Y1690" s="35"/>
      <c r="Z1690" s="35"/>
      <c r="AA1690" s="35"/>
      <c r="AB1690" s="35"/>
      <c r="AC1690" s="35"/>
      <c r="AD1690" s="35"/>
      <c r="AE1690" s="35"/>
      <c r="AR1690" s="197" t="s">
        <v>373</v>
      </c>
      <c r="AT1690" s="197" t="s">
        <v>250</v>
      </c>
      <c r="AU1690" s="197" t="s">
        <v>85</v>
      </c>
      <c r="AY1690" s="18" t="s">
        <v>158</v>
      </c>
      <c r="BE1690" s="198">
        <f t="shared" si="212"/>
        <v>0</v>
      </c>
      <c r="BF1690" s="198">
        <f t="shared" si="213"/>
        <v>0</v>
      </c>
      <c r="BG1690" s="198">
        <f t="shared" si="214"/>
        <v>0</v>
      </c>
      <c r="BH1690" s="198">
        <f t="shared" si="215"/>
        <v>0</v>
      </c>
      <c r="BI1690" s="198">
        <f t="shared" si="216"/>
        <v>0</v>
      </c>
      <c r="BJ1690" s="18" t="s">
        <v>8</v>
      </c>
      <c r="BK1690" s="198">
        <f t="shared" si="217"/>
        <v>0</v>
      </c>
      <c r="BL1690" s="18" t="s">
        <v>283</v>
      </c>
      <c r="BM1690" s="197" t="s">
        <v>3856</v>
      </c>
    </row>
    <row r="1691" spans="1:65" s="2" customFormat="1" ht="24">
      <c r="A1691" s="35"/>
      <c r="B1691" s="36"/>
      <c r="C1691" s="247" t="s">
        <v>3857</v>
      </c>
      <c r="D1691" s="247" t="s">
        <v>250</v>
      </c>
      <c r="E1691" s="248" t="s">
        <v>3858</v>
      </c>
      <c r="F1691" s="249" t="s">
        <v>3681</v>
      </c>
      <c r="G1691" s="250" t="s">
        <v>85</v>
      </c>
      <c r="H1691" s="251">
        <v>2</v>
      </c>
      <c r="I1691" s="252"/>
      <c r="J1691" s="251">
        <f t="shared" si="208"/>
        <v>0</v>
      </c>
      <c r="K1691" s="249" t="s">
        <v>1</v>
      </c>
      <c r="L1691" s="253"/>
      <c r="M1691" s="254" t="s">
        <v>1</v>
      </c>
      <c r="N1691" s="255" t="s">
        <v>41</v>
      </c>
      <c r="O1691" s="72"/>
      <c r="P1691" s="195">
        <f t="shared" si="209"/>
        <v>0</v>
      </c>
      <c r="Q1691" s="195">
        <v>0</v>
      </c>
      <c r="R1691" s="195">
        <f t="shared" si="210"/>
        <v>0</v>
      </c>
      <c r="S1691" s="195">
        <v>0</v>
      </c>
      <c r="T1691" s="196">
        <f t="shared" si="211"/>
        <v>0</v>
      </c>
      <c r="U1691" s="35"/>
      <c r="V1691" s="35"/>
      <c r="W1691" s="35"/>
      <c r="X1691" s="35"/>
      <c r="Y1691" s="35"/>
      <c r="Z1691" s="35"/>
      <c r="AA1691" s="35"/>
      <c r="AB1691" s="35"/>
      <c r="AC1691" s="35"/>
      <c r="AD1691" s="35"/>
      <c r="AE1691" s="35"/>
      <c r="AR1691" s="197" t="s">
        <v>373</v>
      </c>
      <c r="AT1691" s="197" t="s">
        <v>250</v>
      </c>
      <c r="AU1691" s="197" t="s">
        <v>85</v>
      </c>
      <c r="AY1691" s="18" t="s">
        <v>158</v>
      </c>
      <c r="BE1691" s="198">
        <f t="shared" si="212"/>
        <v>0</v>
      </c>
      <c r="BF1691" s="198">
        <f t="shared" si="213"/>
        <v>0</v>
      </c>
      <c r="BG1691" s="198">
        <f t="shared" si="214"/>
        <v>0</v>
      </c>
      <c r="BH1691" s="198">
        <f t="shared" si="215"/>
        <v>0</v>
      </c>
      <c r="BI1691" s="198">
        <f t="shared" si="216"/>
        <v>0</v>
      </c>
      <c r="BJ1691" s="18" t="s">
        <v>8</v>
      </c>
      <c r="BK1691" s="198">
        <f t="shared" si="217"/>
        <v>0</v>
      </c>
      <c r="BL1691" s="18" t="s">
        <v>283</v>
      </c>
      <c r="BM1691" s="197" t="s">
        <v>3859</v>
      </c>
    </row>
    <row r="1692" spans="1:65" s="2" customFormat="1" ht="24">
      <c r="A1692" s="35"/>
      <c r="B1692" s="36"/>
      <c r="C1692" s="247" t="s">
        <v>3860</v>
      </c>
      <c r="D1692" s="247" t="s">
        <v>250</v>
      </c>
      <c r="E1692" s="248" t="s">
        <v>3861</v>
      </c>
      <c r="F1692" s="249" t="s">
        <v>3604</v>
      </c>
      <c r="G1692" s="250" t="s">
        <v>25</v>
      </c>
      <c r="H1692" s="251">
        <v>10</v>
      </c>
      <c r="I1692" s="252"/>
      <c r="J1692" s="251">
        <f t="shared" si="208"/>
        <v>0</v>
      </c>
      <c r="K1692" s="249" t="s">
        <v>1</v>
      </c>
      <c r="L1692" s="253"/>
      <c r="M1692" s="254" t="s">
        <v>1</v>
      </c>
      <c r="N1692" s="255" t="s">
        <v>41</v>
      </c>
      <c r="O1692" s="72"/>
      <c r="P1692" s="195">
        <f t="shared" si="209"/>
        <v>0</v>
      </c>
      <c r="Q1692" s="195">
        <v>0</v>
      </c>
      <c r="R1692" s="195">
        <f t="shared" si="210"/>
        <v>0</v>
      </c>
      <c r="S1692" s="195">
        <v>0</v>
      </c>
      <c r="T1692" s="196">
        <f t="shared" si="211"/>
        <v>0</v>
      </c>
      <c r="U1692" s="35"/>
      <c r="V1692" s="35"/>
      <c r="W1692" s="35"/>
      <c r="X1692" s="35"/>
      <c r="Y1692" s="35"/>
      <c r="Z1692" s="35"/>
      <c r="AA1692" s="35"/>
      <c r="AB1692" s="35"/>
      <c r="AC1692" s="35"/>
      <c r="AD1692" s="35"/>
      <c r="AE1692" s="35"/>
      <c r="AR1692" s="197" t="s">
        <v>373</v>
      </c>
      <c r="AT1692" s="197" t="s">
        <v>250</v>
      </c>
      <c r="AU1692" s="197" t="s">
        <v>85</v>
      </c>
      <c r="AY1692" s="18" t="s">
        <v>158</v>
      </c>
      <c r="BE1692" s="198">
        <f t="shared" si="212"/>
        <v>0</v>
      </c>
      <c r="BF1692" s="198">
        <f t="shared" si="213"/>
        <v>0</v>
      </c>
      <c r="BG1692" s="198">
        <f t="shared" si="214"/>
        <v>0</v>
      </c>
      <c r="BH1692" s="198">
        <f t="shared" si="215"/>
        <v>0</v>
      </c>
      <c r="BI1692" s="198">
        <f t="shared" si="216"/>
        <v>0</v>
      </c>
      <c r="BJ1692" s="18" t="s">
        <v>8</v>
      </c>
      <c r="BK1692" s="198">
        <f t="shared" si="217"/>
        <v>0</v>
      </c>
      <c r="BL1692" s="18" t="s">
        <v>283</v>
      </c>
      <c r="BM1692" s="197" t="s">
        <v>3862</v>
      </c>
    </row>
    <row r="1693" spans="1:65" s="2" customFormat="1" ht="24">
      <c r="A1693" s="35"/>
      <c r="B1693" s="36"/>
      <c r="C1693" s="247" t="s">
        <v>3863</v>
      </c>
      <c r="D1693" s="247" t="s">
        <v>250</v>
      </c>
      <c r="E1693" s="248" t="s">
        <v>3864</v>
      </c>
      <c r="F1693" s="249" t="s">
        <v>3865</v>
      </c>
      <c r="G1693" s="250" t="s">
        <v>8</v>
      </c>
      <c r="H1693" s="251">
        <v>1</v>
      </c>
      <c r="I1693" s="252"/>
      <c r="J1693" s="251">
        <f t="shared" si="208"/>
        <v>0</v>
      </c>
      <c r="K1693" s="249" t="s">
        <v>1</v>
      </c>
      <c r="L1693" s="253"/>
      <c r="M1693" s="254" t="s">
        <v>1</v>
      </c>
      <c r="N1693" s="255" t="s">
        <v>41</v>
      </c>
      <c r="O1693" s="72"/>
      <c r="P1693" s="195">
        <f t="shared" si="209"/>
        <v>0</v>
      </c>
      <c r="Q1693" s="195">
        <v>0</v>
      </c>
      <c r="R1693" s="195">
        <f t="shared" si="210"/>
        <v>0</v>
      </c>
      <c r="S1693" s="195">
        <v>0</v>
      </c>
      <c r="T1693" s="196">
        <f t="shared" si="211"/>
        <v>0</v>
      </c>
      <c r="U1693" s="35"/>
      <c r="V1693" s="35"/>
      <c r="W1693" s="35"/>
      <c r="X1693" s="35"/>
      <c r="Y1693" s="35"/>
      <c r="Z1693" s="35"/>
      <c r="AA1693" s="35"/>
      <c r="AB1693" s="35"/>
      <c r="AC1693" s="35"/>
      <c r="AD1693" s="35"/>
      <c r="AE1693" s="35"/>
      <c r="AR1693" s="197" t="s">
        <v>373</v>
      </c>
      <c r="AT1693" s="197" t="s">
        <v>250</v>
      </c>
      <c r="AU1693" s="197" t="s">
        <v>85</v>
      </c>
      <c r="AY1693" s="18" t="s">
        <v>158</v>
      </c>
      <c r="BE1693" s="198">
        <f t="shared" si="212"/>
        <v>0</v>
      </c>
      <c r="BF1693" s="198">
        <f t="shared" si="213"/>
        <v>0</v>
      </c>
      <c r="BG1693" s="198">
        <f t="shared" si="214"/>
        <v>0</v>
      </c>
      <c r="BH1693" s="198">
        <f t="shared" si="215"/>
        <v>0</v>
      </c>
      <c r="BI1693" s="198">
        <f t="shared" si="216"/>
        <v>0</v>
      </c>
      <c r="BJ1693" s="18" t="s">
        <v>8</v>
      </c>
      <c r="BK1693" s="198">
        <f t="shared" si="217"/>
        <v>0</v>
      </c>
      <c r="BL1693" s="18" t="s">
        <v>283</v>
      </c>
      <c r="BM1693" s="197" t="s">
        <v>3866</v>
      </c>
    </row>
    <row r="1694" spans="1:65" s="2" customFormat="1" ht="16.5" customHeight="1">
      <c r="A1694" s="35"/>
      <c r="B1694" s="36"/>
      <c r="C1694" s="247" t="s">
        <v>3867</v>
      </c>
      <c r="D1694" s="247" t="s">
        <v>250</v>
      </c>
      <c r="E1694" s="248" t="s">
        <v>3868</v>
      </c>
      <c r="F1694" s="249" t="s">
        <v>1738</v>
      </c>
      <c r="G1694" s="250" t="s">
        <v>478</v>
      </c>
      <c r="H1694" s="251">
        <v>1</v>
      </c>
      <c r="I1694" s="252"/>
      <c r="J1694" s="251">
        <f t="shared" si="208"/>
        <v>0</v>
      </c>
      <c r="K1694" s="249" t="s">
        <v>1</v>
      </c>
      <c r="L1694" s="253"/>
      <c r="M1694" s="254" t="s">
        <v>1</v>
      </c>
      <c r="N1694" s="255" t="s">
        <v>41</v>
      </c>
      <c r="O1694" s="72"/>
      <c r="P1694" s="195">
        <f t="shared" si="209"/>
        <v>0</v>
      </c>
      <c r="Q1694" s="195">
        <v>0</v>
      </c>
      <c r="R1694" s="195">
        <f t="shared" si="210"/>
        <v>0</v>
      </c>
      <c r="S1694" s="195">
        <v>0</v>
      </c>
      <c r="T1694" s="196">
        <f t="shared" si="211"/>
        <v>0</v>
      </c>
      <c r="U1694" s="35"/>
      <c r="V1694" s="35"/>
      <c r="W1694" s="35"/>
      <c r="X1694" s="35"/>
      <c r="Y1694" s="35"/>
      <c r="Z1694" s="35"/>
      <c r="AA1694" s="35"/>
      <c r="AB1694" s="35"/>
      <c r="AC1694" s="35"/>
      <c r="AD1694" s="35"/>
      <c r="AE1694" s="35"/>
      <c r="AR1694" s="197" t="s">
        <v>373</v>
      </c>
      <c r="AT1694" s="197" t="s">
        <v>250</v>
      </c>
      <c r="AU1694" s="197" t="s">
        <v>85</v>
      </c>
      <c r="AY1694" s="18" t="s">
        <v>158</v>
      </c>
      <c r="BE1694" s="198">
        <f t="shared" si="212"/>
        <v>0</v>
      </c>
      <c r="BF1694" s="198">
        <f t="shared" si="213"/>
        <v>0</v>
      </c>
      <c r="BG1694" s="198">
        <f t="shared" si="214"/>
        <v>0</v>
      </c>
      <c r="BH1694" s="198">
        <f t="shared" si="215"/>
        <v>0</v>
      </c>
      <c r="BI1694" s="198">
        <f t="shared" si="216"/>
        <v>0</v>
      </c>
      <c r="BJ1694" s="18" t="s">
        <v>8</v>
      </c>
      <c r="BK1694" s="198">
        <f t="shared" si="217"/>
        <v>0</v>
      </c>
      <c r="BL1694" s="18" t="s">
        <v>283</v>
      </c>
      <c r="BM1694" s="197" t="s">
        <v>3869</v>
      </c>
    </row>
    <row r="1695" spans="1:65" s="2" customFormat="1" ht="24">
      <c r="A1695" s="35"/>
      <c r="B1695" s="36"/>
      <c r="C1695" s="247" t="s">
        <v>3870</v>
      </c>
      <c r="D1695" s="247" t="s">
        <v>250</v>
      </c>
      <c r="E1695" s="248" t="s">
        <v>3871</v>
      </c>
      <c r="F1695" s="249" t="s">
        <v>3126</v>
      </c>
      <c r="G1695" s="250" t="s">
        <v>209</v>
      </c>
      <c r="H1695" s="251">
        <v>1</v>
      </c>
      <c r="I1695" s="252"/>
      <c r="J1695" s="251">
        <f t="shared" si="208"/>
        <v>0</v>
      </c>
      <c r="K1695" s="249" t="s">
        <v>1</v>
      </c>
      <c r="L1695" s="253"/>
      <c r="M1695" s="254" t="s">
        <v>1</v>
      </c>
      <c r="N1695" s="255" t="s">
        <v>41</v>
      </c>
      <c r="O1695" s="72"/>
      <c r="P1695" s="195">
        <f t="shared" si="209"/>
        <v>0</v>
      </c>
      <c r="Q1695" s="195">
        <v>0</v>
      </c>
      <c r="R1695" s="195">
        <f t="shared" si="210"/>
        <v>0</v>
      </c>
      <c r="S1695" s="195">
        <v>0</v>
      </c>
      <c r="T1695" s="196">
        <f t="shared" si="211"/>
        <v>0</v>
      </c>
      <c r="U1695" s="35"/>
      <c r="V1695" s="35"/>
      <c r="W1695" s="35"/>
      <c r="X1695" s="35"/>
      <c r="Y1695" s="35"/>
      <c r="Z1695" s="35"/>
      <c r="AA1695" s="35"/>
      <c r="AB1695" s="35"/>
      <c r="AC1695" s="35"/>
      <c r="AD1695" s="35"/>
      <c r="AE1695" s="35"/>
      <c r="AR1695" s="197" t="s">
        <v>373</v>
      </c>
      <c r="AT1695" s="197" t="s">
        <v>250</v>
      </c>
      <c r="AU1695" s="197" t="s">
        <v>85</v>
      </c>
      <c r="AY1695" s="18" t="s">
        <v>158</v>
      </c>
      <c r="BE1695" s="198">
        <f t="shared" si="212"/>
        <v>0</v>
      </c>
      <c r="BF1695" s="198">
        <f t="shared" si="213"/>
        <v>0</v>
      </c>
      <c r="BG1695" s="198">
        <f t="shared" si="214"/>
        <v>0</v>
      </c>
      <c r="BH1695" s="198">
        <f t="shared" si="215"/>
        <v>0</v>
      </c>
      <c r="BI1695" s="198">
        <f t="shared" si="216"/>
        <v>0</v>
      </c>
      <c r="BJ1695" s="18" t="s">
        <v>8</v>
      </c>
      <c r="BK1695" s="198">
        <f t="shared" si="217"/>
        <v>0</v>
      </c>
      <c r="BL1695" s="18" t="s">
        <v>283</v>
      </c>
      <c r="BM1695" s="197" t="s">
        <v>3872</v>
      </c>
    </row>
    <row r="1696" spans="1:65" s="2" customFormat="1" ht="24">
      <c r="A1696" s="35"/>
      <c r="B1696" s="36"/>
      <c r="C1696" s="247" t="s">
        <v>3873</v>
      </c>
      <c r="D1696" s="247" t="s">
        <v>250</v>
      </c>
      <c r="E1696" s="248" t="s">
        <v>3874</v>
      </c>
      <c r="F1696" s="249" t="s">
        <v>3328</v>
      </c>
      <c r="G1696" s="250" t="s">
        <v>8</v>
      </c>
      <c r="H1696" s="251">
        <v>1</v>
      </c>
      <c r="I1696" s="252"/>
      <c r="J1696" s="251">
        <f t="shared" si="208"/>
        <v>0</v>
      </c>
      <c r="K1696" s="249" t="s">
        <v>1</v>
      </c>
      <c r="L1696" s="253"/>
      <c r="M1696" s="254" t="s">
        <v>1</v>
      </c>
      <c r="N1696" s="255" t="s">
        <v>41</v>
      </c>
      <c r="O1696" s="72"/>
      <c r="P1696" s="195">
        <f t="shared" si="209"/>
        <v>0</v>
      </c>
      <c r="Q1696" s="195">
        <v>0</v>
      </c>
      <c r="R1696" s="195">
        <f t="shared" si="210"/>
        <v>0</v>
      </c>
      <c r="S1696" s="195">
        <v>0</v>
      </c>
      <c r="T1696" s="196">
        <f t="shared" si="211"/>
        <v>0</v>
      </c>
      <c r="U1696" s="35"/>
      <c r="V1696" s="35"/>
      <c r="W1696" s="35"/>
      <c r="X1696" s="35"/>
      <c r="Y1696" s="35"/>
      <c r="Z1696" s="35"/>
      <c r="AA1696" s="35"/>
      <c r="AB1696" s="35"/>
      <c r="AC1696" s="35"/>
      <c r="AD1696" s="35"/>
      <c r="AE1696" s="35"/>
      <c r="AR1696" s="197" t="s">
        <v>373</v>
      </c>
      <c r="AT1696" s="197" t="s">
        <v>250</v>
      </c>
      <c r="AU1696" s="197" t="s">
        <v>85</v>
      </c>
      <c r="AY1696" s="18" t="s">
        <v>158</v>
      </c>
      <c r="BE1696" s="198">
        <f t="shared" si="212"/>
        <v>0</v>
      </c>
      <c r="BF1696" s="198">
        <f t="shared" si="213"/>
        <v>0</v>
      </c>
      <c r="BG1696" s="198">
        <f t="shared" si="214"/>
        <v>0</v>
      </c>
      <c r="BH1696" s="198">
        <f t="shared" si="215"/>
        <v>0</v>
      </c>
      <c r="BI1696" s="198">
        <f t="shared" si="216"/>
        <v>0</v>
      </c>
      <c r="BJ1696" s="18" t="s">
        <v>8</v>
      </c>
      <c r="BK1696" s="198">
        <f t="shared" si="217"/>
        <v>0</v>
      </c>
      <c r="BL1696" s="18" t="s">
        <v>283</v>
      </c>
      <c r="BM1696" s="197" t="s">
        <v>3875</v>
      </c>
    </row>
    <row r="1697" spans="1:65" s="2" customFormat="1" ht="24">
      <c r="A1697" s="35"/>
      <c r="B1697" s="36"/>
      <c r="C1697" s="247" t="s">
        <v>3876</v>
      </c>
      <c r="D1697" s="247" t="s">
        <v>250</v>
      </c>
      <c r="E1697" s="248" t="s">
        <v>3877</v>
      </c>
      <c r="F1697" s="249" t="s">
        <v>3556</v>
      </c>
      <c r="G1697" s="250" t="s">
        <v>8</v>
      </c>
      <c r="H1697" s="251">
        <v>1</v>
      </c>
      <c r="I1697" s="252"/>
      <c r="J1697" s="251">
        <f t="shared" si="208"/>
        <v>0</v>
      </c>
      <c r="K1697" s="249" t="s">
        <v>1</v>
      </c>
      <c r="L1697" s="253"/>
      <c r="M1697" s="254" t="s">
        <v>1</v>
      </c>
      <c r="N1697" s="255" t="s">
        <v>41</v>
      </c>
      <c r="O1697" s="72"/>
      <c r="P1697" s="195">
        <f t="shared" si="209"/>
        <v>0</v>
      </c>
      <c r="Q1697" s="195">
        <v>0</v>
      </c>
      <c r="R1697" s="195">
        <f t="shared" si="210"/>
        <v>0</v>
      </c>
      <c r="S1697" s="195">
        <v>0</v>
      </c>
      <c r="T1697" s="196">
        <f t="shared" si="211"/>
        <v>0</v>
      </c>
      <c r="U1697" s="35"/>
      <c r="V1697" s="35"/>
      <c r="W1697" s="35"/>
      <c r="X1697" s="35"/>
      <c r="Y1697" s="35"/>
      <c r="Z1697" s="35"/>
      <c r="AA1697" s="35"/>
      <c r="AB1697" s="35"/>
      <c r="AC1697" s="35"/>
      <c r="AD1697" s="35"/>
      <c r="AE1697" s="35"/>
      <c r="AR1697" s="197" t="s">
        <v>373</v>
      </c>
      <c r="AT1697" s="197" t="s">
        <v>250</v>
      </c>
      <c r="AU1697" s="197" t="s">
        <v>85</v>
      </c>
      <c r="AY1697" s="18" t="s">
        <v>158</v>
      </c>
      <c r="BE1697" s="198">
        <f t="shared" si="212"/>
        <v>0</v>
      </c>
      <c r="BF1697" s="198">
        <f t="shared" si="213"/>
        <v>0</v>
      </c>
      <c r="BG1697" s="198">
        <f t="shared" si="214"/>
        <v>0</v>
      </c>
      <c r="BH1697" s="198">
        <f t="shared" si="215"/>
        <v>0</v>
      </c>
      <c r="BI1697" s="198">
        <f t="shared" si="216"/>
        <v>0</v>
      </c>
      <c r="BJ1697" s="18" t="s">
        <v>8</v>
      </c>
      <c r="BK1697" s="198">
        <f t="shared" si="217"/>
        <v>0</v>
      </c>
      <c r="BL1697" s="18" t="s">
        <v>283</v>
      </c>
      <c r="BM1697" s="197" t="s">
        <v>3878</v>
      </c>
    </row>
    <row r="1698" spans="1:65" s="2" customFormat="1" ht="36">
      <c r="A1698" s="35"/>
      <c r="B1698" s="36"/>
      <c r="C1698" s="247" t="s">
        <v>3879</v>
      </c>
      <c r="D1698" s="247" t="s">
        <v>250</v>
      </c>
      <c r="E1698" s="248" t="s">
        <v>3880</v>
      </c>
      <c r="F1698" s="249" t="s">
        <v>3881</v>
      </c>
      <c r="G1698" s="250" t="s">
        <v>8</v>
      </c>
      <c r="H1698" s="251">
        <v>1</v>
      </c>
      <c r="I1698" s="252"/>
      <c r="J1698" s="251">
        <f t="shared" si="208"/>
        <v>0</v>
      </c>
      <c r="K1698" s="249" t="s">
        <v>1</v>
      </c>
      <c r="L1698" s="253"/>
      <c r="M1698" s="254" t="s">
        <v>1</v>
      </c>
      <c r="N1698" s="255" t="s">
        <v>41</v>
      </c>
      <c r="O1698" s="72"/>
      <c r="P1698" s="195">
        <f t="shared" si="209"/>
        <v>0</v>
      </c>
      <c r="Q1698" s="195">
        <v>0</v>
      </c>
      <c r="R1698" s="195">
        <f t="shared" si="210"/>
        <v>0</v>
      </c>
      <c r="S1698" s="195">
        <v>0</v>
      </c>
      <c r="T1698" s="196">
        <f t="shared" si="211"/>
        <v>0</v>
      </c>
      <c r="U1698" s="35"/>
      <c r="V1698" s="35"/>
      <c r="W1698" s="35"/>
      <c r="X1698" s="35"/>
      <c r="Y1698" s="35"/>
      <c r="Z1698" s="35"/>
      <c r="AA1698" s="35"/>
      <c r="AB1698" s="35"/>
      <c r="AC1698" s="35"/>
      <c r="AD1698" s="35"/>
      <c r="AE1698" s="35"/>
      <c r="AR1698" s="197" t="s">
        <v>373</v>
      </c>
      <c r="AT1698" s="197" t="s">
        <v>250</v>
      </c>
      <c r="AU1698" s="197" t="s">
        <v>85</v>
      </c>
      <c r="AY1698" s="18" t="s">
        <v>158</v>
      </c>
      <c r="BE1698" s="198">
        <f t="shared" si="212"/>
        <v>0</v>
      </c>
      <c r="BF1698" s="198">
        <f t="shared" si="213"/>
        <v>0</v>
      </c>
      <c r="BG1698" s="198">
        <f t="shared" si="214"/>
        <v>0</v>
      </c>
      <c r="BH1698" s="198">
        <f t="shared" si="215"/>
        <v>0</v>
      </c>
      <c r="BI1698" s="198">
        <f t="shared" si="216"/>
        <v>0</v>
      </c>
      <c r="BJ1698" s="18" t="s">
        <v>8</v>
      </c>
      <c r="BK1698" s="198">
        <f t="shared" si="217"/>
        <v>0</v>
      </c>
      <c r="BL1698" s="18" t="s">
        <v>283</v>
      </c>
      <c r="BM1698" s="197" t="s">
        <v>3882</v>
      </c>
    </row>
    <row r="1699" spans="1:65" s="2" customFormat="1" ht="24">
      <c r="A1699" s="35"/>
      <c r="B1699" s="36"/>
      <c r="C1699" s="247" t="s">
        <v>3883</v>
      </c>
      <c r="D1699" s="247" t="s">
        <v>250</v>
      </c>
      <c r="E1699" s="248" t="s">
        <v>3884</v>
      </c>
      <c r="F1699" s="249" t="s">
        <v>3604</v>
      </c>
      <c r="G1699" s="250" t="s">
        <v>8</v>
      </c>
      <c r="H1699" s="251">
        <v>1</v>
      </c>
      <c r="I1699" s="252"/>
      <c r="J1699" s="251">
        <f t="shared" si="208"/>
        <v>0</v>
      </c>
      <c r="K1699" s="249" t="s">
        <v>1</v>
      </c>
      <c r="L1699" s="253"/>
      <c r="M1699" s="254" t="s">
        <v>1</v>
      </c>
      <c r="N1699" s="255" t="s">
        <v>41</v>
      </c>
      <c r="O1699" s="72"/>
      <c r="P1699" s="195">
        <f t="shared" si="209"/>
        <v>0</v>
      </c>
      <c r="Q1699" s="195">
        <v>0</v>
      </c>
      <c r="R1699" s="195">
        <f t="shared" si="210"/>
        <v>0</v>
      </c>
      <c r="S1699" s="195">
        <v>0</v>
      </c>
      <c r="T1699" s="196">
        <f t="shared" si="211"/>
        <v>0</v>
      </c>
      <c r="U1699" s="35"/>
      <c r="V1699" s="35"/>
      <c r="W1699" s="35"/>
      <c r="X1699" s="35"/>
      <c r="Y1699" s="35"/>
      <c r="Z1699" s="35"/>
      <c r="AA1699" s="35"/>
      <c r="AB1699" s="35"/>
      <c r="AC1699" s="35"/>
      <c r="AD1699" s="35"/>
      <c r="AE1699" s="35"/>
      <c r="AR1699" s="197" t="s">
        <v>373</v>
      </c>
      <c r="AT1699" s="197" t="s">
        <v>250</v>
      </c>
      <c r="AU1699" s="197" t="s">
        <v>85</v>
      </c>
      <c r="AY1699" s="18" t="s">
        <v>158</v>
      </c>
      <c r="BE1699" s="198">
        <f t="shared" si="212"/>
        <v>0</v>
      </c>
      <c r="BF1699" s="198">
        <f t="shared" si="213"/>
        <v>0</v>
      </c>
      <c r="BG1699" s="198">
        <f t="shared" si="214"/>
        <v>0</v>
      </c>
      <c r="BH1699" s="198">
        <f t="shared" si="215"/>
        <v>0</v>
      </c>
      <c r="BI1699" s="198">
        <f t="shared" si="216"/>
        <v>0</v>
      </c>
      <c r="BJ1699" s="18" t="s">
        <v>8</v>
      </c>
      <c r="BK1699" s="198">
        <f t="shared" si="217"/>
        <v>0</v>
      </c>
      <c r="BL1699" s="18" t="s">
        <v>283</v>
      </c>
      <c r="BM1699" s="197" t="s">
        <v>3885</v>
      </c>
    </row>
    <row r="1700" spans="1:65" s="2" customFormat="1" ht="16.5" customHeight="1">
      <c r="A1700" s="35"/>
      <c r="B1700" s="36"/>
      <c r="C1700" s="247" t="s">
        <v>3886</v>
      </c>
      <c r="D1700" s="247" t="s">
        <v>250</v>
      </c>
      <c r="E1700" s="248" t="s">
        <v>3887</v>
      </c>
      <c r="F1700" s="249" t="s">
        <v>1738</v>
      </c>
      <c r="G1700" s="250" t="s">
        <v>1739</v>
      </c>
      <c r="H1700" s="251">
        <v>10</v>
      </c>
      <c r="I1700" s="252"/>
      <c r="J1700" s="251">
        <f t="shared" si="208"/>
        <v>0</v>
      </c>
      <c r="K1700" s="249" t="s">
        <v>1</v>
      </c>
      <c r="L1700" s="253"/>
      <c r="M1700" s="254" t="s">
        <v>1</v>
      </c>
      <c r="N1700" s="255" t="s">
        <v>41</v>
      </c>
      <c r="O1700" s="72"/>
      <c r="P1700" s="195">
        <f t="shared" si="209"/>
        <v>0</v>
      </c>
      <c r="Q1700" s="195">
        <v>0</v>
      </c>
      <c r="R1700" s="195">
        <f t="shared" si="210"/>
        <v>0</v>
      </c>
      <c r="S1700" s="195">
        <v>0</v>
      </c>
      <c r="T1700" s="196">
        <f t="shared" si="211"/>
        <v>0</v>
      </c>
      <c r="U1700" s="35"/>
      <c r="V1700" s="35"/>
      <c r="W1700" s="35"/>
      <c r="X1700" s="35"/>
      <c r="Y1700" s="35"/>
      <c r="Z1700" s="35"/>
      <c r="AA1700" s="35"/>
      <c r="AB1700" s="35"/>
      <c r="AC1700" s="35"/>
      <c r="AD1700" s="35"/>
      <c r="AE1700" s="35"/>
      <c r="AR1700" s="197" t="s">
        <v>373</v>
      </c>
      <c r="AT1700" s="197" t="s">
        <v>250</v>
      </c>
      <c r="AU1700" s="197" t="s">
        <v>85</v>
      </c>
      <c r="AY1700" s="18" t="s">
        <v>158</v>
      </c>
      <c r="BE1700" s="198">
        <f t="shared" si="212"/>
        <v>0</v>
      </c>
      <c r="BF1700" s="198">
        <f t="shared" si="213"/>
        <v>0</v>
      </c>
      <c r="BG1700" s="198">
        <f t="shared" si="214"/>
        <v>0</v>
      </c>
      <c r="BH1700" s="198">
        <f t="shared" si="215"/>
        <v>0</v>
      </c>
      <c r="BI1700" s="198">
        <f t="shared" si="216"/>
        <v>0</v>
      </c>
      <c r="BJ1700" s="18" t="s">
        <v>8</v>
      </c>
      <c r="BK1700" s="198">
        <f t="shared" si="217"/>
        <v>0</v>
      </c>
      <c r="BL1700" s="18" t="s">
        <v>283</v>
      </c>
      <c r="BM1700" s="197" t="s">
        <v>3888</v>
      </c>
    </row>
    <row r="1701" spans="1:65" s="2" customFormat="1" ht="16.5" customHeight="1">
      <c r="A1701" s="35"/>
      <c r="B1701" s="36"/>
      <c r="C1701" s="247" t="s">
        <v>3889</v>
      </c>
      <c r="D1701" s="247" t="s">
        <v>250</v>
      </c>
      <c r="E1701" s="248" t="s">
        <v>3890</v>
      </c>
      <c r="F1701" s="249" t="s">
        <v>1726</v>
      </c>
      <c r="G1701" s="250" t="s">
        <v>249</v>
      </c>
      <c r="H1701" s="251">
        <v>5</v>
      </c>
      <c r="I1701" s="252"/>
      <c r="J1701" s="251">
        <f t="shared" si="208"/>
        <v>0</v>
      </c>
      <c r="K1701" s="249" t="s">
        <v>1</v>
      </c>
      <c r="L1701" s="253"/>
      <c r="M1701" s="254" t="s">
        <v>1</v>
      </c>
      <c r="N1701" s="255" t="s">
        <v>41</v>
      </c>
      <c r="O1701" s="72"/>
      <c r="P1701" s="195">
        <f t="shared" si="209"/>
        <v>0</v>
      </c>
      <c r="Q1701" s="195">
        <v>0</v>
      </c>
      <c r="R1701" s="195">
        <f t="shared" si="210"/>
        <v>0</v>
      </c>
      <c r="S1701" s="195">
        <v>0</v>
      </c>
      <c r="T1701" s="196">
        <f t="shared" si="211"/>
        <v>0</v>
      </c>
      <c r="U1701" s="35"/>
      <c r="V1701" s="35"/>
      <c r="W1701" s="35"/>
      <c r="X1701" s="35"/>
      <c r="Y1701" s="35"/>
      <c r="Z1701" s="35"/>
      <c r="AA1701" s="35"/>
      <c r="AB1701" s="35"/>
      <c r="AC1701" s="35"/>
      <c r="AD1701" s="35"/>
      <c r="AE1701" s="35"/>
      <c r="AR1701" s="197" t="s">
        <v>373</v>
      </c>
      <c r="AT1701" s="197" t="s">
        <v>250</v>
      </c>
      <c r="AU1701" s="197" t="s">
        <v>85</v>
      </c>
      <c r="AY1701" s="18" t="s">
        <v>158</v>
      </c>
      <c r="BE1701" s="198">
        <f t="shared" si="212"/>
        <v>0</v>
      </c>
      <c r="BF1701" s="198">
        <f t="shared" si="213"/>
        <v>0</v>
      </c>
      <c r="BG1701" s="198">
        <f t="shared" si="214"/>
        <v>0</v>
      </c>
      <c r="BH1701" s="198">
        <f t="shared" si="215"/>
        <v>0</v>
      </c>
      <c r="BI1701" s="198">
        <f t="shared" si="216"/>
        <v>0</v>
      </c>
      <c r="BJ1701" s="18" t="s">
        <v>8</v>
      </c>
      <c r="BK1701" s="198">
        <f t="shared" si="217"/>
        <v>0</v>
      </c>
      <c r="BL1701" s="18" t="s">
        <v>283</v>
      </c>
      <c r="BM1701" s="197" t="s">
        <v>3891</v>
      </c>
    </row>
    <row r="1702" spans="1:65" s="2" customFormat="1" ht="16.5" customHeight="1">
      <c r="A1702" s="35"/>
      <c r="B1702" s="36"/>
      <c r="C1702" s="247" t="s">
        <v>3892</v>
      </c>
      <c r="D1702" s="247" t="s">
        <v>250</v>
      </c>
      <c r="E1702" s="248" t="s">
        <v>3893</v>
      </c>
      <c r="F1702" s="249" t="s">
        <v>3134</v>
      </c>
      <c r="G1702" s="250" t="s">
        <v>498</v>
      </c>
      <c r="H1702" s="251">
        <v>1</v>
      </c>
      <c r="I1702" s="252"/>
      <c r="J1702" s="251">
        <f t="shared" si="208"/>
        <v>0</v>
      </c>
      <c r="K1702" s="249" t="s">
        <v>1</v>
      </c>
      <c r="L1702" s="253"/>
      <c r="M1702" s="254" t="s">
        <v>1</v>
      </c>
      <c r="N1702" s="255" t="s">
        <v>41</v>
      </c>
      <c r="O1702" s="72"/>
      <c r="P1702" s="195">
        <f t="shared" si="209"/>
        <v>0</v>
      </c>
      <c r="Q1702" s="195">
        <v>0</v>
      </c>
      <c r="R1702" s="195">
        <f t="shared" si="210"/>
        <v>0</v>
      </c>
      <c r="S1702" s="195">
        <v>0</v>
      </c>
      <c r="T1702" s="196">
        <f t="shared" si="211"/>
        <v>0</v>
      </c>
      <c r="U1702" s="35"/>
      <c r="V1702" s="35"/>
      <c r="W1702" s="35"/>
      <c r="X1702" s="35"/>
      <c r="Y1702" s="35"/>
      <c r="Z1702" s="35"/>
      <c r="AA1702" s="35"/>
      <c r="AB1702" s="35"/>
      <c r="AC1702" s="35"/>
      <c r="AD1702" s="35"/>
      <c r="AE1702" s="35"/>
      <c r="AR1702" s="197" t="s">
        <v>373</v>
      </c>
      <c r="AT1702" s="197" t="s">
        <v>250</v>
      </c>
      <c r="AU1702" s="197" t="s">
        <v>85</v>
      </c>
      <c r="AY1702" s="18" t="s">
        <v>158</v>
      </c>
      <c r="BE1702" s="198">
        <f t="shared" si="212"/>
        <v>0</v>
      </c>
      <c r="BF1702" s="198">
        <f t="shared" si="213"/>
        <v>0</v>
      </c>
      <c r="BG1702" s="198">
        <f t="shared" si="214"/>
        <v>0</v>
      </c>
      <c r="BH1702" s="198">
        <f t="shared" si="215"/>
        <v>0</v>
      </c>
      <c r="BI1702" s="198">
        <f t="shared" si="216"/>
        <v>0</v>
      </c>
      <c r="BJ1702" s="18" t="s">
        <v>8</v>
      </c>
      <c r="BK1702" s="198">
        <f t="shared" si="217"/>
        <v>0</v>
      </c>
      <c r="BL1702" s="18" t="s">
        <v>283</v>
      </c>
      <c r="BM1702" s="197" t="s">
        <v>3894</v>
      </c>
    </row>
    <row r="1703" spans="1:65" s="2" customFormat="1" ht="16.5" customHeight="1">
      <c r="A1703" s="35"/>
      <c r="B1703" s="36"/>
      <c r="C1703" s="247" t="s">
        <v>3895</v>
      </c>
      <c r="D1703" s="247" t="s">
        <v>250</v>
      </c>
      <c r="E1703" s="248" t="s">
        <v>3896</v>
      </c>
      <c r="F1703" s="249" t="s">
        <v>3140</v>
      </c>
      <c r="G1703" s="250" t="s">
        <v>498</v>
      </c>
      <c r="H1703" s="251">
        <v>1</v>
      </c>
      <c r="I1703" s="252"/>
      <c r="J1703" s="251">
        <f t="shared" si="208"/>
        <v>0</v>
      </c>
      <c r="K1703" s="249" t="s">
        <v>1</v>
      </c>
      <c r="L1703" s="253"/>
      <c r="M1703" s="254" t="s">
        <v>1</v>
      </c>
      <c r="N1703" s="255" t="s">
        <v>41</v>
      </c>
      <c r="O1703" s="72"/>
      <c r="P1703" s="195">
        <f t="shared" si="209"/>
        <v>0</v>
      </c>
      <c r="Q1703" s="195">
        <v>0</v>
      </c>
      <c r="R1703" s="195">
        <f t="shared" si="210"/>
        <v>0</v>
      </c>
      <c r="S1703" s="195">
        <v>0</v>
      </c>
      <c r="T1703" s="196">
        <f t="shared" si="211"/>
        <v>0</v>
      </c>
      <c r="U1703" s="35"/>
      <c r="V1703" s="35"/>
      <c r="W1703" s="35"/>
      <c r="X1703" s="35"/>
      <c r="Y1703" s="35"/>
      <c r="Z1703" s="35"/>
      <c r="AA1703" s="35"/>
      <c r="AB1703" s="35"/>
      <c r="AC1703" s="35"/>
      <c r="AD1703" s="35"/>
      <c r="AE1703" s="35"/>
      <c r="AR1703" s="197" t="s">
        <v>373</v>
      </c>
      <c r="AT1703" s="197" t="s">
        <v>250</v>
      </c>
      <c r="AU1703" s="197" t="s">
        <v>85</v>
      </c>
      <c r="AY1703" s="18" t="s">
        <v>158</v>
      </c>
      <c r="BE1703" s="198">
        <f t="shared" si="212"/>
        <v>0</v>
      </c>
      <c r="BF1703" s="198">
        <f t="shared" si="213"/>
        <v>0</v>
      </c>
      <c r="BG1703" s="198">
        <f t="shared" si="214"/>
        <v>0</v>
      </c>
      <c r="BH1703" s="198">
        <f t="shared" si="215"/>
        <v>0</v>
      </c>
      <c r="BI1703" s="198">
        <f t="shared" si="216"/>
        <v>0</v>
      </c>
      <c r="BJ1703" s="18" t="s">
        <v>8</v>
      </c>
      <c r="BK1703" s="198">
        <f t="shared" si="217"/>
        <v>0</v>
      </c>
      <c r="BL1703" s="18" t="s">
        <v>283</v>
      </c>
      <c r="BM1703" s="197" t="s">
        <v>3897</v>
      </c>
    </row>
    <row r="1704" spans="1:65" s="2" customFormat="1" ht="16.5" customHeight="1">
      <c r="A1704" s="35"/>
      <c r="B1704" s="36"/>
      <c r="C1704" s="247" t="s">
        <v>3898</v>
      </c>
      <c r="D1704" s="247" t="s">
        <v>250</v>
      </c>
      <c r="E1704" s="248" t="s">
        <v>3899</v>
      </c>
      <c r="F1704" s="249" t="s">
        <v>1726</v>
      </c>
      <c r="G1704" s="250" t="s">
        <v>1739</v>
      </c>
      <c r="H1704" s="251">
        <v>3</v>
      </c>
      <c r="I1704" s="252"/>
      <c r="J1704" s="251">
        <f t="shared" si="208"/>
        <v>0</v>
      </c>
      <c r="K1704" s="249" t="s">
        <v>1</v>
      </c>
      <c r="L1704" s="253"/>
      <c r="M1704" s="254" t="s">
        <v>1</v>
      </c>
      <c r="N1704" s="255" t="s">
        <v>41</v>
      </c>
      <c r="O1704" s="72"/>
      <c r="P1704" s="195">
        <f t="shared" si="209"/>
        <v>0</v>
      </c>
      <c r="Q1704" s="195">
        <v>0</v>
      </c>
      <c r="R1704" s="195">
        <f t="shared" si="210"/>
        <v>0</v>
      </c>
      <c r="S1704" s="195">
        <v>0</v>
      </c>
      <c r="T1704" s="196">
        <f t="shared" si="211"/>
        <v>0</v>
      </c>
      <c r="U1704" s="35"/>
      <c r="V1704" s="35"/>
      <c r="W1704" s="35"/>
      <c r="X1704" s="35"/>
      <c r="Y1704" s="35"/>
      <c r="Z1704" s="35"/>
      <c r="AA1704" s="35"/>
      <c r="AB1704" s="35"/>
      <c r="AC1704" s="35"/>
      <c r="AD1704" s="35"/>
      <c r="AE1704" s="35"/>
      <c r="AR1704" s="197" t="s">
        <v>373</v>
      </c>
      <c r="AT1704" s="197" t="s">
        <v>250</v>
      </c>
      <c r="AU1704" s="197" t="s">
        <v>85</v>
      </c>
      <c r="AY1704" s="18" t="s">
        <v>158</v>
      </c>
      <c r="BE1704" s="198">
        <f t="shared" si="212"/>
        <v>0</v>
      </c>
      <c r="BF1704" s="198">
        <f t="shared" si="213"/>
        <v>0</v>
      </c>
      <c r="BG1704" s="198">
        <f t="shared" si="214"/>
        <v>0</v>
      </c>
      <c r="BH1704" s="198">
        <f t="shared" si="215"/>
        <v>0</v>
      </c>
      <c r="BI1704" s="198">
        <f t="shared" si="216"/>
        <v>0</v>
      </c>
      <c r="BJ1704" s="18" t="s">
        <v>8</v>
      </c>
      <c r="BK1704" s="198">
        <f t="shared" si="217"/>
        <v>0</v>
      </c>
      <c r="BL1704" s="18" t="s">
        <v>283</v>
      </c>
      <c r="BM1704" s="197" t="s">
        <v>3900</v>
      </c>
    </row>
    <row r="1705" spans="1:65" s="2" customFormat="1" ht="16.5" customHeight="1">
      <c r="A1705" s="35"/>
      <c r="B1705" s="36"/>
      <c r="C1705" s="247" t="s">
        <v>3901</v>
      </c>
      <c r="D1705" s="247" t="s">
        <v>250</v>
      </c>
      <c r="E1705" s="248" t="s">
        <v>3902</v>
      </c>
      <c r="F1705" s="249" t="s">
        <v>1730</v>
      </c>
      <c r="G1705" s="250" t="s">
        <v>498</v>
      </c>
      <c r="H1705" s="251">
        <v>1</v>
      </c>
      <c r="I1705" s="252"/>
      <c r="J1705" s="251">
        <f t="shared" si="208"/>
        <v>0</v>
      </c>
      <c r="K1705" s="249" t="s">
        <v>1</v>
      </c>
      <c r="L1705" s="253"/>
      <c r="M1705" s="254" t="s">
        <v>1</v>
      </c>
      <c r="N1705" s="255" t="s">
        <v>41</v>
      </c>
      <c r="O1705" s="72"/>
      <c r="P1705" s="195">
        <f t="shared" si="209"/>
        <v>0</v>
      </c>
      <c r="Q1705" s="195">
        <v>0</v>
      </c>
      <c r="R1705" s="195">
        <f t="shared" si="210"/>
        <v>0</v>
      </c>
      <c r="S1705" s="195">
        <v>0</v>
      </c>
      <c r="T1705" s="196">
        <f t="shared" si="211"/>
        <v>0</v>
      </c>
      <c r="U1705" s="35"/>
      <c r="V1705" s="35"/>
      <c r="W1705" s="35"/>
      <c r="X1705" s="35"/>
      <c r="Y1705" s="35"/>
      <c r="Z1705" s="35"/>
      <c r="AA1705" s="35"/>
      <c r="AB1705" s="35"/>
      <c r="AC1705" s="35"/>
      <c r="AD1705" s="35"/>
      <c r="AE1705" s="35"/>
      <c r="AR1705" s="197" t="s">
        <v>373</v>
      </c>
      <c r="AT1705" s="197" t="s">
        <v>250</v>
      </c>
      <c r="AU1705" s="197" t="s">
        <v>85</v>
      </c>
      <c r="AY1705" s="18" t="s">
        <v>158</v>
      </c>
      <c r="BE1705" s="198">
        <f t="shared" si="212"/>
        <v>0</v>
      </c>
      <c r="BF1705" s="198">
        <f t="shared" si="213"/>
        <v>0</v>
      </c>
      <c r="BG1705" s="198">
        <f t="shared" si="214"/>
        <v>0</v>
      </c>
      <c r="BH1705" s="198">
        <f t="shared" si="215"/>
        <v>0</v>
      </c>
      <c r="BI1705" s="198">
        <f t="shared" si="216"/>
        <v>0</v>
      </c>
      <c r="BJ1705" s="18" t="s">
        <v>8</v>
      </c>
      <c r="BK1705" s="198">
        <f t="shared" si="217"/>
        <v>0</v>
      </c>
      <c r="BL1705" s="18" t="s">
        <v>283</v>
      </c>
      <c r="BM1705" s="197" t="s">
        <v>3903</v>
      </c>
    </row>
    <row r="1706" spans="1:65" s="2" customFormat="1" ht="16.5" customHeight="1">
      <c r="A1706" s="35"/>
      <c r="B1706" s="36"/>
      <c r="C1706" s="247" t="s">
        <v>3904</v>
      </c>
      <c r="D1706" s="247" t="s">
        <v>250</v>
      </c>
      <c r="E1706" s="248" t="s">
        <v>3905</v>
      </c>
      <c r="F1706" s="249" t="s">
        <v>3149</v>
      </c>
      <c r="G1706" s="250" t="s">
        <v>498</v>
      </c>
      <c r="H1706" s="251">
        <v>1</v>
      </c>
      <c r="I1706" s="252"/>
      <c r="J1706" s="251">
        <f t="shared" si="208"/>
        <v>0</v>
      </c>
      <c r="K1706" s="249" t="s">
        <v>1</v>
      </c>
      <c r="L1706" s="253"/>
      <c r="M1706" s="254" t="s">
        <v>1</v>
      </c>
      <c r="N1706" s="255" t="s">
        <v>41</v>
      </c>
      <c r="O1706" s="72"/>
      <c r="P1706" s="195">
        <f t="shared" si="209"/>
        <v>0</v>
      </c>
      <c r="Q1706" s="195">
        <v>0</v>
      </c>
      <c r="R1706" s="195">
        <f t="shared" si="210"/>
        <v>0</v>
      </c>
      <c r="S1706" s="195">
        <v>0</v>
      </c>
      <c r="T1706" s="196">
        <f t="shared" si="211"/>
        <v>0</v>
      </c>
      <c r="U1706" s="35"/>
      <c r="V1706" s="35"/>
      <c r="W1706" s="35"/>
      <c r="X1706" s="35"/>
      <c r="Y1706" s="35"/>
      <c r="Z1706" s="35"/>
      <c r="AA1706" s="35"/>
      <c r="AB1706" s="35"/>
      <c r="AC1706" s="35"/>
      <c r="AD1706" s="35"/>
      <c r="AE1706" s="35"/>
      <c r="AR1706" s="197" t="s">
        <v>373</v>
      </c>
      <c r="AT1706" s="197" t="s">
        <v>250</v>
      </c>
      <c r="AU1706" s="197" t="s">
        <v>85</v>
      </c>
      <c r="AY1706" s="18" t="s">
        <v>158</v>
      </c>
      <c r="BE1706" s="198">
        <f t="shared" si="212"/>
        <v>0</v>
      </c>
      <c r="BF1706" s="198">
        <f t="shared" si="213"/>
        <v>0</v>
      </c>
      <c r="BG1706" s="198">
        <f t="shared" si="214"/>
        <v>0</v>
      </c>
      <c r="BH1706" s="198">
        <f t="shared" si="215"/>
        <v>0</v>
      </c>
      <c r="BI1706" s="198">
        <f t="shared" si="216"/>
        <v>0</v>
      </c>
      <c r="BJ1706" s="18" t="s">
        <v>8</v>
      </c>
      <c r="BK1706" s="198">
        <f t="shared" si="217"/>
        <v>0</v>
      </c>
      <c r="BL1706" s="18" t="s">
        <v>283</v>
      </c>
      <c r="BM1706" s="197" t="s">
        <v>3906</v>
      </c>
    </row>
    <row r="1707" spans="1:65" s="2" customFormat="1" ht="24">
      <c r="A1707" s="35"/>
      <c r="B1707" s="36"/>
      <c r="C1707" s="247" t="s">
        <v>3907</v>
      </c>
      <c r="D1707" s="247" t="s">
        <v>250</v>
      </c>
      <c r="E1707" s="248" t="s">
        <v>3908</v>
      </c>
      <c r="F1707" s="249" t="s">
        <v>3865</v>
      </c>
      <c r="G1707" s="250" t="s">
        <v>8</v>
      </c>
      <c r="H1707" s="251">
        <v>1</v>
      </c>
      <c r="I1707" s="252"/>
      <c r="J1707" s="251">
        <f t="shared" si="208"/>
        <v>0</v>
      </c>
      <c r="K1707" s="249" t="s">
        <v>1</v>
      </c>
      <c r="L1707" s="253"/>
      <c r="M1707" s="254" t="s">
        <v>1</v>
      </c>
      <c r="N1707" s="255" t="s">
        <v>41</v>
      </c>
      <c r="O1707" s="72"/>
      <c r="P1707" s="195">
        <f t="shared" si="209"/>
        <v>0</v>
      </c>
      <c r="Q1707" s="195">
        <v>0</v>
      </c>
      <c r="R1707" s="195">
        <f t="shared" si="210"/>
        <v>0</v>
      </c>
      <c r="S1707" s="195">
        <v>0</v>
      </c>
      <c r="T1707" s="196">
        <f t="shared" si="211"/>
        <v>0</v>
      </c>
      <c r="U1707" s="35"/>
      <c r="V1707" s="35"/>
      <c r="W1707" s="35"/>
      <c r="X1707" s="35"/>
      <c r="Y1707" s="35"/>
      <c r="Z1707" s="35"/>
      <c r="AA1707" s="35"/>
      <c r="AB1707" s="35"/>
      <c r="AC1707" s="35"/>
      <c r="AD1707" s="35"/>
      <c r="AE1707" s="35"/>
      <c r="AR1707" s="197" t="s">
        <v>373</v>
      </c>
      <c r="AT1707" s="197" t="s">
        <v>250</v>
      </c>
      <c r="AU1707" s="197" t="s">
        <v>85</v>
      </c>
      <c r="AY1707" s="18" t="s">
        <v>158</v>
      </c>
      <c r="BE1707" s="198">
        <f t="shared" si="212"/>
        <v>0</v>
      </c>
      <c r="BF1707" s="198">
        <f t="shared" si="213"/>
        <v>0</v>
      </c>
      <c r="BG1707" s="198">
        <f t="shared" si="214"/>
        <v>0</v>
      </c>
      <c r="BH1707" s="198">
        <f t="shared" si="215"/>
        <v>0</v>
      </c>
      <c r="BI1707" s="198">
        <f t="shared" si="216"/>
        <v>0</v>
      </c>
      <c r="BJ1707" s="18" t="s">
        <v>8</v>
      </c>
      <c r="BK1707" s="198">
        <f t="shared" si="217"/>
        <v>0</v>
      </c>
      <c r="BL1707" s="18" t="s">
        <v>283</v>
      </c>
      <c r="BM1707" s="197" t="s">
        <v>3909</v>
      </c>
    </row>
    <row r="1708" spans="1:65" s="2" customFormat="1" ht="16.5" customHeight="1">
      <c r="A1708" s="35"/>
      <c r="B1708" s="36"/>
      <c r="C1708" s="247" t="s">
        <v>3910</v>
      </c>
      <c r="D1708" s="247" t="s">
        <v>250</v>
      </c>
      <c r="E1708" s="248" t="s">
        <v>3911</v>
      </c>
      <c r="F1708" s="249" t="s">
        <v>3912</v>
      </c>
      <c r="G1708" s="250" t="s">
        <v>498</v>
      </c>
      <c r="H1708" s="251">
        <v>1</v>
      </c>
      <c r="I1708" s="252"/>
      <c r="J1708" s="251">
        <f t="shared" si="208"/>
        <v>0</v>
      </c>
      <c r="K1708" s="249" t="s">
        <v>1</v>
      </c>
      <c r="L1708" s="253"/>
      <c r="M1708" s="254" t="s">
        <v>1</v>
      </c>
      <c r="N1708" s="255" t="s">
        <v>41</v>
      </c>
      <c r="O1708" s="72"/>
      <c r="P1708" s="195">
        <f t="shared" si="209"/>
        <v>0</v>
      </c>
      <c r="Q1708" s="195">
        <v>0</v>
      </c>
      <c r="R1708" s="195">
        <f t="shared" si="210"/>
        <v>0</v>
      </c>
      <c r="S1708" s="195">
        <v>0</v>
      </c>
      <c r="T1708" s="196">
        <f t="shared" si="211"/>
        <v>0</v>
      </c>
      <c r="U1708" s="35"/>
      <c r="V1708" s="35"/>
      <c r="W1708" s="35"/>
      <c r="X1708" s="35"/>
      <c r="Y1708" s="35"/>
      <c r="Z1708" s="35"/>
      <c r="AA1708" s="35"/>
      <c r="AB1708" s="35"/>
      <c r="AC1708" s="35"/>
      <c r="AD1708" s="35"/>
      <c r="AE1708" s="35"/>
      <c r="AR1708" s="197" t="s">
        <v>373</v>
      </c>
      <c r="AT1708" s="197" t="s">
        <v>250</v>
      </c>
      <c r="AU1708" s="197" t="s">
        <v>85</v>
      </c>
      <c r="AY1708" s="18" t="s">
        <v>158</v>
      </c>
      <c r="BE1708" s="198">
        <f t="shared" si="212"/>
        <v>0</v>
      </c>
      <c r="BF1708" s="198">
        <f t="shared" si="213"/>
        <v>0</v>
      </c>
      <c r="BG1708" s="198">
        <f t="shared" si="214"/>
        <v>0</v>
      </c>
      <c r="BH1708" s="198">
        <f t="shared" si="215"/>
        <v>0</v>
      </c>
      <c r="BI1708" s="198">
        <f t="shared" si="216"/>
        <v>0</v>
      </c>
      <c r="BJ1708" s="18" t="s">
        <v>8</v>
      </c>
      <c r="BK1708" s="198">
        <f t="shared" si="217"/>
        <v>0</v>
      </c>
      <c r="BL1708" s="18" t="s">
        <v>283</v>
      </c>
      <c r="BM1708" s="197" t="s">
        <v>3913</v>
      </c>
    </row>
    <row r="1709" spans="1:65" s="2" customFormat="1" ht="16.5" customHeight="1">
      <c r="A1709" s="35"/>
      <c r="B1709" s="36"/>
      <c r="C1709" s="247" t="s">
        <v>3914</v>
      </c>
      <c r="D1709" s="247" t="s">
        <v>250</v>
      </c>
      <c r="E1709" s="248" t="s">
        <v>3915</v>
      </c>
      <c r="F1709" s="249" t="s">
        <v>3916</v>
      </c>
      <c r="G1709" s="250" t="s">
        <v>498</v>
      </c>
      <c r="H1709" s="251">
        <v>1</v>
      </c>
      <c r="I1709" s="252"/>
      <c r="J1709" s="251">
        <f t="shared" si="208"/>
        <v>0</v>
      </c>
      <c r="K1709" s="249" t="s">
        <v>1</v>
      </c>
      <c r="L1709" s="253"/>
      <c r="M1709" s="254" t="s">
        <v>1</v>
      </c>
      <c r="N1709" s="255" t="s">
        <v>41</v>
      </c>
      <c r="O1709" s="72"/>
      <c r="P1709" s="195">
        <f t="shared" si="209"/>
        <v>0</v>
      </c>
      <c r="Q1709" s="195">
        <v>0</v>
      </c>
      <c r="R1709" s="195">
        <f t="shared" si="210"/>
        <v>0</v>
      </c>
      <c r="S1709" s="195">
        <v>0</v>
      </c>
      <c r="T1709" s="196">
        <f t="shared" si="211"/>
        <v>0</v>
      </c>
      <c r="U1709" s="35"/>
      <c r="V1709" s="35"/>
      <c r="W1709" s="35"/>
      <c r="X1709" s="35"/>
      <c r="Y1709" s="35"/>
      <c r="Z1709" s="35"/>
      <c r="AA1709" s="35"/>
      <c r="AB1709" s="35"/>
      <c r="AC1709" s="35"/>
      <c r="AD1709" s="35"/>
      <c r="AE1709" s="35"/>
      <c r="AR1709" s="197" t="s">
        <v>373</v>
      </c>
      <c r="AT1709" s="197" t="s">
        <v>250</v>
      </c>
      <c r="AU1709" s="197" t="s">
        <v>85</v>
      </c>
      <c r="AY1709" s="18" t="s">
        <v>158</v>
      </c>
      <c r="BE1709" s="198">
        <f t="shared" si="212"/>
        <v>0</v>
      </c>
      <c r="BF1709" s="198">
        <f t="shared" si="213"/>
        <v>0</v>
      </c>
      <c r="BG1709" s="198">
        <f t="shared" si="214"/>
        <v>0</v>
      </c>
      <c r="BH1709" s="198">
        <f t="shared" si="215"/>
        <v>0</v>
      </c>
      <c r="BI1709" s="198">
        <f t="shared" si="216"/>
        <v>0</v>
      </c>
      <c r="BJ1709" s="18" t="s">
        <v>8</v>
      </c>
      <c r="BK1709" s="198">
        <f t="shared" si="217"/>
        <v>0</v>
      </c>
      <c r="BL1709" s="18" t="s">
        <v>283</v>
      </c>
      <c r="BM1709" s="197" t="s">
        <v>3917</v>
      </c>
    </row>
    <row r="1710" spans="1:65" s="2" customFormat="1" ht="24">
      <c r="A1710" s="35"/>
      <c r="B1710" s="36"/>
      <c r="C1710" s="247" t="s">
        <v>3918</v>
      </c>
      <c r="D1710" s="247" t="s">
        <v>250</v>
      </c>
      <c r="E1710" s="248" t="s">
        <v>3919</v>
      </c>
      <c r="F1710" s="249" t="s">
        <v>3336</v>
      </c>
      <c r="G1710" s="250" t="s">
        <v>8</v>
      </c>
      <c r="H1710" s="251">
        <v>1</v>
      </c>
      <c r="I1710" s="252"/>
      <c r="J1710" s="251">
        <f t="shared" ref="J1710:J1773" si="218">ROUND(I1710*H1710,0)</f>
        <v>0</v>
      </c>
      <c r="K1710" s="249" t="s">
        <v>1</v>
      </c>
      <c r="L1710" s="253"/>
      <c r="M1710" s="254" t="s">
        <v>1</v>
      </c>
      <c r="N1710" s="255" t="s">
        <v>41</v>
      </c>
      <c r="O1710" s="72"/>
      <c r="P1710" s="195">
        <f t="shared" ref="P1710:P1773" si="219">O1710*H1710</f>
        <v>0</v>
      </c>
      <c r="Q1710" s="195">
        <v>0</v>
      </c>
      <c r="R1710" s="195">
        <f t="shared" ref="R1710:R1773" si="220">Q1710*H1710</f>
        <v>0</v>
      </c>
      <c r="S1710" s="195">
        <v>0</v>
      </c>
      <c r="T1710" s="196">
        <f t="shared" ref="T1710:T1773" si="221">S1710*H1710</f>
        <v>0</v>
      </c>
      <c r="U1710" s="35"/>
      <c r="V1710" s="35"/>
      <c r="W1710" s="35"/>
      <c r="X1710" s="35"/>
      <c r="Y1710" s="35"/>
      <c r="Z1710" s="35"/>
      <c r="AA1710" s="35"/>
      <c r="AB1710" s="35"/>
      <c r="AC1710" s="35"/>
      <c r="AD1710" s="35"/>
      <c r="AE1710" s="35"/>
      <c r="AR1710" s="197" t="s">
        <v>373</v>
      </c>
      <c r="AT1710" s="197" t="s">
        <v>250</v>
      </c>
      <c r="AU1710" s="197" t="s">
        <v>85</v>
      </c>
      <c r="AY1710" s="18" t="s">
        <v>158</v>
      </c>
      <c r="BE1710" s="198">
        <f t="shared" ref="BE1710:BE1737" si="222">IF(N1710="základní",J1710,0)</f>
        <v>0</v>
      </c>
      <c r="BF1710" s="198">
        <f t="shared" ref="BF1710:BF1737" si="223">IF(N1710="snížená",J1710,0)</f>
        <v>0</v>
      </c>
      <c r="BG1710" s="198">
        <f t="shared" ref="BG1710:BG1737" si="224">IF(N1710="zákl. přenesená",J1710,0)</f>
        <v>0</v>
      </c>
      <c r="BH1710" s="198">
        <f t="shared" ref="BH1710:BH1737" si="225">IF(N1710="sníž. přenesená",J1710,0)</f>
        <v>0</v>
      </c>
      <c r="BI1710" s="198">
        <f t="shared" ref="BI1710:BI1737" si="226">IF(N1710="nulová",J1710,0)</f>
        <v>0</v>
      </c>
      <c r="BJ1710" s="18" t="s">
        <v>8</v>
      </c>
      <c r="BK1710" s="198">
        <f t="shared" ref="BK1710:BK1737" si="227">ROUND(I1710*H1710,0)</f>
        <v>0</v>
      </c>
      <c r="BL1710" s="18" t="s">
        <v>283</v>
      </c>
      <c r="BM1710" s="197" t="s">
        <v>3920</v>
      </c>
    </row>
    <row r="1711" spans="1:65" s="2" customFormat="1" ht="24">
      <c r="A1711" s="35"/>
      <c r="B1711" s="36"/>
      <c r="C1711" s="247" t="s">
        <v>3921</v>
      </c>
      <c r="D1711" s="247" t="s">
        <v>250</v>
      </c>
      <c r="E1711" s="248" t="s">
        <v>3922</v>
      </c>
      <c r="F1711" s="249" t="s">
        <v>3923</v>
      </c>
      <c r="G1711" s="250" t="s">
        <v>8</v>
      </c>
      <c r="H1711" s="251">
        <v>1</v>
      </c>
      <c r="I1711" s="252"/>
      <c r="J1711" s="251">
        <f t="shared" si="218"/>
        <v>0</v>
      </c>
      <c r="K1711" s="249" t="s">
        <v>1</v>
      </c>
      <c r="L1711" s="253"/>
      <c r="M1711" s="254" t="s">
        <v>1</v>
      </c>
      <c r="N1711" s="255" t="s">
        <v>41</v>
      </c>
      <c r="O1711" s="72"/>
      <c r="P1711" s="195">
        <f t="shared" si="219"/>
        <v>0</v>
      </c>
      <c r="Q1711" s="195">
        <v>0</v>
      </c>
      <c r="R1711" s="195">
        <f t="shared" si="220"/>
        <v>0</v>
      </c>
      <c r="S1711" s="195">
        <v>0</v>
      </c>
      <c r="T1711" s="196">
        <f t="shared" si="221"/>
        <v>0</v>
      </c>
      <c r="U1711" s="35"/>
      <c r="V1711" s="35"/>
      <c r="W1711" s="35"/>
      <c r="X1711" s="35"/>
      <c r="Y1711" s="35"/>
      <c r="Z1711" s="35"/>
      <c r="AA1711" s="35"/>
      <c r="AB1711" s="35"/>
      <c r="AC1711" s="35"/>
      <c r="AD1711" s="35"/>
      <c r="AE1711" s="35"/>
      <c r="AR1711" s="197" t="s">
        <v>373</v>
      </c>
      <c r="AT1711" s="197" t="s">
        <v>250</v>
      </c>
      <c r="AU1711" s="197" t="s">
        <v>85</v>
      </c>
      <c r="AY1711" s="18" t="s">
        <v>158</v>
      </c>
      <c r="BE1711" s="198">
        <f t="shared" si="222"/>
        <v>0</v>
      </c>
      <c r="BF1711" s="198">
        <f t="shared" si="223"/>
        <v>0</v>
      </c>
      <c r="BG1711" s="198">
        <f t="shared" si="224"/>
        <v>0</v>
      </c>
      <c r="BH1711" s="198">
        <f t="shared" si="225"/>
        <v>0</v>
      </c>
      <c r="BI1711" s="198">
        <f t="shared" si="226"/>
        <v>0</v>
      </c>
      <c r="BJ1711" s="18" t="s">
        <v>8</v>
      </c>
      <c r="BK1711" s="198">
        <f t="shared" si="227"/>
        <v>0</v>
      </c>
      <c r="BL1711" s="18" t="s">
        <v>283</v>
      </c>
      <c r="BM1711" s="197" t="s">
        <v>3924</v>
      </c>
    </row>
    <row r="1712" spans="1:65" s="2" customFormat="1" ht="36">
      <c r="A1712" s="35"/>
      <c r="B1712" s="36"/>
      <c r="C1712" s="247" t="s">
        <v>3925</v>
      </c>
      <c r="D1712" s="247" t="s">
        <v>250</v>
      </c>
      <c r="E1712" s="248" t="s">
        <v>3926</v>
      </c>
      <c r="F1712" s="249" t="s">
        <v>3927</v>
      </c>
      <c r="G1712" s="250" t="s">
        <v>8</v>
      </c>
      <c r="H1712" s="251">
        <v>1</v>
      </c>
      <c r="I1712" s="252"/>
      <c r="J1712" s="251">
        <f t="shared" si="218"/>
        <v>0</v>
      </c>
      <c r="K1712" s="249" t="s">
        <v>1</v>
      </c>
      <c r="L1712" s="253"/>
      <c r="M1712" s="254" t="s">
        <v>1</v>
      </c>
      <c r="N1712" s="255" t="s">
        <v>41</v>
      </c>
      <c r="O1712" s="72"/>
      <c r="P1712" s="195">
        <f t="shared" si="219"/>
        <v>0</v>
      </c>
      <c r="Q1712" s="195">
        <v>0</v>
      </c>
      <c r="R1712" s="195">
        <f t="shared" si="220"/>
        <v>0</v>
      </c>
      <c r="S1712" s="195">
        <v>0</v>
      </c>
      <c r="T1712" s="196">
        <f t="shared" si="221"/>
        <v>0</v>
      </c>
      <c r="U1712" s="35"/>
      <c r="V1712" s="35"/>
      <c r="W1712" s="35"/>
      <c r="X1712" s="35"/>
      <c r="Y1712" s="35"/>
      <c r="Z1712" s="35"/>
      <c r="AA1712" s="35"/>
      <c r="AB1712" s="35"/>
      <c r="AC1712" s="35"/>
      <c r="AD1712" s="35"/>
      <c r="AE1712" s="35"/>
      <c r="AR1712" s="197" t="s">
        <v>373</v>
      </c>
      <c r="AT1712" s="197" t="s">
        <v>250</v>
      </c>
      <c r="AU1712" s="197" t="s">
        <v>85</v>
      </c>
      <c r="AY1712" s="18" t="s">
        <v>158</v>
      </c>
      <c r="BE1712" s="198">
        <f t="shared" si="222"/>
        <v>0</v>
      </c>
      <c r="BF1712" s="198">
        <f t="shared" si="223"/>
        <v>0</v>
      </c>
      <c r="BG1712" s="198">
        <f t="shared" si="224"/>
        <v>0</v>
      </c>
      <c r="BH1712" s="198">
        <f t="shared" si="225"/>
        <v>0</v>
      </c>
      <c r="BI1712" s="198">
        <f t="shared" si="226"/>
        <v>0</v>
      </c>
      <c r="BJ1712" s="18" t="s">
        <v>8</v>
      </c>
      <c r="BK1712" s="198">
        <f t="shared" si="227"/>
        <v>0</v>
      </c>
      <c r="BL1712" s="18" t="s">
        <v>283</v>
      </c>
      <c r="BM1712" s="197" t="s">
        <v>3928</v>
      </c>
    </row>
    <row r="1713" spans="1:65" s="2" customFormat="1" ht="24">
      <c r="A1713" s="35"/>
      <c r="B1713" s="36"/>
      <c r="C1713" s="247" t="s">
        <v>3929</v>
      </c>
      <c r="D1713" s="247" t="s">
        <v>250</v>
      </c>
      <c r="E1713" s="248" t="s">
        <v>3930</v>
      </c>
      <c r="F1713" s="249" t="s">
        <v>3604</v>
      </c>
      <c r="G1713" s="250" t="s">
        <v>8</v>
      </c>
      <c r="H1713" s="251">
        <v>1</v>
      </c>
      <c r="I1713" s="252"/>
      <c r="J1713" s="251">
        <f t="shared" si="218"/>
        <v>0</v>
      </c>
      <c r="K1713" s="249" t="s">
        <v>1</v>
      </c>
      <c r="L1713" s="253"/>
      <c r="M1713" s="254" t="s">
        <v>1</v>
      </c>
      <c r="N1713" s="255" t="s">
        <v>41</v>
      </c>
      <c r="O1713" s="72"/>
      <c r="P1713" s="195">
        <f t="shared" si="219"/>
        <v>0</v>
      </c>
      <c r="Q1713" s="195">
        <v>0</v>
      </c>
      <c r="R1713" s="195">
        <f t="shared" si="220"/>
        <v>0</v>
      </c>
      <c r="S1713" s="195">
        <v>0</v>
      </c>
      <c r="T1713" s="196">
        <f t="shared" si="221"/>
        <v>0</v>
      </c>
      <c r="U1713" s="35"/>
      <c r="V1713" s="35"/>
      <c r="W1713" s="35"/>
      <c r="X1713" s="35"/>
      <c r="Y1713" s="35"/>
      <c r="Z1713" s="35"/>
      <c r="AA1713" s="35"/>
      <c r="AB1713" s="35"/>
      <c r="AC1713" s="35"/>
      <c r="AD1713" s="35"/>
      <c r="AE1713" s="35"/>
      <c r="AR1713" s="197" t="s">
        <v>373</v>
      </c>
      <c r="AT1713" s="197" t="s">
        <v>250</v>
      </c>
      <c r="AU1713" s="197" t="s">
        <v>85</v>
      </c>
      <c r="AY1713" s="18" t="s">
        <v>158</v>
      </c>
      <c r="BE1713" s="198">
        <f t="shared" si="222"/>
        <v>0</v>
      </c>
      <c r="BF1713" s="198">
        <f t="shared" si="223"/>
        <v>0</v>
      </c>
      <c r="BG1713" s="198">
        <f t="shared" si="224"/>
        <v>0</v>
      </c>
      <c r="BH1713" s="198">
        <f t="shared" si="225"/>
        <v>0</v>
      </c>
      <c r="BI1713" s="198">
        <f t="shared" si="226"/>
        <v>0</v>
      </c>
      <c r="BJ1713" s="18" t="s">
        <v>8</v>
      </c>
      <c r="BK1713" s="198">
        <f t="shared" si="227"/>
        <v>0</v>
      </c>
      <c r="BL1713" s="18" t="s">
        <v>283</v>
      </c>
      <c r="BM1713" s="197" t="s">
        <v>3931</v>
      </c>
    </row>
    <row r="1714" spans="1:65" s="2" customFormat="1" ht="16.5" customHeight="1">
      <c r="A1714" s="35"/>
      <c r="B1714" s="36"/>
      <c r="C1714" s="247" t="s">
        <v>3932</v>
      </c>
      <c r="D1714" s="247" t="s">
        <v>250</v>
      </c>
      <c r="E1714" s="248" t="s">
        <v>3933</v>
      </c>
      <c r="F1714" s="249" t="s">
        <v>1738</v>
      </c>
      <c r="G1714" s="250" t="s">
        <v>1739</v>
      </c>
      <c r="H1714" s="251">
        <v>10</v>
      </c>
      <c r="I1714" s="252"/>
      <c r="J1714" s="251">
        <f t="shared" si="218"/>
        <v>0</v>
      </c>
      <c r="K1714" s="249" t="s">
        <v>1</v>
      </c>
      <c r="L1714" s="253"/>
      <c r="M1714" s="254" t="s">
        <v>1</v>
      </c>
      <c r="N1714" s="255" t="s">
        <v>41</v>
      </c>
      <c r="O1714" s="72"/>
      <c r="P1714" s="195">
        <f t="shared" si="219"/>
        <v>0</v>
      </c>
      <c r="Q1714" s="195">
        <v>0</v>
      </c>
      <c r="R1714" s="195">
        <f t="shared" si="220"/>
        <v>0</v>
      </c>
      <c r="S1714" s="195">
        <v>0</v>
      </c>
      <c r="T1714" s="196">
        <f t="shared" si="221"/>
        <v>0</v>
      </c>
      <c r="U1714" s="35"/>
      <c r="V1714" s="35"/>
      <c r="W1714" s="35"/>
      <c r="X1714" s="35"/>
      <c r="Y1714" s="35"/>
      <c r="Z1714" s="35"/>
      <c r="AA1714" s="35"/>
      <c r="AB1714" s="35"/>
      <c r="AC1714" s="35"/>
      <c r="AD1714" s="35"/>
      <c r="AE1714" s="35"/>
      <c r="AR1714" s="197" t="s">
        <v>373</v>
      </c>
      <c r="AT1714" s="197" t="s">
        <v>250</v>
      </c>
      <c r="AU1714" s="197" t="s">
        <v>85</v>
      </c>
      <c r="AY1714" s="18" t="s">
        <v>158</v>
      </c>
      <c r="BE1714" s="198">
        <f t="shared" si="222"/>
        <v>0</v>
      </c>
      <c r="BF1714" s="198">
        <f t="shared" si="223"/>
        <v>0</v>
      </c>
      <c r="BG1714" s="198">
        <f t="shared" si="224"/>
        <v>0</v>
      </c>
      <c r="BH1714" s="198">
        <f t="shared" si="225"/>
        <v>0</v>
      </c>
      <c r="BI1714" s="198">
        <f t="shared" si="226"/>
        <v>0</v>
      </c>
      <c r="BJ1714" s="18" t="s">
        <v>8</v>
      </c>
      <c r="BK1714" s="198">
        <f t="shared" si="227"/>
        <v>0</v>
      </c>
      <c r="BL1714" s="18" t="s">
        <v>283</v>
      </c>
      <c r="BM1714" s="197" t="s">
        <v>3934</v>
      </c>
    </row>
    <row r="1715" spans="1:65" s="2" customFormat="1" ht="16.5" customHeight="1">
      <c r="A1715" s="35"/>
      <c r="B1715" s="36"/>
      <c r="C1715" s="247" t="s">
        <v>3935</v>
      </c>
      <c r="D1715" s="247" t="s">
        <v>250</v>
      </c>
      <c r="E1715" s="248" t="s">
        <v>3936</v>
      </c>
      <c r="F1715" s="249" t="s">
        <v>3134</v>
      </c>
      <c r="G1715" s="250" t="s">
        <v>498</v>
      </c>
      <c r="H1715" s="251">
        <v>1</v>
      </c>
      <c r="I1715" s="252"/>
      <c r="J1715" s="251">
        <f t="shared" si="218"/>
        <v>0</v>
      </c>
      <c r="K1715" s="249" t="s">
        <v>1</v>
      </c>
      <c r="L1715" s="253"/>
      <c r="M1715" s="254" t="s">
        <v>1</v>
      </c>
      <c r="N1715" s="255" t="s">
        <v>41</v>
      </c>
      <c r="O1715" s="72"/>
      <c r="P1715" s="195">
        <f t="shared" si="219"/>
        <v>0</v>
      </c>
      <c r="Q1715" s="195">
        <v>0</v>
      </c>
      <c r="R1715" s="195">
        <f t="shared" si="220"/>
        <v>0</v>
      </c>
      <c r="S1715" s="195">
        <v>0</v>
      </c>
      <c r="T1715" s="196">
        <f t="shared" si="221"/>
        <v>0</v>
      </c>
      <c r="U1715" s="35"/>
      <c r="V1715" s="35"/>
      <c r="W1715" s="35"/>
      <c r="X1715" s="35"/>
      <c r="Y1715" s="35"/>
      <c r="Z1715" s="35"/>
      <c r="AA1715" s="35"/>
      <c r="AB1715" s="35"/>
      <c r="AC1715" s="35"/>
      <c r="AD1715" s="35"/>
      <c r="AE1715" s="35"/>
      <c r="AR1715" s="197" t="s">
        <v>373</v>
      </c>
      <c r="AT1715" s="197" t="s">
        <v>250</v>
      </c>
      <c r="AU1715" s="197" t="s">
        <v>85</v>
      </c>
      <c r="AY1715" s="18" t="s">
        <v>158</v>
      </c>
      <c r="BE1715" s="198">
        <f t="shared" si="222"/>
        <v>0</v>
      </c>
      <c r="BF1715" s="198">
        <f t="shared" si="223"/>
        <v>0</v>
      </c>
      <c r="BG1715" s="198">
        <f t="shared" si="224"/>
        <v>0</v>
      </c>
      <c r="BH1715" s="198">
        <f t="shared" si="225"/>
        <v>0</v>
      </c>
      <c r="BI1715" s="198">
        <f t="shared" si="226"/>
        <v>0</v>
      </c>
      <c r="BJ1715" s="18" t="s">
        <v>8</v>
      </c>
      <c r="BK1715" s="198">
        <f t="shared" si="227"/>
        <v>0</v>
      </c>
      <c r="BL1715" s="18" t="s">
        <v>283</v>
      </c>
      <c r="BM1715" s="197" t="s">
        <v>3937</v>
      </c>
    </row>
    <row r="1716" spans="1:65" s="2" customFormat="1" ht="16.5" customHeight="1">
      <c r="A1716" s="35"/>
      <c r="B1716" s="36"/>
      <c r="C1716" s="247" t="s">
        <v>3938</v>
      </c>
      <c r="D1716" s="247" t="s">
        <v>250</v>
      </c>
      <c r="E1716" s="248" t="s">
        <v>3939</v>
      </c>
      <c r="F1716" s="249" t="s">
        <v>3140</v>
      </c>
      <c r="G1716" s="250" t="s">
        <v>498</v>
      </c>
      <c r="H1716" s="251">
        <v>1</v>
      </c>
      <c r="I1716" s="252"/>
      <c r="J1716" s="251">
        <f t="shared" si="218"/>
        <v>0</v>
      </c>
      <c r="K1716" s="249" t="s">
        <v>1</v>
      </c>
      <c r="L1716" s="253"/>
      <c r="M1716" s="254" t="s">
        <v>1</v>
      </c>
      <c r="N1716" s="255" t="s">
        <v>41</v>
      </c>
      <c r="O1716" s="72"/>
      <c r="P1716" s="195">
        <f t="shared" si="219"/>
        <v>0</v>
      </c>
      <c r="Q1716" s="195">
        <v>0</v>
      </c>
      <c r="R1716" s="195">
        <f t="shared" si="220"/>
        <v>0</v>
      </c>
      <c r="S1716" s="195">
        <v>0</v>
      </c>
      <c r="T1716" s="196">
        <f t="shared" si="221"/>
        <v>0</v>
      </c>
      <c r="U1716" s="35"/>
      <c r="V1716" s="35"/>
      <c r="W1716" s="35"/>
      <c r="X1716" s="35"/>
      <c r="Y1716" s="35"/>
      <c r="Z1716" s="35"/>
      <c r="AA1716" s="35"/>
      <c r="AB1716" s="35"/>
      <c r="AC1716" s="35"/>
      <c r="AD1716" s="35"/>
      <c r="AE1716" s="35"/>
      <c r="AR1716" s="197" t="s">
        <v>373</v>
      </c>
      <c r="AT1716" s="197" t="s">
        <v>250</v>
      </c>
      <c r="AU1716" s="197" t="s">
        <v>85</v>
      </c>
      <c r="AY1716" s="18" t="s">
        <v>158</v>
      </c>
      <c r="BE1716" s="198">
        <f t="shared" si="222"/>
        <v>0</v>
      </c>
      <c r="BF1716" s="198">
        <f t="shared" si="223"/>
        <v>0</v>
      </c>
      <c r="BG1716" s="198">
        <f t="shared" si="224"/>
        <v>0</v>
      </c>
      <c r="BH1716" s="198">
        <f t="shared" si="225"/>
        <v>0</v>
      </c>
      <c r="BI1716" s="198">
        <f t="shared" si="226"/>
        <v>0</v>
      </c>
      <c r="BJ1716" s="18" t="s">
        <v>8</v>
      </c>
      <c r="BK1716" s="198">
        <f t="shared" si="227"/>
        <v>0</v>
      </c>
      <c r="BL1716" s="18" t="s">
        <v>283</v>
      </c>
      <c r="BM1716" s="197" t="s">
        <v>3940</v>
      </c>
    </row>
    <row r="1717" spans="1:65" s="2" customFormat="1" ht="16.5" customHeight="1">
      <c r="A1717" s="35"/>
      <c r="B1717" s="36"/>
      <c r="C1717" s="247" t="s">
        <v>3941</v>
      </c>
      <c r="D1717" s="247" t="s">
        <v>250</v>
      </c>
      <c r="E1717" s="248" t="s">
        <v>3942</v>
      </c>
      <c r="F1717" s="249" t="s">
        <v>1726</v>
      </c>
      <c r="G1717" s="250" t="s">
        <v>1739</v>
      </c>
      <c r="H1717" s="251">
        <v>3</v>
      </c>
      <c r="I1717" s="252"/>
      <c r="J1717" s="251">
        <f t="shared" si="218"/>
        <v>0</v>
      </c>
      <c r="K1717" s="249" t="s">
        <v>1</v>
      </c>
      <c r="L1717" s="253"/>
      <c r="M1717" s="254" t="s">
        <v>1</v>
      </c>
      <c r="N1717" s="255" t="s">
        <v>41</v>
      </c>
      <c r="O1717" s="72"/>
      <c r="P1717" s="195">
        <f t="shared" si="219"/>
        <v>0</v>
      </c>
      <c r="Q1717" s="195">
        <v>0</v>
      </c>
      <c r="R1717" s="195">
        <f t="shared" si="220"/>
        <v>0</v>
      </c>
      <c r="S1717" s="195">
        <v>0</v>
      </c>
      <c r="T1717" s="196">
        <f t="shared" si="221"/>
        <v>0</v>
      </c>
      <c r="U1717" s="35"/>
      <c r="V1717" s="35"/>
      <c r="W1717" s="35"/>
      <c r="X1717" s="35"/>
      <c r="Y1717" s="35"/>
      <c r="Z1717" s="35"/>
      <c r="AA1717" s="35"/>
      <c r="AB1717" s="35"/>
      <c r="AC1717" s="35"/>
      <c r="AD1717" s="35"/>
      <c r="AE1717" s="35"/>
      <c r="AR1717" s="197" t="s">
        <v>373</v>
      </c>
      <c r="AT1717" s="197" t="s">
        <v>250</v>
      </c>
      <c r="AU1717" s="197" t="s">
        <v>85</v>
      </c>
      <c r="AY1717" s="18" t="s">
        <v>158</v>
      </c>
      <c r="BE1717" s="198">
        <f t="shared" si="222"/>
        <v>0</v>
      </c>
      <c r="BF1717" s="198">
        <f t="shared" si="223"/>
        <v>0</v>
      </c>
      <c r="BG1717" s="198">
        <f t="shared" si="224"/>
        <v>0</v>
      </c>
      <c r="BH1717" s="198">
        <f t="shared" si="225"/>
        <v>0</v>
      </c>
      <c r="BI1717" s="198">
        <f t="shared" si="226"/>
        <v>0</v>
      </c>
      <c r="BJ1717" s="18" t="s">
        <v>8</v>
      </c>
      <c r="BK1717" s="198">
        <f t="shared" si="227"/>
        <v>0</v>
      </c>
      <c r="BL1717" s="18" t="s">
        <v>283</v>
      </c>
      <c r="BM1717" s="197" t="s">
        <v>3943</v>
      </c>
    </row>
    <row r="1718" spans="1:65" s="2" customFormat="1" ht="16.5" customHeight="1">
      <c r="A1718" s="35"/>
      <c r="B1718" s="36"/>
      <c r="C1718" s="247" t="s">
        <v>3944</v>
      </c>
      <c r="D1718" s="247" t="s">
        <v>250</v>
      </c>
      <c r="E1718" s="248" t="s">
        <v>3945</v>
      </c>
      <c r="F1718" s="249" t="s">
        <v>1730</v>
      </c>
      <c r="G1718" s="250" t="s">
        <v>498</v>
      </c>
      <c r="H1718" s="251">
        <v>1</v>
      </c>
      <c r="I1718" s="252"/>
      <c r="J1718" s="251">
        <f t="shared" si="218"/>
        <v>0</v>
      </c>
      <c r="K1718" s="249" t="s">
        <v>1</v>
      </c>
      <c r="L1718" s="253"/>
      <c r="M1718" s="254" t="s">
        <v>1</v>
      </c>
      <c r="N1718" s="255" t="s">
        <v>41</v>
      </c>
      <c r="O1718" s="72"/>
      <c r="P1718" s="195">
        <f t="shared" si="219"/>
        <v>0</v>
      </c>
      <c r="Q1718" s="195">
        <v>0</v>
      </c>
      <c r="R1718" s="195">
        <f t="shared" si="220"/>
        <v>0</v>
      </c>
      <c r="S1718" s="195">
        <v>0</v>
      </c>
      <c r="T1718" s="196">
        <f t="shared" si="221"/>
        <v>0</v>
      </c>
      <c r="U1718" s="35"/>
      <c r="V1718" s="35"/>
      <c r="W1718" s="35"/>
      <c r="X1718" s="35"/>
      <c r="Y1718" s="35"/>
      <c r="Z1718" s="35"/>
      <c r="AA1718" s="35"/>
      <c r="AB1718" s="35"/>
      <c r="AC1718" s="35"/>
      <c r="AD1718" s="35"/>
      <c r="AE1718" s="35"/>
      <c r="AR1718" s="197" t="s">
        <v>373</v>
      </c>
      <c r="AT1718" s="197" t="s">
        <v>250</v>
      </c>
      <c r="AU1718" s="197" t="s">
        <v>85</v>
      </c>
      <c r="AY1718" s="18" t="s">
        <v>158</v>
      </c>
      <c r="BE1718" s="198">
        <f t="shared" si="222"/>
        <v>0</v>
      </c>
      <c r="BF1718" s="198">
        <f t="shared" si="223"/>
        <v>0</v>
      </c>
      <c r="BG1718" s="198">
        <f t="shared" si="224"/>
        <v>0</v>
      </c>
      <c r="BH1718" s="198">
        <f t="shared" si="225"/>
        <v>0</v>
      </c>
      <c r="BI1718" s="198">
        <f t="shared" si="226"/>
        <v>0</v>
      </c>
      <c r="BJ1718" s="18" t="s">
        <v>8</v>
      </c>
      <c r="BK1718" s="198">
        <f t="shared" si="227"/>
        <v>0</v>
      </c>
      <c r="BL1718" s="18" t="s">
        <v>283</v>
      </c>
      <c r="BM1718" s="197" t="s">
        <v>3946</v>
      </c>
    </row>
    <row r="1719" spans="1:65" s="2" customFormat="1" ht="16.5" customHeight="1">
      <c r="A1719" s="35"/>
      <c r="B1719" s="36"/>
      <c r="C1719" s="247" t="s">
        <v>3947</v>
      </c>
      <c r="D1719" s="247" t="s">
        <v>250</v>
      </c>
      <c r="E1719" s="248" t="s">
        <v>3948</v>
      </c>
      <c r="F1719" s="249" t="s">
        <v>3149</v>
      </c>
      <c r="G1719" s="250" t="s">
        <v>498</v>
      </c>
      <c r="H1719" s="251">
        <v>1</v>
      </c>
      <c r="I1719" s="252"/>
      <c r="J1719" s="251">
        <f t="shared" si="218"/>
        <v>0</v>
      </c>
      <c r="K1719" s="249" t="s">
        <v>1</v>
      </c>
      <c r="L1719" s="253"/>
      <c r="M1719" s="254" t="s">
        <v>1</v>
      </c>
      <c r="N1719" s="255" t="s">
        <v>41</v>
      </c>
      <c r="O1719" s="72"/>
      <c r="P1719" s="195">
        <f t="shared" si="219"/>
        <v>0</v>
      </c>
      <c r="Q1719" s="195">
        <v>0</v>
      </c>
      <c r="R1719" s="195">
        <f t="shared" si="220"/>
        <v>0</v>
      </c>
      <c r="S1719" s="195">
        <v>0</v>
      </c>
      <c r="T1719" s="196">
        <f t="shared" si="221"/>
        <v>0</v>
      </c>
      <c r="U1719" s="35"/>
      <c r="V1719" s="35"/>
      <c r="W1719" s="35"/>
      <c r="X1719" s="35"/>
      <c r="Y1719" s="35"/>
      <c r="Z1719" s="35"/>
      <c r="AA1719" s="35"/>
      <c r="AB1719" s="35"/>
      <c r="AC1719" s="35"/>
      <c r="AD1719" s="35"/>
      <c r="AE1719" s="35"/>
      <c r="AR1719" s="197" t="s">
        <v>373</v>
      </c>
      <c r="AT1719" s="197" t="s">
        <v>250</v>
      </c>
      <c r="AU1719" s="197" t="s">
        <v>85</v>
      </c>
      <c r="AY1719" s="18" t="s">
        <v>158</v>
      </c>
      <c r="BE1719" s="198">
        <f t="shared" si="222"/>
        <v>0</v>
      </c>
      <c r="BF1719" s="198">
        <f t="shared" si="223"/>
        <v>0</v>
      </c>
      <c r="BG1719" s="198">
        <f t="shared" si="224"/>
        <v>0</v>
      </c>
      <c r="BH1719" s="198">
        <f t="shared" si="225"/>
        <v>0</v>
      </c>
      <c r="BI1719" s="198">
        <f t="shared" si="226"/>
        <v>0</v>
      </c>
      <c r="BJ1719" s="18" t="s">
        <v>8</v>
      </c>
      <c r="BK1719" s="198">
        <f t="shared" si="227"/>
        <v>0</v>
      </c>
      <c r="BL1719" s="18" t="s">
        <v>283</v>
      </c>
      <c r="BM1719" s="197" t="s">
        <v>3949</v>
      </c>
    </row>
    <row r="1720" spans="1:65" s="2" customFormat="1" ht="21.75" customHeight="1">
      <c r="A1720" s="35"/>
      <c r="B1720" s="36"/>
      <c r="C1720" s="247" t="s">
        <v>3950</v>
      </c>
      <c r="D1720" s="247" t="s">
        <v>250</v>
      </c>
      <c r="E1720" s="248" t="s">
        <v>3951</v>
      </c>
      <c r="F1720" s="249" t="s">
        <v>3952</v>
      </c>
      <c r="G1720" s="250" t="s">
        <v>8</v>
      </c>
      <c r="H1720" s="251">
        <v>1</v>
      </c>
      <c r="I1720" s="252"/>
      <c r="J1720" s="251">
        <f t="shared" si="218"/>
        <v>0</v>
      </c>
      <c r="K1720" s="249" t="s">
        <v>1</v>
      </c>
      <c r="L1720" s="253"/>
      <c r="M1720" s="254" t="s">
        <v>1</v>
      </c>
      <c r="N1720" s="255" t="s">
        <v>41</v>
      </c>
      <c r="O1720" s="72"/>
      <c r="P1720" s="195">
        <f t="shared" si="219"/>
        <v>0</v>
      </c>
      <c r="Q1720" s="195">
        <v>0</v>
      </c>
      <c r="R1720" s="195">
        <f t="shared" si="220"/>
        <v>0</v>
      </c>
      <c r="S1720" s="195">
        <v>0</v>
      </c>
      <c r="T1720" s="196">
        <f t="shared" si="221"/>
        <v>0</v>
      </c>
      <c r="U1720" s="35"/>
      <c r="V1720" s="35"/>
      <c r="W1720" s="35"/>
      <c r="X1720" s="35"/>
      <c r="Y1720" s="35"/>
      <c r="Z1720" s="35"/>
      <c r="AA1720" s="35"/>
      <c r="AB1720" s="35"/>
      <c r="AC1720" s="35"/>
      <c r="AD1720" s="35"/>
      <c r="AE1720" s="35"/>
      <c r="AR1720" s="197" t="s">
        <v>373</v>
      </c>
      <c r="AT1720" s="197" t="s">
        <v>250</v>
      </c>
      <c r="AU1720" s="197" t="s">
        <v>85</v>
      </c>
      <c r="AY1720" s="18" t="s">
        <v>158</v>
      </c>
      <c r="BE1720" s="198">
        <f t="shared" si="222"/>
        <v>0</v>
      </c>
      <c r="BF1720" s="198">
        <f t="shared" si="223"/>
        <v>0</v>
      </c>
      <c r="BG1720" s="198">
        <f t="shared" si="224"/>
        <v>0</v>
      </c>
      <c r="BH1720" s="198">
        <f t="shared" si="225"/>
        <v>0</v>
      </c>
      <c r="BI1720" s="198">
        <f t="shared" si="226"/>
        <v>0</v>
      </c>
      <c r="BJ1720" s="18" t="s">
        <v>8</v>
      </c>
      <c r="BK1720" s="198">
        <f t="shared" si="227"/>
        <v>0</v>
      </c>
      <c r="BL1720" s="18" t="s">
        <v>283</v>
      </c>
      <c r="BM1720" s="197" t="s">
        <v>3953</v>
      </c>
    </row>
    <row r="1721" spans="1:65" s="2" customFormat="1" ht="16.5" customHeight="1">
      <c r="A1721" s="35"/>
      <c r="B1721" s="36"/>
      <c r="C1721" s="247" t="s">
        <v>3954</v>
      </c>
      <c r="D1721" s="247" t="s">
        <v>250</v>
      </c>
      <c r="E1721" s="248" t="s">
        <v>3955</v>
      </c>
      <c r="F1721" s="249" t="s">
        <v>3956</v>
      </c>
      <c r="G1721" s="250" t="s">
        <v>8</v>
      </c>
      <c r="H1721" s="251">
        <v>1</v>
      </c>
      <c r="I1721" s="252"/>
      <c r="J1721" s="251">
        <f t="shared" si="218"/>
        <v>0</v>
      </c>
      <c r="K1721" s="249" t="s">
        <v>1</v>
      </c>
      <c r="L1721" s="253"/>
      <c r="M1721" s="254" t="s">
        <v>1</v>
      </c>
      <c r="N1721" s="255" t="s">
        <v>41</v>
      </c>
      <c r="O1721" s="72"/>
      <c r="P1721" s="195">
        <f t="shared" si="219"/>
        <v>0</v>
      </c>
      <c r="Q1721" s="195">
        <v>0</v>
      </c>
      <c r="R1721" s="195">
        <f t="shared" si="220"/>
        <v>0</v>
      </c>
      <c r="S1721" s="195">
        <v>0</v>
      </c>
      <c r="T1721" s="196">
        <f t="shared" si="221"/>
        <v>0</v>
      </c>
      <c r="U1721" s="35"/>
      <c r="V1721" s="35"/>
      <c r="W1721" s="35"/>
      <c r="X1721" s="35"/>
      <c r="Y1721" s="35"/>
      <c r="Z1721" s="35"/>
      <c r="AA1721" s="35"/>
      <c r="AB1721" s="35"/>
      <c r="AC1721" s="35"/>
      <c r="AD1721" s="35"/>
      <c r="AE1721" s="35"/>
      <c r="AR1721" s="197" t="s">
        <v>373</v>
      </c>
      <c r="AT1721" s="197" t="s">
        <v>250</v>
      </c>
      <c r="AU1721" s="197" t="s">
        <v>85</v>
      </c>
      <c r="AY1721" s="18" t="s">
        <v>158</v>
      </c>
      <c r="BE1721" s="198">
        <f t="shared" si="222"/>
        <v>0</v>
      </c>
      <c r="BF1721" s="198">
        <f t="shared" si="223"/>
        <v>0</v>
      </c>
      <c r="BG1721" s="198">
        <f t="shared" si="224"/>
        <v>0</v>
      </c>
      <c r="BH1721" s="198">
        <f t="shared" si="225"/>
        <v>0</v>
      </c>
      <c r="BI1721" s="198">
        <f t="shared" si="226"/>
        <v>0</v>
      </c>
      <c r="BJ1721" s="18" t="s">
        <v>8</v>
      </c>
      <c r="BK1721" s="198">
        <f t="shared" si="227"/>
        <v>0</v>
      </c>
      <c r="BL1721" s="18" t="s">
        <v>283</v>
      </c>
      <c r="BM1721" s="197" t="s">
        <v>3957</v>
      </c>
    </row>
    <row r="1722" spans="1:65" s="2" customFormat="1" ht="24">
      <c r="A1722" s="35"/>
      <c r="B1722" s="36"/>
      <c r="C1722" s="247" t="s">
        <v>3958</v>
      </c>
      <c r="D1722" s="247" t="s">
        <v>250</v>
      </c>
      <c r="E1722" s="248" t="s">
        <v>3959</v>
      </c>
      <c r="F1722" s="249" t="s">
        <v>3502</v>
      </c>
      <c r="G1722" s="250" t="s">
        <v>8</v>
      </c>
      <c r="H1722" s="251">
        <v>1</v>
      </c>
      <c r="I1722" s="252"/>
      <c r="J1722" s="251">
        <f t="shared" si="218"/>
        <v>0</v>
      </c>
      <c r="K1722" s="249" t="s">
        <v>1</v>
      </c>
      <c r="L1722" s="253"/>
      <c r="M1722" s="254" t="s">
        <v>1</v>
      </c>
      <c r="N1722" s="255" t="s">
        <v>41</v>
      </c>
      <c r="O1722" s="72"/>
      <c r="P1722" s="195">
        <f t="shared" si="219"/>
        <v>0</v>
      </c>
      <c r="Q1722" s="195">
        <v>0</v>
      </c>
      <c r="R1722" s="195">
        <f t="shared" si="220"/>
        <v>0</v>
      </c>
      <c r="S1722" s="195">
        <v>0</v>
      </c>
      <c r="T1722" s="196">
        <f t="shared" si="221"/>
        <v>0</v>
      </c>
      <c r="U1722" s="35"/>
      <c r="V1722" s="35"/>
      <c r="W1722" s="35"/>
      <c r="X1722" s="35"/>
      <c r="Y1722" s="35"/>
      <c r="Z1722" s="35"/>
      <c r="AA1722" s="35"/>
      <c r="AB1722" s="35"/>
      <c r="AC1722" s="35"/>
      <c r="AD1722" s="35"/>
      <c r="AE1722" s="35"/>
      <c r="AR1722" s="197" t="s">
        <v>373</v>
      </c>
      <c r="AT1722" s="197" t="s">
        <v>250</v>
      </c>
      <c r="AU1722" s="197" t="s">
        <v>85</v>
      </c>
      <c r="AY1722" s="18" t="s">
        <v>158</v>
      </c>
      <c r="BE1722" s="198">
        <f t="shared" si="222"/>
        <v>0</v>
      </c>
      <c r="BF1722" s="198">
        <f t="shared" si="223"/>
        <v>0</v>
      </c>
      <c r="BG1722" s="198">
        <f t="shared" si="224"/>
        <v>0</v>
      </c>
      <c r="BH1722" s="198">
        <f t="shared" si="225"/>
        <v>0</v>
      </c>
      <c r="BI1722" s="198">
        <f t="shared" si="226"/>
        <v>0</v>
      </c>
      <c r="BJ1722" s="18" t="s">
        <v>8</v>
      </c>
      <c r="BK1722" s="198">
        <f t="shared" si="227"/>
        <v>0</v>
      </c>
      <c r="BL1722" s="18" t="s">
        <v>283</v>
      </c>
      <c r="BM1722" s="197" t="s">
        <v>3960</v>
      </c>
    </row>
    <row r="1723" spans="1:65" s="2" customFormat="1" ht="16.5" customHeight="1">
      <c r="A1723" s="35"/>
      <c r="B1723" s="36"/>
      <c r="C1723" s="247" t="s">
        <v>3961</v>
      </c>
      <c r="D1723" s="247" t="s">
        <v>250</v>
      </c>
      <c r="E1723" s="248" t="s">
        <v>3962</v>
      </c>
      <c r="F1723" s="249" t="s">
        <v>3963</v>
      </c>
      <c r="G1723" s="250" t="s">
        <v>8</v>
      </c>
      <c r="H1723" s="251">
        <v>1</v>
      </c>
      <c r="I1723" s="252"/>
      <c r="J1723" s="251">
        <f t="shared" si="218"/>
        <v>0</v>
      </c>
      <c r="K1723" s="249" t="s">
        <v>1</v>
      </c>
      <c r="L1723" s="253"/>
      <c r="M1723" s="254" t="s">
        <v>1</v>
      </c>
      <c r="N1723" s="255" t="s">
        <v>41</v>
      </c>
      <c r="O1723" s="72"/>
      <c r="P1723" s="195">
        <f t="shared" si="219"/>
        <v>0</v>
      </c>
      <c r="Q1723" s="195">
        <v>0</v>
      </c>
      <c r="R1723" s="195">
        <f t="shared" si="220"/>
        <v>0</v>
      </c>
      <c r="S1723" s="195">
        <v>0</v>
      </c>
      <c r="T1723" s="196">
        <f t="shared" si="221"/>
        <v>0</v>
      </c>
      <c r="U1723" s="35"/>
      <c r="V1723" s="35"/>
      <c r="W1723" s="35"/>
      <c r="X1723" s="35"/>
      <c r="Y1723" s="35"/>
      <c r="Z1723" s="35"/>
      <c r="AA1723" s="35"/>
      <c r="AB1723" s="35"/>
      <c r="AC1723" s="35"/>
      <c r="AD1723" s="35"/>
      <c r="AE1723" s="35"/>
      <c r="AR1723" s="197" t="s">
        <v>373</v>
      </c>
      <c r="AT1723" s="197" t="s">
        <v>250</v>
      </c>
      <c r="AU1723" s="197" t="s">
        <v>85</v>
      </c>
      <c r="AY1723" s="18" t="s">
        <v>158</v>
      </c>
      <c r="BE1723" s="198">
        <f t="shared" si="222"/>
        <v>0</v>
      </c>
      <c r="BF1723" s="198">
        <f t="shared" si="223"/>
        <v>0</v>
      </c>
      <c r="BG1723" s="198">
        <f t="shared" si="224"/>
        <v>0</v>
      </c>
      <c r="BH1723" s="198">
        <f t="shared" si="225"/>
        <v>0</v>
      </c>
      <c r="BI1723" s="198">
        <f t="shared" si="226"/>
        <v>0</v>
      </c>
      <c r="BJ1723" s="18" t="s">
        <v>8</v>
      </c>
      <c r="BK1723" s="198">
        <f t="shared" si="227"/>
        <v>0</v>
      </c>
      <c r="BL1723" s="18" t="s">
        <v>283</v>
      </c>
      <c r="BM1723" s="197" t="s">
        <v>3964</v>
      </c>
    </row>
    <row r="1724" spans="1:65" s="2" customFormat="1" ht="21.75" customHeight="1">
      <c r="A1724" s="35"/>
      <c r="B1724" s="36"/>
      <c r="C1724" s="247" t="s">
        <v>3965</v>
      </c>
      <c r="D1724" s="247" t="s">
        <v>250</v>
      </c>
      <c r="E1724" s="248" t="s">
        <v>3966</v>
      </c>
      <c r="F1724" s="249" t="s">
        <v>3952</v>
      </c>
      <c r="G1724" s="250" t="s">
        <v>8</v>
      </c>
      <c r="H1724" s="251">
        <v>1</v>
      </c>
      <c r="I1724" s="252"/>
      <c r="J1724" s="251">
        <f t="shared" si="218"/>
        <v>0</v>
      </c>
      <c r="K1724" s="249" t="s">
        <v>1</v>
      </c>
      <c r="L1724" s="253"/>
      <c r="M1724" s="254" t="s">
        <v>1</v>
      </c>
      <c r="N1724" s="255" t="s">
        <v>41</v>
      </c>
      <c r="O1724" s="72"/>
      <c r="P1724" s="195">
        <f t="shared" si="219"/>
        <v>0</v>
      </c>
      <c r="Q1724" s="195">
        <v>0</v>
      </c>
      <c r="R1724" s="195">
        <f t="shared" si="220"/>
        <v>0</v>
      </c>
      <c r="S1724" s="195">
        <v>0</v>
      </c>
      <c r="T1724" s="196">
        <f t="shared" si="221"/>
        <v>0</v>
      </c>
      <c r="U1724" s="35"/>
      <c r="V1724" s="35"/>
      <c r="W1724" s="35"/>
      <c r="X1724" s="35"/>
      <c r="Y1724" s="35"/>
      <c r="Z1724" s="35"/>
      <c r="AA1724" s="35"/>
      <c r="AB1724" s="35"/>
      <c r="AC1724" s="35"/>
      <c r="AD1724" s="35"/>
      <c r="AE1724" s="35"/>
      <c r="AR1724" s="197" t="s">
        <v>373</v>
      </c>
      <c r="AT1724" s="197" t="s">
        <v>250</v>
      </c>
      <c r="AU1724" s="197" t="s">
        <v>85</v>
      </c>
      <c r="AY1724" s="18" t="s">
        <v>158</v>
      </c>
      <c r="BE1724" s="198">
        <f t="shared" si="222"/>
        <v>0</v>
      </c>
      <c r="BF1724" s="198">
        <f t="shared" si="223"/>
        <v>0</v>
      </c>
      <c r="BG1724" s="198">
        <f t="shared" si="224"/>
        <v>0</v>
      </c>
      <c r="BH1724" s="198">
        <f t="shared" si="225"/>
        <v>0</v>
      </c>
      <c r="BI1724" s="198">
        <f t="shared" si="226"/>
        <v>0</v>
      </c>
      <c r="BJ1724" s="18" t="s">
        <v>8</v>
      </c>
      <c r="BK1724" s="198">
        <f t="shared" si="227"/>
        <v>0</v>
      </c>
      <c r="BL1724" s="18" t="s">
        <v>283</v>
      </c>
      <c r="BM1724" s="197" t="s">
        <v>3967</v>
      </c>
    </row>
    <row r="1725" spans="1:65" s="2" customFormat="1" ht="24">
      <c r="A1725" s="35"/>
      <c r="B1725" s="36"/>
      <c r="C1725" s="247" t="s">
        <v>3968</v>
      </c>
      <c r="D1725" s="247" t="s">
        <v>250</v>
      </c>
      <c r="E1725" s="248" t="s">
        <v>3969</v>
      </c>
      <c r="F1725" s="249" t="s">
        <v>3502</v>
      </c>
      <c r="G1725" s="250" t="s">
        <v>8</v>
      </c>
      <c r="H1725" s="251">
        <v>1</v>
      </c>
      <c r="I1725" s="252"/>
      <c r="J1725" s="251">
        <f t="shared" si="218"/>
        <v>0</v>
      </c>
      <c r="K1725" s="249" t="s">
        <v>1</v>
      </c>
      <c r="L1725" s="253"/>
      <c r="M1725" s="254" t="s">
        <v>1</v>
      </c>
      <c r="N1725" s="255" t="s">
        <v>41</v>
      </c>
      <c r="O1725" s="72"/>
      <c r="P1725" s="195">
        <f t="shared" si="219"/>
        <v>0</v>
      </c>
      <c r="Q1725" s="195">
        <v>0</v>
      </c>
      <c r="R1725" s="195">
        <f t="shared" si="220"/>
        <v>0</v>
      </c>
      <c r="S1725" s="195">
        <v>0</v>
      </c>
      <c r="T1725" s="196">
        <f t="shared" si="221"/>
        <v>0</v>
      </c>
      <c r="U1725" s="35"/>
      <c r="V1725" s="35"/>
      <c r="W1725" s="35"/>
      <c r="X1725" s="35"/>
      <c r="Y1725" s="35"/>
      <c r="Z1725" s="35"/>
      <c r="AA1725" s="35"/>
      <c r="AB1725" s="35"/>
      <c r="AC1725" s="35"/>
      <c r="AD1725" s="35"/>
      <c r="AE1725" s="35"/>
      <c r="AR1725" s="197" t="s">
        <v>373</v>
      </c>
      <c r="AT1725" s="197" t="s">
        <v>250</v>
      </c>
      <c r="AU1725" s="197" t="s">
        <v>85</v>
      </c>
      <c r="AY1725" s="18" t="s">
        <v>158</v>
      </c>
      <c r="BE1725" s="198">
        <f t="shared" si="222"/>
        <v>0</v>
      </c>
      <c r="BF1725" s="198">
        <f t="shared" si="223"/>
        <v>0</v>
      </c>
      <c r="BG1725" s="198">
        <f t="shared" si="224"/>
        <v>0</v>
      </c>
      <c r="BH1725" s="198">
        <f t="shared" si="225"/>
        <v>0</v>
      </c>
      <c r="BI1725" s="198">
        <f t="shared" si="226"/>
        <v>0</v>
      </c>
      <c r="BJ1725" s="18" t="s">
        <v>8</v>
      </c>
      <c r="BK1725" s="198">
        <f t="shared" si="227"/>
        <v>0</v>
      </c>
      <c r="BL1725" s="18" t="s">
        <v>283</v>
      </c>
      <c r="BM1725" s="197" t="s">
        <v>3970</v>
      </c>
    </row>
    <row r="1726" spans="1:65" s="2" customFormat="1" ht="16.5" customHeight="1">
      <c r="A1726" s="35"/>
      <c r="B1726" s="36"/>
      <c r="C1726" s="247" t="s">
        <v>3971</v>
      </c>
      <c r="D1726" s="247" t="s">
        <v>250</v>
      </c>
      <c r="E1726" s="248" t="s">
        <v>3972</v>
      </c>
      <c r="F1726" s="249" t="s">
        <v>1738</v>
      </c>
      <c r="G1726" s="250" t="s">
        <v>1739</v>
      </c>
      <c r="H1726" s="251">
        <v>1</v>
      </c>
      <c r="I1726" s="252"/>
      <c r="J1726" s="251">
        <f t="shared" si="218"/>
        <v>0</v>
      </c>
      <c r="K1726" s="249" t="s">
        <v>1</v>
      </c>
      <c r="L1726" s="253"/>
      <c r="M1726" s="254" t="s">
        <v>1</v>
      </c>
      <c r="N1726" s="255" t="s">
        <v>41</v>
      </c>
      <c r="O1726" s="72"/>
      <c r="P1726" s="195">
        <f t="shared" si="219"/>
        <v>0</v>
      </c>
      <c r="Q1726" s="195">
        <v>0</v>
      </c>
      <c r="R1726" s="195">
        <f t="shared" si="220"/>
        <v>0</v>
      </c>
      <c r="S1726" s="195">
        <v>0</v>
      </c>
      <c r="T1726" s="196">
        <f t="shared" si="221"/>
        <v>0</v>
      </c>
      <c r="U1726" s="35"/>
      <c r="V1726" s="35"/>
      <c r="W1726" s="35"/>
      <c r="X1726" s="35"/>
      <c r="Y1726" s="35"/>
      <c r="Z1726" s="35"/>
      <c r="AA1726" s="35"/>
      <c r="AB1726" s="35"/>
      <c r="AC1726" s="35"/>
      <c r="AD1726" s="35"/>
      <c r="AE1726" s="35"/>
      <c r="AR1726" s="197" t="s">
        <v>373</v>
      </c>
      <c r="AT1726" s="197" t="s">
        <v>250</v>
      </c>
      <c r="AU1726" s="197" t="s">
        <v>85</v>
      </c>
      <c r="AY1726" s="18" t="s">
        <v>158</v>
      </c>
      <c r="BE1726" s="198">
        <f t="shared" si="222"/>
        <v>0</v>
      </c>
      <c r="BF1726" s="198">
        <f t="shared" si="223"/>
        <v>0</v>
      </c>
      <c r="BG1726" s="198">
        <f t="shared" si="224"/>
        <v>0</v>
      </c>
      <c r="BH1726" s="198">
        <f t="shared" si="225"/>
        <v>0</v>
      </c>
      <c r="BI1726" s="198">
        <f t="shared" si="226"/>
        <v>0</v>
      </c>
      <c r="BJ1726" s="18" t="s">
        <v>8</v>
      </c>
      <c r="BK1726" s="198">
        <f t="shared" si="227"/>
        <v>0</v>
      </c>
      <c r="BL1726" s="18" t="s">
        <v>283</v>
      </c>
      <c r="BM1726" s="197" t="s">
        <v>3973</v>
      </c>
    </row>
    <row r="1727" spans="1:65" s="2" customFormat="1" ht="16.5" customHeight="1">
      <c r="A1727" s="35"/>
      <c r="B1727" s="36"/>
      <c r="C1727" s="247" t="s">
        <v>3974</v>
      </c>
      <c r="D1727" s="247" t="s">
        <v>250</v>
      </c>
      <c r="E1727" s="248" t="s">
        <v>3975</v>
      </c>
      <c r="F1727" s="249" t="s">
        <v>1726</v>
      </c>
      <c r="G1727" s="250" t="s">
        <v>1739</v>
      </c>
      <c r="H1727" s="251">
        <v>2</v>
      </c>
      <c r="I1727" s="252"/>
      <c r="J1727" s="251">
        <f t="shared" si="218"/>
        <v>0</v>
      </c>
      <c r="K1727" s="249" t="s">
        <v>1</v>
      </c>
      <c r="L1727" s="253"/>
      <c r="M1727" s="254" t="s">
        <v>1</v>
      </c>
      <c r="N1727" s="255" t="s">
        <v>41</v>
      </c>
      <c r="O1727" s="72"/>
      <c r="P1727" s="195">
        <f t="shared" si="219"/>
        <v>0</v>
      </c>
      <c r="Q1727" s="195">
        <v>0</v>
      </c>
      <c r="R1727" s="195">
        <f t="shared" si="220"/>
        <v>0</v>
      </c>
      <c r="S1727" s="195">
        <v>0</v>
      </c>
      <c r="T1727" s="196">
        <f t="shared" si="221"/>
        <v>0</v>
      </c>
      <c r="U1727" s="35"/>
      <c r="V1727" s="35"/>
      <c r="W1727" s="35"/>
      <c r="X1727" s="35"/>
      <c r="Y1727" s="35"/>
      <c r="Z1727" s="35"/>
      <c r="AA1727" s="35"/>
      <c r="AB1727" s="35"/>
      <c r="AC1727" s="35"/>
      <c r="AD1727" s="35"/>
      <c r="AE1727" s="35"/>
      <c r="AR1727" s="197" t="s">
        <v>373</v>
      </c>
      <c r="AT1727" s="197" t="s">
        <v>250</v>
      </c>
      <c r="AU1727" s="197" t="s">
        <v>85</v>
      </c>
      <c r="AY1727" s="18" t="s">
        <v>158</v>
      </c>
      <c r="BE1727" s="198">
        <f t="shared" si="222"/>
        <v>0</v>
      </c>
      <c r="BF1727" s="198">
        <f t="shared" si="223"/>
        <v>0</v>
      </c>
      <c r="BG1727" s="198">
        <f t="shared" si="224"/>
        <v>0</v>
      </c>
      <c r="BH1727" s="198">
        <f t="shared" si="225"/>
        <v>0</v>
      </c>
      <c r="BI1727" s="198">
        <f t="shared" si="226"/>
        <v>0</v>
      </c>
      <c r="BJ1727" s="18" t="s">
        <v>8</v>
      </c>
      <c r="BK1727" s="198">
        <f t="shared" si="227"/>
        <v>0</v>
      </c>
      <c r="BL1727" s="18" t="s">
        <v>283</v>
      </c>
      <c r="BM1727" s="197" t="s">
        <v>3976</v>
      </c>
    </row>
    <row r="1728" spans="1:65" s="2" customFormat="1" ht="16.5" customHeight="1">
      <c r="A1728" s="35"/>
      <c r="B1728" s="36"/>
      <c r="C1728" s="247" t="s">
        <v>3977</v>
      </c>
      <c r="D1728" s="247" t="s">
        <v>250</v>
      </c>
      <c r="E1728" s="248" t="s">
        <v>3978</v>
      </c>
      <c r="F1728" s="249" t="s">
        <v>1730</v>
      </c>
      <c r="G1728" s="250" t="s">
        <v>498</v>
      </c>
      <c r="H1728" s="251">
        <v>1</v>
      </c>
      <c r="I1728" s="252"/>
      <c r="J1728" s="251">
        <f t="shared" si="218"/>
        <v>0</v>
      </c>
      <c r="K1728" s="249" t="s">
        <v>1</v>
      </c>
      <c r="L1728" s="253"/>
      <c r="M1728" s="254" t="s">
        <v>1</v>
      </c>
      <c r="N1728" s="255" t="s">
        <v>41</v>
      </c>
      <c r="O1728" s="72"/>
      <c r="P1728" s="195">
        <f t="shared" si="219"/>
        <v>0</v>
      </c>
      <c r="Q1728" s="195">
        <v>0</v>
      </c>
      <c r="R1728" s="195">
        <f t="shared" si="220"/>
        <v>0</v>
      </c>
      <c r="S1728" s="195">
        <v>0</v>
      </c>
      <c r="T1728" s="196">
        <f t="shared" si="221"/>
        <v>0</v>
      </c>
      <c r="U1728" s="35"/>
      <c r="V1728" s="35"/>
      <c r="W1728" s="35"/>
      <c r="X1728" s="35"/>
      <c r="Y1728" s="35"/>
      <c r="Z1728" s="35"/>
      <c r="AA1728" s="35"/>
      <c r="AB1728" s="35"/>
      <c r="AC1728" s="35"/>
      <c r="AD1728" s="35"/>
      <c r="AE1728" s="35"/>
      <c r="AR1728" s="197" t="s">
        <v>373</v>
      </c>
      <c r="AT1728" s="197" t="s">
        <v>250</v>
      </c>
      <c r="AU1728" s="197" t="s">
        <v>85</v>
      </c>
      <c r="AY1728" s="18" t="s">
        <v>158</v>
      </c>
      <c r="BE1728" s="198">
        <f t="shared" si="222"/>
        <v>0</v>
      </c>
      <c r="BF1728" s="198">
        <f t="shared" si="223"/>
        <v>0</v>
      </c>
      <c r="BG1728" s="198">
        <f t="shared" si="224"/>
        <v>0</v>
      </c>
      <c r="BH1728" s="198">
        <f t="shared" si="225"/>
        <v>0</v>
      </c>
      <c r="BI1728" s="198">
        <f t="shared" si="226"/>
        <v>0</v>
      </c>
      <c r="BJ1728" s="18" t="s">
        <v>8</v>
      </c>
      <c r="BK1728" s="198">
        <f t="shared" si="227"/>
        <v>0</v>
      </c>
      <c r="BL1728" s="18" t="s">
        <v>283</v>
      </c>
      <c r="BM1728" s="197" t="s">
        <v>3979</v>
      </c>
    </row>
    <row r="1729" spans="1:65" s="2" customFormat="1" ht="16.5" customHeight="1">
      <c r="A1729" s="35"/>
      <c r="B1729" s="36"/>
      <c r="C1729" s="247" t="s">
        <v>3980</v>
      </c>
      <c r="D1729" s="247" t="s">
        <v>250</v>
      </c>
      <c r="E1729" s="248" t="s">
        <v>3981</v>
      </c>
      <c r="F1729" s="249" t="s">
        <v>3149</v>
      </c>
      <c r="G1729" s="250" t="s">
        <v>498</v>
      </c>
      <c r="H1729" s="251">
        <v>1</v>
      </c>
      <c r="I1729" s="252"/>
      <c r="J1729" s="251">
        <f t="shared" si="218"/>
        <v>0</v>
      </c>
      <c r="K1729" s="249" t="s">
        <v>1</v>
      </c>
      <c r="L1729" s="253"/>
      <c r="M1729" s="254" t="s">
        <v>1</v>
      </c>
      <c r="N1729" s="255" t="s">
        <v>41</v>
      </c>
      <c r="O1729" s="72"/>
      <c r="P1729" s="195">
        <f t="shared" si="219"/>
        <v>0</v>
      </c>
      <c r="Q1729" s="195">
        <v>0</v>
      </c>
      <c r="R1729" s="195">
        <f t="shared" si="220"/>
        <v>0</v>
      </c>
      <c r="S1729" s="195">
        <v>0</v>
      </c>
      <c r="T1729" s="196">
        <f t="shared" si="221"/>
        <v>0</v>
      </c>
      <c r="U1729" s="35"/>
      <c r="V1729" s="35"/>
      <c r="W1729" s="35"/>
      <c r="X1729" s="35"/>
      <c r="Y1729" s="35"/>
      <c r="Z1729" s="35"/>
      <c r="AA1729" s="35"/>
      <c r="AB1729" s="35"/>
      <c r="AC1729" s="35"/>
      <c r="AD1729" s="35"/>
      <c r="AE1729" s="35"/>
      <c r="AR1729" s="197" t="s">
        <v>373</v>
      </c>
      <c r="AT1729" s="197" t="s">
        <v>250</v>
      </c>
      <c r="AU1729" s="197" t="s">
        <v>85</v>
      </c>
      <c r="AY1729" s="18" t="s">
        <v>158</v>
      </c>
      <c r="BE1729" s="198">
        <f t="shared" si="222"/>
        <v>0</v>
      </c>
      <c r="BF1729" s="198">
        <f t="shared" si="223"/>
        <v>0</v>
      </c>
      <c r="BG1729" s="198">
        <f t="shared" si="224"/>
        <v>0</v>
      </c>
      <c r="BH1729" s="198">
        <f t="shared" si="225"/>
        <v>0</v>
      </c>
      <c r="BI1729" s="198">
        <f t="shared" si="226"/>
        <v>0</v>
      </c>
      <c r="BJ1729" s="18" t="s">
        <v>8</v>
      </c>
      <c r="BK1729" s="198">
        <f t="shared" si="227"/>
        <v>0</v>
      </c>
      <c r="BL1729" s="18" t="s">
        <v>283</v>
      </c>
      <c r="BM1729" s="197" t="s">
        <v>3982</v>
      </c>
    </row>
    <row r="1730" spans="1:65" s="2" customFormat="1" ht="16.5" customHeight="1">
      <c r="A1730" s="35"/>
      <c r="B1730" s="36"/>
      <c r="C1730" s="247" t="s">
        <v>3983</v>
      </c>
      <c r="D1730" s="247" t="s">
        <v>250</v>
      </c>
      <c r="E1730" s="248" t="s">
        <v>3984</v>
      </c>
      <c r="F1730" s="249" t="s">
        <v>1738</v>
      </c>
      <c r="G1730" s="250" t="s">
        <v>328</v>
      </c>
      <c r="H1730" s="251">
        <v>1</v>
      </c>
      <c r="I1730" s="252"/>
      <c r="J1730" s="251">
        <f t="shared" si="218"/>
        <v>0</v>
      </c>
      <c r="K1730" s="249" t="s">
        <v>1</v>
      </c>
      <c r="L1730" s="253"/>
      <c r="M1730" s="254" t="s">
        <v>1</v>
      </c>
      <c r="N1730" s="255" t="s">
        <v>41</v>
      </c>
      <c r="O1730" s="72"/>
      <c r="P1730" s="195">
        <f t="shared" si="219"/>
        <v>0</v>
      </c>
      <c r="Q1730" s="195">
        <v>0</v>
      </c>
      <c r="R1730" s="195">
        <f t="shared" si="220"/>
        <v>0</v>
      </c>
      <c r="S1730" s="195">
        <v>0</v>
      </c>
      <c r="T1730" s="196">
        <f t="shared" si="221"/>
        <v>0</v>
      </c>
      <c r="U1730" s="35"/>
      <c r="V1730" s="35"/>
      <c r="W1730" s="35"/>
      <c r="X1730" s="35"/>
      <c r="Y1730" s="35"/>
      <c r="Z1730" s="35"/>
      <c r="AA1730" s="35"/>
      <c r="AB1730" s="35"/>
      <c r="AC1730" s="35"/>
      <c r="AD1730" s="35"/>
      <c r="AE1730" s="35"/>
      <c r="AR1730" s="197" t="s">
        <v>373</v>
      </c>
      <c r="AT1730" s="197" t="s">
        <v>250</v>
      </c>
      <c r="AU1730" s="197" t="s">
        <v>85</v>
      </c>
      <c r="AY1730" s="18" t="s">
        <v>158</v>
      </c>
      <c r="BE1730" s="198">
        <f t="shared" si="222"/>
        <v>0</v>
      </c>
      <c r="BF1730" s="198">
        <f t="shared" si="223"/>
        <v>0</v>
      </c>
      <c r="BG1730" s="198">
        <f t="shared" si="224"/>
        <v>0</v>
      </c>
      <c r="BH1730" s="198">
        <f t="shared" si="225"/>
        <v>0</v>
      </c>
      <c r="BI1730" s="198">
        <f t="shared" si="226"/>
        <v>0</v>
      </c>
      <c r="BJ1730" s="18" t="s">
        <v>8</v>
      </c>
      <c r="BK1730" s="198">
        <f t="shared" si="227"/>
        <v>0</v>
      </c>
      <c r="BL1730" s="18" t="s">
        <v>283</v>
      </c>
      <c r="BM1730" s="197" t="s">
        <v>3985</v>
      </c>
    </row>
    <row r="1731" spans="1:65" s="2" customFormat="1" ht="24">
      <c r="A1731" s="35"/>
      <c r="B1731" s="36"/>
      <c r="C1731" s="247" t="s">
        <v>3986</v>
      </c>
      <c r="D1731" s="247" t="s">
        <v>250</v>
      </c>
      <c r="E1731" s="248" t="s">
        <v>3987</v>
      </c>
      <c r="F1731" s="249" t="s">
        <v>3830</v>
      </c>
      <c r="G1731" s="250" t="s">
        <v>199</v>
      </c>
      <c r="H1731" s="251">
        <v>1</v>
      </c>
      <c r="I1731" s="252"/>
      <c r="J1731" s="251">
        <f t="shared" si="218"/>
        <v>0</v>
      </c>
      <c r="K1731" s="249" t="s">
        <v>1</v>
      </c>
      <c r="L1731" s="253"/>
      <c r="M1731" s="254" t="s">
        <v>1</v>
      </c>
      <c r="N1731" s="255" t="s">
        <v>41</v>
      </c>
      <c r="O1731" s="72"/>
      <c r="P1731" s="195">
        <f t="shared" si="219"/>
        <v>0</v>
      </c>
      <c r="Q1731" s="195">
        <v>0</v>
      </c>
      <c r="R1731" s="195">
        <f t="shared" si="220"/>
        <v>0</v>
      </c>
      <c r="S1731" s="195">
        <v>0</v>
      </c>
      <c r="T1731" s="196">
        <f t="shared" si="221"/>
        <v>0</v>
      </c>
      <c r="U1731" s="35"/>
      <c r="V1731" s="35"/>
      <c r="W1731" s="35"/>
      <c r="X1731" s="35"/>
      <c r="Y1731" s="35"/>
      <c r="Z1731" s="35"/>
      <c r="AA1731" s="35"/>
      <c r="AB1731" s="35"/>
      <c r="AC1731" s="35"/>
      <c r="AD1731" s="35"/>
      <c r="AE1731" s="35"/>
      <c r="AR1731" s="197" t="s">
        <v>373</v>
      </c>
      <c r="AT1731" s="197" t="s">
        <v>250</v>
      </c>
      <c r="AU1731" s="197" t="s">
        <v>85</v>
      </c>
      <c r="AY1731" s="18" t="s">
        <v>158</v>
      </c>
      <c r="BE1731" s="198">
        <f t="shared" si="222"/>
        <v>0</v>
      </c>
      <c r="BF1731" s="198">
        <f t="shared" si="223"/>
        <v>0</v>
      </c>
      <c r="BG1731" s="198">
        <f t="shared" si="224"/>
        <v>0</v>
      </c>
      <c r="BH1731" s="198">
        <f t="shared" si="225"/>
        <v>0</v>
      </c>
      <c r="BI1731" s="198">
        <f t="shared" si="226"/>
        <v>0</v>
      </c>
      <c r="BJ1731" s="18" t="s">
        <v>8</v>
      </c>
      <c r="BK1731" s="198">
        <f t="shared" si="227"/>
        <v>0</v>
      </c>
      <c r="BL1731" s="18" t="s">
        <v>283</v>
      </c>
      <c r="BM1731" s="197" t="s">
        <v>3988</v>
      </c>
    </row>
    <row r="1732" spans="1:65" s="2" customFormat="1" ht="16.5" customHeight="1">
      <c r="A1732" s="35"/>
      <c r="B1732" s="36"/>
      <c r="C1732" s="247" t="s">
        <v>3989</v>
      </c>
      <c r="D1732" s="247" t="s">
        <v>250</v>
      </c>
      <c r="E1732" s="248" t="s">
        <v>3990</v>
      </c>
      <c r="F1732" s="249" t="s">
        <v>1973</v>
      </c>
      <c r="G1732" s="250" t="s">
        <v>8</v>
      </c>
      <c r="H1732" s="251">
        <v>8</v>
      </c>
      <c r="I1732" s="252"/>
      <c r="J1732" s="251">
        <f t="shared" si="218"/>
        <v>0</v>
      </c>
      <c r="K1732" s="249" t="s">
        <v>1</v>
      </c>
      <c r="L1732" s="253"/>
      <c r="M1732" s="254" t="s">
        <v>1</v>
      </c>
      <c r="N1732" s="255" t="s">
        <v>41</v>
      </c>
      <c r="O1732" s="72"/>
      <c r="P1732" s="195">
        <f t="shared" si="219"/>
        <v>0</v>
      </c>
      <c r="Q1732" s="195">
        <v>0</v>
      </c>
      <c r="R1732" s="195">
        <f t="shared" si="220"/>
        <v>0</v>
      </c>
      <c r="S1732" s="195">
        <v>0</v>
      </c>
      <c r="T1732" s="196">
        <f t="shared" si="221"/>
        <v>0</v>
      </c>
      <c r="U1732" s="35"/>
      <c r="V1732" s="35"/>
      <c r="W1732" s="35"/>
      <c r="X1732" s="35"/>
      <c r="Y1732" s="35"/>
      <c r="Z1732" s="35"/>
      <c r="AA1732" s="35"/>
      <c r="AB1732" s="35"/>
      <c r="AC1732" s="35"/>
      <c r="AD1732" s="35"/>
      <c r="AE1732" s="35"/>
      <c r="AR1732" s="197" t="s">
        <v>373</v>
      </c>
      <c r="AT1732" s="197" t="s">
        <v>250</v>
      </c>
      <c r="AU1732" s="197" t="s">
        <v>85</v>
      </c>
      <c r="AY1732" s="18" t="s">
        <v>158</v>
      </c>
      <c r="BE1732" s="198">
        <f t="shared" si="222"/>
        <v>0</v>
      </c>
      <c r="BF1732" s="198">
        <f t="shared" si="223"/>
        <v>0</v>
      </c>
      <c r="BG1732" s="198">
        <f t="shared" si="224"/>
        <v>0</v>
      </c>
      <c r="BH1732" s="198">
        <f t="shared" si="225"/>
        <v>0</v>
      </c>
      <c r="BI1732" s="198">
        <f t="shared" si="226"/>
        <v>0</v>
      </c>
      <c r="BJ1732" s="18" t="s">
        <v>8</v>
      </c>
      <c r="BK1732" s="198">
        <f t="shared" si="227"/>
        <v>0</v>
      </c>
      <c r="BL1732" s="18" t="s">
        <v>283</v>
      </c>
      <c r="BM1732" s="197" t="s">
        <v>3991</v>
      </c>
    </row>
    <row r="1733" spans="1:65" s="2" customFormat="1" ht="16.5" customHeight="1">
      <c r="A1733" s="35"/>
      <c r="B1733" s="36"/>
      <c r="C1733" s="247" t="s">
        <v>3992</v>
      </c>
      <c r="D1733" s="247" t="s">
        <v>250</v>
      </c>
      <c r="E1733" s="248" t="s">
        <v>3993</v>
      </c>
      <c r="F1733" s="249" t="s">
        <v>1738</v>
      </c>
      <c r="G1733" s="250" t="s">
        <v>1739</v>
      </c>
      <c r="H1733" s="251">
        <v>5</v>
      </c>
      <c r="I1733" s="252"/>
      <c r="J1733" s="251">
        <f t="shared" si="218"/>
        <v>0</v>
      </c>
      <c r="K1733" s="249" t="s">
        <v>1</v>
      </c>
      <c r="L1733" s="253"/>
      <c r="M1733" s="254" t="s">
        <v>1</v>
      </c>
      <c r="N1733" s="255" t="s">
        <v>41</v>
      </c>
      <c r="O1733" s="72"/>
      <c r="P1733" s="195">
        <f t="shared" si="219"/>
        <v>0</v>
      </c>
      <c r="Q1733" s="195">
        <v>0</v>
      </c>
      <c r="R1733" s="195">
        <f t="shared" si="220"/>
        <v>0</v>
      </c>
      <c r="S1733" s="195">
        <v>0</v>
      </c>
      <c r="T1733" s="196">
        <f t="shared" si="221"/>
        <v>0</v>
      </c>
      <c r="U1733" s="35"/>
      <c r="V1733" s="35"/>
      <c r="W1733" s="35"/>
      <c r="X1733" s="35"/>
      <c r="Y1733" s="35"/>
      <c r="Z1733" s="35"/>
      <c r="AA1733" s="35"/>
      <c r="AB1733" s="35"/>
      <c r="AC1733" s="35"/>
      <c r="AD1733" s="35"/>
      <c r="AE1733" s="35"/>
      <c r="AR1733" s="197" t="s">
        <v>373</v>
      </c>
      <c r="AT1733" s="197" t="s">
        <v>250</v>
      </c>
      <c r="AU1733" s="197" t="s">
        <v>85</v>
      </c>
      <c r="AY1733" s="18" t="s">
        <v>158</v>
      </c>
      <c r="BE1733" s="198">
        <f t="shared" si="222"/>
        <v>0</v>
      </c>
      <c r="BF1733" s="198">
        <f t="shared" si="223"/>
        <v>0</v>
      </c>
      <c r="BG1733" s="198">
        <f t="shared" si="224"/>
        <v>0</v>
      </c>
      <c r="BH1733" s="198">
        <f t="shared" si="225"/>
        <v>0</v>
      </c>
      <c r="BI1733" s="198">
        <f t="shared" si="226"/>
        <v>0</v>
      </c>
      <c r="BJ1733" s="18" t="s">
        <v>8</v>
      </c>
      <c r="BK1733" s="198">
        <f t="shared" si="227"/>
        <v>0</v>
      </c>
      <c r="BL1733" s="18" t="s">
        <v>283</v>
      </c>
      <c r="BM1733" s="197" t="s">
        <v>3994</v>
      </c>
    </row>
    <row r="1734" spans="1:65" s="2" customFormat="1" ht="16.5" customHeight="1">
      <c r="A1734" s="35"/>
      <c r="B1734" s="36"/>
      <c r="C1734" s="247" t="s">
        <v>3995</v>
      </c>
      <c r="D1734" s="247" t="s">
        <v>250</v>
      </c>
      <c r="E1734" s="248" t="s">
        <v>3996</v>
      </c>
      <c r="F1734" s="249" t="s">
        <v>3134</v>
      </c>
      <c r="G1734" s="250" t="s">
        <v>498</v>
      </c>
      <c r="H1734" s="251">
        <v>1</v>
      </c>
      <c r="I1734" s="252"/>
      <c r="J1734" s="251">
        <f t="shared" si="218"/>
        <v>0</v>
      </c>
      <c r="K1734" s="249" t="s">
        <v>1</v>
      </c>
      <c r="L1734" s="253"/>
      <c r="M1734" s="254" t="s">
        <v>1</v>
      </c>
      <c r="N1734" s="255" t="s">
        <v>41</v>
      </c>
      <c r="O1734" s="72"/>
      <c r="P1734" s="195">
        <f t="shared" si="219"/>
        <v>0</v>
      </c>
      <c r="Q1734" s="195">
        <v>0</v>
      </c>
      <c r="R1734" s="195">
        <f t="shared" si="220"/>
        <v>0</v>
      </c>
      <c r="S1734" s="195">
        <v>0</v>
      </c>
      <c r="T1734" s="196">
        <f t="shared" si="221"/>
        <v>0</v>
      </c>
      <c r="U1734" s="35"/>
      <c r="V1734" s="35"/>
      <c r="W1734" s="35"/>
      <c r="X1734" s="35"/>
      <c r="Y1734" s="35"/>
      <c r="Z1734" s="35"/>
      <c r="AA1734" s="35"/>
      <c r="AB1734" s="35"/>
      <c r="AC1734" s="35"/>
      <c r="AD1734" s="35"/>
      <c r="AE1734" s="35"/>
      <c r="AR1734" s="197" t="s">
        <v>373</v>
      </c>
      <c r="AT1734" s="197" t="s">
        <v>250</v>
      </c>
      <c r="AU1734" s="197" t="s">
        <v>85</v>
      </c>
      <c r="AY1734" s="18" t="s">
        <v>158</v>
      </c>
      <c r="BE1734" s="198">
        <f t="shared" si="222"/>
        <v>0</v>
      </c>
      <c r="BF1734" s="198">
        <f t="shared" si="223"/>
        <v>0</v>
      </c>
      <c r="BG1734" s="198">
        <f t="shared" si="224"/>
        <v>0</v>
      </c>
      <c r="BH1734" s="198">
        <f t="shared" si="225"/>
        <v>0</v>
      </c>
      <c r="BI1734" s="198">
        <f t="shared" si="226"/>
        <v>0</v>
      </c>
      <c r="BJ1734" s="18" t="s">
        <v>8</v>
      </c>
      <c r="BK1734" s="198">
        <f t="shared" si="227"/>
        <v>0</v>
      </c>
      <c r="BL1734" s="18" t="s">
        <v>283</v>
      </c>
      <c r="BM1734" s="197" t="s">
        <v>3997</v>
      </c>
    </row>
    <row r="1735" spans="1:65" s="2" customFormat="1" ht="16.5" customHeight="1">
      <c r="A1735" s="35"/>
      <c r="B1735" s="36"/>
      <c r="C1735" s="247" t="s">
        <v>3998</v>
      </c>
      <c r="D1735" s="247" t="s">
        <v>250</v>
      </c>
      <c r="E1735" s="248" t="s">
        <v>3999</v>
      </c>
      <c r="F1735" s="249" t="s">
        <v>1726</v>
      </c>
      <c r="G1735" s="250" t="s">
        <v>1739</v>
      </c>
      <c r="H1735" s="251">
        <v>1</v>
      </c>
      <c r="I1735" s="252"/>
      <c r="J1735" s="251">
        <f t="shared" si="218"/>
        <v>0</v>
      </c>
      <c r="K1735" s="249" t="s">
        <v>1</v>
      </c>
      <c r="L1735" s="253"/>
      <c r="M1735" s="254" t="s">
        <v>1</v>
      </c>
      <c r="N1735" s="255" t="s">
        <v>41</v>
      </c>
      <c r="O1735" s="72"/>
      <c r="P1735" s="195">
        <f t="shared" si="219"/>
        <v>0</v>
      </c>
      <c r="Q1735" s="195">
        <v>0</v>
      </c>
      <c r="R1735" s="195">
        <f t="shared" si="220"/>
        <v>0</v>
      </c>
      <c r="S1735" s="195">
        <v>0</v>
      </c>
      <c r="T1735" s="196">
        <f t="shared" si="221"/>
        <v>0</v>
      </c>
      <c r="U1735" s="35"/>
      <c r="V1735" s="35"/>
      <c r="W1735" s="35"/>
      <c r="X1735" s="35"/>
      <c r="Y1735" s="35"/>
      <c r="Z1735" s="35"/>
      <c r="AA1735" s="35"/>
      <c r="AB1735" s="35"/>
      <c r="AC1735" s="35"/>
      <c r="AD1735" s="35"/>
      <c r="AE1735" s="35"/>
      <c r="AR1735" s="197" t="s">
        <v>373</v>
      </c>
      <c r="AT1735" s="197" t="s">
        <v>250</v>
      </c>
      <c r="AU1735" s="197" t="s">
        <v>85</v>
      </c>
      <c r="AY1735" s="18" t="s">
        <v>158</v>
      </c>
      <c r="BE1735" s="198">
        <f t="shared" si="222"/>
        <v>0</v>
      </c>
      <c r="BF1735" s="198">
        <f t="shared" si="223"/>
        <v>0</v>
      </c>
      <c r="BG1735" s="198">
        <f t="shared" si="224"/>
        <v>0</v>
      </c>
      <c r="BH1735" s="198">
        <f t="shared" si="225"/>
        <v>0</v>
      </c>
      <c r="BI1735" s="198">
        <f t="shared" si="226"/>
        <v>0</v>
      </c>
      <c r="BJ1735" s="18" t="s">
        <v>8</v>
      </c>
      <c r="BK1735" s="198">
        <f t="shared" si="227"/>
        <v>0</v>
      </c>
      <c r="BL1735" s="18" t="s">
        <v>283</v>
      </c>
      <c r="BM1735" s="197" t="s">
        <v>4000</v>
      </c>
    </row>
    <row r="1736" spans="1:65" s="2" customFormat="1" ht="16.5" customHeight="1">
      <c r="A1736" s="35"/>
      <c r="B1736" s="36"/>
      <c r="C1736" s="247" t="s">
        <v>4001</v>
      </c>
      <c r="D1736" s="247" t="s">
        <v>250</v>
      </c>
      <c r="E1736" s="248" t="s">
        <v>4002</v>
      </c>
      <c r="F1736" s="249" t="s">
        <v>1730</v>
      </c>
      <c r="G1736" s="250" t="s">
        <v>498</v>
      </c>
      <c r="H1736" s="251">
        <v>1</v>
      </c>
      <c r="I1736" s="252"/>
      <c r="J1736" s="251">
        <f t="shared" si="218"/>
        <v>0</v>
      </c>
      <c r="K1736" s="249" t="s">
        <v>1</v>
      </c>
      <c r="L1736" s="253"/>
      <c r="M1736" s="254" t="s">
        <v>1</v>
      </c>
      <c r="N1736" s="255" t="s">
        <v>41</v>
      </c>
      <c r="O1736" s="72"/>
      <c r="P1736" s="195">
        <f t="shared" si="219"/>
        <v>0</v>
      </c>
      <c r="Q1736" s="195">
        <v>0</v>
      </c>
      <c r="R1736" s="195">
        <f t="shared" si="220"/>
        <v>0</v>
      </c>
      <c r="S1736" s="195">
        <v>0</v>
      </c>
      <c r="T1736" s="196">
        <f t="shared" si="221"/>
        <v>0</v>
      </c>
      <c r="U1736" s="35"/>
      <c r="V1736" s="35"/>
      <c r="W1736" s="35"/>
      <c r="X1736" s="35"/>
      <c r="Y1736" s="35"/>
      <c r="Z1736" s="35"/>
      <c r="AA1736" s="35"/>
      <c r="AB1736" s="35"/>
      <c r="AC1736" s="35"/>
      <c r="AD1736" s="35"/>
      <c r="AE1736" s="35"/>
      <c r="AR1736" s="197" t="s">
        <v>373</v>
      </c>
      <c r="AT1736" s="197" t="s">
        <v>250</v>
      </c>
      <c r="AU1736" s="197" t="s">
        <v>85</v>
      </c>
      <c r="AY1736" s="18" t="s">
        <v>158</v>
      </c>
      <c r="BE1736" s="198">
        <f t="shared" si="222"/>
        <v>0</v>
      </c>
      <c r="BF1736" s="198">
        <f t="shared" si="223"/>
        <v>0</v>
      </c>
      <c r="BG1736" s="198">
        <f t="shared" si="224"/>
        <v>0</v>
      </c>
      <c r="BH1736" s="198">
        <f t="shared" si="225"/>
        <v>0</v>
      </c>
      <c r="BI1736" s="198">
        <f t="shared" si="226"/>
        <v>0</v>
      </c>
      <c r="BJ1736" s="18" t="s">
        <v>8</v>
      </c>
      <c r="BK1736" s="198">
        <f t="shared" si="227"/>
        <v>0</v>
      </c>
      <c r="BL1736" s="18" t="s">
        <v>283</v>
      </c>
      <c r="BM1736" s="197" t="s">
        <v>4003</v>
      </c>
    </row>
    <row r="1737" spans="1:65" s="2" customFormat="1" ht="16.5" customHeight="1">
      <c r="A1737" s="35"/>
      <c r="B1737" s="36"/>
      <c r="C1737" s="247" t="s">
        <v>4004</v>
      </c>
      <c r="D1737" s="247" t="s">
        <v>250</v>
      </c>
      <c r="E1737" s="248" t="s">
        <v>4005</v>
      </c>
      <c r="F1737" s="249" t="s">
        <v>3149</v>
      </c>
      <c r="G1737" s="250" t="s">
        <v>498</v>
      </c>
      <c r="H1737" s="251">
        <v>1</v>
      </c>
      <c r="I1737" s="252"/>
      <c r="J1737" s="251">
        <f t="shared" si="218"/>
        <v>0</v>
      </c>
      <c r="K1737" s="249" t="s">
        <v>1</v>
      </c>
      <c r="L1737" s="253"/>
      <c r="M1737" s="254" t="s">
        <v>1</v>
      </c>
      <c r="N1737" s="255" t="s">
        <v>41</v>
      </c>
      <c r="O1737" s="72"/>
      <c r="P1737" s="195">
        <f t="shared" si="219"/>
        <v>0</v>
      </c>
      <c r="Q1737" s="195">
        <v>0</v>
      </c>
      <c r="R1737" s="195">
        <f t="shared" si="220"/>
        <v>0</v>
      </c>
      <c r="S1737" s="195">
        <v>0</v>
      </c>
      <c r="T1737" s="196">
        <f t="shared" si="221"/>
        <v>0</v>
      </c>
      <c r="U1737" s="35"/>
      <c r="V1737" s="35"/>
      <c r="W1737" s="35"/>
      <c r="X1737" s="35"/>
      <c r="Y1737" s="35"/>
      <c r="Z1737" s="35"/>
      <c r="AA1737" s="35"/>
      <c r="AB1737" s="35"/>
      <c r="AC1737" s="35"/>
      <c r="AD1737" s="35"/>
      <c r="AE1737" s="35"/>
      <c r="AR1737" s="197" t="s">
        <v>373</v>
      </c>
      <c r="AT1737" s="197" t="s">
        <v>250</v>
      </c>
      <c r="AU1737" s="197" t="s">
        <v>85</v>
      </c>
      <c r="AY1737" s="18" t="s">
        <v>158</v>
      </c>
      <c r="BE1737" s="198">
        <f t="shared" si="222"/>
        <v>0</v>
      </c>
      <c r="BF1737" s="198">
        <f t="shared" si="223"/>
        <v>0</v>
      </c>
      <c r="BG1737" s="198">
        <f t="shared" si="224"/>
        <v>0</v>
      </c>
      <c r="BH1737" s="198">
        <f t="shared" si="225"/>
        <v>0</v>
      </c>
      <c r="BI1737" s="198">
        <f t="shared" si="226"/>
        <v>0</v>
      </c>
      <c r="BJ1737" s="18" t="s">
        <v>8</v>
      </c>
      <c r="BK1737" s="198">
        <f t="shared" si="227"/>
        <v>0</v>
      </c>
      <c r="BL1737" s="18" t="s">
        <v>283</v>
      </c>
      <c r="BM1737" s="197" t="s">
        <v>4006</v>
      </c>
    </row>
    <row r="1738" spans="1:65" s="12" customFormat="1" ht="22.9" customHeight="1">
      <c r="B1738" s="171"/>
      <c r="C1738" s="172"/>
      <c r="D1738" s="173" t="s">
        <v>75</v>
      </c>
      <c r="E1738" s="185" t="s">
        <v>4007</v>
      </c>
      <c r="F1738" s="185" t="s">
        <v>4008</v>
      </c>
      <c r="G1738" s="172"/>
      <c r="H1738" s="172"/>
      <c r="I1738" s="175"/>
      <c r="J1738" s="186">
        <f>BK1738</f>
        <v>0</v>
      </c>
      <c r="K1738" s="172"/>
      <c r="L1738" s="177"/>
      <c r="M1738" s="178"/>
      <c r="N1738" s="179"/>
      <c r="O1738" s="179"/>
      <c r="P1738" s="180">
        <f>SUM(P1739:P2061)</f>
        <v>0</v>
      </c>
      <c r="Q1738" s="179"/>
      <c r="R1738" s="180">
        <f>SUM(R1739:R2061)</f>
        <v>0</v>
      </c>
      <c r="S1738" s="179"/>
      <c r="T1738" s="181">
        <f>SUM(T1739:T2061)</f>
        <v>0</v>
      </c>
      <c r="AR1738" s="182" t="s">
        <v>85</v>
      </c>
      <c r="AT1738" s="183" t="s">
        <v>75</v>
      </c>
      <c r="AU1738" s="183" t="s">
        <v>8</v>
      </c>
      <c r="AY1738" s="182" t="s">
        <v>158</v>
      </c>
      <c r="BK1738" s="184">
        <f>SUM(BK1739:BK2061)</f>
        <v>0</v>
      </c>
    </row>
    <row r="1739" spans="1:65" s="2" customFormat="1" ht="21.75" customHeight="1">
      <c r="A1739" s="35"/>
      <c r="B1739" s="36"/>
      <c r="C1739" s="187" t="s">
        <v>4009</v>
      </c>
      <c r="D1739" s="187" t="s">
        <v>160</v>
      </c>
      <c r="E1739" s="188" t="s">
        <v>4010</v>
      </c>
      <c r="F1739" s="189" t="s">
        <v>4011</v>
      </c>
      <c r="G1739" s="190" t="s">
        <v>498</v>
      </c>
      <c r="H1739" s="191">
        <v>1</v>
      </c>
      <c r="I1739" s="192"/>
      <c r="J1739" s="191">
        <f t="shared" ref="J1739:J1802" si="228">ROUND(I1739*H1739,0)</f>
        <v>0</v>
      </c>
      <c r="K1739" s="189" t="s">
        <v>1</v>
      </c>
      <c r="L1739" s="40"/>
      <c r="M1739" s="193" t="s">
        <v>1</v>
      </c>
      <c r="N1739" s="194" t="s">
        <v>41</v>
      </c>
      <c r="O1739" s="72"/>
      <c r="P1739" s="195">
        <f t="shared" ref="P1739:P1802" si="229">O1739*H1739</f>
        <v>0</v>
      </c>
      <c r="Q1739" s="195">
        <v>0</v>
      </c>
      <c r="R1739" s="195">
        <f t="shared" ref="R1739:R1802" si="230">Q1739*H1739</f>
        <v>0</v>
      </c>
      <c r="S1739" s="195">
        <v>0</v>
      </c>
      <c r="T1739" s="196">
        <f t="shared" ref="T1739:T1802" si="231">S1739*H1739</f>
        <v>0</v>
      </c>
      <c r="U1739" s="35"/>
      <c r="V1739" s="35"/>
      <c r="W1739" s="35"/>
      <c r="X1739" s="35"/>
      <c r="Y1739" s="35"/>
      <c r="Z1739" s="35"/>
      <c r="AA1739" s="35"/>
      <c r="AB1739" s="35"/>
      <c r="AC1739" s="35"/>
      <c r="AD1739" s="35"/>
      <c r="AE1739" s="35"/>
      <c r="AR1739" s="197" t="s">
        <v>283</v>
      </c>
      <c r="AT1739" s="197" t="s">
        <v>160</v>
      </c>
      <c r="AU1739" s="197" t="s">
        <v>85</v>
      </c>
      <c r="AY1739" s="18" t="s">
        <v>158</v>
      </c>
      <c r="BE1739" s="198">
        <f t="shared" ref="BE1739:BE1802" si="232">IF(N1739="základní",J1739,0)</f>
        <v>0</v>
      </c>
      <c r="BF1739" s="198">
        <f t="shared" ref="BF1739:BF1802" si="233">IF(N1739="snížená",J1739,0)</f>
        <v>0</v>
      </c>
      <c r="BG1739" s="198">
        <f t="shared" ref="BG1739:BG1802" si="234">IF(N1739="zákl. přenesená",J1739,0)</f>
        <v>0</v>
      </c>
      <c r="BH1739" s="198">
        <f t="shared" ref="BH1739:BH1802" si="235">IF(N1739="sníž. přenesená",J1739,0)</f>
        <v>0</v>
      </c>
      <c r="BI1739" s="198">
        <f t="shared" ref="BI1739:BI1802" si="236">IF(N1739="nulová",J1739,0)</f>
        <v>0</v>
      </c>
      <c r="BJ1739" s="18" t="s">
        <v>8</v>
      </c>
      <c r="BK1739" s="198">
        <f t="shared" ref="BK1739:BK1802" si="237">ROUND(I1739*H1739,0)</f>
        <v>0</v>
      </c>
      <c r="BL1739" s="18" t="s">
        <v>283</v>
      </c>
      <c r="BM1739" s="197" t="s">
        <v>4012</v>
      </c>
    </row>
    <row r="1740" spans="1:65" s="2" customFormat="1" ht="21.75" customHeight="1">
      <c r="A1740" s="35"/>
      <c r="B1740" s="36"/>
      <c r="C1740" s="187" t="s">
        <v>4013</v>
      </c>
      <c r="D1740" s="187" t="s">
        <v>160</v>
      </c>
      <c r="E1740" s="188" t="s">
        <v>4014</v>
      </c>
      <c r="F1740" s="189" t="s">
        <v>4015</v>
      </c>
      <c r="G1740" s="190" t="s">
        <v>498</v>
      </c>
      <c r="H1740" s="191">
        <v>1</v>
      </c>
      <c r="I1740" s="192"/>
      <c r="J1740" s="191">
        <f t="shared" si="228"/>
        <v>0</v>
      </c>
      <c r="K1740" s="189" t="s">
        <v>1</v>
      </c>
      <c r="L1740" s="40"/>
      <c r="M1740" s="193" t="s">
        <v>1</v>
      </c>
      <c r="N1740" s="194" t="s">
        <v>41</v>
      </c>
      <c r="O1740" s="72"/>
      <c r="P1740" s="195">
        <f t="shared" si="229"/>
        <v>0</v>
      </c>
      <c r="Q1740" s="195">
        <v>0</v>
      </c>
      <c r="R1740" s="195">
        <f t="shared" si="230"/>
        <v>0</v>
      </c>
      <c r="S1740" s="195">
        <v>0</v>
      </c>
      <c r="T1740" s="196">
        <f t="shared" si="231"/>
        <v>0</v>
      </c>
      <c r="U1740" s="35"/>
      <c r="V1740" s="35"/>
      <c r="W1740" s="35"/>
      <c r="X1740" s="35"/>
      <c r="Y1740" s="35"/>
      <c r="Z1740" s="35"/>
      <c r="AA1740" s="35"/>
      <c r="AB1740" s="35"/>
      <c r="AC1740" s="35"/>
      <c r="AD1740" s="35"/>
      <c r="AE1740" s="35"/>
      <c r="AR1740" s="197" t="s">
        <v>283</v>
      </c>
      <c r="AT1740" s="197" t="s">
        <v>160</v>
      </c>
      <c r="AU1740" s="197" t="s">
        <v>85</v>
      </c>
      <c r="AY1740" s="18" t="s">
        <v>158</v>
      </c>
      <c r="BE1740" s="198">
        <f t="shared" si="232"/>
        <v>0</v>
      </c>
      <c r="BF1740" s="198">
        <f t="shared" si="233"/>
        <v>0</v>
      </c>
      <c r="BG1740" s="198">
        <f t="shared" si="234"/>
        <v>0</v>
      </c>
      <c r="BH1740" s="198">
        <f t="shared" si="235"/>
        <v>0</v>
      </c>
      <c r="BI1740" s="198">
        <f t="shared" si="236"/>
        <v>0</v>
      </c>
      <c r="BJ1740" s="18" t="s">
        <v>8</v>
      </c>
      <c r="BK1740" s="198">
        <f t="shared" si="237"/>
        <v>0</v>
      </c>
      <c r="BL1740" s="18" t="s">
        <v>283</v>
      </c>
      <c r="BM1740" s="197" t="s">
        <v>4016</v>
      </c>
    </row>
    <row r="1741" spans="1:65" s="2" customFormat="1" ht="21.75" customHeight="1">
      <c r="A1741" s="35"/>
      <c r="B1741" s="36"/>
      <c r="C1741" s="187" t="s">
        <v>4017</v>
      </c>
      <c r="D1741" s="187" t="s">
        <v>160</v>
      </c>
      <c r="E1741" s="188" t="s">
        <v>4018</v>
      </c>
      <c r="F1741" s="189" t="s">
        <v>4019</v>
      </c>
      <c r="G1741" s="190" t="s">
        <v>498</v>
      </c>
      <c r="H1741" s="191">
        <v>1</v>
      </c>
      <c r="I1741" s="192"/>
      <c r="J1741" s="191">
        <f t="shared" si="228"/>
        <v>0</v>
      </c>
      <c r="K1741" s="189" t="s">
        <v>1</v>
      </c>
      <c r="L1741" s="40"/>
      <c r="M1741" s="193" t="s">
        <v>1</v>
      </c>
      <c r="N1741" s="194" t="s">
        <v>41</v>
      </c>
      <c r="O1741" s="72"/>
      <c r="P1741" s="195">
        <f t="shared" si="229"/>
        <v>0</v>
      </c>
      <c r="Q1741" s="195">
        <v>0</v>
      </c>
      <c r="R1741" s="195">
        <f t="shared" si="230"/>
        <v>0</v>
      </c>
      <c r="S1741" s="195">
        <v>0</v>
      </c>
      <c r="T1741" s="196">
        <f t="shared" si="231"/>
        <v>0</v>
      </c>
      <c r="U1741" s="35"/>
      <c r="V1741" s="35"/>
      <c r="W1741" s="35"/>
      <c r="X1741" s="35"/>
      <c r="Y1741" s="35"/>
      <c r="Z1741" s="35"/>
      <c r="AA1741" s="35"/>
      <c r="AB1741" s="35"/>
      <c r="AC1741" s="35"/>
      <c r="AD1741" s="35"/>
      <c r="AE1741" s="35"/>
      <c r="AR1741" s="197" t="s">
        <v>283</v>
      </c>
      <c r="AT1741" s="197" t="s">
        <v>160</v>
      </c>
      <c r="AU1741" s="197" t="s">
        <v>85</v>
      </c>
      <c r="AY1741" s="18" t="s">
        <v>158</v>
      </c>
      <c r="BE1741" s="198">
        <f t="shared" si="232"/>
        <v>0</v>
      </c>
      <c r="BF1741" s="198">
        <f t="shared" si="233"/>
        <v>0</v>
      </c>
      <c r="BG1741" s="198">
        <f t="shared" si="234"/>
        <v>0</v>
      </c>
      <c r="BH1741" s="198">
        <f t="shared" si="235"/>
        <v>0</v>
      </c>
      <c r="BI1741" s="198">
        <f t="shared" si="236"/>
        <v>0</v>
      </c>
      <c r="BJ1741" s="18" t="s">
        <v>8</v>
      </c>
      <c r="BK1741" s="198">
        <f t="shared" si="237"/>
        <v>0</v>
      </c>
      <c r="BL1741" s="18" t="s">
        <v>283</v>
      </c>
      <c r="BM1741" s="197" t="s">
        <v>4020</v>
      </c>
    </row>
    <row r="1742" spans="1:65" s="2" customFormat="1" ht="21.75" customHeight="1">
      <c r="A1742" s="35"/>
      <c r="B1742" s="36"/>
      <c r="C1742" s="187" t="s">
        <v>4021</v>
      </c>
      <c r="D1742" s="187" t="s">
        <v>160</v>
      </c>
      <c r="E1742" s="188" t="s">
        <v>4022</v>
      </c>
      <c r="F1742" s="189" t="s">
        <v>4023</v>
      </c>
      <c r="G1742" s="190" t="s">
        <v>498</v>
      </c>
      <c r="H1742" s="191">
        <v>1</v>
      </c>
      <c r="I1742" s="192"/>
      <c r="J1742" s="191">
        <f t="shared" si="228"/>
        <v>0</v>
      </c>
      <c r="K1742" s="189" t="s">
        <v>1</v>
      </c>
      <c r="L1742" s="40"/>
      <c r="M1742" s="193" t="s">
        <v>1</v>
      </c>
      <c r="N1742" s="194" t="s">
        <v>41</v>
      </c>
      <c r="O1742" s="72"/>
      <c r="P1742" s="195">
        <f t="shared" si="229"/>
        <v>0</v>
      </c>
      <c r="Q1742" s="195">
        <v>0</v>
      </c>
      <c r="R1742" s="195">
        <f t="shared" si="230"/>
        <v>0</v>
      </c>
      <c r="S1742" s="195">
        <v>0</v>
      </c>
      <c r="T1742" s="196">
        <f t="shared" si="231"/>
        <v>0</v>
      </c>
      <c r="U1742" s="35"/>
      <c r="V1742" s="35"/>
      <c r="W1742" s="35"/>
      <c r="X1742" s="35"/>
      <c r="Y1742" s="35"/>
      <c r="Z1742" s="35"/>
      <c r="AA1742" s="35"/>
      <c r="AB1742" s="35"/>
      <c r="AC1742" s="35"/>
      <c r="AD1742" s="35"/>
      <c r="AE1742" s="35"/>
      <c r="AR1742" s="197" t="s">
        <v>283</v>
      </c>
      <c r="AT1742" s="197" t="s">
        <v>160</v>
      </c>
      <c r="AU1742" s="197" t="s">
        <v>85</v>
      </c>
      <c r="AY1742" s="18" t="s">
        <v>158</v>
      </c>
      <c r="BE1742" s="198">
        <f t="shared" si="232"/>
        <v>0</v>
      </c>
      <c r="BF1742" s="198">
        <f t="shared" si="233"/>
        <v>0</v>
      </c>
      <c r="BG1742" s="198">
        <f t="shared" si="234"/>
        <v>0</v>
      </c>
      <c r="BH1742" s="198">
        <f t="shared" si="235"/>
        <v>0</v>
      </c>
      <c r="BI1742" s="198">
        <f t="shared" si="236"/>
        <v>0</v>
      </c>
      <c r="BJ1742" s="18" t="s">
        <v>8</v>
      </c>
      <c r="BK1742" s="198">
        <f t="shared" si="237"/>
        <v>0</v>
      </c>
      <c r="BL1742" s="18" t="s">
        <v>283</v>
      </c>
      <c r="BM1742" s="197" t="s">
        <v>4024</v>
      </c>
    </row>
    <row r="1743" spans="1:65" s="2" customFormat="1" ht="24">
      <c r="A1743" s="35"/>
      <c r="B1743" s="36"/>
      <c r="C1743" s="187" t="s">
        <v>4025</v>
      </c>
      <c r="D1743" s="187" t="s">
        <v>160</v>
      </c>
      <c r="E1743" s="188" t="s">
        <v>4026</v>
      </c>
      <c r="F1743" s="189" t="s">
        <v>4027</v>
      </c>
      <c r="G1743" s="190" t="s">
        <v>498</v>
      </c>
      <c r="H1743" s="191">
        <v>1</v>
      </c>
      <c r="I1743" s="192"/>
      <c r="J1743" s="191">
        <f t="shared" si="228"/>
        <v>0</v>
      </c>
      <c r="K1743" s="189" t="s">
        <v>1</v>
      </c>
      <c r="L1743" s="40"/>
      <c r="M1743" s="193" t="s">
        <v>1</v>
      </c>
      <c r="N1743" s="194" t="s">
        <v>41</v>
      </c>
      <c r="O1743" s="72"/>
      <c r="P1743" s="195">
        <f t="shared" si="229"/>
        <v>0</v>
      </c>
      <c r="Q1743" s="195">
        <v>0</v>
      </c>
      <c r="R1743" s="195">
        <f t="shared" si="230"/>
        <v>0</v>
      </c>
      <c r="S1743" s="195">
        <v>0</v>
      </c>
      <c r="T1743" s="196">
        <f t="shared" si="231"/>
        <v>0</v>
      </c>
      <c r="U1743" s="35"/>
      <c r="V1743" s="35"/>
      <c r="W1743" s="35"/>
      <c r="X1743" s="35"/>
      <c r="Y1743" s="35"/>
      <c r="Z1743" s="35"/>
      <c r="AA1743" s="35"/>
      <c r="AB1743" s="35"/>
      <c r="AC1743" s="35"/>
      <c r="AD1743" s="35"/>
      <c r="AE1743" s="35"/>
      <c r="AR1743" s="197" t="s">
        <v>283</v>
      </c>
      <c r="AT1743" s="197" t="s">
        <v>160</v>
      </c>
      <c r="AU1743" s="197" t="s">
        <v>85</v>
      </c>
      <c r="AY1743" s="18" t="s">
        <v>158</v>
      </c>
      <c r="BE1743" s="198">
        <f t="shared" si="232"/>
        <v>0</v>
      </c>
      <c r="BF1743" s="198">
        <f t="shared" si="233"/>
        <v>0</v>
      </c>
      <c r="BG1743" s="198">
        <f t="shared" si="234"/>
        <v>0</v>
      </c>
      <c r="BH1743" s="198">
        <f t="shared" si="235"/>
        <v>0</v>
      </c>
      <c r="BI1743" s="198">
        <f t="shared" si="236"/>
        <v>0</v>
      </c>
      <c r="BJ1743" s="18" t="s">
        <v>8</v>
      </c>
      <c r="BK1743" s="198">
        <f t="shared" si="237"/>
        <v>0</v>
      </c>
      <c r="BL1743" s="18" t="s">
        <v>283</v>
      </c>
      <c r="BM1743" s="197" t="s">
        <v>4028</v>
      </c>
    </row>
    <row r="1744" spans="1:65" s="2" customFormat="1" ht="24">
      <c r="A1744" s="35"/>
      <c r="B1744" s="36"/>
      <c r="C1744" s="187" t="s">
        <v>4029</v>
      </c>
      <c r="D1744" s="187" t="s">
        <v>160</v>
      </c>
      <c r="E1744" s="188" t="s">
        <v>4030</v>
      </c>
      <c r="F1744" s="189" t="s">
        <v>4031</v>
      </c>
      <c r="G1744" s="190" t="s">
        <v>498</v>
      </c>
      <c r="H1744" s="191">
        <v>3</v>
      </c>
      <c r="I1744" s="192"/>
      <c r="J1744" s="191">
        <f t="shared" si="228"/>
        <v>0</v>
      </c>
      <c r="K1744" s="189" t="s">
        <v>1</v>
      </c>
      <c r="L1744" s="40"/>
      <c r="M1744" s="193" t="s">
        <v>1</v>
      </c>
      <c r="N1744" s="194" t="s">
        <v>41</v>
      </c>
      <c r="O1744" s="72"/>
      <c r="P1744" s="195">
        <f t="shared" si="229"/>
        <v>0</v>
      </c>
      <c r="Q1744" s="195">
        <v>0</v>
      </c>
      <c r="R1744" s="195">
        <f t="shared" si="230"/>
        <v>0</v>
      </c>
      <c r="S1744" s="195">
        <v>0</v>
      </c>
      <c r="T1744" s="196">
        <f t="shared" si="231"/>
        <v>0</v>
      </c>
      <c r="U1744" s="35"/>
      <c r="V1744" s="35"/>
      <c r="W1744" s="35"/>
      <c r="X1744" s="35"/>
      <c r="Y1744" s="35"/>
      <c r="Z1744" s="35"/>
      <c r="AA1744" s="35"/>
      <c r="AB1744" s="35"/>
      <c r="AC1744" s="35"/>
      <c r="AD1744" s="35"/>
      <c r="AE1744" s="35"/>
      <c r="AR1744" s="197" t="s">
        <v>283</v>
      </c>
      <c r="AT1744" s="197" t="s">
        <v>160</v>
      </c>
      <c r="AU1744" s="197" t="s">
        <v>85</v>
      </c>
      <c r="AY1744" s="18" t="s">
        <v>158</v>
      </c>
      <c r="BE1744" s="198">
        <f t="shared" si="232"/>
        <v>0</v>
      </c>
      <c r="BF1744" s="198">
        <f t="shared" si="233"/>
        <v>0</v>
      </c>
      <c r="BG1744" s="198">
        <f t="shared" si="234"/>
        <v>0</v>
      </c>
      <c r="BH1744" s="198">
        <f t="shared" si="235"/>
        <v>0</v>
      </c>
      <c r="BI1744" s="198">
        <f t="shared" si="236"/>
        <v>0</v>
      </c>
      <c r="BJ1744" s="18" t="s">
        <v>8</v>
      </c>
      <c r="BK1744" s="198">
        <f t="shared" si="237"/>
        <v>0</v>
      </c>
      <c r="BL1744" s="18" t="s">
        <v>283</v>
      </c>
      <c r="BM1744" s="197" t="s">
        <v>4032</v>
      </c>
    </row>
    <row r="1745" spans="1:65" s="2" customFormat="1" ht="16.5" customHeight="1">
      <c r="A1745" s="35"/>
      <c r="B1745" s="36"/>
      <c r="C1745" s="187" t="s">
        <v>4033</v>
      </c>
      <c r="D1745" s="187" t="s">
        <v>160</v>
      </c>
      <c r="E1745" s="188" t="s">
        <v>4034</v>
      </c>
      <c r="F1745" s="189" t="s">
        <v>4035</v>
      </c>
      <c r="G1745" s="190" t="s">
        <v>498</v>
      </c>
      <c r="H1745" s="191">
        <v>2</v>
      </c>
      <c r="I1745" s="192"/>
      <c r="J1745" s="191">
        <f t="shared" si="228"/>
        <v>0</v>
      </c>
      <c r="K1745" s="189" t="s">
        <v>1</v>
      </c>
      <c r="L1745" s="40"/>
      <c r="M1745" s="193" t="s">
        <v>1</v>
      </c>
      <c r="N1745" s="194" t="s">
        <v>41</v>
      </c>
      <c r="O1745" s="72"/>
      <c r="P1745" s="195">
        <f t="shared" si="229"/>
        <v>0</v>
      </c>
      <c r="Q1745" s="195">
        <v>0</v>
      </c>
      <c r="R1745" s="195">
        <f t="shared" si="230"/>
        <v>0</v>
      </c>
      <c r="S1745" s="195">
        <v>0</v>
      </c>
      <c r="T1745" s="196">
        <f t="shared" si="231"/>
        <v>0</v>
      </c>
      <c r="U1745" s="35"/>
      <c r="V1745" s="35"/>
      <c r="W1745" s="35"/>
      <c r="X1745" s="35"/>
      <c r="Y1745" s="35"/>
      <c r="Z1745" s="35"/>
      <c r="AA1745" s="35"/>
      <c r="AB1745" s="35"/>
      <c r="AC1745" s="35"/>
      <c r="AD1745" s="35"/>
      <c r="AE1745" s="35"/>
      <c r="AR1745" s="197" t="s">
        <v>283</v>
      </c>
      <c r="AT1745" s="197" t="s">
        <v>160</v>
      </c>
      <c r="AU1745" s="197" t="s">
        <v>85</v>
      </c>
      <c r="AY1745" s="18" t="s">
        <v>158</v>
      </c>
      <c r="BE1745" s="198">
        <f t="shared" si="232"/>
        <v>0</v>
      </c>
      <c r="BF1745" s="198">
        <f t="shared" si="233"/>
        <v>0</v>
      </c>
      <c r="BG1745" s="198">
        <f t="shared" si="234"/>
        <v>0</v>
      </c>
      <c r="BH1745" s="198">
        <f t="shared" si="235"/>
        <v>0</v>
      </c>
      <c r="BI1745" s="198">
        <f t="shared" si="236"/>
        <v>0</v>
      </c>
      <c r="BJ1745" s="18" t="s">
        <v>8</v>
      </c>
      <c r="BK1745" s="198">
        <f t="shared" si="237"/>
        <v>0</v>
      </c>
      <c r="BL1745" s="18" t="s">
        <v>283</v>
      </c>
      <c r="BM1745" s="197" t="s">
        <v>4036</v>
      </c>
    </row>
    <row r="1746" spans="1:65" s="2" customFormat="1" ht="16.5" customHeight="1">
      <c r="A1746" s="35"/>
      <c r="B1746" s="36"/>
      <c r="C1746" s="187" t="s">
        <v>4037</v>
      </c>
      <c r="D1746" s="187" t="s">
        <v>160</v>
      </c>
      <c r="E1746" s="188" t="s">
        <v>4038</v>
      </c>
      <c r="F1746" s="189" t="s">
        <v>4039</v>
      </c>
      <c r="G1746" s="190" t="s">
        <v>498</v>
      </c>
      <c r="H1746" s="191">
        <v>1</v>
      </c>
      <c r="I1746" s="192"/>
      <c r="J1746" s="191">
        <f t="shared" si="228"/>
        <v>0</v>
      </c>
      <c r="K1746" s="189" t="s">
        <v>1</v>
      </c>
      <c r="L1746" s="40"/>
      <c r="M1746" s="193" t="s">
        <v>1</v>
      </c>
      <c r="N1746" s="194" t="s">
        <v>41</v>
      </c>
      <c r="O1746" s="72"/>
      <c r="P1746" s="195">
        <f t="shared" si="229"/>
        <v>0</v>
      </c>
      <c r="Q1746" s="195">
        <v>0</v>
      </c>
      <c r="R1746" s="195">
        <f t="shared" si="230"/>
        <v>0</v>
      </c>
      <c r="S1746" s="195">
        <v>0</v>
      </c>
      <c r="T1746" s="196">
        <f t="shared" si="231"/>
        <v>0</v>
      </c>
      <c r="U1746" s="35"/>
      <c r="V1746" s="35"/>
      <c r="W1746" s="35"/>
      <c r="X1746" s="35"/>
      <c r="Y1746" s="35"/>
      <c r="Z1746" s="35"/>
      <c r="AA1746" s="35"/>
      <c r="AB1746" s="35"/>
      <c r="AC1746" s="35"/>
      <c r="AD1746" s="35"/>
      <c r="AE1746" s="35"/>
      <c r="AR1746" s="197" t="s">
        <v>283</v>
      </c>
      <c r="AT1746" s="197" t="s">
        <v>160</v>
      </c>
      <c r="AU1746" s="197" t="s">
        <v>85</v>
      </c>
      <c r="AY1746" s="18" t="s">
        <v>158</v>
      </c>
      <c r="BE1746" s="198">
        <f t="shared" si="232"/>
        <v>0</v>
      </c>
      <c r="BF1746" s="198">
        <f t="shared" si="233"/>
        <v>0</v>
      </c>
      <c r="BG1746" s="198">
        <f t="shared" si="234"/>
        <v>0</v>
      </c>
      <c r="BH1746" s="198">
        <f t="shared" si="235"/>
        <v>0</v>
      </c>
      <c r="BI1746" s="198">
        <f t="shared" si="236"/>
        <v>0</v>
      </c>
      <c r="BJ1746" s="18" t="s">
        <v>8</v>
      </c>
      <c r="BK1746" s="198">
        <f t="shared" si="237"/>
        <v>0</v>
      </c>
      <c r="BL1746" s="18" t="s">
        <v>283</v>
      </c>
      <c r="BM1746" s="197" t="s">
        <v>4040</v>
      </c>
    </row>
    <row r="1747" spans="1:65" s="2" customFormat="1" ht="21.75" customHeight="1">
      <c r="A1747" s="35"/>
      <c r="B1747" s="36"/>
      <c r="C1747" s="187" t="s">
        <v>4041</v>
      </c>
      <c r="D1747" s="187" t="s">
        <v>160</v>
      </c>
      <c r="E1747" s="188" t="s">
        <v>4042</v>
      </c>
      <c r="F1747" s="189" t="s">
        <v>4043</v>
      </c>
      <c r="G1747" s="190" t="s">
        <v>498</v>
      </c>
      <c r="H1747" s="191">
        <v>3</v>
      </c>
      <c r="I1747" s="192"/>
      <c r="J1747" s="191">
        <f t="shared" si="228"/>
        <v>0</v>
      </c>
      <c r="K1747" s="189" t="s">
        <v>1</v>
      </c>
      <c r="L1747" s="40"/>
      <c r="M1747" s="193" t="s">
        <v>1</v>
      </c>
      <c r="N1747" s="194" t="s">
        <v>41</v>
      </c>
      <c r="O1747" s="72"/>
      <c r="P1747" s="195">
        <f t="shared" si="229"/>
        <v>0</v>
      </c>
      <c r="Q1747" s="195">
        <v>0</v>
      </c>
      <c r="R1747" s="195">
        <f t="shared" si="230"/>
        <v>0</v>
      </c>
      <c r="S1747" s="195">
        <v>0</v>
      </c>
      <c r="T1747" s="196">
        <f t="shared" si="231"/>
        <v>0</v>
      </c>
      <c r="U1747" s="35"/>
      <c r="V1747" s="35"/>
      <c r="W1747" s="35"/>
      <c r="X1747" s="35"/>
      <c r="Y1747" s="35"/>
      <c r="Z1747" s="35"/>
      <c r="AA1747" s="35"/>
      <c r="AB1747" s="35"/>
      <c r="AC1747" s="35"/>
      <c r="AD1747" s="35"/>
      <c r="AE1747" s="35"/>
      <c r="AR1747" s="197" t="s">
        <v>283</v>
      </c>
      <c r="AT1747" s="197" t="s">
        <v>160</v>
      </c>
      <c r="AU1747" s="197" t="s">
        <v>85</v>
      </c>
      <c r="AY1747" s="18" t="s">
        <v>158</v>
      </c>
      <c r="BE1747" s="198">
        <f t="shared" si="232"/>
        <v>0</v>
      </c>
      <c r="BF1747" s="198">
        <f t="shared" si="233"/>
        <v>0</v>
      </c>
      <c r="BG1747" s="198">
        <f t="shared" si="234"/>
        <v>0</v>
      </c>
      <c r="BH1747" s="198">
        <f t="shared" si="235"/>
        <v>0</v>
      </c>
      <c r="BI1747" s="198">
        <f t="shared" si="236"/>
        <v>0</v>
      </c>
      <c r="BJ1747" s="18" t="s">
        <v>8</v>
      </c>
      <c r="BK1747" s="198">
        <f t="shared" si="237"/>
        <v>0</v>
      </c>
      <c r="BL1747" s="18" t="s">
        <v>283</v>
      </c>
      <c r="BM1747" s="197" t="s">
        <v>4044</v>
      </c>
    </row>
    <row r="1748" spans="1:65" s="2" customFormat="1" ht="36">
      <c r="A1748" s="35"/>
      <c r="B1748" s="36"/>
      <c r="C1748" s="187" t="s">
        <v>4045</v>
      </c>
      <c r="D1748" s="187" t="s">
        <v>160</v>
      </c>
      <c r="E1748" s="188" t="s">
        <v>4046</v>
      </c>
      <c r="F1748" s="189" t="s">
        <v>4047</v>
      </c>
      <c r="G1748" s="190" t="s">
        <v>309</v>
      </c>
      <c r="H1748" s="191">
        <v>38</v>
      </c>
      <c r="I1748" s="192"/>
      <c r="J1748" s="191">
        <f t="shared" si="228"/>
        <v>0</v>
      </c>
      <c r="K1748" s="189" t="s">
        <v>1</v>
      </c>
      <c r="L1748" s="40"/>
      <c r="M1748" s="193" t="s">
        <v>1</v>
      </c>
      <c r="N1748" s="194" t="s">
        <v>41</v>
      </c>
      <c r="O1748" s="72"/>
      <c r="P1748" s="195">
        <f t="shared" si="229"/>
        <v>0</v>
      </c>
      <c r="Q1748" s="195">
        <v>0</v>
      </c>
      <c r="R1748" s="195">
        <f t="shared" si="230"/>
        <v>0</v>
      </c>
      <c r="S1748" s="195">
        <v>0</v>
      </c>
      <c r="T1748" s="196">
        <f t="shared" si="231"/>
        <v>0</v>
      </c>
      <c r="U1748" s="35"/>
      <c r="V1748" s="35"/>
      <c r="W1748" s="35"/>
      <c r="X1748" s="35"/>
      <c r="Y1748" s="35"/>
      <c r="Z1748" s="35"/>
      <c r="AA1748" s="35"/>
      <c r="AB1748" s="35"/>
      <c r="AC1748" s="35"/>
      <c r="AD1748" s="35"/>
      <c r="AE1748" s="35"/>
      <c r="AR1748" s="197" t="s">
        <v>283</v>
      </c>
      <c r="AT1748" s="197" t="s">
        <v>160</v>
      </c>
      <c r="AU1748" s="197" t="s">
        <v>85</v>
      </c>
      <c r="AY1748" s="18" t="s">
        <v>158</v>
      </c>
      <c r="BE1748" s="198">
        <f t="shared" si="232"/>
        <v>0</v>
      </c>
      <c r="BF1748" s="198">
        <f t="shared" si="233"/>
        <v>0</v>
      </c>
      <c r="BG1748" s="198">
        <f t="shared" si="234"/>
        <v>0</v>
      </c>
      <c r="BH1748" s="198">
        <f t="shared" si="235"/>
        <v>0</v>
      </c>
      <c r="BI1748" s="198">
        <f t="shared" si="236"/>
        <v>0</v>
      </c>
      <c r="BJ1748" s="18" t="s">
        <v>8</v>
      </c>
      <c r="BK1748" s="198">
        <f t="shared" si="237"/>
        <v>0</v>
      </c>
      <c r="BL1748" s="18" t="s">
        <v>283</v>
      </c>
      <c r="BM1748" s="197" t="s">
        <v>4048</v>
      </c>
    </row>
    <row r="1749" spans="1:65" s="2" customFormat="1" ht="36">
      <c r="A1749" s="35"/>
      <c r="B1749" s="36"/>
      <c r="C1749" s="187" t="s">
        <v>4049</v>
      </c>
      <c r="D1749" s="187" t="s">
        <v>160</v>
      </c>
      <c r="E1749" s="188" t="s">
        <v>4050</v>
      </c>
      <c r="F1749" s="189" t="s">
        <v>4051</v>
      </c>
      <c r="G1749" s="190" t="s">
        <v>309</v>
      </c>
      <c r="H1749" s="191">
        <v>35</v>
      </c>
      <c r="I1749" s="192"/>
      <c r="J1749" s="191">
        <f t="shared" si="228"/>
        <v>0</v>
      </c>
      <c r="K1749" s="189" t="s">
        <v>1</v>
      </c>
      <c r="L1749" s="40"/>
      <c r="M1749" s="193" t="s">
        <v>1</v>
      </c>
      <c r="N1749" s="194" t="s">
        <v>41</v>
      </c>
      <c r="O1749" s="72"/>
      <c r="P1749" s="195">
        <f t="shared" si="229"/>
        <v>0</v>
      </c>
      <c r="Q1749" s="195">
        <v>0</v>
      </c>
      <c r="R1749" s="195">
        <f t="shared" si="230"/>
        <v>0</v>
      </c>
      <c r="S1749" s="195">
        <v>0</v>
      </c>
      <c r="T1749" s="196">
        <f t="shared" si="231"/>
        <v>0</v>
      </c>
      <c r="U1749" s="35"/>
      <c r="V1749" s="35"/>
      <c r="W1749" s="35"/>
      <c r="X1749" s="35"/>
      <c r="Y1749" s="35"/>
      <c r="Z1749" s="35"/>
      <c r="AA1749" s="35"/>
      <c r="AB1749" s="35"/>
      <c r="AC1749" s="35"/>
      <c r="AD1749" s="35"/>
      <c r="AE1749" s="35"/>
      <c r="AR1749" s="197" t="s">
        <v>283</v>
      </c>
      <c r="AT1749" s="197" t="s">
        <v>160</v>
      </c>
      <c r="AU1749" s="197" t="s">
        <v>85</v>
      </c>
      <c r="AY1749" s="18" t="s">
        <v>158</v>
      </c>
      <c r="BE1749" s="198">
        <f t="shared" si="232"/>
        <v>0</v>
      </c>
      <c r="BF1749" s="198">
        <f t="shared" si="233"/>
        <v>0</v>
      </c>
      <c r="BG1749" s="198">
        <f t="shared" si="234"/>
        <v>0</v>
      </c>
      <c r="BH1749" s="198">
        <f t="shared" si="235"/>
        <v>0</v>
      </c>
      <c r="BI1749" s="198">
        <f t="shared" si="236"/>
        <v>0</v>
      </c>
      <c r="BJ1749" s="18" t="s">
        <v>8</v>
      </c>
      <c r="BK1749" s="198">
        <f t="shared" si="237"/>
        <v>0</v>
      </c>
      <c r="BL1749" s="18" t="s">
        <v>283</v>
      </c>
      <c r="BM1749" s="197" t="s">
        <v>4052</v>
      </c>
    </row>
    <row r="1750" spans="1:65" s="2" customFormat="1" ht="36">
      <c r="A1750" s="35"/>
      <c r="B1750" s="36"/>
      <c r="C1750" s="187" t="s">
        <v>4053</v>
      </c>
      <c r="D1750" s="187" t="s">
        <v>160</v>
      </c>
      <c r="E1750" s="188" t="s">
        <v>4054</v>
      </c>
      <c r="F1750" s="189" t="s">
        <v>4055</v>
      </c>
      <c r="G1750" s="190" t="s">
        <v>309</v>
      </c>
      <c r="H1750" s="191">
        <v>210</v>
      </c>
      <c r="I1750" s="192"/>
      <c r="J1750" s="191">
        <f t="shared" si="228"/>
        <v>0</v>
      </c>
      <c r="K1750" s="189" t="s">
        <v>1</v>
      </c>
      <c r="L1750" s="40"/>
      <c r="M1750" s="193" t="s">
        <v>1</v>
      </c>
      <c r="N1750" s="194" t="s">
        <v>41</v>
      </c>
      <c r="O1750" s="72"/>
      <c r="P1750" s="195">
        <f t="shared" si="229"/>
        <v>0</v>
      </c>
      <c r="Q1750" s="195">
        <v>0</v>
      </c>
      <c r="R1750" s="195">
        <f t="shared" si="230"/>
        <v>0</v>
      </c>
      <c r="S1750" s="195">
        <v>0</v>
      </c>
      <c r="T1750" s="196">
        <f t="shared" si="231"/>
        <v>0</v>
      </c>
      <c r="U1750" s="35"/>
      <c r="V1750" s="35"/>
      <c r="W1750" s="35"/>
      <c r="X1750" s="35"/>
      <c r="Y1750" s="35"/>
      <c r="Z1750" s="35"/>
      <c r="AA1750" s="35"/>
      <c r="AB1750" s="35"/>
      <c r="AC1750" s="35"/>
      <c r="AD1750" s="35"/>
      <c r="AE1750" s="35"/>
      <c r="AR1750" s="197" t="s">
        <v>283</v>
      </c>
      <c r="AT1750" s="197" t="s">
        <v>160</v>
      </c>
      <c r="AU1750" s="197" t="s">
        <v>85</v>
      </c>
      <c r="AY1750" s="18" t="s">
        <v>158</v>
      </c>
      <c r="BE1750" s="198">
        <f t="shared" si="232"/>
        <v>0</v>
      </c>
      <c r="BF1750" s="198">
        <f t="shared" si="233"/>
        <v>0</v>
      </c>
      <c r="BG1750" s="198">
        <f t="shared" si="234"/>
        <v>0</v>
      </c>
      <c r="BH1750" s="198">
        <f t="shared" si="235"/>
        <v>0</v>
      </c>
      <c r="BI1750" s="198">
        <f t="shared" si="236"/>
        <v>0</v>
      </c>
      <c r="BJ1750" s="18" t="s">
        <v>8</v>
      </c>
      <c r="BK1750" s="198">
        <f t="shared" si="237"/>
        <v>0</v>
      </c>
      <c r="BL1750" s="18" t="s">
        <v>283</v>
      </c>
      <c r="BM1750" s="197" t="s">
        <v>4056</v>
      </c>
    </row>
    <row r="1751" spans="1:65" s="2" customFormat="1" ht="24">
      <c r="A1751" s="35"/>
      <c r="B1751" s="36"/>
      <c r="C1751" s="187" t="s">
        <v>4057</v>
      </c>
      <c r="D1751" s="187" t="s">
        <v>160</v>
      </c>
      <c r="E1751" s="188" t="s">
        <v>4058</v>
      </c>
      <c r="F1751" s="189" t="s">
        <v>4059</v>
      </c>
      <c r="G1751" s="190" t="s">
        <v>442</v>
      </c>
      <c r="H1751" s="191">
        <v>1</v>
      </c>
      <c r="I1751" s="192"/>
      <c r="J1751" s="191">
        <f t="shared" si="228"/>
        <v>0</v>
      </c>
      <c r="K1751" s="189" t="s">
        <v>1</v>
      </c>
      <c r="L1751" s="40"/>
      <c r="M1751" s="193" t="s">
        <v>1</v>
      </c>
      <c r="N1751" s="194" t="s">
        <v>41</v>
      </c>
      <c r="O1751" s="72"/>
      <c r="P1751" s="195">
        <f t="shared" si="229"/>
        <v>0</v>
      </c>
      <c r="Q1751" s="195">
        <v>0</v>
      </c>
      <c r="R1751" s="195">
        <f t="shared" si="230"/>
        <v>0</v>
      </c>
      <c r="S1751" s="195">
        <v>0</v>
      </c>
      <c r="T1751" s="196">
        <f t="shared" si="231"/>
        <v>0</v>
      </c>
      <c r="U1751" s="35"/>
      <c r="V1751" s="35"/>
      <c r="W1751" s="35"/>
      <c r="X1751" s="35"/>
      <c r="Y1751" s="35"/>
      <c r="Z1751" s="35"/>
      <c r="AA1751" s="35"/>
      <c r="AB1751" s="35"/>
      <c r="AC1751" s="35"/>
      <c r="AD1751" s="35"/>
      <c r="AE1751" s="35"/>
      <c r="AR1751" s="197" t="s">
        <v>283</v>
      </c>
      <c r="AT1751" s="197" t="s">
        <v>160</v>
      </c>
      <c r="AU1751" s="197" t="s">
        <v>85</v>
      </c>
      <c r="AY1751" s="18" t="s">
        <v>158</v>
      </c>
      <c r="BE1751" s="198">
        <f t="shared" si="232"/>
        <v>0</v>
      </c>
      <c r="BF1751" s="198">
        <f t="shared" si="233"/>
        <v>0</v>
      </c>
      <c r="BG1751" s="198">
        <f t="shared" si="234"/>
        <v>0</v>
      </c>
      <c r="BH1751" s="198">
        <f t="shared" si="235"/>
        <v>0</v>
      </c>
      <c r="BI1751" s="198">
        <f t="shared" si="236"/>
        <v>0</v>
      </c>
      <c r="BJ1751" s="18" t="s">
        <v>8</v>
      </c>
      <c r="BK1751" s="198">
        <f t="shared" si="237"/>
        <v>0</v>
      </c>
      <c r="BL1751" s="18" t="s">
        <v>283</v>
      </c>
      <c r="BM1751" s="197" t="s">
        <v>4060</v>
      </c>
    </row>
    <row r="1752" spans="1:65" s="2" customFormat="1" ht="60">
      <c r="A1752" s="35"/>
      <c r="B1752" s="36"/>
      <c r="C1752" s="187" t="s">
        <v>4061</v>
      </c>
      <c r="D1752" s="187" t="s">
        <v>160</v>
      </c>
      <c r="E1752" s="188" t="s">
        <v>3003</v>
      </c>
      <c r="F1752" s="189" t="s">
        <v>3004</v>
      </c>
      <c r="G1752" s="190" t="s">
        <v>498</v>
      </c>
      <c r="H1752" s="191">
        <v>1</v>
      </c>
      <c r="I1752" s="192"/>
      <c r="J1752" s="191">
        <f t="shared" si="228"/>
        <v>0</v>
      </c>
      <c r="K1752" s="189" t="s">
        <v>1</v>
      </c>
      <c r="L1752" s="40"/>
      <c r="M1752" s="193" t="s">
        <v>1</v>
      </c>
      <c r="N1752" s="194" t="s">
        <v>41</v>
      </c>
      <c r="O1752" s="72"/>
      <c r="P1752" s="195">
        <f t="shared" si="229"/>
        <v>0</v>
      </c>
      <c r="Q1752" s="195">
        <v>0</v>
      </c>
      <c r="R1752" s="195">
        <f t="shared" si="230"/>
        <v>0</v>
      </c>
      <c r="S1752" s="195">
        <v>0</v>
      </c>
      <c r="T1752" s="196">
        <f t="shared" si="231"/>
        <v>0</v>
      </c>
      <c r="U1752" s="35"/>
      <c r="V1752" s="35"/>
      <c r="W1752" s="35"/>
      <c r="X1752" s="35"/>
      <c r="Y1752" s="35"/>
      <c r="Z1752" s="35"/>
      <c r="AA1752" s="35"/>
      <c r="AB1752" s="35"/>
      <c r="AC1752" s="35"/>
      <c r="AD1752" s="35"/>
      <c r="AE1752" s="35"/>
      <c r="AR1752" s="197" t="s">
        <v>283</v>
      </c>
      <c r="AT1752" s="197" t="s">
        <v>160</v>
      </c>
      <c r="AU1752" s="197" t="s">
        <v>85</v>
      </c>
      <c r="AY1752" s="18" t="s">
        <v>158</v>
      </c>
      <c r="BE1752" s="198">
        <f t="shared" si="232"/>
        <v>0</v>
      </c>
      <c r="BF1752" s="198">
        <f t="shared" si="233"/>
        <v>0</v>
      </c>
      <c r="BG1752" s="198">
        <f t="shared" si="234"/>
        <v>0</v>
      </c>
      <c r="BH1752" s="198">
        <f t="shared" si="235"/>
        <v>0</v>
      </c>
      <c r="BI1752" s="198">
        <f t="shared" si="236"/>
        <v>0</v>
      </c>
      <c r="BJ1752" s="18" t="s">
        <v>8</v>
      </c>
      <c r="BK1752" s="198">
        <f t="shared" si="237"/>
        <v>0</v>
      </c>
      <c r="BL1752" s="18" t="s">
        <v>283</v>
      </c>
      <c r="BM1752" s="197" t="s">
        <v>4062</v>
      </c>
    </row>
    <row r="1753" spans="1:65" s="2" customFormat="1" ht="36">
      <c r="A1753" s="35"/>
      <c r="B1753" s="36"/>
      <c r="C1753" s="187" t="s">
        <v>4063</v>
      </c>
      <c r="D1753" s="187" t="s">
        <v>160</v>
      </c>
      <c r="E1753" s="188" t="s">
        <v>3007</v>
      </c>
      <c r="F1753" s="189" t="s">
        <v>3008</v>
      </c>
      <c r="G1753" s="190" t="s">
        <v>498</v>
      </c>
      <c r="H1753" s="191">
        <v>1</v>
      </c>
      <c r="I1753" s="192"/>
      <c r="J1753" s="191">
        <f t="shared" si="228"/>
        <v>0</v>
      </c>
      <c r="K1753" s="189" t="s">
        <v>1</v>
      </c>
      <c r="L1753" s="40"/>
      <c r="M1753" s="193" t="s">
        <v>1</v>
      </c>
      <c r="N1753" s="194" t="s">
        <v>41</v>
      </c>
      <c r="O1753" s="72"/>
      <c r="P1753" s="195">
        <f t="shared" si="229"/>
        <v>0</v>
      </c>
      <c r="Q1753" s="195">
        <v>0</v>
      </c>
      <c r="R1753" s="195">
        <f t="shared" si="230"/>
        <v>0</v>
      </c>
      <c r="S1753" s="195">
        <v>0</v>
      </c>
      <c r="T1753" s="196">
        <f t="shared" si="231"/>
        <v>0</v>
      </c>
      <c r="U1753" s="35"/>
      <c r="V1753" s="35"/>
      <c r="W1753" s="35"/>
      <c r="X1753" s="35"/>
      <c r="Y1753" s="35"/>
      <c r="Z1753" s="35"/>
      <c r="AA1753" s="35"/>
      <c r="AB1753" s="35"/>
      <c r="AC1753" s="35"/>
      <c r="AD1753" s="35"/>
      <c r="AE1753" s="35"/>
      <c r="AR1753" s="197" t="s">
        <v>283</v>
      </c>
      <c r="AT1753" s="197" t="s">
        <v>160</v>
      </c>
      <c r="AU1753" s="197" t="s">
        <v>85</v>
      </c>
      <c r="AY1753" s="18" t="s">
        <v>158</v>
      </c>
      <c r="BE1753" s="198">
        <f t="shared" si="232"/>
        <v>0</v>
      </c>
      <c r="BF1753" s="198">
        <f t="shared" si="233"/>
        <v>0</v>
      </c>
      <c r="BG1753" s="198">
        <f t="shared" si="234"/>
        <v>0</v>
      </c>
      <c r="BH1753" s="198">
        <f t="shared" si="235"/>
        <v>0</v>
      </c>
      <c r="BI1753" s="198">
        <f t="shared" si="236"/>
        <v>0</v>
      </c>
      <c r="BJ1753" s="18" t="s">
        <v>8</v>
      </c>
      <c r="BK1753" s="198">
        <f t="shared" si="237"/>
        <v>0</v>
      </c>
      <c r="BL1753" s="18" t="s">
        <v>283</v>
      </c>
      <c r="BM1753" s="197" t="s">
        <v>4064</v>
      </c>
    </row>
    <row r="1754" spans="1:65" s="2" customFormat="1" ht="24">
      <c r="A1754" s="35"/>
      <c r="B1754" s="36"/>
      <c r="C1754" s="187" t="s">
        <v>4065</v>
      </c>
      <c r="D1754" s="187" t="s">
        <v>160</v>
      </c>
      <c r="E1754" s="188" t="s">
        <v>3011</v>
      </c>
      <c r="F1754" s="189" t="s">
        <v>3012</v>
      </c>
      <c r="G1754" s="190" t="s">
        <v>4066</v>
      </c>
      <c r="H1754" s="191">
        <v>10</v>
      </c>
      <c r="I1754" s="192"/>
      <c r="J1754" s="191">
        <f t="shared" si="228"/>
        <v>0</v>
      </c>
      <c r="K1754" s="189" t="s">
        <v>1</v>
      </c>
      <c r="L1754" s="40"/>
      <c r="M1754" s="193" t="s">
        <v>1</v>
      </c>
      <c r="N1754" s="194" t="s">
        <v>41</v>
      </c>
      <c r="O1754" s="72"/>
      <c r="P1754" s="195">
        <f t="shared" si="229"/>
        <v>0</v>
      </c>
      <c r="Q1754" s="195">
        <v>0</v>
      </c>
      <c r="R1754" s="195">
        <f t="shared" si="230"/>
        <v>0</v>
      </c>
      <c r="S1754" s="195">
        <v>0</v>
      </c>
      <c r="T1754" s="196">
        <f t="shared" si="231"/>
        <v>0</v>
      </c>
      <c r="U1754" s="35"/>
      <c r="V1754" s="35"/>
      <c r="W1754" s="35"/>
      <c r="X1754" s="35"/>
      <c r="Y1754" s="35"/>
      <c r="Z1754" s="35"/>
      <c r="AA1754" s="35"/>
      <c r="AB1754" s="35"/>
      <c r="AC1754" s="35"/>
      <c r="AD1754" s="35"/>
      <c r="AE1754" s="35"/>
      <c r="AR1754" s="197" t="s">
        <v>283</v>
      </c>
      <c r="AT1754" s="197" t="s">
        <v>160</v>
      </c>
      <c r="AU1754" s="197" t="s">
        <v>85</v>
      </c>
      <c r="AY1754" s="18" t="s">
        <v>158</v>
      </c>
      <c r="BE1754" s="198">
        <f t="shared" si="232"/>
        <v>0</v>
      </c>
      <c r="BF1754" s="198">
        <f t="shared" si="233"/>
        <v>0</v>
      </c>
      <c r="BG1754" s="198">
        <f t="shared" si="234"/>
        <v>0</v>
      </c>
      <c r="BH1754" s="198">
        <f t="shared" si="235"/>
        <v>0</v>
      </c>
      <c r="BI1754" s="198">
        <f t="shared" si="236"/>
        <v>0</v>
      </c>
      <c r="BJ1754" s="18" t="s">
        <v>8</v>
      </c>
      <c r="BK1754" s="198">
        <f t="shared" si="237"/>
        <v>0</v>
      </c>
      <c r="BL1754" s="18" t="s">
        <v>283</v>
      </c>
      <c r="BM1754" s="197" t="s">
        <v>4067</v>
      </c>
    </row>
    <row r="1755" spans="1:65" s="2" customFormat="1" ht="16.5" customHeight="1">
      <c r="A1755" s="35"/>
      <c r="B1755" s="36"/>
      <c r="C1755" s="187" t="s">
        <v>4068</v>
      </c>
      <c r="D1755" s="187" t="s">
        <v>160</v>
      </c>
      <c r="E1755" s="188" t="s">
        <v>3015</v>
      </c>
      <c r="F1755" s="189" t="s">
        <v>3016</v>
      </c>
      <c r="G1755" s="190" t="s">
        <v>498</v>
      </c>
      <c r="H1755" s="191">
        <v>1</v>
      </c>
      <c r="I1755" s="192"/>
      <c r="J1755" s="191">
        <f t="shared" si="228"/>
        <v>0</v>
      </c>
      <c r="K1755" s="189" t="s">
        <v>1</v>
      </c>
      <c r="L1755" s="40"/>
      <c r="M1755" s="193" t="s">
        <v>1</v>
      </c>
      <c r="N1755" s="194" t="s">
        <v>41</v>
      </c>
      <c r="O1755" s="72"/>
      <c r="P1755" s="195">
        <f t="shared" si="229"/>
        <v>0</v>
      </c>
      <c r="Q1755" s="195">
        <v>0</v>
      </c>
      <c r="R1755" s="195">
        <f t="shared" si="230"/>
        <v>0</v>
      </c>
      <c r="S1755" s="195">
        <v>0</v>
      </c>
      <c r="T1755" s="196">
        <f t="shared" si="231"/>
        <v>0</v>
      </c>
      <c r="U1755" s="35"/>
      <c r="V1755" s="35"/>
      <c r="W1755" s="35"/>
      <c r="X1755" s="35"/>
      <c r="Y1755" s="35"/>
      <c r="Z1755" s="35"/>
      <c r="AA1755" s="35"/>
      <c r="AB1755" s="35"/>
      <c r="AC1755" s="35"/>
      <c r="AD1755" s="35"/>
      <c r="AE1755" s="35"/>
      <c r="AR1755" s="197" t="s">
        <v>283</v>
      </c>
      <c r="AT1755" s="197" t="s">
        <v>160</v>
      </c>
      <c r="AU1755" s="197" t="s">
        <v>85</v>
      </c>
      <c r="AY1755" s="18" t="s">
        <v>158</v>
      </c>
      <c r="BE1755" s="198">
        <f t="shared" si="232"/>
        <v>0</v>
      </c>
      <c r="BF1755" s="198">
        <f t="shared" si="233"/>
        <v>0</v>
      </c>
      <c r="BG1755" s="198">
        <f t="shared" si="234"/>
        <v>0</v>
      </c>
      <c r="BH1755" s="198">
        <f t="shared" si="235"/>
        <v>0</v>
      </c>
      <c r="BI1755" s="198">
        <f t="shared" si="236"/>
        <v>0</v>
      </c>
      <c r="BJ1755" s="18" t="s">
        <v>8</v>
      </c>
      <c r="BK1755" s="198">
        <f t="shared" si="237"/>
        <v>0</v>
      </c>
      <c r="BL1755" s="18" t="s">
        <v>283</v>
      </c>
      <c r="BM1755" s="197" t="s">
        <v>4069</v>
      </c>
    </row>
    <row r="1756" spans="1:65" s="2" customFormat="1" ht="24">
      <c r="A1756" s="35"/>
      <c r="B1756" s="36"/>
      <c r="C1756" s="187" t="s">
        <v>4070</v>
      </c>
      <c r="D1756" s="187" t="s">
        <v>160</v>
      </c>
      <c r="E1756" s="188" t="s">
        <v>3019</v>
      </c>
      <c r="F1756" s="189" t="s">
        <v>3020</v>
      </c>
      <c r="G1756" s="190" t="s">
        <v>498</v>
      </c>
      <c r="H1756" s="191">
        <v>1</v>
      </c>
      <c r="I1756" s="192"/>
      <c r="J1756" s="191">
        <f t="shared" si="228"/>
        <v>0</v>
      </c>
      <c r="K1756" s="189" t="s">
        <v>1</v>
      </c>
      <c r="L1756" s="40"/>
      <c r="M1756" s="193" t="s">
        <v>1</v>
      </c>
      <c r="N1756" s="194" t="s">
        <v>41</v>
      </c>
      <c r="O1756" s="72"/>
      <c r="P1756" s="195">
        <f t="shared" si="229"/>
        <v>0</v>
      </c>
      <c r="Q1756" s="195">
        <v>0</v>
      </c>
      <c r="R1756" s="195">
        <f t="shared" si="230"/>
        <v>0</v>
      </c>
      <c r="S1756" s="195">
        <v>0</v>
      </c>
      <c r="T1756" s="196">
        <f t="shared" si="231"/>
        <v>0</v>
      </c>
      <c r="U1756" s="35"/>
      <c r="V1756" s="35"/>
      <c r="W1756" s="35"/>
      <c r="X1756" s="35"/>
      <c r="Y1756" s="35"/>
      <c r="Z1756" s="35"/>
      <c r="AA1756" s="35"/>
      <c r="AB1756" s="35"/>
      <c r="AC1756" s="35"/>
      <c r="AD1756" s="35"/>
      <c r="AE1756" s="35"/>
      <c r="AR1756" s="197" t="s">
        <v>283</v>
      </c>
      <c r="AT1756" s="197" t="s">
        <v>160</v>
      </c>
      <c r="AU1756" s="197" t="s">
        <v>85</v>
      </c>
      <c r="AY1756" s="18" t="s">
        <v>158</v>
      </c>
      <c r="BE1756" s="198">
        <f t="shared" si="232"/>
        <v>0</v>
      </c>
      <c r="BF1756" s="198">
        <f t="shared" si="233"/>
        <v>0</v>
      </c>
      <c r="BG1756" s="198">
        <f t="shared" si="234"/>
        <v>0</v>
      </c>
      <c r="BH1756" s="198">
        <f t="shared" si="235"/>
        <v>0</v>
      </c>
      <c r="BI1756" s="198">
        <f t="shared" si="236"/>
        <v>0</v>
      </c>
      <c r="BJ1756" s="18" t="s">
        <v>8</v>
      </c>
      <c r="BK1756" s="198">
        <f t="shared" si="237"/>
        <v>0</v>
      </c>
      <c r="BL1756" s="18" t="s">
        <v>283</v>
      </c>
      <c r="BM1756" s="197" t="s">
        <v>4071</v>
      </c>
    </row>
    <row r="1757" spans="1:65" s="2" customFormat="1" ht="24">
      <c r="A1757" s="35"/>
      <c r="B1757" s="36"/>
      <c r="C1757" s="187" t="s">
        <v>4072</v>
      </c>
      <c r="D1757" s="187" t="s">
        <v>160</v>
      </c>
      <c r="E1757" s="188" t="s">
        <v>3023</v>
      </c>
      <c r="F1757" s="189" t="s">
        <v>3024</v>
      </c>
      <c r="G1757" s="190" t="s">
        <v>498</v>
      </c>
      <c r="H1757" s="191">
        <v>1</v>
      </c>
      <c r="I1757" s="192"/>
      <c r="J1757" s="191">
        <f t="shared" si="228"/>
        <v>0</v>
      </c>
      <c r="K1757" s="189" t="s">
        <v>1</v>
      </c>
      <c r="L1757" s="40"/>
      <c r="M1757" s="193" t="s">
        <v>1</v>
      </c>
      <c r="N1757" s="194" t="s">
        <v>41</v>
      </c>
      <c r="O1757" s="72"/>
      <c r="P1757" s="195">
        <f t="shared" si="229"/>
        <v>0</v>
      </c>
      <c r="Q1757" s="195">
        <v>0</v>
      </c>
      <c r="R1757" s="195">
        <f t="shared" si="230"/>
        <v>0</v>
      </c>
      <c r="S1757" s="195">
        <v>0</v>
      </c>
      <c r="T1757" s="196">
        <f t="shared" si="231"/>
        <v>0</v>
      </c>
      <c r="U1757" s="35"/>
      <c r="V1757" s="35"/>
      <c r="W1757" s="35"/>
      <c r="X1757" s="35"/>
      <c r="Y1757" s="35"/>
      <c r="Z1757" s="35"/>
      <c r="AA1757" s="35"/>
      <c r="AB1757" s="35"/>
      <c r="AC1757" s="35"/>
      <c r="AD1757" s="35"/>
      <c r="AE1757" s="35"/>
      <c r="AR1757" s="197" t="s">
        <v>283</v>
      </c>
      <c r="AT1757" s="197" t="s">
        <v>160</v>
      </c>
      <c r="AU1757" s="197" t="s">
        <v>85</v>
      </c>
      <c r="AY1757" s="18" t="s">
        <v>158</v>
      </c>
      <c r="BE1757" s="198">
        <f t="shared" si="232"/>
        <v>0</v>
      </c>
      <c r="BF1757" s="198">
        <f t="shared" si="233"/>
        <v>0</v>
      </c>
      <c r="BG1757" s="198">
        <f t="shared" si="234"/>
        <v>0</v>
      </c>
      <c r="BH1757" s="198">
        <f t="shared" si="235"/>
        <v>0</v>
      </c>
      <c r="BI1757" s="198">
        <f t="shared" si="236"/>
        <v>0</v>
      </c>
      <c r="BJ1757" s="18" t="s">
        <v>8</v>
      </c>
      <c r="BK1757" s="198">
        <f t="shared" si="237"/>
        <v>0</v>
      </c>
      <c r="BL1757" s="18" t="s">
        <v>283</v>
      </c>
      <c r="BM1757" s="197" t="s">
        <v>4073</v>
      </c>
    </row>
    <row r="1758" spans="1:65" s="2" customFormat="1" ht="24">
      <c r="A1758" s="35"/>
      <c r="B1758" s="36"/>
      <c r="C1758" s="187" t="s">
        <v>4074</v>
      </c>
      <c r="D1758" s="187" t="s">
        <v>160</v>
      </c>
      <c r="E1758" s="188" t="s">
        <v>3027</v>
      </c>
      <c r="F1758" s="189" t="s">
        <v>3028</v>
      </c>
      <c r="G1758" s="190" t="s">
        <v>498</v>
      </c>
      <c r="H1758" s="191">
        <v>1</v>
      </c>
      <c r="I1758" s="192"/>
      <c r="J1758" s="191">
        <f t="shared" si="228"/>
        <v>0</v>
      </c>
      <c r="K1758" s="189" t="s">
        <v>1</v>
      </c>
      <c r="L1758" s="40"/>
      <c r="M1758" s="193" t="s">
        <v>1</v>
      </c>
      <c r="N1758" s="194" t="s">
        <v>41</v>
      </c>
      <c r="O1758" s="72"/>
      <c r="P1758" s="195">
        <f t="shared" si="229"/>
        <v>0</v>
      </c>
      <c r="Q1758" s="195">
        <v>0</v>
      </c>
      <c r="R1758" s="195">
        <f t="shared" si="230"/>
        <v>0</v>
      </c>
      <c r="S1758" s="195">
        <v>0</v>
      </c>
      <c r="T1758" s="196">
        <f t="shared" si="231"/>
        <v>0</v>
      </c>
      <c r="U1758" s="35"/>
      <c r="V1758" s="35"/>
      <c r="W1758" s="35"/>
      <c r="X1758" s="35"/>
      <c r="Y1758" s="35"/>
      <c r="Z1758" s="35"/>
      <c r="AA1758" s="35"/>
      <c r="AB1758" s="35"/>
      <c r="AC1758" s="35"/>
      <c r="AD1758" s="35"/>
      <c r="AE1758" s="35"/>
      <c r="AR1758" s="197" t="s">
        <v>283</v>
      </c>
      <c r="AT1758" s="197" t="s">
        <v>160</v>
      </c>
      <c r="AU1758" s="197" t="s">
        <v>85</v>
      </c>
      <c r="AY1758" s="18" t="s">
        <v>158</v>
      </c>
      <c r="BE1758" s="198">
        <f t="shared" si="232"/>
        <v>0</v>
      </c>
      <c r="BF1758" s="198">
        <f t="shared" si="233"/>
        <v>0</v>
      </c>
      <c r="BG1758" s="198">
        <f t="shared" si="234"/>
        <v>0</v>
      </c>
      <c r="BH1758" s="198">
        <f t="shared" si="235"/>
        <v>0</v>
      </c>
      <c r="BI1758" s="198">
        <f t="shared" si="236"/>
        <v>0</v>
      </c>
      <c r="BJ1758" s="18" t="s">
        <v>8</v>
      </c>
      <c r="BK1758" s="198">
        <f t="shared" si="237"/>
        <v>0</v>
      </c>
      <c r="BL1758" s="18" t="s">
        <v>283</v>
      </c>
      <c r="BM1758" s="197" t="s">
        <v>4075</v>
      </c>
    </row>
    <row r="1759" spans="1:65" s="2" customFormat="1" ht="24">
      <c r="A1759" s="35"/>
      <c r="B1759" s="36"/>
      <c r="C1759" s="187" t="s">
        <v>4076</v>
      </c>
      <c r="D1759" s="187" t="s">
        <v>160</v>
      </c>
      <c r="E1759" s="188" t="s">
        <v>3031</v>
      </c>
      <c r="F1759" s="189" t="s">
        <v>3032</v>
      </c>
      <c r="G1759" s="190" t="s">
        <v>498</v>
      </c>
      <c r="H1759" s="191">
        <v>1</v>
      </c>
      <c r="I1759" s="192"/>
      <c r="J1759" s="191">
        <f t="shared" si="228"/>
        <v>0</v>
      </c>
      <c r="K1759" s="189" t="s">
        <v>1</v>
      </c>
      <c r="L1759" s="40"/>
      <c r="M1759" s="193" t="s">
        <v>1</v>
      </c>
      <c r="N1759" s="194" t="s">
        <v>41</v>
      </c>
      <c r="O1759" s="72"/>
      <c r="P1759" s="195">
        <f t="shared" si="229"/>
        <v>0</v>
      </c>
      <c r="Q1759" s="195">
        <v>0</v>
      </c>
      <c r="R1759" s="195">
        <f t="shared" si="230"/>
        <v>0</v>
      </c>
      <c r="S1759" s="195">
        <v>0</v>
      </c>
      <c r="T1759" s="196">
        <f t="shared" si="231"/>
        <v>0</v>
      </c>
      <c r="U1759" s="35"/>
      <c r="V1759" s="35"/>
      <c r="W1759" s="35"/>
      <c r="X1759" s="35"/>
      <c r="Y1759" s="35"/>
      <c r="Z1759" s="35"/>
      <c r="AA1759" s="35"/>
      <c r="AB1759" s="35"/>
      <c r="AC1759" s="35"/>
      <c r="AD1759" s="35"/>
      <c r="AE1759" s="35"/>
      <c r="AR1759" s="197" t="s">
        <v>283</v>
      </c>
      <c r="AT1759" s="197" t="s">
        <v>160</v>
      </c>
      <c r="AU1759" s="197" t="s">
        <v>85</v>
      </c>
      <c r="AY1759" s="18" t="s">
        <v>158</v>
      </c>
      <c r="BE1759" s="198">
        <f t="shared" si="232"/>
        <v>0</v>
      </c>
      <c r="BF1759" s="198">
        <f t="shared" si="233"/>
        <v>0</v>
      </c>
      <c r="BG1759" s="198">
        <f t="shared" si="234"/>
        <v>0</v>
      </c>
      <c r="BH1759" s="198">
        <f t="shared" si="235"/>
        <v>0</v>
      </c>
      <c r="BI1759" s="198">
        <f t="shared" si="236"/>
        <v>0</v>
      </c>
      <c r="BJ1759" s="18" t="s">
        <v>8</v>
      </c>
      <c r="BK1759" s="198">
        <f t="shared" si="237"/>
        <v>0</v>
      </c>
      <c r="BL1759" s="18" t="s">
        <v>283</v>
      </c>
      <c r="BM1759" s="197" t="s">
        <v>4077</v>
      </c>
    </row>
    <row r="1760" spans="1:65" s="2" customFormat="1" ht="24">
      <c r="A1760" s="35"/>
      <c r="B1760" s="36"/>
      <c r="C1760" s="187" t="s">
        <v>4078</v>
      </c>
      <c r="D1760" s="187" t="s">
        <v>160</v>
      </c>
      <c r="E1760" s="188" t="s">
        <v>3035</v>
      </c>
      <c r="F1760" s="189" t="s">
        <v>3036</v>
      </c>
      <c r="G1760" s="190" t="s">
        <v>498</v>
      </c>
      <c r="H1760" s="191">
        <v>1</v>
      </c>
      <c r="I1760" s="192"/>
      <c r="J1760" s="191">
        <f t="shared" si="228"/>
        <v>0</v>
      </c>
      <c r="K1760" s="189" t="s">
        <v>1</v>
      </c>
      <c r="L1760" s="40"/>
      <c r="M1760" s="193" t="s">
        <v>1</v>
      </c>
      <c r="N1760" s="194" t="s">
        <v>41</v>
      </c>
      <c r="O1760" s="72"/>
      <c r="P1760" s="195">
        <f t="shared" si="229"/>
        <v>0</v>
      </c>
      <c r="Q1760" s="195">
        <v>0</v>
      </c>
      <c r="R1760" s="195">
        <f t="shared" si="230"/>
        <v>0</v>
      </c>
      <c r="S1760" s="195">
        <v>0</v>
      </c>
      <c r="T1760" s="196">
        <f t="shared" si="231"/>
        <v>0</v>
      </c>
      <c r="U1760" s="35"/>
      <c r="V1760" s="35"/>
      <c r="W1760" s="35"/>
      <c r="X1760" s="35"/>
      <c r="Y1760" s="35"/>
      <c r="Z1760" s="35"/>
      <c r="AA1760" s="35"/>
      <c r="AB1760" s="35"/>
      <c r="AC1760" s="35"/>
      <c r="AD1760" s="35"/>
      <c r="AE1760" s="35"/>
      <c r="AR1760" s="197" t="s">
        <v>283</v>
      </c>
      <c r="AT1760" s="197" t="s">
        <v>160</v>
      </c>
      <c r="AU1760" s="197" t="s">
        <v>85</v>
      </c>
      <c r="AY1760" s="18" t="s">
        <v>158</v>
      </c>
      <c r="BE1760" s="198">
        <f t="shared" si="232"/>
        <v>0</v>
      </c>
      <c r="BF1760" s="198">
        <f t="shared" si="233"/>
        <v>0</v>
      </c>
      <c r="BG1760" s="198">
        <f t="shared" si="234"/>
        <v>0</v>
      </c>
      <c r="BH1760" s="198">
        <f t="shared" si="235"/>
        <v>0</v>
      </c>
      <c r="BI1760" s="198">
        <f t="shared" si="236"/>
        <v>0</v>
      </c>
      <c r="BJ1760" s="18" t="s">
        <v>8</v>
      </c>
      <c r="BK1760" s="198">
        <f t="shared" si="237"/>
        <v>0</v>
      </c>
      <c r="BL1760" s="18" t="s">
        <v>283</v>
      </c>
      <c r="BM1760" s="197" t="s">
        <v>4079</v>
      </c>
    </row>
    <row r="1761" spans="1:65" s="2" customFormat="1" ht="24">
      <c r="A1761" s="35"/>
      <c r="B1761" s="36"/>
      <c r="C1761" s="187" t="s">
        <v>4080</v>
      </c>
      <c r="D1761" s="187" t="s">
        <v>160</v>
      </c>
      <c r="E1761" s="188" t="s">
        <v>3039</v>
      </c>
      <c r="F1761" s="189" t="s">
        <v>3036</v>
      </c>
      <c r="G1761" s="190" t="s">
        <v>498</v>
      </c>
      <c r="H1761" s="191">
        <v>1</v>
      </c>
      <c r="I1761" s="192"/>
      <c r="J1761" s="191">
        <f t="shared" si="228"/>
        <v>0</v>
      </c>
      <c r="K1761" s="189" t="s">
        <v>1</v>
      </c>
      <c r="L1761" s="40"/>
      <c r="M1761" s="193" t="s">
        <v>1</v>
      </c>
      <c r="N1761" s="194" t="s">
        <v>41</v>
      </c>
      <c r="O1761" s="72"/>
      <c r="P1761" s="195">
        <f t="shared" si="229"/>
        <v>0</v>
      </c>
      <c r="Q1761" s="195">
        <v>0</v>
      </c>
      <c r="R1761" s="195">
        <f t="shared" si="230"/>
        <v>0</v>
      </c>
      <c r="S1761" s="195">
        <v>0</v>
      </c>
      <c r="T1761" s="196">
        <f t="shared" si="231"/>
        <v>0</v>
      </c>
      <c r="U1761" s="35"/>
      <c r="V1761" s="35"/>
      <c r="W1761" s="35"/>
      <c r="X1761" s="35"/>
      <c r="Y1761" s="35"/>
      <c r="Z1761" s="35"/>
      <c r="AA1761" s="35"/>
      <c r="AB1761" s="35"/>
      <c r="AC1761" s="35"/>
      <c r="AD1761" s="35"/>
      <c r="AE1761" s="35"/>
      <c r="AR1761" s="197" t="s">
        <v>283</v>
      </c>
      <c r="AT1761" s="197" t="s">
        <v>160</v>
      </c>
      <c r="AU1761" s="197" t="s">
        <v>85</v>
      </c>
      <c r="AY1761" s="18" t="s">
        <v>158</v>
      </c>
      <c r="BE1761" s="198">
        <f t="shared" si="232"/>
        <v>0</v>
      </c>
      <c r="BF1761" s="198">
        <f t="shared" si="233"/>
        <v>0</v>
      </c>
      <c r="BG1761" s="198">
        <f t="shared" si="234"/>
        <v>0</v>
      </c>
      <c r="BH1761" s="198">
        <f t="shared" si="235"/>
        <v>0</v>
      </c>
      <c r="BI1761" s="198">
        <f t="shared" si="236"/>
        <v>0</v>
      </c>
      <c r="BJ1761" s="18" t="s">
        <v>8</v>
      </c>
      <c r="BK1761" s="198">
        <f t="shared" si="237"/>
        <v>0</v>
      </c>
      <c r="BL1761" s="18" t="s">
        <v>283</v>
      </c>
      <c r="BM1761" s="197" t="s">
        <v>4081</v>
      </c>
    </row>
    <row r="1762" spans="1:65" s="2" customFormat="1" ht="24">
      <c r="A1762" s="35"/>
      <c r="B1762" s="36"/>
      <c r="C1762" s="187" t="s">
        <v>4082</v>
      </c>
      <c r="D1762" s="187" t="s">
        <v>160</v>
      </c>
      <c r="E1762" s="188" t="s">
        <v>3042</v>
      </c>
      <c r="F1762" s="189" t="s">
        <v>3043</v>
      </c>
      <c r="G1762" s="190" t="s">
        <v>498</v>
      </c>
      <c r="H1762" s="191">
        <v>1</v>
      </c>
      <c r="I1762" s="192"/>
      <c r="J1762" s="191">
        <f t="shared" si="228"/>
        <v>0</v>
      </c>
      <c r="K1762" s="189" t="s">
        <v>1</v>
      </c>
      <c r="L1762" s="40"/>
      <c r="M1762" s="193" t="s">
        <v>1</v>
      </c>
      <c r="N1762" s="194" t="s">
        <v>41</v>
      </c>
      <c r="O1762" s="72"/>
      <c r="P1762" s="195">
        <f t="shared" si="229"/>
        <v>0</v>
      </c>
      <c r="Q1762" s="195">
        <v>0</v>
      </c>
      <c r="R1762" s="195">
        <f t="shared" si="230"/>
        <v>0</v>
      </c>
      <c r="S1762" s="195">
        <v>0</v>
      </c>
      <c r="T1762" s="196">
        <f t="shared" si="231"/>
        <v>0</v>
      </c>
      <c r="U1762" s="35"/>
      <c r="V1762" s="35"/>
      <c r="W1762" s="35"/>
      <c r="X1762" s="35"/>
      <c r="Y1762" s="35"/>
      <c r="Z1762" s="35"/>
      <c r="AA1762" s="35"/>
      <c r="AB1762" s="35"/>
      <c r="AC1762" s="35"/>
      <c r="AD1762" s="35"/>
      <c r="AE1762" s="35"/>
      <c r="AR1762" s="197" t="s">
        <v>283</v>
      </c>
      <c r="AT1762" s="197" t="s">
        <v>160</v>
      </c>
      <c r="AU1762" s="197" t="s">
        <v>85</v>
      </c>
      <c r="AY1762" s="18" t="s">
        <v>158</v>
      </c>
      <c r="BE1762" s="198">
        <f t="shared" si="232"/>
        <v>0</v>
      </c>
      <c r="BF1762" s="198">
        <f t="shared" si="233"/>
        <v>0</v>
      </c>
      <c r="BG1762" s="198">
        <f t="shared" si="234"/>
        <v>0</v>
      </c>
      <c r="BH1762" s="198">
        <f t="shared" si="235"/>
        <v>0</v>
      </c>
      <c r="BI1762" s="198">
        <f t="shared" si="236"/>
        <v>0</v>
      </c>
      <c r="BJ1762" s="18" t="s">
        <v>8</v>
      </c>
      <c r="BK1762" s="198">
        <f t="shared" si="237"/>
        <v>0</v>
      </c>
      <c r="BL1762" s="18" t="s">
        <v>283</v>
      </c>
      <c r="BM1762" s="197" t="s">
        <v>4083</v>
      </c>
    </row>
    <row r="1763" spans="1:65" s="2" customFormat="1" ht="24">
      <c r="A1763" s="35"/>
      <c r="B1763" s="36"/>
      <c r="C1763" s="187" t="s">
        <v>4084</v>
      </c>
      <c r="D1763" s="187" t="s">
        <v>160</v>
      </c>
      <c r="E1763" s="188" t="s">
        <v>3046</v>
      </c>
      <c r="F1763" s="189" t="s">
        <v>3047</v>
      </c>
      <c r="G1763" s="190" t="s">
        <v>498</v>
      </c>
      <c r="H1763" s="191">
        <v>1</v>
      </c>
      <c r="I1763" s="192"/>
      <c r="J1763" s="191">
        <f t="shared" si="228"/>
        <v>0</v>
      </c>
      <c r="K1763" s="189" t="s">
        <v>1</v>
      </c>
      <c r="L1763" s="40"/>
      <c r="M1763" s="193" t="s">
        <v>1</v>
      </c>
      <c r="N1763" s="194" t="s">
        <v>41</v>
      </c>
      <c r="O1763" s="72"/>
      <c r="P1763" s="195">
        <f t="shared" si="229"/>
        <v>0</v>
      </c>
      <c r="Q1763" s="195">
        <v>0</v>
      </c>
      <c r="R1763" s="195">
        <f t="shared" si="230"/>
        <v>0</v>
      </c>
      <c r="S1763" s="195">
        <v>0</v>
      </c>
      <c r="T1763" s="196">
        <f t="shared" si="231"/>
        <v>0</v>
      </c>
      <c r="U1763" s="35"/>
      <c r="V1763" s="35"/>
      <c r="W1763" s="35"/>
      <c r="X1763" s="35"/>
      <c r="Y1763" s="35"/>
      <c r="Z1763" s="35"/>
      <c r="AA1763" s="35"/>
      <c r="AB1763" s="35"/>
      <c r="AC1763" s="35"/>
      <c r="AD1763" s="35"/>
      <c r="AE1763" s="35"/>
      <c r="AR1763" s="197" t="s">
        <v>283</v>
      </c>
      <c r="AT1763" s="197" t="s">
        <v>160</v>
      </c>
      <c r="AU1763" s="197" t="s">
        <v>85</v>
      </c>
      <c r="AY1763" s="18" t="s">
        <v>158</v>
      </c>
      <c r="BE1763" s="198">
        <f t="shared" si="232"/>
        <v>0</v>
      </c>
      <c r="BF1763" s="198">
        <f t="shared" si="233"/>
        <v>0</v>
      </c>
      <c r="BG1763" s="198">
        <f t="shared" si="234"/>
        <v>0</v>
      </c>
      <c r="BH1763" s="198">
        <f t="shared" si="235"/>
        <v>0</v>
      </c>
      <c r="BI1763" s="198">
        <f t="shared" si="236"/>
        <v>0</v>
      </c>
      <c r="BJ1763" s="18" t="s">
        <v>8</v>
      </c>
      <c r="BK1763" s="198">
        <f t="shared" si="237"/>
        <v>0</v>
      </c>
      <c r="BL1763" s="18" t="s">
        <v>283</v>
      </c>
      <c r="BM1763" s="197" t="s">
        <v>4085</v>
      </c>
    </row>
    <row r="1764" spans="1:65" s="2" customFormat="1" ht="24">
      <c r="A1764" s="35"/>
      <c r="B1764" s="36"/>
      <c r="C1764" s="187" t="s">
        <v>4086</v>
      </c>
      <c r="D1764" s="187" t="s">
        <v>160</v>
      </c>
      <c r="E1764" s="188" t="s">
        <v>3050</v>
      </c>
      <c r="F1764" s="189" t="s">
        <v>3051</v>
      </c>
      <c r="G1764" s="190" t="s">
        <v>498</v>
      </c>
      <c r="H1764" s="191">
        <v>1</v>
      </c>
      <c r="I1764" s="192"/>
      <c r="J1764" s="191">
        <f t="shared" si="228"/>
        <v>0</v>
      </c>
      <c r="K1764" s="189" t="s">
        <v>1</v>
      </c>
      <c r="L1764" s="40"/>
      <c r="M1764" s="193" t="s">
        <v>1</v>
      </c>
      <c r="N1764" s="194" t="s">
        <v>41</v>
      </c>
      <c r="O1764" s="72"/>
      <c r="P1764" s="195">
        <f t="shared" si="229"/>
        <v>0</v>
      </c>
      <c r="Q1764" s="195">
        <v>0</v>
      </c>
      <c r="R1764" s="195">
        <f t="shared" si="230"/>
        <v>0</v>
      </c>
      <c r="S1764" s="195">
        <v>0</v>
      </c>
      <c r="T1764" s="196">
        <f t="shared" si="231"/>
        <v>0</v>
      </c>
      <c r="U1764" s="35"/>
      <c r="V1764" s="35"/>
      <c r="W1764" s="35"/>
      <c r="X1764" s="35"/>
      <c r="Y1764" s="35"/>
      <c r="Z1764" s="35"/>
      <c r="AA1764" s="35"/>
      <c r="AB1764" s="35"/>
      <c r="AC1764" s="35"/>
      <c r="AD1764" s="35"/>
      <c r="AE1764" s="35"/>
      <c r="AR1764" s="197" t="s">
        <v>283</v>
      </c>
      <c r="AT1764" s="197" t="s">
        <v>160</v>
      </c>
      <c r="AU1764" s="197" t="s">
        <v>85</v>
      </c>
      <c r="AY1764" s="18" t="s">
        <v>158</v>
      </c>
      <c r="BE1764" s="198">
        <f t="shared" si="232"/>
        <v>0</v>
      </c>
      <c r="BF1764" s="198">
        <f t="shared" si="233"/>
        <v>0</v>
      </c>
      <c r="BG1764" s="198">
        <f t="shared" si="234"/>
        <v>0</v>
      </c>
      <c r="BH1764" s="198">
        <f t="shared" si="235"/>
        <v>0</v>
      </c>
      <c r="BI1764" s="198">
        <f t="shared" si="236"/>
        <v>0</v>
      </c>
      <c r="BJ1764" s="18" t="s">
        <v>8</v>
      </c>
      <c r="BK1764" s="198">
        <f t="shared" si="237"/>
        <v>0</v>
      </c>
      <c r="BL1764" s="18" t="s">
        <v>283</v>
      </c>
      <c r="BM1764" s="197" t="s">
        <v>4087</v>
      </c>
    </row>
    <row r="1765" spans="1:65" s="2" customFormat="1" ht="24">
      <c r="A1765" s="35"/>
      <c r="B1765" s="36"/>
      <c r="C1765" s="187" t="s">
        <v>4088</v>
      </c>
      <c r="D1765" s="187" t="s">
        <v>160</v>
      </c>
      <c r="E1765" s="188" t="s">
        <v>3054</v>
      </c>
      <c r="F1765" s="189" t="s">
        <v>3055</v>
      </c>
      <c r="G1765" s="190" t="s">
        <v>498</v>
      </c>
      <c r="H1765" s="191">
        <v>2</v>
      </c>
      <c r="I1765" s="192"/>
      <c r="J1765" s="191">
        <f t="shared" si="228"/>
        <v>0</v>
      </c>
      <c r="K1765" s="189" t="s">
        <v>1</v>
      </c>
      <c r="L1765" s="40"/>
      <c r="M1765" s="193" t="s">
        <v>1</v>
      </c>
      <c r="N1765" s="194" t="s">
        <v>41</v>
      </c>
      <c r="O1765" s="72"/>
      <c r="P1765" s="195">
        <f t="shared" si="229"/>
        <v>0</v>
      </c>
      <c r="Q1765" s="195">
        <v>0</v>
      </c>
      <c r="R1765" s="195">
        <f t="shared" si="230"/>
        <v>0</v>
      </c>
      <c r="S1765" s="195">
        <v>0</v>
      </c>
      <c r="T1765" s="196">
        <f t="shared" si="231"/>
        <v>0</v>
      </c>
      <c r="U1765" s="35"/>
      <c r="V1765" s="35"/>
      <c r="W1765" s="35"/>
      <c r="X1765" s="35"/>
      <c r="Y1765" s="35"/>
      <c r="Z1765" s="35"/>
      <c r="AA1765" s="35"/>
      <c r="AB1765" s="35"/>
      <c r="AC1765" s="35"/>
      <c r="AD1765" s="35"/>
      <c r="AE1765" s="35"/>
      <c r="AR1765" s="197" t="s">
        <v>283</v>
      </c>
      <c r="AT1765" s="197" t="s">
        <v>160</v>
      </c>
      <c r="AU1765" s="197" t="s">
        <v>85</v>
      </c>
      <c r="AY1765" s="18" t="s">
        <v>158</v>
      </c>
      <c r="BE1765" s="198">
        <f t="shared" si="232"/>
        <v>0</v>
      </c>
      <c r="BF1765" s="198">
        <f t="shared" si="233"/>
        <v>0</v>
      </c>
      <c r="BG1765" s="198">
        <f t="shared" si="234"/>
        <v>0</v>
      </c>
      <c r="BH1765" s="198">
        <f t="shared" si="235"/>
        <v>0</v>
      </c>
      <c r="BI1765" s="198">
        <f t="shared" si="236"/>
        <v>0</v>
      </c>
      <c r="BJ1765" s="18" t="s">
        <v>8</v>
      </c>
      <c r="BK1765" s="198">
        <f t="shared" si="237"/>
        <v>0</v>
      </c>
      <c r="BL1765" s="18" t="s">
        <v>283</v>
      </c>
      <c r="BM1765" s="197" t="s">
        <v>4089</v>
      </c>
    </row>
    <row r="1766" spans="1:65" s="2" customFormat="1" ht="24">
      <c r="A1766" s="35"/>
      <c r="B1766" s="36"/>
      <c r="C1766" s="187" t="s">
        <v>4090</v>
      </c>
      <c r="D1766" s="187" t="s">
        <v>160</v>
      </c>
      <c r="E1766" s="188" t="s">
        <v>3058</v>
      </c>
      <c r="F1766" s="189" t="s">
        <v>3059</v>
      </c>
      <c r="G1766" s="190" t="s">
        <v>498</v>
      </c>
      <c r="H1766" s="191">
        <v>3</v>
      </c>
      <c r="I1766" s="192"/>
      <c r="J1766" s="191">
        <f t="shared" si="228"/>
        <v>0</v>
      </c>
      <c r="K1766" s="189" t="s">
        <v>1</v>
      </c>
      <c r="L1766" s="40"/>
      <c r="M1766" s="193" t="s">
        <v>1</v>
      </c>
      <c r="N1766" s="194" t="s">
        <v>41</v>
      </c>
      <c r="O1766" s="72"/>
      <c r="P1766" s="195">
        <f t="shared" si="229"/>
        <v>0</v>
      </c>
      <c r="Q1766" s="195">
        <v>0</v>
      </c>
      <c r="R1766" s="195">
        <f t="shared" si="230"/>
        <v>0</v>
      </c>
      <c r="S1766" s="195">
        <v>0</v>
      </c>
      <c r="T1766" s="196">
        <f t="shared" si="231"/>
        <v>0</v>
      </c>
      <c r="U1766" s="35"/>
      <c r="V1766" s="35"/>
      <c r="W1766" s="35"/>
      <c r="X1766" s="35"/>
      <c r="Y1766" s="35"/>
      <c r="Z1766" s="35"/>
      <c r="AA1766" s="35"/>
      <c r="AB1766" s="35"/>
      <c r="AC1766" s="35"/>
      <c r="AD1766" s="35"/>
      <c r="AE1766" s="35"/>
      <c r="AR1766" s="197" t="s">
        <v>283</v>
      </c>
      <c r="AT1766" s="197" t="s">
        <v>160</v>
      </c>
      <c r="AU1766" s="197" t="s">
        <v>85</v>
      </c>
      <c r="AY1766" s="18" t="s">
        <v>158</v>
      </c>
      <c r="BE1766" s="198">
        <f t="shared" si="232"/>
        <v>0</v>
      </c>
      <c r="BF1766" s="198">
        <f t="shared" si="233"/>
        <v>0</v>
      </c>
      <c r="BG1766" s="198">
        <f t="shared" si="234"/>
        <v>0</v>
      </c>
      <c r="BH1766" s="198">
        <f t="shared" si="235"/>
        <v>0</v>
      </c>
      <c r="BI1766" s="198">
        <f t="shared" si="236"/>
        <v>0</v>
      </c>
      <c r="BJ1766" s="18" t="s">
        <v>8</v>
      </c>
      <c r="BK1766" s="198">
        <f t="shared" si="237"/>
        <v>0</v>
      </c>
      <c r="BL1766" s="18" t="s">
        <v>283</v>
      </c>
      <c r="BM1766" s="197" t="s">
        <v>4091</v>
      </c>
    </row>
    <row r="1767" spans="1:65" s="2" customFormat="1" ht="24">
      <c r="A1767" s="35"/>
      <c r="B1767" s="36"/>
      <c r="C1767" s="187" t="s">
        <v>943</v>
      </c>
      <c r="D1767" s="187" t="s">
        <v>160</v>
      </c>
      <c r="E1767" s="188" t="s">
        <v>3062</v>
      </c>
      <c r="F1767" s="189" t="s">
        <v>3063</v>
      </c>
      <c r="G1767" s="190" t="s">
        <v>498</v>
      </c>
      <c r="H1767" s="191">
        <v>1</v>
      </c>
      <c r="I1767" s="192"/>
      <c r="J1767" s="191">
        <f t="shared" si="228"/>
        <v>0</v>
      </c>
      <c r="K1767" s="189" t="s">
        <v>1</v>
      </c>
      <c r="L1767" s="40"/>
      <c r="M1767" s="193" t="s">
        <v>1</v>
      </c>
      <c r="N1767" s="194" t="s">
        <v>41</v>
      </c>
      <c r="O1767" s="72"/>
      <c r="P1767" s="195">
        <f t="shared" si="229"/>
        <v>0</v>
      </c>
      <c r="Q1767" s="195">
        <v>0</v>
      </c>
      <c r="R1767" s="195">
        <f t="shared" si="230"/>
        <v>0</v>
      </c>
      <c r="S1767" s="195">
        <v>0</v>
      </c>
      <c r="T1767" s="196">
        <f t="shared" si="231"/>
        <v>0</v>
      </c>
      <c r="U1767" s="35"/>
      <c r="V1767" s="35"/>
      <c r="W1767" s="35"/>
      <c r="X1767" s="35"/>
      <c r="Y1767" s="35"/>
      <c r="Z1767" s="35"/>
      <c r="AA1767" s="35"/>
      <c r="AB1767" s="35"/>
      <c r="AC1767" s="35"/>
      <c r="AD1767" s="35"/>
      <c r="AE1767" s="35"/>
      <c r="AR1767" s="197" t="s">
        <v>283</v>
      </c>
      <c r="AT1767" s="197" t="s">
        <v>160</v>
      </c>
      <c r="AU1767" s="197" t="s">
        <v>85</v>
      </c>
      <c r="AY1767" s="18" t="s">
        <v>158</v>
      </c>
      <c r="BE1767" s="198">
        <f t="shared" si="232"/>
        <v>0</v>
      </c>
      <c r="BF1767" s="198">
        <f t="shared" si="233"/>
        <v>0</v>
      </c>
      <c r="BG1767" s="198">
        <f t="shared" si="234"/>
        <v>0</v>
      </c>
      <c r="BH1767" s="198">
        <f t="shared" si="235"/>
        <v>0</v>
      </c>
      <c r="BI1767" s="198">
        <f t="shared" si="236"/>
        <v>0</v>
      </c>
      <c r="BJ1767" s="18" t="s">
        <v>8</v>
      </c>
      <c r="BK1767" s="198">
        <f t="shared" si="237"/>
        <v>0</v>
      </c>
      <c r="BL1767" s="18" t="s">
        <v>283</v>
      </c>
      <c r="BM1767" s="197" t="s">
        <v>4092</v>
      </c>
    </row>
    <row r="1768" spans="1:65" s="2" customFormat="1" ht="24">
      <c r="A1768" s="35"/>
      <c r="B1768" s="36"/>
      <c r="C1768" s="187" t="s">
        <v>4093</v>
      </c>
      <c r="D1768" s="187" t="s">
        <v>160</v>
      </c>
      <c r="E1768" s="188" t="s">
        <v>3066</v>
      </c>
      <c r="F1768" s="189" t="s">
        <v>3067</v>
      </c>
      <c r="G1768" s="190" t="s">
        <v>498</v>
      </c>
      <c r="H1768" s="191">
        <v>13</v>
      </c>
      <c r="I1768" s="192"/>
      <c r="J1768" s="191">
        <f t="shared" si="228"/>
        <v>0</v>
      </c>
      <c r="K1768" s="189" t="s">
        <v>1</v>
      </c>
      <c r="L1768" s="40"/>
      <c r="M1768" s="193" t="s">
        <v>1</v>
      </c>
      <c r="N1768" s="194" t="s">
        <v>41</v>
      </c>
      <c r="O1768" s="72"/>
      <c r="P1768" s="195">
        <f t="shared" si="229"/>
        <v>0</v>
      </c>
      <c r="Q1768" s="195">
        <v>0</v>
      </c>
      <c r="R1768" s="195">
        <f t="shared" si="230"/>
        <v>0</v>
      </c>
      <c r="S1768" s="195">
        <v>0</v>
      </c>
      <c r="T1768" s="196">
        <f t="shared" si="231"/>
        <v>0</v>
      </c>
      <c r="U1768" s="35"/>
      <c r="V1768" s="35"/>
      <c r="W1768" s="35"/>
      <c r="X1768" s="35"/>
      <c r="Y1768" s="35"/>
      <c r="Z1768" s="35"/>
      <c r="AA1768" s="35"/>
      <c r="AB1768" s="35"/>
      <c r="AC1768" s="35"/>
      <c r="AD1768" s="35"/>
      <c r="AE1768" s="35"/>
      <c r="AR1768" s="197" t="s">
        <v>283</v>
      </c>
      <c r="AT1768" s="197" t="s">
        <v>160</v>
      </c>
      <c r="AU1768" s="197" t="s">
        <v>85</v>
      </c>
      <c r="AY1768" s="18" t="s">
        <v>158</v>
      </c>
      <c r="BE1768" s="198">
        <f t="shared" si="232"/>
        <v>0</v>
      </c>
      <c r="BF1768" s="198">
        <f t="shared" si="233"/>
        <v>0</v>
      </c>
      <c r="BG1768" s="198">
        <f t="shared" si="234"/>
        <v>0</v>
      </c>
      <c r="BH1768" s="198">
        <f t="shared" si="235"/>
        <v>0</v>
      </c>
      <c r="BI1768" s="198">
        <f t="shared" si="236"/>
        <v>0</v>
      </c>
      <c r="BJ1768" s="18" t="s">
        <v>8</v>
      </c>
      <c r="BK1768" s="198">
        <f t="shared" si="237"/>
        <v>0</v>
      </c>
      <c r="BL1768" s="18" t="s">
        <v>283</v>
      </c>
      <c r="BM1768" s="197" t="s">
        <v>4094</v>
      </c>
    </row>
    <row r="1769" spans="1:65" s="2" customFormat="1" ht="24">
      <c r="A1769" s="35"/>
      <c r="B1769" s="36"/>
      <c r="C1769" s="187" t="s">
        <v>4095</v>
      </c>
      <c r="D1769" s="187" t="s">
        <v>160</v>
      </c>
      <c r="E1769" s="188" t="s">
        <v>3070</v>
      </c>
      <c r="F1769" s="189" t="s">
        <v>3071</v>
      </c>
      <c r="G1769" s="190" t="s">
        <v>498</v>
      </c>
      <c r="H1769" s="191">
        <v>1</v>
      </c>
      <c r="I1769" s="192"/>
      <c r="J1769" s="191">
        <f t="shared" si="228"/>
        <v>0</v>
      </c>
      <c r="K1769" s="189" t="s">
        <v>1</v>
      </c>
      <c r="L1769" s="40"/>
      <c r="M1769" s="193" t="s">
        <v>1</v>
      </c>
      <c r="N1769" s="194" t="s">
        <v>41</v>
      </c>
      <c r="O1769" s="72"/>
      <c r="P1769" s="195">
        <f t="shared" si="229"/>
        <v>0</v>
      </c>
      <c r="Q1769" s="195">
        <v>0</v>
      </c>
      <c r="R1769" s="195">
        <f t="shared" si="230"/>
        <v>0</v>
      </c>
      <c r="S1769" s="195">
        <v>0</v>
      </c>
      <c r="T1769" s="196">
        <f t="shared" si="231"/>
        <v>0</v>
      </c>
      <c r="U1769" s="35"/>
      <c r="V1769" s="35"/>
      <c r="W1769" s="35"/>
      <c r="X1769" s="35"/>
      <c r="Y1769" s="35"/>
      <c r="Z1769" s="35"/>
      <c r="AA1769" s="35"/>
      <c r="AB1769" s="35"/>
      <c r="AC1769" s="35"/>
      <c r="AD1769" s="35"/>
      <c r="AE1769" s="35"/>
      <c r="AR1769" s="197" t="s">
        <v>283</v>
      </c>
      <c r="AT1769" s="197" t="s">
        <v>160</v>
      </c>
      <c r="AU1769" s="197" t="s">
        <v>85</v>
      </c>
      <c r="AY1769" s="18" t="s">
        <v>158</v>
      </c>
      <c r="BE1769" s="198">
        <f t="shared" si="232"/>
        <v>0</v>
      </c>
      <c r="BF1769" s="198">
        <f t="shared" si="233"/>
        <v>0</v>
      </c>
      <c r="BG1769" s="198">
        <f t="shared" si="234"/>
        <v>0</v>
      </c>
      <c r="BH1769" s="198">
        <f t="shared" si="235"/>
        <v>0</v>
      </c>
      <c r="BI1769" s="198">
        <f t="shared" si="236"/>
        <v>0</v>
      </c>
      <c r="BJ1769" s="18" t="s">
        <v>8</v>
      </c>
      <c r="BK1769" s="198">
        <f t="shared" si="237"/>
        <v>0</v>
      </c>
      <c r="BL1769" s="18" t="s">
        <v>283</v>
      </c>
      <c r="BM1769" s="197" t="s">
        <v>4096</v>
      </c>
    </row>
    <row r="1770" spans="1:65" s="2" customFormat="1" ht="24">
      <c r="A1770" s="35"/>
      <c r="B1770" s="36"/>
      <c r="C1770" s="187" t="s">
        <v>4097</v>
      </c>
      <c r="D1770" s="187" t="s">
        <v>160</v>
      </c>
      <c r="E1770" s="188" t="s">
        <v>3074</v>
      </c>
      <c r="F1770" s="189" t="s">
        <v>3075</v>
      </c>
      <c r="G1770" s="190" t="s">
        <v>498</v>
      </c>
      <c r="H1770" s="191">
        <v>3</v>
      </c>
      <c r="I1770" s="192"/>
      <c r="J1770" s="191">
        <f t="shared" si="228"/>
        <v>0</v>
      </c>
      <c r="K1770" s="189" t="s">
        <v>1</v>
      </c>
      <c r="L1770" s="40"/>
      <c r="M1770" s="193" t="s">
        <v>1</v>
      </c>
      <c r="N1770" s="194" t="s">
        <v>41</v>
      </c>
      <c r="O1770" s="72"/>
      <c r="P1770" s="195">
        <f t="shared" si="229"/>
        <v>0</v>
      </c>
      <c r="Q1770" s="195">
        <v>0</v>
      </c>
      <c r="R1770" s="195">
        <f t="shared" si="230"/>
        <v>0</v>
      </c>
      <c r="S1770" s="195">
        <v>0</v>
      </c>
      <c r="T1770" s="196">
        <f t="shared" si="231"/>
        <v>0</v>
      </c>
      <c r="U1770" s="35"/>
      <c r="V1770" s="35"/>
      <c r="W1770" s="35"/>
      <c r="X1770" s="35"/>
      <c r="Y1770" s="35"/>
      <c r="Z1770" s="35"/>
      <c r="AA1770" s="35"/>
      <c r="AB1770" s="35"/>
      <c r="AC1770" s="35"/>
      <c r="AD1770" s="35"/>
      <c r="AE1770" s="35"/>
      <c r="AR1770" s="197" t="s">
        <v>283</v>
      </c>
      <c r="AT1770" s="197" t="s">
        <v>160</v>
      </c>
      <c r="AU1770" s="197" t="s">
        <v>85</v>
      </c>
      <c r="AY1770" s="18" t="s">
        <v>158</v>
      </c>
      <c r="BE1770" s="198">
        <f t="shared" si="232"/>
        <v>0</v>
      </c>
      <c r="BF1770" s="198">
        <f t="shared" si="233"/>
        <v>0</v>
      </c>
      <c r="BG1770" s="198">
        <f t="shared" si="234"/>
        <v>0</v>
      </c>
      <c r="BH1770" s="198">
        <f t="shared" si="235"/>
        <v>0</v>
      </c>
      <c r="BI1770" s="198">
        <f t="shared" si="236"/>
        <v>0</v>
      </c>
      <c r="BJ1770" s="18" t="s">
        <v>8</v>
      </c>
      <c r="BK1770" s="198">
        <f t="shared" si="237"/>
        <v>0</v>
      </c>
      <c r="BL1770" s="18" t="s">
        <v>283</v>
      </c>
      <c r="BM1770" s="197" t="s">
        <v>4098</v>
      </c>
    </row>
    <row r="1771" spans="1:65" s="2" customFormat="1" ht="36">
      <c r="A1771" s="35"/>
      <c r="B1771" s="36"/>
      <c r="C1771" s="187" t="s">
        <v>4099</v>
      </c>
      <c r="D1771" s="187" t="s">
        <v>160</v>
      </c>
      <c r="E1771" s="188" t="s">
        <v>3078</v>
      </c>
      <c r="F1771" s="189" t="s">
        <v>3079</v>
      </c>
      <c r="G1771" s="190" t="s">
        <v>309</v>
      </c>
      <c r="H1771" s="191">
        <v>2</v>
      </c>
      <c r="I1771" s="192"/>
      <c r="J1771" s="191">
        <f t="shared" si="228"/>
        <v>0</v>
      </c>
      <c r="K1771" s="189" t="s">
        <v>1</v>
      </c>
      <c r="L1771" s="40"/>
      <c r="M1771" s="193" t="s">
        <v>1</v>
      </c>
      <c r="N1771" s="194" t="s">
        <v>41</v>
      </c>
      <c r="O1771" s="72"/>
      <c r="P1771" s="195">
        <f t="shared" si="229"/>
        <v>0</v>
      </c>
      <c r="Q1771" s="195">
        <v>0</v>
      </c>
      <c r="R1771" s="195">
        <f t="shared" si="230"/>
        <v>0</v>
      </c>
      <c r="S1771" s="195">
        <v>0</v>
      </c>
      <c r="T1771" s="196">
        <f t="shared" si="231"/>
        <v>0</v>
      </c>
      <c r="U1771" s="35"/>
      <c r="V1771" s="35"/>
      <c r="W1771" s="35"/>
      <c r="X1771" s="35"/>
      <c r="Y1771" s="35"/>
      <c r="Z1771" s="35"/>
      <c r="AA1771" s="35"/>
      <c r="AB1771" s="35"/>
      <c r="AC1771" s="35"/>
      <c r="AD1771" s="35"/>
      <c r="AE1771" s="35"/>
      <c r="AR1771" s="197" t="s">
        <v>283</v>
      </c>
      <c r="AT1771" s="197" t="s">
        <v>160</v>
      </c>
      <c r="AU1771" s="197" t="s">
        <v>85</v>
      </c>
      <c r="AY1771" s="18" t="s">
        <v>158</v>
      </c>
      <c r="BE1771" s="198">
        <f t="shared" si="232"/>
        <v>0</v>
      </c>
      <c r="BF1771" s="198">
        <f t="shared" si="233"/>
        <v>0</v>
      </c>
      <c r="BG1771" s="198">
        <f t="shared" si="234"/>
        <v>0</v>
      </c>
      <c r="BH1771" s="198">
        <f t="shared" si="235"/>
        <v>0</v>
      </c>
      <c r="BI1771" s="198">
        <f t="shared" si="236"/>
        <v>0</v>
      </c>
      <c r="BJ1771" s="18" t="s">
        <v>8</v>
      </c>
      <c r="BK1771" s="198">
        <f t="shared" si="237"/>
        <v>0</v>
      </c>
      <c r="BL1771" s="18" t="s">
        <v>283</v>
      </c>
      <c r="BM1771" s="197" t="s">
        <v>4100</v>
      </c>
    </row>
    <row r="1772" spans="1:65" s="2" customFormat="1" ht="36">
      <c r="A1772" s="35"/>
      <c r="B1772" s="36"/>
      <c r="C1772" s="187" t="s">
        <v>4101</v>
      </c>
      <c r="D1772" s="187" t="s">
        <v>160</v>
      </c>
      <c r="E1772" s="188" t="s">
        <v>3082</v>
      </c>
      <c r="F1772" s="189" t="s">
        <v>3083</v>
      </c>
      <c r="G1772" s="190" t="s">
        <v>309</v>
      </c>
      <c r="H1772" s="191">
        <v>12</v>
      </c>
      <c r="I1772" s="192"/>
      <c r="J1772" s="191">
        <f t="shared" si="228"/>
        <v>0</v>
      </c>
      <c r="K1772" s="189" t="s">
        <v>1</v>
      </c>
      <c r="L1772" s="40"/>
      <c r="M1772" s="193" t="s">
        <v>1</v>
      </c>
      <c r="N1772" s="194" t="s">
        <v>41</v>
      </c>
      <c r="O1772" s="72"/>
      <c r="P1772" s="195">
        <f t="shared" si="229"/>
        <v>0</v>
      </c>
      <c r="Q1772" s="195">
        <v>0</v>
      </c>
      <c r="R1772" s="195">
        <f t="shared" si="230"/>
        <v>0</v>
      </c>
      <c r="S1772" s="195">
        <v>0</v>
      </c>
      <c r="T1772" s="196">
        <f t="shared" si="231"/>
        <v>0</v>
      </c>
      <c r="U1772" s="35"/>
      <c r="V1772" s="35"/>
      <c r="W1772" s="35"/>
      <c r="X1772" s="35"/>
      <c r="Y1772" s="35"/>
      <c r="Z1772" s="35"/>
      <c r="AA1772" s="35"/>
      <c r="AB1772" s="35"/>
      <c r="AC1772" s="35"/>
      <c r="AD1772" s="35"/>
      <c r="AE1772" s="35"/>
      <c r="AR1772" s="197" t="s">
        <v>283</v>
      </c>
      <c r="AT1772" s="197" t="s">
        <v>160</v>
      </c>
      <c r="AU1772" s="197" t="s">
        <v>85</v>
      </c>
      <c r="AY1772" s="18" t="s">
        <v>158</v>
      </c>
      <c r="BE1772" s="198">
        <f t="shared" si="232"/>
        <v>0</v>
      </c>
      <c r="BF1772" s="198">
        <f t="shared" si="233"/>
        <v>0</v>
      </c>
      <c r="BG1772" s="198">
        <f t="shared" si="234"/>
        <v>0</v>
      </c>
      <c r="BH1772" s="198">
        <f t="shared" si="235"/>
        <v>0</v>
      </c>
      <c r="BI1772" s="198">
        <f t="shared" si="236"/>
        <v>0</v>
      </c>
      <c r="BJ1772" s="18" t="s">
        <v>8</v>
      </c>
      <c r="BK1772" s="198">
        <f t="shared" si="237"/>
        <v>0</v>
      </c>
      <c r="BL1772" s="18" t="s">
        <v>283</v>
      </c>
      <c r="BM1772" s="197" t="s">
        <v>4102</v>
      </c>
    </row>
    <row r="1773" spans="1:65" s="2" customFormat="1" ht="24">
      <c r="A1773" s="35"/>
      <c r="B1773" s="36"/>
      <c r="C1773" s="187" t="s">
        <v>4103</v>
      </c>
      <c r="D1773" s="187" t="s">
        <v>160</v>
      </c>
      <c r="E1773" s="188" t="s">
        <v>3086</v>
      </c>
      <c r="F1773" s="189" t="s">
        <v>3036</v>
      </c>
      <c r="G1773" s="190" t="s">
        <v>498</v>
      </c>
      <c r="H1773" s="191">
        <v>1</v>
      </c>
      <c r="I1773" s="192"/>
      <c r="J1773" s="191">
        <f t="shared" si="228"/>
        <v>0</v>
      </c>
      <c r="K1773" s="189" t="s">
        <v>1</v>
      </c>
      <c r="L1773" s="40"/>
      <c r="M1773" s="193" t="s">
        <v>1</v>
      </c>
      <c r="N1773" s="194" t="s">
        <v>41</v>
      </c>
      <c r="O1773" s="72"/>
      <c r="P1773" s="195">
        <f t="shared" si="229"/>
        <v>0</v>
      </c>
      <c r="Q1773" s="195">
        <v>0</v>
      </c>
      <c r="R1773" s="195">
        <f t="shared" si="230"/>
        <v>0</v>
      </c>
      <c r="S1773" s="195">
        <v>0</v>
      </c>
      <c r="T1773" s="196">
        <f t="shared" si="231"/>
        <v>0</v>
      </c>
      <c r="U1773" s="35"/>
      <c r="V1773" s="35"/>
      <c r="W1773" s="35"/>
      <c r="X1773" s="35"/>
      <c r="Y1773" s="35"/>
      <c r="Z1773" s="35"/>
      <c r="AA1773" s="35"/>
      <c r="AB1773" s="35"/>
      <c r="AC1773" s="35"/>
      <c r="AD1773" s="35"/>
      <c r="AE1773" s="35"/>
      <c r="AR1773" s="197" t="s">
        <v>283</v>
      </c>
      <c r="AT1773" s="197" t="s">
        <v>160</v>
      </c>
      <c r="AU1773" s="197" t="s">
        <v>85</v>
      </c>
      <c r="AY1773" s="18" t="s">
        <v>158</v>
      </c>
      <c r="BE1773" s="198">
        <f t="shared" si="232"/>
        <v>0</v>
      </c>
      <c r="BF1773" s="198">
        <f t="shared" si="233"/>
        <v>0</v>
      </c>
      <c r="BG1773" s="198">
        <f t="shared" si="234"/>
        <v>0</v>
      </c>
      <c r="BH1773" s="198">
        <f t="shared" si="235"/>
        <v>0</v>
      </c>
      <c r="BI1773" s="198">
        <f t="shared" si="236"/>
        <v>0</v>
      </c>
      <c r="BJ1773" s="18" t="s">
        <v>8</v>
      </c>
      <c r="BK1773" s="198">
        <f t="shared" si="237"/>
        <v>0</v>
      </c>
      <c r="BL1773" s="18" t="s">
        <v>283</v>
      </c>
      <c r="BM1773" s="197" t="s">
        <v>4104</v>
      </c>
    </row>
    <row r="1774" spans="1:65" s="2" customFormat="1" ht="24">
      <c r="A1774" s="35"/>
      <c r="B1774" s="36"/>
      <c r="C1774" s="187" t="s">
        <v>4105</v>
      </c>
      <c r="D1774" s="187" t="s">
        <v>160</v>
      </c>
      <c r="E1774" s="188" t="s">
        <v>3089</v>
      </c>
      <c r="F1774" s="189" t="s">
        <v>3090</v>
      </c>
      <c r="G1774" s="190" t="s">
        <v>498</v>
      </c>
      <c r="H1774" s="191">
        <v>1</v>
      </c>
      <c r="I1774" s="192"/>
      <c r="J1774" s="191">
        <f t="shared" si="228"/>
        <v>0</v>
      </c>
      <c r="K1774" s="189" t="s">
        <v>1</v>
      </c>
      <c r="L1774" s="40"/>
      <c r="M1774" s="193" t="s">
        <v>1</v>
      </c>
      <c r="N1774" s="194" t="s">
        <v>41</v>
      </c>
      <c r="O1774" s="72"/>
      <c r="P1774" s="195">
        <f t="shared" si="229"/>
        <v>0</v>
      </c>
      <c r="Q1774" s="195">
        <v>0</v>
      </c>
      <c r="R1774" s="195">
        <f t="shared" si="230"/>
        <v>0</v>
      </c>
      <c r="S1774" s="195">
        <v>0</v>
      </c>
      <c r="T1774" s="196">
        <f t="shared" si="231"/>
        <v>0</v>
      </c>
      <c r="U1774" s="35"/>
      <c r="V1774" s="35"/>
      <c r="W1774" s="35"/>
      <c r="X1774" s="35"/>
      <c r="Y1774" s="35"/>
      <c r="Z1774" s="35"/>
      <c r="AA1774" s="35"/>
      <c r="AB1774" s="35"/>
      <c r="AC1774" s="35"/>
      <c r="AD1774" s="35"/>
      <c r="AE1774" s="35"/>
      <c r="AR1774" s="197" t="s">
        <v>283</v>
      </c>
      <c r="AT1774" s="197" t="s">
        <v>160</v>
      </c>
      <c r="AU1774" s="197" t="s">
        <v>85</v>
      </c>
      <c r="AY1774" s="18" t="s">
        <v>158</v>
      </c>
      <c r="BE1774" s="198">
        <f t="shared" si="232"/>
        <v>0</v>
      </c>
      <c r="BF1774" s="198">
        <f t="shared" si="233"/>
        <v>0</v>
      </c>
      <c r="BG1774" s="198">
        <f t="shared" si="234"/>
        <v>0</v>
      </c>
      <c r="BH1774" s="198">
        <f t="shared" si="235"/>
        <v>0</v>
      </c>
      <c r="BI1774" s="198">
        <f t="shared" si="236"/>
        <v>0</v>
      </c>
      <c r="BJ1774" s="18" t="s">
        <v>8</v>
      </c>
      <c r="BK1774" s="198">
        <f t="shared" si="237"/>
        <v>0</v>
      </c>
      <c r="BL1774" s="18" t="s">
        <v>283</v>
      </c>
      <c r="BM1774" s="197" t="s">
        <v>4106</v>
      </c>
    </row>
    <row r="1775" spans="1:65" s="2" customFormat="1" ht="24">
      <c r="A1775" s="35"/>
      <c r="B1775" s="36"/>
      <c r="C1775" s="187" t="s">
        <v>4107</v>
      </c>
      <c r="D1775" s="187" t="s">
        <v>160</v>
      </c>
      <c r="E1775" s="188" t="s">
        <v>3093</v>
      </c>
      <c r="F1775" s="189" t="s">
        <v>3094</v>
      </c>
      <c r="G1775" s="190" t="s">
        <v>498</v>
      </c>
      <c r="H1775" s="191">
        <v>1</v>
      </c>
      <c r="I1775" s="192"/>
      <c r="J1775" s="191">
        <f t="shared" si="228"/>
        <v>0</v>
      </c>
      <c r="K1775" s="189" t="s">
        <v>1</v>
      </c>
      <c r="L1775" s="40"/>
      <c r="M1775" s="193" t="s">
        <v>1</v>
      </c>
      <c r="N1775" s="194" t="s">
        <v>41</v>
      </c>
      <c r="O1775" s="72"/>
      <c r="P1775" s="195">
        <f t="shared" si="229"/>
        <v>0</v>
      </c>
      <c r="Q1775" s="195">
        <v>0</v>
      </c>
      <c r="R1775" s="195">
        <f t="shared" si="230"/>
        <v>0</v>
      </c>
      <c r="S1775" s="195">
        <v>0</v>
      </c>
      <c r="T1775" s="196">
        <f t="shared" si="231"/>
        <v>0</v>
      </c>
      <c r="U1775" s="35"/>
      <c r="V1775" s="35"/>
      <c r="W1775" s="35"/>
      <c r="X1775" s="35"/>
      <c r="Y1775" s="35"/>
      <c r="Z1775" s="35"/>
      <c r="AA1775" s="35"/>
      <c r="AB1775" s="35"/>
      <c r="AC1775" s="35"/>
      <c r="AD1775" s="35"/>
      <c r="AE1775" s="35"/>
      <c r="AR1775" s="197" t="s">
        <v>283</v>
      </c>
      <c r="AT1775" s="197" t="s">
        <v>160</v>
      </c>
      <c r="AU1775" s="197" t="s">
        <v>85</v>
      </c>
      <c r="AY1775" s="18" t="s">
        <v>158</v>
      </c>
      <c r="BE1775" s="198">
        <f t="shared" si="232"/>
        <v>0</v>
      </c>
      <c r="BF1775" s="198">
        <f t="shared" si="233"/>
        <v>0</v>
      </c>
      <c r="BG1775" s="198">
        <f t="shared" si="234"/>
        <v>0</v>
      </c>
      <c r="BH1775" s="198">
        <f t="shared" si="235"/>
        <v>0</v>
      </c>
      <c r="BI1775" s="198">
        <f t="shared" si="236"/>
        <v>0</v>
      </c>
      <c r="BJ1775" s="18" t="s">
        <v>8</v>
      </c>
      <c r="BK1775" s="198">
        <f t="shared" si="237"/>
        <v>0</v>
      </c>
      <c r="BL1775" s="18" t="s">
        <v>283</v>
      </c>
      <c r="BM1775" s="197" t="s">
        <v>4108</v>
      </c>
    </row>
    <row r="1776" spans="1:65" s="2" customFormat="1" ht="24">
      <c r="A1776" s="35"/>
      <c r="B1776" s="36"/>
      <c r="C1776" s="187" t="s">
        <v>4109</v>
      </c>
      <c r="D1776" s="187" t="s">
        <v>160</v>
      </c>
      <c r="E1776" s="188" t="s">
        <v>3097</v>
      </c>
      <c r="F1776" s="189" t="s">
        <v>3098</v>
      </c>
      <c r="G1776" s="190" t="s">
        <v>498</v>
      </c>
      <c r="H1776" s="191">
        <v>1</v>
      </c>
      <c r="I1776" s="192"/>
      <c r="J1776" s="191">
        <f t="shared" si="228"/>
        <v>0</v>
      </c>
      <c r="K1776" s="189" t="s">
        <v>1</v>
      </c>
      <c r="L1776" s="40"/>
      <c r="M1776" s="193" t="s">
        <v>1</v>
      </c>
      <c r="N1776" s="194" t="s">
        <v>41</v>
      </c>
      <c r="O1776" s="72"/>
      <c r="P1776" s="195">
        <f t="shared" si="229"/>
        <v>0</v>
      </c>
      <c r="Q1776" s="195">
        <v>0</v>
      </c>
      <c r="R1776" s="195">
        <f t="shared" si="230"/>
        <v>0</v>
      </c>
      <c r="S1776" s="195">
        <v>0</v>
      </c>
      <c r="T1776" s="196">
        <f t="shared" si="231"/>
        <v>0</v>
      </c>
      <c r="U1776" s="35"/>
      <c r="V1776" s="35"/>
      <c r="W1776" s="35"/>
      <c r="X1776" s="35"/>
      <c r="Y1776" s="35"/>
      <c r="Z1776" s="35"/>
      <c r="AA1776" s="35"/>
      <c r="AB1776" s="35"/>
      <c r="AC1776" s="35"/>
      <c r="AD1776" s="35"/>
      <c r="AE1776" s="35"/>
      <c r="AR1776" s="197" t="s">
        <v>283</v>
      </c>
      <c r="AT1776" s="197" t="s">
        <v>160</v>
      </c>
      <c r="AU1776" s="197" t="s">
        <v>85</v>
      </c>
      <c r="AY1776" s="18" t="s">
        <v>158</v>
      </c>
      <c r="BE1776" s="198">
        <f t="shared" si="232"/>
        <v>0</v>
      </c>
      <c r="BF1776" s="198">
        <f t="shared" si="233"/>
        <v>0</v>
      </c>
      <c r="BG1776" s="198">
        <f t="shared" si="234"/>
        <v>0</v>
      </c>
      <c r="BH1776" s="198">
        <f t="shared" si="235"/>
        <v>0</v>
      </c>
      <c r="BI1776" s="198">
        <f t="shared" si="236"/>
        <v>0</v>
      </c>
      <c r="BJ1776" s="18" t="s">
        <v>8</v>
      </c>
      <c r="BK1776" s="198">
        <f t="shared" si="237"/>
        <v>0</v>
      </c>
      <c r="BL1776" s="18" t="s">
        <v>283</v>
      </c>
      <c r="BM1776" s="197" t="s">
        <v>4110</v>
      </c>
    </row>
    <row r="1777" spans="1:65" s="2" customFormat="1" ht="24">
      <c r="A1777" s="35"/>
      <c r="B1777" s="36"/>
      <c r="C1777" s="187" t="s">
        <v>4111</v>
      </c>
      <c r="D1777" s="187" t="s">
        <v>160</v>
      </c>
      <c r="E1777" s="188" t="s">
        <v>3100</v>
      </c>
      <c r="F1777" s="189" t="s">
        <v>3101</v>
      </c>
      <c r="G1777" s="190" t="s">
        <v>498</v>
      </c>
      <c r="H1777" s="191">
        <v>1</v>
      </c>
      <c r="I1777" s="192"/>
      <c r="J1777" s="191">
        <f t="shared" si="228"/>
        <v>0</v>
      </c>
      <c r="K1777" s="189" t="s">
        <v>1</v>
      </c>
      <c r="L1777" s="40"/>
      <c r="M1777" s="193" t="s">
        <v>1</v>
      </c>
      <c r="N1777" s="194" t="s">
        <v>41</v>
      </c>
      <c r="O1777" s="72"/>
      <c r="P1777" s="195">
        <f t="shared" si="229"/>
        <v>0</v>
      </c>
      <c r="Q1777" s="195">
        <v>0</v>
      </c>
      <c r="R1777" s="195">
        <f t="shared" si="230"/>
        <v>0</v>
      </c>
      <c r="S1777" s="195">
        <v>0</v>
      </c>
      <c r="T1777" s="196">
        <f t="shared" si="231"/>
        <v>0</v>
      </c>
      <c r="U1777" s="35"/>
      <c r="V1777" s="35"/>
      <c r="W1777" s="35"/>
      <c r="X1777" s="35"/>
      <c r="Y1777" s="35"/>
      <c r="Z1777" s="35"/>
      <c r="AA1777" s="35"/>
      <c r="AB1777" s="35"/>
      <c r="AC1777" s="35"/>
      <c r="AD1777" s="35"/>
      <c r="AE1777" s="35"/>
      <c r="AR1777" s="197" t="s">
        <v>283</v>
      </c>
      <c r="AT1777" s="197" t="s">
        <v>160</v>
      </c>
      <c r="AU1777" s="197" t="s">
        <v>85</v>
      </c>
      <c r="AY1777" s="18" t="s">
        <v>158</v>
      </c>
      <c r="BE1777" s="198">
        <f t="shared" si="232"/>
        <v>0</v>
      </c>
      <c r="BF1777" s="198">
        <f t="shared" si="233"/>
        <v>0</v>
      </c>
      <c r="BG1777" s="198">
        <f t="shared" si="234"/>
        <v>0</v>
      </c>
      <c r="BH1777" s="198">
        <f t="shared" si="235"/>
        <v>0</v>
      </c>
      <c r="BI1777" s="198">
        <f t="shared" si="236"/>
        <v>0</v>
      </c>
      <c r="BJ1777" s="18" t="s">
        <v>8</v>
      </c>
      <c r="BK1777" s="198">
        <f t="shared" si="237"/>
        <v>0</v>
      </c>
      <c r="BL1777" s="18" t="s">
        <v>283</v>
      </c>
      <c r="BM1777" s="197" t="s">
        <v>4112</v>
      </c>
    </row>
    <row r="1778" spans="1:65" s="2" customFormat="1" ht="24">
      <c r="A1778" s="35"/>
      <c r="B1778" s="36"/>
      <c r="C1778" s="187" t="s">
        <v>4113</v>
      </c>
      <c r="D1778" s="187" t="s">
        <v>160</v>
      </c>
      <c r="E1778" s="188" t="s">
        <v>3103</v>
      </c>
      <c r="F1778" s="189" t="s">
        <v>3104</v>
      </c>
      <c r="G1778" s="190" t="s">
        <v>498</v>
      </c>
      <c r="H1778" s="191">
        <v>4</v>
      </c>
      <c r="I1778" s="192"/>
      <c r="J1778" s="191">
        <f t="shared" si="228"/>
        <v>0</v>
      </c>
      <c r="K1778" s="189" t="s">
        <v>1</v>
      </c>
      <c r="L1778" s="40"/>
      <c r="M1778" s="193" t="s">
        <v>1</v>
      </c>
      <c r="N1778" s="194" t="s">
        <v>41</v>
      </c>
      <c r="O1778" s="72"/>
      <c r="P1778" s="195">
        <f t="shared" si="229"/>
        <v>0</v>
      </c>
      <c r="Q1778" s="195">
        <v>0</v>
      </c>
      <c r="R1778" s="195">
        <f t="shared" si="230"/>
        <v>0</v>
      </c>
      <c r="S1778" s="195">
        <v>0</v>
      </c>
      <c r="T1778" s="196">
        <f t="shared" si="231"/>
        <v>0</v>
      </c>
      <c r="U1778" s="35"/>
      <c r="V1778" s="35"/>
      <c r="W1778" s="35"/>
      <c r="X1778" s="35"/>
      <c r="Y1778" s="35"/>
      <c r="Z1778" s="35"/>
      <c r="AA1778" s="35"/>
      <c r="AB1778" s="35"/>
      <c r="AC1778" s="35"/>
      <c r="AD1778" s="35"/>
      <c r="AE1778" s="35"/>
      <c r="AR1778" s="197" t="s">
        <v>283</v>
      </c>
      <c r="AT1778" s="197" t="s">
        <v>160</v>
      </c>
      <c r="AU1778" s="197" t="s">
        <v>85</v>
      </c>
      <c r="AY1778" s="18" t="s">
        <v>158</v>
      </c>
      <c r="BE1778" s="198">
        <f t="shared" si="232"/>
        <v>0</v>
      </c>
      <c r="BF1778" s="198">
        <f t="shared" si="233"/>
        <v>0</v>
      </c>
      <c r="BG1778" s="198">
        <f t="shared" si="234"/>
        <v>0</v>
      </c>
      <c r="BH1778" s="198">
        <f t="shared" si="235"/>
        <v>0</v>
      </c>
      <c r="BI1778" s="198">
        <f t="shared" si="236"/>
        <v>0</v>
      </c>
      <c r="BJ1778" s="18" t="s">
        <v>8</v>
      </c>
      <c r="BK1778" s="198">
        <f t="shared" si="237"/>
        <v>0</v>
      </c>
      <c r="BL1778" s="18" t="s">
        <v>283</v>
      </c>
      <c r="BM1778" s="197" t="s">
        <v>4114</v>
      </c>
    </row>
    <row r="1779" spans="1:65" s="2" customFormat="1" ht="24">
      <c r="A1779" s="35"/>
      <c r="B1779" s="36"/>
      <c r="C1779" s="187" t="s">
        <v>4115</v>
      </c>
      <c r="D1779" s="187" t="s">
        <v>160</v>
      </c>
      <c r="E1779" s="188" t="s">
        <v>3106</v>
      </c>
      <c r="F1779" s="189" t="s">
        <v>3107</v>
      </c>
      <c r="G1779" s="190" t="s">
        <v>498</v>
      </c>
      <c r="H1779" s="191">
        <v>1</v>
      </c>
      <c r="I1779" s="192"/>
      <c r="J1779" s="191">
        <f t="shared" si="228"/>
        <v>0</v>
      </c>
      <c r="K1779" s="189" t="s">
        <v>1</v>
      </c>
      <c r="L1779" s="40"/>
      <c r="M1779" s="193" t="s">
        <v>1</v>
      </c>
      <c r="N1779" s="194" t="s">
        <v>41</v>
      </c>
      <c r="O1779" s="72"/>
      <c r="P1779" s="195">
        <f t="shared" si="229"/>
        <v>0</v>
      </c>
      <c r="Q1779" s="195">
        <v>0</v>
      </c>
      <c r="R1779" s="195">
        <f t="shared" si="230"/>
        <v>0</v>
      </c>
      <c r="S1779" s="195">
        <v>0</v>
      </c>
      <c r="T1779" s="196">
        <f t="shared" si="231"/>
        <v>0</v>
      </c>
      <c r="U1779" s="35"/>
      <c r="V1779" s="35"/>
      <c r="W1779" s="35"/>
      <c r="X1779" s="35"/>
      <c r="Y1779" s="35"/>
      <c r="Z1779" s="35"/>
      <c r="AA1779" s="35"/>
      <c r="AB1779" s="35"/>
      <c r="AC1779" s="35"/>
      <c r="AD1779" s="35"/>
      <c r="AE1779" s="35"/>
      <c r="AR1779" s="197" t="s">
        <v>283</v>
      </c>
      <c r="AT1779" s="197" t="s">
        <v>160</v>
      </c>
      <c r="AU1779" s="197" t="s">
        <v>85</v>
      </c>
      <c r="AY1779" s="18" t="s">
        <v>158</v>
      </c>
      <c r="BE1779" s="198">
        <f t="shared" si="232"/>
        <v>0</v>
      </c>
      <c r="BF1779" s="198">
        <f t="shared" si="233"/>
        <v>0</v>
      </c>
      <c r="BG1779" s="198">
        <f t="shared" si="234"/>
        <v>0</v>
      </c>
      <c r="BH1779" s="198">
        <f t="shared" si="235"/>
        <v>0</v>
      </c>
      <c r="BI1779" s="198">
        <f t="shared" si="236"/>
        <v>0</v>
      </c>
      <c r="BJ1779" s="18" t="s">
        <v>8</v>
      </c>
      <c r="BK1779" s="198">
        <f t="shared" si="237"/>
        <v>0</v>
      </c>
      <c r="BL1779" s="18" t="s">
        <v>283</v>
      </c>
      <c r="BM1779" s="197" t="s">
        <v>4116</v>
      </c>
    </row>
    <row r="1780" spans="1:65" s="2" customFormat="1" ht="24">
      <c r="A1780" s="35"/>
      <c r="B1780" s="36"/>
      <c r="C1780" s="187" t="s">
        <v>4117</v>
      </c>
      <c r="D1780" s="187" t="s">
        <v>160</v>
      </c>
      <c r="E1780" s="188" t="s">
        <v>3110</v>
      </c>
      <c r="F1780" s="189" t="s">
        <v>3111</v>
      </c>
      <c r="G1780" s="190" t="s">
        <v>498</v>
      </c>
      <c r="H1780" s="191">
        <v>11</v>
      </c>
      <c r="I1780" s="192"/>
      <c r="J1780" s="191">
        <f t="shared" si="228"/>
        <v>0</v>
      </c>
      <c r="K1780" s="189" t="s">
        <v>1</v>
      </c>
      <c r="L1780" s="40"/>
      <c r="M1780" s="193" t="s">
        <v>1</v>
      </c>
      <c r="N1780" s="194" t="s">
        <v>41</v>
      </c>
      <c r="O1780" s="72"/>
      <c r="P1780" s="195">
        <f t="shared" si="229"/>
        <v>0</v>
      </c>
      <c r="Q1780" s="195">
        <v>0</v>
      </c>
      <c r="R1780" s="195">
        <f t="shared" si="230"/>
        <v>0</v>
      </c>
      <c r="S1780" s="195">
        <v>0</v>
      </c>
      <c r="T1780" s="196">
        <f t="shared" si="231"/>
        <v>0</v>
      </c>
      <c r="U1780" s="35"/>
      <c r="V1780" s="35"/>
      <c r="W1780" s="35"/>
      <c r="X1780" s="35"/>
      <c r="Y1780" s="35"/>
      <c r="Z1780" s="35"/>
      <c r="AA1780" s="35"/>
      <c r="AB1780" s="35"/>
      <c r="AC1780" s="35"/>
      <c r="AD1780" s="35"/>
      <c r="AE1780" s="35"/>
      <c r="AR1780" s="197" t="s">
        <v>283</v>
      </c>
      <c r="AT1780" s="197" t="s">
        <v>160</v>
      </c>
      <c r="AU1780" s="197" t="s">
        <v>85</v>
      </c>
      <c r="AY1780" s="18" t="s">
        <v>158</v>
      </c>
      <c r="BE1780" s="198">
        <f t="shared" si="232"/>
        <v>0</v>
      </c>
      <c r="BF1780" s="198">
        <f t="shared" si="233"/>
        <v>0</v>
      </c>
      <c r="BG1780" s="198">
        <f t="shared" si="234"/>
        <v>0</v>
      </c>
      <c r="BH1780" s="198">
        <f t="shared" si="235"/>
        <v>0</v>
      </c>
      <c r="BI1780" s="198">
        <f t="shared" si="236"/>
        <v>0</v>
      </c>
      <c r="BJ1780" s="18" t="s">
        <v>8</v>
      </c>
      <c r="BK1780" s="198">
        <f t="shared" si="237"/>
        <v>0</v>
      </c>
      <c r="BL1780" s="18" t="s">
        <v>283</v>
      </c>
      <c r="BM1780" s="197" t="s">
        <v>4118</v>
      </c>
    </row>
    <row r="1781" spans="1:65" s="2" customFormat="1" ht="24">
      <c r="A1781" s="35"/>
      <c r="B1781" s="36"/>
      <c r="C1781" s="187" t="s">
        <v>4119</v>
      </c>
      <c r="D1781" s="187" t="s">
        <v>160</v>
      </c>
      <c r="E1781" s="188" t="s">
        <v>3114</v>
      </c>
      <c r="F1781" s="189" t="s">
        <v>3115</v>
      </c>
      <c r="G1781" s="190" t="s">
        <v>498</v>
      </c>
      <c r="H1781" s="191">
        <v>2</v>
      </c>
      <c r="I1781" s="192"/>
      <c r="J1781" s="191">
        <f t="shared" si="228"/>
        <v>0</v>
      </c>
      <c r="K1781" s="189" t="s">
        <v>1</v>
      </c>
      <c r="L1781" s="40"/>
      <c r="M1781" s="193" t="s">
        <v>1</v>
      </c>
      <c r="N1781" s="194" t="s">
        <v>41</v>
      </c>
      <c r="O1781" s="72"/>
      <c r="P1781" s="195">
        <f t="shared" si="229"/>
        <v>0</v>
      </c>
      <c r="Q1781" s="195">
        <v>0</v>
      </c>
      <c r="R1781" s="195">
        <f t="shared" si="230"/>
        <v>0</v>
      </c>
      <c r="S1781" s="195">
        <v>0</v>
      </c>
      <c r="T1781" s="196">
        <f t="shared" si="231"/>
        <v>0</v>
      </c>
      <c r="U1781" s="35"/>
      <c r="V1781" s="35"/>
      <c r="W1781" s="35"/>
      <c r="X1781" s="35"/>
      <c r="Y1781" s="35"/>
      <c r="Z1781" s="35"/>
      <c r="AA1781" s="35"/>
      <c r="AB1781" s="35"/>
      <c r="AC1781" s="35"/>
      <c r="AD1781" s="35"/>
      <c r="AE1781" s="35"/>
      <c r="AR1781" s="197" t="s">
        <v>283</v>
      </c>
      <c r="AT1781" s="197" t="s">
        <v>160</v>
      </c>
      <c r="AU1781" s="197" t="s">
        <v>85</v>
      </c>
      <c r="AY1781" s="18" t="s">
        <v>158</v>
      </c>
      <c r="BE1781" s="198">
        <f t="shared" si="232"/>
        <v>0</v>
      </c>
      <c r="BF1781" s="198">
        <f t="shared" si="233"/>
        <v>0</v>
      </c>
      <c r="BG1781" s="198">
        <f t="shared" si="234"/>
        <v>0</v>
      </c>
      <c r="BH1781" s="198">
        <f t="shared" si="235"/>
        <v>0</v>
      </c>
      <c r="BI1781" s="198">
        <f t="shared" si="236"/>
        <v>0</v>
      </c>
      <c r="BJ1781" s="18" t="s">
        <v>8</v>
      </c>
      <c r="BK1781" s="198">
        <f t="shared" si="237"/>
        <v>0</v>
      </c>
      <c r="BL1781" s="18" t="s">
        <v>283</v>
      </c>
      <c r="BM1781" s="197" t="s">
        <v>4120</v>
      </c>
    </row>
    <row r="1782" spans="1:65" s="2" customFormat="1" ht="24">
      <c r="A1782" s="35"/>
      <c r="B1782" s="36"/>
      <c r="C1782" s="187" t="s">
        <v>4121</v>
      </c>
      <c r="D1782" s="187" t="s">
        <v>160</v>
      </c>
      <c r="E1782" s="188" t="s">
        <v>3118</v>
      </c>
      <c r="F1782" s="189" t="s">
        <v>3119</v>
      </c>
      <c r="G1782" s="190" t="s">
        <v>498</v>
      </c>
      <c r="H1782" s="191">
        <v>2</v>
      </c>
      <c r="I1782" s="192"/>
      <c r="J1782" s="191">
        <f t="shared" si="228"/>
        <v>0</v>
      </c>
      <c r="K1782" s="189" t="s">
        <v>1</v>
      </c>
      <c r="L1782" s="40"/>
      <c r="M1782" s="193" t="s">
        <v>1</v>
      </c>
      <c r="N1782" s="194" t="s">
        <v>41</v>
      </c>
      <c r="O1782" s="72"/>
      <c r="P1782" s="195">
        <f t="shared" si="229"/>
        <v>0</v>
      </c>
      <c r="Q1782" s="195">
        <v>0</v>
      </c>
      <c r="R1782" s="195">
        <f t="shared" si="230"/>
        <v>0</v>
      </c>
      <c r="S1782" s="195">
        <v>0</v>
      </c>
      <c r="T1782" s="196">
        <f t="shared" si="231"/>
        <v>0</v>
      </c>
      <c r="U1782" s="35"/>
      <c r="V1782" s="35"/>
      <c r="W1782" s="35"/>
      <c r="X1782" s="35"/>
      <c r="Y1782" s="35"/>
      <c r="Z1782" s="35"/>
      <c r="AA1782" s="35"/>
      <c r="AB1782" s="35"/>
      <c r="AC1782" s="35"/>
      <c r="AD1782" s="35"/>
      <c r="AE1782" s="35"/>
      <c r="AR1782" s="197" t="s">
        <v>283</v>
      </c>
      <c r="AT1782" s="197" t="s">
        <v>160</v>
      </c>
      <c r="AU1782" s="197" t="s">
        <v>85</v>
      </c>
      <c r="AY1782" s="18" t="s">
        <v>158</v>
      </c>
      <c r="BE1782" s="198">
        <f t="shared" si="232"/>
        <v>0</v>
      </c>
      <c r="BF1782" s="198">
        <f t="shared" si="233"/>
        <v>0</v>
      </c>
      <c r="BG1782" s="198">
        <f t="shared" si="234"/>
        <v>0</v>
      </c>
      <c r="BH1782" s="198">
        <f t="shared" si="235"/>
        <v>0</v>
      </c>
      <c r="BI1782" s="198">
        <f t="shared" si="236"/>
        <v>0</v>
      </c>
      <c r="BJ1782" s="18" t="s">
        <v>8</v>
      </c>
      <c r="BK1782" s="198">
        <f t="shared" si="237"/>
        <v>0</v>
      </c>
      <c r="BL1782" s="18" t="s">
        <v>283</v>
      </c>
      <c r="BM1782" s="197" t="s">
        <v>4122</v>
      </c>
    </row>
    <row r="1783" spans="1:65" s="2" customFormat="1" ht="36">
      <c r="A1783" s="35"/>
      <c r="B1783" s="36"/>
      <c r="C1783" s="187" t="s">
        <v>4123</v>
      </c>
      <c r="D1783" s="187" t="s">
        <v>160</v>
      </c>
      <c r="E1783" s="188" t="s">
        <v>4124</v>
      </c>
      <c r="F1783" s="189" t="s">
        <v>3079</v>
      </c>
      <c r="G1783" s="190" t="s">
        <v>309</v>
      </c>
      <c r="H1783" s="191">
        <v>2</v>
      </c>
      <c r="I1783" s="192"/>
      <c r="J1783" s="191">
        <f t="shared" si="228"/>
        <v>0</v>
      </c>
      <c r="K1783" s="189" t="s">
        <v>1</v>
      </c>
      <c r="L1783" s="40"/>
      <c r="M1783" s="193" t="s">
        <v>1</v>
      </c>
      <c r="N1783" s="194" t="s">
        <v>41</v>
      </c>
      <c r="O1783" s="72"/>
      <c r="P1783" s="195">
        <f t="shared" si="229"/>
        <v>0</v>
      </c>
      <c r="Q1783" s="195">
        <v>0</v>
      </c>
      <c r="R1783" s="195">
        <f t="shared" si="230"/>
        <v>0</v>
      </c>
      <c r="S1783" s="195">
        <v>0</v>
      </c>
      <c r="T1783" s="196">
        <f t="shared" si="231"/>
        <v>0</v>
      </c>
      <c r="U1783" s="35"/>
      <c r="V1783" s="35"/>
      <c r="W1783" s="35"/>
      <c r="X1783" s="35"/>
      <c r="Y1783" s="35"/>
      <c r="Z1783" s="35"/>
      <c r="AA1783" s="35"/>
      <c r="AB1783" s="35"/>
      <c r="AC1783" s="35"/>
      <c r="AD1783" s="35"/>
      <c r="AE1783" s="35"/>
      <c r="AR1783" s="197" t="s">
        <v>283</v>
      </c>
      <c r="AT1783" s="197" t="s">
        <v>160</v>
      </c>
      <c r="AU1783" s="197" t="s">
        <v>85</v>
      </c>
      <c r="AY1783" s="18" t="s">
        <v>158</v>
      </c>
      <c r="BE1783" s="198">
        <f t="shared" si="232"/>
        <v>0</v>
      </c>
      <c r="BF1783" s="198">
        <f t="shared" si="233"/>
        <v>0</v>
      </c>
      <c r="BG1783" s="198">
        <f t="shared" si="234"/>
        <v>0</v>
      </c>
      <c r="BH1783" s="198">
        <f t="shared" si="235"/>
        <v>0</v>
      </c>
      <c r="BI1783" s="198">
        <f t="shared" si="236"/>
        <v>0</v>
      </c>
      <c r="BJ1783" s="18" t="s">
        <v>8</v>
      </c>
      <c r="BK1783" s="198">
        <f t="shared" si="237"/>
        <v>0</v>
      </c>
      <c r="BL1783" s="18" t="s">
        <v>283</v>
      </c>
      <c r="BM1783" s="197" t="s">
        <v>4125</v>
      </c>
    </row>
    <row r="1784" spans="1:65" s="2" customFormat="1" ht="16.5" customHeight="1">
      <c r="A1784" s="35"/>
      <c r="B1784" s="36"/>
      <c r="C1784" s="187" t="s">
        <v>4126</v>
      </c>
      <c r="D1784" s="187" t="s">
        <v>160</v>
      </c>
      <c r="E1784" s="188" t="s">
        <v>3122</v>
      </c>
      <c r="F1784" s="189" t="s">
        <v>1738</v>
      </c>
      <c r="G1784" s="190" t="s">
        <v>1739</v>
      </c>
      <c r="H1784" s="191">
        <v>20</v>
      </c>
      <c r="I1784" s="192"/>
      <c r="J1784" s="191">
        <f t="shared" si="228"/>
        <v>0</v>
      </c>
      <c r="K1784" s="189" t="s">
        <v>1</v>
      </c>
      <c r="L1784" s="40"/>
      <c r="M1784" s="193" t="s">
        <v>1</v>
      </c>
      <c r="N1784" s="194" t="s">
        <v>41</v>
      </c>
      <c r="O1784" s="72"/>
      <c r="P1784" s="195">
        <f t="shared" si="229"/>
        <v>0</v>
      </c>
      <c r="Q1784" s="195">
        <v>0</v>
      </c>
      <c r="R1784" s="195">
        <f t="shared" si="230"/>
        <v>0</v>
      </c>
      <c r="S1784" s="195">
        <v>0</v>
      </c>
      <c r="T1784" s="196">
        <f t="shared" si="231"/>
        <v>0</v>
      </c>
      <c r="U1784" s="35"/>
      <c r="V1784" s="35"/>
      <c r="W1784" s="35"/>
      <c r="X1784" s="35"/>
      <c r="Y1784" s="35"/>
      <c r="Z1784" s="35"/>
      <c r="AA1784" s="35"/>
      <c r="AB1784" s="35"/>
      <c r="AC1784" s="35"/>
      <c r="AD1784" s="35"/>
      <c r="AE1784" s="35"/>
      <c r="AR1784" s="197" t="s">
        <v>283</v>
      </c>
      <c r="AT1784" s="197" t="s">
        <v>160</v>
      </c>
      <c r="AU1784" s="197" t="s">
        <v>85</v>
      </c>
      <c r="AY1784" s="18" t="s">
        <v>158</v>
      </c>
      <c r="BE1784" s="198">
        <f t="shared" si="232"/>
        <v>0</v>
      </c>
      <c r="BF1784" s="198">
        <f t="shared" si="233"/>
        <v>0</v>
      </c>
      <c r="BG1784" s="198">
        <f t="shared" si="234"/>
        <v>0</v>
      </c>
      <c r="BH1784" s="198">
        <f t="shared" si="235"/>
        <v>0</v>
      </c>
      <c r="BI1784" s="198">
        <f t="shared" si="236"/>
        <v>0</v>
      </c>
      <c r="BJ1784" s="18" t="s">
        <v>8</v>
      </c>
      <c r="BK1784" s="198">
        <f t="shared" si="237"/>
        <v>0</v>
      </c>
      <c r="BL1784" s="18" t="s">
        <v>283</v>
      </c>
      <c r="BM1784" s="197" t="s">
        <v>4127</v>
      </c>
    </row>
    <row r="1785" spans="1:65" s="2" customFormat="1" ht="24">
      <c r="A1785" s="35"/>
      <c r="B1785" s="36"/>
      <c r="C1785" s="187" t="s">
        <v>4128</v>
      </c>
      <c r="D1785" s="187" t="s">
        <v>160</v>
      </c>
      <c r="E1785" s="188" t="s">
        <v>3125</v>
      </c>
      <c r="F1785" s="189" t="s">
        <v>3126</v>
      </c>
      <c r="G1785" s="190" t="s">
        <v>163</v>
      </c>
      <c r="H1785" s="191">
        <v>120</v>
      </c>
      <c r="I1785" s="192"/>
      <c r="J1785" s="191">
        <f t="shared" si="228"/>
        <v>0</v>
      </c>
      <c r="K1785" s="189" t="s">
        <v>1</v>
      </c>
      <c r="L1785" s="40"/>
      <c r="M1785" s="193" t="s">
        <v>1</v>
      </c>
      <c r="N1785" s="194" t="s">
        <v>41</v>
      </c>
      <c r="O1785" s="72"/>
      <c r="P1785" s="195">
        <f t="shared" si="229"/>
        <v>0</v>
      </c>
      <c r="Q1785" s="195">
        <v>0</v>
      </c>
      <c r="R1785" s="195">
        <f t="shared" si="230"/>
        <v>0</v>
      </c>
      <c r="S1785" s="195">
        <v>0</v>
      </c>
      <c r="T1785" s="196">
        <f t="shared" si="231"/>
        <v>0</v>
      </c>
      <c r="U1785" s="35"/>
      <c r="V1785" s="35"/>
      <c r="W1785" s="35"/>
      <c r="X1785" s="35"/>
      <c r="Y1785" s="35"/>
      <c r="Z1785" s="35"/>
      <c r="AA1785" s="35"/>
      <c r="AB1785" s="35"/>
      <c r="AC1785" s="35"/>
      <c r="AD1785" s="35"/>
      <c r="AE1785" s="35"/>
      <c r="AR1785" s="197" t="s">
        <v>283</v>
      </c>
      <c r="AT1785" s="197" t="s">
        <v>160</v>
      </c>
      <c r="AU1785" s="197" t="s">
        <v>85</v>
      </c>
      <c r="AY1785" s="18" t="s">
        <v>158</v>
      </c>
      <c r="BE1785" s="198">
        <f t="shared" si="232"/>
        <v>0</v>
      </c>
      <c r="BF1785" s="198">
        <f t="shared" si="233"/>
        <v>0</v>
      </c>
      <c r="BG1785" s="198">
        <f t="shared" si="234"/>
        <v>0</v>
      </c>
      <c r="BH1785" s="198">
        <f t="shared" si="235"/>
        <v>0</v>
      </c>
      <c r="BI1785" s="198">
        <f t="shared" si="236"/>
        <v>0</v>
      </c>
      <c r="BJ1785" s="18" t="s">
        <v>8</v>
      </c>
      <c r="BK1785" s="198">
        <f t="shared" si="237"/>
        <v>0</v>
      </c>
      <c r="BL1785" s="18" t="s">
        <v>283</v>
      </c>
      <c r="BM1785" s="197" t="s">
        <v>4129</v>
      </c>
    </row>
    <row r="1786" spans="1:65" s="2" customFormat="1" ht="21.75" customHeight="1">
      <c r="A1786" s="35"/>
      <c r="B1786" s="36"/>
      <c r="C1786" s="187" t="s">
        <v>4130</v>
      </c>
      <c r="D1786" s="187" t="s">
        <v>160</v>
      </c>
      <c r="E1786" s="188" t="s">
        <v>3129</v>
      </c>
      <c r="F1786" s="189" t="s">
        <v>3130</v>
      </c>
      <c r="G1786" s="190" t="s">
        <v>163</v>
      </c>
      <c r="H1786" s="191">
        <v>20</v>
      </c>
      <c r="I1786" s="192"/>
      <c r="J1786" s="191">
        <f t="shared" si="228"/>
        <v>0</v>
      </c>
      <c r="K1786" s="189" t="s">
        <v>1</v>
      </c>
      <c r="L1786" s="40"/>
      <c r="M1786" s="193" t="s">
        <v>1</v>
      </c>
      <c r="N1786" s="194" t="s">
        <v>41</v>
      </c>
      <c r="O1786" s="72"/>
      <c r="P1786" s="195">
        <f t="shared" si="229"/>
        <v>0</v>
      </c>
      <c r="Q1786" s="195">
        <v>0</v>
      </c>
      <c r="R1786" s="195">
        <f t="shared" si="230"/>
        <v>0</v>
      </c>
      <c r="S1786" s="195">
        <v>0</v>
      </c>
      <c r="T1786" s="196">
        <f t="shared" si="231"/>
        <v>0</v>
      </c>
      <c r="U1786" s="35"/>
      <c r="V1786" s="35"/>
      <c r="W1786" s="35"/>
      <c r="X1786" s="35"/>
      <c r="Y1786" s="35"/>
      <c r="Z1786" s="35"/>
      <c r="AA1786" s="35"/>
      <c r="AB1786" s="35"/>
      <c r="AC1786" s="35"/>
      <c r="AD1786" s="35"/>
      <c r="AE1786" s="35"/>
      <c r="AR1786" s="197" t="s">
        <v>283</v>
      </c>
      <c r="AT1786" s="197" t="s">
        <v>160</v>
      </c>
      <c r="AU1786" s="197" t="s">
        <v>85</v>
      </c>
      <c r="AY1786" s="18" t="s">
        <v>158</v>
      </c>
      <c r="BE1786" s="198">
        <f t="shared" si="232"/>
        <v>0</v>
      </c>
      <c r="BF1786" s="198">
        <f t="shared" si="233"/>
        <v>0</v>
      </c>
      <c r="BG1786" s="198">
        <f t="shared" si="234"/>
        <v>0</v>
      </c>
      <c r="BH1786" s="198">
        <f t="shared" si="235"/>
        <v>0</v>
      </c>
      <c r="BI1786" s="198">
        <f t="shared" si="236"/>
        <v>0</v>
      </c>
      <c r="BJ1786" s="18" t="s">
        <v>8</v>
      </c>
      <c r="BK1786" s="198">
        <f t="shared" si="237"/>
        <v>0</v>
      </c>
      <c r="BL1786" s="18" t="s">
        <v>283</v>
      </c>
      <c r="BM1786" s="197" t="s">
        <v>4131</v>
      </c>
    </row>
    <row r="1787" spans="1:65" s="2" customFormat="1" ht="24">
      <c r="A1787" s="35"/>
      <c r="B1787" s="36"/>
      <c r="C1787" s="187" t="s">
        <v>4132</v>
      </c>
      <c r="D1787" s="187" t="s">
        <v>160</v>
      </c>
      <c r="E1787" s="188" t="s">
        <v>4133</v>
      </c>
      <c r="F1787" s="189" t="s">
        <v>4134</v>
      </c>
      <c r="G1787" s="190" t="s">
        <v>1718</v>
      </c>
      <c r="H1787" s="191">
        <v>8</v>
      </c>
      <c r="I1787" s="192"/>
      <c r="J1787" s="191">
        <f t="shared" si="228"/>
        <v>0</v>
      </c>
      <c r="K1787" s="189" t="s">
        <v>1</v>
      </c>
      <c r="L1787" s="40"/>
      <c r="M1787" s="193" t="s">
        <v>1</v>
      </c>
      <c r="N1787" s="194" t="s">
        <v>41</v>
      </c>
      <c r="O1787" s="72"/>
      <c r="P1787" s="195">
        <f t="shared" si="229"/>
        <v>0</v>
      </c>
      <c r="Q1787" s="195">
        <v>0</v>
      </c>
      <c r="R1787" s="195">
        <f t="shared" si="230"/>
        <v>0</v>
      </c>
      <c r="S1787" s="195">
        <v>0</v>
      </c>
      <c r="T1787" s="196">
        <f t="shared" si="231"/>
        <v>0</v>
      </c>
      <c r="U1787" s="35"/>
      <c r="V1787" s="35"/>
      <c r="W1787" s="35"/>
      <c r="X1787" s="35"/>
      <c r="Y1787" s="35"/>
      <c r="Z1787" s="35"/>
      <c r="AA1787" s="35"/>
      <c r="AB1787" s="35"/>
      <c r="AC1787" s="35"/>
      <c r="AD1787" s="35"/>
      <c r="AE1787" s="35"/>
      <c r="AR1787" s="197" t="s">
        <v>283</v>
      </c>
      <c r="AT1787" s="197" t="s">
        <v>160</v>
      </c>
      <c r="AU1787" s="197" t="s">
        <v>85</v>
      </c>
      <c r="AY1787" s="18" t="s">
        <v>158</v>
      </c>
      <c r="BE1787" s="198">
        <f t="shared" si="232"/>
        <v>0</v>
      </c>
      <c r="BF1787" s="198">
        <f t="shared" si="233"/>
        <v>0</v>
      </c>
      <c r="BG1787" s="198">
        <f t="shared" si="234"/>
        <v>0</v>
      </c>
      <c r="BH1787" s="198">
        <f t="shared" si="235"/>
        <v>0</v>
      </c>
      <c r="BI1787" s="198">
        <f t="shared" si="236"/>
        <v>0</v>
      </c>
      <c r="BJ1787" s="18" t="s">
        <v>8</v>
      </c>
      <c r="BK1787" s="198">
        <f t="shared" si="237"/>
        <v>0</v>
      </c>
      <c r="BL1787" s="18" t="s">
        <v>283</v>
      </c>
      <c r="BM1787" s="197" t="s">
        <v>4135</v>
      </c>
    </row>
    <row r="1788" spans="1:65" s="2" customFormat="1" ht="16.5" customHeight="1">
      <c r="A1788" s="35"/>
      <c r="B1788" s="36"/>
      <c r="C1788" s="187" t="s">
        <v>4136</v>
      </c>
      <c r="D1788" s="187" t="s">
        <v>160</v>
      </c>
      <c r="E1788" s="188" t="s">
        <v>3133</v>
      </c>
      <c r="F1788" s="189" t="s">
        <v>3134</v>
      </c>
      <c r="G1788" s="190" t="s">
        <v>498</v>
      </c>
      <c r="H1788" s="191">
        <v>1</v>
      </c>
      <c r="I1788" s="192"/>
      <c r="J1788" s="191">
        <f t="shared" si="228"/>
        <v>0</v>
      </c>
      <c r="K1788" s="189" t="s">
        <v>1</v>
      </c>
      <c r="L1788" s="40"/>
      <c r="M1788" s="193" t="s">
        <v>1</v>
      </c>
      <c r="N1788" s="194" t="s">
        <v>41</v>
      </c>
      <c r="O1788" s="72"/>
      <c r="P1788" s="195">
        <f t="shared" si="229"/>
        <v>0</v>
      </c>
      <c r="Q1788" s="195">
        <v>0</v>
      </c>
      <c r="R1788" s="195">
        <f t="shared" si="230"/>
        <v>0</v>
      </c>
      <c r="S1788" s="195">
        <v>0</v>
      </c>
      <c r="T1788" s="196">
        <f t="shared" si="231"/>
        <v>0</v>
      </c>
      <c r="U1788" s="35"/>
      <c r="V1788" s="35"/>
      <c r="W1788" s="35"/>
      <c r="X1788" s="35"/>
      <c r="Y1788" s="35"/>
      <c r="Z1788" s="35"/>
      <c r="AA1788" s="35"/>
      <c r="AB1788" s="35"/>
      <c r="AC1788" s="35"/>
      <c r="AD1788" s="35"/>
      <c r="AE1788" s="35"/>
      <c r="AR1788" s="197" t="s">
        <v>283</v>
      </c>
      <c r="AT1788" s="197" t="s">
        <v>160</v>
      </c>
      <c r="AU1788" s="197" t="s">
        <v>85</v>
      </c>
      <c r="AY1788" s="18" t="s">
        <v>158</v>
      </c>
      <c r="BE1788" s="198">
        <f t="shared" si="232"/>
        <v>0</v>
      </c>
      <c r="BF1788" s="198">
        <f t="shared" si="233"/>
        <v>0</v>
      </c>
      <c r="BG1788" s="198">
        <f t="shared" si="234"/>
        <v>0</v>
      </c>
      <c r="BH1788" s="198">
        <f t="shared" si="235"/>
        <v>0</v>
      </c>
      <c r="BI1788" s="198">
        <f t="shared" si="236"/>
        <v>0</v>
      </c>
      <c r="BJ1788" s="18" t="s">
        <v>8</v>
      </c>
      <c r="BK1788" s="198">
        <f t="shared" si="237"/>
        <v>0</v>
      </c>
      <c r="BL1788" s="18" t="s">
        <v>283</v>
      </c>
      <c r="BM1788" s="197" t="s">
        <v>4137</v>
      </c>
    </row>
    <row r="1789" spans="1:65" s="2" customFormat="1" ht="16.5" customHeight="1">
      <c r="A1789" s="35"/>
      <c r="B1789" s="36"/>
      <c r="C1789" s="187" t="s">
        <v>4138</v>
      </c>
      <c r="D1789" s="187" t="s">
        <v>160</v>
      </c>
      <c r="E1789" s="188" t="s">
        <v>4139</v>
      </c>
      <c r="F1789" s="189" t="s">
        <v>1743</v>
      </c>
      <c r="G1789" s="190" t="s">
        <v>498</v>
      </c>
      <c r="H1789" s="191">
        <v>1</v>
      </c>
      <c r="I1789" s="192"/>
      <c r="J1789" s="191">
        <f t="shared" si="228"/>
        <v>0</v>
      </c>
      <c r="K1789" s="189" t="s">
        <v>1</v>
      </c>
      <c r="L1789" s="40"/>
      <c r="M1789" s="193" t="s">
        <v>1</v>
      </c>
      <c r="N1789" s="194" t="s">
        <v>41</v>
      </c>
      <c r="O1789" s="72"/>
      <c r="P1789" s="195">
        <f t="shared" si="229"/>
        <v>0</v>
      </c>
      <c r="Q1789" s="195">
        <v>0</v>
      </c>
      <c r="R1789" s="195">
        <f t="shared" si="230"/>
        <v>0</v>
      </c>
      <c r="S1789" s="195">
        <v>0</v>
      </c>
      <c r="T1789" s="196">
        <f t="shared" si="231"/>
        <v>0</v>
      </c>
      <c r="U1789" s="35"/>
      <c r="V1789" s="35"/>
      <c r="W1789" s="35"/>
      <c r="X1789" s="35"/>
      <c r="Y1789" s="35"/>
      <c r="Z1789" s="35"/>
      <c r="AA1789" s="35"/>
      <c r="AB1789" s="35"/>
      <c r="AC1789" s="35"/>
      <c r="AD1789" s="35"/>
      <c r="AE1789" s="35"/>
      <c r="AR1789" s="197" t="s">
        <v>283</v>
      </c>
      <c r="AT1789" s="197" t="s">
        <v>160</v>
      </c>
      <c r="AU1789" s="197" t="s">
        <v>85</v>
      </c>
      <c r="AY1789" s="18" t="s">
        <v>158</v>
      </c>
      <c r="BE1789" s="198">
        <f t="shared" si="232"/>
        <v>0</v>
      </c>
      <c r="BF1789" s="198">
        <f t="shared" si="233"/>
        <v>0</v>
      </c>
      <c r="BG1789" s="198">
        <f t="shared" si="234"/>
        <v>0</v>
      </c>
      <c r="BH1789" s="198">
        <f t="shared" si="235"/>
        <v>0</v>
      </c>
      <c r="BI1789" s="198">
        <f t="shared" si="236"/>
        <v>0</v>
      </c>
      <c r="BJ1789" s="18" t="s">
        <v>8</v>
      </c>
      <c r="BK1789" s="198">
        <f t="shared" si="237"/>
        <v>0</v>
      </c>
      <c r="BL1789" s="18" t="s">
        <v>283</v>
      </c>
      <c r="BM1789" s="197" t="s">
        <v>4140</v>
      </c>
    </row>
    <row r="1790" spans="1:65" s="2" customFormat="1" ht="16.5" customHeight="1">
      <c r="A1790" s="35"/>
      <c r="B1790" s="36"/>
      <c r="C1790" s="187" t="s">
        <v>4141</v>
      </c>
      <c r="D1790" s="187" t="s">
        <v>160</v>
      </c>
      <c r="E1790" s="188" t="s">
        <v>4142</v>
      </c>
      <c r="F1790" s="189" t="s">
        <v>1752</v>
      </c>
      <c r="G1790" s="190" t="s">
        <v>498</v>
      </c>
      <c r="H1790" s="191">
        <v>1</v>
      </c>
      <c r="I1790" s="192"/>
      <c r="J1790" s="191">
        <f t="shared" si="228"/>
        <v>0</v>
      </c>
      <c r="K1790" s="189" t="s">
        <v>1</v>
      </c>
      <c r="L1790" s="40"/>
      <c r="M1790" s="193" t="s">
        <v>1</v>
      </c>
      <c r="N1790" s="194" t="s">
        <v>41</v>
      </c>
      <c r="O1790" s="72"/>
      <c r="P1790" s="195">
        <f t="shared" si="229"/>
        <v>0</v>
      </c>
      <c r="Q1790" s="195">
        <v>0</v>
      </c>
      <c r="R1790" s="195">
        <f t="shared" si="230"/>
        <v>0</v>
      </c>
      <c r="S1790" s="195">
        <v>0</v>
      </c>
      <c r="T1790" s="196">
        <f t="shared" si="231"/>
        <v>0</v>
      </c>
      <c r="U1790" s="35"/>
      <c r="V1790" s="35"/>
      <c r="W1790" s="35"/>
      <c r="X1790" s="35"/>
      <c r="Y1790" s="35"/>
      <c r="Z1790" s="35"/>
      <c r="AA1790" s="35"/>
      <c r="AB1790" s="35"/>
      <c r="AC1790" s="35"/>
      <c r="AD1790" s="35"/>
      <c r="AE1790" s="35"/>
      <c r="AR1790" s="197" t="s">
        <v>283</v>
      </c>
      <c r="AT1790" s="197" t="s">
        <v>160</v>
      </c>
      <c r="AU1790" s="197" t="s">
        <v>85</v>
      </c>
      <c r="AY1790" s="18" t="s">
        <v>158</v>
      </c>
      <c r="BE1790" s="198">
        <f t="shared" si="232"/>
        <v>0</v>
      </c>
      <c r="BF1790" s="198">
        <f t="shared" si="233"/>
        <v>0</v>
      </c>
      <c r="BG1790" s="198">
        <f t="shared" si="234"/>
        <v>0</v>
      </c>
      <c r="BH1790" s="198">
        <f t="shared" si="235"/>
        <v>0</v>
      </c>
      <c r="BI1790" s="198">
        <f t="shared" si="236"/>
        <v>0</v>
      </c>
      <c r="BJ1790" s="18" t="s">
        <v>8</v>
      </c>
      <c r="BK1790" s="198">
        <f t="shared" si="237"/>
        <v>0</v>
      </c>
      <c r="BL1790" s="18" t="s">
        <v>283</v>
      </c>
      <c r="BM1790" s="197" t="s">
        <v>4143</v>
      </c>
    </row>
    <row r="1791" spans="1:65" s="2" customFormat="1" ht="24">
      <c r="A1791" s="35"/>
      <c r="B1791" s="36"/>
      <c r="C1791" s="187" t="s">
        <v>4144</v>
      </c>
      <c r="D1791" s="187" t="s">
        <v>160</v>
      </c>
      <c r="E1791" s="188" t="s">
        <v>3136</v>
      </c>
      <c r="F1791" s="189" t="s">
        <v>3137</v>
      </c>
      <c r="G1791" s="190" t="s">
        <v>498</v>
      </c>
      <c r="H1791" s="191">
        <v>1</v>
      </c>
      <c r="I1791" s="192"/>
      <c r="J1791" s="191">
        <f t="shared" si="228"/>
        <v>0</v>
      </c>
      <c r="K1791" s="189" t="s">
        <v>1</v>
      </c>
      <c r="L1791" s="40"/>
      <c r="M1791" s="193" t="s">
        <v>1</v>
      </c>
      <c r="N1791" s="194" t="s">
        <v>41</v>
      </c>
      <c r="O1791" s="72"/>
      <c r="P1791" s="195">
        <f t="shared" si="229"/>
        <v>0</v>
      </c>
      <c r="Q1791" s="195">
        <v>0</v>
      </c>
      <c r="R1791" s="195">
        <f t="shared" si="230"/>
        <v>0</v>
      </c>
      <c r="S1791" s="195">
        <v>0</v>
      </c>
      <c r="T1791" s="196">
        <f t="shared" si="231"/>
        <v>0</v>
      </c>
      <c r="U1791" s="35"/>
      <c r="V1791" s="35"/>
      <c r="W1791" s="35"/>
      <c r="X1791" s="35"/>
      <c r="Y1791" s="35"/>
      <c r="Z1791" s="35"/>
      <c r="AA1791" s="35"/>
      <c r="AB1791" s="35"/>
      <c r="AC1791" s="35"/>
      <c r="AD1791" s="35"/>
      <c r="AE1791" s="35"/>
      <c r="AR1791" s="197" t="s">
        <v>283</v>
      </c>
      <c r="AT1791" s="197" t="s">
        <v>160</v>
      </c>
      <c r="AU1791" s="197" t="s">
        <v>85</v>
      </c>
      <c r="AY1791" s="18" t="s">
        <v>158</v>
      </c>
      <c r="BE1791" s="198">
        <f t="shared" si="232"/>
        <v>0</v>
      </c>
      <c r="BF1791" s="198">
        <f t="shared" si="233"/>
        <v>0</v>
      </c>
      <c r="BG1791" s="198">
        <f t="shared" si="234"/>
        <v>0</v>
      </c>
      <c r="BH1791" s="198">
        <f t="shared" si="235"/>
        <v>0</v>
      </c>
      <c r="BI1791" s="198">
        <f t="shared" si="236"/>
        <v>0</v>
      </c>
      <c r="BJ1791" s="18" t="s">
        <v>8</v>
      </c>
      <c r="BK1791" s="198">
        <f t="shared" si="237"/>
        <v>0</v>
      </c>
      <c r="BL1791" s="18" t="s">
        <v>283</v>
      </c>
      <c r="BM1791" s="197" t="s">
        <v>4145</v>
      </c>
    </row>
    <row r="1792" spans="1:65" s="2" customFormat="1" ht="16.5" customHeight="1">
      <c r="A1792" s="35"/>
      <c r="B1792" s="36"/>
      <c r="C1792" s="187" t="s">
        <v>4146</v>
      </c>
      <c r="D1792" s="187" t="s">
        <v>160</v>
      </c>
      <c r="E1792" s="188" t="s">
        <v>3139</v>
      </c>
      <c r="F1792" s="189" t="s">
        <v>3140</v>
      </c>
      <c r="G1792" s="190" t="s">
        <v>498</v>
      </c>
      <c r="H1792" s="191">
        <v>1</v>
      </c>
      <c r="I1792" s="192"/>
      <c r="J1792" s="191">
        <f t="shared" si="228"/>
        <v>0</v>
      </c>
      <c r="K1792" s="189" t="s">
        <v>1</v>
      </c>
      <c r="L1792" s="40"/>
      <c r="M1792" s="193" t="s">
        <v>1</v>
      </c>
      <c r="N1792" s="194" t="s">
        <v>41</v>
      </c>
      <c r="O1792" s="72"/>
      <c r="P1792" s="195">
        <f t="shared" si="229"/>
        <v>0</v>
      </c>
      <c r="Q1792" s="195">
        <v>0</v>
      </c>
      <c r="R1792" s="195">
        <f t="shared" si="230"/>
        <v>0</v>
      </c>
      <c r="S1792" s="195">
        <v>0</v>
      </c>
      <c r="T1792" s="196">
        <f t="shared" si="231"/>
        <v>0</v>
      </c>
      <c r="U1792" s="35"/>
      <c r="V1792" s="35"/>
      <c r="W1792" s="35"/>
      <c r="X1792" s="35"/>
      <c r="Y1792" s="35"/>
      <c r="Z1792" s="35"/>
      <c r="AA1792" s="35"/>
      <c r="AB1792" s="35"/>
      <c r="AC1792" s="35"/>
      <c r="AD1792" s="35"/>
      <c r="AE1792" s="35"/>
      <c r="AR1792" s="197" t="s">
        <v>283</v>
      </c>
      <c r="AT1792" s="197" t="s">
        <v>160</v>
      </c>
      <c r="AU1792" s="197" t="s">
        <v>85</v>
      </c>
      <c r="AY1792" s="18" t="s">
        <v>158</v>
      </c>
      <c r="BE1792" s="198">
        <f t="shared" si="232"/>
        <v>0</v>
      </c>
      <c r="BF1792" s="198">
        <f t="shared" si="233"/>
        <v>0</v>
      </c>
      <c r="BG1792" s="198">
        <f t="shared" si="234"/>
        <v>0</v>
      </c>
      <c r="BH1792" s="198">
        <f t="shared" si="235"/>
        <v>0</v>
      </c>
      <c r="BI1792" s="198">
        <f t="shared" si="236"/>
        <v>0</v>
      </c>
      <c r="BJ1792" s="18" t="s">
        <v>8</v>
      </c>
      <c r="BK1792" s="198">
        <f t="shared" si="237"/>
        <v>0</v>
      </c>
      <c r="BL1792" s="18" t="s">
        <v>283</v>
      </c>
      <c r="BM1792" s="197" t="s">
        <v>4147</v>
      </c>
    </row>
    <row r="1793" spans="1:65" s="2" customFormat="1" ht="16.5" customHeight="1">
      <c r="A1793" s="35"/>
      <c r="B1793" s="36"/>
      <c r="C1793" s="187" t="s">
        <v>4148</v>
      </c>
      <c r="D1793" s="187" t="s">
        <v>160</v>
      </c>
      <c r="E1793" s="188" t="s">
        <v>3143</v>
      </c>
      <c r="F1793" s="189" t="s">
        <v>1726</v>
      </c>
      <c r="G1793" s="190" t="s">
        <v>1739</v>
      </c>
      <c r="H1793" s="191">
        <v>10</v>
      </c>
      <c r="I1793" s="192"/>
      <c r="J1793" s="191">
        <f t="shared" si="228"/>
        <v>0</v>
      </c>
      <c r="K1793" s="189" t="s">
        <v>1</v>
      </c>
      <c r="L1793" s="40"/>
      <c r="M1793" s="193" t="s">
        <v>1</v>
      </c>
      <c r="N1793" s="194" t="s">
        <v>41</v>
      </c>
      <c r="O1793" s="72"/>
      <c r="P1793" s="195">
        <f t="shared" si="229"/>
        <v>0</v>
      </c>
      <c r="Q1793" s="195">
        <v>0</v>
      </c>
      <c r="R1793" s="195">
        <f t="shared" si="230"/>
        <v>0</v>
      </c>
      <c r="S1793" s="195">
        <v>0</v>
      </c>
      <c r="T1793" s="196">
        <f t="shared" si="231"/>
        <v>0</v>
      </c>
      <c r="U1793" s="35"/>
      <c r="V1793" s="35"/>
      <c r="W1793" s="35"/>
      <c r="X1793" s="35"/>
      <c r="Y1793" s="35"/>
      <c r="Z1793" s="35"/>
      <c r="AA1793" s="35"/>
      <c r="AB1793" s="35"/>
      <c r="AC1793" s="35"/>
      <c r="AD1793" s="35"/>
      <c r="AE1793" s="35"/>
      <c r="AR1793" s="197" t="s">
        <v>283</v>
      </c>
      <c r="AT1793" s="197" t="s">
        <v>160</v>
      </c>
      <c r="AU1793" s="197" t="s">
        <v>85</v>
      </c>
      <c r="AY1793" s="18" t="s">
        <v>158</v>
      </c>
      <c r="BE1793" s="198">
        <f t="shared" si="232"/>
        <v>0</v>
      </c>
      <c r="BF1793" s="198">
        <f t="shared" si="233"/>
        <v>0</v>
      </c>
      <c r="BG1793" s="198">
        <f t="shared" si="234"/>
        <v>0</v>
      </c>
      <c r="BH1793" s="198">
        <f t="shared" si="235"/>
        <v>0</v>
      </c>
      <c r="BI1793" s="198">
        <f t="shared" si="236"/>
        <v>0</v>
      </c>
      <c r="BJ1793" s="18" t="s">
        <v>8</v>
      </c>
      <c r="BK1793" s="198">
        <f t="shared" si="237"/>
        <v>0</v>
      </c>
      <c r="BL1793" s="18" t="s">
        <v>283</v>
      </c>
      <c r="BM1793" s="197" t="s">
        <v>4149</v>
      </c>
    </row>
    <row r="1794" spans="1:65" s="2" customFormat="1" ht="16.5" customHeight="1">
      <c r="A1794" s="35"/>
      <c r="B1794" s="36"/>
      <c r="C1794" s="187" t="s">
        <v>4150</v>
      </c>
      <c r="D1794" s="187" t="s">
        <v>160</v>
      </c>
      <c r="E1794" s="188" t="s">
        <v>3146</v>
      </c>
      <c r="F1794" s="189" t="s">
        <v>1730</v>
      </c>
      <c r="G1794" s="190" t="s">
        <v>498</v>
      </c>
      <c r="H1794" s="191">
        <v>1</v>
      </c>
      <c r="I1794" s="192"/>
      <c r="J1794" s="191">
        <f t="shared" si="228"/>
        <v>0</v>
      </c>
      <c r="K1794" s="189" t="s">
        <v>1</v>
      </c>
      <c r="L1794" s="40"/>
      <c r="M1794" s="193" t="s">
        <v>1</v>
      </c>
      <c r="N1794" s="194" t="s">
        <v>41</v>
      </c>
      <c r="O1794" s="72"/>
      <c r="P1794" s="195">
        <f t="shared" si="229"/>
        <v>0</v>
      </c>
      <c r="Q1794" s="195">
        <v>0</v>
      </c>
      <c r="R1794" s="195">
        <f t="shared" si="230"/>
        <v>0</v>
      </c>
      <c r="S1794" s="195">
        <v>0</v>
      </c>
      <c r="T1794" s="196">
        <f t="shared" si="231"/>
        <v>0</v>
      </c>
      <c r="U1794" s="35"/>
      <c r="V1794" s="35"/>
      <c r="W1794" s="35"/>
      <c r="X1794" s="35"/>
      <c r="Y1794" s="35"/>
      <c r="Z1794" s="35"/>
      <c r="AA1794" s="35"/>
      <c r="AB1794" s="35"/>
      <c r="AC1794" s="35"/>
      <c r="AD1794" s="35"/>
      <c r="AE1794" s="35"/>
      <c r="AR1794" s="197" t="s">
        <v>283</v>
      </c>
      <c r="AT1794" s="197" t="s">
        <v>160</v>
      </c>
      <c r="AU1794" s="197" t="s">
        <v>85</v>
      </c>
      <c r="AY1794" s="18" t="s">
        <v>158</v>
      </c>
      <c r="BE1794" s="198">
        <f t="shared" si="232"/>
        <v>0</v>
      </c>
      <c r="BF1794" s="198">
        <f t="shared" si="233"/>
        <v>0</v>
      </c>
      <c r="BG1794" s="198">
        <f t="shared" si="234"/>
        <v>0</v>
      </c>
      <c r="BH1794" s="198">
        <f t="shared" si="235"/>
        <v>0</v>
      </c>
      <c r="BI1794" s="198">
        <f t="shared" si="236"/>
        <v>0</v>
      </c>
      <c r="BJ1794" s="18" t="s">
        <v>8</v>
      </c>
      <c r="BK1794" s="198">
        <f t="shared" si="237"/>
        <v>0</v>
      </c>
      <c r="BL1794" s="18" t="s">
        <v>283</v>
      </c>
      <c r="BM1794" s="197" t="s">
        <v>4151</v>
      </c>
    </row>
    <row r="1795" spans="1:65" s="2" customFormat="1" ht="16.5" customHeight="1">
      <c r="A1795" s="35"/>
      <c r="B1795" s="36"/>
      <c r="C1795" s="187" t="s">
        <v>4152</v>
      </c>
      <c r="D1795" s="187" t="s">
        <v>160</v>
      </c>
      <c r="E1795" s="188" t="s">
        <v>3148</v>
      </c>
      <c r="F1795" s="189" t="s">
        <v>3149</v>
      </c>
      <c r="G1795" s="190" t="s">
        <v>498</v>
      </c>
      <c r="H1795" s="191">
        <v>1</v>
      </c>
      <c r="I1795" s="192"/>
      <c r="J1795" s="191">
        <f t="shared" si="228"/>
        <v>0</v>
      </c>
      <c r="K1795" s="189" t="s">
        <v>1</v>
      </c>
      <c r="L1795" s="40"/>
      <c r="M1795" s="193" t="s">
        <v>1</v>
      </c>
      <c r="N1795" s="194" t="s">
        <v>41</v>
      </c>
      <c r="O1795" s="72"/>
      <c r="P1795" s="195">
        <f t="shared" si="229"/>
        <v>0</v>
      </c>
      <c r="Q1795" s="195">
        <v>0</v>
      </c>
      <c r="R1795" s="195">
        <f t="shared" si="230"/>
        <v>0</v>
      </c>
      <c r="S1795" s="195">
        <v>0</v>
      </c>
      <c r="T1795" s="196">
        <f t="shared" si="231"/>
        <v>0</v>
      </c>
      <c r="U1795" s="35"/>
      <c r="V1795" s="35"/>
      <c r="W1795" s="35"/>
      <c r="X1795" s="35"/>
      <c r="Y1795" s="35"/>
      <c r="Z1795" s="35"/>
      <c r="AA1795" s="35"/>
      <c r="AB1795" s="35"/>
      <c r="AC1795" s="35"/>
      <c r="AD1795" s="35"/>
      <c r="AE1795" s="35"/>
      <c r="AR1795" s="197" t="s">
        <v>283</v>
      </c>
      <c r="AT1795" s="197" t="s">
        <v>160</v>
      </c>
      <c r="AU1795" s="197" t="s">
        <v>85</v>
      </c>
      <c r="AY1795" s="18" t="s">
        <v>158</v>
      </c>
      <c r="BE1795" s="198">
        <f t="shared" si="232"/>
        <v>0</v>
      </c>
      <c r="BF1795" s="198">
        <f t="shared" si="233"/>
        <v>0</v>
      </c>
      <c r="BG1795" s="198">
        <f t="shared" si="234"/>
        <v>0</v>
      </c>
      <c r="BH1795" s="198">
        <f t="shared" si="235"/>
        <v>0</v>
      </c>
      <c r="BI1795" s="198">
        <f t="shared" si="236"/>
        <v>0</v>
      </c>
      <c r="BJ1795" s="18" t="s">
        <v>8</v>
      </c>
      <c r="BK1795" s="198">
        <f t="shared" si="237"/>
        <v>0</v>
      </c>
      <c r="BL1795" s="18" t="s">
        <v>283</v>
      </c>
      <c r="BM1795" s="197" t="s">
        <v>4153</v>
      </c>
    </row>
    <row r="1796" spans="1:65" s="2" customFormat="1" ht="66.75" customHeight="1">
      <c r="A1796" s="35"/>
      <c r="B1796" s="36"/>
      <c r="C1796" s="187" t="s">
        <v>4154</v>
      </c>
      <c r="D1796" s="187" t="s">
        <v>160</v>
      </c>
      <c r="E1796" s="188" t="s">
        <v>3151</v>
      </c>
      <c r="F1796" s="189" t="s">
        <v>3152</v>
      </c>
      <c r="G1796" s="190" t="s">
        <v>498</v>
      </c>
      <c r="H1796" s="191">
        <v>1</v>
      </c>
      <c r="I1796" s="192"/>
      <c r="J1796" s="191">
        <f t="shared" si="228"/>
        <v>0</v>
      </c>
      <c r="K1796" s="189" t="s">
        <v>1</v>
      </c>
      <c r="L1796" s="40"/>
      <c r="M1796" s="193" t="s">
        <v>1</v>
      </c>
      <c r="N1796" s="194" t="s">
        <v>41</v>
      </c>
      <c r="O1796" s="72"/>
      <c r="P1796" s="195">
        <f t="shared" si="229"/>
        <v>0</v>
      </c>
      <c r="Q1796" s="195">
        <v>0</v>
      </c>
      <c r="R1796" s="195">
        <f t="shared" si="230"/>
        <v>0</v>
      </c>
      <c r="S1796" s="195">
        <v>0</v>
      </c>
      <c r="T1796" s="196">
        <f t="shared" si="231"/>
        <v>0</v>
      </c>
      <c r="U1796" s="35"/>
      <c r="V1796" s="35"/>
      <c r="W1796" s="35"/>
      <c r="X1796" s="35"/>
      <c r="Y1796" s="35"/>
      <c r="Z1796" s="35"/>
      <c r="AA1796" s="35"/>
      <c r="AB1796" s="35"/>
      <c r="AC1796" s="35"/>
      <c r="AD1796" s="35"/>
      <c r="AE1796" s="35"/>
      <c r="AR1796" s="197" t="s">
        <v>283</v>
      </c>
      <c r="AT1796" s="197" t="s">
        <v>160</v>
      </c>
      <c r="AU1796" s="197" t="s">
        <v>85</v>
      </c>
      <c r="AY1796" s="18" t="s">
        <v>158</v>
      </c>
      <c r="BE1796" s="198">
        <f t="shared" si="232"/>
        <v>0</v>
      </c>
      <c r="BF1796" s="198">
        <f t="shared" si="233"/>
        <v>0</v>
      </c>
      <c r="BG1796" s="198">
        <f t="shared" si="234"/>
        <v>0</v>
      </c>
      <c r="BH1796" s="198">
        <f t="shared" si="235"/>
        <v>0</v>
      </c>
      <c r="BI1796" s="198">
        <f t="shared" si="236"/>
        <v>0</v>
      </c>
      <c r="BJ1796" s="18" t="s">
        <v>8</v>
      </c>
      <c r="BK1796" s="198">
        <f t="shared" si="237"/>
        <v>0</v>
      </c>
      <c r="BL1796" s="18" t="s">
        <v>283</v>
      </c>
      <c r="BM1796" s="197" t="s">
        <v>4155</v>
      </c>
    </row>
    <row r="1797" spans="1:65" s="2" customFormat="1" ht="36">
      <c r="A1797" s="35"/>
      <c r="B1797" s="36"/>
      <c r="C1797" s="187" t="s">
        <v>4156</v>
      </c>
      <c r="D1797" s="187" t="s">
        <v>160</v>
      </c>
      <c r="E1797" s="188" t="s">
        <v>3155</v>
      </c>
      <c r="F1797" s="189" t="s">
        <v>3156</v>
      </c>
      <c r="G1797" s="190" t="s">
        <v>498</v>
      </c>
      <c r="H1797" s="191">
        <v>2</v>
      </c>
      <c r="I1797" s="192"/>
      <c r="J1797" s="191">
        <f t="shared" si="228"/>
        <v>0</v>
      </c>
      <c r="K1797" s="189" t="s">
        <v>1</v>
      </c>
      <c r="L1797" s="40"/>
      <c r="M1797" s="193" t="s">
        <v>1</v>
      </c>
      <c r="N1797" s="194" t="s">
        <v>41</v>
      </c>
      <c r="O1797" s="72"/>
      <c r="P1797" s="195">
        <f t="shared" si="229"/>
        <v>0</v>
      </c>
      <c r="Q1797" s="195">
        <v>0</v>
      </c>
      <c r="R1797" s="195">
        <f t="shared" si="230"/>
        <v>0</v>
      </c>
      <c r="S1797" s="195">
        <v>0</v>
      </c>
      <c r="T1797" s="196">
        <f t="shared" si="231"/>
        <v>0</v>
      </c>
      <c r="U1797" s="35"/>
      <c r="V1797" s="35"/>
      <c r="W1797" s="35"/>
      <c r="X1797" s="35"/>
      <c r="Y1797" s="35"/>
      <c r="Z1797" s="35"/>
      <c r="AA1797" s="35"/>
      <c r="AB1797" s="35"/>
      <c r="AC1797" s="35"/>
      <c r="AD1797" s="35"/>
      <c r="AE1797" s="35"/>
      <c r="AR1797" s="197" t="s">
        <v>283</v>
      </c>
      <c r="AT1797" s="197" t="s">
        <v>160</v>
      </c>
      <c r="AU1797" s="197" t="s">
        <v>85</v>
      </c>
      <c r="AY1797" s="18" t="s">
        <v>158</v>
      </c>
      <c r="BE1797" s="198">
        <f t="shared" si="232"/>
        <v>0</v>
      </c>
      <c r="BF1797" s="198">
        <f t="shared" si="233"/>
        <v>0</v>
      </c>
      <c r="BG1797" s="198">
        <f t="shared" si="234"/>
        <v>0</v>
      </c>
      <c r="BH1797" s="198">
        <f t="shared" si="235"/>
        <v>0</v>
      </c>
      <c r="BI1797" s="198">
        <f t="shared" si="236"/>
        <v>0</v>
      </c>
      <c r="BJ1797" s="18" t="s">
        <v>8</v>
      </c>
      <c r="BK1797" s="198">
        <f t="shared" si="237"/>
        <v>0</v>
      </c>
      <c r="BL1797" s="18" t="s">
        <v>283</v>
      </c>
      <c r="BM1797" s="197" t="s">
        <v>4157</v>
      </c>
    </row>
    <row r="1798" spans="1:65" s="2" customFormat="1" ht="24">
      <c r="A1798" s="35"/>
      <c r="B1798" s="36"/>
      <c r="C1798" s="187" t="s">
        <v>4158</v>
      </c>
      <c r="D1798" s="187" t="s">
        <v>160</v>
      </c>
      <c r="E1798" s="188" t="s">
        <v>3159</v>
      </c>
      <c r="F1798" s="189" t="s">
        <v>3012</v>
      </c>
      <c r="G1798" s="190" t="s">
        <v>4066</v>
      </c>
      <c r="H1798" s="191">
        <v>22</v>
      </c>
      <c r="I1798" s="192"/>
      <c r="J1798" s="191">
        <f t="shared" si="228"/>
        <v>0</v>
      </c>
      <c r="K1798" s="189" t="s">
        <v>1</v>
      </c>
      <c r="L1798" s="40"/>
      <c r="M1798" s="193" t="s">
        <v>1</v>
      </c>
      <c r="N1798" s="194" t="s">
        <v>41</v>
      </c>
      <c r="O1798" s="72"/>
      <c r="P1798" s="195">
        <f t="shared" si="229"/>
        <v>0</v>
      </c>
      <c r="Q1798" s="195">
        <v>0</v>
      </c>
      <c r="R1798" s="195">
        <f t="shared" si="230"/>
        <v>0</v>
      </c>
      <c r="S1798" s="195">
        <v>0</v>
      </c>
      <c r="T1798" s="196">
        <f t="shared" si="231"/>
        <v>0</v>
      </c>
      <c r="U1798" s="35"/>
      <c r="V1798" s="35"/>
      <c r="W1798" s="35"/>
      <c r="X1798" s="35"/>
      <c r="Y1798" s="35"/>
      <c r="Z1798" s="35"/>
      <c r="AA1798" s="35"/>
      <c r="AB1798" s="35"/>
      <c r="AC1798" s="35"/>
      <c r="AD1798" s="35"/>
      <c r="AE1798" s="35"/>
      <c r="AR1798" s="197" t="s">
        <v>283</v>
      </c>
      <c r="AT1798" s="197" t="s">
        <v>160</v>
      </c>
      <c r="AU1798" s="197" t="s">
        <v>85</v>
      </c>
      <c r="AY1798" s="18" t="s">
        <v>158</v>
      </c>
      <c r="BE1798" s="198">
        <f t="shared" si="232"/>
        <v>0</v>
      </c>
      <c r="BF1798" s="198">
        <f t="shared" si="233"/>
        <v>0</v>
      </c>
      <c r="BG1798" s="198">
        <f t="shared" si="234"/>
        <v>0</v>
      </c>
      <c r="BH1798" s="198">
        <f t="shared" si="235"/>
        <v>0</v>
      </c>
      <c r="BI1798" s="198">
        <f t="shared" si="236"/>
        <v>0</v>
      </c>
      <c r="BJ1798" s="18" t="s">
        <v>8</v>
      </c>
      <c r="BK1798" s="198">
        <f t="shared" si="237"/>
        <v>0</v>
      </c>
      <c r="BL1798" s="18" t="s">
        <v>283</v>
      </c>
      <c r="BM1798" s="197" t="s">
        <v>4159</v>
      </c>
    </row>
    <row r="1799" spans="1:65" s="2" customFormat="1" ht="16.5" customHeight="1">
      <c r="A1799" s="35"/>
      <c r="B1799" s="36"/>
      <c r="C1799" s="187" t="s">
        <v>4160</v>
      </c>
      <c r="D1799" s="187" t="s">
        <v>160</v>
      </c>
      <c r="E1799" s="188" t="s">
        <v>3015</v>
      </c>
      <c r="F1799" s="189" t="s">
        <v>3016</v>
      </c>
      <c r="G1799" s="190" t="s">
        <v>498</v>
      </c>
      <c r="H1799" s="191">
        <v>2</v>
      </c>
      <c r="I1799" s="192"/>
      <c r="J1799" s="191">
        <f t="shared" si="228"/>
        <v>0</v>
      </c>
      <c r="K1799" s="189" t="s">
        <v>1</v>
      </c>
      <c r="L1799" s="40"/>
      <c r="M1799" s="193" t="s">
        <v>1</v>
      </c>
      <c r="N1799" s="194" t="s">
        <v>41</v>
      </c>
      <c r="O1799" s="72"/>
      <c r="P1799" s="195">
        <f t="shared" si="229"/>
        <v>0</v>
      </c>
      <c r="Q1799" s="195">
        <v>0</v>
      </c>
      <c r="R1799" s="195">
        <f t="shared" si="230"/>
        <v>0</v>
      </c>
      <c r="S1799" s="195">
        <v>0</v>
      </c>
      <c r="T1799" s="196">
        <f t="shared" si="231"/>
        <v>0</v>
      </c>
      <c r="U1799" s="35"/>
      <c r="V1799" s="35"/>
      <c r="W1799" s="35"/>
      <c r="X1799" s="35"/>
      <c r="Y1799" s="35"/>
      <c r="Z1799" s="35"/>
      <c r="AA1799" s="35"/>
      <c r="AB1799" s="35"/>
      <c r="AC1799" s="35"/>
      <c r="AD1799" s="35"/>
      <c r="AE1799" s="35"/>
      <c r="AR1799" s="197" t="s">
        <v>283</v>
      </c>
      <c r="AT1799" s="197" t="s">
        <v>160</v>
      </c>
      <c r="AU1799" s="197" t="s">
        <v>85</v>
      </c>
      <c r="AY1799" s="18" t="s">
        <v>158</v>
      </c>
      <c r="BE1799" s="198">
        <f t="shared" si="232"/>
        <v>0</v>
      </c>
      <c r="BF1799" s="198">
        <f t="shared" si="233"/>
        <v>0</v>
      </c>
      <c r="BG1799" s="198">
        <f t="shared" si="234"/>
        <v>0</v>
      </c>
      <c r="BH1799" s="198">
        <f t="shared" si="235"/>
        <v>0</v>
      </c>
      <c r="BI1799" s="198">
        <f t="shared" si="236"/>
        <v>0</v>
      </c>
      <c r="BJ1799" s="18" t="s">
        <v>8</v>
      </c>
      <c r="BK1799" s="198">
        <f t="shared" si="237"/>
        <v>0</v>
      </c>
      <c r="BL1799" s="18" t="s">
        <v>283</v>
      </c>
      <c r="BM1799" s="197" t="s">
        <v>4161</v>
      </c>
    </row>
    <row r="1800" spans="1:65" s="2" customFormat="1" ht="21.75" customHeight="1">
      <c r="A1800" s="35"/>
      <c r="B1800" s="36"/>
      <c r="C1800" s="187" t="s">
        <v>4162</v>
      </c>
      <c r="D1800" s="187" t="s">
        <v>160</v>
      </c>
      <c r="E1800" s="188" t="s">
        <v>3165</v>
      </c>
      <c r="F1800" s="189" t="s">
        <v>3166</v>
      </c>
      <c r="G1800" s="190" t="s">
        <v>498</v>
      </c>
      <c r="H1800" s="191">
        <v>1</v>
      </c>
      <c r="I1800" s="192"/>
      <c r="J1800" s="191">
        <f t="shared" si="228"/>
        <v>0</v>
      </c>
      <c r="K1800" s="189" t="s">
        <v>1</v>
      </c>
      <c r="L1800" s="40"/>
      <c r="M1800" s="193" t="s">
        <v>1</v>
      </c>
      <c r="N1800" s="194" t="s">
        <v>41</v>
      </c>
      <c r="O1800" s="72"/>
      <c r="P1800" s="195">
        <f t="shared" si="229"/>
        <v>0</v>
      </c>
      <c r="Q1800" s="195">
        <v>0</v>
      </c>
      <c r="R1800" s="195">
        <f t="shared" si="230"/>
        <v>0</v>
      </c>
      <c r="S1800" s="195">
        <v>0</v>
      </c>
      <c r="T1800" s="196">
        <f t="shared" si="231"/>
        <v>0</v>
      </c>
      <c r="U1800" s="35"/>
      <c r="V1800" s="35"/>
      <c r="W1800" s="35"/>
      <c r="X1800" s="35"/>
      <c r="Y1800" s="35"/>
      <c r="Z1800" s="35"/>
      <c r="AA1800" s="35"/>
      <c r="AB1800" s="35"/>
      <c r="AC1800" s="35"/>
      <c r="AD1800" s="35"/>
      <c r="AE1800" s="35"/>
      <c r="AR1800" s="197" t="s">
        <v>283</v>
      </c>
      <c r="AT1800" s="197" t="s">
        <v>160</v>
      </c>
      <c r="AU1800" s="197" t="s">
        <v>85</v>
      </c>
      <c r="AY1800" s="18" t="s">
        <v>158</v>
      </c>
      <c r="BE1800" s="198">
        <f t="shared" si="232"/>
        <v>0</v>
      </c>
      <c r="BF1800" s="198">
        <f t="shared" si="233"/>
        <v>0</v>
      </c>
      <c r="BG1800" s="198">
        <f t="shared" si="234"/>
        <v>0</v>
      </c>
      <c r="BH1800" s="198">
        <f t="shared" si="235"/>
        <v>0</v>
      </c>
      <c r="BI1800" s="198">
        <f t="shared" si="236"/>
        <v>0</v>
      </c>
      <c r="BJ1800" s="18" t="s">
        <v>8</v>
      </c>
      <c r="BK1800" s="198">
        <f t="shared" si="237"/>
        <v>0</v>
      </c>
      <c r="BL1800" s="18" t="s">
        <v>283</v>
      </c>
      <c r="BM1800" s="197" t="s">
        <v>4163</v>
      </c>
    </row>
    <row r="1801" spans="1:65" s="2" customFormat="1" ht="21.75" customHeight="1">
      <c r="A1801" s="35"/>
      <c r="B1801" s="36"/>
      <c r="C1801" s="187" t="s">
        <v>4164</v>
      </c>
      <c r="D1801" s="187" t="s">
        <v>160</v>
      </c>
      <c r="E1801" s="188" t="s">
        <v>3168</v>
      </c>
      <c r="F1801" s="189" t="s">
        <v>3169</v>
      </c>
      <c r="G1801" s="190" t="s">
        <v>498</v>
      </c>
      <c r="H1801" s="191">
        <v>1</v>
      </c>
      <c r="I1801" s="192"/>
      <c r="J1801" s="191">
        <f t="shared" si="228"/>
        <v>0</v>
      </c>
      <c r="K1801" s="189" t="s">
        <v>1</v>
      </c>
      <c r="L1801" s="40"/>
      <c r="M1801" s="193" t="s">
        <v>1</v>
      </c>
      <c r="N1801" s="194" t="s">
        <v>41</v>
      </c>
      <c r="O1801" s="72"/>
      <c r="P1801" s="195">
        <f t="shared" si="229"/>
        <v>0</v>
      </c>
      <c r="Q1801" s="195">
        <v>0</v>
      </c>
      <c r="R1801" s="195">
        <f t="shared" si="230"/>
        <v>0</v>
      </c>
      <c r="S1801" s="195">
        <v>0</v>
      </c>
      <c r="T1801" s="196">
        <f t="shared" si="231"/>
        <v>0</v>
      </c>
      <c r="U1801" s="35"/>
      <c r="V1801" s="35"/>
      <c r="W1801" s="35"/>
      <c r="X1801" s="35"/>
      <c r="Y1801" s="35"/>
      <c r="Z1801" s="35"/>
      <c r="AA1801" s="35"/>
      <c r="AB1801" s="35"/>
      <c r="AC1801" s="35"/>
      <c r="AD1801" s="35"/>
      <c r="AE1801" s="35"/>
      <c r="AR1801" s="197" t="s">
        <v>283</v>
      </c>
      <c r="AT1801" s="197" t="s">
        <v>160</v>
      </c>
      <c r="AU1801" s="197" t="s">
        <v>85</v>
      </c>
      <c r="AY1801" s="18" t="s">
        <v>158</v>
      </c>
      <c r="BE1801" s="198">
        <f t="shared" si="232"/>
        <v>0</v>
      </c>
      <c r="BF1801" s="198">
        <f t="shared" si="233"/>
        <v>0</v>
      </c>
      <c r="BG1801" s="198">
        <f t="shared" si="234"/>
        <v>0</v>
      </c>
      <c r="BH1801" s="198">
        <f t="shared" si="235"/>
        <v>0</v>
      </c>
      <c r="BI1801" s="198">
        <f t="shared" si="236"/>
        <v>0</v>
      </c>
      <c r="BJ1801" s="18" t="s">
        <v>8</v>
      </c>
      <c r="BK1801" s="198">
        <f t="shared" si="237"/>
        <v>0</v>
      </c>
      <c r="BL1801" s="18" t="s">
        <v>283</v>
      </c>
      <c r="BM1801" s="197" t="s">
        <v>4165</v>
      </c>
    </row>
    <row r="1802" spans="1:65" s="2" customFormat="1" ht="24">
      <c r="A1802" s="35"/>
      <c r="B1802" s="36"/>
      <c r="C1802" s="187" t="s">
        <v>4166</v>
      </c>
      <c r="D1802" s="187" t="s">
        <v>160</v>
      </c>
      <c r="E1802" s="188" t="s">
        <v>3172</v>
      </c>
      <c r="F1802" s="189" t="s">
        <v>3173</v>
      </c>
      <c r="G1802" s="190" t="s">
        <v>498</v>
      </c>
      <c r="H1802" s="191">
        <v>1</v>
      </c>
      <c r="I1802" s="192"/>
      <c r="J1802" s="191">
        <f t="shared" si="228"/>
        <v>0</v>
      </c>
      <c r="K1802" s="189" t="s">
        <v>1</v>
      </c>
      <c r="L1802" s="40"/>
      <c r="M1802" s="193" t="s">
        <v>1</v>
      </c>
      <c r="N1802" s="194" t="s">
        <v>41</v>
      </c>
      <c r="O1802" s="72"/>
      <c r="P1802" s="195">
        <f t="shared" si="229"/>
        <v>0</v>
      </c>
      <c r="Q1802" s="195">
        <v>0</v>
      </c>
      <c r="R1802" s="195">
        <f t="shared" si="230"/>
        <v>0</v>
      </c>
      <c r="S1802" s="195">
        <v>0</v>
      </c>
      <c r="T1802" s="196">
        <f t="shared" si="231"/>
        <v>0</v>
      </c>
      <c r="U1802" s="35"/>
      <c r="V1802" s="35"/>
      <c r="W1802" s="35"/>
      <c r="X1802" s="35"/>
      <c r="Y1802" s="35"/>
      <c r="Z1802" s="35"/>
      <c r="AA1802" s="35"/>
      <c r="AB1802" s="35"/>
      <c r="AC1802" s="35"/>
      <c r="AD1802" s="35"/>
      <c r="AE1802" s="35"/>
      <c r="AR1802" s="197" t="s">
        <v>283</v>
      </c>
      <c r="AT1802" s="197" t="s">
        <v>160</v>
      </c>
      <c r="AU1802" s="197" t="s">
        <v>85</v>
      </c>
      <c r="AY1802" s="18" t="s">
        <v>158</v>
      </c>
      <c r="BE1802" s="198">
        <f t="shared" si="232"/>
        <v>0</v>
      </c>
      <c r="BF1802" s="198">
        <f t="shared" si="233"/>
        <v>0</v>
      </c>
      <c r="BG1802" s="198">
        <f t="shared" si="234"/>
        <v>0</v>
      </c>
      <c r="BH1802" s="198">
        <f t="shared" si="235"/>
        <v>0</v>
      </c>
      <c r="BI1802" s="198">
        <f t="shared" si="236"/>
        <v>0</v>
      </c>
      <c r="BJ1802" s="18" t="s">
        <v>8</v>
      </c>
      <c r="BK1802" s="198">
        <f t="shared" si="237"/>
        <v>0</v>
      </c>
      <c r="BL1802" s="18" t="s">
        <v>283</v>
      </c>
      <c r="BM1802" s="197" t="s">
        <v>4167</v>
      </c>
    </row>
    <row r="1803" spans="1:65" s="2" customFormat="1" ht="24">
      <c r="A1803" s="35"/>
      <c r="B1803" s="36"/>
      <c r="C1803" s="187" t="s">
        <v>4168</v>
      </c>
      <c r="D1803" s="187" t="s">
        <v>160</v>
      </c>
      <c r="E1803" s="188" t="s">
        <v>3176</v>
      </c>
      <c r="F1803" s="189" t="s">
        <v>3177</v>
      </c>
      <c r="G1803" s="190" t="s">
        <v>498</v>
      </c>
      <c r="H1803" s="191">
        <v>1</v>
      </c>
      <c r="I1803" s="192"/>
      <c r="J1803" s="191">
        <f t="shared" ref="J1803:J1866" si="238">ROUND(I1803*H1803,0)</f>
        <v>0</v>
      </c>
      <c r="K1803" s="189" t="s">
        <v>1</v>
      </c>
      <c r="L1803" s="40"/>
      <c r="M1803" s="193" t="s">
        <v>1</v>
      </c>
      <c r="N1803" s="194" t="s">
        <v>41</v>
      </c>
      <c r="O1803" s="72"/>
      <c r="P1803" s="195">
        <f t="shared" ref="P1803:P1866" si="239">O1803*H1803</f>
        <v>0</v>
      </c>
      <c r="Q1803" s="195">
        <v>0</v>
      </c>
      <c r="R1803" s="195">
        <f t="shared" ref="R1803:R1866" si="240">Q1803*H1803</f>
        <v>0</v>
      </c>
      <c r="S1803" s="195">
        <v>0</v>
      </c>
      <c r="T1803" s="196">
        <f t="shared" ref="T1803:T1866" si="241">S1803*H1803</f>
        <v>0</v>
      </c>
      <c r="U1803" s="35"/>
      <c r="V1803" s="35"/>
      <c r="W1803" s="35"/>
      <c r="X1803" s="35"/>
      <c r="Y1803" s="35"/>
      <c r="Z1803" s="35"/>
      <c r="AA1803" s="35"/>
      <c r="AB1803" s="35"/>
      <c r="AC1803" s="35"/>
      <c r="AD1803" s="35"/>
      <c r="AE1803" s="35"/>
      <c r="AR1803" s="197" t="s">
        <v>283</v>
      </c>
      <c r="AT1803" s="197" t="s">
        <v>160</v>
      </c>
      <c r="AU1803" s="197" t="s">
        <v>85</v>
      </c>
      <c r="AY1803" s="18" t="s">
        <v>158</v>
      </c>
      <c r="BE1803" s="198">
        <f t="shared" ref="BE1803:BE1866" si="242">IF(N1803="základní",J1803,0)</f>
        <v>0</v>
      </c>
      <c r="BF1803" s="198">
        <f t="shared" ref="BF1803:BF1866" si="243">IF(N1803="snížená",J1803,0)</f>
        <v>0</v>
      </c>
      <c r="BG1803" s="198">
        <f t="shared" ref="BG1803:BG1866" si="244">IF(N1803="zákl. přenesená",J1803,0)</f>
        <v>0</v>
      </c>
      <c r="BH1803" s="198">
        <f t="shared" ref="BH1803:BH1866" si="245">IF(N1803="sníž. přenesená",J1803,0)</f>
        <v>0</v>
      </c>
      <c r="BI1803" s="198">
        <f t="shared" ref="BI1803:BI1866" si="246">IF(N1803="nulová",J1803,0)</f>
        <v>0</v>
      </c>
      <c r="BJ1803" s="18" t="s">
        <v>8</v>
      </c>
      <c r="BK1803" s="198">
        <f t="shared" ref="BK1803:BK1866" si="247">ROUND(I1803*H1803,0)</f>
        <v>0</v>
      </c>
      <c r="BL1803" s="18" t="s">
        <v>283</v>
      </c>
      <c r="BM1803" s="197" t="s">
        <v>4169</v>
      </c>
    </row>
    <row r="1804" spans="1:65" s="2" customFormat="1" ht="24">
      <c r="A1804" s="35"/>
      <c r="B1804" s="36"/>
      <c r="C1804" s="187" t="s">
        <v>4170</v>
      </c>
      <c r="D1804" s="187" t="s">
        <v>160</v>
      </c>
      <c r="E1804" s="188" t="s">
        <v>3180</v>
      </c>
      <c r="F1804" s="189" t="s">
        <v>3181</v>
      </c>
      <c r="G1804" s="190" t="s">
        <v>498</v>
      </c>
      <c r="H1804" s="191">
        <v>1</v>
      </c>
      <c r="I1804" s="192"/>
      <c r="J1804" s="191">
        <f t="shared" si="238"/>
        <v>0</v>
      </c>
      <c r="K1804" s="189" t="s">
        <v>1</v>
      </c>
      <c r="L1804" s="40"/>
      <c r="M1804" s="193" t="s">
        <v>1</v>
      </c>
      <c r="N1804" s="194" t="s">
        <v>41</v>
      </c>
      <c r="O1804" s="72"/>
      <c r="P1804" s="195">
        <f t="shared" si="239"/>
        <v>0</v>
      </c>
      <c r="Q1804" s="195">
        <v>0</v>
      </c>
      <c r="R1804" s="195">
        <f t="shared" si="240"/>
        <v>0</v>
      </c>
      <c r="S1804" s="195">
        <v>0</v>
      </c>
      <c r="T1804" s="196">
        <f t="shared" si="241"/>
        <v>0</v>
      </c>
      <c r="U1804" s="35"/>
      <c r="V1804" s="35"/>
      <c r="W1804" s="35"/>
      <c r="X1804" s="35"/>
      <c r="Y1804" s="35"/>
      <c r="Z1804" s="35"/>
      <c r="AA1804" s="35"/>
      <c r="AB1804" s="35"/>
      <c r="AC1804" s="35"/>
      <c r="AD1804" s="35"/>
      <c r="AE1804" s="35"/>
      <c r="AR1804" s="197" t="s">
        <v>283</v>
      </c>
      <c r="AT1804" s="197" t="s">
        <v>160</v>
      </c>
      <c r="AU1804" s="197" t="s">
        <v>85</v>
      </c>
      <c r="AY1804" s="18" t="s">
        <v>158</v>
      </c>
      <c r="BE1804" s="198">
        <f t="shared" si="242"/>
        <v>0</v>
      </c>
      <c r="BF1804" s="198">
        <f t="shared" si="243"/>
        <v>0</v>
      </c>
      <c r="BG1804" s="198">
        <f t="shared" si="244"/>
        <v>0</v>
      </c>
      <c r="BH1804" s="198">
        <f t="shared" si="245"/>
        <v>0</v>
      </c>
      <c r="BI1804" s="198">
        <f t="shared" si="246"/>
        <v>0</v>
      </c>
      <c r="BJ1804" s="18" t="s">
        <v>8</v>
      </c>
      <c r="BK1804" s="198">
        <f t="shared" si="247"/>
        <v>0</v>
      </c>
      <c r="BL1804" s="18" t="s">
        <v>283</v>
      </c>
      <c r="BM1804" s="197" t="s">
        <v>4171</v>
      </c>
    </row>
    <row r="1805" spans="1:65" s="2" customFormat="1" ht="24">
      <c r="A1805" s="35"/>
      <c r="B1805" s="36"/>
      <c r="C1805" s="187" t="s">
        <v>4172</v>
      </c>
      <c r="D1805" s="187" t="s">
        <v>160</v>
      </c>
      <c r="E1805" s="188" t="s">
        <v>3184</v>
      </c>
      <c r="F1805" s="189" t="s">
        <v>3185</v>
      </c>
      <c r="G1805" s="190" t="s">
        <v>498</v>
      </c>
      <c r="H1805" s="191">
        <v>1</v>
      </c>
      <c r="I1805" s="192"/>
      <c r="J1805" s="191">
        <f t="shared" si="238"/>
        <v>0</v>
      </c>
      <c r="K1805" s="189" t="s">
        <v>1</v>
      </c>
      <c r="L1805" s="40"/>
      <c r="M1805" s="193" t="s">
        <v>1</v>
      </c>
      <c r="N1805" s="194" t="s">
        <v>41</v>
      </c>
      <c r="O1805" s="72"/>
      <c r="P1805" s="195">
        <f t="shared" si="239"/>
        <v>0</v>
      </c>
      <c r="Q1805" s="195">
        <v>0</v>
      </c>
      <c r="R1805" s="195">
        <f t="shared" si="240"/>
        <v>0</v>
      </c>
      <c r="S1805" s="195">
        <v>0</v>
      </c>
      <c r="T1805" s="196">
        <f t="shared" si="241"/>
        <v>0</v>
      </c>
      <c r="U1805" s="35"/>
      <c r="V1805" s="35"/>
      <c r="W1805" s="35"/>
      <c r="X1805" s="35"/>
      <c r="Y1805" s="35"/>
      <c r="Z1805" s="35"/>
      <c r="AA1805" s="35"/>
      <c r="AB1805" s="35"/>
      <c r="AC1805" s="35"/>
      <c r="AD1805" s="35"/>
      <c r="AE1805" s="35"/>
      <c r="AR1805" s="197" t="s">
        <v>283</v>
      </c>
      <c r="AT1805" s="197" t="s">
        <v>160</v>
      </c>
      <c r="AU1805" s="197" t="s">
        <v>85</v>
      </c>
      <c r="AY1805" s="18" t="s">
        <v>158</v>
      </c>
      <c r="BE1805" s="198">
        <f t="shared" si="242"/>
        <v>0</v>
      </c>
      <c r="BF1805" s="198">
        <f t="shared" si="243"/>
        <v>0</v>
      </c>
      <c r="BG1805" s="198">
        <f t="shared" si="244"/>
        <v>0</v>
      </c>
      <c r="BH1805" s="198">
        <f t="shared" si="245"/>
        <v>0</v>
      </c>
      <c r="BI1805" s="198">
        <f t="shared" si="246"/>
        <v>0</v>
      </c>
      <c r="BJ1805" s="18" t="s">
        <v>8</v>
      </c>
      <c r="BK1805" s="198">
        <f t="shared" si="247"/>
        <v>0</v>
      </c>
      <c r="BL1805" s="18" t="s">
        <v>283</v>
      </c>
      <c r="BM1805" s="197" t="s">
        <v>4173</v>
      </c>
    </row>
    <row r="1806" spans="1:65" s="2" customFormat="1" ht="24">
      <c r="A1806" s="35"/>
      <c r="B1806" s="36"/>
      <c r="C1806" s="187" t="s">
        <v>4174</v>
      </c>
      <c r="D1806" s="187" t="s">
        <v>160</v>
      </c>
      <c r="E1806" s="188" t="s">
        <v>3188</v>
      </c>
      <c r="F1806" s="189" t="s">
        <v>3189</v>
      </c>
      <c r="G1806" s="190" t="s">
        <v>498</v>
      </c>
      <c r="H1806" s="191">
        <v>1</v>
      </c>
      <c r="I1806" s="192"/>
      <c r="J1806" s="191">
        <f t="shared" si="238"/>
        <v>0</v>
      </c>
      <c r="K1806" s="189" t="s">
        <v>1</v>
      </c>
      <c r="L1806" s="40"/>
      <c r="M1806" s="193" t="s">
        <v>1</v>
      </c>
      <c r="N1806" s="194" t="s">
        <v>41</v>
      </c>
      <c r="O1806" s="72"/>
      <c r="P1806" s="195">
        <f t="shared" si="239"/>
        <v>0</v>
      </c>
      <c r="Q1806" s="195">
        <v>0</v>
      </c>
      <c r="R1806" s="195">
        <f t="shared" si="240"/>
        <v>0</v>
      </c>
      <c r="S1806" s="195">
        <v>0</v>
      </c>
      <c r="T1806" s="196">
        <f t="shared" si="241"/>
        <v>0</v>
      </c>
      <c r="U1806" s="35"/>
      <c r="V1806" s="35"/>
      <c r="W1806" s="35"/>
      <c r="X1806" s="35"/>
      <c r="Y1806" s="35"/>
      <c r="Z1806" s="35"/>
      <c r="AA1806" s="35"/>
      <c r="AB1806" s="35"/>
      <c r="AC1806" s="35"/>
      <c r="AD1806" s="35"/>
      <c r="AE1806" s="35"/>
      <c r="AR1806" s="197" t="s">
        <v>283</v>
      </c>
      <c r="AT1806" s="197" t="s">
        <v>160</v>
      </c>
      <c r="AU1806" s="197" t="s">
        <v>85</v>
      </c>
      <c r="AY1806" s="18" t="s">
        <v>158</v>
      </c>
      <c r="BE1806" s="198">
        <f t="shared" si="242"/>
        <v>0</v>
      </c>
      <c r="BF1806" s="198">
        <f t="shared" si="243"/>
        <v>0</v>
      </c>
      <c r="BG1806" s="198">
        <f t="shared" si="244"/>
        <v>0</v>
      </c>
      <c r="BH1806" s="198">
        <f t="shared" si="245"/>
        <v>0</v>
      </c>
      <c r="BI1806" s="198">
        <f t="shared" si="246"/>
        <v>0</v>
      </c>
      <c r="BJ1806" s="18" t="s">
        <v>8</v>
      </c>
      <c r="BK1806" s="198">
        <f t="shared" si="247"/>
        <v>0</v>
      </c>
      <c r="BL1806" s="18" t="s">
        <v>283</v>
      </c>
      <c r="BM1806" s="197" t="s">
        <v>4175</v>
      </c>
    </row>
    <row r="1807" spans="1:65" s="2" customFormat="1" ht="24">
      <c r="A1807" s="35"/>
      <c r="B1807" s="36"/>
      <c r="C1807" s="187" t="s">
        <v>4176</v>
      </c>
      <c r="D1807" s="187" t="s">
        <v>160</v>
      </c>
      <c r="E1807" s="188" t="s">
        <v>3192</v>
      </c>
      <c r="F1807" s="189" t="s">
        <v>3189</v>
      </c>
      <c r="G1807" s="190" t="s">
        <v>498</v>
      </c>
      <c r="H1807" s="191">
        <v>1</v>
      </c>
      <c r="I1807" s="192"/>
      <c r="J1807" s="191">
        <f t="shared" si="238"/>
        <v>0</v>
      </c>
      <c r="K1807" s="189" t="s">
        <v>1</v>
      </c>
      <c r="L1807" s="40"/>
      <c r="M1807" s="193" t="s">
        <v>1</v>
      </c>
      <c r="N1807" s="194" t="s">
        <v>41</v>
      </c>
      <c r="O1807" s="72"/>
      <c r="P1807" s="195">
        <f t="shared" si="239"/>
        <v>0</v>
      </c>
      <c r="Q1807" s="195">
        <v>0</v>
      </c>
      <c r="R1807" s="195">
        <f t="shared" si="240"/>
        <v>0</v>
      </c>
      <c r="S1807" s="195">
        <v>0</v>
      </c>
      <c r="T1807" s="196">
        <f t="shared" si="241"/>
        <v>0</v>
      </c>
      <c r="U1807" s="35"/>
      <c r="V1807" s="35"/>
      <c r="W1807" s="35"/>
      <c r="X1807" s="35"/>
      <c r="Y1807" s="35"/>
      <c r="Z1807" s="35"/>
      <c r="AA1807" s="35"/>
      <c r="AB1807" s="35"/>
      <c r="AC1807" s="35"/>
      <c r="AD1807" s="35"/>
      <c r="AE1807" s="35"/>
      <c r="AR1807" s="197" t="s">
        <v>283</v>
      </c>
      <c r="AT1807" s="197" t="s">
        <v>160</v>
      </c>
      <c r="AU1807" s="197" t="s">
        <v>85</v>
      </c>
      <c r="AY1807" s="18" t="s">
        <v>158</v>
      </c>
      <c r="BE1807" s="198">
        <f t="shared" si="242"/>
        <v>0</v>
      </c>
      <c r="BF1807" s="198">
        <f t="shared" si="243"/>
        <v>0</v>
      </c>
      <c r="BG1807" s="198">
        <f t="shared" si="244"/>
        <v>0</v>
      </c>
      <c r="BH1807" s="198">
        <f t="shared" si="245"/>
        <v>0</v>
      </c>
      <c r="BI1807" s="198">
        <f t="shared" si="246"/>
        <v>0</v>
      </c>
      <c r="BJ1807" s="18" t="s">
        <v>8</v>
      </c>
      <c r="BK1807" s="198">
        <f t="shared" si="247"/>
        <v>0</v>
      </c>
      <c r="BL1807" s="18" t="s">
        <v>283</v>
      </c>
      <c r="BM1807" s="197" t="s">
        <v>4177</v>
      </c>
    </row>
    <row r="1808" spans="1:65" s="2" customFormat="1" ht="24">
      <c r="A1808" s="35"/>
      <c r="B1808" s="36"/>
      <c r="C1808" s="187" t="s">
        <v>4178</v>
      </c>
      <c r="D1808" s="187" t="s">
        <v>160</v>
      </c>
      <c r="E1808" s="188" t="s">
        <v>3195</v>
      </c>
      <c r="F1808" s="189" t="s">
        <v>3196</v>
      </c>
      <c r="G1808" s="190" t="s">
        <v>498</v>
      </c>
      <c r="H1808" s="191">
        <v>1</v>
      </c>
      <c r="I1808" s="192"/>
      <c r="J1808" s="191">
        <f t="shared" si="238"/>
        <v>0</v>
      </c>
      <c r="K1808" s="189" t="s">
        <v>1</v>
      </c>
      <c r="L1808" s="40"/>
      <c r="M1808" s="193" t="s">
        <v>1</v>
      </c>
      <c r="N1808" s="194" t="s">
        <v>41</v>
      </c>
      <c r="O1808" s="72"/>
      <c r="P1808" s="195">
        <f t="shared" si="239"/>
        <v>0</v>
      </c>
      <c r="Q1808" s="195">
        <v>0</v>
      </c>
      <c r="R1808" s="195">
        <f t="shared" si="240"/>
        <v>0</v>
      </c>
      <c r="S1808" s="195">
        <v>0</v>
      </c>
      <c r="T1808" s="196">
        <f t="shared" si="241"/>
        <v>0</v>
      </c>
      <c r="U1808" s="35"/>
      <c r="V1808" s="35"/>
      <c r="W1808" s="35"/>
      <c r="X1808" s="35"/>
      <c r="Y1808" s="35"/>
      <c r="Z1808" s="35"/>
      <c r="AA1808" s="35"/>
      <c r="AB1808" s="35"/>
      <c r="AC1808" s="35"/>
      <c r="AD1808" s="35"/>
      <c r="AE1808" s="35"/>
      <c r="AR1808" s="197" t="s">
        <v>283</v>
      </c>
      <c r="AT1808" s="197" t="s">
        <v>160</v>
      </c>
      <c r="AU1808" s="197" t="s">
        <v>85</v>
      </c>
      <c r="AY1808" s="18" t="s">
        <v>158</v>
      </c>
      <c r="BE1808" s="198">
        <f t="shared" si="242"/>
        <v>0</v>
      </c>
      <c r="BF1808" s="198">
        <f t="shared" si="243"/>
        <v>0</v>
      </c>
      <c r="BG1808" s="198">
        <f t="shared" si="244"/>
        <v>0</v>
      </c>
      <c r="BH1808" s="198">
        <f t="shared" si="245"/>
        <v>0</v>
      </c>
      <c r="BI1808" s="198">
        <f t="shared" si="246"/>
        <v>0</v>
      </c>
      <c r="BJ1808" s="18" t="s">
        <v>8</v>
      </c>
      <c r="BK1808" s="198">
        <f t="shared" si="247"/>
        <v>0</v>
      </c>
      <c r="BL1808" s="18" t="s">
        <v>283</v>
      </c>
      <c r="BM1808" s="197" t="s">
        <v>4179</v>
      </c>
    </row>
    <row r="1809" spans="1:65" s="2" customFormat="1" ht="24">
      <c r="A1809" s="35"/>
      <c r="B1809" s="36"/>
      <c r="C1809" s="187" t="s">
        <v>4180</v>
      </c>
      <c r="D1809" s="187" t="s">
        <v>160</v>
      </c>
      <c r="E1809" s="188" t="s">
        <v>3199</v>
      </c>
      <c r="F1809" s="189" t="s">
        <v>3200</v>
      </c>
      <c r="G1809" s="190" t="s">
        <v>498</v>
      </c>
      <c r="H1809" s="191">
        <v>1</v>
      </c>
      <c r="I1809" s="192"/>
      <c r="J1809" s="191">
        <f t="shared" si="238"/>
        <v>0</v>
      </c>
      <c r="K1809" s="189" t="s">
        <v>1</v>
      </c>
      <c r="L1809" s="40"/>
      <c r="M1809" s="193" t="s">
        <v>1</v>
      </c>
      <c r="N1809" s="194" t="s">
        <v>41</v>
      </c>
      <c r="O1809" s="72"/>
      <c r="P1809" s="195">
        <f t="shared" si="239"/>
        <v>0</v>
      </c>
      <c r="Q1809" s="195">
        <v>0</v>
      </c>
      <c r="R1809" s="195">
        <f t="shared" si="240"/>
        <v>0</v>
      </c>
      <c r="S1809" s="195">
        <v>0</v>
      </c>
      <c r="T1809" s="196">
        <f t="shared" si="241"/>
        <v>0</v>
      </c>
      <c r="U1809" s="35"/>
      <c r="V1809" s="35"/>
      <c r="W1809" s="35"/>
      <c r="X1809" s="35"/>
      <c r="Y1809" s="35"/>
      <c r="Z1809" s="35"/>
      <c r="AA1809" s="35"/>
      <c r="AB1809" s="35"/>
      <c r="AC1809" s="35"/>
      <c r="AD1809" s="35"/>
      <c r="AE1809" s="35"/>
      <c r="AR1809" s="197" t="s">
        <v>283</v>
      </c>
      <c r="AT1809" s="197" t="s">
        <v>160</v>
      </c>
      <c r="AU1809" s="197" t="s">
        <v>85</v>
      </c>
      <c r="AY1809" s="18" t="s">
        <v>158</v>
      </c>
      <c r="BE1809" s="198">
        <f t="shared" si="242"/>
        <v>0</v>
      </c>
      <c r="BF1809" s="198">
        <f t="shared" si="243"/>
        <v>0</v>
      </c>
      <c r="BG1809" s="198">
        <f t="shared" si="244"/>
        <v>0</v>
      </c>
      <c r="BH1809" s="198">
        <f t="shared" si="245"/>
        <v>0</v>
      </c>
      <c r="BI1809" s="198">
        <f t="shared" si="246"/>
        <v>0</v>
      </c>
      <c r="BJ1809" s="18" t="s">
        <v>8</v>
      </c>
      <c r="BK1809" s="198">
        <f t="shared" si="247"/>
        <v>0</v>
      </c>
      <c r="BL1809" s="18" t="s">
        <v>283</v>
      </c>
      <c r="BM1809" s="197" t="s">
        <v>4181</v>
      </c>
    </row>
    <row r="1810" spans="1:65" s="2" customFormat="1" ht="36">
      <c r="A1810" s="35"/>
      <c r="B1810" s="36"/>
      <c r="C1810" s="187" t="s">
        <v>4182</v>
      </c>
      <c r="D1810" s="187" t="s">
        <v>160</v>
      </c>
      <c r="E1810" s="188" t="s">
        <v>3203</v>
      </c>
      <c r="F1810" s="189" t="s">
        <v>3204</v>
      </c>
      <c r="G1810" s="190" t="s">
        <v>498</v>
      </c>
      <c r="H1810" s="191">
        <v>1</v>
      </c>
      <c r="I1810" s="192"/>
      <c r="J1810" s="191">
        <f t="shared" si="238"/>
        <v>0</v>
      </c>
      <c r="K1810" s="189" t="s">
        <v>1</v>
      </c>
      <c r="L1810" s="40"/>
      <c r="M1810" s="193" t="s">
        <v>1</v>
      </c>
      <c r="N1810" s="194" t="s">
        <v>41</v>
      </c>
      <c r="O1810" s="72"/>
      <c r="P1810" s="195">
        <f t="shared" si="239"/>
        <v>0</v>
      </c>
      <c r="Q1810" s="195">
        <v>0</v>
      </c>
      <c r="R1810" s="195">
        <f t="shared" si="240"/>
        <v>0</v>
      </c>
      <c r="S1810" s="195">
        <v>0</v>
      </c>
      <c r="T1810" s="196">
        <f t="shared" si="241"/>
        <v>0</v>
      </c>
      <c r="U1810" s="35"/>
      <c r="V1810" s="35"/>
      <c r="W1810" s="35"/>
      <c r="X1810" s="35"/>
      <c r="Y1810" s="35"/>
      <c r="Z1810" s="35"/>
      <c r="AA1810" s="35"/>
      <c r="AB1810" s="35"/>
      <c r="AC1810" s="35"/>
      <c r="AD1810" s="35"/>
      <c r="AE1810" s="35"/>
      <c r="AR1810" s="197" t="s">
        <v>283</v>
      </c>
      <c r="AT1810" s="197" t="s">
        <v>160</v>
      </c>
      <c r="AU1810" s="197" t="s">
        <v>85</v>
      </c>
      <c r="AY1810" s="18" t="s">
        <v>158</v>
      </c>
      <c r="BE1810" s="198">
        <f t="shared" si="242"/>
        <v>0</v>
      </c>
      <c r="BF1810" s="198">
        <f t="shared" si="243"/>
        <v>0</v>
      </c>
      <c r="BG1810" s="198">
        <f t="shared" si="244"/>
        <v>0</v>
      </c>
      <c r="BH1810" s="198">
        <f t="shared" si="245"/>
        <v>0</v>
      </c>
      <c r="BI1810" s="198">
        <f t="shared" si="246"/>
        <v>0</v>
      </c>
      <c r="BJ1810" s="18" t="s">
        <v>8</v>
      </c>
      <c r="BK1810" s="198">
        <f t="shared" si="247"/>
        <v>0</v>
      </c>
      <c r="BL1810" s="18" t="s">
        <v>283</v>
      </c>
      <c r="BM1810" s="197" t="s">
        <v>4183</v>
      </c>
    </row>
    <row r="1811" spans="1:65" s="2" customFormat="1" ht="36">
      <c r="A1811" s="35"/>
      <c r="B1811" s="36"/>
      <c r="C1811" s="187" t="s">
        <v>4184</v>
      </c>
      <c r="D1811" s="187" t="s">
        <v>160</v>
      </c>
      <c r="E1811" s="188" t="s">
        <v>3207</v>
      </c>
      <c r="F1811" s="189" t="s">
        <v>3208</v>
      </c>
      <c r="G1811" s="190" t="s">
        <v>498</v>
      </c>
      <c r="H1811" s="191">
        <v>1</v>
      </c>
      <c r="I1811" s="192"/>
      <c r="J1811" s="191">
        <f t="shared" si="238"/>
        <v>0</v>
      </c>
      <c r="K1811" s="189" t="s">
        <v>1</v>
      </c>
      <c r="L1811" s="40"/>
      <c r="M1811" s="193" t="s">
        <v>1</v>
      </c>
      <c r="N1811" s="194" t="s">
        <v>41</v>
      </c>
      <c r="O1811" s="72"/>
      <c r="P1811" s="195">
        <f t="shared" si="239"/>
        <v>0</v>
      </c>
      <c r="Q1811" s="195">
        <v>0</v>
      </c>
      <c r="R1811" s="195">
        <f t="shared" si="240"/>
        <v>0</v>
      </c>
      <c r="S1811" s="195">
        <v>0</v>
      </c>
      <c r="T1811" s="196">
        <f t="shared" si="241"/>
        <v>0</v>
      </c>
      <c r="U1811" s="35"/>
      <c r="V1811" s="35"/>
      <c r="W1811" s="35"/>
      <c r="X1811" s="35"/>
      <c r="Y1811" s="35"/>
      <c r="Z1811" s="35"/>
      <c r="AA1811" s="35"/>
      <c r="AB1811" s="35"/>
      <c r="AC1811" s="35"/>
      <c r="AD1811" s="35"/>
      <c r="AE1811" s="35"/>
      <c r="AR1811" s="197" t="s">
        <v>283</v>
      </c>
      <c r="AT1811" s="197" t="s">
        <v>160</v>
      </c>
      <c r="AU1811" s="197" t="s">
        <v>85</v>
      </c>
      <c r="AY1811" s="18" t="s">
        <v>158</v>
      </c>
      <c r="BE1811" s="198">
        <f t="shared" si="242"/>
        <v>0</v>
      </c>
      <c r="BF1811" s="198">
        <f t="shared" si="243"/>
        <v>0</v>
      </c>
      <c r="BG1811" s="198">
        <f t="shared" si="244"/>
        <v>0</v>
      </c>
      <c r="BH1811" s="198">
        <f t="shared" si="245"/>
        <v>0</v>
      </c>
      <c r="BI1811" s="198">
        <f t="shared" si="246"/>
        <v>0</v>
      </c>
      <c r="BJ1811" s="18" t="s">
        <v>8</v>
      </c>
      <c r="BK1811" s="198">
        <f t="shared" si="247"/>
        <v>0</v>
      </c>
      <c r="BL1811" s="18" t="s">
        <v>283</v>
      </c>
      <c r="BM1811" s="197" t="s">
        <v>4185</v>
      </c>
    </row>
    <row r="1812" spans="1:65" s="2" customFormat="1" ht="24">
      <c r="A1812" s="35"/>
      <c r="B1812" s="36"/>
      <c r="C1812" s="187" t="s">
        <v>4186</v>
      </c>
      <c r="D1812" s="187" t="s">
        <v>160</v>
      </c>
      <c r="E1812" s="188" t="s">
        <v>3210</v>
      </c>
      <c r="F1812" s="189" t="s">
        <v>3211</v>
      </c>
      <c r="G1812" s="190" t="s">
        <v>498</v>
      </c>
      <c r="H1812" s="191">
        <v>2</v>
      </c>
      <c r="I1812" s="192"/>
      <c r="J1812" s="191">
        <f t="shared" si="238"/>
        <v>0</v>
      </c>
      <c r="K1812" s="189" t="s">
        <v>1</v>
      </c>
      <c r="L1812" s="40"/>
      <c r="M1812" s="193" t="s">
        <v>1</v>
      </c>
      <c r="N1812" s="194" t="s">
        <v>41</v>
      </c>
      <c r="O1812" s="72"/>
      <c r="P1812" s="195">
        <f t="shared" si="239"/>
        <v>0</v>
      </c>
      <c r="Q1812" s="195">
        <v>0</v>
      </c>
      <c r="R1812" s="195">
        <f t="shared" si="240"/>
        <v>0</v>
      </c>
      <c r="S1812" s="195">
        <v>0</v>
      </c>
      <c r="T1812" s="196">
        <f t="shared" si="241"/>
        <v>0</v>
      </c>
      <c r="U1812" s="35"/>
      <c r="V1812" s="35"/>
      <c r="W1812" s="35"/>
      <c r="X1812" s="35"/>
      <c r="Y1812" s="35"/>
      <c r="Z1812" s="35"/>
      <c r="AA1812" s="35"/>
      <c r="AB1812" s="35"/>
      <c r="AC1812" s="35"/>
      <c r="AD1812" s="35"/>
      <c r="AE1812" s="35"/>
      <c r="AR1812" s="197" t="s">
        <v>283</v>
      </c>
      <c r="AT1812" s="197" t="s">
        <v>160</v>
      </c>
      <c r="AU1812" s="197" t="s">
        <v>85</v>
      </c>
      <c r="AY1812" s="18" t="s">
        <v>158</v>
      </c>
      <c r="BE1812" s="198">
        <f t="shared" si="242"/>
        <v>0</v>
      </c>
      <c r="BF1812" s="198">
        <f t="shared" si="243"/>
        <v>0</v>
      </c>
      <c r="BG1812" s="198">
        <f t="shared" si="244"/>
        <v>0</v>
      </c>
      <c r="BH1812" s="198">
        <f t="shared" si="245"/>
        <v>0</v>
      </c>
      <c r="BI1812" s="198">
        <f t="shared" si="246"/>
        <v>0</v>
      </c>
      <c r="BJ1812" s="18" t="s">
        <v>8</v>
      </c>
      <c r="BK1812" s="198">
        <f t="shared" si="247"/>
        <v>0</v>
      </c>
      <c r="BL1812" s="18" t="s">
        <v>283</v>
      </c>
      <c r="BM1812" s="197" t="s">
        <v>4187</v>
      </c>
    </row>
    <row r="1813" spans="1:65" s="2" customFormat="1" ht="24">
      <c r="A1813" s="35"/>
      <c r="B1813" s="36"/>
      <c r="C1813" s="187" t="s">
        <v>4188</v>
      </c>
      <c r="D1813" s="187" t="s">
        <v>160</v>
      </c>
      <c r="E1813" s="188" t="s">
        <v>3214</v>
      </c>
      <c r="F1813" s="189" t="s">
        <v>3215</v>
      </c>
      <c r="G1813" s="190" t="s">
        <v>498</v>
      </c>
      <c r="H1813" s="191">
        <v>2</v>
      </c>
      <c r="I1813" s="192"/>
      <c r="J1813" s="191">
        <f t="shared" si="238"/>
        <v>0</v>
      </c>
      <c r="K1813" s="189" t="s">
        <v>1</v>
      </c>
      <c r="L1813" s="40"/>
      <c r="M1813" s="193" t="s">
        <v>1</v>
      </c>
      <c r="N1813" s="194" t="s">
        <v>41</v>
      </c>
      <c r="O1813" s="72"/>
      <c r="P1813" s="195">
        <f t="shared" si="239"/>
        <v>0</v>
      </c>
      <c r="Q1813" s="195">
        <v>0</v>
      </c>
      <c r="R1813" s="195">
        <f t="shared" si="240"/>
        <v>0</v>
      </c>
      <c r="S1813" s="195">
        <v>0</v>
      </c>
      <c r="T1813" s="196">
        <f t="shared" si="241"/>
        <v>0</v>
      </c>
      <c r="U1813" s="35"/>
      <c r="V1813" s="35"/>
      <c r="W1813" s="35"/>
      <c r="X1813" s="35"/>
      <c r="Y1813" s="35"/>
      <c r="Z1813" s="35"/>
      <c r="AA1813" s="35"/>
      <c r="AB1813" s="35"/>
      <c r="AC1813" s="35"/>
      <c r="AD1813" s="35"/>
      <c r="AE1813" s="35"/>
      <c r="AR1813" s="197" t="s">
        <v>283</v>
      </c>
      <c r="AT1813" s="197" t="s">
        <v>160</v>
      </c>
      <c r="AU1813" s="197" t="s">
        <v>85</v>
      </c>
      <c r="AY1813" s="18" t="s">
        <v>158</v>
      </c>
      <c r="BE1813" s="198">
        <f t="shared" si="242"/>
        <v>0</v>
      </c>
      <c r="BF1813" s="198">
        <f t="shared" si="243"/>
        <v>0</v>
      </c>
      <c r="BG1813" s="198">
        <f t="shared" si="244"/>
        <v>0</v>
      </c>
      <c r="BH1813" s="198">
        <f t="shared" si="245"/>
        <v>0</v>
      </c>
      <c r="BI1813" s="198">
        <f t="shared" si="246"/>
        <v>0</v>
      </c>
      <c r="BJ1813" s="18" t="s">
        <v>8</v>
      </c>
      <c r="BK1813" s="198">
        <f t="shared" si="247"/>
        <v>0</v>
      </c>
      <c r="BL1813" s="18" t="s">
        <v>283</v>
      </c>
      <c r="BM1813" s="197" t="s">
        <v>4189</v>
      </c>
    </row>
    <row r="1814" spans="1:65" s="2" customFormat="1" ht="24">
      <c r="A1814" s="35"/>
      <c r="B1814" s="36"/>
      <c r="C1814" s="187" t="s">
        <v>4190</v>
      </c>
      <c r="D1814" s="187" t="s">
        <v>160</v>
      </c>
      <c r="E1814" s="188" t="s">
        <v>3218</v>
      </c>
      <c r="F1814" s="189" t="s">
        <v>3219</v>
      </c>
      <c r="G1814" s="190" t="s">
        <v>498</v>
      </c>
      <c r="H1814" s="191">
        <v>2</v>
      </c>
      <c r="I1814" s="192"/>
      <c r="J1814" s="191">
        <f t="shared" si="238"/>
        <v>0</v>
      </c>
      <c r="K1814" s="189" t="s">
        <v>1</v>
      </c>
      <c r="L1814" s="40"/>
      <c r="M1814" s="193" t="s">
        <v>1</v>
      </c>
      <c r="N1814" s="194" t="s">
        <v>41</v>
      </c>
      <c r="O1814" s="72"/>
      <c r="P1814" s="195">
        <f t="shared" si="239"/>
        <v>0</v>
      </c>
      <c r="Q1814" s="195">
        <v>0</v>
      </c>
      <c r="R1814" s="195">
        <f t="shared" si="240"/>
        <v>0</v>
      </c>
      <c r="S1814" s="195">
        <v>0</v>
      </c>
      <c r="T1814" s="196">
        <f t="shared" si="241"/>
        <v>0</v>
      </c>
      <c r="U1814" s="35"/>
      <c r="V1814" s="35"/>
      <c r="W1814" s="35"/>
      <c r="X1814" s="35"/>
      <c r="Y1814" s="35"/>
      <c r="Z1814" s="35"/>
      <c r="AA1814" s="35"/>
      <c r="AB1814" s="35"/>
      <c r="AC1814" s="35"/>
      <c r="AD1814" s="35"/>
      <c r="AE1814" s="35"/>
      <c r="AR1814" s="197" t="s">
        <v>283</v>
      </c>
      <c r="AT1814" s="197" t="s">
        <v>160</v>
      </c>
      <c r="AU1814" s="197" t="s">
        <v>85</v>
      </c>
      <c r="AY1814" s="18" t="s">
        <v>158</v>
      </c>
      <c r="BE1814" s="198">
        <f t="shared" si="242"/>
        <v>0</v>
      </c>
      <c r="BF1814" s="198">
        <f t="shared" si="243"/>
        <v>0</v>
      </c>
      <c r="BG1814" s="198">
        <f t="shared" si="244"/>
        <v>0</v>
      </c>
      <c r="BH1814" s="198">
        <f t="shared" si="245"/>
        <v>0</v>
      </c>
      <c r="BI1814" s="198">
        <f t="shared" si="246"/>
        <v>0</v>
      </c>
      <c r="BJ1814" s="18" t="s">
        <v>8</v>
      </c>
      <c r="BK1814" s="198">
        <f t="shared" si="247"/>
        <v>0</v>
      </c>
      <c r="BL1814" s="18" t="s">
        <v>283</v>
      </c>
      <c r="BM1814" s="197" t="s">
        <v>4191</v>
      </c>
    </row>
    <row r="1815" spans="1:65" s="2" customFormat="1" ht="44.25" customHeight="1">
      <c r="A1815" s="35"/>
      <c r="B1815" s="36"/>
      <c r="C1815" s="187" t="s">
        <v>4192</v>
      </c>
      <c r="D1815" s="187" t="s">
        <v>160</v>
      </c>
      <c r="E1815" s="188" t="s">
        <v>3222</v>
      </c>
      <c r="F1815" s="189" t="s">
        <v>3223</v>
      </c>
      <c r="G1815" s="190" t="s">
        <v>498</v>
      </c>
      <c r="H1815" s="191">
        <v>2</v>
      </c>
      <c r="I1815" s="192"/>
      <c r="J1815" s="191">
        <f t="shared" si="238"/>
        <v>0</v>
      </c>
      <c r="K1815" s="189" t="s">
        <v>1</v>
      </c>
      <c r="L1815" s="40"/>
      <c r="M1815" s="193" t="s">
        <v>1</v>
      </c>
      <c r="N1815" s="194" t="s">
        <v>41</v>
      </c>
      <c r="O1815" s="72"/>
      <c r="P1815" s="195">
        <f t="shared" si="239"/>
        <v>0</v>
      </c>
      <c r="Q1815" s="195">
        <v>0</v>
      </c>
      <c r="R1815" s="195">
        <f t="shared" si="240"/>
        <v>0</v>
      </c>
      <c r="S1815" s="195">
        <v>0</v>
      </c>
      <c r="T1815" s="196">
        <f t="shared" si="241"/>
        <v>0</v>
      </c>
      <c r="U1815" s="35"/>
      <c r="V1815" s="35"/>
      <c r="W1815" s="35"/>
      <c r="X1815" s="35"/>
      <c r="Y1815" s="35"/>
      <c r="Z1815" s="35"/>
      <c r="AA1815" s="35"/>
      <c r="AB1815" s="35"/>
      <c r="AC1815" s="35"/>
      <c r="AD1815" s="35"/>
      <c r="AE1815" s="35"/>
      <c r="AR1815" s="197" t="s">
        <v>283</v>
      </c>
      <c r="AT1815" s="197" t="s">
        <v>160</v>
      </c>
      <c r="AU1815" s="197" t="s">
        <v>85</v>
      </c>
      <c r="AY1815" s="18" t="s">
        <v>158</v>
      </c>
      <c r="BE1815" s="198">
        <f t="shared" si="242"/>
        <v>0</v>
      </c>
      <c r="BF1815" s="198">
        <f t="shared" si="243"/>
        <v>0</v>
      </c>
      <c r="BG1815" s="198">
        <f t="shared" si="244"/>
        <v>0</v>
      </c>
      <c r="BH1815" s="198">
        <f t="shared" si="245"/>
        <v>0</v>
      </c>
      <c r="BI1815" s="198">
        <f t="shared" si="246"/>
        <v>0</v>
      </c>
      <c r="BJ1815" s="18" t="s">
        <v>8</v>
      </c>
      <c r="BK1815" s="198">
        <f t="shared" si="247"/>
        <v>0</v>
      </c>
      <c r="BL1815" s="18" t="s">
        <v>283</v>
      </c>
      <c r="BM1815" s="197" t="s">
        <v>4193</v>
      </c>
    </row>
    <row r="1816" spans="1:65" s="2" customFormat="1" ht="24">
      <c r="A1816" s="35"/>
      <c r="B1816" s="36"/>
      <c r="C1816" s="187" t="s">
        <v>4194</v>
      </c>
      <c r="D1816" s="187" t="s">
        <v>160</v>
      </c>
      <c r="E1816" s="188" t="s">
        <v>3226</v>
      </c>
      <c r="F1816" s="189" t="s">
        <v>3189</v>
      </c>
      <c r="G1816" s="190" t="s">
        <v>498</v>
      </c>
      <c r="H1816" s="191">
        <v>1</v>
      </c>
      <c r="I1816" s="192"/>
      <c r="J1816" s="191">
        <f t="shared" si="238"/>
        <v>0</v>
      </c>
      <c r="K1816" s="189" t="s">
        <v>1</v>
      </c>
      <c r="L1816" s="40"/>
      <c r="M1816" s="193" t="s">
        <v>1</v>
      </c>
      <c r="N1816" s="194" t="s">
        <v>41</v>
      </c>
      <c r="O1816" s="72"/>
      <c r="P1816" s="195">
        <f t="shared" si="239"/>
        <v>0</v>
      </c>
      <c r="Q1816" s="195">
        <v>0</v>
      </c>
      <c r="R1816" s="195">
        <f t="shared" si="240"/>
        <v>0</v>
      </c>
      <c r="S1816" s="195">
        <v>0</v>
      </c>
      <c r="T1816" s="196">
        <f t="shared" si="241"/>
        <v>0</v>
      </c>
      <c r="U1816" s="35"/>
      <c r="V1816" s="35"/>
      <c r="W1816" s="35"/>
      <c r="X1816" s="35"/>
      <c r="Y1816" s="35"/>
      <c r="Z1816" s="35"/>
      <c r="AA1816" s="35"/>
      <c r="AB1816" s="35"/>
      <c r="AC1816" s="35"/>
      <c r="AD1816" s="35"/>
      <c r="AE1816" s="35"/>
      <c r="AR1816" s="197" t="s">
        <v>283</v>
      </c>
      <c r="AT1816" s="197" t="s">
        <v>160</v>
      </c>
      <c r="AU1816" s="197" t="s">
        <v>85</v>
      </c>
      <c r="AY1816" s="18" t="s">
        <v>158</v>
      </c>
      <c r="BE1816" s="198">
        <f t="shared" si="242"/>
        <v>0</v>
      </c>
      <c r="BF1816" s="198">
        <f t="shared" si="243"/>
        <v>0</v>
      </c>
      <c r="BG1816" s="198">
        <f t="shared" si="244"/>
        <v>0</v>
      </c>
      <c r="BH1816" s="198">
        <f t="shared" si="245"/>
        <v>0</v>
      </c>
      <c r="BI1816" s="198">
        <f t="shared" si="246"/>
        <v>0</v>
      </c>
      <c r="BJ1816" s="18" t="s">
        <v>8</v>
      </c>
      <c r="BK1816" s="198">
        <f t="shared" si="247"/>
        <v>0</v>
      </c>
      <c r="BL1816" s="18" t="s">
        <v>283</v>
      </c>
      <c r="BM1816" s="197" t="s">
        <v>4195</v>
      </c>
    </row>
    <row r="1817" spans="1:65" s="2" customFormat="1" ht="24">
      <c r="A1817" s="35"/>
      <c r="B1817" s="36"/>
      <c r="C1817" s="187" t="s">
        <v>4196</v>
      </c>
      <c r="D1817" s="187" t="s">
        <v>160</v>
      </c>
      <c r="E1817" s="188" t="s">
        <v>3229</v>
      </c>
      <c r="F1817" s="189" t="s">
        <v>3230</v>
      </c>
      <c r="G1817" s="190" t="s">
        <v>498</v>
      </c>
      <c r="H1817" s="191">
        <v>1</v>
      </c>
      <c r="I1817" s="192"/>
      <c r="J1817" s="191">
        <f t="shared" si="238"/>
        <v>0</v>
      </c>
      <c r="K1817" s="189" t="s">
        <v>1</v>
      </c>
      <c r="L1817" s="40"/>
      <c r="M1817" s="193" t="s">
        <v>1</v>
      </c>
      <c r="N1817" s="194" t="s">
        <v>41</v>
      </c>
      <c r="O1817" s="72"/>
      <c r="P1817" s="195">
        <f t="shared" si="239"/>
        <v>0</v>
      </c>
      <c r="Q1817" s="195">
        <v>0</v>
      </c>
      <c r="R1817" s="195">
        <f t="shared" si="240"/>
        <v>0</v>
      </c>
      <c r="S1817" s="195">
        <v>0</v>
      </c>
      <c r="T1817" s="196">
        <f t="shared" si="241"/>
        <v>0</v>
      </c>
      <c r="U1817" s="35"/>
      <c r="V1817" s="35"/>
      <c r="W1817" s="35"/>
      <c r="X1817" s="35"/>
      <c r="Y1817" s="35"/>
      <c r="Z1817" s="35"/>
      <c r="AA1817" s="35"/>
      <c r="AB1817" s="35"/>
      <c r="AC1817" s="35"/>
      <c r="AD1817" s="35"/>
      <c r="AE1817" s="35"/>
      <c r="AR1817" s="197" t="s">
        <v>283</v>
      </c>
      <c r="AT1817" s="197" t="s">
        <v>160</v>
      </c>
      <c r="AU1817" s="197" t="s">
        <v>85</v>
      </c>
      <c r="AY1817" s="18" t="s">
        <v>158</v>
      </c>
      <c r="BE1817" s="198">
        <f t="shared" si="242"/>
        <v>0</v>
      </c>
      <c r="BF1817" s="198">
        <f t="shared" si="243"/>
        <v>0</v>
      </c>
      <c r="BG1817" s="198">
        <f t="shared" si="244"/>
        <v>0</v>
      </c>
      <c r="BH1817" s="198">
        <f t="shared" si="245"/>
        <v>0</v>
      </c>
      <c r="BI1817" s="198">
        <f t="shared" si="246"/>
        <v>0</v>
      </c>
      <c r="BJ1817" s="18" t="s">
        <v>8</v>
      </c>
      <c r="BK1817" s="198">
        <f t="shared" si="247"/>
        <v>0</v>
      </c>
      <c r="BL1817" s="18" t="s">
        <v>283</v>
      </c>
      <c r="BM1817" s="197" t="s">
        <v>4197</v>
      </c>
    </row>
    <row r="1818" spans="1:65" s="2" customFormat="1" ht="36">
      <c r="A1818" s="35"/>
      <c r="B1818" s="36"/>
      <c r="C1818" s="187" t="s">
        <v>4198</v>
      </c>
      <c r="D1818" s="187" t="s">
        <v>160</v>
      </c>
      <c r="E1818" s="188" t="s">
        <v>3233</v>
      </c>
      <c r="F1818" s="189" t="s">
        <v>3234</v>
      </c>
      <c r="G1818" s="190" t="s">
        <v>498</v>
      </c>
      <c r="H1818" s="191">
        <v>1</v>
      </c>
      <c r="I1818" s="192"/>
      <c r="J1818" s="191">
        <f t="shared" si="238"/>
        <v>0</v>
      </c>
      <c r="K1818" s="189" t="s">
        <v>1</v>
      </c>
      <c r="L1818" s="40"/>
      <c r="M1818" s="193" t="s">
        <v>1</v>
      </c>
      <c r="N1818" s="194" t="s">
        <v>41</v>
      </c>
      <c r="O1818" s="72"/>
      <c r="P1818" s="195">
        <f t="shared" si="239"/>
        <v>0</v>
      </c>
      <c r="Q1818" s="195">
        <v>0</v>
      </c>
      <c r="R1818" s="195">
        <f t="shared" si="240"/>
        <v>0</v>
      </c>
      <c r="S1818" s="195">
        <v>0</v>
      </c>
      <c r="T1818" s="196">
        <f t="shared" si="241"/>
        <v>0</v>
      </c>
      <c r="U1818" s="35"/>
      <c r="V1818" s="35"/>
      <c r="W1818" s="35"/>
      <c r="X1818" s="35"/>
      <c r="Y1818" s="35"/>
      <c r="Z1818" s="35"/>
      <c r="AA1818" s="35"/>
      <c r="AB1818" s="35"/>
      <c r="AC1818" s="35"/>
      <c r="AD1818" s="35"/>
      <c r="AE1818" s="35"/>
      <c r="AR1818" s="197" t="s">
        <v>283</v>
      </c>
      <c r="AT1818" s="197" t="s">
        <v>160</v>
      </c>
      <c r="AU1818" s="197" t="s">
        <v>85</v>
      </c>
      <c r="AY1818" s="18" t="s">
        <v>158</v>
      </c>
      <c r="BE1818" s="198">
        <f t="shared" si="242"/>
        <v>0</v>
      </c>
      <c r="BF1818" s="198">
        <f t="shared" si="243"/>
        <v>0</v>
      </c>
      <c r="BG1818" s="198">
        <f t="shared" si="244"/>
        <v>0</v>
      </c>
      <c r="BH1818" s="198">
        <f t="shared" si="245"/>
        <v>0</v>
      </c>
      <c r="BI1818" s="198">
        <f t="shared" si="246"/>
        <v>0</v>
      </c>
      <c r="BJ1818" s="18" t="s">
        <v>8</v>
      </c>
      <c r="BK1818" s="198">
        <f t="shared" si="247"/>
        <v>0</v>
      </c>
      <c r="BL1818" s="18" t="s">
        <v>283</v>
      </c>
      <c r="BM1818" s="197" t="s">
        <v>4199</v>
      </c>
    </row>
    <row r="1819" spans="1:65" s="2" customFormat="1" ht="24">
      <c r="A1819" s="35"/>
      <c r="B1819" s="36"/>
      <c r="C1819" s="187" t="s">
        <v>4200</v>
      </c>
      <c r="D1819" s="187" t="s">
        <v>160</v>
      </c>
      <c r="E1819" s="188" t="s">
        <v>3237</v>
      </c>
      <c r="F1819" s="189" t="s">
        <v>3238</v>
      </c>
      <c r="G1819" s="190" t="s">
        <v>498</v>
      </c>
      <c r="H1819" s="191">
        <v>1</v>
      </c>
      <c r="I1819" s="192"/>
      <c r="J1819" s="191">
        <f t="shared" si="238"/>
        <v>0</v>
      </c>
      <c r="K1819" s="189" t="s">
        <v>1</v>
      </c>
      <c r="L1819" s="40"/>
      <c r="M1819" s="193" t="s">
        <v>1</v>
      </c>
      <c r="N1819" s="194" t="s">
        <v>41</v>
      </c>
      <c r="O1819" s="72"/>
      <c r="P1819" s="195">
        <f t="shared" si="239"/>
        <v>0</v>
      </c>
      <c r="Q1819" s="195">
        <v>0</v>
      </c>
      <c r="R1819" s="195">
        <f t="shared" si="240"/>
        <v>0</v>
      </c>
      <c r="S1819" s="195">
        <v>0</v>
      </c>
      <c r="T1819" s="196">
        <f t="shared" si="241"/>
        <v>0</v>
      </c>
      <c r="U1819" s="35"/>
      <c r="V1819" s="35"/>
      <c r="W1819" s="35"/>
      <c r="X1819" s="35"/>
      <c r="Y1819" s="35"/>
      <c r="Z1819" s="35"/>
      <c r="AA1819" s="35"/>
      <c r="AB1819" s="35"/>
      <c r="AC1819" s="35"/>
      <c r="AD1819" s="35"/>
      <c r="AE1819" s="35"/>
      <c r="AR1819" s="197" t="s">
        <v>283</v>
      </c>
      <c r="AT1819" s="197" t="s">
        <v>160</v>
      </c>
      <c r="AU1819" s="197" t="s">
        <v>85</v>
      </c>
      <c r="AY1819" s="18" t="s">
        <v>158</v>
      </c>
      <c r="BE1819" s="198">
        <f t="shared" si="242"/>
        <v>0</v>
      </c>
      <c r="BF1819" s="198">
        <f t="shared" si="243"/>
        <v>0</v>
      </c>
      <c r="BG1819" s="198">
        <f t="shared" si="244"/>
        <v>0</v>
      </c>
      <c r="BH1819" s="198">
        <f t="shared" si="245"/>
        <v>0</v>
      </c>
      <c r="BI1819" s="198">
        <f t="shared" si="246"/>
        <v>0</v>
      </c>
      <c r="BJ1819" s="18" t="s">
        <v>8</v>
      </c>
      <c r="BK1819" s="198">
        <f t="shared" si="247"/>
        <v>0</v>
      </c>
      <c r="BL1819" s="18" t="s">
        <v>283</v>
      </c>
      <c r="BM1819" s="197" t="s">
        <v>4201</v>
      </c>
    </row>
    <row r="1820" spans="1:65" s="2" customFormat="1" ht="36">
      <c r="A1820" s="35"/>
      <c r="B1820" s="36"/>
      <c r="C1820" s="187" t="s">
        <v>4202</v>
      </c>
      <c r="D1820" s="187" t="s">
        <v>160</v>
      </c>
      <c r="E1820" s="188" t="s">
        <v>3241</v>
      </c>
      <c r="F1820" s="189" t="s">
        <v>3242</v>
      </c>
      <c r="G1820" s="190" t="s">
        <v>498</v>
      </c>
      <c r="H1820" s="191">
        <v>2</v>
      </c>
      <c r="I1820" s="192"/>
      <c r="J1820" s="191">
        <f t="shared" si="238"/>
        <v>0</v>
      </c>
      <c r="K1820" s="189" t="s">
        <v>1</v>
      </c>
      <c r="L1820" s="40"/>
      <c r="M1820" s="193" t="s">
        <v>1</v>
      </c>
      <c r="N1820" s="194" t="s">
        <v>41</v>
      </c>
      <c r="O1820" s="72"/>
      <c r="P1820" s="195">
        <f t="shared" si="239"/>
        <v>0</v>
      </c>
      <c r="Q1820" s="195">
        <v>0</v>
      </c>
      <c r="R1820" s="195">
        <f t="shared" si="240"/>
        <v>0</v>
      </c>
      <c r="S1820" s="195">
        <v>0</v>
      </c>
      <c r="T1820" s="196">
        <f t="shared" si="241"/>
        <v>0</v>
      </c>
      <c r="U1820" s="35"/>
      <c r="V1820" s="35"/>
      <c r="W1820" s="35"/>
      <c r="X1820" s="35"/>
      <c r="Y1820" s="35"/>
      <c r="Z1820" s="35"/>
      <c r="AA1820" s="35"/>
      <c r="AB1820" s="35"/>
      <c r="AC1820" s="35"/>
      <c r="AD1820" s="35"/>
      <c r="AE1820" s="35"/>
      <c r="AR1820" s="197" t="s">
        <v>283</v>
      </c>
      <c r="AT1820" s="197" t="s">
        <v>160</v>
      </c>
      <c r="AU1820" s="197" t="s">
        <v>85</v>
      </c>
      <c r="AY1820" s="18" t="s">
        <v>158</v>
      </c>
      <c r="BE1820" s="198">
        <f t="shared" si="242"/>
        <v>0</v>
      </c>
      <c r="BF1820" s="198">
        <f t="shared" si="243"/>
        <v>0</v>
      </c>
      <c r="BG1820" s="198">
        <f t="shared" si="244"/>
        <v>0</v>
      </c>
      <c r="BH1820" s="198">
        <f t="shared" si="245"/>
        <v>0</v>
      </c>
      <c r="BI1820" s="198">
        <f t="shared" si="246"/>
        <v>0</v>
      </c>
      <c r="BJ1820" s="18" t="s">
        <v>8</v>
      </c>
      <c r="BK1820" s="198">
        <f t="shared" si="247"/>
        <v>0</v>
      </c>
      <c r="BL1820" s="18" t="s">
        <v>283</v>
      </c>
      <c r="BM1820" s="197" t="s">
        <v>4203</v>
      </c>
    </row>
    <row r="1821" spans="1:65" s="2" customFormat="1" ht="24">
      <c r="A1821" s="35"/>
      <c r="B1821" s="36"/>
      <c r="C1821" s="187" t="s">
        <v>4204</v>
      </c>
      <c r="D1821" s="187" t="s">
        <v>160</v>
      </c>
      <c r="E1821" s="188" t="s">
        <v>3245</v>
      </c>
      <c r="F1821" s="189" t="s">
        <v>3246</v>
      </c>
      <c r="G1821" s="190" t="s">
        <v>498</v>
      </c>
      <c r="H1821" s="191">
        <v>2</v>
      </c>
      <c r="I1821" s="192"/>
      <c r="J1821" s="191">
        <f t="shared" si="238"/>
        <v>0</v>
      </c>
      <c r="K1821" s="189" t="s">
        <v>1</v>
      </c>
      <c r="L1821" s="40"/>
      <c r="M1821" s="193" t="s">
        <v>1</v>
      </c>
      <c r="N1821" s="194" t="s">
        <v>41</v>
      </c>
      <c r="O1821" s="72"/>
      <c r="P1821" s="195">
        <f t="shared" si="239"/>
        <v>0</v>
      </c>
      <c r="Q1821" s="195">
        <v>0</v>
      </c>
      <c r="R1821" s="195">
        <f t="shared" si="240"/>
        <v>0</v>
      </c>
      <c r="S1821" s="195">
        <v>0</v>
      </c>
      <c r="T1821" s="196">
        <f t="shared" si="241"/>
        <v>0</v>
      </c>
      <c r="U1821" s="35"/>
      <c r="V1821" s="35"/>
      <c r="W1821" s="35"/>
      <c r="X1821" s="35"/>
      <c r="Y1821" s="35"/>
      <c r="Z1821" s="35"/>
      <c r="AA1821" s="35"/>
      <c r="AB1821" s="35"/>
      <c r="AC1821" s="35"/>
      <c r="AD1821" s="35"/>
      <c r="AE1821" s="35"/>
      <c r="AR1821" s="197" t="s">
        <v>283</v>
      </c>
      <c r="AT1821" s="197" t="s">
        <v>160</v>
      </c>
      <c r="AU1821" s="197" t="s">
        <v>85</v>
      </c>
      <c r="AY1821" s="18" t="s">
        <v>158</v>
      </c>
      <c r="BE1821" s="198">
        <f t="shared" si="242"/>
        <v>0</v>
      </c>
      <c r="BF1821" s="198">
        <f t="shared" si="243"/>
        <v>0</v>
      </c>
      <c r="BG1821" s="198">
        <f t="shared" si="244"/>
        <v>0</v>
      </c>
      <c r="BH1821" s="198">
        <f t="shared" si="245"/>
        <v>0</v>
      </c>
      <c r="BI1821" s="198">
        <f t="shared" si="246"/>
        <v>0</v>
      </c>
      <c r="BJ1821" s="18" t="s">
        <v>8</v>
      </c>
      <c r="BK1821" s="198">
        <f t="shared" si="247"/>
        <v>0</v>
      </c>
      <c r="BL1821" s="18" t="s">
        <v>283</v>
      </c>
      <c r="BM1821" s="197" t="s">
        <v>4205</v>
      </c>
    </row>
    <row r="1822" spans="1:65" s="2" customFormat="1" ht="24">
      <c r="A1822" s="35"/>
      <c r="B1822" s="36"/>
      <c r="C1822" s="187" t="s">
        <v>4206</v>
      </c>
      <c r="D1822" s="187" t="s">
        <v>160</v>
      </c>
      <c r="E1822" s="188" t="s">
        <v>3249</v>
      </c>
      <c r="F1822" s="189" t="s">
        <v>3250</v>
      </c>
      <c r="G1822" s="190" t="s">
        <v>498</v>
      </c>
      <c r="H1822" s="191">
        <v>1</v>
      </c>
      <c r="I1822" s="192"/>
      <c r="J1822" s="191">
        <f t="shared" si="238"/>
        <v>0</v>
      </c>
      <c r="K1822" s="189" t="s">
        <v>1</v>
      </c>
      <c r="L1822" s="40"/>
      <c r="M1822" s="193" t="s">
        <v>1</v>
      </c>
      <c r="N1822" s="194" t="s">
        <v>41</v>
      </c>
      <c r="O1822" s="72"/>
      <c r="P1822" s="195">
        <f t="shared" si="239"/>
        <v>0</v>
      </c>
      <c r="Q1822" s="195">
        <v>0</v>
      </c>
      <c r="R1822" s="195">
        <f t="shared" si="240"/>
        <v>0</v>
      </c>
      <c r="S1822" s="195">
        <v>0</v>
      </c>
      <c r="T1822" s="196">
        <f t="shared" si="241"/>
        <v>0</v>
      </c>
      <c r="U1822" s="35"/>
      <c r="V1822" s="35"/>
      <c r="W1822" s="35"/>
      <c r="X1822" s="35"/>
      <c r="Y1822" s="35"/>
      <c r="Z1822" s="35"/>
      <c r="AA1822" s="35"/>
      <c r="AB1822" s="35"/>
      <c r="AC1822" s="35"/>
      <c r="AD1822" s="35"/>
      <c r="AE1822" s="35"/>
      <c r="AR1822" s="197" t="s">
        <v>283</v>
      </c>
      <c r="AT1822" s="197" t="s">
        <v>160</v>
      </c>
      <c r="AU1822" s="197" t="s">
        <v>85</v>
      </c>
      <c r="AY1822" s="18" t="s">
        <v>158</v>
      </c>
      <c r="BE1822" s="198">
        <f t="shared" si="242"/>
        <v>0</v>
      </c>
      <c r="BF1822" s="198">
        <f t="shared" si="243"/>
        <v>0</v>
      </c>
      <c r="BG1822" s="198">
        <f t="shared" si="244"/>
        <v>0</v>
      </c>
      <c r="BH1822" s="198">
        <f t="shared" si="245"/>
        <v>0</v>
      </c>
      <c r="BI1822" s="198">
        <f t="shared" si="246"/>
        <v>0</v>
      </c>
      <c r="BJ1822" s="18" t="s">
        <v>8</v>
      </c>
      <c r="BK1822" s="198">
        <f t="shared" si="247"/>
        <v>0</v>
      </c>
      <c r="BL1822" s="18" t="s">
        <v>283</v>
      </c>
      <c r="BM1822" s="197" t="s">
        <v>4207</v>
      </c>
    </row>
    <row r="1823" spans="1:65" s="2" customFormat="1" ht="24">
      <c r="A1823" s="35"/>
      <c r="B1823" s="36"/>
      <c r="C1823" s="187" t="s">
        <v>4208</v>
      </c>
      <c r="D1823" s="187" t="s">
        <v>160</v>
      </c>
      <c r="E1823" s="188" t="s">
        <v>3253</v>
      </c>
      <c r="F1823" s="189" t="s">
        <v>3254</v>
      </c>
      <c r="G1823" s="190" t="s">
        <v>498</v>
      </c>
      <c r="H1823" s="191">
        <v>1</v>
      </c>
      <c r="I1823" s="192"/>
      <c r="J1823" s="191">
        <f t="shared" si="238"/>
        <v>0</v>
      </c>
      <c r="K1823" s="189" t="s">
        <v>1</v>
      </c>
      <c r="L1823" s="40"/>
      <c r="M1823" s="193" t="s">
        <v>1</v>
      </c>
      <c r="N1823" s="194" t="s">
        <v>41</v>
      </c>
      <c r="O1823" s="72"/>
      <c r="P1823" s="195">
        <f t="shared" si="239"/>
        <v>0</v>
      </c>
      <c r="Q1823" s="195">
        <v>0</v>
      </c>
      <c r="R1823" s="195">
        <f t="shared" si="240"/>
        <v>0</v>
      </c>
      <c r="S1823" s="195">
        <v>0</v>
      </c>
      <c r="T1823" s="196">
        <f t="shared" si="241"/>
        <v>0</v>
      </c>
      <c r="U1823" s="35"/>
      <c r="V1823" s="35"/>
      <c r="W1823" s="35"/>
      <c r="X1823" s="35"/>
      <c r="Y1823" s="35"/>
      <c r="Z1823" s="35"/>
      <c r="AA1823" s="35"/>
      <c r="AB1823" s="35"/>
      <c r="AC1823" s="35"/>
      <c r="AD1823" s="35"/>
      <c r="AE1823" s="35"/>
      <c r="AR1823" s="197" t="s">
        <v>283</v>
      </c>
      <c r="AT1823" s="197" t="s">
        <v>160</v>
      </c>
      <c r="AU1823" s="197" t="s">
        <v>85</v>
      </c>
      <c r="AY1823" s="18" t="s">
        <v>158</v>
      </c>
      <c r="BE1823" s="198">
        <f t="shared" si="242"/>
        <v>0</v>
      </c>
      <c r="BF1823" s="198">
        <f t="shared" si="243"/>
        <v>0</v>
      </c>
      <c r="BG1823" s="198">
        <f t="shared" si="244"/>
        <v>0</v>
      </c>
      <c r="BH1823" s="198">
        <f t="shared" si="245"/>
        <v>0</v>
      </c>
      <c r="BI1823" s="198">
        <f t="shared" si="246"/>
        <v>0</v>
      </c>
      <c r="BJ1823" s="18" t="s">
        <v>8</v>
      </c>
      <c r="BK1823" s="198">
        <f t="shared" si="247"/>
        <v>0</v>
      </c>
      <c r="BL1823" s="18" t="s">
        <v>283</v>
      </c>
      <c r="BM1823" s="197" t="s">
        <v>4209</v>
      </c>
    </row>
    <row r="1824" spans="1:65" s="2" customFormat="1" ht="36">
      <c r="A1824" s="35"/>
      <c r="B1824" s="36"/>
      <c r="C1824" s="187" t="s">
        <v>4210</v>
      </c>
      <c r="D1824" s="187" t="s">
        <v>160</v>
      </c>
      <c r="E1824" s="188" t="s">
        <v>3257</v>
      </c>
      <c r="F1824" s="189" t="s">
        <v>3258</v>
      </c>
      <c r="G1824" s="190" t="s">
        <v>498</v>
      </c>
      <c r="H1824" s="191">
        <v>6</v>
      </c>
      <c r="I1824" s="192"/>
      <c r="J1824" s="191">
        <f t="shared" si="238"/>
        <v>0</v>
      </c>
      <c r="K1824" s="189" t="s">
        <v>1</v>
      </c>
      <c r="L1824" s="40"/>
      <c r="M1824" s="193" t="s">
        <v>1</v>
      </c>
      <c r="N1824" s="194" t="s">
        <v>41</v>
      </c>
      <c r="O1824" s="72"/>
      <c r="P1824" s="195">
        <f t="shared" si="239"/>
        <v>0</v>
      </c>
      <c r="Q1824" s="195">
        <v>0</v>
      </c>
      <c r="R1824" s="195">
        <f t="shared" si="240"/>
        <v>0</v>
      </c>
      <c r="S1824" s="195">
        <v>0</v>
      </c>
      <c r="T1824" s="196">
        <f t="shared" si="241"/>
        <v>0</v>
      </c>
      <c r="U1824" s="35"/>
      <c r="V1824" s="35"/>
      <c r="W1824" s="35"/>
      <c r="X1824" s="35"/>
      <c r="Y1824" s="35"/>
      <c r="Z1824" s="35"/>
      <c r="AA1824" s="35"/>
      <c r="AB1824" s="35"/>
      <c r="AC1824" s="35"/>
      <c r="AD1824" s="35"/>
      <c r="AE1824" s="35"/>
      <c r="AR1824" s="197" t="s">
        <v>283</v>
      </c>
      <c r="AT1824" s="197" t="s">
        <v>160</v>
      </c>
      <c r="AU1824" s="197" t="s">
        <v>85</v>
      </c>
      <c r="AY1824" s="18" t="s">
        <v>158</v>
      </c>
      <c r="BE1824" s="198">
        <f t="shared" si="242"/>
        <v>0</v>
      </c>
      <c r="BF1824" s="198">
        <f t="shared" si="243"/>
        <v>0</v>
      </c>
      <c r="BG1824" s="198">
        <f t="shared" si="244"/>
        <v>0</v>
      </c>
      <c r="BH1824" s="198">
        <f t="shared" si="245"/>
        <v>0</v>
      </c>
      <c r="BI1824" s="198">
        <f t="shared" si="246"/>
        <v>0</v>
      </c>
      <c r="BJ1824" s="18" t="s">
        <v>8</v>
      </c>
      <c r="BK1824" s="198">
        <f t="shared" si="247"/>
        <v>0</v>
      </c>
      <c r="BL1824" s="18" t="s">
        <v>283</v>
      </c>
      <c r="BM1824" s="197" t="s">
        <v>4211</v>
      </c>
    </row>
    <row r="1825" spans="1:65" s="2" customFormat="1" ht="44.25" customHeight="1">
      <c r="A1825" s="35"/>
      <c r="B1825" s="36"/>
      <c r="C1825" s="187" t="s">
        <v>4212</v>
      </c>
      <c r="D1825" s="187" t="s">
        <v>160</v>
      </c>
      <c r="E1825" s="188" t="s">
        <v>3261</v>
      </c>
      <c r="F1825" s="189" t="s">
        <v>3262</v>
      </c>
      <c r="G1825" s="190" t="s">
        <v>498</v>
      </c>
      <c r="H1825" s="191">
        <v>3</v>
      </c>
      <c r="I1825" s="192"/>
      <c r="J1825" s="191">
        <f t="shared" si="238"/>
        <v>0</v>
      </c>
      <c r="K1825" s="189" t="s">
        <v>1</v>
      </c>
      <c r="L1825" s="40"/>
      <c r="M1825" s="193" t="s">
        <v>1</v>
      </c>
      <c r="N1825" s="194" t="s">
        <v>41</v>
      </c>
      <c r="O1825" s="72"/>
      <c r="P1825" s="195">
        <f t="shared" si="239"/>
        <v>0</v>
      </c>
      <c r="Q1825" s="195">
        <v>0</v>
      </c>
      <c r="R1825" s="195">
        <f t="shared" si="240"/>
        <v>0</v>
      </c>
      <c r="S1825" s="195">
        <v>0</v>
      </c>
      <c r="T1825" s="196">
        <f t="shared" si="241"/>
        <v>0</v>
      </c>
      <c r="U1825" s="35"/>
      <c r="V1825" s="35"/>
      <c r="W1825" s="35"/>
      <c r="X1825" s="35"/>
      <c r="Y1825" s="35"/>
      <c r="Z1825" s="35"/>
      <c r="AA1825" s="35"/>
      <c r="AB1825" s="35"/>
      <c r="AC1825" s="35"/>
      <c r="AD1825" s="35"/>
      <c r="AE1825" s="35"/>
      <c r="AR1825" s="197" t="s">
        <v>283</v>
      </c>
      <c r="AT1825" s="197" t="s">
        <v>160</v>
      </c>
      <c r="AU1825" s="197" t="s">
        <v>85</v>
      </c>
      <c r="AY1825" s="18" t="s">
        <v>158</v>
      </c>
      <c r="BE1825" s="198">
        <f t="shared" si="242"/>
        <v>0</v>
      </c>
      <c r="BF1825" s="198">
        <f t="shared" si="243"/>
        <v>0</v>
      </c>
      <c r="BG1825" s="198">
        <f t="shared" si="244"/>
        <v>0</v>
      </c>
      <c r="BH1825" s="198">
        <f t="shared" si="245"/>
        <v>0</v>
      </c>
      <c r="BI1825" s="198">
        <f t="shared" si="246"/>
        <v>0</v>
      </c>
      <c r="BJ1825" s="18" t="s">
        <v>8</v>
      </c>
      <c r="BK1825" s="198">
        <f t="shared" si="247"/>
        <v>0</v>
      </c>
      <c r="BL1825" s="18" t="s">
        <v>283</v>
      </c>
      <c r="BM1825" s="197" t="s">
        <v>4213</v>
      </c>
    </row>
    <row r="1826" spans="1:65" s="2" customFormat="1" ht="44.25" customHeight="1">
      <c r="A1826" s="35"/>
      <c r="B1826" s="36"/>
      <c r="C1826" s="187" t="s">
        <v>4214</v>
      </c>
      <c r="D1826" s="187" t="s">
        <v>160</v>
      </c>
      <c r="E1826" s="188" t="s">
        <v>3265</v>
      </c>
      <c r="F1826" s="189" t="s">
        <v>3266</v>
      </c>
      <c r="G1826" s="190" t="s">
        <v>498</v>
      </c>
      <c r="H1826" s="191">
        <v>2</v>
      </c>
      <c r="I1826" s="192"/>
      <c r="J1826" s="191">
        <f t="shared" si="238"/>
        <v>0</v>
      </c>
      <c r="K1826" s="189" t="s">
        <v>1</v>
      </c>
      <c r="L1826" s="40"/>
      <c r="M1826" s="193" t="s">
        <v>1</v>
      </c>
      <c r="N1826" s="194" t="s">
        <v>41</v>
      </c>
      <c r="O1826" s="72"/>
      <c r="P1826" s="195">
        <f t="shared" si="239"/>
        <v>0</v>
      </c>
      <c r="Q1826" s="195">
        <v>0</v>
      </c>
      <c r="R1826" s="195">
        <f t="shared" si="240"/>
        <v>0</v>
      </c>
      <c r="S1826" s="195">
        <v>0</v>
      </c>
      <c r="T1826" s="196">
        <f t="shared" si="241"/>
        <v>0</v>
      </c>
      <c r="U1826" s="35"/>
      <c r="V1826" s="35"/>
      <c r="W1826" s="35"/>
      <c r="X1826" s="35"/>
      <c r="Y1826" s="35"/>
      <c r="Z1826" s="35"/>
      <c r="AA1826" s="35"/>
      <c r="AB1826" s="35"/>
      <c r="AC1826" s="35"/>
      <c r="AD1826" s="35"/>
      <c r="AE1826" s="35"/>
      <c r="AR1826" s="197" t="s">
        <v>283</v>
      </c>
      <c r="AT1826" s="197" t="s">
        <v>160</v>
      </c>
      <c r="AU1826" s="197" t="s">
        <v>85</v>
      </c>
      <c r="AY1826" s="18" t="s">
        <v>158</v>
      </c>
      <c r="BE1826" s="198">
        <f t="shared" si="242"/>
        <v>0</v>
      </c>
      <c r="BF1826" s="198">
        <f t="shared" si="243"/>
        <v>0</v>
      </c>
      <c r="BG1826" s="198">
        <f t="shared" si="244"/>
        <v>0</v>
      </c>
      <c r="BH1826" s="198">
        <f t="shared" si="245"/>
        <v>0</v>
      </c>
      <c r="BI1826" s="198">
        <f t="shared" si="246"/>
        <v>0</v>
      </c>
      <c r="BJ1826" s="18" t="s">
        <v>8</v>
      </c>
      <c r="BK1826" s="198">
        <f t="shared" si="247"/>
        <v>0</v>
      </c>
      <c r="BL1826" s="18" t="s">
        <v>283</v>
      </c>
      <c r="BM1826" s="197" t="s">
        <v>4215</v>
      </c>
    </row>
    <row r="1827" spans="1:65" s="2" customFormat="1" ht="16.5" customHeight="1">
      <c r="A1827" s="35"/>
      <c r="B1827" s="36"/>
      <c r="C1827" s="187" t="s">
        <v>4216</v>
      </c>
      <c r="D1827" s="187" t="s">
        <v>160</v>
      </c>
      <c r="E1827" s="188" t="s">
        <v>3122</v>
      </c>
      <c r="F1827" s="189" t="s">
        <v>1738</v>
      </c>
      <c r="G1827" s="190" t="s">
        <v>1739</v>
      </c>
      <c r="H1827" s="191">
        <v>30</v>
      </c>
      <c r="I1827" s="192"/>
      <c r="J1827" s="191">
        <f t="shared" si="238"/>
        <v>0</v>
      </c>
      <c r="K1827" s="189" t="s">
        <v>1</v>
      </c>
      <c r="L1827" s="40"/>
      <c r="M1827" s="193" t="s">
        <v>1</v>
      </c>
      <c r="N1827" s="194" t="s">
        <v>41</v>
      </c>
      <c r="O1827" s="72"/>
      <c r="P1827" s="195">
        <f t="shared" si="239"/>
        <v>0</v>
      </c>
      <c r="Q1827" s="195">
        <v>0</v>
      </c>
      <c r="R1827" s="195">
        <f t="shared" si="240"/>
        <v>0</v>
      </c>
      <c r="S1827" s="195">
        <v>0</v>
      </c>
      <c r="T1827" s="196">
        <f t="shared" si="241"/>
        <v>0</v>
      </c>
      <c r="U1827" s="35"/>
      <c r="V1827" s="35"/>
      <c r="W1827" s="35"/>
      <c r="X1827" s="35"/>
      <c r="Y1827" s="35"/>
      <c r="Z1827" s="35"/>
      <c r="AA1827" s="35"/>
      <c r="AB1827" s="35"/>
      <c r="AC1827" s="35"/>
      <c r="AD1827" s="35"/>
      <c r="AE1827" s="35"/>
      <c r="AR1827" s="197" t="s">
        <v>283</v>
      </c>
      <c r="AT1827" s="197" t="s">
        <v>160</v>
      </c>
      <c r="AU1827" s="197" t="s">
        <v>85</v>
      </c>
      <c r="AY1827" s="18" t="s">
        <v>158</v>
      </c>
      <c r="BE1827" s="198">
        <f t="shared" si="242"/>
        <v>0</v>
      </c>
      <c r="BF1827" s="198">
        <f t="shared" si="243"/>
        <v>0</v>
      </c>
      <c r="BG1827" s="198">
        <f t="shared" si="244"/>
        <v>0</v>
      </c>
      <c r="BH1827" s="198">
        <f t="shared" si="245"/>
        <v>0</v>
      </c>
      <c r="BI1827" s="198">
        <f t="shared" si="246"/>
        <v>0</v>
      </c>
      <c r="BJ1827" s="18" t="s">
        <v>8</v>
      </c>
      <c r="BK1827" s="198">
        <f t="shared" si="247"/>
        <v>0</v>
      </c>
      <c r="BL1827" s="18" t="s">
        <v>283</v>
      </c>
      <c r="BM1827" s="197" t="s">
        <v>4217</v>
      </c>
    </row>
    <row r="1828" spans="1:65" s="2" customFormat="1" ht="21.75" customHeight="1">
      <c r="A1828" s="35"/>
      <c r="B1828" s="36"/>
      <c r="C1828" s="187" t="s">
        <v>4218</v>
      </c>
      <c r="D1828" s="187" t="s">
        <v>160</v>
      </c>
      <c r="E1828" s="188" t="s">
        <v>3272</v>
      </c>
      <c r="F1828" s="189" t="s">
        <v>4219</v>
      </c>
      <c r="G1828" s="190" t="s">
        <v>1</v>
      </c>
      <c r="H1828" s="191">
        <v>0</v>
      </c>
      <c r="I1828" s="192"/>
      <c r="J1828" s="191">
        <f t="shared" si="238"/>
        <v>0</v>
      </c>
      <c r="K1828" s="189" t="s">
        <v>1</v>
      </c>
      <c r="L1828" s="40"/>
      <c r="M1828" s="193" t="s">
        <v>1</v>
      </c>
      <c r="N1828" s="194" t="s">
        <v>41</v>
      </c>
      <c r="O1828" s="72"/>
      <c r="P1828" s="195">
        <f t="shared" si="239"/>
        <v>0</v>
      </c>
      <c r="Q1828" s="195">
        <v>0</v>
      </c>
      <c r="R1828" s="195">
        <f t="shared" si="240"/>
        <v>0</v>
      </c>
      <c r="S1828" s="195">
        <v>0</v>
      </c>
      <c r="T1828" s="196">
        <f t="shared" si="241"/>
        <v>0</v>
      </c>
      <c r="U1828" s="35"/>
      <c r="V1828" s="35"/>
      <c r="W1828" s="35"/>
      <c r="X1828" s="35"/>
      <c r="Y1828" s="35"/>
      <c r="Z1828" s="35"/>
      <c r="AA1828" s="35"/>
      <c r="AB1828" s="35"/>
      <c r="AC1828" s="35"/>
      <c r="AD1828" s="35"/>
      <c r="AE1828" s="35"/>
      <c r="AR1828" s="197" t="s">
        <v>283</v>
      </c>
      <c r="AT1828" s="197" t="s">
        <v>160</v>
      </c>
      <c r="AU1828" s="197" t="s">
        <v>85</v>
      </c>
      <c r="AY1828" s="18" t="s">
        <v>158</v>
      </c>
      <c r="BE1828" s="198">
        <f t="shared" si="242"/>
        <v>0</v>
      </c>
      <c r="BF1828" s="198">
        <f t="shared" si="243"/>
        <v>0</v>
      </c>
      <c r="BG1828" s="198">
        <f t="shared" si="244"/>
        <v>0</v>
      </c>
      <c r="BH1828" s="198">
        <f t="shared" si="245"/>
        <v>0</v>
      </c>
      <c r="BI1828" s="198">
        <f t="shared" si="246"/>
        <v>0</v>
      </c>
      <c r="BJ1828" s="18" t="s">
        <v>8</v>
      </c>
      <c r="BK1828" s="198">
        <f t="shared" si="247"/>
        <v>0</v>
      </c>
      <c r="BL1828" s="18" t="s">
        <v>283</v>
      </c>
      <c r="BM1828" s="197" t="s">
        <v>4220</v>
      </c>
    </row>
    <row r="1829" spans="1:65" s="2" customFormat="1" ht="24">
      <c r="A1829" s="35"/>
      <c r="B1829" s="36"/>
      <c r="C1829" s="187" t="s">
        <v>4221</v>
      </c>
      <c r="D1829" s="187" t="s">
        <v>160</v>
      </c>
      <c r="E1829" s="188" t="s">
        <v>3125</v>
      </c>
      <c r="F1829" s="189" t="s">
        <v>3126</v>
      </c>
      <c r="G1829" s="190" t="s">
        <v>163</v>
      </c>
      <c r="H1829" s="191">
        <v>20</v>
      </c>
      <c r="I1829" s="192"/>
      <c r="J1829" s="191">
        <f t="shared" si="238"/>
        <v>0</v>
      </c>
      <c r="K1829" s="189" t="s">
        <v>1</v>
      </c>
      <c r="L1829" s="40"/>
      <c r="M1829" s="193" t="s">
        <v>1</v>
      </c>
      <c r="N1829" s="194" t="s">
        <v>41</v>
      </c>
      <c r="O1829" s="72"/>
      <c r="P1829" s="195">
        <f t="shared" si="239"/>
        <v>0</v>
      </c>
      <c r="Q1829" s="195">
        <v>0</v>
      </c>
      <c r="R1829" s="195">
        <f t="shared" si="240"/>
        <v>0</v>
      </c>
      <c r="S1829" s="195">
        <v>0</v>
      </c>
      <c r="T1829" s="196">
        <f t="shared" si="241"/>
        <v>0</v>
      </c>
      <c r="U1829" s="35"/>
      <c r="V1829" s="35"/>
      <c r="W1829" s="35"/>
      <c r="X1829" s="35"/>
      <c r="Y1829" s="35"/>
      <c r="Z1829" s="35"/>
      <c r="AA1829" s="35"/>
      <c r="AB1829" s="35"/>
      <c r="AC1829" s="35"/>
      <c r="AD1829" s="35"/>
      <c r="AE1829" s="35"/>
      <c r="AR1829" s="197" t="s">
        <v>283</v>
      </c>
      <c r="AT1829" s="197" t="s">
        <v>160</v>
      </c>
      <c r="AU1829" s="197" t="s">
        <v>85</v>
      </c>
      <c r="AY1829" s="18" t="s">
        <v>158</v>
      </c>
      <c r="BE1829" s="198">
        <f t="shared" si="242"/>
        <v>0</v>
      </c>
      <c r="BF1829" s="198">
        <f t="shared" si="243"/>
        <v>0</v>
      </c>
      <c r="BG1829" s="198">
        <f t="shared" si="244"/>
        <v>0</v>
      </c>
      <c r="BH1829" s="198">
        <f t="shared" si="245"/>
        <v>0</v>
      </c>
      <c r="BI1829" s="198">
        <f t="shared" si="246"/>
        <v>0</v>
      </c>
      <c r="BJ1829" s="18" t="s">
        <v>8</v>
      </c>
      <c r="BK1829" s="198">
        <f t="shared" si="247"/>
        <v>0</v>
      </c>
      <c r="BL1829" s="18" t="s">
        <v>283</v>
      </c>
      <c r="BM1829" s="197" t="s">
        <v>4222</v>
      </c>
    </row>
    <row r="1830" spans="1:65" s="2" customFormat="1" ht="24">
      <c r="A1830" s="35"/>
      <c r="B1830" s="36"/>
      <c r="C1830" s="187" t="s">
        <v>4223</v>
      </c>
      <c r="D1830" s="187" t="s">
        <v>160</v>
      </c>
      <c r="E1830" s="188" t="s">
        <v>3278</v>
      </c>
      <c r="F1830" s="189" t="s">
        <v>3355</v>
      </c>
      <c r="G1830" s="190" t="s">
        <v>163</v>
      </c>
      <c r="H1830" s="191">
        <v>30</v>
      </c>
      <c r="I1830" s="192"/>
      <c r="J1830" s="191">
        <f t="shared" si="238"/>
        <v>0</v>
      </c>
      <c r="K1830" s="189" t="s">
        <v>1</v>
      </c>
      <c r="L1830" s="40"/>
      <c r="M1830" s="193" t="s">
        <v>1</v>
      </c>
      <c r="N1830" s="194" t="s">
        <v>41</v>
      </c>
      <c r="O1830" s="72"/>
      <c r="P1830" s="195">
        <f t="shared" si="239"/>
        <v>0</v>
      </c>
      <c r="Q1830" s="195">
        <v>0</v>
      </c>
      <c r="R1830" s="195">
        <f t="shared" si="240"/>
        <v>0</v>
      </c>
      <c r="S1830" s="195">
        <v>0</v>
      </c>
      <c r="T1830" s="196">
        <f t="shared" si="241"/>
        <v>0</v>
      </c>
      <c r="U1830" s="35"/>
      <c r="V1830" s="35"/>
      <c r="W1830" s="35"/>
      <c r="X1830" s="35"/>
      <c r="Y1830" s="35"/>
      <c r="Z1830" s="35"/>
      <c r="AA1830" s="35"/>
      <c r="AB1830" s="35"/>
      <c r="AC1830" s="35"/>
      <c r="AD1830" s="35"/>
      <c r="AE1830" s="35"/>
      <c r="AR1830" s="197" t="s">
        <v>283</v>
      </c>
      <c r="AT1830" s="197" t="s">
        <v>160</v>
      </c>
      <c r="AU1830" s="197" t="s">
        <v>85</v>
      </c>
      <c r="AY1830" s="18" t="s">
        <v>158</v>
      </c>
      <c r="BE1830" s="198">
        <f t="shared" si="242"/>
        <v>0</v>
      </c>
      <c r="BF1830" s="198">
        <f t="shared" si="243"/>
        <v>0</v>
      </c>
      <c r="BG1830" s="198">
        <f t="shared" si="244"/>
        <v>0</v>
      </c>
      <c r="BH1830" s="198">
        <f t="shared" si="245"/>
        <v>0</v>
      </c>
      <c r="BI1830" s="198">
        <f t="shared" si="246"/>
        <v>0</v>
      </c>
      <c r="BJ1830" s="18" t="s">
        <v>8</v>
      </c>
      <c r="BK1830" s="198">
        <f t="shared" si="247"/>
        <v>0</v>
      </c>
      <c r="BL1830" s="18" t="s">
        <v>283</v>
      </c>
      <c r="BM1830" s="197" t="s">
        <v>4224</v>
      </c>
    </row>
    <row r="1831" spans="1:65" s="2" customFormat="1" ht="16.5" customHeight="1">
      <c r="A1831" s="35"/>
      <c r="B1831" s="36"/>
      <c r="C1831" s="187" t="s">
        <v>4225</v>
      </c>
      <c r="D1831" s="187" t="s">
        <v>160</v>
      </c>
      <c r="E1831" s="188" t="s">
        <v>4226</v>
      </c>
      <c r="F1831" s="189" t="s">
        <v>1743</v>
      </c>
      <c r="G1831" s="190" t="s">
        <v>498</v>
      </c>
      <c r="H1831" s="191">
        <v>1</v>
      </c>
      <c r="I1831" s="192"/>
      <c r="J1831" s="191">
        <f t="shared" si="238"/>
        <v>0</v>
      </c>
      <c r="K1831" s="189" t="s">
        <v>1</v>
      </c>
      <c r="L1831" s="40"/>
      <c r="M1831" s="193" t="s">
        <v>1</v>
      </c>
      <c r="N1831" s="194" t="s">
        <v>41</v>
      </c>
      <c r="O1831" s="72"/>
      <c r="P1831" s="195">
        <f t="shared" si="239"/>
        <v>0</v>
      </c>
      <c r="Q1831" s="195">
        <v>0</v>
      </c>
      <c r="R1831" s="195">
        <f t="shared" si="240"/>
        <v>0</v>
      </c>
      <c r="S1831" s="195">
        <v>0</v>
      </c>
      <c r="T1831" s="196">
        <f t="shared" si="241"/>
        <v>0</v>
      </c>
      <c r="U1831" s="35"/>
      <c r="V1831" s="35"/>
      <c r="W1831" s="35"/>
      <c r="X1831" s="35"/>
      <c r="Y1831" s="35"/>
      <c r="Z1831" s="35"/>
      <c r="AA1831" s="35"/>
      <c r="AB1831" s="35"/>
      <c r="AC1831" s="35"/>
      <c r="AD1831" s="35"/>
      <c r="AE1831" s="35"/>
      <c r="AR1831" s="197" t="s">
        <v>283</v>
      </c>
      <c r="AT1831" s="197" t="s">
        <v>160</v>
      </c>
      <c r="AU1831" s="197" t="s">
        <v>85</v>
      </c>
      <c r="AY1831" s="18" t="s">
        <v>158</v>
      </c>
      <c r="BE1831" s="198">
        <f t="shared" si="242"/>
        <v>0</v>
      </c>
      <c r="BF1831" s="198">
        <f t="shared" si="243"/>
        <v>0</v>
      </c>
      <c r="BG1831" s="198">
        <f t="shared" si="244"/>
        <v>0</v>
      </c>
      <c r="BH1831" s="198">
        <f t="shared" si="245"/>
        <v>0</v>
      </c>
      <c r="BI1831" s="198">
        <f t="shared" si="246"/>
        <v>0</v>
      </c>
      <c r="BJ1831" s="18" t="s">
        <v>8</v>
      </c>
      <c r="BK1831" s="198">
        <f t="shared" si="247"/>
        <v>0</v>
      </c>
      <c r="BL1831" s="18" t="s">
        <v>283</v>
      </c>
      <c r="BM1831" s="197" t="s">
        <v>4227</v>
      </c>
    </row>
    <row r="1832" spans="1:65" s="2" customFormat="1" ht="24">
      <c r="A1832" s="35"/>
      <c r="B1832" s="36"/>
      <c r="C1832" s="187" t="s">
        <v>4228</v>
      </c>
      <c r="D1832" s="187" t="s">
        <v>160</v>
      </c>
      <c r="E1832" s="188" t="s">
        <v>4229</v>
      </c>
      <c r="F1832" s="189" t="s">
        <v>4230</v>
      </c>
      <c r="G1832" s="190" t="s">
        <v>498</v>
      </c>
      <c r="H1832" s="191">
        <v>1</v>
      </c>
      <c r="I1832" s="192"/>
      <c r="J1832" s="191">
        <f t="shared" si="238"/>
        <v>0</v>
      </c>
      <c r="K1832" s="189" t="s">
        <v>1</v>
      </c>
      <c r="L1832" s="40"/>
      <c r="M1832" s="193" t="s">
        <v>1</v>
      </c>
      <c r="N1832" s="194" t="s">
        <v>41</v>
      </c>
      <c r="O1832" s="72"/>
      <c r="P1832" s="195">
        <f t="shared" si="239"/>
        <v>0</v>
      </c>
      <c r="Q1832" s="195">
        <v>0</v>
      </c>
      <c r="R1832" s="195">
        <f t="shared" si="240"/>
        <v>0</v>
      </c>
      <c r="S1832" s="195">
        <v>0</v>
      </c>
      <c r="T1832" s="196">
        <f t="shared" si="241"/>
        <v>0</v>
      </c>
      <c r="U1832" s="35"/>
      <c r="V1832" s="35"/>
      <c r="W1832" s="35"/>
      <c r="X1832" s="35"/>
      <c r="Y1832" s="35"/>
      <c r="Z1832" s="35"/>
      <c r="AA1832" s="35"/>
      <c r="AB1832" s="35"/>
      <c r="AC1832" s="35"/>
      <c r="AD1832" s="35"/>
      <c r="AE1832" s="35"/>
      <c r="AR1832" s="197" t="s">
        <v>283</v>
      </c>
      <c r="AT1832" s="197" t="s">
        <v>160</v>
      </c>
      <c r="AU1832" s="197" t="s">
        <v>85</v>
      </c>
      <c r="AY1832" s="18" t="s">
        <v>158</v>
      </c>
      <c r="BE1832" s="198">
        <f t="shared" si="242"/>
        <v>0</v>
      </c>
      <c r="BF1832" s="198">
        <f t="shared" si="243"/>
        <v>0</v>
      </c>
      <c r="BG1832" s="198">
        <f t="shared" si="244"/>
        <v>0</v>
      </c>
      <c r="BH1832" s="198">
        <f t="shared" si="245"/>
        <v>0</v>
      </c>
      <c r="BI1832" s="198">
        <f t="shared" si="246"/>
        <v>0</v>
      </c>
      <c r="BJ1832" s="18" t="s">
        <v>8</v>
      </c>
      <c r="BK1832" s="198">
        <f t="shared" si="247"/>
        <v>0</v>
      </c>
      <c r="BL1832" s="18" t="s">
        <v>283</v>
      </c>
      <c r="BM1832" s="197" t="s">
        <v>4231</v>
      </c>
    </row>
    <row r="1833" spans="1:65" s="2" customFormat="1" ht="16.5" customHeight="1">
      <c r="A1833" s="35"/>
      <c r="B1833" s="36"/>
      <c r="C1833" s="187" t="s">
        <v>4232</v>
      </c>
      <c r="D1833" s="187" t="s">
        <v>160</v>
      </c>
      <c r="E1833" s="188" t="s">
        <v>4233</v>
      </c>
      <c r="F1833" s="189" t="s">
        <v>1752</v>
      </c>
      <c r="G1833" s="190" t="s">
        <v>498</v>
      </c>
      <c r="H1833" s="191">
        <v>1</v>
      </c>
      <c r="I1833" s="192"/>
      <c r="J1833" s="191">
        <f t="shared" si="238"/>
        <v>0</v>
      </c>
      <c r="K1833" s="189" t="s">
        <v>1</v>
      </c>
      <c r="L1833" s="40"/>
      <c r="M1833" s="193" t="s">
        <v>1</v>
      </c>
      <c r="N1833" s="194" t="s">
        <v>41</v>
      </c>
      <c r="O1833" s="72"/>
      <c r="P1833" s="195">
        <f t="shared" si="239"/>
        <v>0</v>
      </c>
      <c r="Q1833" s="195">
        <v>0</v>
      </c>
      <c r="R1833" s="195">
        <f t="shared" si="240"/>
        <v>0</v>
      </c>
      <c r="S1833" s="195">
        <v>0</v>
      </c>
      <c r="T1833" s="196">
        <f t="shared" si="241"/>
        <v>0</v>
      </c>
      <c r="U1833" s="35"/>
      <c r="V1833" s="35"/>
      <c r="W1833" s="35"/>
      <c r="X1833" s="35"/>
      <c r="Y1833" s="35"/>
      <c r="Z1833" s="35"/>
      <c r="AA1833" s="35"/>
      <c r="AB1833" s="35"/>
      <c r="AC1833" s="35"/>
      <c r="AD1833" s="35"/>
      <c r="AE1833" s="35"/>
      <c r="AR1833" s="197" t="s">
        <v>283</v>
      </c>
      <c r="AT1833" s="197" t="s">
        <v>160</v>
      </c>
      <c r="AU1833" s="197" t="s">
        <v>85</v>
      </c>
      <c r="AY1833" s="18" t="s">
        <v>158</v>
      </c>
      <c r="BE1833" s="198">
        <f t="shared" si="242"/>
        <v>0</v>
      </c>
      <c r="BF1833" s="198">
        <f t="shared" si="243"/>
        <v>0</v>
      </c>
      <c r="BG1833" s="198">
        <f t="shared" si="244"/>
        <v>0</v>
      </c>
      <c r="BH1833" s="198">
        <f t="shared" si="245"/>
        <v>0</v>
      </c>
      <c r="BI1833" s="198">
        <f t="shared" si="246"/>
        <v>0</v>
      </c>
      <c r="BJ1833" s="18" t="s">
        <v>8</v>
      </c>
      <c r="BK1833" s="198">
        <f t="shared" si="247"/>
        <v>0</v>
      </c>
      <c r="BL1833" s="18" t="s">
        <v>283</v>
      </c>
      <c r="BM1833" s="197" t="s">
        <v>4234</v>
      </c>
    </row>
    <row r="1834" spans="1:65" s="2" customFormat="1" ht="16.5" customHeight="1">
      <c r="A1834" s="35"/>
      <c r="B1834" s="36"/>
      <c r="C1834" s="187" t="s">
        <v>4235</v>
      </c>
      <c r="D1834" s="187" t="s">
        <v>160</v>
      </c>
      <c r="E1834" s="188" t="s">
        <v>3139</v>
      </c>
      <c r="F1834" s="189" t="s">
        <v>3140</v>
      </c>
      <c r="G1834" s="190" t="s">
        <v>498</v>
      </c>
      <c r="H1834" s="191">
        <v>1</v>
      </c>
      <c r="I1834" s="192"/>
      <c r="J1834" s="191">
        <f t="shared" si="238"/>
        <v>0</v>
      </c>
      <c r="K1834" s="189" t="s">
        <v>1</v>
      </c>
      <c r="L1834" s="40"/>
      <c r="M1834" s="193" t="s">
        <v>1</v>
      </c>
      <c r="N1834" s="194" t="s">
        <v>41</v>
      </c>
      <c r="O1834" s="72"/>
      <c r="P1834" s="195">
        <f t="shared" si="239"/>
        <v>0</v>
      </c>
      <c r="Q1834" s="195">
        <v>0</v>
      </c>
      <c r="R1834" s="195">
        <f t="shared" si="240"/>
        <v>0</v>
      </c>
      <c r="S1834" s="195">
        <v>0</v>
      </c>
      <c r="T1834" s="196">
        <f t="shared" si="241"/>
        <v>0</v>
      </c>
      <c r="U1834" s="35"/>
      <c r="V1834" s="35"/>
      <c r="W1834" s="35"/>
      <c r="X1834" s="35"/>
      <c r="Y1834" s="35"/>
      <c r="Z1834" s="35"/>
      <c r="AA1834" s="35"/>
      <c r="AB1834" s="35"/>
      <c r="AC1834" s="35"/>
      <c r="AD1834" s="35"/>
      <c r="AE1834" s="35"/>
      <c r="AR1834" s="197" t="s">
        <v>283</v>
      </c>
      <c r="AT1834" s="197" t="s">
        <v>160</v>
      </c>
      <c r="AU1834" s="197" t="s">
        <v>85</v>
      </c>
      <c r="AY1834" s="18" t="s">
        <v>158</v>
      </c>
      <c r="BE1834" s="198">
        <f t="shared" si="242"/>
        <v>0</v>
      </c>
      <c r="BF1834" s="198">
        <f t="shared" si="243"/>
        <v>0</v>
      </c>
      <c r="BG1834" s="198">
        <f t="shared" si="244"/>
        <v>0</v>
      </c>
      <c r="BH1834" s="198">
        <f t="shared" si="245"/>
        <v>0</v>
      </c>
      <c r="BI1834" s="198">
        <f t="shared" si="246"/>
        <v>0</v>
      </c>
      <c r="BJ1834" s="18" t="s">
        <v>8</v>
      </c>
      <c r="BK1834" s="198">
        <f t="shared" si="247"/>
        <v>0</v>
      </c>
      <c r="BL1834" s="18" t="s">
        <v>283</v>
      </c>
      <c r="BM1834" s="197" t="s">
        <v>4236</v>
      </c>
    </row>
    <row r="1835" spans="1:65" s="2" customFormat="1" ht="16.5" customHeight="1">
      <c r="A1835" s="35"/>
      <c r="B1835" s="36"/>
      <c r="C1835" s="187" t="s">
        <v>4237</v>
      </c>
      <c r="D1835" s="187" t="s">
        <v>160</v>
      </c>
      <c r="E1835" s="188" t="s">
        <v>3143</v>
      </c>
      <c r="F1835" s="189" t="s">
        <v>1726</v>
      </c>
      <c r="G1835" s="190" t="s">
        <v>1739</v>
      </c>
      <c r="H1835" s="191">
        <v>10</v>
      </c>
      <c r="I1835" s="192"/>
      <c r="J1835" s="191">
        <f t="shared" si="238"/>
        <v>0</v>
      </c>
      <c r="K1835" s="189" t="s">
        <v>1</v>
      </c>
      <c r="L1835" s="40"/>
      <c r="M1835" s="193" t="s">
        <v>1</v>
      </c>
      <c r="N1835" s="194" t="s">
        <v>41</v>
      </c>
      <c r="O1835" s="72"/>
      <c r="P1835" s="195">
        <f t="shared" si="239"/>
        <v>0</v>
      </c>
      <c r="Q1835" s="195">
        <v>0</v>
      </c>
      <c r="R1835" s="195">
        <f t="shared" si="240"/>
        <v>0</v>
      </c>
      <c r="S1835" s="195">
        <v>0</v>
      </c>
      <c r="T1835" s="196">
        <f t="shared" si="241"/>
        <v>0</v>
      </c>
      <c r="U1835" s="35"/>
      <c r="V1835" s="35"/>
      <c r="W1835" s="35"/>
      <c r="X1835" s="35"/>
      <c r="Y1835" s="35"/>
      <c r="Z1835" s="35"/>
      <c r="AA1835" s="35"/>
      <c r="AB1835" s="35"/>
      <c r="AC1835" s="35"/>
      <c r="AD1835" s="35"/>
      <c r="AE1835" s="35"/>
      <c r="AR1835" s="197" t="s">
        <v>283</v>
      </c>
      <c r="AT1835" s="197" t="s">
        <v>160</v>
      </c>
      <c r="AU1835" s="197" t="s">
        <v>85</v>
      </c>
      <c r="AY1835" s="18" t="s">
        <v>158</v>
      </c>
      <c r="BE1835" s="198">
        <f t="shared" si="242"/>
        <v>0</v>
      </c>
      <c r="BF1835" s="198">
        <f t="shared" si="243"/>
        <v>0</v>
      </c>
      <c r="BG1835" s="198">
        <f t="shared" si="244"/>
        <v>0</v>
      </c>
      <c r="BH1835" s="198">
        <f t="shared" si="245"/>
        <v>0</v>
      </c>
      <c r="BI1835" s="198">
        <f t="shared" si="246"/>
        <v>0</v>
      </c>
      <c r="BJ1835" s="18" t="s">
        <v>8</v>
      </c>
      <c r="BK1835" s="198">
        <f t="shared" si="247"/>
        <v>0</v>
      </c>
      <c r="BL1835" s="18" t="s">
        <v>283</v>
      </c>
      <c r="BM1835" s="197" t="s">
        <v>4238</v>
      </c>
    </row>
    <row r="1836" spans="1:65" s="2" customFormat="1" ht="16.5" customHeight="1">
      <c r="A1836" s="35"/>
      <c r="B1836" s="36"/>
      <c r="C1836" s="187" t="s">
        <v>4239</v>
      </c>
      <c r="D1836" s="187" t="s">
        <v>160</v>
      </c>
      <c r="E1836" s="188" t="s">
        <v>4240</v>
      </c>
      <c r="F1836" s="189" t="s">
        <v>1730</v>
      </c>
      <c r="G1836" s="190" t="s">
        <v>498</v>
      </c>
      <c r="H1836" s="191">
        <v>1</v>
      </c>
      <c r="I1836" s="192"/>
      <c r="J1836" s="191">
        <f t="shared" si="238"/>
        <v>0</v>
      </c>
      <c r="K1836" s="189" t="s">
        <v>1</v>
      </c>
      <c r="L1836" s="40"/>
      <c r="M1836" s="193" t="s">
        <v>1</v>
      </c>
      <c r="N1836" s="194" t="s">
        <v>41</v>
      </c>
      <c r="O1836" s="72"/>
      <c r="P1836" s="195">
        <f t="shared" si="239"/>
        <v>0</v>
      </c>
      <c r="Q1836" s="195">
        <v>0</v>
      </c>
      <c r="R1836" s="195">
        <f t="shared" si="240"/>
        <v>0</v>
      </c>
      <c r="S1836" s="195">
        <v>0</v>
      </c>
      <c r="T1836" s="196">
        <f t="shared" si="241"/>
        <v>0</v>
      </c>
      <c r="U1836" s="35"/>
      <c r="V1836" s="35"/>
      <c r="W1836" s="35"/>
      <c r="X1836" s="35"/>
      <c r="Y1836" s="35"/>
      <c r="Z1836" s="35"/>
      <c r="AA1836" s="35"/>
      <c r="AB1836" s="35"/>
      <c r="AC1836" s="35"/>
      <c r="AD1836" s="35"/>
      <c r="AE1836" s="35"/>
      <c r="AR1836" s="197" t="s">
        <v>283</v>
      </c>
      <c r="AT1836" s="197" t="s">
        <v>160</v>
      </c>
      <c r="AU1836" s="197" t="s">
        <v>85</v>
      </c>
      <c r="AY1836" s="18" t="s">
        <v>158</v>
      </c>
      <c r="BE1836" s="198">
        <f t="shared" si="242"/>
        <v>0</v>
      </c>
      <c r="BF1836" s="198">
        <f t="shared" si="243"/>
        <v>0</v>
      </c>
      <c r="BG1836" s="198">
        <f t="shared" si="244"/>
        <v>0</v>
      </c>
      <c r="BH1836" s="198">
        <f t="shared" si="245"/>
        <v>0</v>
      </c>
      <c r="BI1836" s="198">
        <f t="shared" si="246"/>
        <v>0</v>
      </c>
      <c r="BJ1836" s="18" t="s">
        <v>8</v>
      </c>
      <c r="BK1836" s="198">
        <f t="shared" si="247"/>
        <v>0</v>
      </c>
      <c r="BL1836" s="18" t="s">
        <v>283</v>
      </c>
      <c r="BM1836" s="197" t="s">
        <v>4241</v>
      </c>
    </row>
    <row r="1837" spans="1:65" s="2" customFormat="1" ht="16.5" customHeight="1">
      <c r="A1837" s="35"/>
      <c r="B1837" s="36"/>
      <c r="C1837" s="187" t="s">
        <v>4242</v>
      </c>
      <c r="D1837" s="187" t="s">
        <v>160</v>
      </c>
      <c r="E1837" s="188" t="s">
        <v>3148</v>
      </c>
      <c r="F1837" s="189" t="s">
        <v>3149</v>
      </c>
      <c r="G1837" s="190" t="s">
        <v>498</v>
      </c>
      <c r="H1837" s="191">
        <v>1</v>
      </c>
      <c r="I1837" s="192"/>
      <c r="J1837" s="191">
        <f t="shared" si="238"/>
        <v>0</v>
      </c>
      <c r="K1837" s="189" t="s">
        <v>1</v>
      </c>
      <c r="L1837" s="40"/>
      <c r="M1837" s="193" t="s">
        <v>1</v>
      </c>
      <c r="N1837" s="194" t="s">
        <v>41</v>
      </c>
      <c r="O1837" s="72"/>
      <c r="P1837" s="195">
        <f t="shared" si="239"/>
        <v>0</v>
      </c>
      <c r="Q1837" s="195">
        <v>0</v>
      </c>
      <c r="R1837" s="195">
        <f t="shared" si="240"/>
        <v>0</v>
      </c>
      <c r="S1837" s="195">
        <v>0</v>
      </c>
      <c r="T1837" s="196">
        <f t="shared" si="241"/>
        <v>0</v>
      </c>
      <c r="U1837" s="35"/>
      <c r="V1837" s="35"/>
      <c r="W1837" s="35"/>
      <c r="X1837" s="35"/>
      <c r="Y1837" s="35"/>
      <c r="Z1837" s="35"/>
      <c r="AA1837" s="35"/>
      <c r="AB1837" s="35"/>
      <c r="AC1837" s="35"/>
      <c r="AD1837" s="35"/>
      <c r="AE1837" s="35"/>
      <c r="AR1837" s="197" t="s">
        <v>283</v>
      </c>
      <c r="AT1837" s="197" t="s">
        <v>160</v>
      </c>
      <c r="AU1837" s="197" t="s">
        <v>85</v>
      </c>
      <c r="AY1837" s="18" t="s">
        <v>158</v>
      </c>
      <c r="BE1837" s="198">
        <f t="shared" si="242"/>
        <v>0</v>
      </c>
      <c r="BF1837" s="198">
        <f t="shared" si="243"/>
        <v>0</v>
      </c>
      <c r="BG1837" s="198">
        <f t="shared" si="244"/>
        <v>0</v>
      </c>
      <c r="BH1837" s="198">
        <f t="shared" si="245"/>
        <v>0</v>
      </c>
      <c r="BI1837" s="198">
        <f t="shared" si="246"/>
        <v>0</v>
      </c>
      <c r="BJ1837" s="18" t="s">
        <v>8</v>
      </c>
      <c r="BK1837" s="198">
        <f t="shared" si="247"/>
        <v>0</v>
      </c>
      <c r="BL1837" s="18" t="s">
        <v>283</v>
      </c>
      <c r="BM1837" s="197" t="s">
        <v>4243</v>
      </c>
    </row>
    <row r="1838" spans="1:65" s="2" customFormat="1" ht="55.5" customHeight="1">
      <c r="A1838" s="35"/>
      <c r="B1838" s="36"/>
      <c r="C1838" s="187" t="s">
        <v>4244</v>
      </c>
      <c r="D1838" s="187" t="s">
        <v>160</v>
      </c>
      <c r="E1838" s="188" t="s">
        <v>3293</v>
      </c>
      <c r="F1838" s="189" t="s">
        <v>3294</v>
      </c>
      <c r="G1838" s="190" t="s">
        <v>498</v>
      </c>
      <c r="H1838" s="191">
        <v>1</v>
      </c>
      <c r="I1838" s="192"/>
      <c r="J1838" s="191">
        <f t="shared" si="238"/>
        <v>0</v>
      </c>
      <c r="K1838" s="189" t="s">
        <v>1</v>
      </c>
      <c r="L1838" s="40"/>
      <c r="M1838" s="193" t="s">
        <v>1</v>
      </c>
      <c r="N1838" s="194" t="s">
        <v>41</v>
      </c>
      <c r="O1838" s="72"/>
      <c r="P1838" s="195">
        <f t="shared" si="239"/>
        <v>0</v>
      </c>
      <c r="Q1838" s="195">
        <v>0</v>
      </c>
      <c r="R1838" s="195">
        <f t="shared" si="240"/>
        <v>0</v>
      </c>
      <c r="S1838" s="195">
        <v>0</v>
      </c>
      <c r="T1838" s="196">
        <f t="shared" si="241"/>
        <v>0</v>
      </c>
      <c r="U1838" s="35"/>
      <c r="V1838" s="35"/>
      <c r="W1838" s="35"/>
      <c r="X1838" s="35"/>
      <c r="Y1838" s="35"/>
      <c r="Z1838" s="35"/>
      <c r="AA1838" s="35"/>
      <c r="AB1838" s="35"/>
      <c r="AC1838" s="35"/>
      <c r="AD1838" s="35"/>
      <c r="AE1838" s="35"/>
      <c r="AR1838" s="197" t="s">
        <v>283</v>
      </c>
      <c r="AT1838" s="197" t="s">
        <v>160</v>
      </c>
      <c r="AU1838" s="197" t="s">
        <v>85</v>
      </c>
      <c r="AY1838" s="18" t="s">
        <v>158</v>
      </c>
      <c r="BE1838" s="198">
        <f t="shared" si="242"/>
        <v>0</v>
      </c>
      <c r="BF1838" s="198">
        <f t="shared" si="243"/>
        <v>0</v>
      </c>
      <c r="BG1838" s="198">
        <f t="shared" si="244"/>
        <v>0</v>
      </c>
      <c r="BH1838" s="198">
        <f t="shared" si="245"/>
        <v>0</v>
      </c>
      <c r="BI1838" s="198">
        <f t="shared" si="246"/>
        <v>0</v>
      </c>
      <c r="BJ1838" s="18" t="s">
        <v>8</v>
      </c>
      <c r="BK1838" s="198">
        <f t="shared" si="247"/>
        <v>0</v>
      </c>
      <c r="BL1838" s="18" t="s">
        <v>283</v>
      </c>
      <c r="BM1838" s="197" t="s">
        <v>4245</v>
      </c>
    </row>
    <row r="1839" spans="1:65" s="2" customFormat="1" ht="36">
      <c r="A1839" s="35"/>
      <c r="B1839" s="36"/>
      <c r="C1839" s="187" t="s">
        <v>4246</v>
      </c>
      <c r="D1839" s="187" t="s">
        <v>160</v>
      </c>
      <c r="E1839" s="188" t="s">
        <v>3297</v>
      </c>
      <c r="F1839" s="189" t="s">
        <v>3298</v>
      </c>
      <c r="G1839" s="190" t="s">
        <v>498</v>
      </c>
      <c r="H1839" s="191">
        <v>1</v>
      </c>
      <c r="I1839" s="192"/>
      <c r="J1839" s="191">
        <f t="shared" si="238"/>
        <v>0</v>
      </c>
      <c r="K1839" s="189" t="s">
        <v>1</v>
      </c>
      <c r="L1839" s="40"/>
      <c r="M1839" s="193" t="s">
        <v>1</v>
      </c>
      <c r="N1839" s="194" t="s">
        <v>41</v>
      </c>
      <c r="O1839" s="72"/>
      <c r="P1839" s="195">
        <f t="shared" si="239"/>
        <v>0</v>
      </c>
      <c r="Q1839" s="195">
        <v>0</v>
      </c>
      <c r="R1839" s="195">
        <f t="shared" si="240"/>
        <v>0</v>
      </c>
      <c r="S1839" s="195">
        <v>0</v>
      </c>
      <c r="T1839" s="196">
        <f t="shared" si="241"/>
        <v>0</v>
      </c>
      <c r="U1839" s="35"/>
      <c r="V1839" s="35"/>
      <c r="W1839" s="35"/>
      <c r="X1839" s="35"/>
      <c r="Y1839" s="35"/>
      <c r="Z1839" s="35"/>
      <c r="AA1839" s="35"/>
      <c r="AB1839" s="35"/>
      <c r="AC1839" s="35"/>
      <c r="AD1839" s="35"/>
      <c r="AE1839" s="35"/>
      <c r="AR1839" s="197" t="s">
        <v>283</v>
      </c>
      <c r="AT1839" s="197" t="s">
        <v>160</v>
      </c>
      <c r="AU1839" s="197" t="s">
        <v>85</v>
      </c>
      <c r="AY1839" s="18" t="s">
        <v>158</v>
      </c>
      <c r="BE1839" s="198">
        <f t="shared" si="242"/>
        <v>0</v>
      </c>
      <c r="BF1839" s="198">
        <f t="shared" si="243"/>
        <v>0</v>
      </c>
      <c r="BG1839" s="198">
        <f t="shared" si="244"/>
        <v>0</v>
      </c>
      <c r="BH1839" s="198">
        <f t="shared" si="245"/>
        <v>0</v>
      </c>
      <c r="BI1839" s="198">
        <f t="shared" si="246"/>
        <v>0</v>
      </c>
      <c r="BJ1839" s="18" t="s">
        <v>8</v>
      </c>
      <c r="BK1839" s="198">
        <f t="shared" si="247"/>
        <v>0</v>
      </c>
      <c r="BL1839" s="18" t="s">
        <v>283</v>
      </c>
      <c r="BM1839" s="197" t="s">
        <v>4247</v>
      </c>
    </row>
    <row r="1840" spans="1:65" s="2" customFormat="1" ht="24">
      <c r="A1840" s="35"/>
      <c r="B1840" s="36"/>
      <c r="C1840" s="187" t="s">
        <v>4248</v>
      </c>
      <c r="D1840" s="187" t="s">
        <v>160</v>
      </c>
      <c r="E1840" s="188" t="s">
        <v>3301</v>
      </c>
      <c r="F1840" s="189" t="s">
        <v>3012</v>
      </c>
      <c r="G1840" s="190" t="s">
        <v>4066</v>
      </c>
      <c r="H1840" s="191">
        <v>13</v>
      </c>
      <c r="I1840" s="192"/>
      <c r="J1840" s="191">
        <f t="shared" si="238"/>
        <v>0</v>
      </c>
      <c r="K1840" s="189" t="s">
        <v>1</v>
      </c>
      <c r="L1840" s="40"/>
      <c r="M1840" s="193" t="s">
        <v>1</v>
      </c>
      <c r="N1840" s="194" t="s">
        <v>41</v>
      </c>
      <c r="O1840" s="72"/>
      <c r="P1840" s="195">
        <f t="shared" si="239"/>
        <v>0</v>
      </c>
      <c r="Q1840" s="195">
        <v>0</v>
      </c>
      <c r="R1840" s="195">
        <f t="shared" si="240"/>
        <v>0</v>
      </c>
      <c r="S1840" s="195">
        <v>0</v>
      </c>
      <c r="T1840" s="196">
        <f t="shared" si="241"/>
        <v>0</v>
      </c>
      <c r="U1840" s="35"/>
      <c r="V1840" s="35"/>
      <c r="W1840" s="35"/>
      <c r="X1840" s="35"/>
      <c r="Y1840" s="35"/>
      <c r="Z1840" s="35"/>
      <c r="AA1840" s="35"/>
      <c r="AB1840" s="35"/>
      <c r="AC1840" s="35"/>
      <c r="AD1840" s="35"/>
      <c r="AE1840" s="35"/>
      <c r="AR1840" s="197" t="s">
        <v>283</v>
      </c>
      <c r="AT1840" s="197" t="s">
        <v>160</v>
      </c>
      <c r="AU1840" s="197" t="s">
        <v>85</v>
      </c>
      <c r="AY1840" s="18" t="s">
        <v>158</v>
      </c>
      <c r="BE1840" s="198">
        <f t="shared" si="242"/>
        <v>0</v>
      </c>
      <c r="BF1840" s="198">
        <f t="shared" si="243"/>
        <v>0</v>
      </c>
      <c r="BG1840" s="198">
        <f t="shared" si="244"/>
        <v>0</v>
      </c>
      <c r="BH1840" s="198">
        <f t="shared" si="245"/>
        <v>0</v>
      </c>
      <c r="BI1840" s="198">
        <f t="shared" si="246"/>
        <v>0</v>
      </c>
      <c r="BJ1840" s="18" t="s">
        <v>8</v>
      </c>
      <c r="BK1840" s="198">
        <f t="shared" si="247"/>
        <v>0</v>
      </c>
      <c r="BL1840" s="18" t="s">
        <v>283</v>
      </c>
      <c r="BM1840" s="197" t="s">
        <v>4249</v>
      </c>
    </row>
    <row r="1841" spans="1:65" s="2" customFormat="1" ht="16.5" customHeight="1">
      <c r="A1841" s="35"/>
      <c r="B1841" s="36"/>
      <c r="C1841" s="187" t="s">
        <v>4250</v>
      </c>
      <c r="D1841" s="187" t="s">
        <v>160</v>
      </c>
      <c r="E1841" s="188" t="s">
        <v>3015</v>
      </c>
      <c r="F1841" s="189" t="s">
        <v>3016</v>
      </c>
      <c r="G1841" s="190" t="s">
        <v>498</v>
      </c>
      <c r="H1841" s="191">
        <v>1</v>
      </c>
      <c r="I1841" s="192"/>
      <c r="J1841" s="191">
        <f t="shared" si="238"/>
        <v>0</v>
      </c>
      <c r="K1841" s="189" t="s">
        <v>1</v>
      </c>
      <c r="L1841" s="40"/>
      <c r="M1841" s="193" t="s">
        <v>1</v>
      </c>
      <c r="N1841" s="194" t="s">
        <v>41</v>
      </c>
      <c r="O1841" s="72"/>
      <c r="P1841" s="195">
        <f t="shared" si="239"/>
        <v>0</v>
      </c>
      <c r="Q1841" s="195">
        <v>0</v>
      </c>
      <c r="R1841" s="195">
        <f t="shared" si="240"/>
        <v>0</v>
      </c>
      <c r="S1841" s="195">
        <v>0</v>
      </c>
      <c r="T1841" s="196">
        <f t="shared" si="241"/>
        <v>0</v>
      </c>
      <c r="U1841" s="35"/>
      <c r="V1841" s="35"/>
      <c r="W1841" s="35"/>
      <c r="X1841" s="35"/>
      <c r="Y1841" s="35"/>
      <c r="Z1841" s="35"/>
      <c r="AA1841" s="35"/>
      <c r="AB1841" s="35"/>
      <c r="AC1841" s="35"/>
      <c r="AD1841" s="35"/>
      <c r="AE1841" s="35"/>
      <c r="AR1841" s="197" t="s">
        <v>283</v>
      </c>
      <c r="AT1841" s="197" t="s">
        <v>160</v>
      </c>
      <c r="AU1841" s="197" t="s">
        <v>85</v>
      </c>
      <c r="AY1841" s="18" t="s">
        <v>158</v>
      </c>
      <c r="BE1841" s="198">
        <f t="shared" si="242"/>
        <v>0</v>
      </c>
      <c r="BF1841" s="198">
        <f t="shared" si="243"/>
        <v>0</v>
      </c>
      <c r="BG1841" s="198">
        <f t="shared" si="244"/>
        <v>0</v>
      </c>
      <c r="BH1841" s="198">
        <f t="shared" si="245"/>
        <v>0</v>
      </c>
      <c r="BI1841" s="198">
        <f t="shared" si="246"/>
        <v>0</v>
      </c>
      <c r="BJ1841" s="18" t="s">
        <v>8</v>
      </c>
      <c r="BK1841" s="198">
        <f t="shared" si="247"/>
        <v>0</v>
      </c>
      <c r="BL1841" s="18" t="s">
        <v>283</v>
      </c>
      <c r="BM1841" s="197" t="s">
        <v>4251</v>
      </c>
    </row>
    <row r="1842" spans="1:65" s="2" customFormat="1" ht="33" customHeight="1">
      <c r="A1842" s="35"/>
      <c r="B1842" s="36"/>
      <c r="C1842" s="187" t="s">
        <v>4252</v>
      </c>
      <c r="D1842" s="187" t="s">
        <v>160</v>
      </c>
      <c r="E1842" s="188" t="s">
        <v>3307</v>
      </c>
      <c r="F1842" s="189" t="s">
        <v>3308</v>
      </c>
      <c r="G1842" s="190" t="s">
        <v>498</v>
      </c>
      <c r="H1842" s="191">
        <v>1</v>
      </c>
      <c r="I1842" s="192"/>
      <c r="J1842" s="191">
        <f t="shared" si="238"/>
        <v>0</v>
      </c>
      <c r="K1842" s="189" t="s">
        <v>1</v>
      </c>
      <c r="L1842" s="40"/>
      <c r="M1842" s="193" t="s">
        <v>1</v>
      </c>
      <c r="N1842" s="194" t="s">
        <v>41</v>
      </c>
      <c r="O1842" s="72"/>
      <c r="P1842" s="195">
        <f t="shared" si="239"/>
        <v>0</v>
      </c>
      <c r="Q1842" s="195">
        <v>0</v>
      </c>
      <c r="R1842" s="195">
        <f t="shared" si="240"/>
        <v>0</v>
      </c>
      <c r="S1842" s="195">
        <v>0</v>
      </c>
      <c r="T1842" s="196">
        <f t="shared" si="241"/>
        <v>0</v>
      </c>
      <c r="U1842" s="35"/>
      <c r="V1842" s="35"/>
      <c r="W1842" s="35"/>
      <c r="X1842" s="35"/>
      <c r="Y1842" s="35"/>
      <c r="Z1842" s="35"/>
      <c r="AA1842" s="35"/>
      <c r="AB1842" s="35"/>
      <c r="AC1842" s="35"/>
      <c r="AD1842" s="35"/>
      <c r="AE1842" s="35"/>
      <c r="AR1842" s="197" t="s">
        <v>283</v>
      </c>
      <c r="AT1842" s="197" t="s">
        <v>160</v>
      </c>
      <c r="AU1842" s="197" t="s">
        <v>85</v>
      </c>
      <c r="AY1842" s="18" t="s">
        <v>158</v>
      </c>
      <c r="BE1842" s="198">
        <f t="shared" si="242"/>
        <v>0</v>
      </c>
      <c r="BF1842" s="198">
        <f t="shared" si="243"/>
        <v>0</v>
      </c>
      <c r="BG1842" s="198">
        <f t="shared" si="244"/>
        <v>0</v>
      </c>
      <c r="BH1842" s="198">
        <f t="shared" si="245"/>
        <v>0</v>
      </c>
      <c r="BI1842" s="198">
        <f t="shared" si="246"/>
        <v>0</v>
      </c>
      <c r="BJ1842" s="18" t="s">
        <v>8</v>
      </c>
      <c r="BK1842" s="198">
        <f t="shared" si="247"/>
        <v>0</v>
      </c>
      <c r="BL1842" s="18" t="s">
        <v>283</v>
      </c>
      <c r="BM1842" s="197" t="s">
        <v>4253</v>
      </c>
    </row>
    <row r="1843" spans="1:65" s="2" customFormat="1" ht="33" customHeight="1">
      <c r="A1843" s="35"/>
      <c r="B1843" s="36"/>
      <c r="C1843" s="187" t="s">
        <v>4254</v>
      </c>
      <c r="D1843" s="187" t="s">
        <v>160</v>
      </c>
      <c r="E1843" s="188" t="s">
        <v>3311</v>
      </c>
      <c r="F1843" s="189" t="s">
        <v>3312</v>
      </c>
      <c r="G1843" s="190" t="s">
        <v>498</v>
      </c>
      <c r="H1843" s="191">
        <v>2</v>
      </c>
      <c r="I1843" s="192"/>
      <c r="J1843" s="191">
        <f t="shared" si="238"/>
        <v>0</v>
      </c>
      <c r="K1843" s="189" t="s">
        <v>1</v>
      </c>
      <c r="L1843" s="40"/>
      <c r="M1843" s="193" t="s">
        <v>1</v>
      </c>
      <c r="N1843" s="194" t="s">
        <v>41</v>
      </c>
      <c r="O1843" s="72"/>
      <c r="P1843" s="195">
        <f t="shared" si="239"/>
        <v>0</v>
      </c>
      <c r="Q1843" s="195">
        <v>0</v>
      </c>
      <c r="R1843" s="195">
        <f t="shared" si="240"/>
        <v>0</v>
      </c>
      <c r="S1843" s="195">
        <v>0</v>
      </c>
      <c r="T1843" s="196">
        <f t="shared" si="241"/>
        <v>0</v>
      </c>
      <c r="U1843" s="35"/>
      <c r="V1843" s="35"/>
      <c r="W1843" s="35"/>
      <c r="X1843" s="35"/>
      <c r="Y1843" s="35"/>
      <c r="Z1843" s="35"/>
      <c r="AA1843" s="35"/>
      <c r="AB1843" s="35"/>
      <c r="AC1843" s="35"/>
      <c r="AD1843" s="35"/>
      <c r="AE1843" s="35"/>
      <c r="AR1843" s="197" t="s">
        <v>283</v>
      </c>
      <c r="AT1843" s="197" t="s">
        <v>160</v>
      </c>
      <c r="AU1843" s="197" t="s">
        <v>85</v>
      </c>
      <c r="AY1843" s="18" t="s">
        <v>158</v>
      </c>
      <c r="BE1843" s="198">
        <f t="shared" si="242"/>
        <v>0</v>
      </c>
      <c r="BF1843" s="198">
        <f t="shared" si="243"/>
        <v>0</v>
      </c>
      <c r="BG1843" s="198">
        <f t="shared" si="244"/>
        <v>0</v>
      </c>
      <c r="BH1843" s="198">
        <f t="shared" si="245"/>
        <v>0</v>
      </c>
      <c r="BI1843" s="198">
        <f t="shared" si="246"/>
        <v>0</v>
      </c>
      <c r="BJ1843" s="18" t="s">
        <v>8</v>
      </c>
      <c r="BK1843" s="198">
        <f t="shared" si="247"/>
        <v>0</v>
      </c>
      <c r="BL1843" s="18" t="s">
        <v>283</v>
      </c>
      <c r="BM1843" s="197" t="s">
        <v>4255</v>
      </c>
    </row>
    <row r="1844" spans="1:65" s="2" customFormat="1" ht="33" customHeight="1">
      <c r="A1844" s="35"/>
      <c r="B1844" s="36"/>
      <c r="C1844" s="187" t="s">
        <v>4256</v>
      </c>
      <c r="D1844" s="187" t="s">
        <v>160</v>
      </c>
      <c r="E1844" s="188" t="s">
        <v>3315</v>
      </c>
      <c r="F1844" s="189" t="s">
        <v>3316</v>
      </c>
      <c r="G1844" s="190" t="s">
        <v>498</v>
      </c>
      <c r="H1844" s="191">
        <v>1</v>
      </c>
      <c r="I1844" s="192"/>
      <c r="J1844" s="191">
        <f t="shared" si="238"/>
        <v>0</v>
      </c>
      <c r="K1844" s="189" t="s">
        <v>1</v>
      </c>
      <c r="L1844" s="40"/>
      <c r="M1844" s="193" t="s">
        <v>1</v>
      </c>
      <c r="N1844" s="194" t="s">
        <v>41</v>
      </c>
      <c r="O1844" s="72"/>
      <c r="P1844" s="195">
        <f t="shared" si="239"/>
        <v>0</v>
      </c>
      <c r="Q1844" s="195">
        <v>0</v>
      </c>
      <c r="R1844" s="195">
        <f t="shared" si="240"/>
        <v>0</v>
      </c>
      <c r="S1844" s="195">
        <v>0</v>
      </c>
      <c r="T1844" s="196">
        <f t="shared" si="241"/>
        <v>0</v>
      </c>
      <c r="U1844" s="35"/>
      <c r="V1844" s="35"/>
      <c r="W1844" s="35"/>
      <c r="X1844" s="35"/>
      <c r="Y1844" s="35"/>
      <c r="Z1844" s="35"/>
      <c r="AA1844" s="35"/>
      <c r="AB1844" s="35"/>
      <c r="AC1844" s="35"/>
      <c r="AD1844" s="35"/>
      <c r="AE1844" s="35"/>
      <c r="AR1844" s="197" t="s">
        <v>283</v>
      </c>
      <c r="AT1844" s="197" t="s">
        <v>160</v>
      </c>
      <c r="AU1844" s="197" t="s">
        <v>85</v>
      </c>
      <c r="AY1844" s="18" t="s">
        <v>158</v>
      </c>
      <c r="BE1844" s="198">
        <f t="shared" si="242"/>
        <v>0</v>
      </c>
      <c r="BF1844" s="198">
        <f t="shared" si="243"/>
        <v>0</v>
      </c>
      <c r="BG1844" s="198">
        <f t="shared" si="244"/>
        <v>0</v>
      </c>
      <c r="BH1844" s="198">
        <f t="shared" si="245"/>
        <v>0</v>
      </c>
      <c r="BI1844" s="198">
        <f t="shared" si="246"/>
        <v>0</v>
      </c>
      <c r="BJ1844" s="18" t="s">
        <v>8</v>
      </c>
      <c r="BK1844" s="198">
        <f t="shared" si="247"/>
        <v>0</v>
      </c>
      <c r="BL1844" s="18" t="s">
        <v>283</v>
      </c>
      <c r="BM1844" s="197" t="s">
        <v>4257</v>
      </c>
    </row>
    <row r="1845" spans="1:65" s="2" customFormat="1" ht="24">
      <c r="A1845" s="35"/>
      <c r="B1845" s="36"/>
      <c r="C1845" s="187" t="s">
        <v>4258</v>
      </c>
      <c r="D1845" s="187" t="s">
        <v>160</v>
      </c>
      <c r="E1845" s="188" t="s">
        <v>3319</v>
      </c>
      <c r="F1845" s="189" t="s">
        <v>3320</v>
      </c>
      <c r="G1845" s="190" t="s">
        <v>498</v>
      </c>
      <c r="H1845" s="191">
        <v>1</v>
      </c>
      <c r="I1845" s="192"/>
      <c r="J1845" s="191">
        <f t="shared" si="238"/>
        <v>0</v>
      </c>
      <c r="K1845" s="189" t="s">
        <v>1</v>
      </c>
      <c r="L1845" s="40"/>
      <c r="M1845" s="193" t="s">
        <v>1</v>
      </c>
      <c r="N1845" s="194" t="s">
        <v>41</v>
      </c>
      <c r="O1845" s="72"/>
      <c r="P1845" s="195">
        <f t="shared" si="239"/>
        <v>0</v>
      </c>
      <c r="Q1845" s="195">
        <v>0</v>
      </c>
      <c r="R1845" s="195">
        <f t="shared" si="240"/>
        <v>0</v>
      </c>
      <c r="S1845" s="195">
        <v>0</v>
      </c>
      <c r="T1845" s="196">
        <f t="shared" si="241"/>
        <v>0</v>
      </c>
      <c r="U1845" s="35"/>
      <c r="V1845" s="35"/>
      <c r="W1845" s="35"/>
      <c r="X1845" s="35"/>
      <c r="Y1845" s="35"/>
      <c r="Z1845" s="35"/>
      <c r="AA1845" s="35"/>
      <c r="AB1845" s="35"/>
      <c r="AC1845" s="35"/>
      <c r="AD1845" s="35"/>
      <c r="AE1845" s="35"/>
      <c r="AR1845" s="197" t="s">
        <v>283</v>
      </c>
      <c r="AT1845" s="197" t="s">
        <v>160</v>
      </c>
      <c r="AU1845" s="197" t="s">
        <v>85</v>
      </c>
      <c r="AY1845" s="18" t="s">
        <v>158</v>
      </c>
      <c r="BE1845" s="198">
        <f t="shared" si="242"/>
        <v>0</v>
      </c>
      <c r="BF1845" s="198">
        <f t="shared" si="243"/>
        <v>0</v>
      </c>
      <c r="BG1845" s="198">
        <f t="shared" si="244"/>
        <v>0</v>
      </c>
      <c r="BH1845" s="198">
        <f t="shared" si="245"/>
        <v>0</v>
      </c>
      <c r="BI1845" s="198">
        <f t="shared" si="246"/>
        <v>0</v>
      </c>
      <c r="BJ1845" s="18" t="s">
        <v>8</v>
      </c>
      <c r="BK1845" s="198">
        <f t="shared" si="247"/>
        <v>0</v>
      </c>
      <c r="BL1845" s="18" t="s">
        <v>283</v>
      </c>
      <c r="BM1845" s="197" t="s">
        <v>4259</v>
      </c>
    </row>
    <row r="1846" spans="1:65" s="2" customFormat="1" ht="24">
      <c r="A1846" s="35"/>
      <c r="B1846" s="36"/>
      <c r="C1846" s="187" t="s">
        <v>4260</v>
      </c>
      <c r="D1846" s="187" t="s">
        <v>160</v>
      </c>
      <c r="E1846" s="188" t="s">
        <v>3323</v>
      </c>
      <c r="F1846" s="189" t="s">
        <v>3324</v>
      </c>
      <c r="G1846" s="190" t="s">
        <v>498</v>
      </c>
      <c r="H1846" s="191">
        <v>2</v>
      </c>
      <c r="I1846" s="192"/>
      <c r="J1846" s="191">
        <f t="shared" si="238"/>
        <v>0</v>
      </c>
      <c r="K1846" s="189" t="s">
        <v>1</v>
      </c>
      <c r="L1846" s="40"/>
      <c r="M1846" s="193" t="s">
        <v>1</v>
      </c>
      <c r="N1846" s="194" t="s">
        <v>41</v>
      </c>
      <c r="O1846" s="72"/>
      <c r="P1846" s="195">
        <f t="shared" si="239"/>
        <v>0</v>
      </c>
      <c r="Q1846" s="195">
        <v>0</v>
      </c>
      <c r="R1846" s="195">
        <f t="shared" si="240"/>
        <v>0</v>
      </c>
      <c r="S1846" s="195">
        <v>0</v>
      </c>
      <c r="T1846" s="196">
        <f t="shared" si="241"/>
        <v>0</v>
      </c>
      <c r="U1846" s="35"/>
      <c r="V1846" s="35"/>
      <c r="W1846" s="35"/>
      <c r="X1846" s="35"/>
      <c r="Y1846" s="35"/>
      <c r="Z1846" s="35"/>
      <c r="AA1846" s="35"/>
      <c r="AB1846" s="35"/>
      <c r="AC1846" s="35"/>
      <c r="AD1846" s="35"/>
      <c r="AE1846" s="35"/>
      <c r="AR1846" s="197" t="s">
        <v>283</v>
      </c>
      <c r="AT1846" s="197" t="s">
        <v>160</v>
      </c>
      <c r="AU1846" s="197" t="s">
        <v>85</v>
      </c>
      <c r="AY1846" s="18" t="s">
        <v>158</v>
      </c>
      <c r="BE1846" s="198">
        <f t="shared" si="242"/>
        <v>0</v>
      </c>
      <c r="BF1846" s="198">
        <f t="shared" si="243"/>
        <v>0</v>
      </c>
      <c r="BG1846" s="198">
        <f t="shared" si="244"/>
        <v>0</v>
      </c>
      <c r="BH1846" s="198">
        <f t="shared" si="245"/>
        <v>0</v>
      </c>
      <c r="BI1846" s="198">
        <f t="shared" si="246"/>
        <v>0</v>
      </c>
      <c r="BJ1846" s="18" t="s">
        <v>8</v>
      </c>
      <c r="BK1846" s="198">
        <f t="shared" si="247"/>
        <v>0</v>
      </c>
      <c r="BL1846" s="18" t="s">
        <v>283</v>
      </c>
      <c r="BM1846" s="197" t="s">
        <v>4261</v>
      </c>
    </row>
    <row r="1847" spans="1:65" s="2" customFormat="1" ht="24">
      <c r="A1847" s="35"/>
      <c r="B1847" s="36"/>
      <c r="C1847" s="187" t="s">
        <v>4262</v>
      </c>
      <c r="D1847" s="187" t="s">
        <v>160</v>
      </c>
      <c r="E1847" s="188" t="s">
        <v>3327</v>
      </c>
      <c r="F1847" s="189" t="s">
        <v>3328</v>
      </c>
      <c r="G1847" s="190" t="s">
        <v>498</v>
      </c>
      <c r="H1847" s="191">
        <v>4</v>
      </c>
      <c r="I1847" s="192"/>
      <c r="J1847" s="191">
        <f t="shared" si="238"/>
        <v>0</v>
      </c>
      <c r="K1847" s="189" t="s">
        <v>1</v>
      </c>
      <c r="L1847" s="40"/>
      <c r="M1847" s="193" t="s">
        <v>1</v>
      </c>
      <c r="N1847" s="194" t="s">
        <v>41</v>
      </c>
      <c r="O1847" s="72"/>
      <c r="P1847" s="195">
        <f t="shared" si="239"/>
        <v>0</v>
      </c>
      <c r="Q1847" s="195">
        <v>0</v>
      </c>
      <c r="R1847" s="195">
        <f t="shared" si="240"/>
        <v>0</v>
      </c>
      <c r="S1847" s="195">
        <v>0</v>
      </c>
      <c r="T1847" s="196">
        <f t="shared" si="241"/>
        <v>0</v>
      </c>
      <c r="U1847" s="35"/>
      <c r="V1847" s="35"/>
      <c r="W1847" s="35"/>
      <c r="X1847" s="35"/>
      <c r="Y1847" s="35"/>
      <c r="Z1847" s="35"/>
      <c r="AA1847" s="35"/>
      <c r="AB1847" s="35"/>
      <c r="AC1847" s="35"/>
      <c r="AD1847" s="35"/>
      <c r="AE1847" s="35"/>
      <c r="AR1847" s="197" t="s">
        <v>283</v>
      </c>
      <c r="AT1847" s="197" t="s">
        <v>160</v>
      </c>
      <c r="AU1847" s="197" t="s">
        <v>85</v>
      </c>
      <c r="AY1847" s="18" t="s">
        <v>158</v>
      </c>
      <c r="BE1847" s="198">
        <f t="shared" si="242"/>
        <v>0</v>
      </c>
      <c r="BF1847" s="198">
        <f t="shared" si="243"/>
        <v>0</v>
      </c>
      <c r="BG1847" s="198">
        <f t="shared" si="244"/>
        <v>0</v>
      </c>
      <c r="BH1847" s="198">
        <f t="shared" si="245"/>
        <v>0</v>
      </c>
      <c r="BI1847" s="198">
        <f t="shared" si="246"/>
        <v>0</v>
      </c>
      <c r="BJ1847" s="18" t="s">
        <v>8</v>
      </c>
      <c r="BK1847" s="198">
        <f t="shared" si="247"/>
        <v>0</v>
      </c>
      <c r="BL1847" s="18" t="s">
        <v>283</v>
      </c>
      <c r="BM1847" s="197" t="s">
        <v>4263</v>
      </c>
    </row>
    <row r="1848" spans="1:65" s="2" customFormat="1" ht="24">
      <c r="A1848" s="35"/>
      <c r="B1848" s="36"/>
      <c r="C1848" s="187" t="s">
        <v>4264</v>
      </c>
      <c r="D1848" s="187" t="s">
        <v>160</v>
      </c>
      <c r="E1848" s="188" t="s">
        <v>3331</v>
      </c>
      <c r="F1848" s="189" t="s">
        <v>3332</v>
      </c>
      <c r="G1848" s="190" t="s">
        <v>498</v>
      </c>
      <c r="H1848" s="191">
        <v>1</v>
      </c>
      <c r="I1848" s="192"/>
      <c r="J1848" s="191">
        <f t="shared" si="238"/>
        <v>0</v>
      </c>
      <c r="K1848" s="189" t="s">
        <v>1</v>
      </c>
      <c r="L1848" s="40"/>
      <c r="M1848" s="193" t="s">
        <v>1</v>
      </c>
      <c r="N1848" s="194" t="s">
        <v>41</v>
      </c>
      <c r="O1848" s="72"/>
      <c r="P1848" s="195">
        <f t="shared" si="239"/>
        <v>0</v>
      </c>
      <c r="Q1848" s="195">
        <v>0</v>
      </c>
      <c r="R1848" s="195">
        <f t="shared" si="240"/>
        <v>0</v>
      </c>
      <c r="S1848" s="195">
        <v>0</v>
      </c>
      <c r="T1848" s="196">
        <f t="shared" si="241"/>
        <v>0</v>
      </c>
      <c r="U1848" s="35"/>
      <c r="V1848" s="35"/>
      <c r="W1848" s="35"/>
      <c r="X1848" s="35"/>
      <c r="Y1848" s="35"/>
      <c r="Z1848" s="35"/>
      <c r="AA1848" s="35"/>
      <c r="AB1848" s="35"/>
      <c r="AC1848" s="35"/>
      <c r="AD1848" s="35"/>
      <c r="AE1848" s="35"/>
      <c r="AR1848" s="197" t="s">
        <v>283</v>
      </c>
      <c r="AT1848" s="197" t="s">
        <v>160</v>
      </c>
      <c r="AU1848" s="197" t="s">
        <v>85</v>
      </c>
      <c r="AY1848" s="18" t="s">
        <v>158</v>
      </c>
      <c r="BE1848" s="198">
        <f t="shared" si="242"/>
        <v>0</v>
      </c>
      <c r="BF1848" s="198">
        <f t="shared" si="243"/>
        <v>0</v>
      </c>
      <c r="BG1848" s="198">
        <f t="shared" si="244"/>
        <v>0</v>
      </c>
      <c r="BH1848" s="198">
        <f t="shared" si="245"/>
        <v>0</v>
      </c>
      <c r="BI1848" s="198">
        <f t="shared" si="246"/>
        <v>0</v>
      </c>
      <c r="BJ1848" s="18" t="s">
        <v>8</v>
      </c>
      <c r="BK1848" s="198">
        <f t="shared" si="247"/>
        <v>0</v>
      </c>
      <c r="BL1848" s="18" t="s">
        <v>283</v>
      </c>
      <c r="BM1848" s="197" t="s">
        <v>4265</v>
      </c>
    </row>
    <row r="1849" spans="1:65" s="2" customFormat="1" ht="24">
      <c r="A1849" s="35"/>
      <c r="B1849" s="36"/>
      <c r="C1849" s="187" t="s">
        <v>4266</v>
      </c>
      <c r="D1849" s="187" t="s">
        <v>160</v>
      </c>
      <c r="E1849" s="188" t="s">
        <v>3335</v>
      </c>
      <c r="F1849" s="189" t="s">
        <v>3336</v>
      </c>
      <c r="G1849" s="190" t="s">
        <v>498</v>
      </c>
      <c r="H1849" s="191">
        <v>5</v>
      </c>
      <c r="I1849" s="192"/>
      <c r="J1849" s="191">
        <f t="shared" si="238"/>
        <v>0</v>
      </c>
      <c r="K1849" s="189" t="s">
        <v>1</v>
      </c>
      <c r="L1849" s="40"/>
      <c r="M1849" s="193" t="s">
        <v>1</v>
      </c>
      <c r="N1849" s="194" t="s">
        <v>41</v>
      </c>
      <c r="O1849" s="72"/>
      <c r="P1849" s="195">
        <f t="shared" si="239"/>
        <v>0</v>
      </c>
      <c r="Q1849" s="195">
        <v>0</v>
      </c>
      <c r="R1849" s="195">
        <f t="shared" si="240"/>
        <v>0</v>
      </c>
      <c r="S1849" s="195">
        <v>0</v>
      </c>
      <c r="T1849" s="196">
        <f t="shared" si="241"/>
        <v>0</v>
      </c>
      <c r="U1849" s="35"/>
      <c r="V1849" s="35"/>
      <c r="W1849" s="35"/>
      <c r="X1849" s="35"/>
      <c r="Y1849" s="35"/>
      <c r="Z1849" s="35"/>
      <c r="AA1849" s="35"/>
      <c r="AB1849" s="35"/>
      <c r="AC1849" s="35"/>
      <c r="AD1849" s="35"/>
      <c r="AE1849" s="35"/>
      <c r="AR1849" s="197" t="s">
        <v>283</v>
      </c>
      <c r="AT1849" s="197" t="s">
        <v>160</v>
      </c>
      <c r="AU1849" s="197" t="s">
        <v>85</v>
      </c>
      <c r="AY1849" s="18" t="s">
        <v>158</v>
      </c>
      <c r="BE1849" s="198">
        <f t="shared" si="242"/>
        <v>0</v>
      </c>
      <c r="BF1849" s="198">
        <f t="shared" si="243"/>
        <v>0</v>
      </c>
      <c r="BG1849" s="198">
        <f t="shared" si="244"/>
        <v>0</v>
      </c>
      <c r="BH1849" s="198">
        <f t="shared" si="245"/>
        <v>0</v>
      </c>
      <c r="BI1849" s="198">
        <f t="shared" si="246"/>
        <v>0</v>
      </c>
      <c r="BJ1849" s="18" t="s">
        <v>8</v>
      </c>
      <c r="BK1849" s="198">
        <f t="shared" si="247"/>
        <v>0</v>
      </c>
      <c r="BL1849" s="18" t="s">
        <v>283</v>
      </c>
      <c r="BM1849" s="197" t="s">
        <v>4267</v>
      </c>
    </row>
    <row r="1850" spans="1:65" s="2" customFormat="1" ht="21.75" customHeight="1">
      <c r="A1850" s="35"/>
      <c r="B1850" s="36"/>
      <c r="C1850" s="187" t="s">
        <v>4268</v>
      </c>
      <c r="D1850" s="187" t="s">
        <v>160</v>
      </c>
      <c r="E1850" s="188" t="s">
        <v>3339</v>
      </c>
      <c r="F1850" s="189" t="s">
        <v>3340</v>
      </c>
      <c r="G1850" s="190" t="s">
        <v>498</v>
      </c>
      <c r="H1850" s="191">
        <v>1</v>
      </c>
      <c r="I1850" s="192"/>
      <c r="J1850" s="191">
        <f t="shared" si="238"/>
        <v>0</v>
      </c>
      <c r="K1850" s="189" t="s">
        <v>1</v>
      </c>
      <c r="L1850" s="40"/>
      <c r="M1850" s="193" t="s">
        <v>1</v>
      </c>
      <c r="N1850" s="194" t="s">
        <v>41</v>
      </c>
      <c r="O1850" s="72"/>
      <c r="P1850" s="195">
        <f t="shared" si="239"/>
        <v>0</v>
      </c>
      <c r="Q1850" s="195">
        <v>0</v>
      </c>
      <c r="R1850" s="195">
        <f t="shared" si="240"/>
        <v>0</v>
      </c>
      <c r="S1850" s="195">
        <v>0</v>
      </c>
      <c r="T1850" s="196">
        <f t="shared" si="241"/>
        <v>0</v>
      </c>
      <c r="U1850" s="35"/>
      <c r="V1850" s="35"/>
      <c r="W1850" s="35"/>
      <c r="X1850" s="35"/>
      <c r="Y1850" s="35"/>
      <c r="Z1850" s="35"/>
      <c r="AA1850" s="35"/>
      <c r="AB1850" s="35"/>
      <c r="AC1850" s="35"/>
      <c r="AD1850" s="35"/>
      <c r="AE1850" s="35"/>
      <c r="AR1850" s="197" t="s">
        <v>283</v>
      </c>
      <c r="AT1850" s="197" t="s">
        <v>160</v>
      </c>
      <c r="AU1850" s="197" t="s">
        <v>85</v>
      </c>
      <c r="AY1850" s="18" t="s">
        <v>158</v>
      </c>
      <c r="BE1850" s="198">
        <f t="shared" si="242"/>
        <v>0</v>
      </c>
      <c r="BF1850" s="198">
        <f t="shared" si="243"/>
        <v>0</v>
      </c>
      <c r="BG1850" s="198">
        <f t="shared" si="244"/>
        <v>0</v>
      </c>
      <c r="BH1850" s="198">
        <f t="shared" si="245"/>
        <v>0</v>
      </c>
      <c r="BI1850" s="198">
        <f t="shared" si="246"/>
        <v>0</v>
      </c>
      <c r="BJ1850" s="18" t="s">
        <v>8</v>
      </c>
      <c r="BK1850" s="198">
        <f t="shared" si="247"/>
        <v>0</v>
      </c>
      <c r="BL1850" s="18" t="s">
        <v>283</v>
      </c>
      <c r="BM1850" s="197" t="s">
        <v>4269</v>
      </c>
    </row>
    <row r="1851" spans="1:65" s="2" customFormat="1" ht="21.75" customHeight="1">
      <c r="A1851" s="35"/>
      <c r="B1851" s="36"/>
      <c r="C1851" s="187" t="s">
        <v>4270</v>
      </c>
      <c r="D1851" s="187" t="s">
        <v>160</v>
      </c>
      <c r="E1851" s="188" t="s">
        <v>3343</v>
      </c>
      <c r="F1851" s="189" t="s">
        <v>3344</v>
      </c>
      <c r="G1851" s="190" t="s">
        <v>498</v>
      </c>
      <c r="H1851" s="191">
        <v>1</v>
      </c>
      <c r="I1851" s="192"/>
      <c r="J1851" s="191">
        <f t="shared" si="238"/>
        <v>0</v>
      </c>
      <c r="K1851" s="189" t="s">
        <v>1</v>
      </c>
      <c r="L1851" s="40"/>
      <c r="M1851" s="193" t="s">
        <v>1</v>
      </c>
      <c r="N1851" s="194" t="s">
        <v>41</v>
      </c>
      <c r="O1851" s="72"/>
      <c r="P1851" s="195">
        <f t="shared" si="239"/>
        <v>0</v>
      </c>
      <c r="Q1851" s="195">
        <v>0</v>
      </c>
      <c r="R1851" s="195">
        <f t="shared" si="240"/>
        <v>0</v>
      </c>
      <c r="S1851" s="195">
        <v>0</v>
      </c>
      <c r="T1851" s="196">
        <f t="shared" si="241"/>
        <v>0</v>
      </c>
      <c r="U1851" s="35"/>
      <c r="V1851" s="35"/>
      <c r="W1851" s="35"/>
      <c r="X1851" s="35"/>
      <c r="Y1851" s="35"/>
      <c r="Z1851" s="35"/>
      <c r="AA1851" s="35"/>
      <c r="AB1851" s="35"/>
      <c r="AC1851" s="35"/>
      <c r="AD1851" s="35"/>
      <c r="AE1851" s="35"/>
      <c r="AR1851" s="197" t="s">
        <v>283</v>
      </c>
      <c r="AT1851" s="197" t="s">
        <v>160</v>
      </c>
      <c r="AU1851" s="197" t="s">
        <v>85</v>
      </c>
      <c r="AY1851" s="18" t="s">
        <v>158</v>
      </c>
      <c r="BE1851" s="198">
        <f t="shared" si="242"/>
        <v>0</v>
      </c>
      <c r="BF1851" s="198">
        <f t="shared" si="243"/>
        <v>0</v>
      </c>
      <c r="BG1851" s="198">
        <f t="shared" si="244"/>
        <v>0</v>
      </c>
      <c r="BH1851" s="198">
        <f t="shared" si="245"/>
        <v>0</v>
      </c>
      <c r="BI1851" s="198">
        <f t="shared" si="246"/>
        <v>0</v>
      </c>
      <c r="BJ1851" s="18" t="s">
        <v>8</v>
      </c>
      <c r="BK1851" s="198">
        <f t="shared" si="247"/>
        <v>0</v>
      </c>
      <c r="BL1851" s="18" t="s">
        <v>283</v>
      </c>
      <c r="BM1851" s="197" t="s">
        <v>4271</v>
      </c>
    </row>
    <row r="1852" spans="1:65" s="2" customFormat="1" ht="16.5" customHeight="1">
      <c r="A1852" s="35"/>
      <c r="B1852" s="36"/>
      <c r="C1852" s="187" t="s">
        <v>4272</v>
      </c>
      <c r="D1852" s="187" t="s">
        <v>160</v>
      </c>
      <c r="E1852" s="188" t="s">
        <v>3347</v>
      </c>
      <c r="F1852" s="189" t="s">
        <v>3348</v>
      </c>
      <c r="G1852" s="190" t="s">
        <v>498</v>
      </c>
      <c r="H1852" s="191">
        <v>2</v>
      </c>
      <c r="I1852" s="192"/>
      <c r="J1852" s="191">
        <f t="shared" si="238"/>
        <v>0</v>
      </c>
      <c r="K1852" s="189" t="s">
        <v>1</v>
      </c>
      <c r="L1852" s="40"/>
      <c r="M1852" s="193" t="s">
        <v>1</v>
      </c>
      <c r="N1852" s="194" t="s">
        <v>41</v>
      </c>
      <c r="O1852" s="72"/>
      <c r="P1852" s="195">
        <f t="shared" si="239"/>
        <v>0</v>
      </c>
      <c r="Q1852" s="195">
        <v>0</v>
      </c>
      <c r="R1852" s="195">
        <f t="shared" si="240"/>
        <v>0</v>
      </c>
      <c r="S1852" s="195">
        <v>0</v>
      </c>
      <c r="T1852" s="196">
        <f t="shared" si="241"/>
        <v>0</v>
      </c>
      <c r="U1852" s="35"/>
      <c r="V1852" s="35"/>
      <c r="W1852" s="35"/>
      <c r="X1852" s="35"/>
      <c r="Y1852" s="35"/>
      <c r="Z1852" s="35"/>
      <c r="AA1852" s="35"/>
      <c r="AB1852" s="35"/>
      <c r="AC1852" s="35"/>
      <c r="AD1852" s="35"/>
      <c r="AE1852" s="35"/>
      <c r="AR1852" s="197" t="s">
        <v>283</v>
      </c>
      <c r="AT1852" s="197" t="s">
        <v>160</v>
      </c>
      <c r="AU1852" s="197" t="s">
        <v>85</v>
      </c>
      <c r="AY1852" s="18" t="s">
        <v>158</v>
      </c>
      <c r="BE1852" s="198">
        <f t="shared" si="242"/>
        <v>0</v>
      </c>
      <c r="BF1852" s="198">
        <f t="shared" si="243"/>
        <v>0</v>
      </c>
      <c r="BG1852" s="198">
        <f t="shared" si="244"/>
        <v>0</v>
      </c>
      <c r="BH1852" s="198">
        <f t="shared" si="245"/>
        <v>0</v>
      </c>
      <c r="BI1852" s="198">
        <f t="shared" si="246"/>
        <v>0</v>
      </c>
      <c r="BJ1852" s="18" t="s">
        <v>8</v>
      </c>
      <c r="BK1852" s="198">
        <f t="shared" si="247"/>
        <v>0</v>
      </c>
      <c r="BL1852" s="18" t="s">
        <v>283</v>
      </c>
      <c r="BM1852" s="197" t="s">
        <v>4273</v>
      </c>
    </row>
    <row r="1853" spans="1:65" s="2" customFormat="1" ht="16.5" customHeight="1">
      <c r="A1853" s="35"/>
      <c r="B1853" s="36"/>
      <c r="C1853" s="187" t="s">
        <v>4274</v>
      </c>
      <c r="D1853" s="187" t="s">
        <v>160</v>
      </c>
      <c r="E1853" s="188" t="s">
        <v>3351</v>
      </c>
      <c r="F1853" s="189" t="s">
        <v>3703</v>
      </c>
      <c r="G1853" s="190" t="s">
        <v>498</v>
      </c>
      <c r="H1853" s="191">
        <v>3</v>
      </c>
      <c r="I1853" s="192"/>
      <c r="J1853" s="191">
        <f t="shared" si="238"/>
        <v>0</v>
      </c>
      <c r="K1853" s="189" t="s">
        <v>1</v>
      </c>
      <c r="L1853" s="40"/>
      <c r="M1853" s="193" t="s">
        <v>1</v>
      </c>
      <c r="N1853" s="194" t="s">
        <v>41</v>
      </c>
      <c r="O1853" s="72"/>
      <c r="P1853" s="195">
        <f t="shared" si="239"/>
        <v>0</v>
      </c>
      <c r="Q1853" s="195">
        <v>0</v>
      </c>
      <c r="R1853" s="195">
        <f t="shared" si="240"/>
        <v>0</v>
      </c>
      <c r="S1853" s="195">
        <v>0</v>
      </c>
      <c r="T1853" s="196">
        <f t="shared" si="241"/>
        <v>0</v>
      </c>
      <c r="U1853" s="35"/>
      <c r="V1853" s="35"/>
      <c r="W1853" s="35"/>
      <c r="X1853" s="35"/>
      <c r="Y1853" s="35"/>
      <c r="Z1853" s="35"/>
      <c r="AA1853" s="35"/>
      <c r="AB1853" s="35"/>
      <c r="AC1853" s="35"/>
      <c r="AD1853" s="35"/>
      <c r="AE1853" s="35"/>
      <c r="AR1853" s="197" t="s">
        <v>283</v>
      </c>
      <c r="AT1853" s="197" t="s">
        <v>160</v>
      </c>
      <c r="AU1853" s="197" t="s">
        <v>85</v>
      </c>
      <c r="AY1853" s="18" t="s">
        <v>158</v>
      </c>
      <c r="BE1853" s="198">
        <f t="shared" si="242"/>
        <v>0</v>
      </c>
      <c r="BF1853" s="198">
        <f t="shared" si="243"/>
        <v>0</v>
      </c>
      <c r="BG1853" s="198">
        <f t="shared" si="244"/>
        <v>0</v>
      </c>
      <c r="BH1853" s="198">
        <f t="shared" si="245"/>
        <v>0</v>
      </c>
      <c r="BI1853" s="198">
        <f t="shared" si="246"/>
        <v>0</v>
      </c>
      <c r="BJ1853" s="18" t="s">
        <v>8</v>
      </c>
      <c r="BK1853" s="198">
        <f t="shared" si="247"/>
        <v>0</v>
      </c>
      <c r="BL1853" s="18" t="s">
        <v>283</v>
      </c>
      <c r="BM1853" s="197" t="s">
        <v>4275</v>
      </c>
    </row>
    <row r="1854" spans="1:65" s="2" customFormat="1" ht="16.5" customHeight="1">
      <c r="A1854" s="35"/>
      <c r="B1854" s="36"/>
      <c r="C1854" s="187" t="s">
        <v>4276</v>
      </c>
      <c r="D1854" s="187" t="s">
        <v>160</v>
      </c>
      <c r="E1854" s="188" t="s">
        <v>3354</v>
      </c>
      <c r="F1854" s="189" t="s">
        <v>3719</v>
      </c>
      <c r="G1854" s="190" t="s">
        <v>498</v>
      </c>
      <c r="H1854" s="191">
        <v>2</v>
      </c>
      <c r="I1854" s="192"/>
      <c r="J1854" s="191">
        <f t="shared" si="238"/>
        <v>0</v>
      </c>
      <c r="K1854" s="189" t="s">
        <v>1</v>
      </c>
      <c r="L1854" s="40"/>
      <c r="M1854" s="193" t="s">
        <v>1</v>
      </c>
      <c r="N1854" s="194" t="s">
        <v>41</v>
      </c>
      <c r="O1854" s="72"/>
      <c r="P1854" s="195">
        <f t="shared" si="239"/>
        <v>0</v>
      </c>
      <c r="Q1854" s="195">
        <v>0</v>
      </c>
      <c r="R1854" s="195">
        <f t="shared" si="240"/>
        <v>0</v>
      </c>
      <c r="S1854" s="195">
        <v>0</v>
      </c>
      <c r="T1854" s="196">
        <f t="shared" si="241"/>
        <v>0</v>
      </c>
      <c r="U1854" s="35"/>
      <c r="V1854" s="35"/>
      <c r="W1854" s="35"/>
      <c r="X1854" s="35"/>
      <c r="Y1854" s="35"/>
      <c r="Z1854" s="35"/>
      <c r="AA1854" s="35"/>
      <c r="AB1854" s="35"/>
      <c r="AC1854" s="35"/>
      <c r="AD1854" s="35"/>
      <c r="AE1854" s="35"/>
      <c r="AR1854" s="197" t="s">
        <v>283</v>
      </c>
      <c r="AT1854" s="197" t="s">
        <v>160</v>
      </c>
      <c r="AU1854" s="197" t="s">
        <v>85</v>
      </c>
      <c r="AY1854" s="18" t="s">
        <v>158</v>
      </c>
      <c r="BE1854" s="198">
        <f t="shared" si="242"/>
        <v>0</v>
      </c>
      <c r="BF1854" s="198">
        <f t="shared" si="243"/>
        <v>0</v>
      </c>
      <c r="BG1854" s="198">
        <f t="shared" si="244"/>
        <v>0</v>
      </c>
      <c r="BH1854" s="198">
        <f t="shared" si="245"/>
        <v>0</v>
      </c>
      <c r="BI1854" s="198">
        <f t="shared" si="246"/>
        <v>0</v>
      </c>
      <c r="BJ1854" s="18" t="s">
        <v>8</v>
      </c>
      <c r="BK1854" s="198">
        <f t="shared" si="247"/>
        <v>0</v>
      </c>
      <c r="BL1854" s="18" t="s">
        <v>283</v>
      </c>
      <c r="BM1854" s="197" t="s">
        <v>4277</v>
      </c>
    </row>
    <row r="1855" spans="1:65" s="2" customFormat="1" ht="16.5" customHeight="1">
      <c r="A1855" s="35"/>
      <c r="B1855" s="36"/>
      <c r="C1855" s="187" t="s">
        <v>4278</v>
      </c>
      <c r="D1855" s="187" t="s">
        <v>160</v>
      </c>
      <c r="E1855" s="188" t="s">
        <v>4279</v>
      </c>
      <c r="F1855" s="189" t="s">
        <v>3757</v>
      </c>
      <c r="G1855" s="190" t="s">
        <v>498</v>
      </c>
      <c r="H1855" s="191">
        <v>2</v>
      </c>
      <c r="I1855" s="192"/>
      <c r="J1855" s="191">
        <f t="shared" si="238"/>
        <v>0</v>
      </c>
      <c r="K1855" s="189" t="s">
        <v>1</v>
      </c>
      <c r="L1855" s="40"/>
      <c r="M1855" s="193" t="s">
        <v>1</v>
      </c>
      <c r="N1855" s="194" t="s">
        <v>41</v>
      </c>
      <c r="O1855" s="72"/>
      <c r="P1855" s="195">
        <f t="shared" si="239"/>
        <v>0</v>
      </c>
      <c r="Q1855" s="195">
        <v>0</v>
      </c>
      <c r="R1855" s="195">
        <f t="shared" si="240"/>
        <v>0</v>
      </c>
      <c r="S1855" s="195">
        <v>0</v>
      </c>
      <c r="T1855" s="196">
        <f t="shared" si="241"/>
        <v>0</v>
      </c>
      <c r="U1855" s="35"/>
      <c r="V1855" s="35"/>
      <c r="W1855" s="35"/>
      <c r="X1855" s="35"/>
      <c r="Y1855" s="35"/>
      <c r="Z1855" s="35"/>
      <c r="AA1855" s="35"/>
      <c r="AB1855" s="35"/>
      <c r="AC1855" s="35"/>
      <c r="AD1855" s="35"/>
      <c r="AE1855" s="35"/>
      <c r="AR1855" s="197" t="s">
        <v>283</v>
      </c>
      <c r="AT1855" s="197" t="s">
        <v>160</v>
      </c>
      <c r="AU1855" s="197" t="s">
        <v>85</v>
      </c>
      <c r="AY1855" s="18" t="s">
        <v>158</v>
      </c>
      <c r="BE1855" s="198">
        <f t="shared" si="242"/>
        <v>0</v>
      </c>
      <c r="BF1855" s="198">
        <f t="shared" si="243"/>
        <v>0</v>
      </c>
      <c r="BG1855" s="198">
        <f t="shared" si="244"/>
        <v>0</v>
      </c>
      <c r="BH1855" s="198">
        <f t="shared" si="245"/>
        <v>0</v>
      </c>
      <c r="BI1855" s="198">
        <f t="shared" si="246"/>
        <v>0</v>
      </c>
      <c r="BJ1855" s="18" t="s">
        <v>8</v>
      </c>
      <c r="BK1855" s="198">
        <f t="shared" si="247"/>
        <v>0</v>
      </c>
      <c r="BL1855" s="18" t="s">
        <v>283</v>
      </c>
      <c r="BM1855" s="197" t="s">
        <v>4280</v>
      </c>
    </row>
    <row r="1856" spans="1:65" s="2" customFormat="1" ht="24">
      <c r="A1856" s="35"/>
      <c r="B1856" s="36"/>
      <c r="C1856" s="187" t="s">
        <v>4281</v>
      </c>
      <c r="D1856" s="187" t="s">
        <v>160</v>
      </c>
      <c r="E1856" s="188" t="s">
        <v>3358</v>
      </c>
      <c r="F1856" s="189" t="s">
        <v>3359</v>
      </c>
      <c r="G1856" s="190" t="s">
        <v>498</v>
      </c>
      <c r="H1856" s="191">
        <v>1</v>
      </c>
      <c r="I1856" s="192"/>
      <c r="J1856" s="191">
        <f t="shared" si="238"/>
        <v>0</v>
      </c>
      <c r="K1856" s="189" t="s">
        <v>1</v>
      </c>
      <c r="L1856" s="40"/>
      <c r="M1856" s="193" t="s">
        <v>1</v>
      </c>
      <c r="N1856" s="194" t="s">
        <v>41</v>
      </c>
      <c r="O1856" s="72"/>
      <c r="P1856" s="195">
        <f t="shared" si="239"/>
        <v>0</v>
      </c>
      <c r="Q1856" s="195">
        <v>0</v>
      </c>
      <c r="R1856" s="195">
        <f t="shared" si="240"/>
        <v>0</v>
      </c>
      <c r="S1856" s="195">
        <v>0</v>
      </c>
      <c r="T1856" s="196">
        <f t="shared" si="241"/>
        <v>0</v>
      </c>
      <c r="U1856" s="35"/>
      <c r="V1856" s="35"/>
      <c r="W1856" s="35"/>
      <c r="X1856" s="35"/>
      <c r="Y1856" s="35"/>
      <c r="Z1856" s="35"/>
      <c r="AA1856" s="35"/>
      <c r="AB1856" s="35"/>
      <c r="AC1856" s="35"/>
      <c r="AD1856" s="35"/>
      <c r="AE1856" s="35"/>
      <c r="AR1856" s="197" t="s">
        <v>283</v>
      </c>
      <c r="AT1856" s="197" t="s">
        <v>160</v>
      </c>
      <c r="AU1856" s="197" t="s">
        <v>85</v>
      </c>
      <c r="AY1856" s="18" t="s">
        <v>158</v>
      </c>
      <c r="BE1856" s="198">
        <f t="shared" si="242"/>
        <v>0</v>
      </c>
      <c r="BF1856" s="198">
        <f t="shared" si="243"/>
        <v>0</v>
      </c>
      <c r="BG1856" s="198">
        <f t="shared" si="244"/>
        <v>0</v>
      </c>
      <c r="BH1856" s="198">
        <f t="shared" si="245"/>
        <v>0</v>
      </c>
      <c r="BI1856" s="198">
        <f t="shared" si="246"/>
        <v>0</v>
      </c>
      <c r="BJ1856" s="18" t="s">
        <v>8</v>
      </c>
      <c r="BK1856" s="198">
        <f t="shared" si="247"/>
        <v>0</v>
      </c>
      <c r="BL1856" s="18" t="s">
        <v>283</v>
      </c>
      <c r="BM1856" s="197" t="s">
        <v>4282</v>
      </c>
    </row>
    <row r="1857" spans="1:65" s="2" customFormat="1" ht="24">
      <c r="A1857" s="35"/>
      <c r="B1857" s="36"/>
      <c r="C1857" s="187" t="s">
        <v>4283</v>
      </c>
      <c r="D1857" s="187" t="s">
        <v>160</v>
      </c>
      <c r="E1857" s="188" t="s">
        <v>3362</v>
      </c>
      <c r="F1857" s="189" t="s">
        <v>3363</v>
      </c>
      <c r="G1857" s="190" t="s">
        <v>498</v>
      </c>
      <c r="H1857" s="191">
        <v>1</v>
      </c>
      <c r="I1857" s="192"/>
      <c r="J1857" s="191">
        <f t="shared" si="238"/>
        <v>0</v>
      </c>
      <c r="K1857" s="189" t="s">
        <v>1</v>
      </c>
      <c r="L1857" s="40"/>
      <c r="M1857" s="193" t="s">
        <v>1</v>
      </c>
      <c r="N1857" s="194" t="s">
        <v>41</v>
      </c>
      <c r="O1857" s="72"/>
      <c r="P1857" s="195">
        <f t="shared" si="239"/>
        <v>0</v>
      </c>
      <c r="Q1857" s="195">
        <v>0</v>
      </c>
      <c r="R1857" s="195">
        <f t="shared" si="240"/>
        <v>0</v>
      </c>
      <c r="S1857" s="195">
        <v>0</v>
      </c>
      <c r="T1857" s="196">
        <f t="shared" si="241"/>
        <v>0</v>
      </c>
      <c r="U1857" s="35"/>
      <c r="V1857" s="35"/>
      <c r="W1857" s="35"/>
      <c r="X1857" s="35"/>
      <c r="Y1857" s="35"/>
      <c r="Z1857" s="35"/>
      <c r="AA1857" s="35"/>
      <c r="AB1857" s="35"/>
      <c r="AC1857" s="35"/>
      <c r="AD1857" s="35"/>
      <c r="AE1857" s="35"/>
      <c r="AR1857" s="197" t="s">
        <v>283</v>
      </c>
      <c r="AT1857" s="197" t="s">
        <v>160</v>
      </c>
      <c r="AU1857" s="197" t="s">
        <v>85</v>
      </c>
      <c r="AY1857" s="18" t="s">
        <v>158</v>
      </c>
      <c r="BE1857" s="198">
        <f t="shared" si="242"/>
        <v>0</v>
      </c>
      <c r="BF1857" s="198">
        <f t="shared" si="243"/>
        <v>0</v>
      </c>
      <c r="BG1857" s="198">
        <f t="shared" si="244"/>
        <v>0</v>
      </c>
      <c r="BH1857" s="198">
        <f t="shared" si="245"/>
        <v>0</v>
      </c>
      <c r="BI1857" s="198">
        <f t="shared" si="246"/>
        <v>0</v>
      </c>
      <c r="BJ1857" s="18" t="s">
        <v>8</v>
      </c>
      <c r="BK1857" s="198">
        <f t="shared" si="247"/>
        <v>0</v>
      </c>
      <c r="BL1857" s="18" t="s">
        <v>283</v>
      </c>
      <c r="BM1857" s="197" t="s">
        <v>4284</v>
      </c>
    </row>
    <row r="1858" spans="1:65" s="2" customFormat="1" ht="21.75" customHeight="1">
      <c r="A1858" s="35"/>
      <c r="B1858" s="36"/>
      <c r="C1858" s="187" t="s">
        <v>4285</v>
      </c>
      <c r="D1858" s="187" t="s">
        <v>160</v>
      </c>
      <c r="E1858" s="188" t="s">
        <v>3366</v>
      </c>
      <c r="F1858" s="189" t="s">
        <v>3367</v>
      </c>
      <c r="G1858" s="190" t="s">
        <v>498</v>
      </c>
      <c r="H1858" s="191">
        <v>1</v>
      </c>
      <c r="I1858" s="192"/>
      <c r="J1858" s="191">
        <f t="shared" si="238"/>
        <v>0</v>
      </c>
      <c r="K1858" s="189" t="s">
        <v>1</v>
      </c>
      <c r="L1858" s="40"/>
      <c r="M1858" s="193" t="s">
        <v>1</v>
      </c>
      <c r="N1858" s="194" t="s">
        <v>41</v>
      </c>
      <c r="O1858" s="72"/>
      <c r="P1858" s="195">
        <f t="shared" si="239"/>
        <v>0</v>
      </c>
      <c r="Q1858" s="195">
        <v>0</v>
      </c>
      <c r="R1858" s="195">
        <f t="shared" si="240"/>
        <v>0</v>
      </c>
      <c r="S1858" s="195">
        <v>0</v>
      </c>
      <c r="T1858" s="196">
        <f t="shared" si="241"/>
        <v>0</v>
      </c>
      <c r="U1858" s="35"/>
      <c r="V1858" s="35"/>
      <c r="W1858" s="35"/>
      <c r="X1858" s="35"/>
      <c r="Y1858" s="35"/>
      <c r="Z1858" s="35"/>
      <c r="AA1858" s="35"/>
      <c r="AB1858" s="35"/>
      <c r="AC1858" s="35"/>
      <c r="AD1858" s="35"/>
      <c r="AE1858" s="35"/>
      <c r="AR1858" s="197" t="s">
        <v>283</v>
      </c>
      <c r="AT1858" s="197" t="s">
        <v>160</v>
      </c>
      <c r="AU1858" s="197" t="s">
        <v>85</v>
      </c>
      <c r="AY1858" s="18" t="s">
        <v>158</v>
      </c>
      <c r="BE1858" s="198">
        <f t="shared" si="242"/>
        <v>0</v>
      </c>
      <c r="BF1858" s="198">
        <f t="shared" si="243"/>
        <v>0</v>
      </c>
      <c r="BG1858" s="198">
        <f t="shared" si="244"/>
        <v>0</v>
      </c>
      <c r="BH1858" s="198">
        <f t="shared" si="245"/>
        <v>0</v>
      </c>
      <c r="BI1858" s="198">
        <f t="shared" si="246"/>
        <v>0</v>
      </c>
      <c r="BJ1858" s="18" t="s">
        <v>8</v>
      </c>
      <c r="BK1858" s="198">
        <f t="shared" si="247"/>
        <v>0</v>
      </c>
      <c r="BL1858" s="18" t="s">
        <v>283</v>
      </c>
      <c r="BM1858" s="197" t="s">
        <v>4286</v>
      </c>
    </row>
    <row r="1859" spans="1:65" s="2" customFormat="1" ht="24">
      <c r="A1859" s="35"/>
      <c r="B1859" s="36"/>
      <c r="C1859" s="187" t="s">
        <v>4287</v>
      </c>
      <c r="D1859" s="187" t="s">
        <v>160</v>
      </c>
      <c r="E1859" s="188" t="s">
        <v>3370</v>
      </c>
      <c r="F1859" s="189" t="s">
        <v>3371</v>
      </c>
      <c r="G1859" s="190" t="s">
        <v>498</v>
      </c>
      <c r="H1859" s="191">
        <v>1</v>
      </c>
      <c r="I1859" s="192"/>
      <c r="J1859" s="191">
        <f t="shared" si="238"/>
        <v>0</v>
      </c>
      <c r="K1859" s="189" t="s">
        <v>1</v>
      </c>
      <c r="L1859" s="40"/>
      <c r="M1859" s="193" t="s">
        <v>1</v>
      </c>
      <c r="N1859" s="194" t="s">
        <v>41</v>
      </c>
      <c r="O1859" s="72"/>
      <c r="P1859" s="195">
        <f t="shared" si="239"/>
        <v>0</v>
      </c>
      <c r="Q1859" s="195">
        <v>0</v>
      </c>
      <c r="R1859" s="195">
        <f t="shared" si="240"/>
        <v>0</v>
      </c>
      <c r="S1859" s="195">
        <v>0</v>
      </c>
      <c r="T1859" s="196">
        <f t="shared" si="241"/>
        <v>0</v>
      </c>
      <c r="U1859" s="35"/>
      <c r="V1859" s="35"/>
      <c r="W1859" s="35"/>
      <c r="X1859" s="35"/>
      <c r="Y1859" s="35"/>
      <c r="Z1859" s="35"/>
      <c r="AA1859" s="35"/>
      <c r="AB1859" s="35"/>
      <c r="AC1859" s="35"/>
      <c r="AD1859" s="35"/>
      <c r="AE1859" s="35"/>
      <c r="AR1859" s="197" t="s">
        <v>283</v>
      </c>
      <c r="AT1859" s="197" t="s">
        <v>160</v>
      </c>
      <c r="AU1859" s="197" t="s">
        <v>85</v>
      </c>
      <c r="AY1859" s="18" t="s">
        <v>158</v>
      </c>
      <c r="BE1859" s="198">
        <f t="shared" si="242"/>
        <v>0</v>
      </c>
      <c r="BF1859" s="198">
        <f t="shared" si="243"/>
        <v>0</v>
      </c>
      <c r="BG1859" s="198">
        <f t="shared" si="244"/>
        <v>0</v>
      </c>
      <c r="BH1859" s="198">
        <f t="shared" si="245"/>
        <v>0</v>
      </c>
      <c r="BI1859" s="198">
        <f t="shared" si="246"/>
        <v>0</v>
      </c>
      <c r="BJ1859" s="18" t="s">
        <v>8</v>
      </c>
      <c r="BK1859" s="198">
        <f t="shared" si="247"/>
        <v>0</v>
      </c>
      <c r="BL1859" s="18" t="s">
        <v>283</v>
      </c>
      <c r="BM1859" s="197" t="s">
        <v>4288</v>
      </c>
    </row>
    <row r="1860" spans="1:65" s="2" customFormat="1" ht="24">
      <c r="A1860" s="35"/>
      <c r="B1860" s="36"/>
      <c r="C1860" s="187" t="s">
        <v>4289</v>
      </c>
      <c r="D1860" s="187" t="s">
        <v>160</v>
      </c>
      <c r="E1860" s="188" t="s">
        <v>3374</v>
      </c>
      <c r="F1860" s="189" t="s">
        <v>3375</v>
      </c>
      <c r="G1860" s="190" t="s">
        <v>498</v>
      </c>
      <c r="H1860" s="191">
        <v>1</v>
      </c>
      <c r="I1860" s="192"/>
      <c r="J1860" s="191">
        <f t="shared" si="238"/>
        <v>0</v>
      </c>
      <c r="K1860" s="189" t="s">
        <v>1</v>
      </c>
      <c r="L1860" s="40"/>
      <c r="M1860" s="193" t="s">
        <v>1</v>
      </c>
      <c r="N1860" s="194" t="s">
        <v>41</v>
      </c>
      <c r="O1860" s="72"/>
      <c r="P1860" s="195">
        <f t="shared" si="239"/>
        <v>0</v>
      </c>
      <c r="Q1860" s="195">
        <v>0</v>
      </c>
      <c r="R1860" s="195">
        <f t="shared" si="240"/>
        <v>0</v>
      </c>
      <c r="S1860" s="195">
        <v>0</v>
      </c>
      <c r="T1860" s="196">
        <f t="shared" si="241"/>
        <v>0</v>
      </c>
      <c r="U1860" s="35"/>
      <c r="V1860" s="35"/>
      <c r="W1860" s="35"/>
      <c r="X1860" s="35"/>
      <c r="Y1860" s="35"/>
      <c r="Z1860" s="35"/>
      <c r="AA1860" s="35"/>
      <c r="AB1860" s="35"/>
      <c r="AC1860" s="35"/>
      <c r="AD1860" s="35"/>
      <c r="AE1860" s="35"/>
      <c r="AR1860" s="197" t="s">
        <v>283</v>
      </c>
      <c r="AT1860" s="197" t="s">
        <v>160</v>
      </c>
      <c r="AU1860" s="197" t="s">
        <v>85</v>
      </c>
      <c r="AY1860" s="18" t="s">
        <v>158</v>
      </c>
      <c r="BE1860" s="198">
        <f t="shared" si="242"/>
        <v>0</v>
      </c>
      <c r="BF1860" s="198">
        <f t="shared" si="243"/>
        <v>0</v>
      </c>
      <c r="BG1860" s="198">
        <f t="shared" si="244"/>
        <v>0</v>
      </c>
      <c r="BH1860" s="198">
        <f t="shared" si="245"/>
        <v>0</v>
      </c>
      <c r="BI1860" s="198">
        <f t="shared" si="246"/>
        <v>0</v>
      </c>
      <c r="BJ1860" s="18" t="s">
        <v>8</v>
      </c>
      <c r="BK1860" s="198">
        <f t="shared" si="247"/>
        <v>0</v>
      </c>
      <c r="BL1860" s="18" t="s">
        <v>283</v>
      </c>
      <c r="BM1860" s="197" t="s">
        <v>4290</v>
      </c>
    </row>
    <row r="1861" spans="1:65" s="2" customFormat="1" ht="24">
      <c r="A1861" s="35"/>
      <c r="B1861" s="36"/>
      <c r="C1861" s="187" t="s">
        <v>4291</v>
      </c>
      <c r="D1861" s="187" t="s">
        <v>160</v>
      </c>
      <c r="E1861" s="188" t="s">
        <v>3378</v>
      </c>
      <c r="F1861" s="189" t="s">
        <v>3359</v>
      </c>
      <c r="G1861" s="190" t="s">
        <v>498</v>
      </c>
      <c r="H1861" s="191">
        <v>1</v>
      </c>
      <c r="I1861" s="192"/>
      <c r="J1861" s="191">
        <f t="shared" si="238"/>
        <v>0</v>
      </c>
      <c r="K1861" s="189" t="s">
        <v>1</v>
      </c>
      <c r="L1861" s="40"/>
      <c r="M1861" s="193" t="s">
        <v>1</v>
      </c>
      <c r="N1861" s="194" t="s">
        <v>41</v>
      </c>
      <c r="O1861" s="72"/>
      <c r="P1861" s="195">
        <f t="shared" si="239"/>
        <v>0</v>
      </c>
      <c r="Q1861" s="195">
        <v>0</v>
      </c>
      <c r="R1861" s="195">
        <f t="shared" si="240"/>
        <v>0</v>
      </c>
      <c r="S1861" s="195">
        <v>0</v>
      </c>
      <c r="T1861" s="196">
        <f t="shared" si="241"/>
        <v>0</v>
      </c>
      <c r="U1861" s="35"/>
      <c r="V1861" s="35"/>
      <c r="W1861" s="35"/>
      <c r="X1861" s="35"/>
      <c r="Y1861" s="35"/>
      <c r="Z1861" s="35"/>
      <c r="AA1861" s="35"/>
      <c r="AB1861" s="35"/>
      <c r="AC1861" s="35"/>
      <c r="AD1861" s="35"/>
      <c r="AE1861" s="35"/>
      <c r="AR1861" s="197" t="s">
        <v>283</v>
      </c>
      <c r="AT1861" s="197" t="s">
        <v>160</v>
      </c>
      <c r="AU1861" s="197" t="s">
        <v>85</v>
      </c>
      <c r="AY1861" s="18" t="s">
        <v>158</v>
      </c>
      <c r="BE1861" s="198">
        <f t="shared" si="242"/>
        <v>0</v>
      </c>
      <c r="BF1861" s="198">
        <f t="shared" si="243"/>
        <v>0</v>
      </c>
      <c r="BG1861" s="198">
        <f t="shared" si="244"/>
        <v>0</v>
      </c>
      <c r="BH1861" s="198">
        <f t="shared" si="245"/>
        <v>0</v>
      </c>
      <c r="BI1861" s="198">
        <f t="shared" si="246"/>
        <v>0</v>
      </c>
      <c r="BJ1861" s="18" t="s">
        <v>8</v>
      </c>
      <c r="BK1861" s="198">
        <f t="shared" si="247"/>
        <v>0</v>
      </c>
      <c r="BL1861" s="18" t="s">
        <v>283</v>
      </c>
      <c r="BM1861" s="197" t="s">
        <v>4292</v>
      </c>
    </row>
    <row r="1862" spans="1:65" s="2" customFormat="1" ht="24">
      <c r="A1862" s="35"/>
      <c r="B1862" s="36"/>
      <c r="C1862" s="187" t="s">
        <v>4293</v>
      </c>
      <c r="D1862" s="187" t="s">
        <v>160</v>
      </c>
      <c r="E1862" s="188" t="s">
        <v>3381</v>
      </c>
      <c r="F1862" s="189" t="s">
        <v>3382</v>
      </c>
      <c r="G1862" s="190" t="s">
        <v>498</v>
      </c>
      <c r="H1862" s="191">
        <v>2</v>
      </c>
      <c r="I1862" s="192"/>
      <c r="J1862" s="191">
        <f t="shared" si="238"/>
        <v>0</v>
      </c>
      <c r="K1862" s="189" t="s">
        <v>1</v>
      </c>
      <c r="L1862" s="40"/>
      <c r="M1862" s="193" t="s">
        <v>1</v>
      </c>
      <c r="N1862" s="194" t="s">
        <v>41</v>
      </c>
      <c r="O1862" s="72"/>
      <c r="P1862" s="195">
        <f t="shared" si="239"/>
        <v>0</v>
      </c>
      <c r="Q1862" s="195">
        <v>0</v>
      </c>
      <c r="R1862" s="195">
        <f t="shared" si="240"/>
        <v>0</v>
      </c>
      <c r="S1862" s="195">
        <v>0</v>
      </c>
      <c r="T1862" s="196">
        <f t="shared" si="241"/>
        <v>0</v>
      </c>
      <c r="U1862" s="35"/>
      <c r="V1862" s="35"/>
      <c r="W1862" s="35"/>
      <c r="X1862" s="35"/>
      <c r="Y1862" s="35"/>
      <c r="Z1862" s="35"/>
      <c r="AA1862" s="35"/>
      <c r="AB1862" s="35"/>
      <c r="AC1862" s="35"/>
      <c r="AD1862" s="35"/>
      <c r="AE1862" s="35"/>
      <c r="AR1862" s="197" t="s">
        <v>283</v>
      </c>
      <c r="AT1862" s="197" t="s">
        <v>160</v>
      </c>
      <c r="AU1862" s="197" t="s">
        <v>85</v>
      </c>
      <c r="AY1862" s="18" t="s">
        <v>158</v>
      </c>
      <c r="BE1862" s="198">
        <f t="shared" si="242"/>
        <v>0</v>
      </c>
      <c r="BF1862" s="198">
        <f t="shared" si="243"/>
        <v>0</v>
      </c>
      <c r="BG1862" s="198">
        <f t="shared" si="244"/>
        <v>0</v>
      </c>
      <c r="BH1862" s="198">
        <f t="shared" si="245"/>
        <v>0</v>
      </c>
      <c r="BI1862" s="198">
        <f t="shared" si="246"/>
        <v>0</v>
      </c>
      <c r="BJ1862" s="18" t="s">
        <v>8</v>
      </c>
      <c r="BK1862" s="198">
        <f t="shared" si="247"/>
        <v>0</v>
      </c>
      <c r="BL1862" s="18" t="s">
        <v>283</v>
      </c>
      <c r="BM1862" s="197" t="s">
        <v>4294</v>
      </c>
    </row>
    <row r="1863" spans="1:65" s="2" customFormat="1" ht="24">
      <c r="A1863" s="35"/>
      <c r="B1863" s="36"/>
      <c r="C1863" s="187" t="s">
        <v>4295</v>
      </c>
      <c r="D1863" s="187" t="s">
        <v>160</v>
      </c>
      <c r="E1863" s="188" t="s">
        <v>3385</v>
      </c>
      <c r="F1863" s="189" t="s">
        <v>3386</v>
      </c>
      <c r="G1863" s="190" t="s">
        <v>498</v>
      </c>
      <c r="H1863" s="191">
        <v>1</v>
      </c>
      <c r="I1863" s="192"/>
      <c r="J1863" s="191">
        <f t="shared" si="238"/>
        <v>0</v>
      </c>
      <c r="K1863" s="189" t="s">
        <v>1</v>
      </c>
      <c r="L1863" s="40"/>
      <c r="M1863" s="193" t="s">
        <v>1</v>
      </c>
      <c r="N1863" s="194" t="s">
        <v>41</v>
      </c>
      <c r="O1863" s="72"/>
      <c r="P1863" s="195">
        <f t="shared" si="239"/>
        <v>0</v>
      </c>
      <c r="Q1863" s="195">
        <v>0</v>
      </c>
      <c r="R1863" s="195">
        <f t="shared" si="240"/>
        <v>0</v>
      </c>
      <c r="S1863" s="195">
        <v>0</v>
      </c>
      <c r="T1863" s="196">
        <f t="shared" si="241"/>
        <v>0</v>
      </c>
      <c r="U1863" s="35"/>
      <c r="V1863" s="35"/>
      <c r="W1863" s="35"/>
      <c r="X1863" s="35"/>
      <c r="Y1863" s="35"/>
      <c r="Z1863" s="35"/>
      <c r="AA1863" s="35"/>
      <c r="AB1863" s="35"/>
      <c r="AC1863" s="35"/>
      <c r="AD1863" s="35"/>
      <c r="AE1863" s="35"/>
      <c r="AR1863" s="197" t="s">
        <v>283</v>
      </c>
      <c r="AT1863" s="197" t="s">
        <v>160</v>
      </c>
      <c r="AU1863" s="197" t="s">
        <v>85</v>
      </c>
      <c r="AY1863" s="18" t="s">
        <v>158</v>
      </c>
      <c r="BE1863" s="198">
        <f t="shared" si="242"/>
        <v>0</v>
      </c>
      <c r="BF1863" s="198">
        <f t="shared" si="243"/>
        <v>0</v>
      </c>
      <c r="BG1863" s="198">
        <f t="shared" si="244"/>
        <v>0</v>
      </c>
      <c r="BH1863" s="198">
        <f t="shared" si="245"/>
        <v>0</v>
      </c>
      <c r="BI1863" s="198">
        <f t="shared" si="246"/>
        <v>0</v>
      </c>
      <c r="BJ1863" s="18" t="s">
        <v>8</v>
      </c>
      <c r="BK1863" s="198">
        <f t="shared" si="247"/>
        <v>0</v>
      </c>
      <c r="BL1863" s="18" t="s">
        <v>283</v>
      </c>
      <c r="BM1863" s="197" t="s">
        <v>4296</v>
      </c>
    </row>
    <row r="1864" spans="1:65" s="2" customFormat="1" ht="24">
      <c r="A1864" s="35"/>
      <c r="B1864" s="36"/>
      <c r="C1864" s="187" t="s">
        <v>4297</v>
      </c>
      <c r="D1864" s="187" t="s">
        <v>160</v>
      </c>
      <c r="E1864" s="188" t="s">
        <v>3389</v>
      </c>
      <c r="F1864" s="189" t="s">
        <v>3390</v>
      </c>
      <c r="G1864" s="190" t="s">
        <v>498</v>
      </c>
      <c r="H1864" s="191">
        <v>1</v>
      </c>
      <c r="I1864" s="192"/>
      <c r="J1864" s="191">
        <f t="shared" si="238"/>
        <v>0</v>
      </c>
      <c r="K1864" s="189" t="s">
        <v>1</v>
      </c>
      <c r="L1864" s="40"/>
      <c r="M1864" s="193" t="s">
        <v>1</v>
      </c>
      <c r="N1864" s="194" t="s">
        <v>41</v>
      </c>
      <c r="O1864" s="72"/>
      <c r="P1864" s="195">
        <f t="shared" si="239"/>
        <v>0</v>
      </c>
      <c r="Q1864" s="195">
        <v>0</v>
      </c>
      <c r="R1864" s="195">
        <f t="shared" si="240"/>
        <v>0</v>
      </c>
      <c r="S1864" s="195">
        <v>0</v>
      </c>
      <c r="T1864" s="196">
        <f t="shared" si="241"/>
        <v>0</v>
      </c>
      <c r="U1864" s="35"/>
      <c r="V1864" s="35"/>
      <c r="W1864" s="35"/>
      <c r="X1864" s="35"/>
      <c r="Y1864" s="35"/>
      <c r="Z1864" s="35"/>
      <c r="AA1864" s="35"/>
      <c r="AB1864" s="35"/>
      <c r="AC1864" s="35"/>
      <c r="AD1864" s="35"/>
      <c r="AE1864" s="35"/>
      <c r="AR1864" s="197" t="s">
        <v>283</v>
      </c>
      <c r="AT1864" s="197" t="s">
        <v>160</v>
      </c>
      <c r="AU1864" s="197" t="s">
        <v>85</v>
      </c>
      <c r="AY1864" s="18" t="s">
        <v>158</v>
      </c>
      <c r="BE1864" s="198">
        <f t="shared" si="242"/>
        <v>0</v>
      </c>
      <c r="BF1864" s="198">
        <f t="shared" si="243"/>
        <v>0</v>
      </c>
      <c r="BG1864" s="198">
        <f t="shared" si="244"/>
        <v>0</v>
      </c>
      <c r="BH1864" s="198">
        <f t="shared" si="245"/>
        <v>0</v>
      </c>
      <c r="BI1864" s="198">
        <f t="shared" si="246"/>
        <v>0</v>
      </c>
      <c r="BJ1864" s="18" t="s">
        <v>8</v>
      </c>
      <c r="BK1864" s="198">
        <f t="shared" si="247"/>
        <v>0</v>
      </c>
      <c r="BL1864" s="18" t="s">
        <v>283</v>
      </c>
      <c r="BM1864" s="197" t="s">
        <v>4298</v>
      </c>
    </row>
    <row r="1865" spans="1:65" s="2" customFormat="1" ht="36">
      <c r="A1865" s="35"/>
      <c r="B1865" s="36"/>
      <c r="C1865" s="187" t="s">
        <v>4299</v>
      </c>
      <c r="D1865" s="187" t="s">
        <v>160</v>
      </c>
      <c r="E1865" s="188" t="s">
        <v>3393</v>
      </c>
      <c r="F1865" s="189" t="s">
        <v>3394</v>
      </c>
      <c r="G1865" s="190" t="s">
        <v>498</v>
      </c>
      <c r="H1865" s="191">
        <v>1</v>
      </c>
      <c r="I1865" s="192"/>
      <c r="J1865" s="191">
        <f t="shared" si="238"/>
        <v>0</v>
      </c>
      <c r="K1865" s="189" t="s">
        <v>1</v>
      </c>
      <c r="L1865" s="40"/>
      <c r="M1865" s="193" t="s">
        <v>1</v>
      </c>
      <c r="N1865" s="194" t="s">
        <v>41</v>
      </c>
      <c r="O1865" s="72"/>
      <c r="P1865" s="195">
        <f t="shared" si="239"/>
        <v>0</v>
      </c>
      <c r="Q1865" s="195">
        <v>0</v>
      </c>
      <c r="R1865" s="195">
        <f t="shared" si="240"/>
        <v>0</v>
      </c>
      <c r="S1865" s="195">
        <v>0</v>
      </c>
      <c r="T1865" s="196">
        <f t="shared" si="241"/>
        <v>0</v>
      </c>
      <c r="U1865" s="35"/>
      <c r="V1865" s="35"/>
      <c r="W1865" s="35"/>
      <c r="X1865" s="35"/>
      <c r="Y1865" s="35"/>
      <c r="Z1865" s="35"/>
      <c r="AA1865" s="35"/>
      <c r="AB1865" s="35"/>
      <c r="AC1865" s="35"/>
      <c r="AD1865" s="35"/>
      <c r="AE1865" s="35"/>
      <c r="AR1865" s="197" t="s">
        <v>283</v>
      </c>
      <c r="AT1865" s="197" t="s">
        <v>160</v>
      </c>
      <c r="AU1865" s="197" t="s">
        <v>85</v>
      </c>
      <c r="AY1865" s="18" t="s">
        <v>158</v>
      </c>
      <c r="BE1865" s="198">
        <f t="shared" si="242"/>
        <v>0</v>
      </c>
      <c r="BF1865" s="198">
        <f t="shared" si="243"/>
        <v>0</v>
      </c>
      <c r="BG1865" s="198">
        <f t="shared" si="244"/>
        <v>0</v>
      </c>
      <c r="BH1865" s="198">
        <f t="shared" si="245"/>
        <v>0</v>
      </c>
      <c r="BI1865" s="198">
        <f t="shared" si="246"/>
        <v>0</v>
      </c>
      <c r="BJ1865" s="18" t="s">
        <v>8</v>
      </c>
      <c r="BK1865" s="198">
        <f t="shared" si="247"/>
        <v>0</v>
      </c>
      <c r="BL1865" s="18" t="s">
        <v>283</v>
      </c>
      <c r="BM1865" s="197" t="s">
        <v>4300</v>
      </c>
    </row>
    <row r="1866" spans="1:65" s="2" customFormat="1" ht="24">
      <c r="A1866" s="35"/>
      <c r="B1866" s="36"/>
      <c r="C1866" s="187" t="s">
        <v>4301</v>
      </c>
      <c r="D1866" s="187" t="s">
        <v>160</v>
      </c>
      <c r="E1866" s="188" t="s">
        <v>3397</v>
      </c>
      <c r="F1866" s="189" t="s">
        <v>3398</v>
      </c>
      <c r="G1866" s="190" t="s">
        <v>498</v>
      </c>
      <c r="H1866" s="191">
        <v>1</v>
      </c>
      <c r="I1866" s="192"/>
      <c r="J1866" s="191">
        <f t="shared" si="238"/>
        <v>0</v>
      </c>
      <c r="K1866" s="189" t="s">
        <v>1</v>
      </c>
      <c r="L1866" s="40"/>
      <c r="M1866" s="193" t="s">
        <v>1</v>
      </c>
      <c r="N1866" s="194" t="s">
        <v>41</v>
      </c>
      <c r="O1866" s="72"/>
      <c r="P1866" s="195">
        <f t="shared" si="239"/>
        <v>0</v>
      </c>
      <c r="Q1866" s="195">
        <v>0</v>
      </c>
      <c r="R1866" s="195">
        <f t="shared" si="240"/>
        <v>0</v>
      </c>
      <c r="S1866" s="195">
        <v>0</v>
      </c>
      <c r="T1866" s="196">
        <f t="shared" si="241"/>
        <v>0</v>
      </c>
      <c r="U1866" s="35"/>
      <c r="V1866" s="35"/>
      <c r="W1866" s="35"/>
      <c r="X1866" s="35"/>
      <c r="Y1866" s="35"/>
      <c r="Z1866" s="35"/>
      <c r="AA1866" s="35"/>
      <c r="AB1866" s="35"/>
      <c r="AC1866" s="35"/>
      <c r="AD1866" s="35"/>
      <c r="AE1866" s="35"/>
      <c r="AR1866" s="197" t="s">
        <v>283</v>
      </c>
      <c r="AT1866" s="197" t="s">
        <v>160</v>
      </c>
      <c r="AU1866" s="197" t="s">
        <v>85</v>
      </c>
      <c r="AY1866" s="18" t="s">
        <v>158</v>
      </c>
      <c r="BE1866" s="198">
        <f t="shared" si="242"/>
        <v>0</v>
      </c>
      <c r="BF1866" s="198">
        <f t="shared" si="243"/>
        <v>0</v>
      </c>
      <c r="BG1866" s="198">
        <f t="shared" si="244"/>
        <v>0</v>
      </c>
      <c r="BH1866" s="198">
        <f t="shared" si="245"/>
        <v>0</v>
      </c>
      <c r="BI1866" s="198">
        <f t="shared" si="246"/>
        <v>0</v>
      </c>
      <c r="BJ1866" s="18" t="s">
        <v>8</v>
      </c>
      <c r="BK1866" s="198">
        <f t="shared" si="247"/>
        <v>0</v>
      </c>
      <c r="BL1866" s="18" t="s">
        <v>283</v>
      </c>
      <c r="BM1866" s="197" t="s">
        <v>4302</v>
      </c>
    </row>
    <row r="1867" spans="1:65" s="2" customFormat="1" ht="24">
      <c r="A1867" s="35"/>
      <c r="B1867" s="36"/>
      <c r="C1867" s="187" t="s">
        <v>4303</v>
      </c>
      <c r="D1867" s="187" t="s">
        <v>160</v>
      </c>
      <c r="E1867" s="188" t="s">
        <v>3401</v>
      </c>
      <c r="F1867" s="189" t="s">
        <v>3402</v>
      </c>
      <c r="G1867" s="190" t="s">
        <v>498</v>
      </c>
      <c r="H1867" s="191">
        <v>1</v>
      </c>
      <c r="I1867" s="192"/>
      <c r="J1867" s="191">
        <f t="shared" ref="J1867:J1930" si="248">ROUND(I1867*H1867,0)</f>
        <v>0</v>
      </c>
      <c r="K1867" s="189" t="s">
        <v>1</v>
      </c>
      <c r="L1867" s="40"/>
      <c r="M1867" s="193" t="s">
        <v>1</v>
      </c>
      <c r="N1867" s="194" t="s">
        <v>41</v>
      </c>
      <c r="O1867" s="72"/>
      <c r="P1867" s="195">
        <f t="shared" ref="P1867:P1930" si="249">O1867*H1867</f>
        <v>0</v>
      </c>
      <c r="Q1867" s="195">
        <v>0</v>
      </c>
      <c r="R1867" s="195">
        <f t="shared" ref="R1867:R1930" si="250">Q1867*H1867</f>
        <v>0</v>
      </c>
      <c r="S1867" s="195">
        <v>0</v>
      </c>
      <c r="T1867" s="196">
        <f t="shared" ref="T1867:T1930" si="251">S1867*H1867</f>
        <v>0</v>
      </c>
      <c r="U1867" s="35"/>
      <c r="V1867" s="35"/>
      <c r="W1867" s="35"/>
      <c r="X1867" s="35"/>
      <c r="Y1867" s="35"/>
      <c r="Z1867" s="35"/>
      <c r="AA1867" s="35"/>
      <c r="AB1867" s="35"/>
      <c r="AC1867" s="35"/>
      <c r="AD1867" s="35"/>
      <c r="AE1867" s="35"/>
      <c r="AR1867" s="197" t="s">
        <v>283</v>
      </c>
      <c r="AT1867" s="197" t="s">
        <v>160</v>
      </c>
      <c r="AU1867" s="197" t="s">
        <v>85</v>
      </c>
      <c r="AY1867" s="18" t="s">
        <v>158</v>
      </c>
      <c r="BE1867" s="198">
        <f t="shared" ref="BE1867:BE1930" si="252">IF(N1867="základní",J1867,0)</f>
        <v>0</v>
      </c>
      <c r="BF1867" s="198">
        <f t="shared" ref="BF1867:BF1930" si="253">IF(N1867="snížená",J1867,0)</f>
        <v>0</v>
      </c>
      <c r="BG1867" s="198">
        <f t="shared" ref="BG1867:BG1930" si="254">IF(N1867="zákl. přenesená",J1867,0)</f>
        <v>0</v>
      </c>
      <c r="BH1867" s="198">
        <f t="shared" ref="BH1867:BH1930" si="255">IF(N1867="sníž. přenesená",J1867,0)</f>
        <v>0</v>
      </c>
      <c r="BI1867" s="198">
        <f t="shared" ref="BI1867:BI1930" si="256">IF(N1867="nulová",J1867,0)</f>
        <v>0</v>
      </c>
      <c r="BJ1867" s="18" t="s">
        <v>8</v>
      </c>
      <c r="BK1867" s="198">
        <f t="shared" ref="BK1867:BK1930" si="257">ROUND(I1867*H1867,0)</f>
        <v>0</v>
      </c>
      <c r="BL1867" s="18" t="s">
        <v>283</v>
      </c>
      <c r="BM1867" s="197" t="s">
        <v>4304</v>
      </c>
    </row>
    <row r="1868" spans="1:65" s="2" customFormat="1" ht="24">
      <c r="A1868" s="35"/>
      <c r="B1868" s="36"/>
      <c r="C1868" s="187" t="s">
        <v>4305</v>
      </c>
      <c r="D1868" s="187" t="s">
        <v>160</v>
      </c>
      <c r="E1868" s="188" t="s">
        <v>3405</v>
      </c>
      <c r="F1868" s="189" t="s">
        <v>3406</v>
      </c>
      <c r="G1868" s="190" t="s">
        <v>498</v>
      </c>
      <c r="H1868" s="191">
        <v>2</v>
      </c>
      <c r="I1868" s="192"/>
      <c r="J1868" s="191">
        <f t="shared" si="248"/>
        <v>0</v>
      </c>
      <c r="K1868" s="189" t="s">
        <v>1</v>
      </c>
      <c r="L1868" s="40"/>
      <c r="M1868" s="193" t="s">
        <v>1</v>
      </c>
      <c r="N1868" s="194" t="s">
        <v>41</v>
      </c>
      <c r="O1868" s="72"/>
      <c r="P1868" s="195">
        <f t="shared" si="249"/>
        <v>0</v>
      </c>
      <c r="Q1868" s="195">
        <v>0</v>
      </c>
      <c r="R1868" s="195">
        <f t="shared" si="250"/>
        <v>0</v>
      </c>
      <c r="S1868" s="195">
        <v>0</v>
      </c>
      <c r="T1868" s="196">
        <f t="shared" si="251"/>
        <v>0</v>
      </c>
      <c r="U1868" s="35"/>
      <c r="V1868" s="35"/>
      <c r="W1868" s="35"/>
      <c r="X1868" s="35"/>
      <c r="Y1868" s="35"/>
      <c r="Z1868" s="35"/>
      <c r="AA1868" s="35"/>
      <c r="AB1868" s="35"/>
      <c r="AC1868" s="35"/>
      <c r="AD1868" s="35"/>
      <c r="AE1868" s="35"/>
      <c r="AR1868" s="197" t="s">
        <v>283</v>
      </c>
      <c r="AT1868" s="197" t="s">
        <v>160</v>
      </c>
      <c r="AU1868" s="197" t="s">
        <v>85</v>
      </c>
      <c r="AY1868" s="18" t="s">
        <v>158</v>
      </c>
      <c r="BE1868" s="198">
        <f t="shared" si="252"/>
        <v>0</v>
      </c>
      <c r="BF1868" s="198">
        <f t="shared" si="253"/>
        <v>0</v>
      </c>
      <c r="BG1868" s="198">
        <f t="shared" si="254"/>
        <v>0</v>
      </c>
      <c r="BH1868" s="198">
        <f t="shared" si="255"/>
        <v>0</v>
      </c>
      <c r="BI1868" s="198">
        <f t="shared" si="256"/>
        <v>0</v>
      </c>
      <c r="BJ1868" s="18" t="s">
        <v>8</v>
      </c>
      <c r="BK1868" s="198">
        <f t="shared" si="257"/>
        <v>0</v>
      </c>
      <c r="BL1868" s="18" t="s">
        <v>283</v>
      </c>
      <c r="BM1868" s="197" t="s">
        <v>4306</v>
      </c>
    </row>
    <row r="1869" spans="1:65" s="2" customFormat="1" ht="24">
      <c r="A1869" s="35"/>
      <c r="B1869" s="36"/>
      <c r="C1869" s="187" t="s">
        <v>4307</v>
      </c>
      <c r="D1869" s="187" t="s">
        <v>160</v>
      </c>
      <c r="E1869" s="188" t="s">
        <v>3409</v>
      </c>
      <c r="F1869" s="189" t="s">
        <v>3410</v>
      </c>
      <c r="G1869" s="190" t="s">
        <v>498</v>
      </c>
      <c r="H1869" s="191">
        <v>1</v>
      </c>
      <c r="I1869" s="192"/>
      <c r="J1869" s="191">
        <f t="shared" si="248"/>
        <v>0</v>
      </c>
      <c r="K1869" s="189" t="s">
        <v>1</v>
      </c>
      <c r="L1869" s="40"/>
      <c r="M1869" s="193" t="s">
        <v>1</v>
      </c>
      <c r="N1869" s="194" t="s">
        <v>41</v>
      </c>
      <c r="O1869" s="72"/>
      <c r="P1869" s="195">
        <f t="shared" si="249"/>
        <v>0</v>
      </c>
      <c r="Q1869" s="195">
        <v>0</v>
      </c>
      <c r="R1869" s="195">
        <f t="shared" si="250"/>
        <v>0</v>
      </c>
      <c r="S1869" s="195">
        <v>0</v>
      </c>
      <c r="T1869" s="196">
        <f t="shared" si="251"/>
        <v>0</v>
      </c>
      <c r="U1869" s="35"/>
      <c r="V1869" s="35"/>
      <c r="W1869" s="35"/>
      <c r="X1869" s="35"/>
      <c r="Y1869" s="35"/>
      <c r="Z1869" s="35"/>
      <c r="AA1869" s="35"/>
      <c r="AB1869" s="35"/>
      <c r="AC1869" s="35"/>
      <c r="AD1869" s="35"/>
      <c r="AE1869" s="35"/>
      <c r="AR1869" s="197" t="s">
        <v>283</v>
      </c>
      <c r="AT1869" s="197" t="s">
        <v>160</v>
      </c>
      <c r="AU1869" s="197" t="s">
        <v>85</v>
      </c>
      <c r="AY1869" s="18" t="s">
        <v>158</v>
      </c>
      <c r="BE1869" s="198">
        <f t="shared" si="252"/>
        <v>0</v>
      </c>
      <c r="BF1869" s="198">
        <f t="shared" si="253"/>
        <v>0</v>
      </c>
      <c r="BG1869" s="198">
        <f t="shared" si="254"/>
        <v>0</v>
      </c>
      <c r="BH1869" s="198">
        <f t="shared" si="255"/>
        <v>0</v>
      </c>
      <c r="BI1869" s="198">
        <f t="shared" si="256"/>
        <v>0</v>
      </c>
      <c r="BJ1869" s="18" t="s">
        <v>8</v>
      </c>
      <c r="BK1869" s="198">
        <f t="shared" si="257"/>
        <v>0</v>
      </c>
      <c r="BL1869" s="18" t="s">
        <v>283</v>
      </c>
      <c r="BM1869" s="197" t="s">
        <v>4308</v>
      </c>
    </row>
    <row r="1870" spans="1:65" s="2" customFormat="1" ht="24">
      <c r="A1870" s="35"/>
      <c r="B1870" s="36"/>
      <c r="C1870" s="187" t="s">
        <v>4309</v>
      </c>
      <c r="D1870" s="187" t="s">
        <v>160</v>
      </c>
      <c r="E1870" s="188" t="s">
        <v>3413</v>
      </c>
      <c r="F1870" s="189" t="s">
        <v>3414</v>
      </c>
      <c r="G1870" s="190" t="s">
        <v>498</v>
      </c>
      <c r="H1870" s="191">
        <v>1</v>
      </c>
      <c r="I1870" s="192"/>
      <c r="J1870" s="191">
        <f t="shared" si="248"/>
        <v>0</v>
      </c>
      <c r="K1870" s="189" t="s">
        <v>1</v>
      </c>
      <c r="L1870" s="40"/>
      <c r="M1870" s="193" t="s">
        <v>1</v>
      </c>
      <c r="N1870" s="194" t="s">
        <v>41</v>
      </c>
      <c r="O1870" s="72"/>
      <c r="P1870" s="195">
        <f t="shared" si="249"/>
        <v>0</v>
      </c>
      <c r="Q1870" s="195">
        <v>0</v>
      </c>
      <c r="R1870" s="195">
        <f t="shared" si="250"/>
        <v>0</v>
      </c>
      <c r="S1870" s="195">
        <v>0</v>
      </c>
      <c r="T1870" s="196">
        <f t="shared" si="251"/>
        <v>0</v>
      </c>
      <c r="U1870" s="35"/>
      <c r="V1870" s="35"/>
      <c r="W1870" s="35"/>
      <c r="X1870" s="35"/>
      <c r="Y1870" s="35"/>
      <c r="Z1870" s="35"/>
      <c r="AA1870" s="35"/>
      <c r="AB1870" s="35"/>
      <c r="AC1870" s="35"/>
      <c r="AD1870" s="35"/>
      <c r="AE1870" s="35"/>
      <c r="AR1870" s="197" t="s">
        <v>283</v>
      </c>
      <c r="AT1870" s="197" t="s">
        <v>160</v>
      </c>
      <c r="AU1870" s="197" t="s">
        <v>85</v>
      </c>
      <c r="AY1870" s="18" t="s">
        <v>158</v>
      </c>
      <c r="BE1870" s="198">
        <f t="shared" si="252"/>
        <v>0</v>
      </c>
      <c r="BF1870" s="198">
        <f t="shared" si="253"/>
        <v>0</v>
      </c>
      <c r="BG1870" s="198">
        <f t="shared" si="254"/>
        <v>0</v>
      </c>
      <c r="BH1870" s="198">
        <f t="shared" si="255"/>
        <v>0</v>
      </c>
      <c r="BI1870" s="198">
        <f t="shared" si="256"/>
        <v>0</v>
      </c>
      <c r="BJ1870" s="18" t="s">
        <v>8</v>
      </c>
      <c r="BK1870" s="198">
        <f t="shared" si="257"/>
        <v>0</v>
      </c>
      <c r="BL1870" s="18" t="s">
        <v>283</v>
      </c>
      <c r="BM1870" s="197" t="s">
        <v>4310</v>
      </c>
    </row>
    <row r="1871" spans="1:65" s="2" customFormat="1" ht="24">
      <c r="A1871" s="35"/>
      <c r="B1871" s="36"/>
      <c r="C1871" s="187" t="s">
        <v>4311</v>
      </c>
      <c r="D1871" s="187" t="s">
        <v>160</v>
      </c>
      <c r="E1871" s="188" t="s">
        <v>3417</v>
      </c>
      <c r="F1871" s="189" t="s">
        <v>3418</v>
      </c>
      <c r="G1871" s="190" t="s">
        <v>498</v>
      </c>
      <c r="H1871" s="191">
        <v>1</v>
      </c>
      <c r="I1871" s="192"/>
      <c r="J1871" s="191">
        <f t="shared" si="248"/>
        <v>0</v>
      </c>
      <c r="K1871" s="189" t="s">
        <v>1</v>
      </c>
      <c r="L1871" s="40"/>
      <c r="M1871" s="193" t="s">
        <v>1</v>
      </c>
      <c r="N1871" s="194" t="s">
        <v>41</v>
      </c>
      <c r="O1871" s="72"/>
      <c r="P1871" s="195">
        <f t="shared" si="249"/>
        <v>0</v>
      </c>
      <c r="Q1871" s="195">
        <v>0</v>
      </c>
      <c r="R1871" s="195">
        <f t="shared" si="250"/>
        <v>0</v>
      </c>
      <c r="S1871" s="195">
        <v>0</v>
      </c>
      <c r="T1871" s="196">
        <f t="shared" si="251"/>
        <v>0</v>
      </c>
      <c r="U1871" s="35"/>
      <c r="V1871" s="35"/>
      <c r="W1871" s="35"/>
      <c r="X1871" s="35"/>
      <c r="Y1871" s="35"/>
      <c r="Z1871" s="35"/>
      <c r="AA1871" s="35"/>
      <c r="AB1871" s="35"/>
      <c r="AC1871" s="35"/>
      <c r="AD1871" s="35"/>
      <c r="AE1871" s="35"/>
      <c r="AR1871" s="197" t="s">
        <v>283</v>
      </c>
      <c r="AT1871" s="197" t="s">
        <v>160</v>
      </c>
      <c r="AU1871" s="197" t="s">
        <v>85</v>
      </c>
      <c r="AY1871" s="18" t="s">
        <v>158</v>
      </c>
      <c r="BE1871" s="198">
        <f t="shared" si="252"/>
        <v>0</v>
      </c>
      <c r="BF1871" s="198">
        <f t="shared" si="253"/>
        <v>0</v>
      </c>
      <c r="BG1871" s="198">
        <f t="shared" si="254"/>
        <v>0</v>
      </c>
      <c r="BH1871" s="198">
        <f t="shared" si="255"/>
        <v>0</v>
      </c>
      <c r="BI1871" s="198">
        <f t="shared" si="256"/>
        <v>0</v>
      </c>
      <c r="BJ1871" s="18" t="s">
        <v>8</v>
      </c>
      <c r="BK1871" s="198">
        <f t="shared" si="257"/>
        <v>0</v>
      </c>
      <c r="BL1871" s="18" t="s">
        <v>283</v>
      </c>
      <c r="BM1871" s="197" t="s">
        <v>4312</v>
      </c>
    </row>
    <row r="1872" spans="1:65" s="2" customFormat="1" ht="24">
      <c r="A1872" s="35"/>
      <c r="B1872" s="36"/>
      <c r="C1872" s="187" t="s">
        <v>4313</v>
      </c>
      <c r="D1872" s="187" t="s">
        <v>160</v>
      </c>
      <c r="E1872" s="188" t="s">
        <v>3421</v>
      </c>
      <c r="F1872" s="189" t="s">
        <v>3422</v>
      </c>
      <c r="G1872" s="190" t="s">
        <v>498</v>
      </c>
      <c r="H1872" s="191">
        <v>1</v>
      </c>
      <c r="I1872" s="192"/>
      <c r="J1872" s="191">
        <f t="shared" si="248"/>
        <v>0</v>
      </c>
      <c r="K1872" s="189" t="s">
        <v>1</v>
      </c>
      <c r="L1872" s="40"/>
      <c r="M1872" s="193" t="s">
        <v>1</v>
      </c>
      <c r="N1872" s="194" t="s">
        <v>41</v>
      </c>
      <c r="O1872" s="72"/>
      <c r="P1872" s="195">
        <f t="shared" si="249"/>
        <v>0</v>
      </c>
      <c r="Q1872" s="195">
        <v>0</v>
      </c>
      <c r="R1872" s="195">
        <f t="shared" si="250"/>
        <v>0</v>
      </c>
      <c r="S1872" s="195">
        <v>0</v>
      </c>
      <c r="T1872" s="196">
        <f t="shared" si="251"/>
        <v>0</v>
      </c>
      <c r="U1872" s="35"/>
      <c r="V1872" s="35"/>
      <c r="W1872" s="35"/>
      <c r="X1872" s="35"/>
      <c r="Y1872" s="35"/>
      <c r="Z1872" s="35"/>
      <c r="AA1872" s="35"/>
      <c r="AB1872" s="35"/>
      <c r="AC1872" s="35"/>
      <c r="AD1872" s="35"/>
      <c r="AE1872" s="35"/>
      <c r="AR1872" s="197" t="s">
        <v>283</v>
      </c>
      <c r="AT1872" s="197" t="s">
        <v>160</v>
      </c>
      <c r="AU1872" s="197" t="s">
        <v>85</v>
      </c>
      <c r="AY1872" s="18" t="s">
        <v>158</v>
      </c>
      <c r="BE1872" s="198">
        <f t="shared" si="252"/>
        <v>0</v>
      </c>
      <c r="BF1872" s="198">
        <f t="shared" si="253"/>
        <v>0</v>
      </c>
      <c r="BG1872" s="198">
        <f t="shared" si="254"/>
        <v>0</v>
      </c>
      <c r="BH1872" s="198">
        <f t="shared" si="255"/>
        <v>0</v>
      </c>
      <c r="BI1872" s="198">
        <f t="shared" si="256"/>
        <v>0</v>
      </c>
      <c r="BJ1872" s="18" t="s">
        <v>8</v>
      </c>
      <c r="BK1872" s="198">
        <f t="shared" si="257"/>
        <v>0</v>
      </c>
      <c r="BL1872" s="18" t="s">
        <v>283</v>
      </c>
      <c r="BM1872" s="197" t="s">
        <v>4314</v>
      </c>
    </row>
    <row r="1873" spans="1:65" s="2" customFormat="1" ht="24">
      <c r="A1873" s="35"/>
      <c r="B1873" s="36"/>
      <c r="C1873" s="187" t="s">
        <v>4315</v>
      </c>
      <c r="D1873" s="187" t="s">
        <v>160</v>
      </c>
      <c r="E1873" s="188" t="s">
        <v>3425</v>
      </c>
      <c r="F1873" s="189" t="s">
        <v>3426</v>
      </c>
      <c r="G1873" s="190" t="s">
        <v>498</v>
      </c>
      <c r="H1873" s="191">
        <v>2</v>
      </c>
      <c r="I1873" s="192"/>
      <c r="J1873" s="191">
        <f t="shared" si="248"/>
        <v>0</v>
      </c>
      <c r="K1873" s="189" t="s">
        <v>1</v>
      </c>
      <c r="L1873" s="40"/>
      <c r="M1873" s="193" t="s">
        <v>1</v>
      </c>
      <c r="N1873" s="194" t="s">
        <v>41</v>
      </c>
      <c r="O1873" s="72"/>
      <c r="P1873" s="195">
        <f t="shared" si="249"/>
        <v>0</v>
      </c>
      <c r="Q1873" s="195">
        <v>0</v>
      </c>
      <c r="R1873" s="195">
        <f t="shared" si="250"/>
        <v>0</v>
      </c>
      <c r="S1873" s="195">
        <v>0</v>
      </c>
      <c r="T1873" s="196">
        <f t="shared" si="251"/>
        <v>0</v>
      </c>
      <c r="U1873" s="35"/>
      <c r="V1873" s="35"/>
      <c r="W1873" s="35"/>
      <c r="X1873" s="35"/>
      <c r="Y1873" s="35"/>
      <c r="Z1873" s="35"/>
      <c r="AA1873" s="35"/>
      <c r="AB1873" s="35"/>
      <c r="AC1873" s="35"/>
      <c r="AD1873" s="35"/>
      <c r="AE1873" s="35"/>
      <c r="AR1873" s="197" t="s">
        <v>283</v>
      </c>
      <c r="AT1873" s="197" t="s">
        <v>160</v>
      </c>
      <c r="AU1873" s="197" t="s">
        <v>85</v>
      </c>
      <c r="AY1873" s="18" t="s">
        <v>158</v>
      </c>
      <c r="BE1873" s="198">
        <f t="shared" si="252"/>
        <v>0</v>
      </c>
      <c r="BF1873" s="198">
        <f t="shared" si="253"/>
        <v>0</v>
      </c>
      <c r="BG1873" s="198">
        <f t="shared" si="254"/>
        <v>0</v>
      </c>
      <c r="BH1873" s="198">
        <f t="shared" si="255"/>
        <v>0</v>
      </c>
      <c r="BI1873" s="198">
        <f t="shared" si="256"/>
        <v>0</v>
      </c>
      <c r="BJ1873" s="18" t="s">
        <v>8</v>
      </c>
      <c r="BK1873" s="198">
        <f t="shared" si="257"/>
        <v>0</v>
      </c>
      <c r="BL1873" s="18" t="s">
        <v>283</v>
      </c>
      <c r="BM1873" s="197" t="s">
        <v>4316</v>
      </c>
    </row>
    <row r="1874" spans="1:65" s="2" customFormat="1" ht="24">
      <c r="A1874" s="35"/>
      <c r="B1874" s="36"/>
      <c r="C1874" s="187" t="s">
        <v>4317</v>
      </c>
      <c r="D1874" s="187" t="s">
        <v>160</v>
      </c>
      <c r="E1874" s="188" t="s">
        <v>3429</v>
      </c>
      <c r="F1874" s="189" t="s">
        <v>3430</v>
      </c>
      <c r="G1874" s="190" t="s">
        <v>498</v>
      </c>
      <c r="H1874" s="191">
        <v>1</v>
      </c>
      <c r="I1874" s="192"/>
      <c r="J1874" s="191">
        <f t="shared" si="248"/>
        <v>0</v>
      </c>
      <c r="K1874" s="189" t="s">
        <v>1</v>
      </c>
      <c r="L1874" s="40"/>
      <c r="M1874" s="193" t="s">
        <v>1</v>
      </c>
      <c r="N1874" s="194" t="s">
        <v>41</v>
      </c>
      <c r="O1874" s="72"/>
      <c r="P1874" s="195">
        <f t="shared" si="249"/>
        <v>0</v>
      </c>
      <c r="Q1874" s="195">
        <v>0</v>
      </c>
      <c r="R1874" s="195">
        <f t="shared" si="250"/>
        <v>0</v>
      </c>
      <c r="S1874" s="195">
        <v>0</v>
      </c>
      <c r="T1874" s="196">
        <f t="shared" si="251"/>
        <v>0</v>
      </c>
      <c r="U1874" s="35"/>
      <c r="V1874" s="35"/>
      <c r="W1874" s="35"/>
      <c r="X1874" s="35"/>
      <c r="Y1874" s="35"/>
      <c r="Z1874" s="35"/>
      <c r="AA1874" s="35"/>
      <c r="AB1874" s="35"/>
      <c r="AC1874" s="35"/>
      <c r="AD1874" s="35"/>
      <c r="AE1874" s="35"/>
      <c r="AR1874" s="197" t="s">
        <v>283</v>
      </c>
      <c r="AT1874" s="197" t="s">
        <v>160</v>
      </c>
      <c r="AU1874" s="197" t="s">
        <v>85</v>
      </c>
      <c r="AY1874" s="18" t="s">
        <v>158</v>
      </c>
      <c r="BE1874" s="198">
        <f t="shared" si="252"/>
        <v>0</v>
      </c>
      <c r="BF1874" s="198">
        <f t="shared" si="253"/>
        <v>0</v>
      </c>
      <c r="BG1874" s="198">
        <f t="shared" si="254"/>
        <v>0</v>
      </c>
      <c r="BH1874" s="198">
        <f t="shared" si="255"/>
        <v>0</v>
      </c>
      <c r="BI1874" s="198">
        <f t="shared" si="256"/>
        <v>0</v>
      </c>
      <c r="BJ1874" s="18" t="s">
        <v>8</v>
      </c>
      <c r="BK1874" s="198">
        <f t="shared" si="257"/>
        <v>0</v>
      </c>
      <c r="BL1874" s="18" t="s">
        <v>283</v>
      </c>
      <c r="BM1874" s="197" t="s">
        <v>4318</v>
      </c>
    </row>
    <row r="1875" spans="1:65" s="2" customFormat="1" ht="24">
      <c r="A1875" s="35"/>
      <c r="B1875" s="36"/>
      <c r="C1875" s="187" t="s">
        <v>4319</v>
      </c>
      <c r="D1875" s="187" t="s">
        <v>160</v>
      </c>
      <c r="E1875" s="188" t="s">
        <v>3433</v>
      </c>
      <c r="F1875" s="189" t="s">
        <v>3434</v>
      </c>
      <c r="G1875" s="190" t="s">
        <v>498</v>
      </c>
      <c r="H1875" s="191">
        <v>1</v>
      </c>
      <c r="I1875" s="192"/>
      <c r="J1875" s="191">
        <f t="shared" si="248"/>
        <v>0</v>
      </c>
      <c r="K1875" s="189" t="s">
        <v>1</v>
      </c>
      <c r="L1875" s="40"/>
      <c r="M1875" s="193" t="s">
        <v>1</v>
      </c>
      <c r="N1875" s="194" t="s">
        <v>41</v>
      </c>
      <c r="O1875" s="72"/>
      <c r="P1875" s="195">
        <f t="shared" si="249"/>
        <v>0</v>
      </c>
      <c r="Q1875" s="195">
        <v>0</v>
      </c>
      <c r="R1875" s="195">
        <f t="shared" si="250"/>
        <v>0</v>
      </c>
      <c r="S1875" s="195">
        <v>0</v>
      </c>
      <c r="T1875" s="196">
        <f t="shared" si="251"/>
        <v>0</v>
      </c>
      <c r="U1875" s="35"/>
      <c r="V1875" s="35"/>
      <c r="W1875" s="35"/>
      <c r="X1875" s="35"/>
      <c r="Y1875" s="35"/>
      <c r="Z1875" s="35"/>
      <c r="AA1875" s="35"/>
      <c r="AB1875" s="35"/>
      <c r="AC1875" s="35"/>
      <c r="AD1875" s="35"/>
      <c r="AE1875" s="35"/>
      <c r="AR1875" s="197" t="s">
        <v>283</v>
      </c>
      <c r="AT1875" s="197" t="s">
        <v>160</v>
      </c>
      <c r="AU1875" s="197" t="s">
        <v>85</v>
      </c>
      <c r="AY1875" s="18" t="s">
        <v>158</v>
      </c>
      <c r="BE1875" s="198">
        <f t="shared" si="252"/>
        <v>0</v>
      </c>
      <c r="BF1875" s="198">
        <f t="shared" si="253"/>
        <v>0</v>
      </c>
      <c r="BG1875" s="198">
        <f t="shared" si="254"/>
        <v>0</v>
      </c>
      <c r="BH1875" s="198">
        <f t="shared" si="255"/>
        <v>0</v>
      </c>
      <c r="BI1875" s="198">
        <f t="shared" si="256"/>
        <v>0</v>
      </c>
      <c r="BJ1875" s="18" t="s">
        <v>8</v>
      </c>
      <c r="BK1875" s="198">
        <f t="shared" si="257"/>
        <v>0</v>
      </c>
      <c r="BL1875" s="18" t="s">
        <v>283</v>
      </c>
      <c r="BM1875" s="197" t="s">
        <v>4320</v>
      </c>
    </row>
    <row r="1876" spans="1:65" s="2" customFormat="1" ht="24">
      <c r="A1876" s="35"/>
      <c r="B1876" s="36"/>
      <c r="C1876" s="187" t="s">
        <v>4321</v>
      </c>
      <c r="D1876" s="187" t="s">
        <v>160</v>
      </c>
      <c r="E1876" s="188" t="s">
        <v>3437</v>
      </c>
      <c r="F1876" s="189" t="s">
        <v>3438</v>
      </c>
      <c r="G1876" s="190" t="s">
        <v>498</v>
      </c>
      <c r="H1876" s="191">
        <v>1</v>
      </c>
      <c r="I1876" s="192"/>
      <c r="J1876" s="191">
        <f t="shared" si="248"/>
        <v>0</v>
      </c>
      <c r="K1876" s="189" t="s">
        <v>1</v>
      </c>
      <c r="L1876" s="40"/>
      <c r="M1876" s="193" t="s">
        <v>1</v>
      </c>
      <c r="N1876" s="194" t="s">
        <v>41</v>
      </c>
      <c r="O1876" s="72"/>
      <c r="P1876" s="195">
        <f t="shared" si="249"/>
        <v>0</v>
      </c>
      <c r="Q1876" s="195">
        <v>0</v>
      </c>
      <c r="R1876" s="195">
        <f t="shared" si="250"/>
        <v>0</v>
      </c>
      <c r="S1876" s="195">
        <v>0</v>
      </c>
      <c r="T1876" s="196">
        <f t="shared" si="251"/>
        <v>0</v>
      </c>
      <c r="U1876" s="35"/>
      <c r="V1876" s="35"/>
      <c r="W1876" s="35"/>
      <c r="X1876" s="35"/>
      <c r="Y1876" s="35"/>
      <c r="Z1876" s="35"/>
      <c r="AA1876" s="35"/>
      <c r="AB1876" s="35"/>
      <c r="AC1876" s="35"/>
      <c r="AD1876" s="35"/>
      <c r="AE1876" s="35"/>
      <c r="AR1876" s="197" t="s">
        <v>283</v>
      </c>
      <c r="AT1876" s="197" t="s">
        <v>160</v>
      </c>
      <c r="AU1876" s="197" t="s">
        <v>85</v>
      </c>
      <c r="AY1876" s="18" t="s">
        <v>158</v>
      </c>
      <c r="BE1876" s="198">
        <f t="shared" si="252"/>
        <v>0</v>
      </c>
      <c r="BF1876" s="198">
        <f t="shared" si="253"/>
        <v>0</v>
      </c>
      <c r="BG1876" s="198">
        <f t="shared" si="254"/>
        <v>0</v>
      </c>
      <c r="BH1876" s="198">
        <f t="shared" si="255"/>
        <v>0</v>
      </c>
      <c r="BI1876" s="198">
        <f t="shared" si="256"/>
        <v>0</v>
      </c>
      <c r="BJ1876" s="18" t="s">
        <v>8</v>
      </c>
      <c r="BK1876" s="198">
        <f t="shared" si="257"/>
        <v>0</v>
      </c>
      <c r="BL1876" s="18" t="s">
        <v>283</v>
      </c>
      <c r="BM1876" s="197" t="s">
        <v>4322</v>
      </c>
    </row>
    <row r="1877" spans="1:65" s="2" customFormat="1" ht="24">
      <c r="A1877" s="35"/>
      <c r="B1877" s="36"/>
      <c r="C1877" s="187" t="s">
        <v>4323</v>
      </c>
      <c r="D1877" s="187" t="s">
        <v>160</v>
      </c>
      <c r="E1877" s="188" t="s">
        <v>3441</v>
      </c>
      <c r="F1877" s="189" t="s">
        <v>3442</v>
      </c>
      <c r="G1877" s="190" t="s">
        <v>498</v>
      </c>
      <c r="H1877" s="191">
        <v>1</v>
      </c>
      <c r="I1877" s="192"/>
      <c r="J1877" s="191">
        <f t="shared" si="248"/>
        <v>0</v>
      </c>
      <c r="K1877" s="189" t="s">
        <v>1</v>
      </c>
      <c r="L1877" s="40"/>
      <c r="M1877" s="193" t="s">
        <v>1</v>
      </c>
      <c r="N1877" s="194" t="s">
        <v>41</v>
      </c>
      <c r="O1877" s="72"/>
      <c r="P1877" s="195">
        <f t="shared" si="249"/>
        <v>0</v>
      </c>
      <c r="Q1877" s="195">
        <v>0</v>
      </c>
      <c r="R1877" s="195">
        <f t="shared" si="250"/>
        <v>0</v>
      </c>
      <c r="S1877" s="195">
        <v>0</v>
      </c>
      <c r="T1877" s="196">
        <f t="shared" si="251"/>
        <v>0</v>
      </c>
      <c r="U1877" s="35"/>
      <c r="V1877" s="35"/>
      <c r="W1877" s="35"/>
      <c r="X1877" s="35"/>
      <c r="Y1877" s="35"/>
      <c r="Z1877" s="35"/>
      <c r="AA1877" s="35"/>
      <c r="AB1877" s="35"/>
      <c r="AC1877" s="35"/>
      <c r="AD1877" s="35"/>
      <c r="AE1877" s="35"/>
      <c r="AR1877" s="197" t="s">
        <v>283</v>
      </c>
      <c r="AT1877" s="197" t="s">
        <v>160</v>
      </c>
      <c r="AU1877" s="197" t="s">
        <v>85</v>
      </c>
      <c r="AY1877" s="18" t="s">
        <v>158</v>
      </c>
      <c r="BE1877" s="198">
        <f t="shared" si="252"/>
        <v>0</v>
      </c>
      <c r="BF1877" s="198">
        <f t="shared" si="253"/>
        <v>0</v>
      </c>
      <c r="BG1877" s="198">
        <f t="shared" si="254"/>
        <v>0</v>
      </c>
      <c r="BH1877" s="198">
        <f t="shared" si="255"/>
        <v>0</v>
      </c>
      <c r="BI1877" s="198">
        <f t="shared" si="256"/>
        <v>0</v>
      </c>
      <c r="BJ1877" s="18" t="s">
        <v>8</v>
      </c>
      <c r="BK1877" s="198">
        <f t="shared" si="257"/>
        <v>0</v>
      </c>
      <c r="BL1877" s="18" t="s">
        <v>283</v>
      </c>
      <c r="BM1877" s="197" t="s">
        <v>4324</v>
      </c>
    </row>
    <row r="1878" spans="1:65" s="2" customFormat="1" ht="24">
      <c r="A1878" s="35"/>
      <c r="B1878" s="36"/>
      <c r="C1878" s="187" t="s">
        <v>4325</v>
      </c>
      <c r="D1878" s="187" t="s">
        <v>160</v>
      </c>
      <c r="E1878" s="188" t="s">
        <v>3445</v>
      </c>
      <c r="F1878" s="189" t="s">
        <v>3446</v>
      </c>
      <c r="G1878" s="190" t="s">
        <v>498</v>
      </c>
      <c r="H1878" s="191">
        <v>1</v>
      </c>
      <c r="I1878" s="192"/>
      <c r="J1878" s="191">
        <f t="shared" si="248"/>
        <v>0</v>
      </c>
      <c r="K1878" s="189" t="s">
        <v>1</v>
      </c>
      <c r="L1878" s="40"/>
      <c r="M1878" s="193" t="s">
        <v>1</v>
      </c>
      <c r="N1878" s="194" t="s">
        <v>41</v>
      </c>
      <c r="O1878" s="72"/>
      <c r="P1878" s="195">
        <f t="shared" si="249"/>
        <v>0</v>
      </c>
      <c r="Q1878" s="195">
        <v>0</v>
      </c>
      <c r="R1878" s="195">
        <f t="shared" si="250"/>
        <v>0</v>
      </c>
      <c r="S1878" s="195">
        <v>0</v>
      </c>
      <c r="T1878" s="196">
        <f t="shared" si="251"/>
        <v>0</v>
      </c>
      <c r="U1878" s="35"/>
      <c r="V1878" s="35"/>
      <c r="W1878" s="35"/>
      <c r="X1878" s="35"/>
      <c r="Y1878" s="35"/>
      <c r="Z1878" s="35"/>
      <c r="AA1878" s="35"/>
      <c r="AB1878" s="35"/>
      <c r="AC1878" s="35"/>
      <c r="AD1878" s="35"/>
      <c r="AE1878" s="35"/>
      <c r="AR1878" s="197" t="s">
        <v>283</v>
      </c>
      <c r="AT1878" s="197" t="s">
        <v>160</v>
      </c>
      <c r="AU1878" s="197" t="s">
        <v>85</v>
      </c>
      <c r="AY1878" s="18" t="s">
        <v>158</v>
      </c>
      <c r="BE1878" s="198">
        <f t="shared" si="252"/>
        <v>0</v>
      </c>
      <c r="BF1878" s="198">
        <f t="shared" si="253"/>
        <v>0</v>
      </c>
      <c r="BG1878" s="198">
        <f t="shared" si="254"/>
        <v>0</v>
      </c>
      <c r="BH1878" s="198">
        <f t="shared" si="255"/>
        <v>0</v>
      </c>
      <c r="BI1878" s="198">
        <f t="shared" si="256"/>
        <v>0</v>
      </c>
      <c r="BJ1878" s="18" t="s">
        <v>8</v>
      </c>
      <c r="BK1878" s="198">
        <f t="shared" si="257"/>
        <v>0</v>
      </c>
      <c r="BL1878" s="18" t="s">
        <v>283</v>
      </c>
      <c r="BM1878" s="197" t="s">
        <v>4326</v>
      </c>
    </row>
    <row r="1879" spans="1:65" s="2" customFormat="1" ht="24">
      <c r="A1879" s="35"/>
      <c r="B1879" s="36"/>
      <c r="C1879" s="187" t="s">
        <v>4327</v>
      </c>
      <c r="D1879" s="187" t="s">
        <v>160</v>
      </c>
      <c r="E1879" s="188" t="s">
        <v>3449</v>
      </c>
      <c r="F1879" s="189" t="s">
        <v>3450</v>
      </c>
      <c r="G1879" s="190" t="s">
        <v>498</v>
      </c>
      <c r="H1879" s="191">
        <v>1</v>
      </c>
      <c r="I1879" s="192"/>
      <c r="J1879" s="191">
        <f t="shared" si="248"/>
        <v>0</v>
      </c>
      <c r="K1879" s="189" t="s">
        <v>1</v>
      </c>
      <c r="L1879" s="40"/>
      <c r="M1879" s="193" t="s">
        <v>1</v>
      </c>
      <c r="N1879" s="194" t="s">
        <v>41</v>
      </c>
      <c r="O1879" s="72"/>
      <c r="P1879" s="195">
        <f t="shared" si="249"/>
        <v>0</v>
      </c>
      <c r="Q1879" s="195">
        <v>0</v>
      </c>
      <c r="R1879" s="195">
        <f t="shared" si="250"/>
        <v>0</v>
      </c>
      <c r="S1879" s="195">
        <v>0</v>
      </c>
      <c r="T1879" s="196">
        <f t="shared" si="251"/>
        <v>0</v>
      </c>
      <c r="U1879" s="35"/>
      <c r="V1879" s="35"/>
      <c r="W1879" s="35"/>
      <c r="X1879" s="35"/>
      <c r="Y1879" s="35"/>
      <c r="Z1879" s="35"/>
      <c r="AA1879" s="35"/>
      <c r="AB1879" s="35"/>
      <c r="AC1879" s="35"/>
      <c r="AD1879" s="35"/>
      <c r="AE1879" s="35"/>
      <c r="AR1879" s="197" t="s">
        <v>283</v>
      </c>
      <c r="AT1879" s="197" t="s">
        <v>160</v>
      </c>
      <c r="AU1879" s="197" t="s">
        <v>85</v>
      </c>
      <c r="AY1879" s="18" t="s">
        <v>158</v>
      </c>
      <c r="BE1879" s="198">
        <f t="shared" si="252"/>
        <v>0</v>
      </c>
      <c r="BF1879" s="198">
        <f t="shared" si="253"/>
        <v>0</v>
      </c>
      <c r="BG1879" s="198">
        <f t="shared" si="254"/>
        <v>0</v>
      </c>
      <c r="BH1879" s="198">
        <f t="shared" si="255"/>
        <v>0</v>
      </c>
      <c r="BI1879" s="198">
        <f t="shared" si="256"/>
        <v>0</v>
      </c>
      <c r="BJ1879" s="18" t="s">
        <v>8</v>
      </c>
      <c r="BK1879" s="198">
        <f t="shared" si="257"/>
        <v>0</v>
      </c>
      <c r="BL1879" s="18" t="s">
        <v>283</v>
      </c>
      <c r="BM1879" s="197" t="s">
        <v>4328</v>
      </c>
    </row>
    <row r="1880" spans="1:65" s="2" customFormat="1" ht="24">
      <c r="A1880" s="35"/>
      <c r="B1880" s="36"/>
      <c r="C1880" s="187" t="s">
        <v>4329</v>
      </c>
      <c r="D1880" s="187" t="s">
        <v>160</v>
      </c>
      <c r="E1880" s="188" t="s">
        <v>3453</v>
      </c>
      <c r="F1880" s="189" t="s">
        <v>3454</v>
      </c>
      <c r="G1880" s="190" t="s">
        <v>498</v>
      </c>
      <c r="H1880" s="191">
        <v>1</v>
      </c>
      <c r="I1880" s="192"/>
      <c r="J1880" s="191">
        <f t="shared" si="248"/>
        <v>0</v>
      </c>
      <c r="K1880" s="189" t="s">
        <v>1</v>
      </c>
      <c r="L1880" s="40"/>
      <c r="M1880" s="193" t="s">
        <v>1</v>
      </c>
      <c r="N1880" s="194" t="s">
        <v>41</v>
      </c>
      <c r="O1880" s="72"/>
      <c r="P1880" s="195">
        <f t="shared" si="249"/>
        <v>0</v>
      </c>
      <c r="Q1880" s="195">
        <v>0</v>
      </c>
      <c r="R1880" s="195">
        <f t="shared" si="250"/>
        <v>0</v>
      </c>
      <c r="S1880" s="195">
        <v>0</v>
      </c>
      <c r="T1880" s="196">
        <f t="shared" si="251"/>
        <v>0</v>
      </c>
      <c r="U1880" s="35"/>
      <c r="V1880" s="35"/>
      <c r="W1880" s="35"/>
      <c r="X1880" s="35"/>
      <c r="Y1880" s="35"/>
      <c r="Z1880" s="35"/>
      <c r="AA1880" s="35"/>
      <c r="AB1880" s="35"/>
      <c r="AC1880" s="35"/>
      <c r="AD1880" s="35"/>
      <c r="AE1880" s="35"/>
      <c r="AR1880" s="197" t="s">
        <v>283</v>
      </c>
      <c r="AT1880" s="197" t="s">
        <v>160</v>
      </c>
      <c r="AU1880" s="197" t="s">
        <v>85</v>
      </c>
      <c r="AY1880" s="18" t="s">
        <v>158</v>
      </c>
      <c r="BE1880" s="198">
        <f t="shared" si="252"/>
        <v>0</v>
      </c>
      <c r="BF1880" s="198">
        <f t="shared" si="253"/>
        <v>0</v>
      </c>
      <c r="BG1880" s="198">
        <f t="shared" si="254"/>
        <v>0</v>
      </c>
      <c r="BH1880" s="198">
        <f t="shared" si="255"/>
        <v>0</v>
      </c>
      <c r="BI1880" s="198">
        <f t="shared" si="256"/>
        <v>0</v>
      </c>
      <c r="BJ1880" s="18" t="s">
        <v>8</v>
      </c>
      <c r="BK1880" s="198">
        <f t="shared" si="257"/>
        <v>0</v>
      </c>
      <c r="BL1880" s="18" t="s">
        <v>283</v>
      </c>
      <c r="BM1880" s="197" t="s">
        <v>4330</v>
      </c>
    </row>
    <row r="1881" spans="1:65" s="2" customFormat="1" ht="24">
      <c r="A1881" s="35"/>
      <c r="B1881" s="36"/>
      <c r="C1881" s="187" t="s">
        <v>4331</v>
      </c>
      <c r="D1881" s="187" t="s">
        <v>160</v>
      </c>
      <c r="E1881" s="188" t="s">
        <v>3457</v>
      </c>
      <c r="F1881" s="189" t="s">
        <v>3458</v>
      </c>
      <c r="G1881" s="190" t="s">
        <v>498</v>
      </c>
      <c r="H1881" s="191">
        <v>1</v>
      </c>
      <c r="I1881" s="192"/>
      <c r="J1881" s="191">
        <f t="shared" si="248"/>
        <v>0</v>
      </c>
      <c r="K1881" s="189" t="s">
        <v>1</v>
      </c>
      <c r="L1881" s="40"/>
      <c r="M1881" s="193" t="s">
        <v>1</v>
      </c>
      <c r="N1881" s="194" t="s">
        <v>41</v>
      </c>
      <c r="O1881" s="72"/>
      <c r="P1881" s="195">
        <f t="shared" si="249"/>
        <v>0</v>
      </c>
      <c r="Q1881" s="195">
        <v>0</v>
      </c>
      <c r="R1881" s="195">
        <f t="shared" si="250"/>
        <v>0</v>
      </c>
      <c r="S1881" s="195">
        <v>0</v>
      </c>
      <c r="T1881" s="196">
        <f t="shared" si="251"/>
        <v>0</v>
      </c>
      <c r="U1881" s="35"/>
      <c r="V1881" s="35"/>
      <c r="W1881" s="35"/>
      <c r="X1881" s="35"/>
      <c r="Y1881" s="35"/>
      <c r="Z1881" s="35"/>
      <c r="AA1881" s="35"/>
      <c r="AB1881" s="35"/>
      <c r="AC1881" s="35"/>
      <c r="AD1881" s="35"/>
      <c r="AE1881" s="35"/>
      <c r="AR1881" s="197" t="s">
        <v>283</v>
      </c>
      <c r="AT1881" s="197" t="s">
        <v>160</v>
      </c>
      <c r="AU1881" s="197" t="s">
        <v>85</v>
      </c>
      <c r="AY1881" s="18" t="s">
        <v>158</v>
      </c>
      <c r="BE1881" s="198">
        <f t="shared" si="252"/>
        <v>0</v>
      </c>
      <c r="BF1881" s="198">
        <f t="shared" si="253"/>
        <v>0</v>
      </c>
      <c r="BG1881" s="198">
        <f t="shared" si="254"/>
        <v>0</v>
      </c>
      <c r="BH1881" s="198">
        <f t="shared" si="255"/>
        <v>0</v>
      </c>
      <c r="BI1881" s="198">
        <f t="shared" si="256"/>
        <v>0</v>
      </c>
      <c r="BJ1881" s="18" t="s">
        <v>8</v>
      </c>
      <c r="BK1881" s="198">
        <f t="shared" si="257"/>
        <v>0</v>
      </c>
      <c r="BL1881" s="18" t="s">
        <v>283</v>
      </c>
      <c r="BM1881" s="197" t="s">
        <v>4332</v>
      </c>
    </row>
    <row r="1882" spans="1:65" s="2" customFormat="1" ht="24">
      <c r="A1882" s="35"/>
      <c r="B1882" s="36"/>
      <c r="C1882" s="187" t="s">
        <v>4333</v>
      </c>
      <c r="D1882" s="187" t="s">
        <v>160</v>
      </c>
      <c r="E1882" s="188" t="s">
        <v>3461</v>
      </c>
      <c r="F1882" s="189" t="s">
        <v>3462</v>
      </c>
      <c r="G1882" s="190" t="s">
        <v>498</v>
      </c>
      <c r="H1882" s="191">
        <v>1</v>
      </c>
      <c r="I1882" s="192"/>
      <c r="J1882" s="191">
        <f t="shared" si="248"/>
        <v>0</v>
      </c>
      <c r="K1882" s="189" t="s">
        <v>1</v>
      </c>
      <c r="L1882" s="40"/>
      <c r="M1882" s="193" t="s">
        <v>1</v>
      </c>
      <c r="N1882" s="194" t="s">
        <v>41</v>
      </c>
      <c r="O1882" s="72"/>
      <c r="P1882" s="195">
        <f t="shared" si="249"/>
        <v>0</v>
      </c>
      <c r="Q1882" s="195">
        <v>0</v>
      </c>
      <c r="R1882" s="195">
        <f t="shared" si="250"/>
        <v>0</v>
      </c>
      <c r="S1882" s="195">
        <v>0</v>
      </c>
      <c r="T1882" s="196">
        <f t="shared" si="251"/>
        <v>0</v>
      </c>
      <c r="U1882" s="35"/>
      <c r="V1882" s="35"/>
      <c r="W1882" s="35"/>
      <c r="X1882" s="35"/>
      <c r="Y1882" s="35"/>
      <c r="Z1882" s="35"/>
      <c r="AA1882" s="35"/>
      <c r="AB1882" s="35"/>
      <c r="AC1882" s="35"/>
      <c r="AD1882" s="35"/>
      <c r="AE1882" s="35"/>
      <c r="AR1882" s="197" t="s">
        <v>283</v>
      </c>
      <c r="AT1882" s="197" t="s">
        <v>160</v>
      </c>
      <c r="AU1882" s="197" t="s">
        <v>85</v>
      </c>
      <c r="AY1882" s="18" t="s">
        <v>158</v>
      </c>
      <c r="BE1882" s="198">
        <f t="shared" si="252"/>
        <v>0</v>
      </c>
      <c r="BF1882" s="198">
        <f t="shared" si="253"/>
        <v>0</v>
      </c>
      <c r="BG1882" s="198">
        <f t="shared" si="254"/>
        <v>0</v>
      </c>
      <c r="BH1882" s="198">
        <f t="shared" si="255"/>
        <v>0</v>
      </c>
      <c r="BI1882" s="198">
        <f t="shared" si="256"/>
        <v>0</v>
      </c>
      <c r="BJ1882" s="18" t="s">
        <v>8</v>
      </c>
      <c r="BK1882" s="198">
        <f t="shared" si="257"/>
        <v>0</v>
      </c>
      <c r="BL1882" s="18" t="s">
        <v>283</v>
      </c>
      <c r="BM1882" s="197" t="s">
        <v>4334</v>
      </c>
    </row>
    <row r="1883" spans="1:65" s="2" customFormat="1" ht="24">
      <c r="A1883" s="35"/>
      <c r="B1883" s="36"/>
      <c r="C1883" s="187" t="s">
        <v>4335</v>
      </c>
      <c r="D1883" s="187" t="s">
        <v>160</v>
      </c>
      <c r="E1883" s="188" t="s">
        <v>3465</v>
      </c>
      <c r="F1883" s="189" t="s">
        <v>3466</v>
      </c>
      <c r="G1883" s="190" t="s">
        <v>498</v>
      </c>
      <c r="H1883" s="191">
        <v>1</v>
      </c>
      <c r="I1883" s="192"/>
      <c r="J1883" s="191">
        <f t="shared" si="248"/>
        <v>0</v>
      </c>
      <c r="K1883" s="189" t="s">
        <v>1</v>
      </c>
      <c r="L1883" s="40"/>
      <c r="M1883" s="193" t="s">
        <v>1</v>
      </c>
      <c r="N1883" s="194" t="s">
        <v>41</v>
      </c>
      <c r="O1883" s="72"/>
      <c r="P1883" s="195">
        <f t="shared" si="249"/>
        <v>0</v>
      </c>
      <c r="Q1883" s="195">
        <v>0</v>
      </c>
      <c r="R1883" s="195">
        <f t="shared" si="250"/>
        <v>0</v>
      </c>
      <c r="S1883" s="195">
        <v>0</v>
      </c>
      <c r="T1883" s="196">
        <f t="shared" si="251"/>
        <v>0</v>
      </c>
      <c r="U1883" s="35"/>
      <c r="V1883" s="35"/>
      <c r="W1883" s="35"/>
      <c r="X1883" s="35"/>
      <c r="Y1883" s="35"/>
      <c r="Z1883" s="35"/>
      <c r="AA1883" s="35"/>
      <c r="AB1883" s="35"/>
      <c r="AC1883" s="35"/>
      <c r="AD1883" s="35"/>
      <c r="AE1883" s="35"/>
      <c r="AR1883" s="197" t="s">
        <v>283</v>
      </c>
      <c r="AT1883" s="197" t="s">
        <v>160</v>
      </c>
      <c r="AU1883" s="197" t="s">
        <v>85</v>
      </c>
      <c r="AY1883" s="18" t="s">
        <v>158</v>
      </c>
      <c r="BE1883" s="198">
        <f t="shared" si="252"/>
        <v>0</v>
      </c>
      <c r="BF1883" s="198">
        <f t="shared" si="253"/>
        <v>0</v>
      </c>
      <c r="BG1883" s="198">
        <f t="shared" si="254"/>
        <v>0</v>
      </c>
      <c r="BH1883" s="198">
        <f t="shared" si="255"/>
        <v>0</v>
      </c>
      <c r="BI1883" s="198">
        <f t="shared" si="256"/>
        <v>0</v>
      </c>
      <c r="BJ1883" s="18" t="s">
        <v>8</v>
      </c>
      <c r="BK1883" s="198">
        <f t="shared" si="257"/>
        <v>0</v>
      </c>
      <c r="BL1883" s="18" t="s">
        <v>283</v>
      </c>
      <c r="BM1883" s="197" t="s">
        <v>4336</v>
      </c>
    </row>
    <row r="1884" spans="1:65" s="2" customFormat="1" ht="24">
      <c r="A1884" s="35"/>
      <c r="B1884" s="36"/>
      <c r="C1884" s="187" t="s">
        <v>4337</v>
      </c>
      <c r="D1884" s="187" t="s">
        <v>160</v>
      </c>
      <c r="E1884" s="188" t="s">
        <v>3469</v>
      </c>
      <c r="F1884" s="189" t="s">
        <v>3470</v>
      </c>
      <c r="G1884" s="190" t="s">
        <v>498</v>
      </c>
      <c r="H1884" s="191">
        <v>1</v>
      </c>
      <c r="I1884" s="192"/>
      <c r="J1884" s="191">
        <f t="shared" si="248"/>
        <v>0</v>
      </c>
      <c r="K1884" s="189" t="s">
        <v>1</v>
      </c>
      <c r="L1884" s="40"/>
      <c r="M1884" s="193" t="s">
        <v>1</v>
      </c>
      <c r="N1884" s="194" t="s">
        <v>41</v>
      </c>
      <c r="O1884" s="72"/>
      <c r="P1884" s="195">
        <f t="shared" si="249"/>
        <v>0</v>
      </c>
      <c r="Q1884" s="195">
        <v>0</v>
      </c>
      <c r="R1884" s="195">
        <f t="shared" si="250"/>
        <v>0</v>
      </c>
      <c r="S1884" s="195">
        <v>0</v>
      </c>
      <c r="T1884" s="196">
        <f t="shared" si="251"/>
        <v>0</v>
      </c>
      <c r="U1884" s="35"/>
      <c r="V1884" s="35"/>
      <c r="W1884" s="35"/>
      <c r="X1884" s="35"/>
      <c r="Y1884" s="35"/>
      <c r="Z1884" s="35"/>
      <c r="AA1884" s="35"/>
      <c r="AB1884" s="35"/>
      <c r="AC1884" s="35"/>
      <c r="AD1884" s="35"/>
      <c r="AE1884" s="35"/>
      <c r="AR1884" s="197" t="s">
        <v>283</v>
      </c>
      <c r="AT1884" s="197" t="s">
        <v>160</v>
      </c>
      <c r="AU1884" s="197" t="s">
        <v>85</v>
      </c>
      <c r="AY1884" s="18" t="s">
        <v>158</v>
      </c>
      <c r="BE1884" s="198">
        <f t="shared" si="252"/>
        <v>0</v>
      </c>
      <c r="BF1884" s="198">
        <f t="shared" si="253"/>
        <v>0</v>
      </c>
      <c r="BG1884" s="198">
        <f t="shared" si="254"/>
        <v>0</v>
      </c>
      <c r="BH1884" s="198">
        <f t="shared" si="255"/>
        <v>0</v>
      </c>
      <c r="BI1884" s="198">
        <f t="shared" si="256"/>
        <v>0</v>
      </c>
      <c r="BJ1884" s="18" t="s">
        <v>8</v>
      </c>
      <c r="BK1884" s="198">
        <f t="shared" si="257"/>
        <v>0</v>
      </c>
      <c r="BL1884" s="18" t="s">
        <v>283</v>
      </c>
      <c r="BM1884" s="197" t="s">
        <v>4338</v>
      </c>
    </row>
    <row r="1885" spans="1:65" s="2" customFormat="1" ht="24">
      <c r="A1885" s="35"/>
      <c r="B1885" s="36"/>
      <c r="C1885" s="187" t="s">
        <v>4339</v>
      </c>
      <c r="D1885" s="187" t="s">
        <v>160</v>
      </c>
      <c r="E1885" s="188" t="s">
        <v>3473</v>
      </c>
      <c r="F1885" s="189" t="s">
        <v>3474</v>
      </c>
      <c r="G1885" s="190" t="s">
        <v>498</v>
      </c>
      <c r="H1885" s="191">
        <v>1</v>
      </c>
      <c r="I1885" s="192"/>
      <c r="J1885" s="191">
        <f t="shared" si="248"/>
        <v>0</v>
      </c>
      <c r="K1885" s="189" t="s">
        <v>1</v>
      </c>
      <c r="L1885" s="40"/>
      <c r="M1885" s="193" t="s">
        <v>1</v>
      </c>
      <c r="N1885" s="194" t="s">
        <v>41</v>
      </c>
      <c r="O1885" s="72"/>
      <c r="P1885" s="195">
        <f t="shared" si="249"/>
        <v>0</v>
      </c>
      <c r="Q1885" s="195">
        <v>0</v>
      </c>
      <c r="R1885" s="195">
        <f t="shared" si="250"/>
        <v>0</v>
      </c>
      <c r="S1885" s="195">
        <v>0</v>
      </c>
      <c r="T1885" s="196">
        <f t="shared" si="251"/>
        <v>0</v>
      </c>
      <c r="U1885" s="35"/>
      <c r="V1885" s="35"/>
      <c r="W1885" s="35"/>
      <c r="X1885" s="35"/>
      <c r="Y1885" s="35"/>
      <c r="Z1885" s="35"/>
      <c r="AA1885" s="35"/>
      <c r="AB1885" s="35"/>
      <c r="AC1885" s="35"/>
      <c r="AD1885" s="35"/>
      <c r="AE1885" s="35"/>
      <c r="AR1885" s="197" t="s">
        <v>283</v>
      </c>
      <c r="AT1885" s="197" t="s">
        <v>160</v>
      </c>
      <c r="AU1885" s="197" t="s">
        <v>85</v>
      </c>
      <c r="AY1885" s="18" t="s">
        <v>158</v>
      </c>
      <c r="BE1885" s="198">
        <f t="shared" si="252"/>
        <v>0</v>
      </c>
      <c r="BF1885" s="198">
        <f t="shared" si="253"/>
        <v>0</v>
      </c>
      <c r="BG1885" s="198">
        <f t="shared" si="254"/>
        <v>0</v>
      </c>
      <c r="BH1885" s="198">
        <f t="shared" si="255"/>
        <v>0</v>
      </c>
      <c r="BI1885" s="198">
        <f t="shared" si="256"/>
        <v>0</v>
      </c>
      <c r="BJ1885" s="18" t="s">
        <v>8</v>
      </c>
      <c r="BK1885" s="198">
        <f t="shared" si="257"/>
        <v>0</v>
      </c>
      <c r="BL1885" s="18" t="s">
        <v>283</v>
      </c>
      <c r="BM1885" s="197" t="s">
        <v>4340</v>
      </c>
    </row>
    <row r="1886" spans="1:65" s="2" customFormat="1" ht="21.75" customHeight="1">
      <c r="A1886" s="35"/>
      <c r="B1886" s="36"/>
      <c r="C1886" s="187" t="s">
        <v>4341</v>
      </c>
      <c r="D1886" s="187" t="s">
        <v>160</v>
      </c>
      <c r="E1886" s="188" t="s">
        <v>3477</v>
      </c>
      <c r="F1886" s="189" t="s">
        <v>3478</v>
      </c>
      <c r="G1886" s="190" t="s">
        <v>498</v>
      </c>
      <c r="H1886" s="191">
        <v>1</v>
      </c>
      <c r="I1886" s="192"/>
      <c r="J1886" s="191">
        <f t="shared" si="248"/>
        <v>0</v>
      </c>
      <c r="K1886" s="189" t="s">
        <v>1</v>
      </c>
      <c r="L1886" s="40"/>
      <c r="M1886" s="193" t="s">
        <v>1</v>
      </c>
      <c r="N1886" s="194" t="s">
        <v>41</v>
      </c>
      <c r="O1886" s="72"/>
      <c r="P1886" s="195">
        <f t="shared" si="249"/>
        <v>0</v>
      </c>
      <c r="Q1886" s="195">
        <v>0</v>
      </c>
      <c r="R1886" s="195">
        <f t="shared" si="250"/>
        <v>0</v>
      </c>
      <c r="S1886" s="195">
        <v>0</v>
      </c>
      <c r="T1886" s="196">
        <f t="shared" si="251"/>
        <v>0</v>
      </c>
      <c r="U1886" s="35"/>
      <c r="V1886" s="35"/>
      <c r="W1886" s="35"/>
      <c r="X1886" s="35"/>
      <c r="Y1886" s="35"/>
      <c r="Z1886" s="35"/>
      <c r="AA1886" s="35"/>
      <c r="AB1886" s="35"/>
      <c r="AC1886" s="35"/>
      <c r="AD1886" s="35"/>
      <c r="AE1886" s="35"/>
      <c r="AR1886" s="197" t="s">
        <v>283</v>
      </c>
      <c r="AT1886" s="197" t="s">
        <v>160</v>
      </c>
      <c r="AU1886" s="197" t="s">
        <v>85</v>
      </c>
      <c r="AY1886" s="18" t="s">
        <v>158</v>
      </c>
      <c r="BE1886" s="198">
        <f t="shared" si="252"/>
        <v>0</v>
      </c>
      <c r="BF1886" s="198">
        <f t="shared" si="253"/>
        <v>0</v>
      </c>
      <c r="BG1886" s="198">
        <f t="shared" si="254"/>
        <v>0</v>
      </c>
      <c r="BH1886" s="198">
        <f t="shared" si="255"/>
        <v>0</v>
      </c>
      <c r="BI1886" s="198">
        <f t="shared" si="256"/>
        <v>0</v>
      </c>
      <c r="BJ1886" s="18" t="s">
        <v>8</v>
      </c>
      <c r="BK1886" s="198">
        <f t="shared" si="257"/>
        <v>0</v>
      </c>
      <c r="BL1886" s="18" t="s">
        <v>283</v>
      </c>
      <c r="BM1886" s="197" t="s">
        <v>4342</v>
      </c>
    </row>
    <row r="1887" spans="1:65" s="2" customFormat="1" ht="21.75" customHeight="1">
      <c r="A1887" s="35"/>
      <c r="B1887" s="36"/>
      <c r="C1887" s="187" t="s">
        <v>4343</v>
      </c>
      <c r="D1887" s="187" t="s">
        <v>160</v>
      </c>
      <c r="E1887" s="188" t="s">
        <v>3481</v>
      </c>
      <c r="F1887" s="189" t="s">
        <v>3482</v>
      </c>
      <c r="G1887" s="190" t="s">
        <v>498</v>
      </c>
      <c r="H1887" s="191">
        <v>1</v>
      </c>
      <c r="I1887" s="192"/>
      <c r="J1887" s="191">
        <f t="shared" si="248"/>
        <v>0</v>
      </c>
      <c r="K1887" s="189" t="s">
        <v>1</v>
      </c>
      <c r="L1887" s="40"/>
      <c r="M1887" s="193" t="s">
        <v>1</v>
      </c>
      <c r="N1887" s="194" t="s">
        <v>41</v>
      </c>
      <c r="O1887" s="72"/>
      <c r="P1887" s="195">
        <f t="shared" si="249"/>
        <v>0</v>
      </c>
      <c r="Q1887" s="195">
        <v>0</v>
      </c>
      <c r="R1887" s="195">
        <f t="shared" si="250"/>
        <v>0</v>
      </c>
      <c r="S1887" s="195">
        <v>0</v>
      </c>
      <c r="T1887" s="196">
        <f t="shared" si="251"/>
        <v>0</v>
      </c>
      <c r="U1887" s="35"/>
      <c r="V1887" s="35"/>
      <c r="W1887" s="35"/>
      <c r="X1887" s="35"/>
      <c r="Y1887" s="35"/>
      <c r="Z1887" s="35"/>
      <c r="AA1887" s="35"/>
      <c r="AB1887" s="35"/>
      <c r="AC1887" s="35"/>
      <c r="AD1887" s="35"/>
      <c r="AE1887" s="35"/>
      <c r="AR1887" s="197" t="s">
        <v>283</v>
      </c>
      <c r="AT1887" s="197" t="s">
        <v>160</v>
      </c>
      <c r="AU1887" s="197" t="s">
        <v>85</v>
      </c>
      <c r="AY1887" s="18" t="s">
        <v>158</v>
      </c>
      <c r="BE1887" s="198">
        <f t="shared" si="252"/>
        <v>0</v>
      </c>
      <c r="BF1887" s="198">
        <f t="shared" si="253"/>
        <v>0</v>
      </c>
      <c r="BG1887" s="198">
        <f t="shared" si="254"/>
        <v>0</v>
      </c>
      <c r="BH1887" s="198">
        <f t="shared" si="255"/>
        <v>0</v>
      </c>
      <c r="BI1887" s="198">
        <f t="shared" si="256"/>
        <v>0</v>
      </c>
      <c r="BJ1887" s="18" t="s">
        <v>8</v>
      </c>
      <c r="BK1887" s="198">
        <f t="shared" si="257"/>
        <v>0</v>
      </c>
      <c r="BL1887" s="18" t="s">
        <v>283</v>
      </c>
      <c r="BM1887" s="197" t="s">
        <v>4344</v>
      </c>
    </row>
    <row r="1888" spans="1:65" s="2" customFormat="1" ht="24">
      <c r="A1888" s="35"/>
      <c r="B1888" s="36"/>
      <c r="C1888" s="187" t="s">
        <v>4345</v>
      </c>
      <c r="D1888" s="187" t="s">
        <v>160</v>
      </c>
      <c r="E1888" s="188" t="s">
        <v>3485</v>
      </c>
      <c r="F1888" s="189" t="s">
        <v>3486</v>
      </c>
      <c r="G1888" s="190" t="s">
        <v>309</v>
      </c>
      <c r="H1888" s="191">
        <v>7</v>
      </c>
      <c r="I1888" s="192"/>
      <c r="J1888" s="191">
        <f t="shared" si="248"/>
        <v>0</v>
      </c>
      <c r="K1888" s="189" t="s">
        <v>1</v>
      </c>
      <c r="L1888" s="40"/>
      <c r="M1888" s="193" t="s">
        <v>1</v>
      </c>
      <c r="N1888" s="194" t="s">
        <v>41</v>
      </c>
      <c r="O1888" s="72"/>
      <c r="P1888" s="195">
        <f t="shared" si="249"/>
        <v>0</v>
      </c>
      <c r="Q1888" s="195">
        <v>0</v>
      </c>
      <c r="R1888" s="195">
        <f t="shared" si="250"/>
        <v>0</v>
      </c>
      <c r="S1888" s="195">
        <v>0</v>
      </c>
      <c r="T1888" s="196">
        <f t="shared" si="251"/>
        <v>0</v>
      </c>
      <c r="U1888" s="35"/>
      <c r="V1888" s="35"/>
      <c r="W1888" s="35"/>
      <c r="X1888" s="35"/>
      <c r="Y1888" s="35"/>
      <c r="Z1888" s="35"/>
      <c r="AA1888" s="35"/>
      <c r="AB1888" s="35"/>
      <c r="AC1888" s="35"/>
      <c r="AD1888" s="35"/>
      <c r="AE1888" s="35"/>
      <c r="AR1888" s="197" t="s">
        <v>283</v>
      </c>
      <c r="AT1888" s="197" t="s">
        <v>160</v>
      </c>
      <c r="AU1888" s="197" t="s">
        <v>85</v>
      </c>
      <c r="AY1888" s="18" t="s">
        <v>158</v>
      </c>
      <c r="BE1888" s="198">
        <f t="shared" si="252"/>
        <v>0</v>
      </c>
      <c r="BF1888" s="198">
        <f t="shared" si="253"/>
        <v>0</v>
      </c>
      <c r="BG1888" s="198">
        <f t="shared" si="254"/>
        <v>0</v>
      </c>
      <c r="BH1888" s="198">
        <f t="shared" si="255"/>
        <v>0</v>
      </c>
      <c r="BI1888" s="198">
        <f t="shared" si="256"/>
        <v>0</v>
      </c>
      <c r="BJ1888" s="18" t="s">
        <v>8</v>
      </c>
      <c r="BK1888" s="198">
        <f t="shared" si="257"/>
        <v>0</v>
      </c>
      <c r="BL1888" s="18" t="s">
        <v>283</v>
      </c>
      <c r="BM1888" s="197" t="s">
        <v>4346</v>
      </c>
    </row>
    <row r="1889" spans="1:65" s="2" customFormat="1" ht="24">
      <c r="A1889" s="35"/>
      <c r="B1889" s="36"/>
      <c r="C1889" s="187" t="s">
        <v>4347</v>
      </c>
      <c r="D1889" s="187" t="s">
        <v>160</v>
      </c>
      <c r="E1889" s="188" t="s">
        <v>3489</v>
      </c>
      <c r="F1889" s="189" t="s">
        <v>3490</v>
      </c>
      <c r="G1889" s="190" t="s">
        <v>309</v>
      </c>
      <c r="H1889" s="191">
        <v>6</v>
      </c>
      <c r="I1889" s="192"/>
      <c r="J1889" s="191">
        <f t="shared" si="248"/>
        <v>0</v>
      </c>
      <c r="K1889" s="189" t="s">
        <v>1</v>
      </c>
      <c r="L1889" s="40"/>
      <c r="M1889" s="193" t="s">
        <v>1</v>
      </c>
      <c r="N1889" s="194" t="s">
        <v>41</v>
      </c>
      <c r="O1889" s="72"/>
      <c r="P1889" s="195">
        <f t="shared" si="249"/>
        <v>0</v>
      </c>
      <c r="Q1889" s="195">
        <v>0</v>
      </c>
      <c r="R1889" s="195">
        <f t="shared" si="250"/>
        <v>0</v>
      </c>
      <c r="S1889" s="195">
        <v>0</v>
      </c>
      <c r="T1889" s="196">
        <f t="shared" si="251"/>
        <v>0</v>
      </c>
      <c r="U1889" s="35"/>
      <c r="V1889" s="35"/>
      <c r="W1889" s="35"/>
      <c r="X1889" s="35"/>
      <c r="Y1889" s="35"/>
      <c r="Z1889" s="35"/>
      <c r="AA1889" s="35"/>
      <c r="AB1889" s="35"/>
      <c r="AC1889" s="35"/>
      <c r="AD1889" s="35"/>
      <c r="AE1889" s="35"/>
      <c r="AR1889" s="197" t="s">
        <v>283</v>
      </c>
      <c r="AT1889" s="197" t="s">
        <v>160</v>
      </c>
      <c r="AU1889" s="197" t="s">
        <v>85</v>
      </c>
      <c r="AY1889" s="18" t="s">
        <v>158</v>
      </c>
      <c r="BE1889" s="198">
        <f t="shared" si="252"/>
        <v>0</v>
      </c>
      <c r="BF1889" s="198">
        <f t="shared" si="253"/>
        <v>0</v>
      </c>
      <c r="BG1889" s="198">
        <f t="shared" si="254"/>
        <v>0</v>
      </c>
      <c r="BH1889" s="198">
        <f t="shared" si="255"/>
        <v>0</v>
      </c>
      <c r="BI1889" s="198">
        <f t="shared" si="256"/>
        <v>0</v>
      </c>
      <c r="BJ1889" s="18" t="s">
        <v>8</v>
      </c>
      <c r="BK1889" s="198">
        <f t="shared" si="257"/>
        <v>0</v>
      </c>
      <c r="BL1889" s="18" t="s">
        <v>283</v>
      </c>
      <c r="BM1889" s="197" t="s">
        <v>4348</v>
      </c>
    </row>
    <row r="1890" spans="1:65" s="2" customFormat="1" ht="24">
      <c r="A1890" s="35"/>
      <c r="B1890" s="36"/>
      <c r="C1890" s="187" t="s">
        <v>4349</v>
      </c>
      <c r="D1890" s="187" t="s">
        <v>160</v>
      </c>
      <c r="E1890" s="188" t="s">
        <v>3493</v>
      </c>
      <c r="F1890" s="189" t="s">
        <v>3494</v>
      </c>
      <c r="G1890" s="190" t="s">
        <v>309</v>
      </c>
      <c r="H1890" s="191">
        <v>12</v>
      </c>
      <c r="I1890" s="192"/>
      <c r="J1890" s="191">
        <f t="shared" si="248"/>
        <v>0</v>
      </c>
      <c r="K1890" s="189" t="s">
        <v>1</v>
      </c>
      <c r="L1890" s="40"/>
      <c r="M1890" s="193" t="s">
        <v>1</v>
      </c>
      <c r="N1890" s="194" t="s">
        <v>41</v>
      </c>
      <c r="O1890" s="72"/>
      <c r="P1890" s="195">
        <f t="shared" si="249"/>
        <v>0</v>
      </c>
      <c r="Q1890" s="195">
        <v>0</v>
      </c>
      <c r="R1890" s="195">
        <f t="shared" si="250"/>
        <v>0</v>
      </c>
      <c r="S1890" s="195">
        <v>0</v>
      </c>
      <c r="T1890" s="196">
        <f t="shared" si="251"/>
        <v>0</v>
      </c>
      <c r="U1890" s="35"/>
      <c r="V1890" s="35"/>
      <c r="W1890" s="35"/>
      <c r="X1890" s="35"/>
      <c r="Y1890" s="35"/>
      <c r="Z1890" s="35"/>
      <c r="AA1890" s="35"/>
      <c r="AB1890" s="35"/>
      <c r="AC1890" s="35"/>
      <c r="AD1890" s="35"/>
      <c r="AE1890" s="35"/>
      <c r="AR1890" s="197" t="s">
        <v>283</v>
      </c>
      <c r="AT1890" s="197" t="s">
        <v>160</v>
      </c>
      <c r="AU1890" s="197" t="s">
        <v>85</v>
      </c>
      <c r="AY1890" s="18" t="s">
        <v>158</v>
      </c>
      <c r="BE1890" s="198">
        <f t="shared" si="252"/>
        <v>0</v>
      </c>
      <c r="BF1890" s="198">
        <f t="shared" si="253"/>
        <v>0</v>
      </c>
      <c r="BG1890" s="198">
        <f t="shared" si="254"/>
        <v>0</v>
      </c>
      <c r="BH1890" s="198">
        <f t="shared" si="255"/>
        <v>0</v>
      </c>
      <c r="BI1890" s="198">
        <f t="shared" si="256"/>
        <v>0</v>
      </c>
      <c r="BJ1890" s="18" t="s">
        <v>8</v>
      </c>
      <c r="BK1890" s="198">
        <f t="shared" si="257"/>
        <v>0</v>
      </c>
      <c r="BL1890" s="18" t="s">
        <v>283</v>
      </c>
      <c r="BM1890" s="197" t="s">
        <v>4350</v>
      </c>
    </row>
    <row r="1891" spans="1:65" s="2" customFormat="1" ht="24">
      <c r="A1891" s="35"/>
      <c r="B1891" s="36"/>
      <c r="C1891" s="187" t="s">
        <v>4351</v>
      </c>
      <c r="D1891" s="187" t="s">
        <v>160</v>
      </c>
      <c r="E1891" s="188" t="s">
        <v>3497</v>
      </c>
      <c r="F1891" s="189" t="s">
        <v>3498</v>
      </c>
      <c r="G1891" s="190" t="s">
        <v>309</v>
      </c>
      <c r="H1891" s="191">
        <v>4</v>
      </c>
      <c r="I1891" s="192"/>
      <c r="J1891" s="191">
        <f t="shared" si="248"/>
        <v>0</v>
      </c>
      <c r="K1891" s="189" t="s">
        <v>1</v>
      </c>
      <c r="L1891" s="40"/>
      <c r="M1891" s="193" t="s">
        <v>1</v>
      </c>
      <c r="N1891" s="194" t="s">
        <v>41</v>
      </c>
      <c r="O1891" s="72"/>
      <c r="P1891" s="195">
        <f t="shared" si="249"/>
        <v>0</v>
      </c>
      <c r="Q1891" s="195">
        <v>0</v>
      </c>
      <c r="R1891" s="195">
        <f t="shared" si="250"/>
        <v>0</v>
      </c>
      <c r="S1891" s="195">
        <v>0</v>
      </c>
      <c r="T1891" s="196">
        <f t="shared" si="251"/>
        <v>0</v>
      </c>
      <c r="U1891" s="35"/>
      <c r="V1891" s="35"/>
      <c r="W1891" s="35"/>
      <c r="X1891" s="35"/>
      <c r="Y1891" s="35"/>
      <c r="Z1891" s="35"/>
      <c r="AA1891" s="35"/>
      <c r="AB1891" s="35"/>
      <c r="AC1891" s="35"/>
      <c r="AD1891" s="35"/>
      <c r="AE1891" s="35"/>
      <c r="AR1891" s="197" t="s">
        <v>283</v>
      </c>
      <c r="AT1891" s="197" t="s">
        <v>160</v>
      </c>
      <c r="AU1891" s="197" t="s">
        <v>85</v>
      </c>
      <c r="AY1891" s="18" t="s">
        <v>158</v>
      </c>
      <c r="BE1891" s="198">
        <f t="shared" si="252"/>
        <v>0</v>
      </c>
      <c r="BF1891" s="198">
        <f t="shared" si="253"/>
        <v>0</v>
      </c>
      <c r="BG1891" s="198">
        <f t="shared" si="254"/>
        <v>0</v>
      </c>
      <c r="BH1891" s="198">
        <f t="shared" si="255"/>
        <v>0</v>
      </c>
      <c r="BI1891" s="198">
        <f t="shared" si="256"/>
        <v>0</v>
      </c>
      <c r="BJ1891" s="18" t="s">
        <v>8</v>
      </c>
      <c r="BK1891" s="198">
        <f t="shared" si="257"/>
        <v>0</v>
      </c>
      <c r="BL1891" s="18" t="s">
        <v>283</v>
      </c>
      <c r="BM1891" s="197" t="s">
        <v>4352</v>
      </c>
    </row>
    <row r="1892" spans="1:65" s="2" customFormat="1" ht="24">
      <c r="A1892" s="35"/>
      <c r="B1892" s="36"/>
      <c r="C1892" s="187" t="s">
        <v>4353</v>
      </c>
      <c r="D1892" s="187" t="s">
        <v>160</v>
      </c>
      <c r="E1892" s="188" t="s">
        <v>3501</v>
      </c>
      <c r="F1892" s="189" t="s">
        <v>3502</v>
      </c>
      <c r="G1892" s="190" t="s">
        <v>309</v>
      </c>
      <c r="H1892" s="191">
        <v>3</v>
      </c>
      <c r="I1892" s="192"/>
      <c r="J1892" s="191">
        <f t="shared" si="248"/>
        <v>0</v>
      </c>
      <c r="K1892" s="189" t="s">
        <v>1</v>
      </c>
      <c r="L1892" s="40"/>
      <c r="M1892" s="193" t="s">
        <v>1</v>
      </c>
      <c r="N1892" s="194" t="s">
        <v>41</v>
      </c>
      <c r="O1892" s="72"/>
      <c r="P1892" s="195">
        <f t="shared" si="249"/>
        <v>0</v>
      </c>
      <c r="Q1892" s="195">
        <v>0</v>
      </c>
      <c r="R1892" s="195">
        <f t="shared" si="250"/>
        <v>0</v>
      </c>
      <c r="S1892" s="195">
        <v>0</v>
      </c>
      <c r="T1892" s="196">
        <f t="shared" si="251"/>
        <v>0</v>
      </c>
      <c r="U1892" s="35"/>
      <c r="V1892" s="35"/>
      <c r="W1892" s="35"/>
      <c r="X1892" s="35"/>
      <c r="Y1892" s="35"/>
      <c r="Z1892" s="35"/>
      <c r="AA1892" s="35"/>
      <c r="AB1892" s="35"/>
      <c r="AC1892" s="35"/>
      <c r="AD1892" s="35"/>
      <c r="AE1892" s="35"/>
      <c r="AR1892" s="197" t="s">
        <v>283</v>
      </c>
      <c r="AT1892" s="197" t="s">
        <v>160</v>
      </c>
      <c r="AU1892" s="197" t="s">
        <v>85</v>
      </c>
      <c r="AY1892" s="18" t="s">
        <v>158</v>
      </c>
      <c r="BE1892" s="198">
        <f t="shared" si="252"/>
        <v>0</v>
      </c>
      <c r="BF1892" s="198">
        <f t="shared" si="253"/>
        <v>0</v>
      </c>
      <c r="BG1892" s="198">
        <f t="shared" si="254"/>
        <v>0</v>
      </c>
      <c r="BH1892" s="198">
        <f t="shared" si="255"/>
        <v>0</v>
      </c>
      <c r="BI1892" s="198">
        <f t="shared" si="256"/>
        <v>0</v>
      </c>
      <c r="BJ1892" s="18" t="s">
        <v>8</v>
      </c>
      <c r="BK1892" s="198">
        <f t="shared" si="257"/>
        <v>0</v>
      </c>
      <c r="BL1892" s="18" t="s">
        <v>283</v>
      </c>
      <c r="BM1892" s="197" t="s">
        <v>4354</v>
      </c>
    </row>
    <row r="1893" spans="1:65" s="2" customFormat="1" ht="24">
      <c r="A1893" s="35"/>
      <c r="B1893" s="36"/>
      <c r="C1893" s="187" t="s">
        <v>4355</v>
      </c>
      <c r="D1893" s="187" t="s">
        <v>160</v>
      </c>
      <c r="E1893" s="188" t="s">
        <v>3505</v>
      </c>
      <c r="F1893" s="189" t="s">
        <v>3506</v>
      </c>
      <c r="G1893" s="190" t="s">
        <v>309</v>
      </c>
      <c r="H1893" s="191">
        <v>1</v>
      </c>
      <c r="I1893" s="192"/>
      <c r="J1893" s="191">
        <f t="shared" si="248"/>
        <v>0</v>
      </c>
      <c r="K1893" s="189" t="s">
        <v>1</v>
      </c>
      <c r="L1893" s="40"/>
      <c r="M1893" s="193" t="s">
        <v>1</v>
      </c>
      <c r="N1893" s="194" t="s">
        <v>41</v>
      </c>
      <c r="O1893" s="72"/>
      <c r="P1893" s="195">
        <f t="shared" si="249"/>
        <v>0</v>
      </c>
      <c r="Q1893" s="195">
        <v>0</v>
      </c>
      <c r="R1893" s="195">
        <f t="shared" si="250"/>
        <v>0</v>
      </c>
      <c r="S1893" s="195">
        <v>0</v>
      </c>
      <c r="T1893" s="196">
        <f t="shared" si="251"/>
        <v>0</v>
      </c>
      <c r="U1893" s="35"/>
      <c r="V1893" s="35"/>
      <c r="W1893" s="35"/>
      <c r="X1893" s="35"/>
      <c r="Y1893" s="35"/>
      <c r="Z1893" s="35"/>
      <c r="AA1893" s="35"/>
      <c r="AB1893" s="35"/>
      <c r="AC1893" s="35"/>
      <c r="AD1893" s="35"/>
      <c r="AE1893" s="35"/>
      <c r="AR1893" s="197" t="s">
        <v>283</v>
      </c>
      <c r="AT1893" s="197" t="s">
        <v>160</v>
      </c>
      <c r="AU1893" s="197" t="s">
        <v>85</v>
      </c>
      <c r="AY1893" s="18" t="s">
        <v>158</v>
      </c>
      <c r="BE1893" s="198">
        <f t="shared" si="252"/>
        <v>0</v>
      </c>
      <c r="BF1893" s="198">
        <f t="shared" si="253"/>
        <v>0</v>
      </c>
      <c r="BG1893" s="198">
        <f t="shared" si="254"/>
        <v>0</v>
      </c>
      <c r="BH1893" s="198">
        <f t="shared" si="255"/>
        <v>0</v>
      </c>
      <c r="BI1893" s="198">
        <f t="shared" si="256"/>
        <v>0</v>
      </c>
      <c r="BJ1893" s="18" t="s">
        <v>8</v>
      </c>
      <c r="BK1893" s="198">
        <f t="shared" si="257"/>
        <v>0</v>
      </c>
      <c r="BL1893" s="18" t="s">
        <v>283</v>
      </c>
      <c r="BM1893" s="197" t="s">
        <v>4356</v>
      </c>
    </row>
    <row r="1894" spans="1:65" s="2" customFormat="1" ht="24">
      <c r="A1894" s="35"/>
      <c r="B1894" s="36"/>
      <c r="C1894" s="187" t="s">
        <v>4357</v>
      </c>
      <c r="D1894" s="187" t="s">
        <v>160</v>
      </c>
      <c r="E1894" s="188" t="s">
        <v>3509</v>
      </c>
      <c r="F1894" s="189" t="s">
        <v>3510</v>
      </c>
      <c r="G1894" s="190" t="s">
        <v>309</v>
      </c>
      <c r="H1894" s="191">
        <v>2</v>
      </c>
      <c r="I1894" s="192"/>
      <c r="J1894" s="191">
        <f t="shared" si="248"/>
        <v>0</v>
      </c>
      <c r="K1894" s="189" t="s">
        <v>1</v>
      </c>
      <c r="L1894" s="40"/>
      <c r="M1894" s="193" t="s">
        <v>1</v>
      </c>
      <c r="N1894" s="194" t="s">
        <v>41</v>
      </c>
      <c r="O1894" s="72"/>
      <c r="P1894" s="195">
        <f t="shared" si="249"/>
        <v>0</v>
      </c>
      <c r="Q1894" s="195">
        <v>0</v>
      </c>
      <c r="R1894" s="195">
        <f t="shared" si="250"/>
        <v>0</v>
      </c>
      <c r="S1894" s="195">
        <v>0</v>
      </c>
      <c r="T1894" s="196">
        <f t="shared" si="251"/>
        <v>0</v>
      </c>
      <c r="U1894" s="35"/>
      <c r="V1894" s="35"/>
      <c r="W1894" s="35"/>
      <c r="X1894" s="35"/>
      <c r="Y1894" s="35"/>
      <c r="Z1894" s="35"/>
      <c r="AA1894" s="35"/>
      <c r="AB1894" s="35"/>
      <c r="AC1894" s="35"/>
      <c r="AD1894" s="35"/>
      <c r="AE1894" s="35"/>
      <c r="AR1894" s="197" t="s">
        <v>283</v>
      </c>
      <c r="AT1894" s="197" t="s">
        <v>160</v>
      </c>
      <c r="AU1894" s="197" t="s">
        <v>85</v>
      </c>
      <c r="AY1894" s="18" t="s">
        <v>158</v>
      </c>
      <c r="BE1894" s="198">
        <f t="shared" si="252"/>
        <v>0</v>
      </c>
      <c r="BF1894" s="198">
        <f t="shared" si="253"/>
        <v>0</v>
      </c>
      <c r="BG1894" s="198">
        <f t="shared" si="254"/>
        <v>0</v>
      </c>
      <c r="BH1894" s="198">
        <f t="shared" si="255"/>
        <v>0</v>
      </c>
      <c r="BI1894" s="198">
        <f t="shared" si="256"/>
        <v>0</v>
      </c>
      <c r="BJ1894" s="18" t="s">
        <v>8</v>
      </c>
      <c r="BK1894" s="198">
        <f t="shared" si="257"/>
        <v>0</v>
      </c>
      <c r="BL1894" s="18" t="s">
        <v>283</v>
      </c>
      <c r="BM1894" s="197" t="s">
        <v>4358</v>
      </c>
    </row>
    <row r="1895" spans="1:65" s="2" customFormat="1" ht="24">
      <c r="A1895" s="35"/>
      <c r="B1895" s="36"/>
      <c r="C1895" s="187" t="s">
        <v>4359</v>
      </c>
      <c r="D1895" s="187" t="s">
        <v>160</v>
      </c>
      <c r="E1895" s="188" t="s">
        <v>3513</v>
      </c>
      <c r="F1895" s="189" t="s">
        <v>3359</v>
      </c>
      <c r="G1895" s="190" t="s">
        <v>498</v>
      </c>
      <c r="H1895" s="191">
        <v>1</v>
      </c>
      <c r="I1895" s="192"/>
      <c r="J1895" s="191">
        <f t="shared" si="248"/>
        <v>0</v>
      </c>
      <c r="K1895" s="189" t="s">
        <v>1</v>
      </c>
      <c r="L1895" s="40"/>
      <c r="M1895" s="193" t="s">
        <v>1</v>
      </c>
      <c r="N1895" s="194" t="s">
        <v>41</v>
      </c>
      <c r="O1895" s="72"/>
      <c r="P1895" s="195">
        <f t="shared" si="249"/>
        <v>0</v>
      </c>
      <c r="Q1895" s="195">
        <v>0</v>
      </c>
      <c r="R1895" s="195">
        <f t="shared" si="250"/>
        <v>0</v>
      </c>
      <c r="S1895" s="195">
        <v>0</v>
      </c>
      <c r="T1895" s="196">
        <f t="shared" si="251"/>
        <v>0</v>
      </c>
      <c r="U1895" s="35"/>
      <c r="V1895" s="35"/>
      <c r="W1895" s="35"/>
      <c r="X1895" s="35"/>
      <c r="Y1895" s="35"/>
      <c r="Z1895" s="35"/>
      <c r="AA1895" s="35"/>
      <c r="AB1895" s="35"/>
      <c r="AC1895" s="35"/>
      <c r="AD1895" s="35"/>
      <c r="AE1895" s="35"/>
      <c r="AR1895" s="197" t="s">
        <v>283</v>
      </c>
      <c r="AT1895" s="197" t="s">
        <v>160</v>
      </c>
      <c r="AU1895" s="197" t="s">
        <v>85</v>
      </c>
      <c r="AY1895" s="18" t="s">
        <v>158</v>
      </c>
      <c r="BE1895" s="198">
        <f t="shared" si="252"/>
        <v>0</v>
      </c>
      <c r="BF1895" s="198">
        <f t="shared" si="253"/>
        <v>0</v>
      </c>
      <c r="BG1895" s="198">
        <f t="shared" si="254"/>
        <v>0</v>
      </c>
      <c r="BH1895" s="198">
        <f t="shared" si="255"/>
        <v>0</v>
      </c>
      <c r="BI1895" s="198">
        <f t="shared" si="256"/>
        <v>0</v>
      </c>
      <c r="BJ1895" s="18" t="s">
        <v>8</v>
      </c>
      <c r="BK1895" s="198">
        <f t="shared" si="257"/>
        <v>0</v>
      </c>
      <c r="BL1895" s="18" t="s">
        <v>283</v>
      </c>
      <c r="BM1895" s="197" t="s">
        <v>4360</v>
      </c>
    </row>
    <row r="1896" spans="1:65" s="2" customFormat="1" ht="24">
      <c r="A1896" s="35"/>
      <c r="B1896" s="36"/>
      <c r="C1896" s="187" t="s">
        <v>4361</v>
      </c>
      <c r="D1896" s="187" t="s">
        <v>160</v>
      </c>
      <c r="E1896" s="188" t="s">
        <v>3516</v>
      </c>
      <c r="F1896" s="189" t="s">
        <v>3517</v>
      </c>
      <c r="G1896" s="190" t="s">
        <v>498</v>
      </c>
      <c r="H1896" s="191">
        <v>1</v>
      </c>
      <c r="I1896" s="192"/>
      <c r="J1896" s="191">
        <f t="shared" si="248"/>
        <v>0</v>
      </c>
      <c r="K1896" s="189" t="s">
        <v>1</v>
      </c>
      <c r="L1896" s="40"/>
      <c r="M1896" s="193" t="s">
        <v>1</v>
      </c>
      <c r="N1896" s="194" t="s">
        <v>41</v>
      </c>
      <c r="O1896" s="72"/>
      <c r="P1896" s="195">
        <f t="shared" si="249"/>
        <v>0</v>
      </c>
      <c r="Q1896" s="195">
        <v>0</v>
      </c>
      <c r="R1896" s="195">
        <f t="shared" si="250"/>
        <v>0</v>
      </c>
      <c r="S1896" s="195">
        <v>0</v>
      </c>
      <c r="T1896" s="196">
        <f t="shared" si="251"/>
        <v>0</v>
      </c>
      <c r="U1896" s="35"/>
      <c r="V1896" s="35"/>
      <c r="W1896" s="35"/>
      <c r="X1896" s="35"/>
      <c r="Y1896" s="35"/>
      <c r="Z1896" s="35"/>
      <c r="AA1896" s="35"/>
      <c r="AB1896" s="35"/>
      <c r="AC1896" s="35"/>
      <c r="AD1896" s="35"/>
      <c r="AE1896" s="35"/>
      <c r="AR1896" s="197" t="s">
        <v>283</v>
      </c>
      <c r="AT1896" s="197" t="s">
        <v>160</v>
      </c>
      <c r="AU1896" s="197" t="s">
        <v>85</v>
      </c>
      <c r="AY1896" s="18" t="s">
        <v>158</v>
      </c>
      <c r="BE1896" s="198">
        <f t="shared" si="252"/>
        <v>0</v>
      </c>
      <c r="BF1896" s="198">
        <f t="shared" si="253"/>
        <v>0</v>
      </c>
      <c r="BG1896" s="198">
        <f t="shared" si="254"/>
        <v>0</v>
      </c>
      <c r="BH1896" s="198">
        <f t="shared" si="255"/>
        <v>0</v>
      </c>
      <c r="BI1896" s="198">
        <f t="shared" si="256"/>
        <v>0</v>
      </c>
      <c r="BJ1896" s="18" t="s">
        <v>8</v>
      </c>
      <c r="BK1896" s="198">
        <f t="shared" si="257"/>
        <v>0</v>
      </c>
      <c r="BL1896" s="18" t="s">
        <v>283</v>
      </c>
      <c r="BM1896" s="197" t="s">
        <v>4362</v>
      </c>
    </row>
    <row r="1897" spans="1:65" s="2" customFormat="1" ht="24">
      <c r="A1897" s="35"/>
      <c r="B1897" s="36"/>
      <c r="C1897" s="187" t="s">
        <v>4363</v>
      </c>
      <c r="D1897" s="187" t="s">
        <v>160</v>
      </c>
      <c r="E1897" s="188" t="s">
        <v>3520</v>
      </c>
      <c r="F1897" s="189" t="s">
        <v>3521</v>
      </c>
      <c r="G1897" s="190" t="s">
        <v>498</v>
      </c>
      <c r="H1897" s="191">
        <v>1</v>
      </c>
      <c r="I1897" s="192"/>
      <c r="J1897" s="191">
        <f t="shared" si="248"/>
        <v>0</v>
      </c>
      <c r="K1897" s="189" t="s">
        <v>1</v>
      </c>
      <c r="L1897" s="40"/>
      <c r="M1897" s="193" t="s">
        <v>1</v>
      </c>
      <c r="N1897" s="194" t="s">
        <v>41</v>
      </c>
      <c r="O1897" s="72"/>
      <c r="P1897" s="195">
        <f t="shared" si="249"/>
        <v>0</v>
      </c>
      <c r="Q1897" s="195">
        <v>0</v>
      </c>
      <c r="R1897" s="195">
        <f t="shared" si="250"/>
        <v>0</v>
      </c>
      <c r="S1897" s="195">
        <v>0</v>
      </c>
      <c r="T1897" s="196">
        <f t="shared" si="251"/>
        <v>0</v>
      </c>
      <c r="U1897" s="35"/>
      <c r="V1897" s="35"/>
      <c r="W1897" s="35"/>
      <c r="X1897" s="35"/>
      <c r="Y1897" s="35"/>
      <c r="Z1897" s="35"/>
      <c r="AA1897" s="35"/>
      <c r="AB1897" s="35"/>
      <c r="AC1897" s="35"/>
      <c r="AD1897" s="35"/>
      <c r="AE1897" s="35"/>
      <c r="AR1897" s="197" t="s">
        <v>283</v>
      </c>
      <c r="AT1897" s="197" t="s">
        <v>160</v>
      </c>
      <c r="AU1897" s="197" t="s">
        <v>85</v>
      </c>
      <c r="AY1897" s="18" t="s">
        <v>158</v>
      </c>
      <c r="BE1897" s="198">
        <f t="shared" si="252"/>
        <v>0</v>
      </c>
      <c r="BF1897" s="198">
        <f t="shared" si="253"/>
        <v>0</v>
      </c>
      <c r="BG1897" s="198">
        <f t="shared" si="254"/>
        <v>0</v>
      </c>
      <c r="BH1897" s="198">
        <f t="shared" si="255"/>
        <v>0</v>
      </c>
      <c r="BI1897" s="198">
        <f t="shared" si="256"/>
        <v>0</v>
      </c>
      <c r="BJ1897" s="18" t="s">
        <v>8</v>
      </c>
      <c r="BK1897" s="198">
        <f t="shared" si="257"/>
        <v>0</v>
      </c>
      <c r="BL1897" s="18" t="s">
        <v>283</v>
      </c>
      <c r="BM1897" s="197" t="s">
        <v>4364</v>
      </c>
    </row>
    <row r="1898" spans="1:65" s="2" customFormat="1" ht="24">
      <c r="A1898" s="35"/>
      <c r="B1898" s="36"/>
      <c r="C1898" s="187" t="s">
        <v>4365</v>
      </c>
      <c r="D1898" s="187" t="s">
        <v>160</v>
      </c>
      <c r="E1898" s="188" t="s">
        <v>3524</v>
      </c>
      <c r="F1898" s="189" t="s">
        <v>3525</v>
      </c>
      <c r="G1898" s="190" t="s">
        <v>498</v>
      </c>
      <c r="H1898" s="191">
        <v>1</v>
      </c>
      <c r="I1898" s="192"/>
      <c r="J1898" s="191">
        <f t="shared" si="248"/>
        <v>0</v>
      </c>
      <c r="K1898" s="189" t="s">
        <v>1</v>
      </c>
      <c r="L1898" s="40"/>
      <c r="M1898" s="193" t="s">
        <v>1</v>
      </c>
      <c r="N1898" s="194" t="s">
        <v>41</v>
      </c>
      <c r="O1898" s="72"/>
      <c r="P1898" s="195">
        <f t="shared" si="249"/>
        <v>0</v>
      </c>
      <c r="Q1898" s="195">
        <v>0</v>
      </c>
      <c r="R1898" s="195">
        <f t="shared" si="250"/>
        <v>0</v>
      </c>
      <c r="S1898" s="195">
        <v>0</v>
      </c>
      <c r="T1898" s="196">
        <f t="shared" si="251"/>
        <v>0</v>
      </c>
      <c r="U1898" s="35"/>
      <c r="V1898" s="35"/>
      <c r="W1898" s="35"/>
      <c r="X1898" s="35"/>
      <c r="Y1898" s="35"/>
      <c r="Z1898" s="35"/>
      <c r="AA1898" s="35"/>
      <c r="AB1898" s="35"/>
      <c r="AC1898" s="35"/>
      <c r="AD1898" s="35"/>
      <c r="AE1898" s="35"/>
      <c r="AR1898" s="197" t="s">
        <v>283</v>
      </c>
      <c r="AT1898" s="197" t="s">
        <v>160</v>
      </c>
      <c r="AU1898" s="197" t="s">
        <v>85</v>
      </c>
      <c r="AY1898" s="18" t="s">
        <v>158</v>
      </c>
      <c r="BE1898" s="198">
        <f t="shared" si="252"/>
        <v>0</v>
      </c>
      <c r="BF1898" s="198">
        <f t="shared" si="253"/>
        <v>0</v>
      </c>
      <c r="BG1898" s="198">
        <f t="shared" si="254"/>
        <v>0</v>
      </c>
      <c r="BH1898" s="198">
        <f t="shared" si="255"/>
        <v>0</v>
      </c>
      <c r="BI1898" s="198">
        <f t="shared" si="256"/>
        <v>0</v>
      </c>
      <c r="BJ1898" s="18" t="s">
        <v>8</v>
      </c>
      <c r="BK1898" s="198">
        <f t="shared" si="257"/>
        <v>0</v>
      </c>
      <c r="BL1898" s="18" t="s">
        <v>283</v>
      </c>
      <c r="BM1898" s="197" t="s">
        <v>4366</v>
      </c>
    </row>
    <row r="1899" spans="1:65" s="2" customFormat="1" ht="24">
      <c r="A1899" s="35"/>
      <c r="B1899" s="36"/>
      <c r="C1899" s="187" t="s">
        <v>4367</v>
      </c>
      <c r="D1899" s="187" t="s">
        <v>160</v>
      </c>
      <c r="E1899" s="188" t="s">
        <v>3528</v>
      </c>
      <c r="F1899" s="189" t="s">
        <v>3529</v>
      </c>
      <c r="G1899" s="190" t="s">
        <v>498</v>
      </c>
      <c r="H1899" s="191">
        <v>1</v>
      </c>
      <c r="I1899" s="192"/>
      <c r="J1899" s="191">
        <f t="shared" si="248"/>
        <v>0</v>
      </c>
      <c r="K1899" s="189" t="s">
        <v>1</v>
      </c>
      <c r="L1899" s="40"/>
      <c r="M1899" s="193" t="s">
        <v>1</v>
      </c>
      <c r="N1899" s="194" t="s">
        <v>41</v>
      </c>
      <c r="O1899" s="72"/>
      <c r="P1899" s="195">
        <f t="shared" si="249"/>
        <v>0</v>
      </c>
      <c r="Q1899" s="195">
        <v>0</v>
      </c>
      <c r="R1899" s="195">
        <f t="shared" si="250"/>
        <v>0</v>
      </c>
      <c r="S1899" s="195">
        <v>0</v>
      </c>
      <c r="T1899" s="196">
        <f t="shared" si="251"/>
        <v>0</v>
      </c>
      <c r="U1899" s="35"/>
      <c r="V1899" s="35"/>
      <c r="W1899" s="35"/>
      <c r="X1899" s="35"/>
      <c r="Y1899" s="35"/>
      <c r="Z1899" s="35"/>
      <c r="AA1899" s="35"/>
      <c r="AB1899" s="35"/>
      <c r="AC1899" s="35"/>
      <c r="AD1899" s="35"/>
      <c r="AE1899" s="35"/>
      <c r="AR1899" s="197" t="s">
        <v>283</v>
      </c>
      <c r="AT1899" s="197" t="s">
        <v>160</v>
      </c>
      <c r="AU1899" s="197" t="s">
        <v>85</v>
      </c>
      <c r="AY1899" s="18" t="s">
        <v>158</v>
      </c>
      <c r="BE1899" s="198">
        <f t="shared" si="252"/>
        <v>0</v>
      </c>
      <c r="BF1899" s="198">
        <f t="shared" si="253"/>
        <v>0</v>
      </c>
      <c r="BG1899" s="198">
        <f t="shared" si="254"/>
        <v>0</v>
      </c>
      <c r="BH1899" s="198">
        <f t="shared" si="255"/>
        <v>0</v>
      </c>
      <c r="BI1899" s="198">
        <f t="shared" si="256"/>
        <v>0</v>
      </c>
      <c r="BJ1899" s="18" t="s">
        <v>8</v>
      </c>
      <c r="BK1899" s="198">
        <f t="shared" si="257"/>
        <v>0</v>
      </c>
      <c r="BL1899" s="18" t="s">
        <v>283</v>
      </c>
      <c r="BM1899" s="197" t="s">
        <v>4368</v>
      </c>
    </row>
    <row r="1900" spans="1:65" s="2" customFormat="1" ht="24">
      <c r="A1900" s="35"/>
      <c r="B1900" s="36"/>
      <c r="C1900" s="187" t="s">
        <v>4369</v>
      </c>
      <c r="D1900" s="187" t="s">
        <v>160</v>
      </c>
      <c r="E1900" s="188" t="s">
        <v>3532</v>
      </c>
      <c r="F1900" s="189" t="s">
        <v>3533</v>
      </c>
      <c r="G1900" s="190" t="s">
        <v>498</v>
      </c>
      <c r="H1900" s="191">
        <v>1</v>
      </c>
      <c r="I1900" s="192"/>
      <c r="J1900" s="191">
        <f t="shared" si="248"/>
        <v>0</v>
      </c>
      <c r="K1900" s="189" t="s">
        <v>1</v>
      </c>
      <c r="L1900" s="40"/>
      <c r="M1900" s="193" t="s">
        <v>1</v>
      </c>
      <c r="N1900" s="194" t="s">
        <v>41</v>
      </c>
      <c r="O1900" s="72"/>
      <c r="P1900" s="195">
        <f t="shared" si="249"/>
        <v>0</v>
      </c>
      <c r="Q1900" s="195">
        <v>0</v>
      </c>
      <c r="R1900" s="195">
        <f t="shared" si="250"/>
        <v>0</v>
      </c>
      <c r="S1900" s="195">
        <v>0</v>
      </c>
      <c r="T1900" s="196">
        <f t="shared" si="251"/>
        <v>0</v>
      </c>
      <c r="U1900" s="35"/>
      <c r="V1900" s="35"/>
      <c r="W1900" s="35"/>
      <c r="X1900" s="35"/>
      <c r="Y1900" s="35"/>
      <c r="Z1900" s="35"/>
      <c r="AA1900" s="35"/>
      <c r="AB1900" s="35"/>
      <c r="AC1900" s="35"/>
      <c r="AD1900" s="35"/>
      <c r="AE1900" s="35"/>
      <c r="AR1900" s="197" t="s">
        <v>283</v>
      </c>
      <c r="AT1900" s="197" t="s">
        <v>160</v>
      </c>
      <c r="AU1900" s="197" t="s">
        <v>85</v>
      </c>
      <c r="AY1900" s="18" t="s">
        <v>158</v>
      </c>
      <c r="BE1900" s="198">
        <f t="shared" si="252"/>
        <v>0</v>
      </c>
      <c r="BF1900" s="198">
        <f t="shared" si="253"/>
        <v>0</v>
      </c>
      <c r="BG1900" s="198">
        <f t="shared" si="254"/>
        <v>0</v>
      </c>
      <c r="BH1900" s="198">
        <f t="shared" si="255"/>
        <v>0</v>
      </c>
      <c r="BI1900" s="198">
        <f t="shared" si="256"/>
        <v>0</v>
      </c>
      <c r="BJ1900" s="18" t="s">
        <v>8</v>
      </c>
      <c r="BK1900" s="198">
        <f t="shared" si="257"/>
        <v>0</v>
      </c>
      <c r="BL1900" s="18" t="s">
        <v>283</v>
      </c>
      <c r="BM1900" s="197" t="s">
        <v>4370</v>
      </c>
    </row>
    <row r="1901" spans="1:65" s="2" customFormat="1" ht="24">
      <c r="A1901" s="35"/>
      <c r="B1901" s="36"/>
      <c r="C1901" s="187" t="s">
        <v>4371</v>
      </c>
      <c r="D1901" s="187" t="s">
        <v>160</v>
      </c>
      <c r="E1901" s="188" t="s">
        <v>3536</v>
      </c>
      <c r="F1901" s="189" t="s">
        <v>3537</v>
      </c>
      <c r="G1901" s="190" t="s">
        <v>498</v>
      </c>
      <c r="H1901" s="191">
        <v>1</v>
      </c>
      <c r="I1901" s="192"/>
      <c r="J1901" s="191">
        <f t="shared" si="248"/>
        <v>0</v>
      </c>
      <c r="K1901" s="189" t="s">
        <v>1</v>
      </c>
      <c r="L1901" s="40"/>
      <c r="M1901" s="193" t="s">
        <v>1</v>
      </c>
      <c r="N1901" s="194" t="s">
        <v>41</v>
      </c>
      <c r="O1901" s="72"/>
      <c r="P1901" s="195">
        <f t="shared" si="249"/>
        <v>0</v>
      </c>
      <c r="Q1901" s="195">
        <v>0</v>
      </c>
      <c r="R1901" s="195">
        <f t="shared" si="250"/>
        <v>0</v>
      </c>
      <c r="S1901" s="195">
        <v>0</v>
      </c>
      <c r="T1901" s="196">
        <f t="shared" si="251"/>
        <v>0</v>
      </c>
      <c r="U1901" s="35"/>
      <c r="V1901" s="35"/>
      <c r="W1901" s="35"/>
      <c r="X1901" s="35"/>
      <c r="Y1901" s="35"/>
      <c r="Z1901" s="35"/>
      <c r="AA1901" s="35"/>
      <c r="AB1901" s="35"/>
      <c r="AC1901" s="35"/>
      <c r="AD1901" s="35"/>
      <c r="AE1901" s="35"/>
      <c r="AR1901" s="197" t="s">
        <v>283</v>
      </c>
      <c r="AT1901" s="197" t="s">
        <v>160</v>
      </c>
      <c r="AU1901" s="197" t="s">
        <v>85</v>
      </c>
      <c r="AY1901" s="18" t="s">
        <v>158</v>
      </c>
      <c r="BE1901" s="198">
        <f t="shared" si="252"/>
        <v>0</v>
      </c>
      <c r="BF1901" s="198">
        <f t="shared" si="253"/>
        <v>0</v>
      </c>
      <c r="BG1901" s="198">
        <f t="shared" si="254"/>
        <v>0</v>
      </c>
      <c r="BH1901" s="198">
        <f t="shared" si="255"/>
        <v>0</v>
      </c>
      <c r="BI1901" s="198">
        <f t="shared" si="256"/>
        <v>0</v>
      </c>
      <c r="BJ1901" s="18" t="s">
        <v>8</v>
      </c>
      <c r="BK1901" s="198">
        <f t="shared" si="257"/>
        <v>0</v>
      </c>
      <c r="BL1901" s="18" t="s">
        <v>283</v>
      </c>
      <c r="BM1901" s="197" t="s">
        <v>4372</v>
      </c>
    </row>
    <row r="1902" spans="1:65" s="2" customFormat="1" ht="24">
      <c r="A1902" s="35"/>
      <c r="B1902" s="36"/>
      <c r="C1902" s="187" t="s">
        <v>4373</v>
      </c>
      <c r="D1902" s="187" t="s">
        <v>160</v>
      </c>
      <c r="E1902" s="188" t="s">
        <v>3540</v>
      </c>
      <c r="F1902" s="189" t="s">
        <v>3541</v>
      </c>
      <c r="G1902" s="190" t="s">
        <v>498</v>
      </c>
      <c r="H1902" s="191">
        <v>4</v>
      </c>
      <c r="I1902" s="192"/>
      <c r="J1902" s="191">
        <f t="shared" si="248"/>
        <v>0</v>
      </c>
      <c r="K1902" s="189" t="s">
        <v>1</v>
      </c>
      <c r="L1902" s="40"/>
      <c r="M1902" s="193" t="s">
        <v>1</v>
      </c>
      <c r="N1902" s="194" t="s">
        <v>41</v>
      </c>
      <c r="O1902" s="72"/>
      <c r="P1902" s="195">
        <f t="shared" si="249"/>
        <v>0</v>
      </c>
      <c r="Q1902" s="195">
        <v>0</v>
      </c>
      <c r="R1902" s="195">
        <f t="shared" si="250"/>
        <v>0</v>
      </c>
      <c r="S1902" s="195">
        <v>0</v>
      </c>
      <c r="T1902" s="196">
        <f t="shared" si="251"/>
        <v>0</v>
      </c>
      <c r="U1902" s="35"/>
      <c r="V1902" s="35"/>
      <c r="W1902" s="35"/>
      <c r="X1902" s="35"/>
      <c r="Y1902" s="35"/>
      <c r="Z1902" s="35"/>
      <c r="AA1902" s="35"/>
      <c r="AB1902" s="35"/>
      <c r="AC1902" s="35"/>
      <c r="AD1902" s="35"/>
      <c r="AE1902" s="35"/>
      <c r="AR1902" s="197" t="s">
        <v>283</v>
      </c>
      <c r="AT1902" s="197" t="s">
        <v>160</v>
      </c>
      <c r="AU1902" s="197" t="s">
        <v>85</v>
      </c>
      <c r="AY1902" s="18" t="s">
        <v>158</v>
      </c>
      <c r="BE1902" s="198">
        <f t="shared" si="252"/>
        <v>0</v>
      </c>
      <c r="BF1902" s="198">
        <f t="shared" si="253"/>
        <v>0</v>
      </c>
      <c r="BG1902" s="198">
        <f t="shared" si="254"/>
        <v>0</v>
      </c>
      <c r="BH1902" s="198">
        <f t="shared" si="255"/>
        <v>0</v>
      </c>
      <c r="BI1902" s="198">
        <f t="shared" si="256"/>
        <v>0</v>
      </c>
      <c r="BJ1902" s="18" t="s">
        <v>8</v>
      </c>
      <c r="BK1902" s="198">
        <f t="shared" si="257"/>
        <v>0</v>
      </c>
      <c r="BL1902" s="18" t="s">
        <v>283</v>
      </c>
      <c r="BM1902" s="197" t="s">
        <v>4374</v>
      </c>
    </row>
    <row r="1903" spans="1:65" s="2" customFormat="1" ht="33" customHeight="1">
      <c r="A1903" s="35"/>
      <c r="B1903" s="36"/>
      <c r="C1903" s="187" t="s">
        <v>4375</v>
      </c>
      <c r="D1903" s="187" t="s">
        <v>160</v>
      </c>
      <c r="E1903" s="188" t="s">
        <v>3544</v>
      </c>
      <c r="F1903" s="189" t="s">
        <v>3545</v>
      </c>
      <c r="G1903" s="190" t="s">
        <v>498</v>
      </c>
      <c r="H1903" s="191">
        <v>1</v>
      </c>
      <c r="I1903" s="192"/>
      <c r="J1903" s="191">
        <f t="shared" si="248"/>
        <v>0</v>
      </c>
      <c r="K1903" s="189" t="s">
        <v>1</v>
      </c>
      <c r="L1903" s="40"/>
      <c r="M1903" s="193" t="s">
        <v>1</v>
      </c>
      <c r="N1903" s="194" t="s">
        <v>41</v>
      </c>
      <c r="O1903" s="72"/>
      <c r="P1903" s="195">
        <f t="shared" si="249"/>
        <v>0</v>
      </c>
      <c r="Q1903" s="195">
        <v>0</v>
      </c>
      <c r="R1903" s="195">
        <f t="shared" si="250"/>
        <v>0</v>
      </c>
      <c r="S1903" s="195">
        <v>0</v>
      </c>
      <c r="T1903" s="196">
        <f t="shared" si="251"/>
        <v>0</v>
      </c>
      <c r="U1903" s="35"/>
      <c r="V1903" s="35"/>
      <c r="W1903" s="35"/>
      <c r="X1903" s="35"/>
      <c r="Y1903" s="35"/>
      <c r="Z1903" s="35"/>
      <c r="AA1903" s="35"/>
      <c r="AB1903" s="35"/>
      <c r="AC1903" s="35"/>
      <c r="AD1903" s="35"/>
      <c r="AE1903" s="35"/>
      <c r="AR1903" s="197" t="s">
        <v>283</v>
      </c>
      <c r="AT1903" s="197" t="s">
        <v>160</v>
      </c>
      <c r="AU1903" s="197" t="s">
        <v>85</v>
      </c>
      <c r="AY1903" s="18" t="s">
        <v>158</v>
      </c>
      <c r="BE1903" s="198">
        <f t="shared" si="252"/>
        <v>0</v>
      </c>
      <c r="BF1903" s="198">
        <f t="shared" si="253"/>
        <v>0</v>
      </c>
      <c r="BG1903" s="198">
        <f t="shared" si="254"/>
        <v>0</v>
      </c>
      <c r="BH1903" s="198">
        <f t="shared" si="255"/>
        <v>0</v>
      </c>
      <c r="BI1903" s="198">
        <f t="shared" si="256"/>
        <v>0</v>
      </c>
      <c r="BJ1903" s="18" t="s">
        <v>8</v>
      </c>
      <c r="BK1903" s="198">
        <f t="shared" si="257"/>
        <v>0</v>
      </c>
      <c r="BL1903" s="18" t="s">
        <v>283</v>
      </c>
      <c r="BM1903" s="197" t="s">
        <v>4376</v>
      </c>
    </row>
    <row r="1904" spans="1:65" s="2" customFormat="1" ht="24">
      <c r="A1904" s="35"/>
      <c r="B1904" s="36"/>
      <c r="C1904" s="187" t="s">
        <v>4377</v>
      </c>
      <c r="D1904" s="187" t="s">
        <v>160</v>
      </c>
      <c r="E1904" s="188" t="s">
        <v>3548</v>
      </c>
      <c r="F1904" s="189" t="s">
        <v>3450</v>
      </c>
      <c r="G1904" s="190" t="s">
        <v>498</v>
      </c>
      <c r="H1904" s="191">
        <v>1</v>
      </c>
      <c r="I1904" s="192"/>
      <c r="J1904" s="191">
        <f t="shared" si="248"/>
        <v>0</v>
      </c>
      <c r="K1904" s="189" t="s">
        <v>1</v>
      </c>
      <c r="L1904" s="40"/>
      <c r="M1904" s="193" t="s">
        <v>1</v>
      </c>
      <c r="N1904" s="194" t="s">
        <v>41</v>
      </c>
      <c r="O1904" s="72"/>
      <c r="P1904" s="195">
        <f t="shared" si="249"/>
        <v>0</v>
      </c>
      <c r="Q1904" s="195">
        <v>0</v>
      </c>
      <c r="R1904" s="195">
        <f t="shared" si="250"/>
        <v>0</v>
      </c>
      <c r="S1904" s="195">
        <v>0</v>
      </c>
      <c r="T1904" s="196">
        <f t="shared" si="251"/>
        <v>0</v>
      </c>
      <c r="U1904" s="35"/>
      <c r="V1904" s="35"/>
      <c r="W1904" s="35"/>
      <c r="X1904" s="35"/>
      <c r="Y1904" s="35"/>
      <c r="Z1904" s="35"/>
      <c r="AA1904" s="35"/>
      <c r="AB1904" s="35"/>
      <c r="AC1904" s="35"/>
      <c r="AD1904" s="35"/>
      <c r="AE1904" s="35"/>
      <c r="AR1904" s="197" t="s">
        <v>283</v>
      </c>
      <c r="AT1904" s="197" t="s">
        <v>160</v>
      </c>
      <c r="AU1904" s="197" t="s">
        <v>85</v>
      </c>
      <c r="AY1904" s="18" t="s">
        <v>158</v>
      </c>
      <c r="BE1904" s="198">
        <f t="shared" si="252"/>
        <v>0</v>
      </c>
      <c r="BF1904" s="198">
        <f t="shared" si="253"/>
        <v>0</v>
      </c>
      <c r="BG1904" s="198">
        <f t="shared" si="254"/>
        <v>0</v>
      </c>
      <c r="BH1904" s="198">
        <f t="shared" si="255"/>
        <v>0</v>
      </c>
      <c r="BI1904" s="198">
        <f t="shared" si="256"/>
        <v>0</v>
      </c>
      <c r="BJ1904" s="18" t="s">
        <v>8</v>
      </c>
      <c r="BK1904" s="198">
        <f t="shared" si="257"/>
        <v>0</v>
      </c>
      <c r="BL1904" s="18" t="s">
        <v>283</v>
      </c>
      <c r="BM1904" s="197" t="s">
        <v>4378</v>
      </c>
    </row>
    <row r="1905" spans="1:65" s="2" customFormat="1" ht="24">
      <c r="A1905" s="35"/>
      <c r="B1905" s="36"/>
      <c r="C1905" s="187" t="s">
        <v>4379</v>
      </c>
      <c r="D1905" s="187" t="s">
        <v>160</v>
      </c>
      <c r="E1905" s="188" t="s">
        <v>3551</v>
      </c>
      <c r="F1905" s="189" t="s">
        <v>3552</v>
      </c>
      <c r="G1905" s="190" t="s">
        <v>498</v>
      </c>
      <c r="H1905" s="191">
        <v>1</v>
      </c>
      <c r="I1905" s="192"/>
      <c r="J1905" s="191">
        <f t="shared" si="248"/>
        <v>0</v>
      </c>
      <c r="K1905" s="189" t="s">
        <v>1</v>
      </c>
      <c r="L1905" s="40"/>
      <c r="M1905" s="193" t="s">
        <v>1</v>
      </c>
      <c r="N1905" s="194" t="s">
        <v>41</v>
      </c>
      <c r="O1905" s="72"/>
      <c r="P1905" s="195">
        <f t="shared" si="249"/>
        <v>0</v>
      </c>
      <c r="Q1905" s="195">
        <v>0</v>
      </c>
      <c r="R1905" s="195">
        <f t="shared" si="250"/>
        <v>0</v>
      </c>
      <c r="S1905" s="195">
        <v>0</v>
      </c>
      <c r="T1905" s="196">
        <f t="shared" si="251"/>
        <v>0</v>
      </c>
      <c r="U1905" s="35"/>
      <c r="V1905" s="35"/>
      <c r="W1905" s="35"/>
      <c r="X1905" s="35"/>
      <c r="Y1905" s="35"/>
      <c r="Z1905" s="35"/>
      <c r="AA1905" s="35"/>
      <c r="AB1905" s="35"/>
      <c r="AC1905" s="35"/>
      <c r="AD1905" s="35"/>
      <c r="AE1905" s="35"/>
      <c r="AR1905" s="197" t="s">
        <v>283</v>
      </c>
      <c r="AT1905" s="197" t="s">
        <v>160</v>
      </c>
      <c r="AU1905" s="197" t="s">
        <v>85</v>
      </c>
      <c r="AY1905" s="18" t="s">
        <v>158</v>
      </c>
      <c r="BE1905" s="198">
        <f t="shared" si="252"/>
        <v>0</v>
      </c>
      <c r="BF1905" s="198">
        <f t="shared" si="253"/>
        <v>0</v>
      </c>
      <c r="BG1905" s="198">
        <f t="shared" si="254"/>
        <v>0</v>
      </c>
      <c r="BH1905" s="198">
        <f t="shared" si="255"/>
        <v>0</v>
      </c>
      <c r="BI1905" s="198">
        <f t="shared" si="256"/>
        <v>0</v>
      </c>
      <c r="BJ1905" s="18" t="s">
        <v>8</v>
      </c>
      <c r="BK1905" s="198">
        <f t="shared" si="257"/>
        <v>0</v>
      </c>
      <c r="BL1905" s="18" t="s">
        <v>283</v>
      </c>
      <c r="BM1905" s="197" t="s">
        <v>4380</v>
      </c>
    </row>
    <row r="1906" spans="1:65" s="2" customFormat="1" ht="24">
      <c r="A1906" s="35"/>
      <c r="B1906" s="36"/>
      <c r="C1906" s="187" t="s">
        <v>4381</v>
      </c>
      <c r="D1906" s="187" t="s">
        <v>160</v>
      </c>
      <c r="E1906" s="188" t="s">
        <v>3555</v>
      </c>
      <c r="F1906" s="189" t="s">
        <v>3556</v>
      </c>
      <c r="G1906" s="190" t="s">
        <v>498</v>
      </c>
      <c r="H1906" s="191">
        <v>1</v>
      </c>
      <c r="I1906" s="192"/>
      <c r="J1906" s="191">
        <f t="shared" si="248"/>
        <v>0</v>
      </c>
      <c r="K1906" s="189" t="s">
        <v>1</v>
      </c>
      <c r="L1906" s="40"/>
      <c r="M1906" s="193" t="s">
        <v>1</v>
      </c>
      <c r="N1906" s="194" t="s">
        <v>41</v>
      </c>
      <c r="O1906" s="72"/>
      <c r="P1906" s="195">
        <f t="shared" si="249"/>
        <v>0</v>
      </c>
      <c r="Q1906" s="195">
        <v>0</v>
      </c>
      <c r="R1906" s="195">
        <f t="shared" si="250"/>
        <v>0</v>
      </c>
      <c r="S1906" s="195">
        <v>0</v>
      </c>
      <c r="T1906" s="196">
        <f t="shared" si="251"/>
        <v>0</v>
      </c>
      <c r="U1906" s="35"/>
      <c r="V1906" s="35"/>
      <c r="W1906" s="35"/>
      <c r="X1906" s="35"/>
      <c r="Y1906" s="35"/>
      <c r="Z1906" s="35"/>
      <c r="AA1906" s="35"/>
      <c r="AB1906" s="35"/>
      <c r="AC1906" s="35"/>
      <c r="AD1906" s="35"/>
      <c r="AE1906" s="35"/>
      <c r="AR1906" s="197" t="s">
        <v>283</v>
      </c>
      <c r="AT1906" s="197" t="s">
        <v>160</v>
      </c>
      <c r="AU1906" s="197" t="s">
        <v>85</v>
      </c>
      <c r="AY1906" s="18" t="s">
        <v>158</v>
      </c>
      <c r="BE1906" s="198">
        <f t="shared" si="252"/>
        <v>0</v>
      </c>
      <c r="BF1906" s="198">
        <f t="shared" si="253"/>
        <v>0</v>
      </c>
      <c r="BG1906" s="198">
        <f t="shared" si="254"/>
        <v>0</v>
      </c>
      <c r="BH1906" s="198">
        <f t="shared" si="255"/>
        <v>0</v>
      </c>
      <c r="BI1906" s="198">
        <f t="shared" si="256"/>
        <v>0</v>
      </c>
      <c r="BJ1906" s="18" t="s">
        <v>8</v>
      </c>
      <c r="BK1906" s="198">
        <f t="shared" si="257"/>
        <v>0</v>
      </c>
      <c r="BL1906" s="18" t="s">
        <v>283</v>
      </c>
      <c r="BM1906" s="197" t="s">
        <v>4382</v>
      </c>
    </row>
    <row r="1907" spans="1:65" s="2" customFormat="1" ht="24">
      <c r="A1907" s="35"/>
      <c r="B1907" s="36"/>
      <c r="C1907" s="187" t="s">
        <v>4383</v>
      </c>
      <c r="D1907" s="187" t="s">
        <v>160</v>
      </c>
      <c r="E1907" s="188" t="s">
        <v>3559</v>
      </c>
      <c r="F1907" s="189" t="s">
        <v>3454</v>
      </c>
      <c r="G1907" s="190" t="s">
        <v>498</v>
      </c>
      <c r="H1907" s="191">
        <v>1</v>
      </c>
      <c r="I1907" s="192"/>
      <c r="J1907" s="191">
        <f t="shared" si="248"/>
        <v>0</v>
      </c>
      <c r="K1907" s="189" t="s">
        <v>1</v>
      </c>
      <c r="L1907" s="40"/>
      <c r="M1907" s="193" t="s">
        <v>1</v>
      </c>
      <c r="N1907" s="194" t="s">
        <v>41</v>
      </c>
      <c r="O1907" s="72"/>
      <c r="P1907" s="195">
        <f t="shared" si="249"/>
        <v>0</v>
      </c>
      <c r="Q1907" s="195">
        <v>0</v>
      </c>
      <c r="R1907" s="195">
        <f t="shared" si="250"/>
        <v>0</v>
      </c>
      <c r="S1907" s="195">
        <v>0</v>
      </c>
      <c r="T1907" s="196">
        <f t="shared" si="251"/>
        <v>0</v>
      </c>
      <c r="U1907" s="35"/>
      <c r="V1907" s="35"/>
      <c r="W1907" s="35"/>
      <c r="X1907" s="35"/>
      <c r="Y1907" s="35"/>
      <c r="Z1907" s="35"/>
      <c r="AA1907" s="35"/>
      <c r="AB1907" s="35"/>
      <c r="AC1907" s="35"/>
      <c r="AD1907" s="35"/>
      <c r="AE1907" s="35"/>
      <c r="AR1907" s="197" t="s">
        <v>283</v>
      </c>
      <c r="AT1907" s="197" t="s">
        <v>160</v>
      </c>
      <c r="AU1907" s="197" t="s">
        <v>85</v>
      </c>
      <c r="AY1907" s="18" t="s">
        <v>158</v>
      </c>
      <c r="BE1907" s="198">
        <f t="shared" si="252"/>
        <v>0</v>
      </c>
      <c r="BF1907" s="198">
        <f t="shared" si="253"/>
        <v>0</v>
      </c>
      <c r="BG1907" s="198">
        <f t="shared" si="254"/>
        <v>0</v>
      </c>
      <c r="BH1907" s="198">
        <f t="shared" si="255"/>
        <v>0</v>
      </c>
      <c r="BI1907" s="198">
        <f t="shared" si="256"/>
        <v>0</v>
      </c>
      <c r="BJ1907" s="18" t="s">
        <v>8</v>
      </c>
      <c r="BK1907" s="198">
        <f t="shared" si="257"/>
        <v>0</v>
      </c>
      <c r="BL1907" s="18" t="s">
        <v>283</v>
      </c>
      <c r="BM1907" s="197" t="s">
        <v>4384</v>
      </c>
    </row>
    <row r="1908" spans="1:65" s="2" customFormat="1" ht="24">
      <c r="A1908" s="35"/>
      <c r="B1908" s="36"/>
      <c r="C1908" s="187" t="s">
        <v>4385</v>
      </c>
      <c r="D1908" s="187" t="s">
        <v>160</v>
      </c>
      <c r="E1908" s="188" t="s">
        <v>3562</v>
      </c>
      <c r="F1908" s="189" t="s">
        <v>3458</v>
      </c>
      <c r="G1908" s="190" t="s">
        <v>498</v>
      </c>
      <c r="H1908" s="191">
        <v>1</v>
      </c>
      <c r="I1908" s="192"/>
      <c r="J1908" s="191">
        <f t="shared" si="248"/>
        <v>0</v>
      </c>
      <c r="K1908" s="189" t="s">
        <v>1</v>
      </c>
      <c r="L1908" s="40"/>
      <c r="M1908" s="193" t="s">
        <v>1</v>
      </c>
      <c r="N1908" s="194" t="s">
        <v>41</v>
      </c>
      <c r="O1908" s="72"/>
      <c r="P1908" s="195">
        <f t="shared" si="249"/>
        <v>0</v>
      </c>
      <c r="Q1908" s="195">
        <v>0</v>
      </c>
      <c r="R1908" s="195">
        <f t="shared" si="250"/>
        <v>0</v>
      </c>
      <c r="S1908" s="195">
        <v>0</v>
      </c>
      <c r="T1908" s="196">
        <f t="shared" si="251"/>
        <v>0</v>
      </c>
      <c r="U1908" s="35"/>
      <c r="V1908" s="35"/>
      <c r="W1908" s="35"/>
      <c r="X1908" s="35"/>
      <c r="Y1908" s="35"/>
      <c r="Z1908" s="35"/>
      <c r="AA1908" s="35"/>
      <c r="AB1908" s="35"/>
      <c r="AC1908" s="35"/>
      <c r="AD1908" s="35"/>
      <c r="AE1908" s="35"/>
      <c r="AR1908" s="197" t="s">
        <v>283</v>
      </c>
      <c r="AT1908" s="197" t="s">
        <v>160</v>
      </c>
      <c r="AU1908" s="197" t="s">
        <v>85</v>
      </c>
      <c r="AY1908" s="18" t="s">
        <v>158</v>
      </c>
      <c r="BE1908" s="198">
        <f t="shared" si="252"/>
        <v>0</v>
      </c>
      <c r="BF1908" s="198">
        <f t="shared" si="253"/>
        <v>0</v>
      </c>
      <c r="BG1908" s="198">
        <f t="shared" si="254"/>
        <v>0</v>
      </c>
      <c r="BH1908" s="198">
        <f t="shared" si="255"/>
        <v>0</v>
      </c>
      <c r="BI1908" s="198">
        <f t="shared" si="256"/>
        <v>0</v>
      </c>
      <c r="BJ1908" s="18" t="s">
        <v>8</v>
      </c>
      <c r="BK1908" s="198">
        <f t="shared" si="257"/>
        <v>0</v>
      </c>
      <c r="BL1908" s="18" t="s">
        <v>283</v>
      </c>
      <c r="BM1908" s="197" t="s">
        <v>4386</v>
      </c>
    </row>
    <row r="1909" spans="1:65" s="2" customFormat="1" ht="24">
      <c r="A1909" s="35"/>
      <c r="B1909" s="36"/>
      <c r="C1909" s="187" t="s">
        <v>4387</v>
      </c>
      <c r="D1909" s="187" t="s">
        <v>160</v>
      </c>
      <c r="E1909" s="188" t="s">
        <v>3565</v>
      </c>
      <c r="F1909" s="189" t="s">
        <v>3462</v>
      </c>
      <c r="G1909" s="190" t="s">
        <v>498</v>
      </c>
      <c r="H1909" s="191">
        <v>1</v>
      </c>
      <c r="I1909" s="192"/>
      <c r="J1909" s="191">
        <f t="shared" si="248"/>
        <v>0</v>
      </c>
      <c r="K1909" s="189" t="s">
        <v>1</v>
      </c>
      <c r="L1909" s="40"/>
      <c r="M1909" s="193" t="s">
        <v>1</v>
      </c>
      <c r="N1909" s="194" t="s">
        <v>41</v>
      </c>
      <c r="O1909" s="72"/>
      <c r="P1909" s="195">
        <f t="shared" si="249"/>
        <v>0</v>
      </c>
      <c r="Q1909" s="195">
        <v>0</v>
      </c>
      <c r="R1909" s="195">
        <f t="shared" si="250"/>
        <v>0</v>
      </c>
      <c r="S1909" s="195">
        <v>0</v>
      </c>
      <c r="T1909" s="196">
        <f t="shared" si="251"/>
        <v>0</v>
      </c>
      <c r="U1909" s="35"/>
      <c r="V1909" s="35"/>
      <c r="W1909" s="35"/>
      <c r="X1909" s="35"/>
      <c r="Y1909" s="35"/>
      <c r="Z1909" s="35"/>
      <c r="AA1909" s="35"/>
      <c r="AB1909" s="35"/>
      <c r="AC1909" s="35"/>
      <c r="AD1909" s="35"/>
      <c r="AE1909" s="35"/>
      <c r="AR1909" s="197" t="s">
        <v>283</v>
      </c>
      <c r="AT1909" s="197" t="s">
        <v>160</v>
      </c>
      <c r="AU1909" s="197" t="s">
        <v>85</v>
      </c>
      <c r="AY1909" s="18" t="s">
        <v>158</v>
      </c>
      <c r="BE1909" s="198">
        <f t="shared" si="252"/>
        <v>0</v>
      </c>
      <c r="BF1909" s="198">
        <f t="shared" si="253"/>
        <v>0</v>
      </c>
      <c r="BG1909" s="198">
        <f t="shared" si="254"/>
        <v>0</v>
      </c>
      <c r="BH1909" s="198">
        <f t="shared" si="255"/>
        <v>0</v>
      </c>
      <c r="BI1909" s="198">
        <f t="shared" si="256"/>
        <v>0</v>
      </c>
      <c r="BJ1909" s="18" t="s">
        <v>8</v>
      </c>
      <c r="BK1909" s="198">
        <f t="shared" si="257"/>
        <v>0</v>
      </c>
      <c r="BL1909" s="18" t="s">
        <v>283</v>
      </c>
      <c r="BM1909" s="197" t="s">
        <v>4388</v>
      </c>
    </row>
    <row r="1910" spans="1:65" s="2" customFormat="1" ht="24">
      <c r="A1910" s="35"/>
      <c r="B1910" s="36"/>
      <c r="C1910" s="187" t="s">
        <v>4389</v>
      </c>
      <c r="D1910" s="187" t="s">
        <v>160</v>
      </c>
      <c r="E1910" s="188" t="s">
        <v>3568</v>
      </c>
      <c r="F1910" s="189" t="s">
        <v>3569</v>
      </c>
      <c r="G1910" s="190" t="s">
        <v>498</v>
      </c>
      <c r="H1910" s="191">
        <v>1</v>
      </c>
      <c r="I1910" s="192"/>
      <c r="J1910" s="191">
        <f t="shared" si="248"/>
        <v>0</v>
      </c>
      <c r="K1910" s="189" t="s">
        <v>1</v>
      </c>
      <c r="L1910" s="40"/>
      <c r="M1910" s="193" t="s">
        <v>1</v>
      </c>
      <c r="N1910" s="194" t="s">
        <v>41</v>
      </c>
      <c r="O1910" s="72"/>
      <c r="P1910" s="195">
        <f t="shared" si="249"/>
        <v>0</v>
      </c>
      <c r="Q1910" s="195">
        <v>0</v>
      </c>
      <c r="R1910" s="195">
        <f t="shared" si="250"/>
        <v>0</v>
      </c>
      <c r="S1910" s="195">
        <v>0</v>
      </c>
      <c r="T1910" s="196">
        <f t="shared" si="251"/>
        <v>0</v>
      </c>
      <c r="U1910" s="35"/>
      <c r="V1910" s="35"/>
      <c r="W1910" s="35"/>
      <c r="X1910" s="35"/>
      <c r="Y1910" s="35"/>
      <c r="Z1910" s="35"/>
      <c r="AA1910" s="35"/>
      <c r="AB1910" s="35"/>
      <c r="AC1910" s="35"/>
      <c r="AD1910" s="35"/>
      <c r="AE1910" s="35"/>
      <c r="AR1910" s="197" t="s">
        <v>283</v>
      </c>
      <c r="AT1910" s="197" t="s">
        <v>160</v>
      </c>
      <c r="AU1910" s="197" t="s">
        <v>85</v>
      </c>
      <c r="AY1910" s="18" t="s">
        <v>158</v>
      </c>
      <c r="BE1910" s="198">
        <f t="shared" si="252"/>
        <v>0</v>
      </c>
      <c r="BF1910" s="198">
        <f t="shared" si="253"/>
        <v>0</v>
      </c>
      <c r="BG1910" s="198">
        <f t="shared" si="254"/>
        <v>0</v>
      </c>
      <c r="BH1910" s="198">
        <f t="shared" si="255"/>
        <v>0</v>
      </c>
      <c r="BI1910" s="198">
        <f t="shared" si="256"/>
        <v>0</v>
      </c>
      <c r="BJ1910" s="18" t="s">
        <v>8</v>
      </c>
      <c r="BK1910" s="198">
        <f t="shared" si="257"/>
        <v>0</v>
      </c>
      <c r="BL1910" s="18" t="s">
        <v>283</v>
      </c>
      <c r="BM1910" s="197" t="s">
        <v>4390</v>
      </c>
    </row>
    <row r="1911" spans="1:65" s="2" customFormat="1" ht="24">
      <c r="A1911" s="35"/>
      <c r="B1911" s="36"/>
      <c r="C1911" s="187" t="s">
        <v>4391</v>
      </c>
      <c r="D1911" s="187" t="s">
        <v>160</v>
      </c>
      <c r="E1911" s="188" t="s">
        <v>3572</v>
      </c>
      <c r="F1911" s="189" t="s">
        <v>3573</v>
      </c>
      <c r="G1911" s="190" t="s">
        <v>498</v>
      </c>
      <c r="H1911" s="191">
        <v>2</v>
      </c>
      <c r="I1911" s="192"/>
      <c r="J1911" s="191">
        <f t="shared" si="248"/>
        <v>0</v>
      </c>
      <c r="K1911" s="189" t="s">
        <v>1</v>
      </c>
      <c r="L1911" s="40"/>
      <c r="M1911" s="193" t="s">
        <v>1</v>
      </c>
      <c r="N1911" s="194" t="s">
        <v>41</v>
      </c>
      <c r="O1911" s="72"/>
      <c r="P1911" s="195">
        <f t="shared" si="249"/>
        <v>0</v>
      </c>
      <c r="Q1911" s="195">
        <v>0</v>
      </c>
      <c r="R1911" s="195">
        <f t="shared" si="250"/>
        <v>0</v>
      </c>
      <c r="S1911" s="195">
        <v>0</v>
      </c>
      <c r="T1911" s="196">
        <f t="shared" si="251"/>
        <v>0</v>
      </c>
      <c r="U1911" s="35"/>
      <c r="V1911" s="35"/>
      <c r="W1911" s="35"/>
      <c r="X1911" s="35"/>
      <c r="Y1911" s="35"/>
      <c r="Z1911" s="35"/>
      <c r="AA1911" s="35"/>
      <c r="AB1911" s="35"/>
      <c r="AC1911" s="35"/>
      <c r="AD1911" s="35"/>
      <c r="AE1911" s="35"/>
      <c r="AR1911" s="197" t="s">
        <v>283</v>
      </c>
      <c r="AT1911" s="197" t="s">
        <v>160</v>
      </c>
      <c r="AU1911" s="197" t="s">
        <v>85</v>
      </c>
      <c r="AY1911" s="18" t="s">
        <v>158</v>
      </c>
      <c r="BE1911" s="198">
        <f t="shared" si="252"/>
        <v>0</v>
      </c>
      <c r="BF1911" s="198">
        <f t="shared" si="253"/>
        <v>0</v>
      </c>
      <c r="BG1911" s="198">
        <f t="shared" si="254"/>
        <v>0</v>
      </c>
      <c r="BH1911" s="198">
        <f t="shared" si="255"/>
        <v>0</v>
      </c>
      <c r="BI1911" s="198">
        <f t="shared" si="256"/>
        <v>0</v>
      </c>
      <c r="BJ1911" s="18" t="s">
        <v>8</v>
      </c>
      <c r="BK1911" s="198">
        <f t="shared" si="257"/>
        <v>0</v>
      </c>
      <c r="BL1911" s="18" t="s">
        <v>283</v>
      </c>
      <c r="BM1911" s="197" t="s">
        <v>4392</v>
      </c>
    </row>
    <row r="1912" spans="1:65" s="2" customFormat="1" ht="24">
      <c r="A1912" s="35"/>
      <c r="B1912" s="36"/>
      <c r="C1912" s="187" t="s">
        <v>4393</v>
      </c>
      <c r="D1912" s="187" t="s">
        <v>160</v>
      </c>
      <c r="E1912" s="188" t="s">
        <v>3576</v>
      </c>
      <c r="F1912" s="189" t="s">
        <v>3577</v>
      </c>
      <c r="G1912" s="190" t="s">
        <v>498</v>
      </c>
      <c r="H1912" s="191">
        <v>4</v>
      </c>
      <c r="I1912" s="192"/>
      <c r="J1912" s="191">
        <f t="shared" si="248"/>
        <v>0</v>
      </c>
      <c r="K1912" s="189" t="s">
        <v>1</v>
      </c>
      <c r="L1912" s="40"/>
      <c r="M1912" s="193" t="s">
        <v>1</v>
      </c>
      <c r="N1912" s="194" t="s">
        <v>41</v>
      </c>
      <c r="O1912" s="72"/>
      <c r="P1912" s="195">
        <f t="shared" si="249"/>
        <v>0</v>
      </c>
      <c r="Q1912" s="195">
        <v>0</v>
      </c>
      <c r="R1912" s="195">
        <f t="shared" si="250"/>
        <v>0</v>
      </c>
      <c r="S1912" s="195">
        <v>0</v>
      </c>
      <c r="T1912" s="196">
        <f t="shared" si="251"/>
        <v>0</v>
      </c>
      <c r="U1912" s="35"/>
      <c r="V1912" s="35"/>
      <c r="W1912" s="35"/>
      <c r="X1912" s="35"/>
      <c r="Y1912" s="35"/>
      <c r="Z1912" s="35"/>
      <c r="AA1912" s="35"/>
      <c r="AB1912" s="35"/>
      <c r="AC1912" s="35"/>
      <c r="AD1912" s="35"/>
      <c r="AE1912" s="35"/>
      <c r="AR1912" s="197" t="s">
        <v>283</v>
      </c>
      <c r="AT1912" s="197" t="s">
        <v>160</v>
      </c>
      <c r="AU1912" s="197" t="s">
        <v>85</v>
      </c>
      <c r="AY1912" s="18" t="s">
        <v>158</v>
      </c>
      <c r="BE1912" s="198">
        <f t="shared" si="252"/>
        <v>0</v>
      </c>
      <c r="BF1912" s="198">
        <f t="shared" si="253"/>
        <v>0</v>
      </c>
      <c r="BG1912" s="198">
        <f t="shared" si="254"/>
        <v>0</v>
      </c>
      <c r="BH1912" s="198">
        <f t="shared" si="255"/>
        <v>0</v>
      </c>
      <c r="BI1912" s="198">
        <f t="shared" si="256"/>
        <v>0</v>
      </c>
      <c r="BJ1912" s="18" t="s">
        <v>8</v>
      </c>
      <c r="BK1912" s="198">
        <f t="shared" si="257"/>
        <v>0</v>
      </c>
      <c r="BL1912" s="18" t="s">
        <v>283</v>
      </c>
      <c r="BM1912" s="197" t="s">
        <v>4394</v>
      </c>
    </row>
    <row r="1913" spans="1:65" s="2" customFormat="1" ht="24">
      <c r="A1913" s="35"/>
      <c r="B1913" s="36"/>
      <c r="C1913" s="187" t="s">
        <v>4395</v>
      </c>
      <c r="D1913" s="187" t="s">
        <v>160</v>
      </c>
      <c r="E1913" s="188" t="s">
        <v>3580</v>
      </c>
      <c r="F1913" s="189" t="s">
        <v>3470</v>
      </c>
      <c r="G1913" s="190" t="s">
        <v>498</v>
      </c>
      <c r="H1913" s="191">
        <v>1</v>
      </c>
      <c r="I1913" s="192"/>
      <c r="J1913" s="191">
        <f t="shared" si="248"/>
        <v>0</v>
      </c>
      <c r="K1913" s="189" t="s">
        <v>1</v>
      </c>
      <c r="L1913" s="40"/>
      <c r="M1913" s="193" t="s">
        <v>1</v>
      </c>
      <c r="N1913" s="194" t="s">
        <v>41</v>
      </c>
      <c r="O1913" s="72"/>
      <c r="P1913" s="195">
        <f t="shared" si="249"/>
        <v>0</v>
      </c>
      <c r="Q1913" s="195">
        <v>0</v>
      </c>
      <c r="R1913" s="195">
        <f t="shared" si="250"/>
        <v>0</v>
      </c>
      <c r="S1913" s="195">
        <v>0</v>
      </c>
      <c r="T1913" s="196">
        <f t="shared" si="251"/>
        <v>0</v>
      </c>
      <c r="U1913" s="35"/>
      <c r="V1913" s="35"/>
      <c r="W1913" s="35"/>
      <c r="X1913" s="35"/>
      <c r="Y1913" s="35"/>
      <c r="Z1913" s="35"/>
      <c r="AA1913" s="35"/>
      <c r="AB1913" s="35"/>
      <c r="AC1913" s="35"/>
      <c r="AD1913" s="35"/>
      <c r="AE1913" s="35"/>
      <c r="AR1913" s="197" t="s">
        <v>283</v>
      </c>
      <c r="AT1913" s="197" t="s">
        <v>160</v>
      </c>
      <c r="AU1913" s="197" t="s">
        <v>85</v>
      </c>
      <c r="AY1913" s="18" t="s">
        <v>158</v>
      </c>
      <c r="BE1913" s="198">
        <f t="shared" si="252"/>
        <v>0</v>
      </c>
      <c r="BF1913" s="198">
        <f t="shared" si="253"/>
        <v>0</v>
      </c>
      <c r="BG1913" s="198">
        <f t="shared" si="254"/>
        <v>0</v>
      </c>
      <c r="BH1913" s="198">
        <f t="shared" si="255"/>
        <v>0</v>
      </c>
      <c r="BI1913" s="198">
        <f t="shared" si="256"/>
        <v>0</v>
      </c>
      <c r="BJ1913" s="18" t="s">
        <v>8</v>
      </c>
      <c r="BK1913" s="198">
        <f t="shared" si="257"/>
        <v>0</v>
      </c>
      <c r="BL1913" s="18" t="s">
        <v>283</v>
      </c>
      <c r="BM1913" s="197" t="s">
        <v>4396</v>
      </c>
    </row>
    <row r="1914" spans="1:65" s="2" customFormat="1" ht="24">
      <c r="A1914" s="35"/>
      <c r="B1914" s="36"/>
      <c r="C1914" s="187" t="s">
        <v>4397</v>
      </c>
      <c r="D1914" s="187" t="s">
        <v>160</v>
      </c>
      <c r="E1914" s="188" t="s">
        <v>3583</v>
      </c>
      <c r="F1914" s="189" t="s">
        <v>3474</v>
      </c>
      <c r="G1914" s="190" t="s">
        <v>498</v>
      </c>
      <c r="H1914" s="191">
        <v>4</v>
      </c>
      <c r="I1914" s="192"/>
      <c r="J1914" s="191">
        <f t="shared" si="248"/>
        <v>0</v>
      </c>
      <c r="K1914" s="189" t="s">
        <v>1</v>
      </c>
      <c r="L1914" s="40"/>
      <c r="M1914" s="193" t="s">
        <v>1</v>
      </c>
      <c r="N1914" s="194" t="s">
        <v>41</v>
      </c>
      <c r="O1914" s="72"/>
      <c r="P1914" s="195">
        <f t="shared" si="249"/>
        <v>0</v>
      </c>
      <c r="Q1914" s="195">
        <v>0</v>
      </c>
      <c r="R1914" s="195">
        <f t="shared" si="250"/>
        <v>0</v>
      </c>
      <c r="S1914" s="195">
        <v>0</v>
      </c>
      <c r="T1914" s="196">
        <f t="shared" si="251"/>
        <v>0</v>
      </c>
      <c r="U1914" s="35"/>
      <c r="V1914" s="35"/>
      <c r="W1914" s="35"/>
      <c r="X1914" s="35"/>
      <c r="Y1914" s="35"/>
      <c r="Z1914" s="35"/>
      <c r="AA1914" s="35"/>
      <c r="AB1914" s="35"/>
      <c r="AC1914" s="35"/>
      <c r="AD1914" s="35"/>
      <c r="AE1914" s="35"/>
      <c r="AR1914" s="197" t="s">
        <v>283</v>
      </c>
      <c r="AT1914" s="197" t="s">
        <v>160</v>
      </c>
      <c r="AU1914" s="197" t="s">
        <v>85</v>
      </c>
      <c r="AY1914" s="18" t="s">
        <v>158</v>
      </c>
      <c r="BE1914" s="198">
        <f t="shared" si="252"/>
        <v>0</v>
      </c>
      <c r="BF1914" s="198">
        <f t="shared" si="253"/>
        <v>0</v>
      </c>
      <c r="BG1914" s="198">
        <f t="shared" si="254"/>
        <v>0</v>
      </c>
      <c r="BH1914" s="198">
        <f t="shared" si="255"/>
        <v>0</v>
      </c>
      <c r="BI1914" s="198">
        <f t="shared" si="256"/>
        <v>0</v>
      </c>
      <c r="BJ1914" s="18" t="s">
        <v>8</v>
      </c>
      <c r="BK1914" s="198">
        <f t="shared" si="257"/>
        <v>0</v>
      </c>
      <c r="BL1914" s="18" t="s">
        <v>283</v>
      </c>
      <c r="BM1914" s="197" t="s">
        <v>4398</v>
      </c>
    </row>
    <row r="1915" spans="1:65" s="2" customFormat="1" ht="21.75" customHeight="1">
      <c r="A1915" s="35"/>
      <c r="B1915" s="36"/>
      <c r="C1915" s="187" t="s">
        <v>4399</v>
      </c>
      <c r="D1915" s="187" t="s">
        <v>160</v>
      </c>
      <c r="E1915" s="188" t="s">
        <v>3586</v>
      </c>
      <c r="F1915" s="189" t="s">
        <v>3587</v>
      </c>
      <c r="G1915" s="190" t="s">
        <v>498</v>
      </c>
      <c r="H1915" s="191">
        <v>1</v>
      </c>
      <c r="I1915" s="192"/>
      <c r="J1915" s="191">
        <f t="shared" si="248"/>
        <v>0</v>
      </c>
      <c r="K1915" s="189" t="s">
        <v>1</v>
      </c>
      <c r="L1915" s="40"/>
      <c r="M1915" s="193" t="s">
        <v>1</v>
      </c>
      <c r="N1915" s="194" t="s">
        <v>41</v>
      </c>
      <c r="O1915" s="72"/>
      <c r="P1915" s="195">
        <f t="shared" si="249"/>
        <v>0</v>
      </c>
      <c r="Q1915" s="195">
        <v>0</v>
      </c>
      <c r="R1915" s="195">
        <f t="shared" si="250"/>
        <v>0</v>
      </c>
      <c r="S1915" s="195">
        <v>0</v>
      </c>
      <c r="T1915" s="196">
        <f t="shared" si="251"/>
        <v>0</v>
      </c>
      <c r="U1915" s="35"/>
      <c r="V1915" s="35"/>
      <c r="W1915" s="35"/>
      <c r="X1915" s="35"/>
      <c r="Y1915" s="35"/>
      <c r="Z1915" s="35"/>
      <c r="AA1915" s="35"/>
      <c r="AB1915" s="35"/>
      <c r="AC1915" s="35"/>
      <c r="AD1915" s="35"/>
      <c r="AE1915" s="35"/>
      <c r="AR1915" s="197" t="s">
        <v>283</v>
      </c>
      <c r="AT1915" s="197" t="s">
        <v>160</v>
      </c>
      <c r="AU1915" s="197" t="s">
        <v>85</v>
      </c>
      <c r="AY1915" s="18" t="s">
        <v>158</v>
      </c>
      <c r="BE1915" s="198">
        <f t="shared" si="252"/>
        <v>0</v>
      </c>
      <c r="BF1915" s="198">
        <f t="shared" si="253"/>
        <v>0</v>
      </c>
      <c r="BG1915" s="198">
        <f t="shared" si="254"/>
        <v>0</v>
      </c>
      <c r="BH1915" s="198">
        <f t="shared" si="255"/>
        <v>0</v>
      </c>
      <c r="BI1915" s="198">
        <f t="shared" si="256"/>
        <v>0</v>
      </c>
      <c r="BJ1915" s="18" t="s">
        <v>8</v>
      </c>
      <c r="BK1915" s="198">
        <f t="shared" si="257"/>
        <v>0</v>
      </c>
      <c r="BL1915" s="18" t="s">
        <v>283</v>
      </c>
      <c r="BM1915" s="197" t="s">
        <v>4400</v>
      </c>
    </row>
    <row r="1916" spans="1:65" s="2" customFormat="1" ht="21.75" customHeight="1">
      <c r="A1916" s="35"/>
      <c r="B1916" s="36"/>
      <c r="C1916" s="187" t="s">
        <v>4401</v>
      </c>
      <c r="D1916" s="187" t="s">
        <v>160</v>
      </c>
      <c r="E1916" s="188" t="s">
        <v>3590</v>
      </c>
      <c r="F1916" s="189" t="s">
        <v>3591</v>
      </c>
      <c r="G1916" s="190" t="s">
        <v>498</v>
      </c>
      <c r="H1916" s="191">
        <v>1</v>
      </c>
      <c r="I1916" s="192"/>
      <c r="J1916" s="191">
        <f t="shared" si="248"/>
        <v>0</v>
      </c>
      <c r="K1916" s="189" t="s">
        <v>1</v>
      </c>
      <c r="L1916" s="40"/>
      <c r="M1916" s="193" t="s">
        <v>1</v>
      </c>
      <c r="N1916" s="194" t="s">
        <v>41</v>
      </c>
      <c r="O1916" s="72"/>
      <c r="P1916" s="195">
        <f t="shared" si="249"/>
        <v>0</v>
      </c>
      <c r="Q1916" s="195">
        <v>0</v>
      </c>
      <c r="R1916" s="195">
        <f t="shared" si="250"/>
        <v>0</v>
      </c>
      <c r="S1916" s="195">
        <v>0</v>
      </c>
      <c r="T1916" s="196">
        <f t="shared" si="251"/>
        <v>0</v>
      </c>
      <c r="U1916" s="35"/>
      <c r="V1916" s="35"/>
      <c r="W1916" s="35"/>
      <c r="X1916" s="35"/>
      <c r="Y1916" s="35"/>
      <c r="Z1916" s="35"/>
      <c r="AA1916" s="35"/>
      <c r="AB1916" s="35"/>
      <c r="AC1916" s="35"/>
      <c r="AD1916" s="35"/>
      <c r="AE1916" s="35"/>
      <c r="AR1916" s="197" t="s">
        <v>283</v>
      </c>
      <c r="AT1916" s="197" t="s">
        <v>160</v>
      </c>
      <c r="AU1916" s="197" t="s">
        <v>85</v>
      </c>
      <c r="AY1916" s="18" t="s">
        <v>158</v>
      </c>
      <c r="BE1916" s="198">
        <f t="shared" si="252"/>
        <v>0</v>
      </c>
      <c r="BF1916" s="198">
        <f t="shared" si="253"/>
        <v>0</v>
      </c>
      <c r="BG1916" s="198">
        <f t="shared" si="254"/>
        <v>0</v>
      </c>
      <c r="BH1916" s="198">
        <f t="shared" si="255"/>
        <v>0</v>
      </c>
      <c r="BI1916" s="198">
        <f t="shared" si="256"/>
        <v>0</v>
      </c>
      <c r="BJ1916" s="18" t="s">
        <v>8</v>
      </c>
      <c r="BK1916" s="198">
        <f t="shared" si="257"/>
        <v>0</v>
      </c>
      <c r="BL1916" s="18" t="s">
        <v>283</v>
      </c>
      <c r="BM1916" s="197" t="s">
        <v>4402</v>
      </c>
    </row>
    <row r="1917" spans="1:65" s="2" customFormat="1" ht="24">
      <c r="A1917" s="35"/>
      <c r="B1917" s="36"/>
      <c r="C1917" s="187" t="s">
        <v>4403</v>
      </c>
      <c r="D1917" s="187" t="s">
        <v>160</v>
      </c>
      <c r="E1917" s="188" t="s">
        <v>3594</v>
      </c>
      <c r="F1917" s="189" t="s">
        <v>3486</v>
      </c>
      <c r="G1917" s="190" t="s">
        <v>309</v>
      </c>
      <c r="H1917" s="191">
        <v>10</v>
      </c>
      <c r="I1917" s="192"/>
      <c r="J1917" s="191">
        <f t="shared" si="248"/>
        <v>0</v>
      </c>
      <c r="K1917" s="189" t="s">
        <v>1</v>
      </c>
      <c r="L1917" s="40"/>
      <c r="M1917" s="193" t="s">
        <v>1</v>
      </c>
      <c r="N1917" s="194" t="s">
        <v>41</v>
      </c>
      <c r="O1917" s="72"/>
      <c r="P1917" s="195">
        <f t="shared" si="249"/>
        <v>0</v>
      </c>
      <c r="Q1917" s="195">
        <v>0</v>
      </c>
      <c r="R1917" s="195">
        <f t="shared" si="250"/>
        <v>0</v>
      </c>
      <c r="S1917" s="195">
        <v>0</v>
      </c>
      <c r="T1917" s="196">
        <f t="shared" si="251"/>
        <v>0</v>
      </c>
      <c r="U1917" s="35"/>
      <c r="V1917" s="35"/>
      <c r="W1917" s="35"/>
      <c r="X1917" s="35"/>
      <c r="Y1917" s="35"/>
      <c r="Z1917" s="35"/>
      <c r="AA1917" s="35"/>
      <c r="AB1917" s="35"/>
      <c r="AC1917" s="35"/>
      <c r="AD1917" s="35"/>
      <c r="AE1917" s="35"/>
      <c r="AR1917" s="197" t="s">
        <v>283</v>
      </c>
      <c r="AT1917" s="197" t="s">
        <v>160</v>
      </c>
      <c r="AU1917" s="197" t="s">
        <v>85</v>
      </c>
      <c r="AY1917" s="18" t="s">
        <v>158</v>
      </c>
      <c r="BE1917" s="198">
        <f t="shared" si="252"/>
        <v>0</v>
      </c>
      <c r="BF1917" s="198">
        <f t="shared" si="253"/>
        <v>0</v>
      </c>
      <c r="BG1917" s="198">
        <f t="shared" si="254"/>
        <v>0</v>
      </c>
      <c r="BH1917" s="198">
        <f t="shared" si="255"/>
        <v>0</v>
      </c>
      <c r="BI1917" s="198">
        <f t="shared" si="256"/>
        <v>0</v>
      </c>
      <c r="BJ1917" s="18" t="s">
        <v>8</v>
      </c>
      <c r="BK1917" s="198">
        <f t="shared" si="257"/>
        <v>0</v>
      </c>
      <c r="BL1917" s="18" t="s">
        <v>283</v>
      </c>
      <c r="BM1917" s="197" t="s">
        <v>4404</v>
      </c>
    </row>
    <row r="1918" spans="1:65" s="2" customFormat="1" ht="24">
      <c r="A1918" s="35"/>
      <c r="B1918" s="36"/>
      <c r="C1918" s="187" t="s">
        <v>4405</v>
      </c>
      <c r="D1918" s="187" t="s">
        <v>160</v>
      </c>
      <c r="E1918" s="188" t="s">
        <v>3597</v>
      </c>
      <c r="F1918" s="189" t="s">
        <v>3490</v>
      </c>
      <c r="G1918" s="190" t="s">
        <v>309</v>
      </c>
      <c r="H1918" s="191">
        <v>9</v>
      </c>
      <c r="I1918" s="192"/>
      <c r="J1918" s="191">
        <f t="shared" si="248"/>
        <v>0</v>
      </c>
      <c r="K1918" s="189" t="s">
        <v>1</v>
      </c>
      <c r="L1918" s="40"/>
      <c r="M1918" s="193" t="s">
        <v>1</v>
      </c>
      <c r="N1918" s="194" t="s">
        <v>41</v>
      </c>
      <c r="O1918" s="72"/>
      <c r="P1918" s="195">
        <f t="shared" si="249"/>
        <v>0</v>
      </c>
      <c r="Q1918" s="195">
        <v>0</v>
      </c>
      <c r="R1918" s="195">
        <f t="shared" si="250"/>
        <v>0</v>
      </c>
      <c r="S1918" s="195">
        <v>0</v>
      </c>
      <c r="T1918" s="196">
        <f t="shared" si="251"/>
        <v>0</v>
      </c>
      <c r="U1918" s="35"/>
      <c r="V1918" s="35"/>
      <c r="W1918" s="35"/>
      <c r="X1918" s="35"/>
      <c r="Y1918" s="35"/>
      <c r="Z1918" s="35"/>
      <c r="AA1918" s="35"/>
      <c r="AB1918" s="35"/>
      <c r="AC1918" s="35"/>
      <c r="AD1918" s="35"/>
      <c r="AE1918" s="35"/>
      <c r="AR1918" s="197" t="s">
        <v>283</v>
      </c>
      <c r="AT1918" s="197" t="s">
        <v>160</v>
      </c>
      <c r="AU1918" s="197" t="s">
        <v>85</v>
      </c>
      <c r="AY1918" s="18" t="s">
        <v>158</v>
      </c>
      <c r="BE1918" s="198">
        <f t="shared" si="252"/>
        <v>0</v>
      </c>
      <c r="BF1918" s="198">
        <f t="shared" si="253"/>
        <v>0</v>
      </c>
      <c r="BG1918" s="198">
        <f t="shared" si="254"/>
        <v>0</v>
      </c>
      <c r="BH1918" s="198">
        <f t="shared" si="255"/>
        <v>0</v>
      </c>
      <c r="BI1918" s="198">
        <f t="shared" si="256"/>
        <v>0</v>
      </c>
      <c r="BJ1918" s="18" t="s">
        <v>8</v>
      </c>
      <c r="BK1918" s="198">
        <f t="shared" si="257"/>
        <v>0</v>
      </c>
      <c r="BL1918" s="18" t="s">
        <v>283</v>
      </c>
      <c r="BM1918" s="197" t="s">
        <v>4406</v>
      </c>
    </row>
    <row r="1919" spans="1:65" s="2" customFormat="1" ht="24">
      <c r="A1919" s="35"/>
      <c r="B1919" s="36"/>
      <c r="C1919" s="187" t="s">
        <v>4407</v>
      </c>
      <c r="D1919" s="187" t="s">
        <v>160</v>
      </c>
      <c r="E1919" s="188" t="s">
        <v>3600</v>
      </c>
      <c r="F1919" s="189" t="s">
        <v>3494</v>
      </c>
      <c r="G1919" s="190" t="s">
        <v>309</v>
      </c>
      <c r="H1919" s="191">
        <v>5</v>
      </c>
      <c r="I1919" s="192"/>
      <c r="J1919" s="191">
        <f t="shared" si="248"/>
        <v>0</v>
      </c>
      <c r="K1919" s="189" t="s">
        <v>1</v>
      </c>
      <c r="L1919" s="40"/>
      <c r="M1919" s="193" t="s">
        <v>1</v>
      </c>
      <c r="N1919" s="194" t="s">
        <v>41</v>
      </c>
      <c r="O1919" s="72"/>
      <c r="P1919" s="195">
        <f t="shared" si="249"/>
        <v>0</v>
      </c>
      <c r="Q1919" s="195">
        <v>0</v>
      </c>
      <c r="R1919" s="195">
        <f t="shared" si="250"/>
        <v>0</v>
      </c>
      <c r="S1919" s="195">
        <v>0</v>
      </c>
      <c r="T1919" s="196">
        <f t="shared" si="251"/>
        <v>0</v>
      </c>
      <c r="U1919" s="35"/>
      <c r="V1919" s="35"/>
      <c r="W1919" s="35"/>
      <c r="X1919" s="35"/>
      <c r="Y1919" s="35"/>
      <c r="Z1919" s="35"/>
      <c r="AA1919" s="35"/>
      <c r="AB1919" s="35"/>
      <c r="AC1919" s="35"/>
      <c r="AD1919" s="35"/>
      <c r="AE1919" s="35"/>
      <c r="AR1919" s="197" t="s">
        <v>283</v>
      </c>
      <c r="AT1919" s="197" t="s">
        <v>160</v>
      </c>
      <c r="AU1919" s="197" t="s">
        <v>85</v>
      </c>
      <c r="AY1919" s="18" t="s">
        <v>158</v>
      </c>
      <c r="BE1919" s="198">
        <f t="shared" si="252"/>
        <v>0</v>
      </c>
      <c r="BF1919" s="198">
        <f t="shared" si="253"/>
        <v>0</v>
      </c>
      <c r="BG1919" s="198">
        <f t="shared" si="254"/>
        <v>0</v>
      </c>
      <c r="BH1919" s="198">
        <f t="shared" si="255"/>
        <v>0</v>
      </c>
      <c r="BI1919" s="198">
        <f t="shared" si="256"/>
        <v>0</v>
      </c>
      <c r="BJ1919" s="18" t="s">
        <v>8</v>
      </c>
      <c r="BK1919" s="198">
        <f t="shared" si="257"/>
        <v>0</v>
      </c>
      <c r="BL1919" s="18" t="s">
        <v>283</v>
      </c>
      <c r="BM1919" s="197" t="s">
        <v>4408</v>
      </c>
    </row>
    <row r="1920" spans="1:65" s="2" customFormat="1" ht="24">
      <c r="A1920" s="35"/>
      <c r="B1920" s="36"/>
      <c r="C1920" s="187" t="s">
        <v>4409</v>
      </c>
      <c r="D1920" s="187" t="s">
        <v>160</v>
      </c>
      <c r="E1920" s="188" t="s">
        <v>3603</v>
      </c>
      <c r="F1920" s="189" t="s">
        <v>3604</v>
      </c>
      <c r="G1920" s="190" t="s">
        <v>309</v>
      </c>
      <c r="H1920" s="191">
        <v>4</v>
      </c>
      <c r="I1920" s="192"/>
      <c r="J1920" s="191">
        <f t="shared" si="248"/>
        <v>0</v>
      </c>
      <c r="K1920" s="189" t="s">
        <v>1</v>
      </c>
      <c r="L1920" s="40"/>
      <c r="M1920" s="193" t="s">
        <v>1</v>
      </c>
      <c r="N1920" s="194" t="s">
        <v>41</v>
      </c>
      <c r="O1920" s="72"/>
      <c r="P1920" s="195">
        <f t="shared" si="249"/>
        <v>0</v>
      </c>
      <c r="Q1920" s="195">
        <v>0</v>
      </c>
      <c r="R1920" s="195">
        <f t="shared" si="250"/>
        <v>0</v>
      </c>
      <c r="S1920" s="195">
        <v>0</v>
      </c>
      <c r="T1920" s="196">
        <f t="shared" si="251"/>
        <v>0</v>
      </c>
      <c r="U1920" s="35"/>
      <c r="V1920" s="35"/>
      <c r="W1920" s="35"/>
      <c r="X1920" s="35"/>
      <c r="Y1920" s="35"/>
      <c r="Z1920" s="35"/>
      <c r="AA1920" s="35"/>
      <c r="AB1920" s="35"/>
      <c r="AC1920" s="35"/>
      <c r="AD1920" s="35"/>
      <c r="AE1920" s="35"/>
      <c r="AR1920" s="197" t="s">
        <v>283</v>
      </c>
      <c r="AT1920" s="197" t="s">
        <v>160</v>
      </c>
      <c r="AU1920" s="197" t="s">
        <v>85</v>
      </c>
      <c r="AY1920" s="18" t="s">
        <v>158</v>
      </c>
      <c r="BE1920" s="198">
        <f t="shared" si="252"/>
        <v>0</v>
      </c>
      <c r="BF1920" s="198">
        <f t="shared" si="253"/>
        <v>0</v>
      </c>
      <c r="BG1920" s="198">
        <f t="shared" si="254"/>
        <v>0</v>
      </c>
      <c r="BH1920" s="198">
        <f t="shared" si="255"/>
        <v>0</v>
      </c>
      <c r="BI1920" s="198">
        <f t="shared" si="256"/>
        <v>0</v>
      </c>
      <c r="BJ1920" s="18" t="s">
        <v>8</v>
      </c>
      <c r="BK1920" s="198">
        <f t="shared" si="257"/>
        <v>0</v>
      </c>
      <c r="BL1920" s="18" t="s">
        <v>283</v>
      </c>
      <c r="BM1920" s="197" t="s">
        <v>4410</v>
      </c>
    </row>
    <row r="1921" spans="1:65" s="2" customFormat="1" ht="24">
      <c r="A1921" s="35"/>
      <c r="B1921" s="36"/>
      <c r="C1921" s="187" t="s">
        <v>4411</v>
      </c>
      <c r="D1921" s="187" t="s">
        <v>160</v>
      </c>
      <c r="E1921" s="188" t="s">
        <v>3607</v>
      </c>
      <c r="F1921" s="189" t="s">
        <v>3498</v>
      </c>
      <c r="G1921" s="190" t="s">
        <v>309</v>
      </c>
      <c r="H1921" s="191">
        <v>4</v>
      </c>
      <c r="I1921" s="192"/>
      <c r="J1921" s="191">
        <f t="shared" si="248"/>
        <v>0</v>
      </c>
      <c r="K1921" s="189" t="s">
        <v>1</v>
      </c>
      <c r="L1921" s="40"/>
      <c r="M1921" s="193" t="s">
        <v>1</v>
      </c>
      <c r="N1921" s="194" t="s">
        <v>41</v>
      </c>
      <c r="O1921" s="72"/>
      <c r="P1921" s="195">
        <f t="shared" si="249"/>
        <v>0</v>
      </c>
      <c r="Q1921" s="195">
        <v>0</v>
      </c>
      <c r="R1921" s="195">
        <f t="shared" si="250"/>
        <v>0</v>
      </c>
      <c r="S1921" s="195">
        <v>0</v>
      </c>
      <c r="T1921" s="196">
        <f t="shared" si="251"/>
        <v>0</v>
      </c>
      <c r="U1921" s="35"/>
      <c r="V1921" s="35"/>
      <c r="W1921" s="35"/>
      <c r="X1921" s="35"/>
      <c r="Y1921" s="35"/>
      <c r="Z1921" s="35"/>
      <c r="AA1921" s="35"/>
      <c r="AB1921" s="35"/>
      <c r="AC1921" s="35"/>
      <c r="AD1921" s="35"/>
      <c r="AE1921" s="35"/>
      <c r="AR1921" s="197" t="s">
        <v>283</v>
      </c>
      <c r="AT1921" s="197" t="s">
        <v>160</v>
      </c>
      <c r="AU1921" s="197" t="s">
        <v>85</v>
      </c>
      <c r="AY1921" s="18" t="s">
        <v>158</v>
      </c>
      <c r="BE1921" s="198">
        <f t="shared" si="252"/>
        <v>0</v>
      </c>
      <c r="BF1921" s="198">
        <f t="shared" si="253"/>
        <v>0</v>
      </c>
      <c r="BG1921" s="198">
        <f t="shared" si="254"/>
        <v>0</v>
      </c>
      <c r="BH1921" s="198">
        <f t="shared" si="255"/>
        <v>0</v>
      </c>
      <c r="BI1921" s="198">
        <f t="shared" si="256"/>
        <v>0</v>
      </c>
      <c r="BJ1921" s="18" t="s">
        <v>8</v>
      </c>
      <c r="BK1921" s="198">
        <f t="shared" si="257"/>
        <v>0</v>
      </c>
      <c r="BL1921" s="18" t="s">
        <v>283</v>
      </c>
      <c r="BM1921" s="197" t="s">
        <v>4412</v>
      </c>
    </row>
    <row r="1922" spans="1:65" s="2" customFormat="1" ht="24">
      <c r="A1922" s="35"/>
      <c r="B1922" s="36"/>
      <c r="C1922" s="187" t="s">
        <v>4413</v>
      </c>
      <c r="D1922" s="187" t="s">
        <v>160</v>
      </c>
      <c r="E1922" s="188" t="s">
        <v>3610</v>
      </c>
      <c r="F1922" s="189" t="s">
        <v>3502</v>
      </c>
      <c r="G1922" s="190" t="s">
        <v>309</v>
      </c>
      <c r="H1922" s="191">
        <v>3</v>
      </c>
      <c r="I1922" s="192"/>
      <c r="J1922" s="191">
        <f t="shared" si="248"/>
        <v>0</v>
      </c>
      <c r="K1922" s="189" t="s">
        <v>1</v>
      </c>
      <c r="L1922" s="40"/>
      <c r="M1922" s="193" t="s">
        <v>1</v>
      </c>
      <c r="N1922" s="194" t="s">
        <v>41</v>
      </c>
      <c r="O1922" s="72"/>
      <c r="P1922" s="195">
        <f t="shared" si="249"/>
        <v>0</v>
      </c>
      <c r="Q1922" s="195">
        <v>0</v>
      </c>
      <c r="R1922" s="195">
        <f t="shared" si="250"/>
        <v>0</v>
      </c>
      <c r="S1922" s="195">
        <v>0</v>
      </c>
      <c r="T1922" s="196">
        <f t="shared" si="251"/>
        <v>0</v>
      </c>
      <c r="U1922" s="35"/>
      <c r="V1922" s="35"/>
      <c r="W1922" s="35"/>
      <c r="X1922" s="35"/>
      <c r="Y1922" s="35"/>
      <c r="Z1922" s="35"/>
      <c r="AA1922" s="35"/>
      <c r="AB1922" s="35"/>
      <c r="AC1922" s="35"/>
      <c r="AD1922" s="35"/>
      <c r="AE1922" s="35"/>
      <c r="AR1922" s="197" t="s">
        <v>283</v>
      </c>
      <c r="AT1922" s="197" t="s">
        <v>160</v>
      </c>
      <c r="AU1922" s="197" t="s">
        <v>85</v>
      </c>
      <c r="AY1922" s="18" t="s">
        <v>158</v>
      </c>
      <c r="BE1922" s="198">
        <f t="shared" si="252"/>
        <v>0</v>
      </c>
      <c r="BF1922" s="198">
        <f t="shared" si="253"/>
        <v>0</v>
      </c>
      <c r="BG1922" s="198">
        <f t="shared" si="254"/>
        <v>0</v>
      </c>
      <c r="BH1922" s="198">
        <f t="shared" si="255"/>
        <v>0</v>
      </c>
      <c r="BI1922" s="198">
        <f t="shared" si="256"/>
        <v>0</v>
      </c>
      <c r="BJ1922" s="18" t="s">
        <v>8</v>
      </c>
      <c r="BK1922" s="198">
        <f t="shared" si="257"/>
        <v>0</v>
      </c>
      <c r="BL1922" s="18" t="s">
        <v>283</v>
      </c>
      <c r="BM1922" s="197" t="s">
        <v>4414</v>
      </c>
    </row>
    <row r="1923" spans="1:65" s="2" customFormat="1" ht="24">
      <c r="A1923" s="35"/>
      <c r="B1923" s="36"/>
      <c r="C1923" s="187" t="s">
        <v>4415</v>
      </c>
      <c r="D1923" s="187" t="s">
        <v>160</v>
      </c>
      <c r="E1923" s="188" t="s">
        <v>3613</v>
      </c>
      <c r="F1923" s="189" t="s">
        <v>3506</v>
      </c>
      <c r="G1923" s="190" t="s">
        <v>309</v>
      </c>
      <c r="H1923" s="191">
        <v>1</v>
      </c>
      <c r="I1923" s="192"/>
      <c r="J1923" s="191">
        <f t="shared" si="248"/>
        <v>0</v>
      </c>
      <c r="K1923" s="189" t="s">
        <v>1</v>
      </c>
      <c r="L1923" s="40"/>
      <c r="M1923" s="193" t="s">
        <v>1</v>
      </c>
      <c r="N1923" s="194" t="s">
        <v>41</v>
      </c>
      <c r="O1923" s="72"/>
      <c r="P1923" s="195">
        <f t="shared" si="249"/>
        <v>0</v>
      </c>
      <c r="Q1923" s="195">
        <v>0</v>
      </c>
      <c r="R1923" s="195">
        <f t="shared" si="250"/>
        <v>0</v>
      </c>
      <c r="S1923" s="195">
        <v>0</v>
      </c>
      <c r="T1923" s="196">
        <f t="shared" si="251"/>
        <v>0</v>
      </c>
      <c r="U1923" s="35"/>
      <c r="V1923" s="35"/>
      <c r="W1923" s="35"/>
      <c r="X1923" s="35"/>
      <c r="Y1923" s="35"/>
      <c r="Z1923" s="35"/>
      <c r="AA1923" s="35"/>
      <c r="AB1923" s="35"/>
      <c r="AC1923" s="35"/>
      <c r="AD1923" s="35"/>
      <c r="AE1923" s="35"/>
      <c r="AR1923" s="197" t="s">
        <v>283</v>
      </c>
      <c r="AT1923" s="197" t="s">
        <v>160</v>
      </c>
      <c r="AU1923" s="197" t="s">
        <v>85</v>
      </c>
      <c r="AY1923" s="18" t="s">
        <v>158</v>
      </c>
      <c r="BE1923" s="198">
        <f t="shared" si="252"/>
        <v>0</v>
      </c>
      <c r="BF1923" s="198">
        <f t="shared" si="253"/>
        <v>0</v>
      </c>
      <c r="BG1923" s="198">
        <f t="shared" si="254"/>
        <v>0</v>
      </c>
      <c r="BH1923" s="198">
        <f t="shared" si="255"/>
        <v>0</v>
      </c>
      <c r="BI1923" s="198">
        <f t="shared" si="256"/>
        <v>0</v>
      </c>
      <c r="BJ1923" s="18" t="s">
        <v>8</v>
      </c>
      <c r="BK1923" s="198">
        <f t="shared" si="257"/>
        <v>0</v>
      </c>
      <c r="BL1923" s="18" t="s">
        <v>283</v>
      </c>
      <c r="BM1923" s="197" t="s">
        <v>4416</v>
      </c>
    </row>
    <row r="1924" spans="1:65" s="2" customFormat="1" ht="16.5" customHeight="1">
      <c r="A1924" s="35"/>
      <c r="B1924" s="36"/>
      <c r="C1924" s="187" t="s">
        <v>4417</v>
      </c>
      <c r="D1924" s="187" t="s">
        <v>160</v>
      </c>
      <c r="E1924" s="188" t="s">
        <v>3122</v>
      </c>
      <c r="F1924" s="189" t="s">
        <v>1738</v>
      </c>
      <c r="G1924" s="190" t="s">
        <v>1739</v>
      </c>
      <c r="H1924" s="191">
        <v>50</v>
      </c>
      <c r="I1924" s="192"/>
      <c r="J1924" s="191">
        <f t="shared" si="248"/>
        <v>0</v>
      </c>
      <c r="K1924" s="189" t="s">
        <v>1</v>
      </c>
      <c r="L1924" s="40"/>
      <c r="M1924" s="193" t="s">
        <v>1</v>
      </c>
      <c r="N1924" s="194" t="s">
        <v>41</v>
      </c>
      <c r="O1924" s="72"/>
      <c r="P1924" s="195">
        <f t="shared" si="249"/>
        <v>0</v>
      </c>
      <c r="Q1924" s="195">
        <v>0</v>
      </c>
      <c r="R1924" s="195">
        <f t="shared" si="250"/>
        <v>0</v>
      </c>
      <c r="S1924" s="195">
        <v>0</v>
      </c>
      <c r="T1924" s="196">
        <f t="shared" si="251"/>
        <v>0</v>
      </c>
      <c r="U1924" s="35"/>
      <c r="V1924" s="35"/>
      <c r="W1924" s="35"/>
      <c r="X1924" s="35"/>
      <c r="Y1924" s="35"/>
      <c r="Z1924" s="35"/>
      <c r="AA1924" s="35"/>
      <c r="AB1924" s="35"/>
      <c r="AC1924" s="35"/>
      <c r="AD1924" s="35"/>
      <c r="AE1924" s="35"/>
      <c r="AR1924" s="197" t="s">
        <v>283</v>
      </c>
      <c r="AT1924" s="197" t="s">
        <v>160</v>
      </c>
      <c r="AU1924" s="197" t="s">
        <v>85</v>
      </c>
      <c r="AY1924" s="18" t="s">
        <v>158</v>
      </c>
      <c r="BE1924" s="198">
        <f t="shared" si="252"/>
        <v>0</v>
      </c>
      <c r="BF1924" s="198">
        <f t="shared" si="253"/>
        <v>0</v>
      </c>
      <c r="BG1924" s="198">
        <f t="shared" si="254"/>
        <v>0</v>
      </c>
      <c r="BH1924" s="198">
        <f t="shared" si="255"/>
        <v>0</v>
      </c>
      <c r="BI1924" s="198">
        <f t="shared" si="256"/>
        <v>0</v>
      </c>
      <c r="BJ1924" s="18" t="s">
        <v>8</v>
      </c>
      <c r="BK1924" s="198">
        <f t="shared" si="257"/>
        <v>0</v>
      </c>
      <c r="BL1924" s="18" t="s">
        <v>283</v>
      </c>
      <c r="BM1924" s="197" t="s">
        <v>4418</v>
      </c>
    </row>
    <row r="1925" spans="1:65" s="2" customFormat="1" ht="24">
      <c r="A1925" s="35"/>
      <c r="B1925" s="36"/>
      <c r="C1925" s="187" t="s">
        <v>4419</v>
      </c>
      <c r="D1925" s="187" t="s">
        <v>160</v>
      </c>
      <c r="E1925" s="188" t="s">
        <v>3125</v>
      </c>
      <c r="F1925" s="189" t="s">
        <v>3126</v>
      </c>
      <c r="G1925" s="190" t="s">
        <v>163</v>
      </c>
      <c r="H1925" s="191">
        <v>6</v>
      </c>
      <c r="I1925" s="192"/>
      <c r="J1925" s="191">
        <f t="shared" si="248"/>
        <v>0</v>
      </c>
      <c r="K1925" s="189" t="s">
        <v>1</v>
      </c>
      <c r="L1925" s="40"/>
      <c r="M1925" s="193" t="s">
        <v>1</v>
      </c>
      <c r="N1925" s="194" t="s">
        <v>41</v>
      </c>
      <c r="O1925" s="72"/>
      <c r="P1925" s="195">
        <f t="shared" si="249"/>
        <v>0</v>
      </c>
      <c r="Q1925" s="195">
        <v>0</v>
      </c>
      <c r="R1925" s="195">
        <f t="shared" si="250"/>
        <v>0</v>
      </c>
      <c r="S1925" s="195">
        <v>0</v>
      </c>
      <c r="T1925" s="196">
        <f t="shared" si="251"/>
        <v>0</v>
      </c>
      <c r="U1925" s="35"/>
      <c r="V1925" s="35"/>
      <c r="W1925" s="35"/>
      <c r="X1925" s="35"/>
      <c r="Y1925" s="35"/>
      <c r="Z1925" s="35"/>
      <c r="AA1925" s="35"/>
      <c r="AB1925" s="35"/>
      <c r="AC1925" s="35"/>
      <c r="AD1925" s="35"/>
      <c r="AE1925" s="35"/>
      <c r="AR1925" s="197" t="s">
        <v>283</v>
      </c>
      <c r="AT1925" s="197" t="s">
        <v>160</v>
      </c>
      <c r="AU1925" s="197" t="s">
        <v>85</v>
      </c>
      <c r="AY1925" s="18" t="s">
        <v>158</v>
      </c>
      <c r="BE1925" s="198">
        <f t="shared" si="252"/>
        <v>0</v>
      </c>
      <c r="BF1925" s="198">
        <f t="shared" si="253"/>
        <v>0</v>
      </c>
      <c r="BG1925" s="198">
        <f t="shared" si="254"/>
        <v>0</v>
      </c>
      <c r="BH1925" s="198">
        <f t="shared" si="255"/>
        <v>0</v>
      </c>
      <c r="BI1925" s="198">
        <f t="shared" si="256"/>
        <v>0</v>
      </c>
      <c r="BJ1925" s="18" t="s">
        <v>8</v>
      </c>
      <c r="BK1925" s="198">
        <f t="shared" si="257"/>
        <v>0</v>
      </c>
      <c r="BL1925" s="18" t="s">
        <v>283</v>
      </c>
      <c r="BM1925" s="197" t="s">
        <v>4420</v>
      </c>
    </row>
    <row r="1926" spans="1:65" s="2" customFormat="1" ht="16.5" customHeight="1">
      <c r="A1926" s="35"/>
      <c r="B1926" s="36"/>
      <c r="C1926" s="187" t="s">
        <v>4421</v>
      </c>
      <c r="D1926" s="187" t="s">
        <v>160</v>
      </c>
      <c r="E1926" s="188" t="s">
        <v>4422</v>
      </c>
      <c r="F1926" s="189" t="s">
        <v>3134</v>
      </c>
      <c r="G1926" s="190" t="s">
        <v>498</v>
      </c>
      <c r="H1926" s="191">
        <v>1</v>
      </c>
      <c r="I1926" s="192"/>
      <c r="J1926" s="191">
        <f t="shared" si="248"/>
        <v>0</v>
      </c>
      <c r="K1926" s="189" t="s">
        <v>1</v>
      </c>
      <c r="L1926" s="40"/>
      <c r="M1926" s="193" t="s">
        <v>1</v>
      </c>
      <c r="N1926" s="194" t="s">
        <v>41</v>
      </c>
      <c r="O1926" s="72"/>
      <c r="P1926" s="195">
        <f t="shared" si="249"/>
        <v>0</v>
      </c>
      <c r="Q1926" s="195">
        <v>0</v>
      </c>
      <c r="R1926" s="195">
        <f t="shared" si="250"/>
        <v>0</v>
      </c>
      <c r="S1926" s="195">
        <v>0</v>
      </c>
      <c r="T1926" s="196">
        <f t="shared" si="251"/>
        <v>0</v>
      </c>
      <c r="U1926" s="35"/>
      <c r="V1926" s="35"/>
      <c r="W1926" s="35"/>
      <c r="X1926" s="35"/>
      <c r="Y1926" s="35"/>
      <c r="Z1926" s="35"/>
      <c r="AA1926" s="35"/>
      <c r="AB1926" s="35"/>
      <c r="AC1926" s="35"/>
      <c r="AD1926" s="35"/>
      <c r="AE1926" s="35"/>
      <c r="AR1926" s="197" t="s">
        <v>283</v>
      </c>
      <c r="AT1926" s="197" t="s">
        <v>160</v>
      </c>
      <c r="AU1926" s="197" t="s">
        <v>85</v>
      </c>
      <c r="AY1926" s="18" t="s">
        <v>158</v>
      </c>
      <c r="BE1926" s="198">
        <f t="shared" si="252"/>
        <v>0</v>
      </c>
      <c r="BF1926" s="198">
        <f t="shared" si="253"/>
        <v>0</v>
      </c>
      <c r="BG1926" s="198">
        <f t="shared" si="254"/>
        <v>0</v>
      </c>
      <c r="BH1926" s="198">
        <f t="shared" si="255"/>
        <v>0</v>
      </c>
      <c r="BI1926" s="198">
        <f t="shared" si="256"/>
        <v>0</v>
      </c>
      <c r="BJ1926" s="18" t="s">
        <v>8</v>
      </c>
      <c r="BK1926" s="198">
        <f t="shared" si="257"/>
        <v>0</v>
      </c>
      <c r="BL1926" s="18" t="s">
        <v>283</v>
      </c>
      <c r="BM1926" s="197" t="s">
        <v>4423</v>
      </c>
    </row>
    <row r="1927" spans="1:65" s="2" customFormat="1" ht="16.5" customHeight="1">
      <c r="A1927" s="35"/>
      <c r="B1927" s="36"/>
      <c r="C1927" s="187" t="s">
        <v>4424</v>
      </c>
      <c r="D1927" s="187" t="s">
        <v>160</v>
      </c>
      <c r="E1927" s="188" t="s">
        <v>4425</v>
      </c>
      <c r="F1927" s="189" t="s">
        <v>1743</v>
      </c>
      <c r="G1927" s="190" t="s">
        <v>498</v>
      </c>
      <c r="H1927" s="191">
        <v>1</v>
      </c>
      <c r="I1927" s="192"/>
      <c r="J1927" s="191">
        <f t="shared" si="248"/>
        <v>0</v>
      </c>
      <c r="K1927" s="189" t="s">
        <v>1</v>
      </c>
      <c r="L1927" s="40"/>
      <c r="M1927" s="193" t="s">
        <v>1</v>
      </c>
      <c r="N1927" s="194" t="s">
        <v>41</v>
      </c>
      <c r="O1927" s="72"/>
      <c r="P1927" s="195">
        <f t="shared" si="249"/>
        <v>0</v>
      </c>
      <c r="Q1927" s="195">
        <v>0</v>
      </c>
      <c r="R1927" s="195">
        <f t="shared" si="250"/>
        <v>0</v>
      </c>
      <c r="S1927" s="195">
        <v>0</v>
      </c>
      <c r="T1927" s="196">
        <f t="shared" si="251"/>
        <v>0</v>
      </c>
      <c r="U1927" s="35"/>
      <c r="V1927" s="35"/>
      <c r="W1927" s="35"/>
      <c r="X1927" s="35"/>
      <c r="Y1927" s="35"/>
      <c r="Z1927" s="35"/>
      <c r="AA1927" s="35"/>
      <c r="AB1927" s="35"/>
      <c r="AC1927" s="35"/>
      <c r="AD1927" s="35"/>
      <c r="AE1927" s="35"/>
      <c r="AR1927" s="197" t="s">
        <v>283</v>
      </c>
      <c r="AT1927" s="197" t="s">
        <v>160</v>
      </c>
      <c r="AU1927" s="197" t="s">
        <v>85</v>
      </c>
      <c r="AY1927" s="18" t="s">
        <v>158</v>
      </c>
      <c r="BE1927" s="198">
        <f t="shared" si="252"/>
        <v>0</v>
      </c>
      <c r="BF1927" s="198">
        <f t="shared" si="253"/>
        <v>0</v>
      </c>
      <c r="BG1927" s="198">
        <f t="shared" si="254"/>
        <v>0</v>
      </c>
      <c r="BH1927" s="198">
        <f t="shared" si="255"/>
        <v>0</v>
      </c>
      <c r="BI1927" s="198">
        <f t="shared" si="256"/>
        <v>0</v>
      </c>
      <c r="BJ1927" s="18" t="s">
        <v>8</v>
      </c>
      <c r="BK1927" s="198">
        <f t="shared" si="257"/>
        <v>0</v>
      </c>
      <c r="BL1927" s="18" t="s">
        <v>283</v>
      </c>
      <c r="BM1927" s="197" t="s">
        <v>4426</v>
      </c>
    </row>
    <row r="1928" spans="1:65" s="2" customFormat="1" ht="16.5" customHeight="1">
      <c r="A1928" s="35"/>
      <c r="B1928" s="36"/>
      <c r="C1928" s="187" t="s">
        <v>4427</v>
      </c>
      <c r="D1928" s="187" t="s">
        <v>160</v>
      </c>
      <c r="E1928" s="188" t="s">
        <v>4428</v>
      </c>
      <c r="F1928" s="189" t="s">
        <v>1752</v>
      </c>
      <c r="G1928" s="190" t="s">
        <v>498</v>
      </c>
      <c r="H1928" s="191">
        <v>1</v>
      </c>
      <c r="I1928" s="192"/>
      <c r="J1928" s="191">
        <f t="shared" si="248"/>
        <v>0</v>
      </c>
      <c r="K1928" s="189" t="s">
        <v>1</v>
      </c>
      <c r="L1928" s="40"/>
      <c r="M1928" s="193" t="s">
        <v>1</v>
      </c>
      <c r="N1928" s="194" t="s">
        <v>41</v>
      </c>
      <c r="O1928" s="72"/>
      <c r="P1928" s="195">
        <f t="shared" si="249"/>
        <v>0</v>
      </c>
      <c r="Q1928" s="195">
        <v>0</v>
      </c>
      <c r="R1928" s="195">
        <f t="shared" si="250"/>
        <v>0</v>
      </c>
      <c r="S1928" s="195">
        <v>0</v>
      </c>
      <c r="T1928" s="196">
        <f t="shared" si="251"/>
        <v>0</v>
      </c>
      <c r="U1928" s="35"/>
      <c r="V1928" s="35"/>
      <c r="W1928" s="35"/>
      <c r="X1928" s="35"/>
      <c r="Y1928" s="35"/>
      <c r="Z1928" s="35"/>
      <c r="AA1928" s="35"/>
      <c r="AB1928" s="35"/>
      <c r="AC1928" s="35"/>
      <c r="AD1928" s="35"/>
      <c r="AE1928" s="35"/>
      <c r="AR1928" s="197" t="s">
        <v>283</v>
      </c>
      <c r="AT1928" s="197" t="s">
        <v>160</v>
      </c>
      <c r="AU1928" s="197" t="s">
        <v>85</v>
      </c>
      <c r="AY1928" s="18" t="s">
        <v>158</v>
      </c>
      <c r="BE1928" s="198">
        <f t="shared" si="252"/>
        <v>0</v>
      </c>
      <c r="BF1928" s="198">
        <f t="shared" si="253"/>
        <v>0</v>
      </c>
      <c r="BG1928" s="198">
        <f t="shared" si="254"/>
        <v>0</v>
      </c>
      <c r="BH1928" s="198">
        <f t="shared" si="255"/>
        <v>0</v>
      </c>
      <c r="BI1928" s="198">
        <f t="shared" si="256"/>
        <v>0</v>
      </c>
      <c r="BJ1928" s="18" t="s">
        <v>8</v>
      </c>
      <c r="BK1928" s="198">
        <f t="shared" si="257"/>
        <v>0</v>
      </c>
      <c r="BL1928" s="18" t="s">
        <v>283</v>
      </c>
      <c r="BM1928" s="197" t="s">
        <v>4429</v>
      </c>
    </row>
    <row r="1929" spans="1:65" s="2" customFormat="1" ht="16.5" customHeight="1">
      <c r="A1929" s="35"/>
      <c r="B1929" s="36"/>
      <c r="C1929" s="187" t="s">
        <v>4430</v>
      </c>
      <c r="D1929" s="187" t="s">
        <v>160</v>
      </c>
      <c r="E1929" s="188" t="s">
        <v>3139</v>
      </c>
      <c r="F1929" s="189" t="s">
        <v>3140</v>
      </c>
      <c r="G1929" s="190" t="s">
        <v>498</v>
      </c>
      <c r="H1929" s="191">
        <v>1</v>
      </c>
      <c r="I1929" s="192"/>
      <c r="J1929" s="191">
        <f t="shared" si="248"/>
        <v>0</v>
      </c>
      <c r="K1929" s="189" t="s">
        <v>1</v>
      </c>
      <c r="L1929" s="40"/>
      <c r="M1929" s="193" t="s">
        <v>1</v>
      </c>
      <c r="N1929" s="194" t="s">
        <v>41</v>
      </c>
      <c r="O1929" s="72"/>
      <c r="P1929" s="195">
        <f t="shared" si="249"/>
        <v>0</v>
      </c>
      <c r="Q1929" s="195">
        <v>0</v>
      </c>
      <c r="R1929" s="195">
        <f t="shared" si="250"/>
        <v>0</v>
      </c>
      <c r="S1929" s="195">
        <v>0</v>
      </c>
      <c r="T1929" s="196">
        <f t="shared" si="251"/>
        <v>0</v>
      </c>
      <c r="U1929" s="35"/>
      <c r="V1929" s="35"/>
      <c r="W1929" s="35"/>
      <c r="X1929" s="35"/>
      <c r="Y1929" s="35"/>
      <c r="Z1929" s="35"/>
      <c r="AA1929" s="35"/>
      <c r="AB1929" s="35"/>
      <c r="AC1929" s="35"/>
      <c r="AD1929" s="35"/>
      <c r="AE1929" s="35"/>
      <c r="AR1929" s="197" t="s">
        <v>283</v>
      </c>
      <c r="AT1929" s="197" t="s">
        <v>160</v>
      </c>
      <c r="AU1929" s="197" t="s">
        <v>85</v>
      </c>
      <c r="AY1929" s="18" t="s">
        <v>158</v>
      </c>
      <c r="BE1929" s="198">
        <f t="shared" si="252"/>
        <v>0</v>
      </c>
      <c r="BF1929" s="198">
        <f t="shared" si="253"/>
        <v>0</v>
      </c>
      <c r="BG1929" s="198">
        <f t="shared" si="254"/>
        <v>0</v>
      </c>
      <c r="BH1929" s="198">
        <f t="shared" si="255"/>
        <v>0</v>
      </c>
      <c r="BI1929" s="198">
        <f t="shared" si="256"/>
        <v>0</v>
      </c>
      <c r="BJ1929" s="18" t="s">
        <v>8</v>
      </c>
      <c r="BK1929" s="198">
        <f t="shared" si="257"/>
        <v>0</v>
      </c>
      <c r="BL1929" s="18" t="s">
        <v>283</v>
      </c>
      <c r="BM1929" s="197" t="s">
        <v>4431</v>
      </c>
    </row>
    <row r="1930" spans="1:65" s="2" customFormat="1" ht="16.5" customHeight="1">
      <c r="A1930" s="35"/>
      <c r="B1930" s="36"/>
      <c r="C1930" s="187" t="s">
        <v>4432</v>
      </c>
      <c r="D1930" s="187" t="s">
        <v>160</v>
      </c>
      <c r="E1930" s="188" t="s">
        <v>3143</v>
      </c>
      <c r="F1930" s="189" t="s">
        <v>1726</v>
      </c>
      <c r="G1930" s="190" t="s">
        <v>1739</v>
      </c>
      <c r="H1930" s="191">
        <v>12</v>
      </c>
      <c r="I1930" s="192"/>
      <c r="J1930" s="191">
        <f t="shared" si="248"/>
        <v>0</v>
      </c>
      <c r="K1930" s="189" t="s">
        <v>1</v>
      </c>
      <c r="L1930" s="40"/>
      <c r="M1930" s="193" t="s">
        <v>1</v>
      </c>
      <c r="N1930" s="194" t="s">
        <v>41</v>
      </c>
      <c r="O1930" s="72"/>
      <c r="P1930" s="195">
        <f t="shared" si="249"/>
        <v>0</v>
      </c>
      <c r="Q1930" s="195">
        <v>0</v>
      </c>
      <c r="R1930" s="195">
        <f t="shared" si="250"/>
        <v>0</v>
      </c>
      <c r="S1930" s="195">
        <v>0</v>
      </c>
      <c r="T1930" s="196">
        <f t="shared" si="251"/>
        <v>0</v>
      </c>
      <c r="U1930" s="35"/>
      <c r="V1930" s="35"/>
      <c r="W1930" s="35"/>
      <c r="X1930" s="35"/>
      <c r="Y1930" s="35"/>
      <c r="Z1930" s="35"/>
      <c r="AA1930" s="35"/>
      <c r="AB1930" s="35"/>
      <c r="AC1930" s="35"/>
      <c r="AD1930" s="35"/>
      <c r="AE1930" s="35"/>
      <c r="AR1930" s="197" t="s">
        <v>283</v>
      </c>
      <c r="AT1930" s="197" t="s">
        <v>160</v>
      </c>
      <c r="AU1930" s="197" t="s">
        <v>85</v>
      </c>
      <c r="AY1930" s="18" t="s">
        <v>158</v>
      </c>
      <c r="BE1930" s="198">
        <f t="shared" si="252"/>
        <v>0</v>
      </c>
      <c r="BF1930" s="198">
        <f t="shared" si="253"/>
        <v>0</v>
      </c>
      <c r="BG1930" s="198">
        <f t="shared" si="254"/>
        <v>0</v>
      </c>
      <c r="BH1930" s="198">
        <f t="shared" si="255"/>
        <v>0</v>
      </c>
      <c r="BI1930" s="198">
        <f t="shared" si="256"/>
        <v>0</v>
      </c>
      <c r="BJ1930" s="18" t="s">
        <v>8</v>
      </c>
      <c r="BK1930" s="198">
        <f t="shared" si="257"/>
        <v>0</v>
      </c>
      <c r="BL1930" s="18" t="s">
        <v>283</v>
      </c>
      <c r="BM1930" s="197" t="s">
        <v>4433</v>
      </c>
    </row>
    <row r="1931" spans="1:65" s="2" customFormat="1" ht="16.5" customHeight="1">
      <c r="A1931" s="35"/>
      <c r="B1931" s="36"/>
      <c r="C1931" s="187" t="s">
        <v>4434</v>
      </c>
      <c r="D1931" s="187" t="s">
        <v>160</v>
      </c>
      <c r="E1931" s="188" t="s">
        <v>3146</v>
      </c>
      <c r="F1931" s="189" t="s">
        <v>1730</v>
      </c>
      <c r="G1931" s="190" t="s">
        <v>498</v>
      </c>
      <c r="H1931" s="191">
        <v>1</v>
      </c>
      <c r="I1931" s="192"/>
      <c r="J1931" s="191">
        <f t="shared" ref="J1931:J1994" si="258">ROUND(I1931*H1931,0)</f>
        <v>0</v>
      </c>
      <c r="K1931" s="189" t="s">
        <v>1</v>
      </c>
      <c r="L1931" s="40"/>
      <c r="M1931" s="193" t="s">
        <v>1</v>
      </c>
      <c r="N1931" s="194" t="s">
        <v>41</v>
      </c>
      <c r="O1931" s="72"/>
      <c r="P1931" s="195">
        <f t="shared" ref="P1931:P1994" si="259">O1931*H1931</f>
        <v>0</v>
      </c>
      <c r="Q1931" s="195">
        <v>0</v>
      </c>
      <c r="R1931" s="195">
        <f t="shared" ref="R1931:R1994" si="260">Q1931*H1931</f>
        <v>0</v>
      </c>
      <c r="S1931" s="195">
        <v>0</v>
      </c>
      <c r="T1931" s="196">
        <f t="shared" ref="T1931:T1994" si="261">S1931*H1931</f>
        <v>0</v>
      </c>
      <c r="U1931" s="35"/>
      <c r="V1931" s="35"/>
      <c r="W1931" s="35"/>
      <c r="X1931" s="35"/>
      <c r="Y1931" s="35"/>
      <c r="Z1931" s="35"/>
      <c r="AA1931" s="35"/>
      <c r="AB1931" s="35"/>
      <c r="AC1931" s="35"/>
      <c r="AD1931" s="35"/>
      <c r="AE1931" s="35"/>
      <c r="AR1931" s="197" t="s">
        <v>283</v>
      </c>
      <c r="AT1931" s="197" t="s">
        <v>160</v>
      </c>
      <c r="AU1931" s="197" t="s">
        <v>85</v>
      </c>
      <c r="AY1931" s="18" t="s">
        <v>158</v>
      </c>
      <c r="BE1931" s="198">
        <f t="shared" ref="BE1931:BE1994" si="262">IF(N1931="základní",J1931,0)</f>
        <v>0</v>
      </c>
      <c r="BF1931" s="198">
        <f t="shared" ref="BF1931:BF1994" si="263">IF(N1931="snížená",J1931,0)</f>
        <v>0</v>
      </c>
      <c r="BG1931" s="198">
        <f t="shared" ref="BG1931:BG1994" si="264">IF(N1931="zákl. přenesená",J1931,0)</f>
        <v>0</v>
      </c>
      <c r="BH1931" s="198">
        <f t="shared" ref="BH1931:BH1994" si="265">IF(N1931="sníž. přenesená",J1931,0)</f>
        <v>0</v>
      </c>
      <c r="BI1931" s="198">
        <f t="shared" ref="BI1931:BI1994" si="266">IF(N1931="nulová",J1931,0)</f>
        <v>0</v>
      </c>
      <c r="BJ1931" s="18" t="s">
        <v>8</v>
      </c>
      <c r="BK1931" s="198">
        <f t="shared" ref="BK1931:BK1994" si="267">ROUND(I1931*H1931,0)</f>
        <v>0</v>
      </c>
      <c r="BL1931" s="18" t="s">
        <v>283</v>
      </c>
      <c r="BM1931" s="197" t="s">
        <v>4435</v>
      </c>
    </row>
    <row r="1932" spans="1:65" s="2" customFormat="1" ht="16.5" customHeight="1">
      <c r="A1932" s="35"/>
      <c r="B1932" s="36"/>
      <c r="C1932" s="187" t="s">
        <v>4436</v>
      </c>
      <c r="D1932" s="187" t="s">
        <v>160</v>
      </c>
      <c r="E1932" s="188" t="s">
        <v>4437</v>
      </c>
      <c r="F1932" s="189" t="s">
        <v>3149</v>
      </c>
      <c r="G1932" s="190" t="s">
        <v>498</v>
      </c>
      <c r="H1932" s="191">
        <v>1</v>
      </c>
      <c r="I1932" s="192"/>
      <c r="J1932" s="191">
        <f t="shared" si="258"/>
        <v>0</v>
      </c>
      <c r="K1932" s="189" t="s">
        <v>1</v>
      </c>
      <c r="L1932" s="40"/>
      <c r="M1932" s="193" t="s">
        <v>1</v>
      </c>
      <c r="N1932" s="194" t="s">
        <v>41</v>
      </c>
      <c r="O1932" s="72"/>
      <c r="P1932" s="195">
        <f t="shared" si="259"/>
        <v>0</v>
      </c>
      <c r="Q1932" s="195">
        <v>0</v>
      </c>
      <c r="R1932" s="195">
        <f t="shared" si="260"/>
        <v>0</v>
      </c>
      <c r="S1932" s="195">
        <v>0</v>
      </c>
      <c r="T1932" s="196">
        <f t="shared" si="261"/>
        <v>0</v>
      </c>
      <c r="U1932" s="35"/>
      <c r="V1932" s="35"/>
      <c r="W1932" s="35"/>
      <c r="X1932" s="35"/>
      <c r="Y1932" s="35"/>
      <c r="Z1932" s="35"/>
      <c r="AA1932" s="35"/>
      <c r="AB1932" s="35"/>
      <c r="AC1932" s="35"/>
      <c r="AD1932" s="35"/>
      <c r="AE1932" s="35"/>
      <c r="AR1932" s="197" t="s">
        <v>283</v>
      </c>
      <c r="AT1932" s="197" t="s">
        <v>160</v>
      </c>
      <c r="AU1932" s="197" t="s">
        <v>85</v>
      </c>
      <c r="AY1932" s="18" t="s">
        <v>158</v>
      </c>
      <c r="BE1932" s="198">
        <f t="shared" si="262"/>
        <v>0</v>
      </c>
      <c r="BF1932" s="198">
        <f t="shared" si="263"/>
        <v>0</v>
      </c>
      <c r="BG1932" s="198">
        <f t="shared" si="264"/>
        <v>0</v>
      </c>
      <c r="BH1932" s="198">
        <f t="shared" si="265"/>
        <v>0</v>
      </c>
      <c r="BI1932" s="198">
        <f t="shared" si="266"/>
        <v>0</v>
      </c>
      <c r="BJ1932" s="18" t="s">
        <v>8</v>
      </c>
      <c r="BK1932" s="198">
        <f t="shared" si="267"/>
        <v>0</v>
      </c>
      <c r="BL1932" s="18" t="s">
        <v>283</v>
      </c>
      <c r="BM1932" s="197" t="s">
        <v>4438</v>
      </c>
    </row>
    <row r="1933" spans="1:65" s="2" customFormat="1" ht="36">
      <c r="A1933" s="35"/>
      <c r="B1933" s="36"/>
      <c r="C1933" s="187" t="s">
        <v>4439</v>
      </c>
      <c r="D1933" s="187" t="s">
        <v>160</v>
      </c>
      <c r="E1933" s="188" t="s">
        <v>3637</v>
      </c>
      <c r="F1933" s="189" t="s">
        <v>3638</v>
      </c>
      <c r="G1933" s="190" t="s">
        <v>498</v>
      </c>
      <c r="H1933" s="191">
        <v>1</v>
      </c>
      <c r="I1933" s="192"/>
      <c r="J1933" s="191">
        <f t="shared" si="258"/>
        <v>0</v>
      </c>
      <c r="K1933" s="189" t="s">
        <v>1</v>
      </c>
      <c r="L1933" s="40"/>
      <c r="M1933" s="193" t="s">
        <v>1</v>
      </c>
      <c r="N1933" s="194" t="s">
        <v>41</v>
      </c>
      <c r="O1933" s="72"/>
      <c r="P1933" s="195">
        <f t="shared" si="259"/>
        <v>0</v>
      </c>
      <c r="Q1933" s="195">
        <v>0</v>
      </c>
      <c r="R1933" s="195">
        <f t="shared" si="260"/>
        <v>0</v>
      </c>
      <c r="S1933" s="195">
        <v>0</v>
      </c>
      <c r="T1933" s="196">
        <f t="shared" si="261"/>
        <v>0</v>
      </c>
      <c r="U1933" s="35"/>
      <c r="V1933" s="35"/>
      <c r="W1933" s="35"/>
      <c r="X1933" s="35"/>
      <c r="Y1933" s="35"/>
      <c r="Z1933" s="35"/>
      <c r="AA1933" s="35"/>
      <c r="AB1933" s="35"/>
      <c r="AC1933" s="35"/>
      <c r="AD1933" s="35"/>
      <c r="AE1933" s="35"/>
      <c r="AR1933" s="197" t="s">
        <v>283</v>
      </c>
      <c r="AT1933" s="197" t="s">
        <v>160</v>
      </c>
      <c r="AU1933" s="197" t="s">
        <v>85</v>
      </c>
      <c r="AY1933" s="18" t="s">
        <v>158</v>
      </c>
      <c r="BE1933" s="198">
        <f t="shared" si="262"/>
        <v>0</v>
      </c>
      <c r="BF1933" s="198">
        <f t="shared" si="263"/>
        <v>0</v>
      </c>
      <c r="BG1933" s="198">
        <f t="shared" si="264"/>
        <v>0</v>
      </c>
      <c r="BH1933" s="198">
        <f t="shared" si="265"/>
        <v>0</v>
      </c>
      <c r="BI1933" s="198">
        <f t="shared" si="266"/>
        <v>0</v>
      </c>
      <c r="BJ1933" s="18" t="s">
        <v>8</v>
      </c>
      <c r="BK1933" s="198">
        <f t="shared" si="267"/>
        <v>0</v>
      </c>
      <c r="BL1933" s="18" t="s">
        <v>283</v>
      </c>
      <c r="BM1933" s="197" t="s">
        <v>4440</v>
      </c>
    </row>
    <row r="1934" spans="1:65" s="2" customFormat="1" ht="24">
      <c r="A1934" s="35"/>
      <c r="B1934" s="36"/>
      <c r="C1934" s="187" t="s">
        <v>4441</v>
      </c>
      <c r="D1934" s="187" t="s">
        <v>160</v>
      </c>
      <c r="E1934" s="188" t="s">
        <v>3641</v>
      </c>
      <c r="F1934" s="189" t="s">
        <v>3642</v>
      </c>
      <c r="G1934" s="190" t="s">
        <v>498</v>
      </c>
      <c r="H1934" s="191">
        <v>2</v>
      </c>
      <c r="I1934" s="192"/>
      <c r="J1934" s="191">
        <f t="shared" si="258"/>
        <v>0</v>
      </c>
      <c r="K1934" s="189" t="s">
        <v>1</v>
      </c>
      <c r="L1934" s="40"/>
      <c r="M1934" s="193" t="s">
        <v>1</v>
      </c>
      <c r="N1934" s="194" t="s">
        <v>41</v>
      </c>
      <c r="O1934" s="72"/>
      <c r="P1934" s="195">
        <f t="shared" si="259"/>
        <v>0</v>
      </c>
      <c r="Q1934" s="195">
        <v>0</v>
      </c>
      <c r="R1934" s="195">
        <f t="shared" si="260"/>
        <v>0</v>
      </c>
      <c r="S1934" s="195">
        <v>0</v>
      </c>
      <c r="T1934" s="196">
        <f t="shared" si="261"/>
        <v>0</v>
      </c>
      <c r="U1934" s="35"/>
      <c r="V1934" s="35"/>
      <c r="W1934" s="35"/>
      <c r="X1934" s="35"/>
      <c r="Y1934" s="35"/>
      <c r="Z1934" s="35"/>
      <c r="AA1934" s="35"/>
      <c r="AB1934" s="35"/>
      <c r="AC1934" s="35"/>
      <c r="AD1934" s="35"/>
      <c r="AE1934" s="35"/>
      <c r="AR1934" s="197" t="s">
        <v>283</v>
      </c>
      <c r="AT1934" s="197" t="s">
        <v>160</v>
      </c>
      <c r="AU1934" s="197" t="s">
        <v>85</v>
      </c>
      <c r="AY1934" s="18" t="s">
        <v>158</v>
      </c>
      <c r="BE1934" s="198">
        <f t="shared" si="262"/>
        <v>0</v>
      </c>
      <c r="BF1934" s="198">
        <f t="shared" si="263"/>
        <v>0</v>
      </c>
      <c r="BG1934" s="198">
        <f t="shared" si="264"/>
        <v>0</v>
      </c>
      <c r="BH1934" s="198">
        <f t="shared" si="265"/>
        <v>0</v>
      </c>
      <c r="BI1934" s="198">
        <f t="shared" si="266"/>
        <v>0</v>
      </c>
      <c r="BJ1934" s="18" t="s">
        <v>8</v>
      </c>
      <c r="BK1934" s="198">
        <f t="shared" si="267"/>
        <v>0</v>
      </c>
      <c r="BL1934" s="18" t="s">
        <v>283</v>
      </c>
      <c r="BM1934" s="197" t="s">
        <v>4442</v>
      </c>
    </row>
    <row r="1935" spans="1:65" s="2" customFormat="1" ht="24">
      <c r="A1935" s="35"/>
      <c r="B1935" s="36"/>
      <c r="C1935" s="187" t="s">
        <v>4443</v>
      </c>
      <c r="D1935" s="187" t="s">
        <v>160</v>
      </c>
      <c r="E1935" s="188" t="s">
        <v>3645</v>
      </c>
      <c r="F1935" s="189" t="s">
        <v>3646</v>
      </c>
      <c r="G1935" s="190" t="s">
        <v>498</v>
      </c>
      <c r="H1935" s="191">
        <v>1</v>
      </c>
      <c r="I1935" s="192"/>
      <c r="J1935" s="191">
        <f t="shared" si="258"/>
        <v>0</v>
      </c>
      <c r="K1935" s="189" t="s">
        <v>1</v>
      </c>
      <c r="L1935" s="40"/>
      <c r="M1935" s="193" t="s">
        <v>1</v>
      </c>
      <c r="N1935" s="194" t="s">
        <v>41</v>
      </c>
      <c r="O1935" s="72"/>
      <c r="P1935" s="195">
        <f t="shared" si="259"/>
        <v>0</v>
      </c>
      <c r="Q1935" s="195">
        <v>0</v>
      </c>
      <c r="R1935" s="195">
        <f t="shared" si="260"/>
        <v>0</v>
      </c>
      <c r="S1935" s="195">
        <v>0</v>
      </c>
      <c r="T1935" s="196">
        <f t="shared" si="261"/>
        <v>0</v>
      </c>
      <c r="U1935" s="35"/>
      <c r="V1935" s="35"/>
      <c r="W1935" s="35"/>
      <c r="X1935" s="35"/>
      <c r="Y1935" s="35"/>
      <c r="Z1935" s="35"/>
      <c r="AA1935" s="35"/>
      <c r="AB1935" s="35"/>
      <c r="AC1935" s="35"/>
      <c r="AD1935" s="35"/>
      <c r="AE1935" s="35"/>
      <c r="AR1935" s="197" t="s">
        <v>283</v>
      </c>
      <c r="AT1935" s="197" t="s">
        <v>160</v>
      </c>
      <c r="AU1935" s="197" t="s">
        <v>85</v>
      </c>
      <c r="AY1935" s="18" t="s">
        <v>158</v>
      </c>
      <c r="BE1935" s="198">
        <f t="shared" si="262"/>
        <v>0</v>
      </c>
      <c r="BF1935" s="198">
        <f t="shared" si="263"/>
        <v>0</v>
      </c>
      <c r="BG1935" s="198">
        <f t="shared" si="264"/>
        <v>0</v>
      </c>
      <c r="BH1935" s="198">
        <f t="shared" si="265"/>
        <v>0</v>
      </c>
      <c r="BI1935" s="198">
        <f t="shared" si="266"/>
        <v>0</v>
      </c>
      <c r="BJ1935" s="18" t="s">
        <v>8</v>
      </c>
      <c r="BK1935" s="198">
        <f t="shared" si="267"/>
        <v>0</v>
      </c>
      <c r="BL1935" s="18" t="s">
        <v>283</v>
      </c>
      <c r="BM1935" s="197" t="s">
        <v>4444</v>
      </c>
    </row>
    <row r="1936" spans="1:65" s="2" customFormat="1" ht="21.75" customHeight="1">
      <c r="A1936" s="35"/>
      <c r="B1936" s="36"/>
      <c r="C1936" s="187" t="s">
        <v>4445</v>
      </c>
      <c r="D1936" s="187" t="s">
        <v>160</v>
      </c>
      <c r="E1936" s="188" t="s">
        <v>3649</v>
      </c>
      <c r="F1936" s="189" t="s">
        <v>3650</v>
      </c>
      <c r="G1936" s="190" t="s">
        <v>498</v>
      </c>
      <c r="H1936" s="191">
        <v>2</v>
      </c>
      <c r="I1936" s="192"/>
      <c r="J1936" s="191">
        <f t="shared" si="258"/>
        <v>0</v>
      </c>
      <c r="K1936" s="189" t="s">
        <v>1</v>
      </c>
      <c r="L1936" s="40"/>
      <c r="M1936" s="193" t="s">
        <v>1</v>
      </c>
      <c r="N1936" s="194" t="s">
        <v>41</v>
      </c>
      <c r="O1936" s="72"/>
      <c r="P1936" s="195">
        <f t="shared" si="259"/>
        <v>0</v>
      </c>
      <c r="Q1936" s="195">
        <v>0</v>
      </c>
      <c r="R1936" s="195">
        <f t="shared" si="260"/>
        <v>0</v>
      </c>
      <c r="S1936" s="195">
        <v>0</v>
      </c>
      <c r="T1936" s="196">
        <f t="shared" si="261"/>
        <v>0</v>
      </c>
      <c r="U1936" s="35"/>
      <c r="V1936" s="35"/>
      <c r="W1936" s="35"/>
      <c r="X1936" s="35"/>
      <c r="Y1936" s="35"/>
      <c r="Z1936" s="35"/>
      <c r="AA1936" s="35"/>
      <c r="AB1936" s="35"/>
      <c r="AC1936" s="35"/>
      <c r="AD1936" s="35"/>
      <c r="AE1936" s="35"/>
      <c r="AR1936" s="197" t="s">
        <v>283</v>
      </c>
      <c r="AT1936" s="197" t="s">
        <v>160</v>
      </c>
      <c r="AU1936" s="197" t="s">
        <v>85</v>
      </c>
      <c r="AY1936" s="18" t="s">
        <v>158</v>
      </c>
      <c r="BE1936" s="198">
        <f t="shared" si="262"/>
        <v>0</v>
      </c>
      <c r="BF1936" s="198">
        <f t="shared" si="263"/>
        <v>0</v>
      </c>
      <c r="BG1936" s="198">
        <f t="shared" si="264"/>
        <v>0</v>
      </c>
      <c r="BH1936" s="198">
        <f t="shared" si="265"/>
        <v>0</v>
      </c>
      <c r="BI1936" s="198">
        <f t="shared" si="266"/>
        <v>0</v>
      </c>
      <c r="BJ1936" s="18" t="s">
        <v>8</v>
      </c>
      <c r="BK1936" s="198">
        <f t="shared" si="267"/>
        <v>0</v>
      </c>
      <c r="BL1936" s="18" t="s">
        <v>283</v>
      </c>
      <c r="BM1936" s="197" t="s">
        <v>4446</v>
      </c>
    </row>
    <row r="1937" spans="1:65" s="2" customFormat="1" ht="16.5" customHeight="1">
      <c r="A1937" s="35"/>
      <c r="B1937" s="36"/>
      <c r="C1937" s="187" t="s">
        <v>4447</v>
      </c>
      <c r="D1937" s="187" t="s">
        <v>160</v>
      </c>
      <c r="E1937" s="188" t="s">
        <v>3653</v>
      </c>
      <c r="F1937" s="189" t="s">
        <v>3654</v>
      </c>
      <c r="G1937" s="190" t="s">
        <v>498</v>
      </c>
      <c r="H1937" s="191">
        <v>1</v>
      </c>
      <c r="I1937" s="192"/>
      <c r="J1937" s="191">
        <f t="shared" si="258"/>
        <v>0</v>
      </c>
      <c r="K1937" s="189" t="s">
        <v>1</v>
      </c>
      <c r="L1937" s="40"/>
      <c r="M1937" s="193" t="s">
        <v>1</v>
      </c>
      <c r="N1937" s="194" t="s">
        <v>41</v>
      </c>
      <c r="O1937" s="72"/>
      <c r="P1937" s="195">
        <f t="shared" si="259"/>
        <v>0</v>
      </c>
      <c r="Q1937" s="195">
        <v>0</v>
      </c>
      <c r="R1937" s="195">
        <f t="shared" si="260"/>
        <v>0</v>
      </c>
      <c r="S1937" s="195">
        <v>0</v>
      </c>
      <c r="T1937" s="196">
        <f t="shared" si="261"/>
        <v>0</v>
      </c>
      <c r="U1937" s="35"/>
      <c r="V1937" s="35"/>
      <c r="W1937" s="35"/>
      <c r="X1937" s="35"/>
      <c r="Y1937" s="35"/>
      <c r="Z1937" s="35"/>
      <c r="AA1937" s="35"/>
      <c r="AB1937" s="35"/>
      <c r="AC1937" s="35"/>
      <c r="AD1937" s="35"/>
      <c r="AE1937" s="35"/>
      <c r="AR1937" s="197" t="s">
        <v>283</v>
      </c>
      <c r="AT1937" s="197" t="s">
        <v>160</v>
      </c>
      <c r="AU1937" s="197" t="s">
        <v>85</v>
      </c>
      <c r="AY1937" s="18" t="s">
        <v>158</v>
      </c>
      <c r="BE1937" s="198">
        <f t="shared" si="262"/>
        <v>0</v>
      </c>
      <c r="BF1937" s="198">
        <f t="shared" si="263"/>
        <v>0</v>
      </c>
      <c r="BG1937" s="198">
        <f t="shared" si="264"/>
        <v>0</v>
      </c>
      <c r="BH1937" s="198">
        <f t="shared" si="265"/>
        <v>0</v>
      </c>
      <c r="BI1937" s="198">
        <f t="shared" si="266"/>
        <v>0</v>
      </c>
      <c r="BJ1937" s="18" t="s">
        <v>8</v>
      </c>
      <c r="BK1937" s="198">
        <f t="shared" si="267"/>
        <v>0</v>
      </c>
      <c r="BL1937" s="18" t="s">
        <v>283</v>
      </c>
      <c r="BM1937" s="197" t="s">
        <v>4448</v>
      </c>
    </row>
    <row r="1938" spans="1:65" s="2" customFormat="1" ht="24">
      <c r="A1938" s="35"/>
      <c r="B1938" s="36"/>
      <c r="C1938" s="187" t="s">
        <v>4449</v>
      </c>
      <c r="D1938" s="187" t="s">
        <v>160</v>
      </c>
      <c r="E1938" s="188" t="s">
        <v>3657</v>
      </c>
      <c r="F1938" s="189" t="s">
        <v>3658</v>
      </c>
      <c r="G1938" s="190" t="s">
        <v>498</v>
      </c>
      <c r="H1938" s="191">
        <v>1</v>
      </c>
      <c r="I1938" s="192"/>
      <c r="J1938" s="191">
        <f t="shared" si="258"/>
        <v>0</v>
      </c>
      <c r="K1938" s="189" t="s">
        <v>1</v>
      </c>
      <c r="L1938" s="40"/>
      <c r="M1938" s="193" t="s">
        <v>1</v>
      </c>
      <c r="N1938" s="194" t="s">
        <v>41</v>
      </c>
      <c r="O1938" s="72"/>
      <c r="P1938" s="195">
        <f t="shared" si="259"/>
        <v>0</v>
      </c>
      <c r="Q1938" s="195">
        <v>0</v>
      </c>
      <c r="R1938" s="195">
        <f t="shared" si="260"/>
        <v>0</v>
      </c>
      <c r="S1938" s="195">
        <v>0</v>
      </c>
      <c r="T1938" s="196">
        <f t="shared" si="261"/>
        <v>0</v>
      </c>
      <c r="U1938" s="35"/>
      <c r="V1938" s="35"/>
      <c r="W1938" s="35"/>
      <c r="X1938" s="35"/>
      <c r="Y1938" s="35"/>
      <c r="Z1938" s="35"/>
      <c r="AA1938" s="35"/>
      <c r="AB1938" s="35"/>
      <c r="AC1938" s="35"/>
      <c r="AD1938" s="35"/>
      <c r="AE1938" s="35"/>
      <c r="AR1938" s="197" t="s">
        <v>283</v>
      </c>
      <c r="AT1938" s="197" t="s">
        <v>160</v>
      </c>
      <c r="AU1938" s="197" t="s">
        <v>85</v>
      </c>
      <c r="AY1938" s="18" t="s">
        <v>158</v>
      </c>
      <c r="BE1938" s="198">
        <f t="shared" si="262"/>
        <v>0</v>
      </c>
      <c r="BF1938" s="198">
        <f t="shared" si="263"/>
        <v>0</v>
      </c>
      <c r="BG1938" s="198">
        <f t="shared" si="264"/>
        <v>0</v>
      </c>
      <c r="BH1938" s="198">
        <f t="shared" si="265"/>
        <v>0</v>
      </c>
      <c r="BI1938" s="198">
        <f t="shared" si="266"/>
        <v>0</v>
      </c>
      <c r="BJ1938" s="18" t="s">
        <v>8</v>
      </c>
      <c r="BK1938" s="198">
        <f t="shared" si="267"/>
        <v>0</v>
      </c>
      <c r="BL1938" s="18" t="s">
        <v>283</v>
      </c>
      <c r="BM1938" s="197" t="s">
        <v>4450</v>
      </c>
    </row>
    <row r="1939" spans="1:65" s="2" customFormat="1" ht="24">
      <c r="A1939" s="35"/>
      <c r="B1939" s="36"/>
      <c r="C1939" s="187" t="s">
        <v>4451</v>
      </c>
      <c r="D1939" s="187" t="s">
        <v>160</v>
      </c>
      <c r="E1939" s="188" t="s">
        <v>3661</v>
      </c>
      <c r="F1939" s="189" t="s">
        <v>3556</v>
      </c>
      <c r="G1939" s="190" t="s">
        <v>498</v>
      </c>
      <c r="H1939" s="191">
        <v>2</v>
      </c>
      <c r="I1939" s="192"/>
      <c r="J1939" s="191">
        <f t="shared" si="258"/>
        <v>0</v>
      </c>
      <c r="K1939" s="189" t="s">
        <v>1</v>
      </c>
      <c r="L1939" s="40"/>
      <c r="M1939" s="193" t="s">
        <v>1</v>
      </c>
      <c r="N1939" s="194" t="s">
        <v>41</v>
      </c>
      <c r="O1939" s="72"/>
      <c r="P1939" s="195">
        <f t="shared" si="259"/>
        <v>0</v>
      </c>
      <c r="Q1939" s="195">
        <v>0</v>
      </c>
      <c r="R1939" s="195">
        <f t="shared" si="260"/>
        <v>0</v>
      </c>
      <c r="S1939" s="195">
        <v>0</v>
      </c>
      <c r="T1939" s="196">
        <f t="shared" si="261"/>
        <v>0</v>
      </c>
      <c r="U1939" s="35"/>
      <c r="V1939" s="35"/>
      <c r="W1939" s="35"/>
      <c r="X1939" s="35"/>
      <c r="Y1939" s="35"/>
      <c r="Z1939" s="35"/>
      <c r="AA1939" s="35"/>
      <c r="AB1939" s="35"/>
      <c r="AC1939" s="35"/>
      <c r="AD1939" s="35"/>
      <c r="AE1939" s="35"/>
      <c r="AR1939" s="197" t="s">
        <v>283</v>
      </c>
      <c r="AT1939" s="197" t="s">
        <v>160</v>
      </c>
      <c r="AU1939" s="197" t="s">
        <v>85</v>
      </c>
      <c r="AY1939" s="18" t="s">
        <v>158</v>
      </c>
      <c r="BE1939" s="198">
        <f t="shared" si="262"/>
        <v>0</v>
      </c>
      <c r="BF1939" s="198">
        <f t="shared" si="263"/>
        <v>0</v>
      </c>
      <c r="BG1939" s="198">
        <f t="shared" si="264"/>
        <v>0</v>
      </c>
      <c r="BH1939" s="198">
        <f t="shared" si="265"/>
        <v>0</v>
      </c>
      <c r="BI1939" s="198">
        <f t="shared" si="266"/>
        <v>0</v>
      </c>
      <c r="BJ1939" s="18" t="s">
        <v>8</v>
      </c>
      <c r="BK1939" s="198">
        <f t="shared" si="267"/>
        <v>0</v>
      </c>
      <c r="BL1939" s="18" t="s">
        <v>283</v>
      </c>
      <c r="BM1939" s="197" t="s">
        <v>4452</v>
      </c>
    </row>
    <row r="1940" spans="1:65" s="2" customFormat="1" ht="21.75" customHeight="1">
      <c r="A1940" s="35"/>
      <c r="B1940" s="36"/>
      <c r="C1940" s="187" t="s">
        <v>4453</v>
      </c>
      <c r="D1940" s="187" t="s">
        <v>160</v>
      </c>
      <c r="E1940" s="188" t="s">
        <v>3664</v>
      </c>
      <c r="F1940" s="189" t="s">
        <v>3591</v>
      </c>
      <c r="G1940" s="190" t="s">
        <v>498</v>
      </c>
      <c r="H1940" s="191">
        <v>1</v>
      </c>
      <c r="I1940" s="192"/>
      <c r="J1940" s="191">
        <f t="shared" si="258"/>
        <v>0</v>
      </c>
      <c r="K1940" s="189" t="s">
        <v>1</v>
      </c>
      <c r="L1940" s="40"/>
      <c r="M1940" s="193" t="s">
        <v>1</v>
      </c>
      <c r="N1940" s="194" t="s">
        <v>41</v>
      </c>
      <c r="O1940" s="72"/>
      <c r="P1940" s="195">
        <f t="shared" si="259"/>
        <v>0</v>
      </c>
      <c r="Q1940" s="195">
        <v>0</v>
      </c>
      <c r="R1940" s="195">
        <f t="shared" si="260"/>
        <v>0</v>
      </c>
      <c r="S1940" s="195">
        <v>0</v>
      </c>
      <c r="T1940" s="196">
        <f t="shared" si="261"/>
        <v>0</v>
      </c>
      <c r="U1940" s="35"/>
      <c r="V1940" s="35"/>
      <c r="W1940" s="35"/>
      <c r="X1940" s="35"/>
      <c r="Y1940" s="35"/>
      <c r="Z1940" s="35"/>
      <c r="AA1940" s="35"/>
      <c r="AB1940" s="35"/>
      <c r="AC1940" s="35"/>
      <c r="AD1940" s="35"/>
      <c r="AE1940" s="35"/>
      <c r="AR1940" s="197" t="s">
        <v>283</v>
      </c>
      <c r="AT1940" s="197" t="s">
        <v>160</v>
      </c>
      <c r="AU1940" s="197" t="s">
        <v>85</v>
      </c>
      <c r="AY1940" s="18" t="s">
        <v>158</v>
      </c>
      <c r="BE1940" s="198">
        <f t="shared" si="262"/>
        <v>0</v>
      </c>
      <c r="BF1940" s="198">
        <f t="shared" si="263"/>
        <v>0</v>
      </c>
      <c r="BG1940" s="198">
        <f t="shared" si="264"/>
        <v>0</v>
      </c>
      <c r="BH1940" s="198">
        <f t="shared" si="265"/>
        <v>0</v>
      </c>
      <c r="BI1940" s="198">
        <f t="shared" si="266"/>
        <v>0</v>
      </c>
      <c r="BJ1940" s="18" t="s">
        <v>8</v>
      </c>
      <c r="BK1940" s="198">
        <f t="shared" si="267"/>
        <v>0</v>
      </c>
      <c r="BL1940" s="18" t="s">
        <v>283</v>
      </c>
      <c r="BM1940" s="197" t="s">
        <v>4454</v>
      </c>
    </row>
    <row r="1941" spans="1:65" s="2" customFormat="1" ht="24">
      <c r="A1941" s="35"/>
      <c r="B1941" s="36"/>
      <c r="C1941" s="187" t="s">
        <v>4455</v>
      </c>
      <c r="D1941" s="187" t="s">
        <v>160</v>
      </c>
      <c r="E1941" s="188" t="s">
        <v>3667</v>
      </c>
      <c r="F1941" s="189" t="s">
        <v>3604</v>
      </c>
      <c r="G1941" s="190" t="s">
        <v>309</v>
      </c>
      <c r="H1941" s="191">
        <v>5</v>
      </c>
      <c r="I1941" s="192"/>
      <c r="J1941" s="191">
        <f t="shared" si="258"/>
        <v>0</v>
      </c>
      <c r="K1941" s="189" t="s">
        <v>1</v>
      </c>
      <c r="L1941" s="40"/>
      <c r="M1941" s="193" t="s">
        <v>1</v>
      </c>
      <c r="N1941" s="194" t="s">
        <v>41</v>
      </c>
      <c r="O1941" s="72"/>
      <c r="P1941" s="195">
        <f t="shared" si="259"/>
        <v>0</v>
      </c>
      <c r="Q1941" s="195">
        <v>0</v>
      </c>
      <c r="R1941" s="195">
        <f t="shared" si="260"/>
        <v>0</v>
      </c>
      <c r="S1941" s="195">
        <v>0</v>
      </c>
      <c r="T1941" s="196">
        <f t="shared" si="261"/>
        <v>0</v>
      </c>
      <c r="U1941" s="35"/>
      <c r="V1941" s="35"/>
      <c r="W1941" s="35"/>
      <c r="X1941" s="35"/>
      <c r="Y1941" s="35"/>
      <c r="Z1941" s="35"/>
      <c r="AA1941" s="35"/>
      <c r="AB1941" s="35"/>
      <c r="AC1941" s="35"/>
      <c r="AD1941" s="35"/>
      <c r="AE1941" s="35"/>
      <c r="AR1941" s="197" t="s">
        <v>283</v>
      </c>
      <c r="AT1941" s="197" t="s">
        <v>160</v>
      </c>
      <c r="AU1941" s="197" t="s">
        <v>85</v>
      </c>
      <c r="AY1941" s="18" t="s">
        <v>158</v>
      </c>
      <c r="BE1941" s="198">
        <f t="shared" si="262"/>
        <v>0</v>
      </c>
      <c r="BF1941" s="198">
        <f t="shared" si="263"/>
        <v>0</v>
      </c>
      <c r="BG1941" s="198">
        <f t="shared" si="264"/>
        <v>0</v>
      </c>
      <c r="BH1941" s="198">
        <f t="shared" si="265"/>
        <v>0</v>
      </c>
      <c r="BI1941" s="198">
        <f t="shared" si="266"/>
        <v>0</v>
      </c>
      <c r="BJ1941" s="18" t="s">
        <v>8</v>
      </c>
      <c r="BK1941" s="198">
        <f t="shared" si="267"/>
        <v>0</v>
      </c>
      <c r="BL1941" s="18" t="s">
        <v>283</v>
      </c>
      <c r="BM1941" s="197" t="s">
        <v>4456</v>
      </c>
    </row>
    <row r="1942" spans="1:65" s="2" customFormat="1" ht="24">
      <c r="A1942" s="35"/>
      <c r="B1942" s="36"/>
      <c r="C1942" s="187" t="s">
        <v>4457</v>
      </c>
      <c r="D1942" s="187" t="s">
        <v>160</v>
      </c>
      <c r="E1942" s="188" t="s">
        <v>3670</v>
      </c>
      <c r="F1942" s="189" t="s">
        <v>3671</v>
      </c>
      <c r="G1942" s="190" t="s">
        <v>498</v>
      </c>
      <c r="H1942" s="191">
        <v>1</v>
      </c>
      <c r="I1942" s="192"/>
      <c r="J1942" s="191">
        <f t="shared" si="258"/>
        <v>0</v>
      </c>
      <c r="K1942" s="189" t="s">
        <v>1</v>
      </c>
      <c r="L1942" s="40"/>
      <c r="M1942" s="193" t="s">
        <v>1</v>
      </c>
      <c r="N1942" s="194" t="s">
        <v>41</v>
      </c>
      <c r="O1942" s="72"/>
      <c r="P1942" s="195">
        <f t="shared" si="259"/>
        <v>0</v>
      </c>
      <c r="Q1942" s="195">
        <v>0</v>
      </c>
      <c r="R1942" s="195">
        <f t="shared" si="260"/>
        <v>0</v>
      </c>
      <c r="S1942" s="195">
        <v>0</v>
      </c>
      <c r="T1942" s="196">
        <f t="shared" si="261"/>
        <v>0</v>
      </c>
      <c r="U1942" s="35"/>
      <c r="V1942" s="35"/>
      <c r="W1942" s="35"/>
      <c r="X1942" s="35"/>
      <c r="Y1942" s="35"/>
      <c r="Z1942" s="35"/>
      <c r="AA1942" s="35"/>
      <c r="AB1942" s="35"/>
      <c r="AC1942" s="35"/>
      <c r="AD1942" s="35"/>
      <c r="AE1942" s="35"/>
      <c r="AR1942" s="197" t="s">
        <v>283</v>
      </c>
      <c r="AT1942" s="197" t="s">
        <v>160</v>
      </c>
      <c r="AU1942" s="197" t="s">
        <v>85</v>
      </c>
      <c r="AY1942" s="18" t="s">
        <v>158</v>
      </c>
      <c r="BE1942" s="198">
        <f t="shared" si="262"/>
        <v>0</v>
      </c>
      <c r="BF1942" s="198">
        <f t="shared" si="263"/>
        <v>0</v>
      </c>
      <c r="BG1942" s="198">
        <f t="shared" si="264"/>
        <v>0</v>
      </c>
      <c r="BH1942" s="198">
        <f t="shared" si="265"/>
        <v>0</v>
      </c>
      <c r="BI1942" s="198">
        <f t="shared" si="266"/>
        <v>0</v>
      </c>
      <c r="BJ1942" s="18" t="s">
        <v>8</v>
      </c>
      <c r="BK1942" s="198">
        <f t="shared" si="267"/>
        <v>0</v>
      </c>
      <c r="BL1942" s="18" t="s">
        <v>283</v>
      </c>
      <c r="BM1942" s="197" t="s">
        <v>4458</v>
      </c>
    </row>
    <row r="1943" spans="1:65" s="2" customFormat="1" ht="16.5" customHeight="1">
      <c r="A1943" s="35"/>
      <c r="B1943" s="36"/>
      <c r="C1943" s="187" t="s">
        <v>4459</v>
      </c>
      <c r="D1943" s="187" t="s">
        <v>160</v>
      </c>
      <c r="E1943" s="188" t="s">
        <v>3674</v>
      </c>
      <c r="F1943" s="189" t="s">
        <v>3654</v>
      </c>
      <c r="G1943" s="190" t="s">
        <v>498</v>
      </c>
      <c r="H1943" s="191">
        <v>1</v>
      </c>
      <c r="I1943" s="192"/>
      <c r="J1943" s="191">
        <f t="shared" si="258"/>
        <v>0</v>
      </c>
      <c r="K1943" s="189" t="s">
        <v>1</v>
      </c>
      <c r="L1943" s="40"/>
      <c r="M1943" s="193" t="s">
        <v>1</v>
      </c>
      <c r="N1943" s="194" t="s">
        <v>41</v>
      </c>
      <c r="O1943" s="72"/>
      <c r="P1943" s="195">
        <f t="shared" si="259"/>
        <v>0</v>
      </c>
      <c r="Q1943" s="195">
        <v>0</v>
      </c>
      <c r="R1943" s="195">
        <f t="shared" si="260"/>
        <v>0</v>
      </c>
      <c r="S1943" s="195">
        <v>0</v>
      </c>
      <c r="T1943" s="196">
        <f t="shared" si="261"/>
        <v>0</v>
      </c>
      <c r="U1943" s="35"/>
      <c r="V1943" s="35"/>
      <c r="W1943" s="35"/>
      <c r="X1943" s="35"/>
      <c r="Y1943" s="35"/>
      <c r="Z1943" s="35"/>
      <c r="AA1943" s="35"/>
      <c r="AB1943" s="35"/>
      <c r="AC1943" s="35"/>
      <c r="AD1943" s="35"/>
      <c r="AE1943" s="35"/>
      <c r="AR1943" s="197" t="s">
        <v>283</v>
      </c>
      <c r="AT1943" s="197" t="s">
        <v>160</v>
      </c>
      <c r="AU1943" s="197" t="s">
        <v>85</v>
      </c>
      <c r="AY1943" s="18" t="s">
        <v>158</v>
      </c>
      <c r="BE1943" s="198">
        <f t="shared" si="262"/>
        <v>0</v>
      </c>
      <c r="BF1943" s="198">
        <f t="shared" si="263"/>
        <v>0</v>
      </c>
      <c r="BG1943" s="198">
        <f t="shared" si="264"/>
        <v>0</v>
      </c>
      <c r="BH1943" s="198">
        <f t="shared" si="265"/>
        <v>0</v>
      </c>
      <c r="BI1943" s="198">
        <f t="shared" si="266"/>
        <v>0</v>
      </c>
      <c r="BJ1943" s="18" t="s">
        <v>8</v>
      </c>
      <c r="BK1943" s="198">
        <f t="shared" si="267"/>
        <v>0</v>
      </c>
      <c r="BL1943" s="18" t="s">
        <v>283</v>
      </c>
      <c r="BM1943" s="197" t="s">
        <v>4460</v>
      </c>
    </row>
    <row r="1944" spans="1:65" s="2" customFormat="1" ht="24">
      <c r="A1944" s="35"/>
      <c r="B1944" s="36"/>
      <c r="C1944" s="187" t="s">
        <v>4461</v>
      </c>
      <c r="D1944" s="187" t="s">
        <v>160</v>
      </c>
      <c r="E1944" s="188" t="s">
        <v>3677</v>
      </c>
      <c r="F1944" s="189" t="s">
        <v>3658</v>
      </c>
      <c r="G1944" s="190" t="s">
        <v>498</v>
      </c>
      <c r="H1944" s="191">
        <v>1</v>
      </c>
      <c r="I1944" s="192"/>
      <c r="J1944" s="191">
        <f t="shared" si="258"/>
        <v>0</v>
      </c>
      <c r="K1944" s="189" t="s">
        <v>1</v>
      </c>
      <c r="L1944" s="40"/>
      <c r="M1944" s="193" t="s">
        <v>1</v>
      </c>
      <c r="N1944" s="194" t="s">
        <v>41</v>
      </c>
      <c r="O1944" s="72"/>
      <c r="P1944" s="195">
        <f t="shared" si="259"/>
        <v>0</v>
      </c>
      <c r="Q1944" s="195">
        <v>0</v>
      </c>
      <c r="R1944" s="195">
        <f t="shared" si="260"/>
        <v>0</v>
      </c>
      <c r="S1944" s="195">
        <v>0</v>
      </c>
      <c r="T1944" s="196">
        <f t="shared" si="261"/>
        <v>0</v>
      </c>
      <c r="U1944" s="35"/>
      <c r="V1944" s="35"/>
      <c r="W1944" s="35"/>
      <c r="X1944" s="35"/>
      <c r="Y1944" s="35"/>
      <c r="Z1944" s="35"/>
      <c r="AA1944" s="35"/>
      <c r="AB1944" s="35"/>
      <c r="AC1944" s="35"/>
      <c r="AD1944" s="35"/>
      <c r="AE1944" s="35"/>
      <c r="AR1944" s="197" t="s">
        <v>283</v>
      </c>
      <c r="AT1944" s="197" t="s">
        <v>160</v>
      </c>
      <c r="AU1944" s="197" t="s">
        <v>85</v>
      </c>
      <c r="AY1944" s="18" t="s">
        <v>158</v>
      </c>
      <c r="BE1944" s="198">
        <f t="shared" si="262"/>
        <v>0</v>
      </c>
      <c r="BF1944" s="198">
        <f t="shared" si="263"/>
        <v>0</v>
      </c>
      <c r="BG1944" s="198">
        <f t="shared" si="264"/>
        <v>0</v>
      </c>
      <c r="BH1944" s="198">
        <f t="shared" si="265"/>
        <v>0</v>
      </c>
      <c r="BI1944" s="198">
        <f t="shared" si="266"/>
        <v>0</v>
      </c>
      <c r="BJ1944" s="18" t="s">
        <v>8</v>
      </c>
      <c r="BK1944" s="198">
        <f t="shared" si="267"/>
        <v>0</v>
      </c>
      <c r="BL1944" s="18" t="s">
        <v>283</v>
      </c>
      <c r="BM1944" s="197" t="s">
        <v>4462</v>
      </c>
    </row>
    <row r="1945" spans="1:65" s="2" customFormat="1" ht="24">
      <c r="A1945" s="35"/>
      <c r="B1945" s="36"/>
      <c r="C1945" s="187" t="s">
        <v>4463</v>
      </c>
      <c r="D1945" s="187" t="s">
        <v>160</v>
      </c>
      <c r="E1945" s="188" t="s">
        <v>3680</v>
      </c>
      <c r="F1945" s="189" t="s">
        <v>3681</v>
      </c>
      <c r="G1945" s="190" t="s">
        <v>498</v>
      </c>
      <c r="H1945" s="191">
        <v>2</v>
      </c>
      <c r="I1945" s="192"/>
      <c r="J1945" s="191">
        <f t="shared" si="258"/>
        <v>0</v>
      </c>
      <c r="K1945" s="189" t="s">
        <v>1</v>
      </c>
      <c r="L1945" s="40"/>
      <c r="M1945" s="193" t="s">
        <v>1</v>
      </c>
      <c r="N1945" s="194" t="s">
        <v>41</v>
      </c>
      <c r="O1945" s="72"/>
      <c r="P1945" s="195">
        <f t="shared" si="259"/>
        <v>0</v>
      </c>
      <c r="Q1945" s="195">
        <v>0</v>
      </c>
      <c r="R1945" s="195">
        <f t="shared" si="260"/>
        <v>0</v>
      </c>
      <c r="S1945" s="195">
        <v>0</v>
      </c>
      <c r="T1945" s="196">
        <f t="shared" si="261"/>
        <v>0</v>
      </c>
      <c r="U1945" s="35"/>
      <c r="V1945" s="35"/>
      <c r="W1945" s="35"/>
      <c r="X1945" s="35"/>
      <c r="Y1945" s="35"/>
      <c r="Z1945" s="35"/>
      <c r="AA1945" s="35"/>
      <c r="AB1945" s="35"/>
      <c r="AC1945" s="35"/>
      <c r="AD1945" s="35"/>
      <c r="AE1945" s="35"/>
      <c r="AR1945" s="197" t="s">
        <v>283</v>
      </c>
      <c r="AT1945" s="197" t="s">
        <v>160</v>
      </c>
      <c r="AU1945" s="197" t="s">
        <v>85</v>
      </c>
      <c r="AY1945" s="18" t="s">
        <v>158</v>
      </c>
      <c r="BE1945" s="198">
        <f t="shared" si="262"/>
        <v>0</v>
      </c>
      <c r="BF1945" s="198">
        <f t="shared" si="263"/>
        <v>0</v>
      </c>
      <c r="BG1945" s="198">
        <f t="shared" si="264"/>
        <v>0</v>
      </c>
      <c r="BH1945" s="198">
        <f t="shared" si="265"/>
        <v>0</v>
      </c>
      <c r="BI1945" s="198">
        <f t="shared" si="266"/>
        <v>0</v>
      </c>
      <c r="BJ1945" s="18" t="s">
        <v>8</v>
      </c>
      <c r="BK1945" s="198">
        <f t="shared" si="267"/>
        <v>0</v>
      </c>
      <c r="BL1945" s="18" t="s">
        <v>283</v>
      </c>
      <c r="BM1945" s="197" t="s">
        <v>4464</v>
      </c>
    </row>
    <row r="1946" spans="1:65" s="2" customFormat="1" ht="21.75" customHeight="1">
      <c r="A1946" s="35"/>
      <c r="B1946" s="36"/>
      <c r="C1946" s="187" t="s">
        <v>4465</v>
      </c>
      <c r="D1946" s="187" t="s">
        <v>160</v>
      </c>
      <c r="E1946" s="188" t="s">
        <v>3684</v>
      </c>
      <c r="F1946" s="189" t="s">
        <v>3591</v>
      </c>
      <c r="G1946" s="190" t="s">
        <v>498</v>
      </c>
      <c r="H1946" s="191">
        <v>1</v>
      </c>
      <c r="I1946" s="192"/>
      <c r="J1946" s="191">
        <f t="shared" si="258"/>
        <v>0</v>
      </c>
      <c r="K1946" s="189" t="s">
        <v>1</v>
      </c>
      <c r="L1946" s="40"/>
      <c r="M1946" s="193" t="s">
        <v>1</v>
      </c>
      <c r="N1946" s="194" t="s">
        <v>41</v>
      </c>
      <c r="O1946" s="72"/>
      <c r="P1946" s="195">
        <f t="shared" si="259"/>
        <v>0</v>
      </c>
      <c r="Q1946" s="195">
        <v>0</v>
      </c>
      <c r="R1946" s="195">
        <f t="shared" si="260"/>
        <v>0</v>
      </c>
      <c r="S1946" s="195">
        <v>0</v>
      </c>
      <c r="T1946" s="196">
        <f t="shared" si="261"/>
        <v>0</v>
      </c>
      <c r="U1946" s="35"/>
      <c r="V1946" s="35"/>
      <c r="W1946" s="35"/>
      <c r="X1946" s="35"/>
      <c r="Y1946" s="35"/>
      <c r="Z1946" s="35"/>
      <c r="AA1946" s="35"/>
      <c r="AB1946" s="35"/>
      <c r="AC1946" s="35"/>
      <c r="AD1946" s="35"/>
      <c r="AE1946" s="35"/>
      <c r="AR1946" s="197" t="s">
        <v>283</v>
      </c>
      <c r="AT1946" s="197" t="s">
        <v>160</v>
      </c>
      <c r="AU1946" s="197" t="s">
        <v>85</v>
      </c>
      <c r="AY1946" s="18" t="s">
        <v>158</v>
      </c>
      <c r="BE1946" s="198">
        <f t="shared" si="262"/>
        <v>0</v>
      </c>
      <c r="BF1946" s="198">
        <f t="shared" si="263"/>
        <v>0</v>
      </c>
      <c r="BG1946" s="198">
        <f t="shared" si="264"/>
        <v>0</v>
      </c>
      <c r="BH1946" s="198">
        <f t="shared" si="265"/>
        <v>0</v>
      </c>
      <c r="BI1946" s="198">
        <f t="shared" si="266"/>
        <v>0</v>
      </c>
      <c r="BJ1946" s="18" t="s">
        <v>8</v>
      </c>
      <c r="BK1946" s="198">
        <f t="shared" si="267"/>
        <v>0</v>
      </c>
      <c r="BL1946" s="18" t="s">
        <v>283</v>
      </c>
      <c r="BM1946" s="197" t="s">
        <v>4466</v>
      </c>
    </row>
    <row r="1947" spans="1:65" s="2" customFormat="1" ht="24">
      <c r="A1947" s="35"/>
      <c r="B1947" s="36"/>
      <c r="C1947" s="187" t="s">
        <v>4467</v>
      </c>
      <c r="D1947" s="187" t="s">
        <v>160</v>
      </c>
      <c r="E1947" s="188" t="s">
        <v>3687</v>
      </c>
      <c r="F1947" s="189" t="s">
        <v>3604</v>
      </c>
      <c r="G1947" s="190" t="s">
        <v>309</v>
      </c>
      <c r="H1947" s="191">
        <v>2</v>
      </c>
      <c r="I1947" s="192"/>
      <c r="J1947" s="191">
        <f t="shared" si="258"/>
        <v>0</v>
      </c>
      <c r="K1947" s="189" t="s">
        <v>1</v>
      </c>
      <c r="L1947" s="40"/>
      <c r="M1947" s="193" t="s">
        <v>1</v>
      </c>
      <c r="N1947" s="194" t="s">
        <v>41</v>
      </c>
      <c r="O1947" s="72"/>
      <c r="P1947" s="195">
        <f t="shared" si="259"/>
        <v>0</v>
      </c>
      <c r="Q1947" s="195">
        <v>0</v>
      </c>
      <c r="R1947" s="195">
        <f t="shared" si="260"/>
        <v>0</v>
      </c>
      <c r="S1947" s="195">
        <v>0</v>
      </c>
      <c r="T1947" s="196">
        <f t="shared" si="261"/>
        <v>0</v>
      </c>
      <c r="U1947" s="35"/>
      <c r="V1947" s="35"/>
      <c r="W1947" s="35"/>
      <c r="X1947" s="35"/>
      <c r="Y1947" s="35"/>
      <c r="Z1947" s="35"/>
      <c r="AA1947" s="35"/>
      <c r="AB1947" s="35"/>
      <c r="AC1947" s="35"/>
      <c r="AD1947" s="35"/>
      <c r="AE1947" s="35"/>
      <c r="AR1947" s="197" t="s">
        <v>283</v>
      </c>
      <c r="AT1947" s="197" t="s">
        <v>160</v>
      </c>
      <c r="AU1947" s="197" t="s">
        <v>85</v>
      </c>
      <c r="AY1947" s="18" t="s">
        <v>158</v>
      </c>
      <c r="BE1947" s="198">
        <f t="shared" si="262"/>
        <v>0</v>
      </c>
      <c r="BF1947" s="198">
        <f t="shared" si="263"/>
        <v>0</v>
      </c>
      <c r="BG1947" s="198">
        <f t="shared" si="264"/>
        <v>0</v>
      </c>
      <c r="BH1947" s="198">
        <f t="shared" si="265"/>
        <v>0</v>
      </c>
      <c r="BI1947" s="198">
        <f t="shared" si="266"/>
        <v>0</v>
      </c>
      <c r="BJ1947" s="18" t="s">
        <v>8</v>
      </c>
      <c r="BK1947" s="198">
        <f t="shared" si="267"/>
        <v>0</v>
      </c>
      <c r="BL1947" s="18" t="s">
        <v>283</v>
      </c>
      <c r="BM1947" s="197" t="s">
        <v>4468</v>
      </c>
    </row>
    <row r="1948" spans="1:65" s="2" customFormat="1" ht="24">
      <c r="A1948" s="35"/>
      <c r="B1948" s="36"/>
      <c r="C1948" s="187" t="s">
        <v>4469</v>
      </c>
      <c r="D1948" s="187" t="s">
        <v>160</v>
      </c>
      <c r="E1948" s="188" t="s">
        <v>3690</v>
      </c>
      <c r="F1948" s="189" t="s">
        <v>3671</v>
      </c>
      <c r="G1948" s="190" t="s">
        <v>498</v>
      </c>
      <c r="H1948" s="191">
        <v>1</v>
      </c>
      <c r="I1948" s="192"/>
      <c r="J1948" s="191">
        <f t="shared" si="258"/>
        <v>0</v>
      </c>
      <c r="K1948" s="189" t="s">
        <v>1</v>
      </c>
      <c r="L1948" s="40"/>
      <c r="M1948" s="193" t="s">
        <v>1</v>
      </c>
      <c r="N1948" s="194" t="s">
        <v>41</v>
      </c>
      <c r="O1948" s="72"/>
      <c r="P1948" s="195">
        <f t="shared" si="259"/>
        <v>0</v>
      </c>
      <c r="Q1948" s="195">
        <v>0</v>
      </c>
      <c r="R1948" s="195">
        <f t="shared" si="260"/>
        <v>0</v>
      </c>
      <c r="S1948" s="195">
        <v>0</v>
      </c>
      <c r="T1948" s="196">
        <f t="shared" si="261"/>
        <v>0</v>
      </c>
      <c r="U1948" s="35"/>
      <c r="V1948" s="35"/>
      <c r="W1948" s="35"/>
      <c r="X1948" s="35"/>
      <c r="Y1948" s="35"/>
      <c r="Z1948" s="35"/>
      <c r="AA1948" s="35"/>
      <c r="AB1948" s="35"/>
      <c r="AC1948" s="35"/>
      <c r="AD1948" s="35"/>
      <c r="AE1948" s="35"/>
      <c r="AR1948" s="197" t="s">
        <v>283</v>
      </c>
      <c r="AT1948" s="197" t="s">
        <v>160</v>
      </c>
      <c r="AU1948" s="197" t="s">
        <v>85</v>
      </c>
      <c r="AY1948" s="18" t="s">
        <v>158</v>
      </c>
      <c r="BE1948" s="198">
        <f t="shared" si="262"/>
        <v>0</v>
      </c>
      <c r="BF1948" s="198">
        <f t="shared" si="263"/>
        <v>0</v>
      </c>
      <c r="BG1948" s="198">
        <f t="shared" si="264"/>
        <v>0</v>
      </c>
      <c r="BH1948" s="198">
        <f t="shared" si="265"/>
        <v>0</v>
      </c>
      <c r="BI1948" s="198">
        <f t="shared" si="266"/>
        <v>0</v>
      </c>
      <c r="BJ1948" s="18" t="s">
        <v>8</v>
      </c>
      <c r="BK1948" s="198">
        <f t="shared" si="267"/>
        <v>0</v>
      </c>
      <c r="BL1948" s="18" t="s">
        <v>283</v>
      </c>
      <c r="BM1948" s="197" t="s">
        <v>4470</v>
      </c>
    </row>
    <row r="1949" spans="1:65" s="2" customFormat="1" ht="24">
      <c r="A1949" s="35"/>
      <c r="B1949" s="36"/>
      <c r="C1949" s="187" t="s">
        <v>4471</v>
      </c>
      <c r="D1949" s="187" t="s">
        <v>160</v>
      </c>
      <c r="E1949" s="188" t="s">
        <v>3693</v>
      </c>
      <c r="F1949" s="189" t="s">
        <v>3556</v>
      </c>
      <c r="G1949" s="190" t="s">
        <v>498</v>
      </c>
      <c r="H1949" s="191">
        <v>3</v>
      </c>
      <c r="I1949" s="192"/>
      <c r="J1949" s="191">
        <f t="shared" si="258"/>
        <v>0</v>
      </c>
      <c r="K1949" s="189" t="s">
        <v>1</v>
      </c>
      <c r="L1949" s="40"/>
      <c r="M1949" s="193" t="s">
        <v>1</v>
      </c>
      <c r="N1949" s="194" t="s">
        <v>41</v>
      </c>
      <c r="O1949" s="72"/>
      <c r="P1949" s="195">
        <f t="shared" si="259"/>
        <v>0</v>
      </c>
      <c r="Q1949" s="195">
        <v>0</v>
      </c>
      <c r="R1949" s="195">
        <f t="shared" si="260"/>
        <v>0</v>
      </c>
      <c r="S1949" s="195">
        <v>0</v>
      </c>
      <c r="T1949" s="196">
        <f t="shared" si="261"/>
        <v>0</v>
      </c>
      <c r="U1949" s="35"/>
      <c r="V1949" s="35"/>
      <c r="W1949" s="35"/>
      <c r="X1949" s="35"/>
      <c r="Y1949" s="35"/>
      <c r="Z1949" s="35"/>
      <c r="AA1949" s="35"/>
      <c r="AB1949" s="35"/>
      <c r="AC1949" s="35"/>
      <c r="AD1949" s="35"/>
      <c r="AE1949" s="35"/>
      <c r="AR1949" s="197" t="s">
        <v>283</v>
      </c>
      <c r="AT1949" s="197" t="s">
        <v>160</v>
      </c>
      <c r="AU1949" s="197" t="s">
        <v>85</v>
      </c>
      <c r="AY1949" s="18" t="s">
        <v>158</v>
      </c>
      <c r="BE1949" s="198">
        <f t="shared" si="262"/>
        <v>0</v>
      </c>
      <c r="BF1949" s="198">
        <f t="shared" si="263"/>
        <v>0</v>
      </c>
      <c r="BG1949" s="198">
        <f t="shared" si="264"/>
        <v>0</v>
      </c>
      <c r="BH1949" s="198">
        <f t="shared" si="265"/>
        <v>0</v>
      </c>
      <c r="BI1949" s="198">
        <f t="shared" si="266"/>
        <v>0</v>
      </c>
      <c r="BJ1949" s="18" t="s">
        <v>8</v>
      </c>
      <c r="BK1949" s="198">
        <f t="shared" si="267"/>
        <v>0</v>
      </c>
      <c r="BL1949" s="18" t="s">
        <v>283</v>
      </c>
      <c r="BM1949" s="197" t="s">
        <v>4472</v>
      </c>
    </row>
    <row r="1950" spans="1:65" s="2" customFormat="1" ht="21.75" customHeight="1">
      <c r="A1950" s="35"/>
      <c r="B1950" s="36"/>
      <c r="C1950" s="187" t="s">
        <v>4473</v>
      </c>
      <c r="D1950" s="187" t="s">
        <v>160</v>
      </c>
      <c r="E1950" s="188" t="s">
        <v>3696</v>
      </c>
      <c r="F1950" s="189" t="s">
        <v>3591</v>
      </c>
      <c r="G1950" s="190" t="s">
        <v>498</v>
      </c>
      <c r="H1950" s="191">
        <v>1</v>
      </c>
      <c r="I1950" s="192"/>
      <c r="J1950" s="191">
        <f t="shared" si="258"/>
        <v>0</v>
      </c>
      <c r="K1950" s="189" t="s">
        <v>1</v>
      </c>
      <c r="L1950" s="40"/>
      <c r="M1950" s="193" t="s">
        <v>1</v>
      </c>
      <c r="N1950" s="194" t="s">
        <v>41</v>
      </c>
      <c r="O1950" s="72"/>
      <c r="P1950" s="195">
        <f t="shared" si="259"/>
        <v>0</v>
      </c>
      <c r="Q1950" s="195">
        <v>0</v>
      </c>
      <c r="R1950" s="195">
        <f t="shared" si="260"/>
        <v>0</v>
      </c>
      <c r="S1950" s="195">
        <v>0</v>
      </c>
      <c r="T1950" s="196">
        <f t="shared" si="261"/>
        <v>0</v>
      </c>
      <c r="U1950" s="35"/>
      <c r="V1950" s="35"/>
      <c r="W1950" s="35"/>
      <c r="X1950" s="35"/>
      <c r="Y1950" s="35"/>
      <c r="Z1950" s="35"/>
      <c r="AA1950" s="35"/>
      <c r="AB1950" s="35"/>
      <c r="AC1950" s="35"/>
      <c r="AD1950" s="35"/>
      <c r="AE1950" s="35"/>
      <c r="AR1950" s="197" t="s">
        <v>283</v>
      </c>
      <c r="AT1950" s="197" t="s">
        <v>160</v>
      </c>
      <c r="AU1950" s="197" t="s">
        <v>85</v>
      </c>
      <c r="AY1950" s="18" t="s">
        <v>158</v>
      </c>
      <c r="BE1950" s="198">
        <f t="shared" si="262"/>
        <v>0</v>
      </c>
      <c r="BF1950" s="198">
        <f t="shared" si="263"/>
        <v>0</v>
      </c>
      <c r="BG1950" s="198">
        <f t="shared" si="264"/>
        <v>0</v>
      </c>
      <c r="BH1950" s="198">
        <f t="shared" si="265"/>
        <v>0</v>
      </c>
      <c r="BI1950" s="198">
        <f t="shared" si="266"/>
        <v>0</v>
      </c>
      <c r="BJ1950" s="18" t="s">
        <v>8</v>
      </c>
      <c r="BK1950" s="198">
        <f t="shared" si="267"/>
        <v>0</v>
      </c>
      <c r="BL1950" s="18" t="s">
        <v>283</v>
      </c>
      <c r="BM1950" s="197" t="s">
        <v>4474</v>
      </c>
    </row>
    <row r="1951" spans="1:65" s="2" customFormat="1" ht="24">
      <c r="A1951" s="35"/>
      <c r="B1951" s="36"/>
      <c r="C1951" s="187" t="s">
        <v>4475</v>
      </c>
      <c r="D1951" s="187" t="s">
        <v>160</v>
      </c>
      <c r="E1951" s="188" t="s">
        <v>3699</v>
      </c>
      <c r="F1951" s="189" t="s">
        <v>3604</v>
      </c>
      <c r="G1951" s="190" t="s">
        <v>309</v>
      </c>
      <c r="H1951" s="191">
        <v>26</v>
      </c>
      <c r="I1951" s="192"/>
      <c r="J1951" s="191">
        <f t="shared" si="258"/>
        <v>0</v>
      </c>
      <c r="K1951" s="189" t="s">
        <v>1</v>
      </c>
      <c r="L1951" s="40"/>
      <c r="M1951" s="193" t="s">
        <v>1</v>
      </c>
      <c r="N1951" s="194" t="s">
        <v>41</v>
      </c>
      <c r="O1951" s="72"/>
      <c r="P1951" s="195">
        <f t="shared" si="259"/>
        <v>0</v>
      </c>
      <c r="Q1951" s="195">
        <v>0</v>
      </c>
      <c r="R1951" s="195">
        <f t="shared" si="260"/>
        <v>0</v>
      </c>
      <c r="S1951" s="195">
        <v>0</v>
      </c>
      <c r="T1951" s="196">
        <f t="shared" si="261"/>
        <v>0</v>
      </c>
      <c r="U1951" s="35"/>
      <c r="V1951" s="35"/>
      <c r="W1951" s="35"/>
      <c r="X1951" s="35"/>
      <c r="Y1951" s="35"/>
      <c r="Z1951" s="35"/>
      <c r="AA1951" s="35"/>
      <c r="AB1951" s="35"/>
      <c r="AC1951" s="35"/>
      <c r="AD1951" s="35"/>
      <c r="AE1951" s="35"/>
      <c r="AR1951" s="197" t="s">
        <v>283</v>
      </c>
      <c r="AT1951" s="197" t="s">
        <v>160</v>
      </c>
      <c r="AU1951" s="197" t="s">
        <v>85</v>
      </c>
      <c r="AY1951" s="18" t="s">
        <v>158</v>
      </c>
      <c r="BE1951" s="198">
        <f t="shared" si="262"/>
        <v>0</v>
      </c>
      <c r="BF1951" s="198">
        <f t="shared" si="263"/>
        <v>0</v>
      </c>
      <c r="BG1951" s="198">
        <f t="shared" si="264"/>
        <v>0</v>
      </c>
      <c r="BH1951" s="198">
        <f t="shared" si="265"/>
        <v>0</v>
      </c>
      <c r="BI1951" s="198">
        <f t="shared" si="266"/>
        <v>0</v>
      </c>
      <c r="BJ1951" s="18" t="s">
        <v>8</v>
      </c>
      <c r="BK1951" s="198">
        <f t="shared" si="267"/>
        <v>0</v>
      </c>
      <c r="BL1951" s="18" t="s">
        <v>283</v>
      </c>
      <c r="BM1951" s="197" t="s">
        <v>4476</v>
      </c>
    </row>
    <row r="1952" spans="1:65" s="2" customFormat="1" ht="16.5" customHeight="1">
      <c r="A1952" s="35"/>
      <c r="B1952" s="36"/>
      <c r="C1952" s="187" t="s">
        <v>4477</v>
      </c>
      <c r="D1952" s="187" t="s">
        <v>160</v>
      </c>
      <c r="E1952" s="188" t="s">
        <v>3702</v>
      </c>
      <c r="F1952" s="189" t="s">
        <v>4478</v>
      </c>
      <c r="G1952" s="190" t="s">
        <v>498</v>
      </c>
      <c r="H1952" s="191">
        <v>2</v>
      </c>
      <c r="I1952" s="192"/>
      <c r="J1952" s="191">
        <f t="shared" si="258"/>
        <v>0</v>
      </c>
      <c r="K1952" s="189" t="s">
        <v>1</v>
      </c>
      <c r="L1952" s="40"/>
      <c r="M1952" s="193" t="s">
        <v>1</v>
      </c>
      <c r="N1952" s="194" t="s">
        <v>41</v>
      </c>
      <c r="O1952" s="72"/>
      <c r="P1952" s="195">
        <f t="shared" si="259"/>
        <v>0</v>
      </c>
      <c r="Q1952" s="195">
        <v>0</v>
      </c>
      <c r="R1952" s="195">
        <f t="shared" si="260"/>
        <v>0</v>
      </c>
      <c r="S1952" s="195">
        <v>0</v>
      </c>
      <c r="T1952" s="196">
        <f t="shared" si="261"/>
        <v>0</v>
      </c>
      <c r="U1952" s="35"/>
      <c r="V1952" s="35"/>
      <c r="W1952" s="35"/>
      <c r="X1952" s="35"/>
      <c r="Y1952" s="35"/>
      <c r="Z1952" s="35"/>
      <c r="AA1952" s="35"/>
      <c r="AB1952" s="35"/>
      <c r="AC1952" s="35"/>
      <c r="AD1952" s="35"/>
      <c r="AE1952" s="35"/>
      <c r="AR1952" s="197" t="s">
        <v>283</v>
      </c>
      <c r="AT1952" s="197" t="s">
        <v>160</v>
      </c>
      <c r="AU1952" s="197" t="s">
        <v>85</v>
      </c>
      <c r="AY1952" s="18" t="s">
        <v>158</v>
      </c>
      <c r="BE1952" s="198">
        <f t="shared" si="262"/>
        <v>0</v>
      </c>
      <c r="BF1952" s="198">
        <f t="shared" si="263"/>
        <v>0</v>
      </c>
      <c r="BG1952" s="198">
        <f t="shared" si="264"/>
        <v>0</v>
      </c>
      <c r="BH1952" s="198">
        <f t="shared" si="265"/>
        <v>0</v>
      </c>
      <c r="BI1952" s="198">
        <f t="shared" si="266"/>
        <v>0</v>
      </c>
      <c r="BJ1952" s="18" t="s">
        <v>8</v>
      </c>
      <c r="BK1952" s="198">
        <f t="shared" si="267"/>
        <v>0</v>
      </c>
      <c r="BL1952" s="18" t="s">
        <v>283</v>
      </c>
      <c r="BM1952" s="197" t="s">
        <v>4479</v>
      </c>
    </row>
    <row r="1953" spans="1:65" s="2" customFormat="1" ht="24">
      <c r="A1953" s="35"/>
      <c r="B1953" s="36"/>
      <c r="C1953" s="187" t="s">
        <v>4480</v>
      </c>
      <c r="D1953" s="187" t="s">
        <v>160</v>
      </c>
      <c r="E1953" s="188" t="s">
        <v>3706</v>
      </c>
      <c r="F1953" s="189" t="s">
        <v>3556</v>
      </c>
      <c r="G1953" s="190" t="s">
        <v>498</v>
      </c>
      <c r="H1953" s="191">
        <v>1</v>
      </c>
      <c r="I1953" s="192"/>
      <c r="J1953" s="191">
        <f t="shared" si="258"/>
        <v>0</v>
      </c>
      <c r="K1953" s="189" t="s">
        <v>1</v>
      </c>
      <c r="L1953" s="40"/>
      <c r="M1953" s="193" t="s">
        <v>1</v>
      </c>
      <c r="N1953" s="194" t="s">
        <v>41</v>
      </c>
      <c r="O1953" s="72"/>
      <c r="P1953" s="195">
        <f t="shared" si="259"/>
        <v>0</v>
      </c>
      <c r="Q1953" s="195">
        <v>0</v>
      </c>
      <c r="R1953" s="195">
        <f t="shared" si="260"/>
        <v>0</v>
      </c>
      <c r="S1953" s="195">
        <v>0</v>
      </c>
      <c r="T1953" s="196">
        <f t="shared" si="261"/>
        <v>0</v>
      </c>
      <c r="U1953" s="35"/>
      <c r="V1953" s="35"/>
      <c r="W1953" s="35"/>
      <c r="X1953" s="35"/>
      <c r="Y1953" s="35"/>
      <c r="Z1953" s="35"/>
      <c r="AA1953" s="35"/>
      <c r="AB1953" s="35"/>
      <c r="AC1953" s="35"/>
      <c r="AD1953" s="35"/>
      <c r="AE1953" s="35"/>
      <c r="AR1953" s="197" t="s">
        <v>283</v>
      </c>
      <c r="AT1953" s="197" t="s">
        <v>160</v>
      </c>
      <c r="AU1953" s="197" t="s">
        <v>85</v>
      </c>
      <c r="AY1953" s="18" t="s">
        <v>158</v>
      </c>
      <c r="BE1953" s="198">
        <f t="shared" si="262"/>
        <v>0</v>
      </c>
      <c r="BF1953" s="198">
        <f t="shared" si="263"/>
        <v>0</v>
      </c>
      <c r="BG1953" s="198">
        <f t="shared" si="264"/>
        <v>0</v>
      </c>
      <c r="BH1953" s="198">
        <f t="shared" si="265"/>
        <v>0</v>
      </c>
      <c r="BI1953" s="198">
        <f t="shared" si="266"/>
        <v>0</v>
      </c>
      <c r="BJ1953" s="18" t="s">
        <v>8</v>
      </c>
      <c r="BK1953" s="198">
        <f t="shared" si="267"/>
        <v>0</v>
      </c>
      <c r="BL1953" s="18" t="s">
        <v>283</v>
      </c>
      <c r="BM1953" s="197" t="s">
        <v>4481</v>
      </c>
    </row>
    <row r="1954" spans="1:65" s="2" customFormat="1" ht="21.75" customHeight="1">
      <c r="A1954" s="35"/>
      <c r="B1954" s="36"/>
      <c r="C1954" s="187" t="s">
        <v>4482</v>
      </c>
      <c r="D1954" s="187" t="s">
        <v>160</v>
      </c>
      <c r="E1954" s="188" t="s">
        <v>3709</v>
      </c>
      <c r="F1954" s="189" t="s">
        <v>3591</v>
      </c>
      <c r="G1954" s="190" t="s">
        <v>498</v>
      </c>
      <c r="H1954" s="191">
        <v>1</v>
      </c>
      <c r="I1954" s="192"/>
      <c r="J1954" s="191">
        <f t="shared" si="258"/>
        <v>0</v>
      </c>
      <c r="K1954" s="189" t="s">
        <v>1</v>
      </c>
      <c r="L1954" s="40"/>
      <c r="M1954" s="193" t="s">
        <v>1</v>
      </c>
      <c r="N1954" s="194" t="s">
        <v>41</v>
      </c>
      <c r="O1954" s="72"/>
      <c r="P1954" s="195">
        <f t="shared" si="259"/>
        <v>0</v>
      </c>
      <c r="Q1954" s="195">
        <v>0</v>
      </c>
      <c r="R1954" s="195">
        <f t="shared" si="260"/>
        <v>0</v>
      </c>
      <c r="S1954" s="195">
        <v>0</v>
      </c>
      <c r="T1954" s="196">
        <f t="shared" si="261"/>
        <v>0</v>
      </c>
      <c r="U1954" s="35"/>
      <c r="V1954" s="35"/>
      <c r="W1954" s="35"/>
      <c r="X1954" s="35"/>
      <c r="Y1954" s="35"/>
      <c r="Z1954" s="35"/>
      <c r="AA1954" s="35"/>
      <c r="AB1954" s="35"/>
      <c r="AC1954" s="35"/>
      <c r="AD1954" s="35"/>
      <c r="AE1954" s="35"/>
      <c r="AR1954" s="197" t="s">
        <v>283</v>
      </c>
      <c r="AT1954" s="197" t="s">
        <v>160</v>
      </c>
      <c r="AU1954" s="197" t="s">
        <v>85</v>
      </c>
      <c r="AY1954" s="18" t="s">
        <v>158</v>
      </c>
      <c r="BE1954" s="198">
        <f t="shared" si="262"/>
        <v>0</v>
      </c>
      <c r="BF1954" s="198">
        <f t="shared" si="263"/>
        <v>0</v>
      </c>
      <c r="BG1954" s="198">
        <f t="shared" si="264"/>
        <v>0</v>
      </c>
      <c r="BH1954" s="198">
        <f t="shared" si="265"/>
        <v>0</v>
      </c>
      <c r="BI1954" s="198">
        <f t="shared" si="266"/>
        <v>0</v>
      </c>
      <c r="BJ1954" s="18" t="s">
        <v>8</v>
      </c>
      <c r="BK1954" s="198">
        <f t="shared" si="267"/>
        <v>0</v>
      </c>
      <c r="BL1954" s="18" t="s">
        <v>283</v>
      </c>
      <c r="BM1954" s="197" t="s">
        <v>4483</v>
      </c>
    </row>
    <row r="1955" spans="1:65" s="2" customFormat="1" ht="24">
      <c r="A1955" s="35"/>
      <c r="B1955" s="36"/>
      <c r="C1955" s="187" t="s">
        <v>4484</v>
      </c>
      <c r="D1955" s="187" t="s">
        <v>160</v>
      </c>
      <c r="E1955" s="188" t="s">
        <v>3712</v>
      </c>
      <c r="F1955" s="189" t="s">
        <v>3604</v>
      </c>
      <c r="G1955" s="190" t="s">
        <v>309</v>
      </c>
      <c r="H1955" s="191">
        <v>5</v>
      </c>
      <c r="I1955" s="192"/>
      <c r="J1955" s="191">
        <f t="shared" si="258"/>
        <v>0</v>
      </c>
      <c r="K1955" s="189" t="s">
        <v>1</v>
      </c>
      <c r="L1955" s="40"/>
      <c r="M1955" s="193" t="s">
        <v>1</v>
      </c>
      <c r="N1955" s="194" t="s">
        <v>41</v>
      </c>
      <c r="O1955" s="72"/>
      <c r="P1955" s="195">
        <f t="shared" si="259"/>
        <v>0</v>
      </c>
      <c r="Q1955" s="195">
        <v>0</v>
      </c>
      <c r="R1955" s="195">
        <f t="shared" si="260"/>
        <v>0</v>
      </c>
      <c r="S1955" s="195">
        <v>0</v>
      </c>
      <c r="T1955" s="196">
        <f t="shared" si="261"/>
        <v>0</v>
      </c>
      <c r="U1955" s="35"/>
      <c r="V1955" s="35"/>
      <c r="W1955" s="35"/>
      <c r="X1955" s="35"/>
      <c r="Y1955" s="35"/>
      <c r="Z1955" s="35"/>
      <c r="AA1955" s="35"/>
      <c r="AB1955" s="35"/>
      <c r="AC1955" s="35"/>
      <c r="AD1955" s="35"/>
      <c r="AE1955" s="35"/>
      <c r="AR1955" s="197" t="s">
        <v>283</v>
      </c>
      <c r="AT1955" s="197" t="s">
        <v>160</v>
      </c>
      <c r="AU1955" s="197" t="s">
        <v>85</v>
      </c>
      <c r="AY1955" s="18" t="s">
        <v>158</v>
      </c>
      <c r="BE1955" s="198">
        <f t="shared" si="262"/>
        <v>0</v>
      </c>
      <c r="BF1955" s="198">
        <f t="shared" si="263"/>
        <v>0</v>
      </c>
      <c r="BG1955" s="198">
        <f t="shared" si="264"/>
        <v>0</v>
      </c>
      <c r="BH1955" s="198">
        <f t="shared" si="265"/>
        <v>0</v>
      </c>
      <c r="BI1955" s="198">
        <f t="shared" si="266"/>
        <v>0</v>
      </c>
      <c r="BJ1955" s="18" t="s">
        <v>8</v>
      </c>
      <c r="BK1955" s="198">
        <f t="shared" si="267"/>
        <v>0</v>
      </c>
      <c r="BL1955" s="18" t="s">
        <v>283</v>
      </c>
      <c r="BM1955" s="197" t="s">
        <v>4485</v>
      </c>
    </row>
    <row r="1956" spans="1:65" s="2" customFormat="1" ht="16.5" customHeight="1">
      <c r="A1956" s="35"/>
      <c r="B1956" s="36"/>
      <c r="C1956" s="187" t="s">
        <v>4486</v>
      </c>
      <c r="D1956" s="187" t="s">
        <v>160</v>
      </c>
      <c r="E1956" s="188" t="s">
        <v>3702</v>
      </c>
      <c r="F1956" s="189" t="s">
        <v>4478</v>
      </c>
      <c r="G1956" s="190" t="s">
        <v>498</v>
      </c>
      <c r="H1956" s="191">
        <v>2</v>
      </c>
      <c r="I1956" s="192"/>
      <c r="J1956" s="191">
        <f t="shared" si="258"/>
        <v>0</v>
      </c>
      <c r="K1956" s="189" t="s">
        <v>1</v>
      </c>
      <c r="L1956" s="40"/>
      <c r="M1956" s="193" t="s">
        <v>1</v>
      </c>
      <c r="N1956" s="194" t="s">
        <v>41</v>
      </c>
      <c r="O1956" s="72"/>
      <c r="P1956" s="195">
        <f t="shared" si="259"/>
        <v>0</v>
      </c>
      <c r="Q1956" s="195">
        <v>0</v>
      </c>
      <c r="R1956" s="195">
        <f t="shared" si="260"/>
        <v>0</v>
      </c>
      <c r="S1956" s="195">
        <v>0</v>
      </c>
      <c r="T1956" s="196">
        <f t="shared" si="261"/>
        <v>0</v>
      </c>
      <c r="U1956" s="35"/>
      <c r="V1956" s="35"/>
      <c r="W1956" s="35"/>
      <c r="X1956" s="35"/>
      <c r="Y1956" s="35"/>
      <c r="Z1956" s="35"/>
      <c r="AA1956" s="35"/>
      <c r="AB1956" s="35"/>
      <c r="AC1956" s="35"/>
      <c r="AD1956" s="35"/>
      <c r="AE1956" s="35"/>
      <c r="AR1956" s="197" t="s">
        <v>283</v>
      </c>
      <c r="AT1956" s="197" t="s">
        <v>160</v>
      </c>
      <c r="AU1956" s="197" t="s">
        <v>85</v>
      </c>
      <c r="AY1956" s="18" t="s">
        <v>158</v>
      </c>
      <c r="BE1956" s="198">
        <f t="shared" si="262"/>
        <v>0</v>
      </c>
      <c r="BF1956" s="198">
        <f t="shared" si="263"/>
        <v>0</v>
      </c>
      <c r="BG1956" s="198">
        <f t="shared" si="264"/>
        <v>0</v>
      </c>
      <c r="BH1956" s="198">
        <f t="shared" si="265"/>
        <v>0</v>
      </c>
      <c r="BI1956" s="198">
        <f t="shared" si="266"/>
        <v>0</v>
      </c>
      <c r="BJ1956" s="18" t="s">
        <v>8</v>
      </c>
      <c r="BK1956" s="198">
        <f t="shared" si="267"/>
        <v>0</v>
      </c>
      <c r="BL1956" s="18" t="s">
        <v>283</v>
      </c>
      <c r="BM1956" s="197" t="s">
        <v>4487</v>
      </c>
    </row>
    <row r="1957" spans="1:65" s="2" customFormat="1" ht="16.5" customHeight="1">
      <c r="A1957" s="35"/>
      <c r="B1957" s="36"/>
      <c r="C1957" s="187" t="s">
        <v>4488</v>
      </c>
      <c r="D1957" s="187" t="s">
        <v>160</v>
      </c>
      <c r="E1957" s="188" t="s">
        <v>3122</v>
      </c>
      <c r="F1957" s="189" t="s">
        <v>1738</v>
      </c>
      <c r="G1957" s="190" t="s">
        <v>1739</v>
      </c>
      <c r="H1957" s="191">
        <v>25</v>
      </c>
      <c r="I1957" s="192"/>
      <c r="J1957" s="191">
        <f t="shared" si="258"/>
        <v>0</v>
      </c>
      <c r="K1957" s="189" t="s">
        <v>1</v>
      </c>
      <c r="L1957" s="40"/>
      <c r="M1957" s="193" t="s">
        <v>1</v>
      </c>
      <c r="N1957" s="194" t="s">
        <v>41</v>
      </c>
      <c r="O1957" s="72"/>
      <c r="P1957" s="195">
        <f t="shared" si="259"/>
        <v>0</v>
      </c>
      <c r="Q1957" s="195">
        <v>0</v>
      </c>
      <c r="R1957" s="195">
        <f t="shared" si="260"/>
        <v>0</v>
      </c>
      <c r="S1957" s="195">
        <v>0</v>
      </c>
      <c r="T1957" s="196">
        <f t="shared" si="261"/>
        <v>0</v>
      </c>
      <c r="U1957" s="35"/>
      <c r="V1957" s="35"/>
      <c r="W1957" s="35"/>
      <c r="X1957" s="35"/>
      <c r="Y1957" s="35"/>
      <c r="Z1957" s="35"/>
      <c r="AA1957" s="35"/>
      <c r="AB1957" s="35"/>
      <c r="AC1957" s="35"/>
      <c r="AD1957" s="35"/>
      <c r="AE1957" s="35"/>
      <c r="AR1957" s="197" t="s">
        <v>283</v>
      </c>
      <c r="AT1957" s="197" t="s">
        <v>160</v>
      </c>
      <c r="AU1957" s="197" t="s">
        <v>85</v>
      </c>
      <c r="AY1957" s="18" t="s">
        <v>158</v>
      </c>
      <c r="BE1957" s="198">
        <f t="shared" si="262"/>
        <v>0</v>
      </c>
      <c r="BF1957" s="198">
        <f t="shared" si="263"/>
        <v>0</v>
      </c>
      <c r="BG1957" s="198">
        <f t="shared" si="264"/>
        <v>0</v>
      </c>
      <c r="BH1957" s="198">
        <f t="shared" si="265"/>
        <v>0</v>
      </c>
      <c r="BI1957" s="198">
        <f t="shared" si="266"/>
        <v>0</v>
      </c>
      <c r="BJ1957" s="18" t="s">
        <v>8</v>
      </c>
      <c r="BK1957" s="198">
        <f t="shared" si="267"/>
        <v>0</v>
      </c>
      <c r="BL1957" s="18" t="s">
        <v>283</v>
      </c>
      <c r="BM1957" s="197" t="s">
        <v>4489</v>
      </c>
    </row>
    <row r="1958" spans="1:65" s="2" customFormat="1" ht="24">
      <c r="A1958" s="35"/>
      <c r="B1958" s="36"/>
      <c r="C1958" s="187" t="s">
        <v>4490</v>
      </c>
      <c r="D1958" s="187" t="s">
        <v>160</v>
      </c>
      <c r="E1958" s="188" t="s">
        <v>3718</v>
      </c>
      <c r="F1958" s="189" t="s">
        <v>3830</v>
      </c>
      <c r="G1958" s="190" t="s">
        <v>163</v>
      </c>
      <c r="H1958" s="191">
        <v>5</v>
      </c>
      <c r="I1958" s="192"/>
      <c r="J1958" s="191">
        <f t="shared" si="258"/>
        <v>0</v>
      </c>
      <c r="K1958" s="189" t="s">
        <v>1</v>
      </c>
      <c r="L1958" s="40"/>
      <c r="M1958" s="193" t="s">
        <v>1</v>
      </c>
      <c r="N1958" s="194" t="s">
        <v>41</v>
      </c>
      <c r="O1958" s="72"/>
      <c r="P1958" s="195">
        <f t="shared" si="259"/>
        <v>0</v>
      </c>
      <c r="Q1958" s="195">
        <v>0</v>
      </c>
      <c r="R1958" s="195">
        <f t="shared" si="260"/>
        <v>0</v>
      </c>
      <c r="S1958" s="195">
        <v>0</v>
      </c>
      <c r="T1958" s="196">
        <f t="shared" si="261"/>
        <v>0</v>
      </c>
      <c r="U1958" s="35"/>
      <c r="V1958" s="35"/>
      <c r="W1958" s="35"/>
      <c r="X1958" s="35"/>
      <c r="Y1958" s="35"/>
      <c r="Z1958" s="35"/>
      <c r="AA1958" s="35"/>
      <c r="AB1958" s="35"/>
      <c r="AC1958" s="35"/>
      <c r="AD1958" s="35"/>
      <c r="AE1958" s="35"/>
      <c r="AR1958" s="197" t="s">
        <v>283</v>
      </c>
      <c r="AT1958" s="197" t="s">
        <v>160</v>
      </c>
      <c r="AU1958" s="197" t="s">
        <v>85</v>
      </c>
      <c r="AY1958" s="18" t="s">
        <v>158</v>
      </c>
      <c r="BE1958" s="198">
        <f t="shared" si="262"/>
        <v>0</v>
      </c>
      <c r="BF1958" s="198">
        <f t="shared" si="263"/>
        <v>0</v>
      </c>
      <c r="BG1958" s="198">
        <f t="shared" si="264"/>
        <v>0</v>
      </c>
      <c r="BH1958" s="198">
        <f t="shared" si="265"/>
        <v>0</v>
      </c>
      <c r="BI1958" s="198">
        <f t="shared" si="266"/>
        <v>0</v>
      </c>
      <c r="BJ1958" s="18" t="s">
        <v>8</v>
      </c>
      <c r="BK1958" s="198">
        <f t="shared" si="267"/>
        <v>0</v>
      </c>
      <c r="BL1958" s="18" t="s">
        <v>283</v>
      </c>
      <c r="BM1958" s="197" t="s">
        <v>4491</v>
      </c>
    </row>
    <row r="1959" spans="1:65" s="2" customFormat="1" ht="16.5" customHeight="1">
      <c r="A1959" s="35"/>
      <c r="B1959" s="36"/>
      <c r="C1959" s="187" t="s">
        <v>4492</v>
      </c>
      <c r="D1959" s="187" t="s">
        <v>160</v>
      </c>
      <c r="E1959" s="188" t="s">
        <v>4493</v>
      </c>
      <c r="F1959" s="189" t="s">
        <v>3134</v>
      </c>
      <c r="G1959" s="190" t="s">
        <v>498</v>
      </c>
      <c r="H1959" s="191">
        <v>1</v>
      </c>
      <c r="I1959" s="192"/>
      <c r="J1959" s="191">
        <f t="shared" si="258"/>
        <v>0</v>
      </c>
      <c r="K1959" s="189" t="s">
        <v>1</v>
      </c>
      <c r="L1959" s="40"/>
      <c r="M1959" s="193" t="s">
        <v>1</v>
      </c>
      <c r="N1959" s="194" t="s">
        <v>41</v>
      </c>
      <c r="O1959" s="72"/>
      <c r="P1959" s="195">
        <f t="shared" si="259"/>
        <v>0</v>
      </c>
      <c r="Q1959" s="195">
        <v>0</v>
      </c>
      <c r="R1959" s="195">
        <f t="shared" si="260"/>
        <v>0</v>
      </c>
      <c r="S1959" s="195">
        <v>0</v>
      </c>
      <c r="T1959" s="196">
        <f t="shared" si="261"/>
        <v>0</v>
      </c>
      <c r="U1959" s="35"/>
      <c r="V1959" s="35"/>
      <c r="W1959" s="35"/>
      <c r="X1959" s="35"/>
      <c r="Y1959" s="35"/>
      <c r="Z1959" s="35"/>
      <c r="AA1959" s="35"/>
      <c r="AB1959" s="35"/>
      <c r="AC1959" s="35"/>
      <c r="AD1959" s="35"/>
      <c r="AE1959" s="35"/>
      <c r="AR1959" s="197" t="s">
        <v>283</v>
      </c>
      <c r="AT1959" s="197" t="s">
        <v>160</v>
      </c>
      <c r="AU1959" s="197" t="s">
        <v>85</v>
      </c>
      <c r="AY1959" s="18" t="s">
        <v>158</v>
      </c>
      <c r="BE1959" s="198">
        <f t="shared" si="262"/>
        <v>0</v>
      </c>
      <c r="BF1959" s="198">
        <f t="shared" si="263"/>
        <v>0</v>
      </c>
      <c r="BG1959" s="198">
        <f t="shared" si="264"/>
        <v>0</v>
      </c>
      <c r="BH1959" s="198">
        <f t="shared" si="265"/>
        <v>0</v>
      </c>
      <c r="BI1959" s="198">
        <f t="shared" si="266"/>
        <v>0</v>
      </c>
      <c r="BJ1959" s="18" t="s">
        <v>8</v>
      </c>
      <c r="BK1959" s="198">
        <f t="shared" si="267"/>
        <v>0</v>
      </c>
      <c r="BL1959" s="18" t="s">
        <v>283</v>
      </c>
      <c r="BM1959" s="197" t="s">
        <v>4494</v>
      </c>
    </row>
    <row r="1960" spans="1:65" s="2" customFormat="1" ht="16.5" customHeight="1">
      <c r="A1960" s="35"/>
      <c r="B1960" s="36"/>
      <c r="C1960" s="187" t="s">
        <v>4495</v>
      </c>
      <c r="D1960" s="187" t="s">
        <v>160</v>
      </c>
      <c r="E1960" s="188" t="s">
        <v>4496</v>
      </c>
      <c r="F1960" s="189" t="s">
        <v>1743</v>
      </c>
      <c r="G1960" s="190" t="s">
        <v>498</v>
      </c>
      <c r="H1960" s="191">
        <v>1</v>
      </c>
      <c r="I1960" s="192"/>
      <c r="J1960" s="191">
        <f t="shared" si="258"/>
        <v>0</v>
      </c>
      <c r="K1960" s="189" t="s">
        <v>1</v>
      </c>
      <c r="L1960" s="40"/>
      <c r="M1960" s="193" t="s">
        <v>1</v>
      </c>
      <c r="N1960" s="194" t="s">
        <v>41</v>
      </c>
      <c r="O1960" s="72"/>
      <c r="P1960" s="195">
        <f t="shared" si="259"/>
        <v>0</v>
      </c>
      <c r="Q1960" s="195">
        <v>0</v>
      </c>
      <c r="R1960" s="195">
        <f t="shared" si="260"/>
        <v>0</v>
      </c>
      <c r="S1960" s="195">
        <v>0</v>
      </c>
      <c r="T1960" s="196">
        <f t="shared" si="261"/>
        <v>0</v>
      </c>
      <c r="U1960" s="35"/>
      <c r="V1960" s="35"/>
      <c r="W1960" s="35"/>
      <c r="X1960" s="35"/>
      <c r="Y1960" s="35"/>
      <c r="Z1960" s="35"/>
      <c r="AA1960" s="35"/>
      <c r="AB1960" s="35"/>
      <c r="AC1960" s="35"/>
      <c r="AD1960" s="35"/>
      <c r="AE1960" s="35"/>
      <c r="AR1960" s="197" t="s">
        <v>283</v>
      </c>
      <c r="AT1960" s="197" t="s">
        <v>160</v>
      </c>
      <c r="AU1960" s="197" t="s">
        <v>85</v>
      </c>
      <c r="AY1960" s="18" t="s">
        <v>158</v>
      </c>
      <c r="BE1960" s="198">
        <f t="shared" si="262"/>
        <v>0</v>
      </c>
      <c r="BF1960" s="198">
        <f t="shared" si="263"/>
        <v>0</v>
      </c>
      <c r="BG1960" s="198">
        <f t="shared" si="264"/>
        <v>0</v>
      </c>
      <c r="BH1960" s="198">
        <f t="shared" si="265"/>
        <v>0</v>
      </c>
      <c r="BI1960" s="198">
        <f t="shared" si="266"/>
        <v>0</v>
      </c>
      <c r="BJ1960" s="18" t="s">
        <v>8</v>
      </c>
      <c r="BK1960" s="198">
        <f t="shared" si="267"/>
        <v>0</v>
      </c>
      <c r="BL1960" s="18" t="s">
        <v>283</v>
      </c>
      <c r="BM1960" s="197" t="s">
        <v>4497</v>
      </c>
    </row>
    <row r="1961" spans="1:65" s="2" customFormat="1" ht="16.5" customHeight="1">
      <c r="A1961" s="35"/>
      <c r="B1961" s="36"/>
      <c r="C1961" s="187" t="s">
        <v>4498</v>
      </c>
      <c r="D1961" s="187" t="s">
        <v>160</v>
      </c>
      <c r="E1961" s="188" t="s">
        <v>4499</v>
      </c>
      <c r="F1961" s="189" t="s">
        <v>1752</v>
      </c>
      <c r="G1961" s="190" t="s">
        <v>498</v>
      </c>
      <c r="H1961" s="191">
        <v>1</v>
      </c>
      <c r="I1961" s="192"/>
      <c r="J1961" s="191">
        <f t="shared" si="258"/>
        <v>0</v>
      </c>
      <c r="K1961" s="189" t="s">
        <v>1</v>
      </c>
      <c r="L1961" s="40"/>
      <c r="M1961" s="193" t="s">
        <v>1</v>
      </c>
      <c r="N1961" s="194" t="s">
        <v>41</v>
      </c>
      <c r="O1961" s="72"/>
      <c r="P1961" s="195">
        <f t="shared" si="259"/>
        <v>0</v>
      </c>
      <c r="Q1961" s="195">
        <v>0</v>
      </c>
      <c r="R1961" s="195">
        <f t="shared" si="260"/>
        <v>0</v>
      </c>
      <c r="S1961" s="195">
        <v>0</v>
      </c>
      <c r="T1961" s="196">
        <f t="shared" si="261"/>
        <v>0</v>
      </c>
      <c r="U1961" s="35"/>
      <c r="V1961" s="35"/>
      <c r="W1961" s="35"/>
      <c r="X1961" s="35"/>
      <c r="Y1961" s="35"/>
      <c r="Z1961" s="35"/>
      <c r="AA1961" s="35"/>
      <c r="AB1961" s="35"/>
      <c r="AC1961" s="35"/>
      <c r="AD1961" s="35"/>
      <c r="AE1961" s="35"/>
      <c r="AR1961" s="197" t="s">
        <v>283</v>
      </c>
      <c r="AT1961" s="197" t="s">
        <v>160</v>
      </c>
      <c r="AU1961" s="197" t="s">
        <v>85</v>
      </c>
      <c r="AY1961" s="18" t="s">
        <v>158</v>
      </c>
      <c r="BE1961" s="198">
        <f t="shared" si="262"/>
        <v>0</v>
      </c>
      <c r="BF1961" s="198">
        <f t="shared" si="263"/>
        <v>0</v>
      </c>
      <c r="BG1961" s="198">
        <f t="shared" si="264"/>
        <v>0</v>
      </c>
      <c r="BH1961" s="198">
        <f t="shared" si="265"/>
        <v>0</v>
      </c>
      <c r="BI1961" s="198">
        <f t="shared" si="266"/>
        <v>0</v>
      </c>
      <c r="BJ1961" s="18" t="s">
        <v>8</v>
      </c>
      <c r="BK1961" s="198">
        <f t="shared" si="267"/>
        <v>0</v>
      </c>
      <c r="BL1961" s="18" t="s">
        <v>283</v>
      </c>
      <c r="BM1961" s="197" t="s">
        <v>4500</v>
      </c>
    </row>
    <row r="1962" spans="1:65" s="2" customFormat="1" ht="16.5" customHeight="1">
      <c r="A1962" s="35"/>
      <c r="B1962" s="36"/>
      <c r="C1962" s="187" t="s">
        <v>4501</v>
      </c>
      <c r="D1962" s="187" t="s">
        <v>160</v>
      </c>
      <c r="E1962" s="188" t="s">
        <v>3139</v>
      </c>
      <c r="F1962" s="189" t="s">
        <v>3140</v>
      </c>
      <c r="G1962" s="190" t="s">
        <v>498</v>
      </c>
      <c r="H1962" s="191">
        <v>1</v>
      </c>
      <c r="I1962" s="192"/>
      <c r="J1962" s="191">
        <f t="shared" si="258"/>
        <v>0</v>
      </c>
      <c r="K1962" s="189" t="s">
        <v>1</v>
      </c>
      <c r="L1962" s="40"/>
      <c r="M1962" s="193" t="s">
        <v>1</v>
      </c>
      <c r="N1962" s="194" t="s">
        <v>41</v>
      </c>
      <c r="O1962" s="72"/>
      <c r="P1962" s="195">
        <f t="shared" si="259"/>
        <v>0</v>
      </c>
      <c r="Q1962" s="195">
        <v>0</v>
      </c>
      <c r="R1962" s="195">
        <f t="shared" si="260"/>
        <v>0</v>
      </c>
      <c r="S1962" s="195">
        <v>0</v>
      </c>
      <c r="T1962" s="196">
        <f t="shared" si="261"/>
        <v>0</v>
      </c>
      <c r="U1962" s="35"/>
      <c r="V1962" s="35"/>
      <c r="W1962" s="35"/>
      <c r="X1962" s="35"/>
      <c r="Y1962" s="35"/>
      <c r="Z1962" s="35"/>
      <c r="AA1962" s="35"/>
      <c r="AB1962" s="35"/>
      <c r="AC1962" s="35"/>
      <c r="AD1962" s="35"/>
      <c r="AE1962" s="35"/>
      <c r="AR1962" s="197" t="s">
        <v>283</v>
      </c>
      <c r="AT1962" s="197" t="s">
        <v>160</v>
      </c>
      <c r="AU1962" s="197" t="s">
        <v>85</v>
      </c>
      <c r="AY1962" s="18" t="s">
        <v>158</v>
      </c>
      <c r="BE1962" s="198">
        <f t="shared" si="262"/>
        <v>0</v>
      </c>
      <c r="BF1962" s="198">
        <f t="shared" si="263"/>
        <v>0</v>
      </c>
      <c r="BG1962" s="198">
        <f t="shared" si="264"/>
        <v>0</v>
      </c>
      <c r="BH1962" s="198">
        <f t="shared" si="265"/>
        <v>0</v>
      </c>
      <c r="BI1962" s="198">
        <f t="shared" si="266"/>
        <v>0</v>
      </c>
      <c r="BJ1962" s="18" t="s">
        <v>8</v>
      </c>
      <c r="BK1962" s="198">
        <f t="shared" si="267"/>
        <v>0</v>
      </c>
      <c r="BL1962" s="18" t="s">
        <v>283</v>
      </c>
      <c r="BM1962" s="197" t="s">
        <v>4502</v>
      </c>
    </row>
    <row r="1963" spans="1:65" s="2" customFormat="1" ht="16.5" customHeight="1">
      <c r="A1963" s="35"/>
      <c r="B1963" s="36"/>
      <c r="C1963" s="187" t="s">
        <v>4503</v>
      </c>
      <c r="D1963" s="187" t="s">
        <v>160</v>
      </c>
      <c r="E1963" s="188" t="s">
        <v>3143</v>
      </c>
      <c r="F1963" s="189" t="s">
        <v>1726</v>
      </c>
      <c r="G1963" s="190" t="s">
        <v>1739</v>
      </c>
      <c r="H1963" s="191">
        <v>10</v>
      </c>
      <c r="I1963" s="192"/>
      <c r="J1963" s="191">
        <f t="shared" si="258"/>
        <v>0</v>
      </c>
      <c r="K1963" s="189" t="s">
        <v>1</v>
      </c>
      <c r="L1963" s="40"/>
      <c r="M1963" s="193" t="s">
        <v>1</v>
      </c>
      <c r="N1963" s="194" t="s">
        <v>41</v>
      </c>
      <c r="O1963" s="72"/>
      <c r="P1963" s="195">
        <f t="shared" si="259"/>
        <v>0</v>
      </c>
      <c r="Q1963" s="195">
        <v>0</v>
      </c>
      <c r="R1963" s="195">
        <f t="shared" si="260"/>
        <v>0</v>
      </c>
      <c r="S1963" s="195">
        <v>0</v>
      </c>
      <c r="T1963" s="196">
        <f t="shared" si="261"/>
        <v>0</v>
      </c>
      <c r="U1963" s="35"/>
      <c r="V1963" s="35"/>
      <c r="W1963" s="35"/>
      <c r="X1963" s="35"/>
      <c r="Y1963" s="35"/>
      <c r="Z1963" s="35"/>
      <c r="AA1963" s="35"/>
      <c r="AB1963" s="35"/>
      <c r="AC1963" s="35"/>
      <c r="AD1963" s="35"/>
      <c r="AE1963" s="35"/>
      <c r="AR1963" s="197" t="s">
        <v>283</v>
      </c>
      <c r="AT1963" s="197" t="s">
        <v>160</v>
      </c>
      <c r="AU1963" s="197" t="s">
        <v>85</v>
      </c>
      <c r="AY1963" s="18" t="s">
        <v>158</v>
      </c>
      <c r="BE1963" s="198">
        <f t="shared" si="262"/>
        <v>0</v>
      </c>
      <c r="BF1963" s="198">
        <f t="shared" si="263"/>
        <v>0</v>
      </c>
      <c r="BG1963" s="198">
        <f t="shared" si="264"/>
        <v>0</v>
      </c>
      <c r="BH1963" s="198">
        <f t="shared" si="265"/>
        <v>0</v>
      </c>
      <c r="BI1963" s="198">
        <f t="shared" si="266"/>
        <v>0</v>
      </c>
      <c r="BJ1963" s="18" t="s">
        <v>8</v>
      </c>
      <c r="BK1963" s="198">
        <f t="shared" si="267"/>
        <v>0</v>
      </c>
      <c r="BL1963" s="18" t="s">
        <v>283</v>
      </c>
      <c r="BM1963" s="197" t="s">
        <v>4504</v>
      </c>
    </row>
    <row r="1964" spans="1:65" s="2" customFormat="1" ht="16.5" customHeight="1">
      <c r="A1964" s="35"/>
      <c r="B1964" s="36"/>
      <c r="C1964" s="187" t="s">
        <v>4505</v>
      </c>
      <c r="D1964" s="187" t="s">
        <v>160</v>
      </c>
      <c r="E1964" s="188" t="s">
        <v>4506</v>
      </c>
      <c r="F1964" s="189" t="s">
        <v>1730</v>
      </c>
      <c r="G1964" s="190" t="s">
        <v>498</v>
      </c>
      <c r="H1964" s="191">
        <v>1</v>
      </c>
      <c r="I1964" s="192"/>
      <c r="J1964" s="191">
        <f t="shared" si="258"/>
        <v>0</v>
      </c>
      <c r="K1964" s="189" t="s">
        <v>1</v>
      </c>
      <c r="L1964" s="40"/>
      <c r="M1964" s="193" t="s">
        <v>1</v>
      </c>
      <c r="N1964" s="194" t="s">
        <v>41</v>
      </c>
      <c r="O1964" s="72"/>
      <c r="P1964" s="195">
        <f t="shared" si="259"/>
        <v>0</v>
      </c>
      <c r="Q1964" s="195">
        <v>0</v>
      </c>
      <c r="R1964" s="195">
        <f t="shared" si="260"/>
        <v>0</v>
      </c>
      <c r="S1964" s="195">
        <v>0</v>
      </c>
      <c r="T1964" s="196">
        <f t="shared" si="261"/>
        <v>0</v>
      </c>
      <c r="U1964" s="35"/>
      <c r="V1964" s="35"/>
      <c r="W1964" s="35"/>
      <c r="X1964" s="35"/>
      <c r="Y1964" s="35"/>
      <c r="Z1964" s="35"/>
      <c r="AA1964" s="35"/>
      <c r="AB1964" s="35"/>
      <c r="AC1964" s="35"/>
      <c r="AD1964" s="35"/>
      <c r="AE1964" s="35"/>
      <c r="AR1964" s="197" t="s">
        <v>283</v>
      </c>
      <c r="AT1964" s="197" t="s">
        <v>160</v>
      </c>
      <c r="AU1964" s="197" t="s">
        <v>85</v>
      </c>
      <c r="AY1964" s="18" t="s">
        <v>158</v>
      </c>
      <c r="BE1964" s="198">
        <f t="shared" si="262"/>
        <v>0</v>
      </c>
      <c r="BF1964" s="198">
        <f t="shared" si="263"/>
        <v>0</v>
      </c>
      <c r="BG1964" s="198">
        <f t="shared" si="264"/>
        <v>0</v>
      </c>
      <c r="BH1964" s="198">
        <f t="shared" si="265"/>
        <v>0</v>
      </c>
      <c r="BI1964" s="198">
        <f t="shared" si="266"/>
        <v>0</v>
      </c>
      <c r="BJ1964" s="18" t="s">
        <v>8</v>
      </c>
      <c r="BK1964" s="198">
        <f t="shared" si="267"/>
        <v>0</v>
      </c>
      <c r="BL1964" s="18" t="s">
        <v>283</v>
      </c>
      <c r="BM1964" s="197" t="s">
        <v>4507</v>
      </c>
    </row>
    <row r="1965" spans="1:65" s="2" customFormat="1" ht="16.5" customHeight="1">
      <c r="A1965" s="35"/>
      <c r="B1965" s="36"/>
      <c r="C1965" s="187" t="s">
        <v>4508</v>
      </c>
      <c r="D1965" s="187" t="s">
        <v>160</v>
      </c>
      <c r="E1965" s="188" t="s">
        <v>4509</v>
      </c>
      <c r="F1965" s="189" t="s">
        <v>3149</v>
      </c>
      <c r="G1965" s="190" t="s">
        <v>498</v>
      </c>
      <c r="H1965" s="191">
        <v>1</v>
      </c>
      <c r="I1965" s="192"/>
      <c r="J1965" s="191">
        <f t="shared" si="258"/>
        <v>0</v>
      </c>
      <c r="K1965" s="189" t="s">
        <v>1</v>
      </c>
      <c r="L1965" s="40"/>
      <c r="M1965" s="193" t="s">
        <v>1</v>
      </c>
      <c r="N1965" s="194" t="s">
        <v>41</v>
      </c>
      <c r="O1965" s="72"/>
      <c r="P1965" s="195">
        <f t="shared" si="259"/>
        <v>0</v>
      </c>
      <c r="Q1965" s="195">
        <v>0</v>
      </c>
      <c r="R1965" s="195">
        <f t="shared" si="260"/>
        <v>0</v>
      </c>
      <c r="S1965" s="195">
        <v>0</v>
      </c>
      <c r="T1965" s="196">
        <f t="shared" si="261"/>
        <v>0</v>
      </c>
      <c r="U1965" s="35"/>
      <c r="V1965" s="35"/>
      <c r="W1965" s="35"/>
      <c r="X1965" s="35"/>
      <c r="Y1965" s="35"/>
      <c r="Z1965" s="35"/>
      <c r="AA1965" s="35"/>
      <c r="AB1965" s="35"/>
      <c r="AC1965" s="35"/>
      <c r="AD1965" s="35"/>
      <c r="AE1965" s="35"/>
      <c r="AR1965" s="197" t="s">
        <v>283</v>
      </c>
      <c r="AT1965" s="197" t="s">
        <v>160</v>
      </c>
      <c r="AU1965" s="197" t="s">
        <v>85</v>
      </c>
      <c r="AY1965" s="18" t="s">
        <v>158</v>
      </c>
      <c r="BE1965" s="198">
        <f t="shared" si="262"/>
        <v>0</v>
      </c>
      <c r="BF1965" s="198">
        <f t="shared" si="263"/>
        <v>0</v>
      </c>
      <c r="BG1965" s="198">
        <f t="shared" si="264"/>
        <v>0</v>
      </c>
      <c r="BH1965" s="198">
        <f t="shared" si="265"/>
        <v>0</v>
      </c>
      <c r="BI1965" s="198">
        <f t="shared" si="266"/>
        <v>0</v>
      </c>
      <c r="BJ1965" s="18" t="s">
        <v>8</v>
      </c>
      <c r="BK1965" s="198">
        <f t="shared" si="267"/>
        <v>0</v>
      </c>
      <c r="BL1965" s="18" t="s">
        <v>283</v>
      </c>
      <c r="BM1965" s="197" t="s">
        <v>4510</v>
      </c>
    </row>
    <row r="1966" spans="1:65" s="2" customFormat="1" ht="44.25" customHeight="1">
      <c r="A1966" s="35"/>
      <c r="B1966" s="36"/>
      <c r="C1966" s="187" t="s">
        <v>4511</v>
      </c>
      <c r="D1966" s="187" t="s">
        <v>160</v>
      </c>
      <c r="E1966" s="188" t="s">
        <v>3737</v>
      </c>
      <c r="F1966" s="189" t="s">
        <v>3738</v>
      </c>
      <c r="G1966" s="190" t="s">
        <v>498</v>
      </c>
      <c r="H1966" s="191">
        <v>1</v>
      </c>
      <c r="I1966" s="192"/>
      <c r="J1966" s="191">
        <f t="shared" si="258"/>
        <v>0</v>
      </c>
      <c r="K1966" s="189" t="s">
        <v>1</v>
      </c>
      <c r="L1966" s="40"/>
      <c r="M1966" s="193" t="s">
        <v>1</v>
      </c>
      <c r="N1966" s="194" t="s">
        <v>41</v>
      </c>
      <c r="O1966" s="72"/>
      <c r="P1966" s="195">
        <f t="shared" si="259"/>
        <v>0</v>
      </c>
      <c r="Q1966" s="195">
        <v>0</v>
      </c>
      <c r="R1966" s="195">
        <f t="shared" si="260"/>
        <v>0</v>
      </c>
      <c r="S1966" s="195">
        <v>0</v>
      </c>
      <c r="T1966" s="196">
        <f t="shared" si="261"/>
        <v>0</v>
      </c>
      <c r="U1966" s="35"/>
      <c r="V1966" s="35"/>
      <c r="W1966" s="35"/>
      <c r="X1966" s="35"/>
      <c r="Y1966" s="35"/>
      <c r="Z1966" s="35"/>
      <c r="AA1966" s="35"/>
      <c r="AB1966" s="35"/>
      <c r="AC1966" s="35"/>
      <c r="AD1966" s="35"/>
      <c r="AE1966" s="35"/>
      <c r="AR1966" s="197" t="s">
        <v>283</v>
      </c>
      <c r="AT1966" s="197" t="s">
        <v>160</v>
      </c>
      <c r="AU1966" s="197" t="s">
        <v>85</v>
      </c>
      <c r="AY1966" s="18" t="s">
        <v>158</v>
      </c>
      <c r="BE1966" s="198">
        <f t="shared" si="262"/>
        <v>0</v>
      </c>
      <c r="BF1966" s="198">
        <f t="shared" si="263"/>
        <v>0</v>
      </c>
      <c r="BG1966" s="198">
        <f t="shared" si="264"/>
        <v>0</v>
      </c>
      <c r="BH1966" s="198">
        <f t="shared" si="265"/>
        <v>0</v>
      </c>
      <c r="BI1966" s="198">
        <f t="shared" si="266"/>
        <v>0</v>
      </c>
      <c r="BJ1966" s="18" t="s">
        <v>8</v>
      </c>
      <c r="BK1966" s="198">
        <f t="shared" si="267"/>
        <v>0</v>
      </c>
      <c r="BL1966" s="18" t="s">
        <v>283</v>
      </c>
      <c r="BM1966" s="197" t="s">
        <v>4512</v>
      </c>
    </row>
    <row r="1967" spans="1:65" s="2" customFormat="1" ht="24">
      <c r="A1967" s="35"/>
      <c r="B1967" s="36"/>
      <c r="C1967" s="187" t="s">
        <v>4513</v>
      </c>
      <c r="D1967" s="187" t="s">
        <v>160</v>
      </c>
      <c r="E1967" s="188" t="s">
        <v>3741</v>
      </c>
      <c r="F1967" s="189" t="s">
        <v>3642</v>
      </c>
      <c r="G1967" s="190" t="s">
        <v>498</v>
      </c>
      <c r="H1967" s="191">
        <v>2</v>
      </c>
      <c r="I1967" s="192"/>
      <c r="J1967" s="191">
        <f t="shared" si="258"/>
        <v>0</v>
      </c>
      <c r="K1967" s="189" t="s">
        <v>1</v>
      </c>
      <c r="L1967" s="40"/>
      <c r="M1967" s="193" t="s">
        <v>1</v>
      </c>
      <c r="N1967" s="194" t="s">
        <v>41</v>
      </c>
      <c r="O1967" s="72"/>
      <c r="P1967" s="195">
        <f t="shared" si="259"/>
        <v>0</v>
      </c>
      <c r="Q1967" s="195">
        <v>0</v>
      </c>
      <c r="R1967" s="195">
        <f t="shared" si="260"/>
        <v>0</v>
      </c>
      <c r="S1967" s="195">
        <v>0</v>
      </c>
      <c r="T1967" s="196">
        <f t="shared" si="261"/>
        <v>0</v>
      </c>
      <c r="U1967" s="35"/>
      <c r="V1967" s="35"/>
      <c r="W1967" s="35"/>
      <c r="X1967" s="35"/>
      <c r="Y1967" s="35"/>
      <c r="Z1967" s="35"/>
      <c r="AA1967" s="35"/>
      <c r="AB1967" s="35"/>
      <c r="AC1967" s="35"/>
      <c r="AD1967" s="35"/>
      <c r="AE1967" s="35"/>
      <c r="AR1967" s="197" t="s">
        <v>283</v>
      </c>
      <c r="AT1967" s="197" t="s">
        <v>160</v>
      </c>
      <c r="AU1967" s="197" t="s">
        <v>85</v>
      </c>
      <c r="AY1967" s="18" t="s">
        <v>158</v>
      </c>
      <c r="BE1967" s="198">
        <f t="shared" si="262"/>
        <v>0</v>
      </c>
      <c r="BF1967" s="198">
        <f t="shared" si="263"/>
        <v>0</v>
      </c>
      <c r="BG1967" s="198">
        <f t="shared" si="264"/>
        <v>0</v>
      </c>
      <c r="BH1967" s="198">
        <f t="shared" si="265"/>
        <v>0</v>
      </c>
      <c r="BI1967" s="198">
        <f t="shared" si="266"/>
        <v>0</v>
      </c>
      <c r="BJ1967" s="18" t="s">
        <v>8</v>
      </c>
      <c r="BK1967" s="198">
        <f t="shared" si="267"/>
        <v>0</v>
      </c>
      <c r="BL1967" s="18" t="s">
        <v>283</v>
      </c>
      <c r="BM1967" s="197" t="s">
        <v>4514</v>
      </c>
    </row>
    <row r="1968" spans="1:65" s="2" customFormat="1" ht="24">
      <c r="A1968" s="35"/>
      <c r="B1968" s="36"/>
      <c r="C1968" s="187" t="s">
        <v>4515</v>
      </c>
      <c r="D1968" s="187" t="s">
        <v>160</v>
      </c>
      <c r="E1968" s="188" t="s">
        <v>3744</v>
      </c>
      <c r="F1968" s="189" t="s">
        <v>3745</v>
      </c>
      <c r="G1968" s="190" t="s">
        <v>498</v>
      </c>
      <c r="H1968" s="191">
        <v>1</v>
      </c>
      <c r="I1968" s="192"/>
      <c r="J1968" s="191">
        <f t="shared" si="258"/>
        <v>0</v>
      </c>
      <c r="K1968" s="189" t="s">
        <v>1</v>
      </c>
      <c r="L1968" s="40"/>
      <c r="M1968" s="193" t="s">
        <v>1</v>
      </c>
      <c r="N1968" s="194" t="s">
        <v>41</v>
      </c>
      <c r="O1968" s="72"/>
      <c r="P1968" s="195">
        <f t="shared" si="259"/>
        <v>0</v>
      </c>
      <c r="Q1968" s="195">
        <v>0</v>
      </c>
      <c r="R1968" s="195">
        <f t="shared" si="260"/>
        <v>0</v>
      </c>
      <c r="S1968" s="195">
        <v>0</v>
      </c>
      <c r="T1968" s="196">
        <f t="shared" si="261"/>
        <v>0</v>
      </c>
      <c r="U1968" s="35"/>
      <c r="V1968" s="35"/>
      <c r="W1968" s="35"/>
      <c r="X1968" s="35"/>
      <c r="Y1968" s="35"/>
      <c r="Z1968" s="35"/>
      <c r="AA1968" s="35"/>
      <c r="AB1968" s="35"/>
      <c r="AC1968" s="35"/>
      <c r="AD1968" s="35"/>
      <c r="AE1968" s="35"/>
      <c r="AR1968" s="197" t="s">
        <v>283</v>
      </c>
      <c r="AT1968" s="197" t="s">
        <v>160</v>
      </c>
      <c r="AU1968" s="197" t="s">
        <v>85</v>
      </c>
      <c r="AY1968" s="18" t="s">
        <v>158</v>
      </c>
      <c r="BE1968" s="198">
        <f t="shared" si="262"/>
        <v>0</v>
      </c>
      <c r="BF1968" s="198">
        <f t="shared" si="263"/>
        <v>0</v>
      </c>
      <c r="BG1968" s="198">
        <f t="shared" si="264"/>
        <v>0</v>
      </c>
      <c r="BH1968" s="198">
        <f t="shared" si="265"/>
        <v>0</v>
      </c>
      <c r="BI1968" s="198">
        <f t="shared" si="266"/>
        <v>0</v>
      </c>
      <c r="BJ1968" s="18" t="s">
        <v>8</v>
      </c>
      <c r="BK1968" s="198">
        <f t="shared" si="267"/>
        <v>0</v>
      </c>
      <c r="BL1968" s="18" t="s">
        <v>283</v>
      </c>
      <c r="BM1968" s="197" t="s">
        <v>4516</v>
      </c>
    </row>
    <row r="1969" spans="1:65" s="2" customFormat="1" ht="24">
      <c r="A1969" s="35"/>
      <c r="B1969" s="36"/>
      <c r="C1969" s="187" t="s">
        <v>4517</v>
      </c>
      <c r="D1969" s="187" t="s">
        <v>160</v>
      </c>
      <c r="E1969" s="188" t="s">
        <v>3748</v>
      </c>
      <c r="F1969" s="189" t="s">
        <v>3749</v>
      </c>
      <c r="G1969" s="190" t="s">
        <v>498</v>
      </c>
      <c r="H1969" s="191">
        <v>1</v>
      </c>
      <c r="I1969" s="192"/>
      <c r="J1969" s="191">
        <f t="shared" si="258"/>
        <v>0</v>
      </c>
      <c r="K1969" s="189" t="s">
        <v>1</v>
      </c>
      <c r="L1969" s="40"/>
      <c r="M1969" s="193" t="s">
        <v>1</v>
      </c>
      <c r="N1969" s="194" t="s">
        <v>41</v>
      </c>
      <c r="O1969" s="72"/>
      <c r="P1969" s="195">
        <f t="shared" si="259"/>
        <v>0</v>
      </c>
      <c r="Q1969" s="195">
        <v>0</v>
      </c>
      <c r="R1969" s="195">
        <f t="shared" si="260"/>
        <v>0</v>
      </c>
      <c r="S1969" s="195">
        <v>0</v>
      </c>
      <c r="T1969" s="196">
        <f t="shared" si="261"/>
        <v>0</v>
      </c>
      <c r="U1969" s="35"/>
      <c r="V1969" s="35"/>
      <c r="W1969" s="35"/>
      <c r="X1969" s="35"/>
      <c r="Y1969" s="35"/>
      <c r="Z1969" s="35"/>
      <c r="AA1969" s="35"/>
      <c r="AB1969" s="35"/>
      <c r="AC1969" s="35"/>
      <c r="AD1969" s="35"/>
      <c r="AE1969" s="35"/>
      <c r="AR1969" s="197" t="s">
        <v>283</v>
      </c>
      <c r="AT1969" s="197" t="s">
        <v>160</v>
      </c>
      <c r="AU1969" s="197" t="s">
        <v>85</v>
      </c>
      <c r="AY1969" s="18" t="s">
        <v>158</v>
      </c>
      <c r="BE1969" s="198">
        <f t="shared" si="262"/>
        <v>0</v>
      </c>
      <c r="BF1969" s="198">
        <f t="shared" si="263"/>
        <v>0</v>
      </c>
      <c r="BG1969" s="198">
        <f t="shared" si="264"/>
        <v>0</v>
      </c>
      <c r="BH1969" s="198">
        <f t="shared" si="265"/>
        <v>0</v>
      </c>
      <c r="BI1969" s="198">
        <f t="shared" si="266"/>
        <v>0</v>
      </c>
      <c r="BJ1969" s="18" t="s">
        <v>8</v>
      </c>
      <c r="BK1969" s="198">
        <f t="shared" si="267"/>
        <v>0</v>
      </c>
      <c r="BL1969" s="18" t="s">
        <v>283</v>
      </c>
      <c r="BM1969" s="197" t="s">
        <v>4518</v>
      </c>
    </row>
    <row r="1970" spans="1:65" s="2" customFormat="1" ht="24">
      <c r="A1970" s="35"/>
      <c r="B1970" s="36"/>
      <c r="C1970" s="187" t="s">
        <v>4519</v>
      </c>
      <c r="D1970" s="187" t="s">
        <v>160</v>
      </c>
      <c r="E1970" s="188" t="s">
        <v>3752</v>
      </c>
      <c r="F1970" s="189" t="s">
        <v>3753</v>
      </c>
      <c r="G1970" s="190" t="s">
        <v>498</v>
      </c>
      <c r="H1970" s="191">
        <v>1</v>
      </c>
      <c r="I1970" s="192"/>
      <c r="J1970" s="191">
        <f t="shared" si="258"/>
        <v>0</v>
      </c>
      <c r="K1970" s="189" t="s">
        <v>1</v>
      </c>
      <c r="L1970" s="40"/>
      <c r="M1970" s="193" t="s">
        <v>1</v>
      </c>
      <c r="N1970" s="194" t="s">
        <v>41</v>
      </c>
      <c r="O1970" s="72"/>
      <c r="P1970" s="195">
        <f t="shared" si="259"/>
        <v>0</v>
      </c>
      <c r="Q1970" s="195">
        <v>0</v>
      </c>
      <c r="R1970" s="195">
        <f t="shared" si="260"/>
        <v>0</v>
      </c>
      <c r="S1970" s="195">
        <v>0</v>
      </c>
      <c r="T1970" s="196">
        <f t="shared" si="261"/>
        <v>0</v>
      </c>
      <c r="U1970" s="35"/>
      <c r="V1970" s="35"/>
      <c r="W1970" s="35"/>
      <c r="X1970" s="35"/>
      <c r="Y1970" s="35"/>
      <c r="Z1970" s="35"/>
      <c r="AA1970" s="35"/>
      <c r="AB1970" s="35"/>
      <c r="AC1970" s="35"/>
      <c r="AD1970" s="35"/>
      <c r="AE1970" s="35"/>
      <c r="AR1970" s="197" t="s">
        <v>283</v>
      </c>
      <c r="AT1970" s="197" t="s">
        <v>160</v>
      </c>
      <c r="AU1970" s="197" t="s">
        <v>85</v>
      </c>
      <c r="AY1970" s="18" t="s">
        <v>158</v>
      </c>
      <c r="BE1970" s="198">
        <f t="shared" si="262"/>
        <v>0</v>
      </c>
      <c r="BF1970" s="198">
        <f t="shared" si="263"/>
        <v>0</v>
      </c>
      <c r="BG1970" s="198">
        <f t="shared" si="264"/>
        <v>0</v>
      </c>
      <c r="BH1970" s="198">
        <f t="shared" si="265"/>
        <v>0</v>
      </c>
      <c r="BI1970" s="198">
        <f t="shared" si="266"/>
        <v>0</v>
      </c>
      <c r="BJ1970" s="18" t="s">
        <v>8</v>
      </c>
      <c r="BK1970" s="198">
        <f t="shared" si="267"/>
        <v>0</v>
      </c>
      <c r="BL1970" s="18" t="s">
        <v>283</v>
      </c>
      <c r="BM1970" s="197" t="s">
        <v>4520</v>
      </c>
    </row>
    <row r="1971" spans="1:65" s="2" customFormat="1" ht="16.5" customHeight="1">
      <c r="A1971" s="35"/>
      <c r="B1971" s="36"/>
      <c r="C1971" s="187" t="s">
        <v>4521</v>
      </c>
      <c r="D1971" s="187" t="s">
        <v>160</v>
      </c>
      <c r="E1971" s="188" t="s">
        <v>3756</v>
      </c>
      <c r="F1971" s="189" t="s">
        <v>1973</v>
      </c>
      <c r="G1971" s="190" t="s">
        <v>498</v>
      </c>
      <c r="H1971" s="191">
        <v>1</v>
      </c>
      <c r="I1971" s="192"/>
      <c r="J1971" s="191">
        <f t="shared" si="258"/>
        <v>0</v>
      </c>
      <c r="K1971" s="189" t="s">
        <v>1</v>
      </c>
      <c r="L1971" s="40"/>
      <c r="M1971" s="193" t="s">
        <v>1</v>
      </c>
      <c r="N1971" s="194" t="s">
        <v>41</v>
      </c>
      <c r="O1971" s="72"/>
      <c r="P1971" s="195">
        <f t="shared" si="259"/>
        <v>0</v>
      </c>
      <c r="Q1971" s="195">
        <v>0</v>
      </c>
      <c r="R1971" s="195">
        <f t="shared" si="260"/>
        <v>0</v>
      </c>
      <c r="S1971" s="195">
        <v>0</v>
      </c>
      <c r="T1971" s="196">
        <f t="shared" si="261"/>
        <v>0</v>
      </c>
      <c r="U1971" s="35"/>
      <c r="V1971" s="35"/>
      <c r="W1971" s="35"/>
      <c r="X1971" s="35"/>
      <c r="Y1971" s="35"/>
      <c r="Z1971" s="35"/>
      <c r="AA1971" s="35"/>
      <c r="AB1971" s="35"/>
      <c r="AC1971" s="35"/>
      <c r="AD1971" s="35"/>
      <c r="AE1971" s="35"/>
      <c r="AR1971" s="197" t="s">
        <v>283</v>
      </c>
      <c r="AT1971" s="197" t="s">
        <v>160</v>
      </c>
      <c r="AU1971" s="197" t="s">
        <v>85</v>
      </c>
      <c r="AY1971" s="18" t="s">
        <v>158</v>
      </c>
      <c r="BE1971" s="198">
        <f t="shared" si="262"/>
        <v>0</v>
      </c>
      <c r="BF1971" s="198">
        <f t="shared" si="263"/>
        <v>0</v>
      </c>
      <c r="BG1971" s="198">
        <f t="shared" si="264"/>
        <v>0</v>
      </c>
      <c r="BH1971" s="198">
        <f t="shared" si="265"/>
        <v>0</v>
      </c>
      <c r="BI1971" s="198">
        <f t="shared" si="266"/>
        <v>0</v>
      </c>
      <c r="BJ1971" s="18" t="s">
        <v>8</v>
      </c>
      <c r="BK1971" s="198">
        <f t="shared" si="267"/>
        <v>0</v>
      </c>
      <c r="BL1971" s="18" t="s">
        <v>283</v>
      </c>
      <c r="BM1971" s="197" t="s">
        <v>4522</v>
      </c>
    </row>
    <row r="1972" spans="1:65" s="2" customFormat="1" ht="16.5" customHeight="1">
      <c r="A1972" s="35"/>
      <c r="B1972" s="36"/>
      <c r="C1972" s="187" t="s">
        <v>4523</v>
      </c>
      <c r="D1972" s="187" t="s">
        <v>160</v>
      </c>
      <c r="E1972" s="188" t="s">
        <v>3760</v>
      </c>
      <c r="F1972" s="189" t="s">
        <v>3761</v>
      </c>
      <c r="G1972" s="190" t="s">
        <v>498</v>
      </c>
      <c r="H1972" s="191">
        <v>1</v>
      </c>
      <c r="I1972" s="192"/>
      <c r="J1972" s="191">
        <f t="shared" si="258"/>
        <v>0</v>
      </c>
      <c r="K1972" s="189" t="s">
        <v>1</v>
      </c>
      <c r="L1972" s="40"/>
      <c r="M1972" s="193" t="s">
        <v>1</v>
      </c>
      <c r="N1972" s="194" t="s">
        <v>41</v>
      </c>
      <c r="O1972" s="72"/>
      <c r="P1972" s="195">
        <f t="shared" si="259"/>
        <v>0</v>
      </c>
      <c r="Q1972" s="195">
        <v>0</v>
      </c>
      <c r="R1972" s="195">
        <f t="shared" si="260"/>
        <v>0</v>
      </c>
      <c r="S1972" s="195">
        <v>0</v>
      </c>
      <c r="T1972" s="196">
        <f t="shared" si="261"/>
        <v>0</v>
      </c>
      <c r="U1972" s="35"/>
      <c r="V1972" s="35"/>
      <c r="W1972" s="35"/>
      <c r="X1972" s="35"/>
      <c r="Y1972" s="35"/>
      <c r="Z1972" s="35"/>
      <c r="AA1972" s="35"/>
      <c r="AB1972" s="35"/>
      <c r="AC1972" s="35"/>
      <c r="AD1972" s="35"/>
      <c r="AE1972" s="35"/>
      <c r="AR1972" s="197" t="s">
        <v>283</v>
      </c>
      <c r="AT1972" s="197" t="s">
        <v>160</v>
      </c>
      <c r="AU1972" s="197" t="s">
        <v>85</v>
      </c>
      <c r="AY1972" s="18" t="s">
        <v>158</v>
      </c>
      <c r="BE1972" s="198">
        <f t="shared" si="262"/>
        <v>0</v>
      </c>
      <c r="BF1972" s="198">
        <f t="shared" si="263"/>
        <v>0</v>
      </c>
      <c r="BG1972" s="198">
        <f t="shared" si="264"/>
        <v>0</v>
      </c>
      <c r="BH1972" s="198">
        <f t="shared" si="265"/>
        <v>0</v>
      </c>
      <c r="BI1972" s="198">
        <f t="shared" si="266"/>
        <v>0</v>
      </c>
      <c r="BJ1972" s="18" t="s">
        <v>8</v>
      </c>
      <c r="BK1972" s="198">
        <f t="shared" si="267"/>
        <v>0</v>
      </c>
      <c r="BL1972" s="18" t="s">
        <v>283</v>
      </c>
      <c r="BM1972" s="197" t="s">
        <v>4524</v>
      </c>
    </row>
    <row r="1973" spans="1:65" s="2" customFormat="1" ht="24">
      <c r="A1973" s="35"/>
      <c r="B1973" s="36"/>
      <c r="C1973" s="187" t="s">
        <v>4525</v>
      </c>
      <c r="D1973" s="187" t="s">
        <v>160</v>
      </c>
      <c r="E1973" s="188" t="s">
        <v>3764</v>
      </c>
      <c r="F1973" s="189" t="s">
        <v>3765</v>
      </c>
      <c r="G1973" s="190" t="s">
        <v>498</v>
      </c>
      <c r="H1973" s="191">
        <v>1</v>
      </c>
      <c r="I1973" s="192"/>
      <c r="J1973" s="191">
        <f t="shared" si="258"/>
        <v>0</v>
      </c>
      <c r="K1973" s="189" t="s">
        <v>1</v>
      </c>
      <c r="L1973" s="40"/>
      <c r="M1973" s="193" t="s">
        <v>1</v>
      </c>
      <c r="N1973" s="194" t="s">
        <v>41</v>
      </c>
      <c r="O1973" s="72"/>
      <c r="P1973" s="195">
        <f t="shared" si="259"/>
        <v>0</v>
      </c>
      <c r="Q1973" s="195">
        <v>0</v>
      </c>
      <c r="R1973" s="195">
        <f t="shared" si="260"/>
        <v>0</v>
      </c>
      <c r="S1973" s="195">
        <v>0</v>
      </c>
      <c r="T1973" s="196">
        <f t="shared" si="261"/>
        <v>0</v>
      </c>
      <c r="U1973" s="35"/>
      <c r="V1973" s="35"/>
      <c r="W1973" s="35"/>
      <c r="X1973" s="35"/>
      <c r="Y1973" s="35"/>
      <c r="Z1973" s="35"/>
      <c r="AA1973" s="35"/>
      <c r="AB1973" s="35"/>
      <c r="AC1973" s="35"/>
      <c r="AD1973" s="35"/>
      <c r="AE1973" s="35"/>
      <c r="AR1973" s="197" t="s">
        <v>283</v>
      </c>
      <c r="AT1973" s="197" t="s">
        <v>160</v>
      </c>
      <c r="AU1973" s="197" t="s">
        <v>85</v>
      </c>
      <c r="AY1973" s="18" t="s">
        <v>158</v>
      </c>
      <c r="BE1973" s="198">
        <f t="shared" si="262"/>
        <v>0</v>
      </c>
      <c r="BF1973" s="198">
        <f t="shared" si="263"/>
        <v>0</v>
      </c>
      <c r="BG1973" s="198">
        <f t="shared" si="264"/>
        <v>0</v>
      </c>
      <c r="BH1973" s="198">
        <f t="shared" si="265"/>
        <v>0</v>
      </c>
      <c r="BI1973" s="198">
        <f t="shared" si="266"/>
        <v>0</v>
      </c>
      <c r="BJ1973" s="18" t="s">
        <v>8</v>
      </c>
      <c r="BK1973" s="198">
        <f t="shared" si="267"/>
        <v>0</v>
      </c>
      <c r="BL1973" s="18" t="s">
        <v>283</v>
      </c>
      <c r="BM1973" s="197" t="s">
        <v>4526</v>
      </c>
    </row>
    <row r="1974" spans="1:65" s="2" customFormat="1" ht="24">
      <c r="A1974" s="35"/>
      <c r="B1974" s="36"/>
      <c r="C1974" s="187" t="s">
        <v>4527</v>
      </c>
      <c r="D1974" s="187" t="s">
        <v>160</v>
      </c>
      <c r="E1974" s="188" t="s">
        <v>3768</v>
      </c>
      <c r="F1974" s="189" t="s">
        <v>3486</v>
      </c>
      <c r="G1974" s="190" t="s">
        <v>309</v>
      </c>
      <c r="H1974" s="191">
        <v>2</v>
      </c>
      <c r="I1974" s="192"/>
      <c r="J1974" s="191">
        <f t="shared" si="258"/>
        <v>0</v>
      </c>
      <c r="K1974" s="189" t="s">
        <v>1</v>
      </c>
      <c r="L1974" s="40"/>
      <c r="M1974" s="193" t="s">
        <v>1</v>
      </c>
      <c r="N1974" s="194" t="s">
        <v>41</v>
      </c>
      <c r="O1974" s="72"/>
      <c r="P1974" s="195">
        <f t="shared" si="259"/>
        <v>0</v>
      </c>
      <c r="Q1974" s="195">
        <v>0</v>
      </c>
      <c r="R1974" s="195">
        <f t="shared" si="260"/>
        <v>0</v>
      </c>
      <c r="S1974" s="195">
        <v>0</v>
      </c>
      <c r="T1974" s="196">
        <f t="shared" si="261"/>
        <v>0</v>
      </c>
      <c r="U1974" s="35"/>
      <c r="V1974" s="35"/>
      <c r="W1974" s="35"/>
      <c r="X1974" s="35"/>
      <c r="Y1974" s="35"/>
      <c r="Z1974" s="35"/>
      <c r="AA1974" s="35"/>
      <c r="AB1974" s="35"/>
      <c r="AC1974" s="35"/>
      <c r="AD1974" s="35"/>
      <c r="AE1974" s="35"/>
      <c r="AR1974" s="197" t="s">
        <v>283</v>
      </c>
      <c r="AT1974" s="197" t="s">
        <v>160</v>
      </c>
      <c r="AU1974" s="197" t="s">
        <v>85</v>
      </c>
      <c r="AY1974" s="18" t="s">
        <v>158</v>
      </c>
      <c r="BE1974" s="198">
        <f t="shared" si="262"/>
        <v>0</v>
      </c>
      <c r="BF1974" s="198">
        <f t="shared" si="263"/>
        <v>0</v>
      </c>
      <c r="BG1974" s="198">
        <f t="shared" si="264"/>
        <v>0</v>
      </c>
      <c r="BH1974" s="198">
        <f t="shared" si="265"/>
        <v>0</v>
      </c>
      <c r="BI1974" s="198">
        <f t="shared" si="266"/>
        <v>0</v>
      </c>
      <c r="BJ1974" s="18" t="s">
        <v>8</v>
      </c>
      <c r="BK1974" s="198">
        <f t="shared" si="267"/>
        <v>0</v>
      </c>
      <c r="BL1974" s="18" t="s">
        <v>283</v>
      </c>
      <c r="BM1974" s="197" t="s">
        <v>4528</v>
      </c>
    </row>
    <row r="1975" spans="1:65" s="2" customFormat="1" ht="24">
      <c r="A1975" s="35"/>
      <c r="B1975" s="36"/>
      <c r="C1975" s="187" t="s">
        <v>4529</v>
      </c>
      <c r="D1975" s="187" t="s">
        <v>160</v>
      </c>
      <c r="E1975" s="188" t="s">
        <v>3771</v>
      </c>
      <c r="F1975" s="189" t="s">
        <v>3772</v>
      </c>
      <c r="G1975" s="190" t="s">
        <v>498</v>
      </c>
      <c r="H1975" s="191">
        <v>1</v>
      </c>
      <c r="I1975" s="192"/>
      <c r="J1975" s="191">
        <f t="shared" si="258"/>
        <v>0</v>
      </c>
      <c r="K1975" s="189" t="s">
        <v>1</v>
      </c>
      <c r="L1975" s="40"/>
      <c r="M1975" s="193" t="s">
        <v>1</v>
      </c>
      <c r="N1975" s="194" t="s">
        <v>41</v>
      </c>
      <c r="O1975" s="72"/>
      <c r="P1975" s="195">
        <f t="shared" si="259"/>
        <v>0</v>
      </c>
      <c r="Q1975" s="195">
        <v>0</v>
      </c>
      <c r="R1975" s="195">
        <f t="shared" si="260"/>
        <v>0</v>
      </c>
      <c r="S1975" s="195">
        <v>0</v>
      </c>
      <c r="T1975" s="196">
        <f t="shared" si="261"/>
        <v>0</v>
      </c>
      <c r="U1975" s="35"/>
      <c r="V1975" s="35"/>
      <c r="W1975" s="35"/>
      <c r="X1975" s="35"/>
      <c r="Y1975" s="35"/>
      <c r="Z1975" s="35"/>
      <c r="AA1975" s="35"/>
      <c r="AB1975" s="35"/>
      <c r="AC1975" s="35"/>
      <c r="AD1975" s="35"/>
      <c r="AE1975" s="35"/>
      <c r="AR1975" s="197" t="s">
        <v>283</v>
      </c>
      <c r="AT1975" s="197" t="s">
        <v>160</v>
      </c>
      <c r="AU1975" s="197" t="s">
        <v>85</v>
      </c>
      <c r="AY1975" s="18" t="s">
        <v>158</v>
      </c>
      <c r="BE1975" s="198">
        <f t="shared" si="262"/>
        <v>0</v>
      </c>
      <c r="BF1975" s="198">
        <f t="shared" si="263"/>
        <v>0</v>
      </c>
      <c r="BG1975" s="198">
        <f t="shared" si="264"/>
        <v>0</v>
      </c>
      <c r="BH1975" s="198">
        <f t="shared" si="265"/>
        <v>0</v>
      </c>
      <c r="BI1975" s="198">
        <f t="shared" si="266"/>
        <v>0</v>
      </c>
      <c r="BJ1975" s="18" t="s">
        <v>8</v>
      </c>
      <c r="BK1975" s="198">
        <f t="shared" si="267"/>
        <v>0</v>
      </c>
      <c r="BL1975" s="18" t="s">
        <v>283</v>
      </c>
      <c r="BM1975" s="197" t="s">
        <v>4530</v>
      </c>
    </row>
    <row r="1976" spans="1:65" s="2" customFormat="1" ht="16.5" customHeight="1">
      <c r="A1976" s="35"/>
      <c r="B1976" s="36"/>
      <c r="C1976" s="187" t="s">
        <v>4531</v>
      </c>
      <c r="D1976" s="187" t="s">
        <v>160</v>
      </c>
      <c r="E1976" s="188" t="s">
        <v>3775</v>
      </c>
      <c r="F1976" s="189" t="s">
        <v>3761</v>
      </c>
      <c r="G1976" s="190" t="s">
        <v>498</v>
      </c>
      <c r="H1976" s="191">
        <v>1</v>
      </c>
      <c r="I1976" s="192"/>
      <c r="J1976" s="191">
        <f t="shared" si="258"/>
        <v>0</v>
      </c>
      <c r="K1976" s="189" t="s">
        <v>1</v>
      </c>
      <c r="L1976" s="40"/>
      <c r="M1976" s="193" t="s">
        <v>1</v>
      </c>
      <c r="N1976" s="194" t="s">
        <v>41</v>
      </c>
      <c r="O1976" s="72"/>
      <c r="P1976" s="195">
        <f t="shared" si="259"/>
        <v>0</v>
      </c>
      <c r="Q1976" s="195">
        <v>0</v>
      </c>
      <c r="R1976" s="195">
        <f t="shared" si="260"/>
        <v>0</v>
      </c>
      <c r="S1976" s="195">
        <v>0</v>
      </c>
      <c r="T1976" s="196">
        <f t="shared" si="261"/>
        <v>0</v>
      </c>
      <c r="U1976" s="35"/>
      <c r="V1976" s="35"/>
      <c r="W1976" s="35"/>
      <c r="X1976" s="35"/>
      <c r="Y1976" s="35"/>
      <c r="Z1976" s="35"/>
      <c r="AA1976" s="35"/>
      <c r="AB1976" s="35"/>
      <c r="AC1976" s="35"/>
      <c r="AD1976" s="35"/>
      <c r="AE1976" s="35"/>
      <c r="AR1976" s="197" t="s">
        <v>283</v>
      </c>
      <c r="AT1976" s="197" t="s">
        <v>160</v>
      </c>
      <c r="AU1976" s="197" t="s">
        <v>85</v>
      </c>
      <c r="AY1976" s="18" t="s">
        <v>158</v>
      </c>
      <c r="BE1976" s="198">
        <f t="shared" si="262"/>
        <v>0</v>
      </c>
      <c r="BF1976" s="198">
        <f t="shared" si="263"/>
        <v>0</v>
      </c>
      <c r="BG1976" s="198">
        <f t="shared" si="264"/>
        <v>0</v>
      </c>
      <c r="BH1976" s="198">
        <f t="shared" si="265"/>
        <v>0</v>
      </c>
      <c r="BI1976" s="198">
        <f t="shared" si="266"/>
        <v>0</v>
      </c>
      <c r="BJ1976" s="18" t="s">
        <v>8</v>
      </c>
      <c r="BK1976" s="198">
        <f t="shared" si="267"/>
        <v>0</v>
      </c>
      <c r="BL1976" s="18" t="s">
        <v>283</v>
      </c>
      <c r="BM1976" s="197" t="s">
        <v>4532</v>
      </c>
    </row>
    <row r="1977" spans="1:65" s="2" customFormat="1" ht="24">
      <c r="A1977" s="35"/>
      <c r="B1977" s="36"/>
      <c r="C1977" s="187" t="s">
        <v>4533</v>
      </c>
      <c r="D1977" s="187" t="s">
        <v>160</v>
      </c>
      <c r="E1977" s="188" t="s">
        <v>3778</v>
      </c>
      <c r="F1977" s="189" t="s">
        <v>3765</v>
      </c>
      <c r="G1977" s="190" t="s">
        <v>498</v>
      </c>
      <c r="H1977" s="191">
        <v>1</v>
      </c>
      <c r="I1977" s="192"/>
      <c r="J1977" s="191">
        <f t="shared" si="258"/>
        <v>0</v>
      </c>
      <c r="K1977" s="189" t="s">
        <v>1</v>
      </c>
      <c r="L1977" s="40"/>
      <c r="M1977" s="193" t="s">
        <v>1</v>
      </c>
      <c r="N1977" s="194" t="s">
        <v>41</v>
      </c>
      <c r="O1977" s="72"/>
      <c r="P1977" s="195">
        <f t="shared" si="259"/>
        <v>0</v>
      </c>
      <c r="Q1977" s="195">
        <v>0</v>
      </c>
      <c r="R1977" s="195">
        <f t="shared" si="260"/>
        <v>0</v>
      </c>
      <c r="S1977" s="195">
        <v>0</v>
      </c>
      <c r="T1977" s="196">
        <f t="shared" si="261"/>
        <v>0</v>
      </c>
      <c r="U1977" s="35"/>
      <c r="V1977" s="35"/>
      <c r="W1977" s="35"/>
      <c r="X1977" s="35"/>
      <c r="Y1977" s="35"/>
      <c r="Z1977" s="35"/>
      <c r="AA1977" s="35"/>
      <c r="AB1977" s="35"/>
      <c r="AC1977" s="35"/>
      <c r="AD1977" s="35"/>
      <c r="AE1977" s="35"/>
      <c r="AR1977" s="197" t="s">
        <v>283</v>
      </c>
      <c r="AT1977" s="197" t="s">
        <v>160</v>
      </c>
      <c r="AU1977" s="197" t="s">
        <v>85</v>
      </c>
      <c r="AY1977" s="18" t="s">
        <v>158</v>
      </c>
      <c r="BE1977" s="198">
        <f t="shared" si="262"/>
        <v>0</v>
      </c>
      <c r="BF1977" s="198">
        <f t="shared" si="263"/>
        <v>0</v>
      </c>
      <c r="BG1977" s="198">
        <f t="shared" si="264"/>
        <v>0</v>
      </c>
      <c r="BH1977" s="198">
        <f t="shared" si="265"/>
        <v>0</v>
      </c>
      <c r="BI1977" s="198">
        <f t="shared" si="266"/>
        <v>0</v>
      </c>
      <c r="BJ1977" s="18" t="s">
        <v>8</v>
      </c>
      <c r="BK1977" s="198">
        <f t="shared" si="267"/>
        <v>0</v>
      </c>
      <c r="BL1977" s="18" t="s">
        <v>283</v>
      </c>
      <c r="BM1977" s="197" t="s">
        <v>4534</v>
      </c>
    </row>
    <row r="1978" spans="1:65" s="2" customFormat="1" ht="24">
      <c r="A1978" s="35"/>
      <c r="B1978" s="36"/>
      <c r="C1978" s="187" t="s">
        <v>4535</v>
      </c>
      <c r="D1978" s="187" t="s">
        <v>160</v>
      </c>
      <c r="E1978" s="188" t="s">
        <v>3781</v>
      </c>
      <c r="F1978" s="189" t="s">
        <v>3486</v>
      </c>
      <c r="G1978" s="190" t="s">
        <v>309</v>
      </c>
      <c r="H1978" s="191">
        <v>1</v>
      </c>
      <c r="I1978" s="192"/>
      <c r="J1978" s="191">
        <f t="shared" si="258"/>
        <v>0</v>
      </c>
      <c r="K1978" s="189" t="s">
        <v>1</v>
      </c>
      <c r="L1978" s="40"/>
      <c r="M1978" s="193" t="s">
        <v>1</v>
      </c>
      <c r="N1978" s="194" t="s">
        <v>41</v>
      </c>
      <c r="O1978" s="72"/>
      <c r="P1978" s="195">
        <f t="shared" si="259"/>
        <v>0</v>
      </c>
      <c r="Q1978" s="195">
        <v>0</v>
      </c>
      <c r="R1978" s="195">
        <f t="shared" si="260"/>
        <v>0</v>
      </c>
      <c r="S1978" s="195">
        <v>0</v>
      </c>
      <c r="T1978" s="196">
        <f t="shared" si="261"/>
        <v>0</v>
      </c>
      <c r="U1978" s="35"/>
      <c r="V1978" s="35"/>
      <c r="W1978" s="35"/>
      <c r="X1978" s="35"/>
      <c r="Y1978" s="35"/>
      <c r="Z1978" s="35"/>
      <c r="AA1978" s="35"/>
      <c r="AB1978" s="35"/>
      <c r="AC1978" s="35"/>
      <c r="AD1978" s="35"/>
      <c r="AE1978" s="35"/>
      <c r="AR1978" s="197" t="s">
        <v>283</v>
      </c>
      <c r="AT1978" s="197" t="s">
        <v>160</v>
      </c>
      <c r="AU1978" s="197" t="s">
        <v>85</v>
      </c>
      <c r="AY1978" s="18" t="s">
        <v>158</v>
      </c>
      <c r="BE1978" s="198">
        <f t="shared" si="262"/>
        <v>0</v>
      </c>
      <c r="BF1978" s="198">
        <f t="shared" si="263"/>
        <v>0</v>
      </c>
      <c r="BG1978" s="198">
        <f t="shared" si="264"/>
        <v>0</v>
      </c>
      <c r="BH1978" s="198">
        <f t="shared" si="265"/>
        <v>0</v>
      </c>
      <c r="BI1978" s="198">
        <f t="shared" si="266"/>
        <v>0</v>
      </c>
      <c r="BJ1978" s="18" t="s">
        <v>8</v>
      </c>
      <c r="BK1978" s="198">
        <f t="shared" si="267"/>
        <v>0</v>
      </c>
      <c r="BL1978" s="18" t="s">
        <v>283</v>
      </c>
      <c r="BM1978" s="197" t="s">
        <v>4536</v>
      </c>
    </row>
    <row r="1979" spans="1:65" s="2" customFormat="1" ht="24">
      <c r="A1979" s="35"/>
      <c r="B1979" s="36"/>
      <c r="C1979" s="187" t="s">
        <v>4537</v>
      </c>
      <c r="D1979" s="187" t="s">
        <v>160</v>
      </c>
      <c r="E1979" s="188" t="s">
        <v>3784</v>
      </c>
      <c r="F1979" s="189" t="s">
        <v>3785</v>
      </c>
      <c r="G1979" s="190" t="s">
        <v>498</v>
      </c>
      <c r="H1979" s="191">
        <v>1</v>
      </c>
      <c r="I1979" s="192"/>
      <c r="J1979" s="191">
        <f t="shared" si="258"/>
        <v>0</v>
      </c>
      <c r="K1979" s="189" t="s">
        <v>1</v>
      </c>
      <c r="L1979" s="40"/>
      <c r="M1979" s="193" t="s">
        <v>1</v>
      </c>
      <c r="N1979" s="194" t="s">
        <v>41</v>
      </c>
      <c r="O1979" s="72"/>
      <c r="P1979" s="195">
        <f t="shared" si="259"/>
        <v>0</v>
      </c>
      <c r="Q1979" s="195">
        <v>0</v>
      </c>
      <c r="R1979" s="195">
        <f t="shared" si="260"/>
        <v>0</v>
      </c>
      <c r="S1979" s="195">
        <v>0</v>
      </c>
      <c r="T1979" s="196">
        <f t="shared" si="261"/>
        <v>0</v>
      </c>
      <c r="U1979" s="35"/>
      <c r="V1979" s="35"/>
      <c r="W1979" s="35"/>
      <c r="X1979" s="35"/>
      <c r="Y1979" s="35"/>
      <c r="Z1979" s="35"/>
      <c r="AA1979" s="35"/>
      <c r="AB1979" s="35"/>
      <c r="AC1979" s="35"/>
      <c r="AD1979" s="35"/>
      <c r="AE1979" s="35"/>
      <c r="AR1979" s="197" t="s">
        <v>283</v>
      </c>
      <c r="AT1979" s="197" t="s">
        <v>160</v>
      </c>
      <c r="AU1979" s="197" t="s">
        <v>85</v>
      </c>
      <c r="AY1979" s="18" t="s">
        <v>158</v>
      </c>
      <c r="BE1979" s="198">
        <f t="shared" si="262"/>
        <v>0</v>
      </c>
      <c r="BF1979" s="198">
        <f t="shared" si="263"/>
        <v>0</v>
      </c>
      <c r="BG1979" s="198">
        <f t="shared" si="264"/>
        <v>0</v>
      </c>
      <c r="BH1979" s="198">
        <f t="shared" si="265"/>
        <v>0</v>
      </c>
      <c r="BI1979" s="198">
        <f t="shared" si="266"/>
        <v>0</v>
      </c>
      <c r="BJ1979" s="18" t="s">
        <v>8</v>
      </c>
      <c r="BK1979" s="198">
        <f t="shared" si="267"/>
        <v>0</v>
      </c>
      <c r="BL1979" s="18" t="s">
        <v>283</v>
      </c>
      <c r="BM1979" s="197" t="s">
        <v>4538</v>
      </c>
    </row>
    <row r="1980" spans="1:65" s="2" customFormat="1" ht="24">
      <c r="A1980" s="35"/>
      <c r="B1980" s="36"/>
      <c r="C1980" s="187" t="s">
        <v>4539</v>
      </c>
      <c r="D1980" s="187" t="s">
        <v>160</v>
      </c>
      <c r="E1980" s="188" t="s">
        <v>3788</v>
      </c>
      <c r="F1980" s="189" t="s">
        <v>3569</v>
      </c>
      <c r="G1980" s="190" t="s">
        <v>498</v>
      </c>
      <c r="H1980" s="191">
        <v>1</v>
      </c>
      <c r="I1980" s="192"/>
      <c r="J1980" s="191">
        <f t="shared" si="258"/>
        <v>0</v>
      </c>
      <c r="K1980" s="189" t="s">
        <v>1</v>
      </c>
      <c r="L1980" s="40"/>
      <c r="M1980" s="193" t="s">
        <v>1</v>
      </c>
      <c r="N1980" s="194" t="s">
        <v>41</v>
      </c>
      <c r="O1980" s="72"/>
      <c r="P1980" s="195">
        <f t="shared" si="259"/>
        <v>0</v>
      </c>
      <c r="Q1980" s="195">
        <v>0</v>
      </c>
      <c r="R1980" s="195">
        <f t="shared" si="260"/>
        <v>0</v>
      </c>
      <c r="S1980" s="195">
        <v>0</v>
      </c>
      <c r="T1980" s="196">
        <f t="shared" si="261"/>
        <v>0</v>
      </c>
      <c r="U1980" s="35"/>
      <c r="V1980" s="35"/>
      <c r="W1980" s="35"/>
      <c r="X1980" s="35"/>
      <c r="Y1980" s="35"/>
      <c r="Z1980" s="35"/>
      <c r="AA1980" s="35"/>
      <c r="AB1980" s="35"/>
      <c r="AC1980" s="35"/>
      <c r="AD1980" s="35"/>
      <c r="AE1980" s="35"/>
      <c r="AR1980" s="197" t="s">
        <v>283</v>
      </c>
      <c r="AT1980" s="197" t="s">
        <v>160</v>
      </c>
      <c r="AU1980" s="197" t="s">
        <v>85</v>
      </c>
      <c r="AY1980" s="18" t="s">
        <v>158</v>
      </c>
      <c r="BE1980" s="198">
        <f t="shared" si="262"/>
        <v>0</v>
      </c>
      <c r="BF1980" s="198">
        <f t="shared" si="263"/>
        <v>0</v>
      </c>
      <c r="BG1980" s="198">
        <f t="shared" si="264"/>
        <v>0</v>
      </c>
      <c r="BH1980" s="198">
        <f t="shared" si="265"/>
        <v>0</v>
      </c>
      <c r="BI1980" s="198">
        <f t="shared" si="266"/>
        <v>0</v>
      </c>
      <c r="BJ1980" s="18" t="s">
        <v>8</v>
      </c>
      <c r="BK1980" s="198">
        <f t="shared" si="267"/>
        <v>0</v>
      </c>
      <c r="BL1980" s="18" t="s">
        <v>283</v>
      </c>
      <c r="BM1980" s="197" t="s">
        <v>4540</v>
      </c>
    </row>
    <row r="1981" spans="1:65" s="2" customFormat="1" ht="24">
      <c r="A1981" s="35"/>
      <c r="B1981" s="36"/>
      <c r="C1981" s="187" t="s">
        <v>4541</v>
      </c>
      <c r="D1981" s="187" t="s">
        <v>160</v>
      </c>
      <c r="E1981" s="188" t="s">
        <v>3791</v>
      </c>
      <c r="F1981" s="189" t="s">
        <v>3792</v>
      </c>
      <c r="G1981" s="190" t="s">
        <v>498</v>
      </c>
      <c r="H1981" s="191">
        <v>3</v>
      </c>
      <c r="I1981" s="192"/>
      <c r="J1981" s="191">
        <f t="shared" si="258"/>
        <v>0</v>
      </c>
      <c r="K1981" s="189" t="s">
        <v>1</v>
      </c>
      <c r="L1981" s="40"/>
      <c r="M1981" s="193" t="s">
        <v>1</v>
      </c>
      <c r="N1981" s="194" t="s">
        <v>41</v>
      </c>
      <c r="O1981" s="72"/>
      <c r="P1981" s="195">
        <f t="shared" si="259"/>
        <v>0</v>
      </c>
      <c r="Q1981" s="195">
        <v>0</v>
      </c>
      <c r="R1981" s="195">
        <f t="shared" si="260"/>
        <v>0</v>
      </c>
      <c r="S1981" s="195">
        <v>0</v>
      </c>
      <c r="T1981" s="196">
        <f t="shared" si="261"/>
        <v>0</v>
      </c>
      <c r="U1981" s="35"/>
      <c r="V1981" s="35"/>
      <c r="W1981" s="35"/>
      <c r="X1981" s="35"/>
      <c r="Y1981" s="35"/>
      <c r="Z1981" s="35"/>
      <c r="AA1981" s="35"/>
      <c r="AB1981" s="35"/>
      <c r="AC1981" s="35"/>
      <c r="AD1981" s="35"/>
      <c r="AE1981" s="35"/>
      <c r="AR1981" s="197" t="s">
        <v>283</v>
      </c>
      <c r="AT1981" s="197" t="s">
        <v>160</v>
      </c>
      <c r="AU1981" s="197" t="s">
        <v>85</v>
      </c>
      <c r="AY1981" s="18" t="s">
        <v>158</v>
      </c>
      <c r="BE1981" s="198">
        <f t="shared" si="262"/>
        <v>0</v>
      </c>
      <c r="BF1981" s="198">
        <f t="shared" si="263"/>
        <v>0</v>
      </c>
      <c r="BG1981" s="198">
        <f t="shared" si="264"/>
        <v>0</v>
      </c>
      <c r="BH1981" s="198">
        <f t="shared" si="265"/>
        <v>0</v>
      </c>
      <c r="BI1981" s="198">
        <f t="shared" si="266"/>
        <v>0</v>
      </c>
      <c r="BJ1981" s="18" t="s">
        <v>8</v>
      </c>
      <c r="BK1981" s="198">
        <f t="shared" si="267"/>
        <v>0</v>
      </c>
      <c r="BL1981" s="18" t="s">
        <v>283</v>
      </c>
      <c r="BM1981" s="197" t="s">
        <v>4542</v>
      </c>
    </row>
    <row r="1982" spans="1:65" s="2" customFormat="1" ht="21.75" customHeight="1">
      <c r="A1982" s="35"/>
      <c r="B1982" s="36"/>
      <c r="C1982" s="187" t="s">
        <v>4543</v>
      </c>
      <c r="D1982" s="187" t="s">
        <v>160</v>
      </c>
      <c r="E1982" s="188" t="s">
        <v>3795</v>
      </c>
      <c r="F1982" s="189" t="s">
        <v>3796</v>
      </c>
      <c r="G1982" s="190" t="s">
        <v>498</v>
      </c>
      <c r="H1982" s="191">
        <v>1</v>
      </c>
      <c r="I1982" s="192"/>
      <c r="J1982" s="191">
        <f t="shared" si="258"/>
        <v>0</v>
      </c>
      <c r="K1982" s="189" t="s">
        <v>1</v>
      </c>
      <c r="L1982" s="40"/>
      <c r="M1982" s="193" t="s">
        <v>1</v>
      </c>
      <c r="N1982" s="194" t="s">
        <v>41</v>
      </c>
      <c r="O1982" s="72"/>
      <c r="P1982" s="195">
        <f t="shared" si="259"/>
        <v>0</v>
      </c>
      <c r="Q1982" s="195">
        <v>0</v>
      </c>
      <c r="R1982" s="195">
        <f t="shared" si="260"/>
        <v>0</v>
      </c>
      <c r="S1982" s="195">
        <v>0</v>
      </c>
      <c r="T1982" s="196">
        <f t="shared" si="261"/>
        <v>0</v>
      </c>
      <c r="U1982" s="35"/>
      <c r="V1982" s="35"/>
      <c r="W1982" s="35"/>
      <c r="X1982" s="35"/>
      <c r="Y1982" s="35"/>
      <c r="Z1982" s="35"/>
      <c r="AA1982" s="35"/>
      <c r="AB1982" s="35"/>
      <c r="AC1982" s="35"/>
      <c r="AD1982" s="35"/>
      <c r="AE1982" s="35"/>
      <c r="AR1982" s="197" t="s">
        <v>283</v>
      </c>
      <c r="AT1982" s="197" t="s">
        <v>160</v>
      </c>
      <c r="AU1982" s="197" t="s">
        <v>85</v>
      </c>
      <c r="AY1982" s="18" t="s">
        <v>158</v>
      </c>
      <c r="BE1982" s="198">
        <f t="shared" si="262"/>
        <v>0</v>
      </c>
      <c r="BF1982" s="198">
        <f t="shared" si="263"/>
        <v>0</v>
      </c>
      <c r="BG1982" s="198">
        <f t="shared" si="264"/>
        <v>0</v>
      </c>
      <c r="BH1982" s="198">
        <f t="shared" si="265"/>
        <v>0</v>
      </c>
      <c r="BI1982" s="198">
        <f t="shared" si="266"/>
        <v>0</v>
      </c>
      <c r="BJ1982" s="18" t="s">
        <v>8</v>
      </c>
      <c r="BK1982" s="198">
        <f t="shared" si="267"/>
        <v>0</v>
      </c>
      <c r="BL1982" s="18" t="s">
        <v>283</v>
      </c>
      <c r="BM1982" s="197" t="s">
        <v>4544</v>
      </c>
    </row>
    <row r="1983" spans="1:65" s="2" customFormat="1" ht="21.75" customHeight="1">
      <c r="A1983" s="35"/>
      <c r="B1983" s="36"/>
      <c r="C1983" s="187" t="s">
        <v>4545</v>
      </c>
      <c r="D1983" s="187" t="s">
        <v>160</v>
      </c>
      <c r="E1983" s="188" t="s">
        <v>3799</v>
      </c>
      <c r="F1983" s="189" t="s">
        <v>3591</v>
      </c>
      <c r="G1983" s="190" t="s">
        <v>498</v>
      </c>
      <c r="H1983" s="191">
        <v>1</v>
      </c>
      <c r="I1983" s="192"/>
      <c r="J1983" s="191">
        <f t="shared" si="258"/>
        <v>0</v>
      </c>
      <c r="K1983" s="189" t="s">
        <v>1</v>
      </c>
      <c r="L1983" s="40"/>
      <c r="M1983" s="193" t="s">
        <v>1</v>
      </c>
      <c r="N1983" s="194" t="s">
        <v>41</v>
      </c>
      <c r="O1983" s="72"/>
      <c r="P1983" s="195">
        <f t="shared" si="259"/>
        <v>0</v>
      </c>
      <c r="Q1983" s="195">
        <v>0</v>
      </c>
      <c r="R1983" s="195">
        <f t="shared" si="260"/>
        <v>0</v>
      </c>
      <c r="S1983" s="195">
        <v>0</v>
      </c>
      <c r="T1983" s="196">
        <f t="shared" si="261"/>
        <v>0</v>
      </c>
      <c r="U1983" s="35"/>
      <c r="V1983" s="35"/>
      <c r="W1983" s="35"/>
      <c r="X1983" s="35"/>
      <c r="Y1983" s="35"/>
      <c r="Z1983" s="35"/>
      <c r="AA1983" s="35"/>
      <c r="AB1983" s="35"/>
      <c r="AC1983" s="35"/>
      <c r="AD1983" s="35"/>
      <c r="AE1983" s="35"/>
      <c r="AR1983" s="197" t="s">
        <v>283</v>
      </c>
      <c r="AT1983" s="197" t="s">
        <v>160</v>
      </c>
      <c r="AU1983" s="197" t="s">
        <v>85</v>
      </c>
      <c r="AY1983" s="18" t="s">
        <v>158</v>
      </c>
      <c r="BE1983" s="198">
        <f t="shared" si="262"/>
        <v>0</v>
      </c>
      <c r="BF1983" s="198">
        <f t="shared" si="263"/>
        <v>0</v>
      </c>
      <c r="BG1983" s="198">
        <f t="shared" si="264"/>
        <v>0</v>
      </c>
      <c r="BH1983" s="198">
        <f t="shared" si="265"/>
        <v>0</v>
      </c>
      <c r="BI1983" s="198">
        <f t="shared" si="266"/>
        <v>0</v>
      </c>
      <c r="BJ1983" s="18" t="s">
        <v>8</v>
      </c>
      <c r="BK1983" s="198">
        <f t="shared" si="267"/>
        <v>0</v>
      </c>
      <c r="BL1983" s="18" t="s">
        <v>283</v>
      </c>
      <c r="BM1983" s="197" t="s">
        <v>4546</v>
      </c>
    </row>
    <row r="1984" spans="1:65" s="2" customFormat="1" ht="24">
      <c r="A1984" s="35"/>
      <c r="B1984" s="36"/>
      <c r="C1984" s="187" t="s">
        <v>4547</v>
      </c>
      <c r="D1984" s="187" t="s">
        <v>160</v>
      </c>
      <c r="E1984" s="188" t="s">
        <v>3802</v>
      </c>
      <c r="F1984" s="189" t="s">
        <v>3494</v>
      </c>
      <c r="G1984" s="190" t="s">
        <v>309</v>
      </c>
      <c r="H1984" s="191">
        <v>6</v>
      </c>
      <c r="I1984" s="192"/>
      <c r="J1984" s="191">
        <f t="shared" si="258"/>
        <v>0</v>
      </c>
      <c r="K1984" s="189" t="s">
        <v>1</v>
      </c>
      <c r="L1984" s="40"/>
      <c r="M1984" s="193" t="s">
        <v>1</v>
      </c>
      <c r="N1984" s="194" t="s">
        <v>41</v>
      </c>
      <c r="O1984" s="72"/>
      <c r="P1984" s="195">
        <f t="shared" si="259"/>
        <v>0</v>
      </c>
      <c r="Q1984" s="195">
        <v>0</v>
      </c>
      <c r="R1984" s="195">
        <f t="shared" si="260"/>
        <v>0</v>
      </c>
      <c r="S1984" s="195">
        <v>0</v>
      </c>
      <c r="T1984" s="196">
        <f t="shared" si="261"/>
        <v>0</v>
      </c>
      <c r="U1984" s="35"/>
      <c r="V1984" s="35"/>
      <c r="W1984" s="35"/>
      <c r="X1984" s="35"/>
      <c r="Y1984" s="35"/>
      <c r="Z1984" s="35"/>
      <c r="AA1984" s="35"/>
      <c r="AB1984" s="35"/>
      <c r="AC1984" s="35"/>
      <c r="AD1984" s="35"/>
      <c r="AE1984" s="35"/>
      <c r="AR1984" s="197" t="s">
        <v>283</v>
      </c>
      <c r="AT1984" s="197" t="s">
        <v>160</v>
      </c>
      <c r="AU1984" s="197" t="s">
        <v>85</v>
      </c>
      <c r="AY1984" s="18" t="s">
        <v>158</v>
      </c>
      <c r="BE1984" s="198">
        <f t="shared" si="262"/>
        <v>0</v>
      </c>
      <c r="BF1984" s="198">
        <f t="shared" si="263"/>
        <v>0</v>
      </c>
      <c r="BG1984" s="198">
        <f t="shared" si="264"/>
        <v>0</v>
      </c>
      <c r="BH1984" s="198">
        <f t="shared" si="265"/>
        <v>0</v>
      </c>
      <c r="BI1984" s="198">
        <f t="shared" si="266"/>
        <v>0</v>
      </c>
      <c r="BJ1984" s="18" t="s">
        <v>8</v>
      </c>
      <c r="BK1984" s="198">
        <f t="shared" si="267"/>
        <v>0</v>
      </c>
      <c r="BL1984" s="18" t="s">
        <v>283</v>
      </c>
      <c r="BM1984" s="197" t="s">
        <v>4548</v>
      </c>
    </row>
    <row r="1985" spans="1:65" s="2" customFormat="1" ht="24">
      <c r="A1985" s="35"/>
      <c r="B1985" s="36"/>
      <c r="C1985" s="187" t="s">
        <v>4549</v>
      </c>
      <c r="D1985" s="187" t="s">
        <v>160</v>
      </c>
      <c r="E1985" s="188" t="s">
        <v>3805</v>
      </c>
      <c r="F1985" s="189" t="s">
        <v>3604</v>
      </c>
      <c r="G1985" s="190" t="s">
        <v>309</v>
      </c>
      <c r="H1985" s="191">
        <v>34</v>
      </c>
      <c r="I1985" s="192"/>
      <c r="J1985" s="191">
        <f t="shared" si="258"/>
        <v>0</v>
      </c>
      <c r="K1985" s="189" t="s">
        <v>1</v>
      </c>
      <c r="L1985" s="40"/>
      <c r="M1985" s="193" t="s">
        <v>1</v>
      </c>
      <c r="N1985" s="194" t="s">
        <v>41</v>
      </c>
      <c r="O1985" s="72"/>
      <c r="P1985" s="195">
        <f t="shared" si="259"/>
        <v>0</v>
      </c>
      <c r="Q1985" s="195">
        <v>0</v>
      </c>
      <c r="R1985" s="195">
        <f t="shared" si="260"/>
        <v>0</v>
      </c>
      <c r="S1985" s="195">
        <v>0</v>
      </c>
      <c r="T1985" s="196">
        <f t="shared" si="261"/>
        <v>0</v>
      </c>
      <c r="U1985" s="35"/>
      <c r="V1985" s="35"/>
      <c r="W1985" s="35"/>
      <c r="X1985" s="35"/>
      <c r="Y1985" s="35"/>
      <c r="Z1985" s="35"/>
      <c r="AA1985" s="35"/>
      <c r="AB1985" s="35"/>
      <c r="AC1985" s="35"/>
      <c r="AD1985" s="35"/>
      <c r="AE1985" s="35"/>
      <c r="AR1985" s="197" t="s">
        <v>283</v>
      </c>
      <c r="AT1985" s="197" t="s">
        <v>160</v>
      </c>
      <c r="AU1985" s="197" t="s">
        <v>85</v>
      </c>
      <c r="AY1985" s="18" t="s">
        <v>158</v>
      </c>
      <c r="BE1985" s="198">
        <f t="shared" si="262"/>
        <v>0</v>
      </c>
      <c r="BF1985" s="198">
        <f t="shared" si="263"/>
        <v>0</v>
      </c>
      <c r="BG1985" s="198">
        <f t="shared" si="264"/>
        <v>0</v>
      </c>
      <c r="BH1985" s="198">
        <f t="shared" si="265"/>
        <v>0</v>
      </c>
      <c r="BI1985" s="198">
        <f t="shared" si="266"/>
        <v>0</v>
      </c>
      <c r="BJ1985" s="18" t="s">
        <v>8</v>
      </c>
      <c r="BK1985" s="198">
        <f t="shared" si="267"/>
        <v>0</v>
      </c>
      <c r="BL1985" s="18" t="s">
        <v>283</v>
      </c>
      <c r="BM1985" s="197" t="s">
        <v>4550</v>
      </c>
    </row>
    <row r="1986" spans="1:65" s="2" customFormat="1" ht="16.5" customHeight="1">
      <c r="A1986" s="35"/>
      <c r="B1986" s="36"/>
      <c r="C1986" s="187" t="s">
        <v>4551</v>
      </c>
      <c r="D1986" s="187" t="s">
        <v>160</v>
      </c>
      <c r="E1986" s="188" t="s">
        <v>3702</v>
      </c>
      <c r="F1986" s="189" t="s">
        <v>4478</v>
      </c>
      <c r="G1986" s="190" t="s">
        <v>498</v>
      </c>
      <c r="H1986" s="191">
        <v>3</v>
      </c>
      <c r="I1986" s="192"/>
      <c r="J1986" s="191">
        <f t="shared" si="258"/>
        <v>0</v>
      </c>
      <c r="K1986" s="189" t="s">
        <v>1</v>
      </c>
      <c r="L1986" s="40"/>
      <c r="M1986" s="193" t="s">
        <v>1</v>
      </c>
      <c r="N1986" s="194" t="s">
        <v>41</v>
      </c>
      <c r="O1986" s="72"/>
      <c r="P1986" s="195">
        <f t="shared" si="259"/>
        <v>0</v>
      </c>
      <c r="Q1986" s="195">
        <v>0</v>
      </c>
      <c r="R1986" s="195">
        <f t="shared" si="260"/>
        <v>0</v>
      </c>
      <c r="S1986" s="195">
        <v>0</v>
      </c>
      <c r="T1986" s="196">
        <f t="shared" si="261"/>
        <v>0</v>
      </c>
      <c r="U1986" s="35"/>
      <c r="V1986" s="35"/>
      <c r="W1986" s="35"/>
      <c r="X1986" s="35"/>
      <c r="Y1986" s="35"/>
      <c r="Z1986" s="35"/>
      <c r="AA1986" s="35"/>
      <c r="AB1986" s="35"/>
      <c r="AC1986" s="35"/>
      <c r="AD1986" s="35"/>
      <c r="AE1986" s="35"/>
      <c r="AR1986" s="197" t="s">
        <v>283</v>
      </c>
      <c r="AT1986" s="197" t="s">
        <v>160</v>
      </c>
      <c r="AU1986" s="197" t="s">
        <v>85</v>
      </c>
      <c r="AY1986" s="18" t="s">
        <v>158</v>
      </c>
      <c r="BE1986" s="198">
        <f t="shared" si="262"/>
        <v>0</v>
      </c>
      <c r="BF1986" s="198">
        <f t="shared" si="263"/>
        <v>0</v>
      </c>
      <c r="BG1986" s="198">
        <f t="shared" si="264"/>
        <v>0</v>
      </c>
      <c r="BH1986" s="198">
        <f t="shared" si="265"/>
        <v>0</v>
      </c>
      <c r="BI1986" s="198">
        <f t="shared" si="266"/>
        <v>0</v>
      </c>
      <c r="BJ1986" s="18" t="s">
        <v>8</v>
      </c>
      <c r="BK1986" s="198">
        <f t="shared" si="267"/>
        <v>0</v>
      </c>
      <c r="BL1986" s="18" t="s">
        <v>283</v>
      </c>
      <c r="BM1986" s="197" t="s">
        <v>4552</v>
      </c>
    </row>
    <row r="1987" spans="1:65" s="2" customFormat="1" ht="24">
      <c r="A1987" s="35"/>
      <c r="B1987" s="36"/>
      <c r="C1987" s="187" t="s">
        <v>4553</v>
      </c>
      <c r="D1987" s="187" t="s">
        <v>160</v>
      </c>
      <c r="E1987" s="188" t="s">
        <v>3808</v>
      </c>
      <c r="F1987" s="189" t="s">
        <v>3792</v>
      </c>
      <c r="G1987" s="190" t="s">
        <v>498</v>
      </c>
      <c r="H1987" s="191">
        <v>2</v>
      </c>
      <c r="I1987" s="192"/>
      <c r="J1987" s="191">
        <f t="shared" si="258"/>
        <v>0</v>
      </c>
      <c r="K1987" s="189" t="s">
        <v>1</v>
      </c>
      <c r="L1987" s="40"/>
      <c r="M1987" s="193" t="s">
        <v>1</v>
      </c>
      <c r="N1987" s="194" t="s">
        <v>41</v>
      </c>
      <c r="O1987" s="72"/>
      <c r="P1987" s="195">
        <f t="shared" si="259"/>
        <v>0</v>
      </c>
      <c r="Q1987" s="195">
        <v>0</v>
      </c>
      <c r="R1987" s="195">
        <f t="shared" si="260"/>
        <v>0</v>
      </c>
      <c r="S1987" s="195">
        <v>0</v>
      </c>
      <c r="T1987" s="196">
        <f t="shared" si="261"/>
        <v>0</v>
      </c>
      <c r="U1987" s="35"/>
      <c r="V1987" s="35"/>
      <c r="W1987" s="35"/>
      <c r="X1987" s="35"/>
      <c r="Y1987" s="35"/>
      <c r="Z1987" s="35"/>
      <c r="AA1987" s="35"/>
      <c r="AB1987" s="35"/>
      <c r="AC1987" s="35"/>
      <c r="AD1987" s="35"/>
      <c r="AE1987" s="35"/>
      <c r="AR1987" s="197" t="s">
        <v>283</v>
      </c>
      <c r="AT1987" s="197" t="s">
        <v>160</v>
      </c>
      <c r="AU1987" s="197" t="s">
        <v>85</v>
      </c>
      <c r="AY1987" s="18" t="s">
        <v>158</v>
      </c>
      <c r="BE1987" s="198">
        <f t="shared" si="262"/>
        <v>0</v>
      </c>
      <c r="BF1987" s="198">
        <f t="shared" si="263"/>
        <v>0</v>
      </c>
      <c r="BG1987" s="198">
        <f t="shared" si="264"/>
        <v>0</v>
      </c>
      <c r="BH1987" s="198">
        <f t="shared" si="265"/>
        <v>0</v>
      </c>
      <c r="BI1987" s="198">
        <f t="shared" si="266"/>
        <v>0</v>
      </c>
      <c r="BJ1987" s="18" t="s">
        <v>8</v>
      </c>
      <c r="BK1987" s="198">
        <f t="shared" si="267"/>
        <v>0</v>
      </c>
      <c r="BL1987" s="18" t="s">
        <v>283</v>
      </c>
      <c r="BM1987" s="197" t="s">
        <v>4554</v>
      </c>
    </row>
    <row r="1988" spans="1:65" s="2" customFormat="1" ht="24">
      <c r="A1988" s="35"/>
      <c r="B1988" s="36"/>
      <c r="C1988" s="187" t="s">
        <v>4555</v>
      </c>
      <c r="D1988" s="187" t="s">
        <v>160</v>
      </c>
      <c r="E1988" s="188" t="s">
        <v>3811</v>
      </c>
      <c r="F1988" s="189" t="s">
        <v>3556</v>
      </c>
      <c r="G1988" s="190" t="s">
        <v>498</v>
      </c>
      <c r="H1988" s="191">
        <v>1</v>
      </c>
      <c r="I1988" s="192"/>
      <c r="J1988" s="191">
        <f t="shared" si="258"/>
        <v>0</v>
      </c>
      <c r="K1988" s="189" t="s">
        <v>1</v>
      </c>
      <c r="L1988" s="40"/>
      <c r="M1988" s="193" t="s">
        <v>1</v>
      </c>
      <c r="N1988" s="194" t="s">
        <v>41</v>
      </c>
      <c r="O1988" s="72"/>
      <c r="P1988" s="195">
        <f t="shared" si="259"/>
        <v>0</v>
      </c>
      <c r="Q1988" s="195">
        <v>0</v>
      </c>
      <c r="R1988" s="195">
        <f t="shared" si="260"/>
        <v>0</v>
      </c>
      <c r="S1988" s="195">
        <v>0</v>
      </c>
      <c r="T1988" s="196">
        <f t="shared" si="261"/>
        <v>0</v>
      </c>
      <c r="U1988" s="35"/>
      <c r="V1988" s="35"/>
      <c r="W1988" s="35"/>
      <c r="X1988" s="35"/>
      <c r="Y1988" s="35"/>
      <c r="Z1988" s="35"/>
      <c r="AA1988" s="35"/>
      <c r="AB1988" s="35"/>
      <c r="AC1988" s="35"/>
      <c r="AD1988" s="35"/>
      <c r="AE1988" s="35"/>
      <c r="AR1988" s="197" t="s">
        <v>283</v>
      </c>
      <c r="AT1988" s="197" t="s">
        <v>160</v>
      </c>
      <c r="AU1988" s="197" t="s">
        <v>85</v>
      </c>
      <c r="AY1988" s="18" t="s">
        <v>158</v>
      </c>
      <c r="BE1988" s="198">
        <f t="shared" si="262"/>
        <v>0</v>
      </c>
      <c r="BF1988" s="198">
        <f t="shared" si="263"/>
        <v>0</v>
      </c>
      <c r="BG1988" s="198">
        <f t="shared" si="264"/>
        <v>0</v>
      </c>
      <c r="BH1988" s="198">
        <f t="shared" si="265"/>
        <v>0</v>
      </c>
      <c r="BI1988" s="198">
        <f t="shared" si="266"/>
        <v>0</v>
      </c>
      <c r="BJ1988" s="18" t="s">
        <v>8</v>
      </c>
      <c r="BK1988" s="198">
        <f t="shared" si="267"/>
        <v>0</v>
      </c>
      <c r="BL1988" s="18" t="s">
        <v>283</v>
      </c>
      <c r="BM1988" s="197" t="s">
        <v>4556</v>
      </c>
    </row>
    <row r="1989" spans="1:65" s="2" customFormat="1" ht="21.75" customHeight="1">
      <c r="A1989" s="35"/>
      <c r="B1989" s="36"/>
      <c r="C1989" s="187" t="s">
        <v>4557</v>
      </c>
      <c r="D1989" s="187" t="s">
        <v>160</v>
      </c>
      <c r="E1989" s="188" t="s">
        <v>3814</v>
      </c>
      <c r="F1989" s="189" t="s">
        <v>3796</v>
      </c>
      <c r="G1989" s="190" t="s">
        <v>498</v>
      </c>
      <c r="H1989" s="191">
        <v>1</v>
      </c>
      <c r="I1989" s="192"/>
      <c r="J1989" s="191">
        <f t="shared" si="258"/>
        <v>0</v>
      </c>
      <c r="K1989" s="189" t="s">
        <v>1</v>
      </c>
      <c r="L1989" s="40"/>
      <c r="M1989" s="193" t="s">
        <v>1</v>
      </c>
      <c r="N1989" s="194" t="s">
        <v>41</v>
      </c>
      <c r="O1989" s="72"/>
      <c r="P1989" s="195">
        <f t="shared" si="259"/>
        <v>0</v>
      </c>
      <c r="Q1989" s="195">
        <v>0</v>
      </c>
      <c r="R1989" s="195">
        <f t="shared" si="260"/>
        <v>0</v>
      </c>
      <c r="S1989" s="195">
        <v>0</v>
      </c>
      <c r="T1989" s="196">
        <f t="shared" si="261"/>
        <v>0</v>
      </c>
      <c r="U1989" s="35"/>
      <c r="V1989" s="35"/>
      <c r="W1989" s="35"/>
      <c r="X1989" s="35"/>
      <c r="Y1989" s="35"/>
      <c r="Z1989" s="35"/>
      <c r="AA1989" s="35"/>
      <c r="AB1989" s="35"/>
      <c r="AC1989" s="35"/>
      <c r="AD1989" s="35"/>
      <c r="AE1989" s="35"/>
      <c r="AR1989" s="197" t="s">
        <v>283</v>
      </c>
      <c r="AT1989" s="197" t="s">
        <v>160</v>
      </c>
      <c r="AU1989" s="197" t="s">
        <v>85</v>
      </c>
      <c r="AY1989" s="18" t="s">
        <v>158</v>
      </c>
      <c r="BE1989" s="198">
        <f t="shared" si="262"/>
        <v>0</v>
      </c>
      <c r="BF1989" s="198">
        <f t="shared" si="263"/>
        <v>0</v>
      </c>
      <c r="BG1989" s="198">
        <f t="shared" si="264"/>
        <v>0</v>
      </c>
      <c r="BH1989" s="198">
        <f t="shared" si="265"/>
        <v>0</v>
      </c>
      <c r="BI1989" s="198">
        <f t="shared" si="266"/>
        <v>0</v>
      </c>
      <c r="BJ1989" s="18" t="s">
        <v>8</v>
      </c>
      <c r="BK1989" s="198">
        <f t="shared" si="267"/>
        <v>0</v>
      </c>
      <c r="BL1989" s="18" t="s">
        <v>283</v>
      </c>
      <c r="BM1989" s="197" t="s">
        <v>4558</v>
      </c>
    </row>
    <row r="1990" spans="1:65" s="2" customFormat="1" ht="21.75" customHeight="1">
      <c r="A1990" s="35"/>
      <c r="B1990" s="36"/>
      <c r="C1990" s="187" t="s">
        <v>4559</v>
      </c>
      <c r="D1990" s="187" t="s">
        <v>160</v>
      </c>
      <c r="E1990" s="188" t="s">
        <v>3817</v>
      </c>
      <c r="F1990" s="189" t="s">
        <v>3591</v>
      </c>
      <c r="G1990" s="190" t="s">
        <v>498</v>
      </c>
      <c r="H1990" s="191">
        <v>1</v>
      </c>
      <c r="I1990" s="192"/>
      <c r="J1990" s="191">
        <f t="shared" si="258"/>
        <v>0</v>
      </c>
      <c r="K1990" s="189" t="s">
        <v>1</v>
      </c>
      <c r="L1990" s="40"/>
      <c r="M1990" s="193" t="s">
        <v>1</v>
      </c>
      <c r="N1990" s="194" t="s">
        <v>41</v>
      </c>
      <c r="O1990" s="72"/>
      <c r="P1990" s="195">
        <f t="shared" si="259"/>
        <v>0</v>
      </c>
      <c r="Q1990" s="195">
        <v>0</v>
      </c>
      <c r="R1990" s="195">
        <f t="shared" si="260"/>
        <v>0</v>
      </c>
      <c r="S1990" s="195">
        <v>0</v>
      </c>
      <c r="T1990" s="196">
        <f t="shared" si="261"/>
        <v>0</v>
      </c>
      <c r="U1990" s="35"/>
      <c r="V1990" s="35"/>
      <c r="W1990" s="35"/>
      <c r="X1990" s="35"/>
      <c r="Y1990" s="35"/>
      <c r="Z1990" s="35"/>
      <c r="AA1990" s="35"/>
      <c r="AB1990" s="35"/>
      <c r="AC1990" s="35"/>
      <c r="AD1990" s="35"/>
      <c r="AE1990" s="35"/>
      <c r="AR1990" s="197" t="s">
        <v>283</v>
      </c>
      <c r="AT1990" s="197" t="s">
        <v>160</v>
      </c>
      <c r="AU1990" s="197" t="s">
        <v>85</v>
      </c>
      <c r="AY1990" s="18" t="s">
        <v>158</v>
      </c>
      <c r="BE1990" s="198">
        <f t="shared" si="262"/>
        <v>0</v>
      </c>
      <c r="BF1990" s="198">
        <f t="shared" si="263"/>
        <v>0</v>
      </c>
      <c r="BG1990" s="198">
        <f t="shared" si="264"/>
        <v>0</v>
      </c>
      <c r="BH1990" s="198">
        <f t="shared" si="265"/>
        <v>0</v>
      </c>
      <c r="BI1990" s="198">
        <f t="shared" si="266"/>
        <v>0</v>
      </c>
      <c r="BJ1990" s="18" t="s">
        <v>8</v>
      </c>
      <c r="BK1990" s="198">
        <f t="shared" si="267"/>
        <v>0</v>
      </c>
      <c r="BL1990" s="18" t="s">
        <v>283</v>
      </c>
      <c r="BM1990" s="197" t="s">
        <v>4560</v>
      </c>
    </row>
    <row r="1991" spans="1:65" s="2" customFormat="1" ht="24">
      <c r="A1991" s="35"/>
      <c r="B1991" s="36"/>
      <c r="C1991" s="187" t="s">
        <v>4561</v>
      </c>
      <c r="D1991" s="187" t="s">
        <v>160</v>
      </c>
      <c r="E1991" s="188" t="s">
        <v>3820</v>
      </c>
      <c r="F1991" s="189" t="s">
        <v>3494</v>
      </c>
      <c r="G1991" s="190" t="s">
        <v>309</v>
      </c>
      <c r="H1991" s="191">
        <v>12</v>
      </c>
      <c r="I1991" s="192"/>
      <c r="J1991" s="191">
        <f t="shared" si="258"/>
        <v>0</v>
      </c>
      <c r="K1991" s="189" t="s">
        <v>1</v>
      </c>
      <c r="L1991" s="40"/>
      <c r="M1991" s="193" t="s">
        <v>1</v>
      </c>
      <c r="N1991" s="194" t="s">
        <v>41</v>
      </c>
      <c r="O1991" s="72"/>
      <c r="P1991" s="195">
        <f t="shared" si="259"/>
        <v>0</v>
      </c>
      <c r="Q1991" s="195">
        <v>0</v>
      </c>
      <c r="R1991" s="195">
        <f t="shared" si="260"/>
        <v>0</v>
      </c>
      <c r="S1991" s="195">
        <v>0</v>
      </c>
      <c r="T1991" s="196">
        <f t="shared" si="261"/>
        <v>0</v>
      </c>
      <c r="U1991" s="35"/>
      <c r="V1991" s="35"/>
      <c r="W1991" s="35"/>
      <c r="X1991" s="35"/>
      <c r="Y1991" s="35"/>
      <c r="Z1991" s="35"/>
      <c r="AA1991" s="35"/>
      <c r="AB1991" s="35"/>
      <c r="AC1991" s="35"/>
      <c r="AD1991" s="35"/>
      <c r="AE1991" s="35"/>
      <c r="AR1991" s="197" t="s">
        <v>283</v>
      </c>
      <c r="AT1991" s="197" t="s">
        <v>160</v>
      </c>
      <c r="AU1991" s="197" t="s">
        <v>85</v>
      </c>
      <c r="AY1991" s="18" t="s">
        <v>158</v>
      </c>
      <c r="BE1991" s="198">
        <f t="shared" si="262"/>
        <v>0</v>
      </c>
      <c r="BF1991" s="198">
        <f t="shared" si="263"/>
        <v>0</v>
      </c>
      <c r="BG1991" s="198">
        <f t="shared" si="264"/>
        <v>0</v>
      </c>
      <c r="BH1991" s="198">
        <f t="shared" si="265"/>
        <v>0</v>
      </c>
      <c r="BI1991" s="198">
        <f t="shared" si="266"/>
        <v>0</v>
      </c>
      <c r="BJ1991" s="18" t="s">
        <v>8</v>
      </c>
      <c r="BK1991" s="198">
        <f t="shared" si="267"/>
        <v>0</v>
      </c>
      <c r="BL1991" s="18" t="s">
        <v>283</v>
      </c>
      <c r="BM1991" s="197" t="s">
        <v>4562</v>
      </c>
    </row>
    <row r="1992" spans="1:65" s="2" customFormat="1" ht="24">
      <c r="A1992" s="35"/>
      <c r="B1992" s="36"/>
      <c r="C1992" s="187" t="s">
        <v>4563</v>
      </c>
      <c r="D1992" s="187" t="s">
        <v>160</v>
      </c>
      <c r="E1992" s="188" t="s">
        <v>3823</v>
      </c>
      <c r="F1992" s="189" t="s">
        <v>3604</v>
      </c>
      <c r="G1992" s="190" t="s">
        <v>309</v>
      </c>
      <c r="H1992" s="191">
        <v>7</v>
      </c>
      <c r="I1992" s="192"/>
      <c r="J1992" s="191">
        <f t="shared" si="258"/>
        <v>0</v>
      </c>
      <c r="K1992" s="189" t="s">
        <v>1</v>
      </c>
      <c r="L1992" s="40"/>
      <c r="M1992" s="193" t="s">
        <v>1</v>
      </c>
      <c r="N1992" s="194" t="s">
        <v>41</v>
      </c>
      <c r="O1992" s="72"/>
      <c r="P1992" s="195">
        <f t="shared" si="259"/>
        <v>0</v>
      </c>
      <c r="Q1992" s="195">
        <v>0</v>
      </c>
      <c r="R1992" s="195">
        <f t="shared" si="260"/>
        <v>0</v>
      </c>
      <c r="S1992" s="195">
        <v>0</v>
      </c>
      <c r="T1992" s="196">
        <f t="shared" si="261"/>
        <v>0</v>
      </c>
      <c r="U1992" s="35"/>
      <c r="V1992" s="35"/>
      <c r="W1992" s="35"/>
      <c r="X1992" s="35"/>
      <c r="Y1992" s="35"/>
      <c r="Z1992" s="35"/>
      <c r="AA1992" s="35"/>
      <c r="AB1992" s="35"/>
      <c r="AC1992" s="35"/>
      <c r="AD1992" s="35"/>
      <c r="AE1992" s="35"/>
      <c r="AR1992" s="197" t="s">
        <v>283</v>
      </c>
      <c r="AT1992" s="197" t="s">
        <v>160</v>
      </c>
      <c r="AU1992" s="197" t="s">
        <v>85</v>
      </c>
      <c r="AY1992" s="18" t="s">
        <v>158</v>
      </c>
      <c r="BE1992" s="198">
        <f t="shared" si="262"/>
        <v>0</v>
      </c>
      <c r="BF1992" s="198">
        <f t="shared" si="263"/>
        <v>0</v>
      </c>
      <c r="BG1992" s="198">
        <f t="shared" si="264"/>
        <v>0</v>
      </c>
      <c r="BH1992" s="198">
        <f t="shared" si="265"/>
        <v>0</v>
      </c>
      <c r="BI1992" s="198">
        <f t="shared" si="266"/>
        <v>0</v>
      </c>
      <c r="BJ1992" s="18" t="s">
        <v>8</v>
      </c>
      <c r="BK1992" s="198">
        <f t="shared" si="267"/>
        <v>0</v>
      </c>
      <c r="BL1992" s="18" t="s">
        <v>283</v>
      </c>
      <c r="BM1992" s="197" t="s">
        <v>4564</v>
      </c>
    </row>
    <row r="1993" spans="1:65" s="2" customFormat="1" ht="16.5" customHeight="1">
      <c r="A1993" s="35"/>
      <c r="B1993" s="36"/>
      <c r="C1993" s="187" t="s">
        <v>4565</v>
      </c>
      <c r="D1993" s="187" t="s">
        <v>160</v>
      </c>
      <c r="E1993" s="188" t="s">
        <v>3702</v>
      </c>
      <c r="F1993" s="189" t="s">
        <v>4478</v>
      </c>
      <c r="G1993" s="190" t="s">
        <v>498</v>
      </c>
      <c r="H1993" s="191">
        <v>2</v>
      </c>
      <c r="I1993" s="192"/>
      <c r="J1993" s="191">
        <f t="shared" si="258"/>
        <v>0</v>
      </c>
      <c r="K1993" s="189" t="s">
        <v>1</v>
      </c>
      <c r="L1993" s="40"/>
      <c r="M1993" s="193" t="s">
        <v>1</v>
      </c>
      <c r="N1993" s="194" t="s">
        <v>41</v>
      </c>
      <c r="O1993" s="72"/>
      <c r="P1993" s="195">
        <f t="shared" si="259"/>
        <v>0</v>
      </c>
      <c r="Q1993" s="195">
        <v>0</v>
      </c>
      <c r="R1993" s="195">
        <f t="shared" si="260"/>
        <v>0</v>
      </c>
      <c r="S1993" s="195">
        <v>0</v>
      </c>
      <c r="T1993" s="196">
        <f t="shared" si="261"/>
        <v>0</v>
      </c>
      <c r="U1993" s="35"/>
      <c r="V1993" s="35"/>
      <c r="W1993" s="35"/>
      <c r="X1993" s="35"/>
      <c r="Y1993" s="35"/>
      <c r="Z1993" s="35"/>
      <c r="AA1993" s="35"/>
      <c r="AB1993" s="35"/>
      <c r="AC1993" s="35"/>
      <c r="AD1993" s="35"/>
      <c r="AE1993" s="35"/>
      <c r="AR1993" s="197" t="s">
        <v>283</v>
      </c>
      <c r="AT1993" s="197" t="s">
        <v>160</v>
      </c>
      <c r="AU1993" s="197" t="s">
        <v>85</v>
      </c>
      <c r="AY1993" s="18" t="s">
        <v>158</v>
      </c>
      <c r="BE1993" s="198">
        <f t="shared" si="262"/>
        <v>0</v>
      </c>
      <c r="BF1993" s="198">
        <f t="shared" si="263"/>
        <v>0</v>
      </c>
      <c r="BG1993" s="198">
        <f t="shared" si="264"/>
        <v>0</v>
      </c>
      <c r="BH1993" s="198">
        <f t="shared" si="265"/>
        <v>0</v>
      </c>
      <c r="BI1993" s="198">
        <f t="shared" si="266"/>
        <v>0</v>
      </c>
      <c r="BJ1993" s="18" t="s">
        <v>8</v>
      </c>
      <c r="BK1993" s="198">
        <f t="shared" si="267"/>
        <v>0</v>
      </c>
      <c r="BL1993" s="18" t="s">
        <v>283</v>
      </c>
      <c r="BM1993" s="197" t="s">
        <v>4566</v>
      </c>
    </row>
    <row r="1994" spans="1:65" s="2" customFormat="1" ht="16.5" customHeight="1">
      <c r="A1994" s="35"/>
      <c r="B1994" s="36"/>
      <c r="C1994" s="187" t="s">
        <v>4567</v>
      </c>
      <c r="D1994" s="187" t="s">
        <v>160</v>
      </c>
      <c r="E1994" s="188" t="s">
        <v>3122</v>
      </c>
      <c r="F1994" s="189" t="s">
        <v>1738</v>
      </c>
      <c r="G1994" s="190" t="s">
        <v>1739</v>
      </c>
      <c r="H1994" s="191">
        <v>20</v>
      </c>
      <c r="I1994" s="192"/>
      <c r="J1994" s="191">
        <f t="shared" si="258"/>
        <v>0</v>
      </c>
      <c r="K1994" s="189" t="s">
        <v>1</v>
      </c>
      <c r="L1994" s="40"/>
      <c r="M1994" s="193" t="s">
        <v>1</v>
      </c>
      <c r="N1994" s="194" t="s">
        <v>41</v>
      </c>
      <c r="O1994" s="72"/>
      <c r="P1994" s="195">
        <f t="shared" si="259"/>
        <v>0</v>
      </c>
      <c r="Q1994" s="195">
        <v>0</v>
      </c>
      <c r="R1994" s="195">
        <f t="shared" si="260"/>
        <v>0</v>
      </c>
      <c r="S1994" s="195">
        <v>0</v>
      </c>
      <c r="T1994" s="196">
        <f t="shared" si="261"/>
        <v>0</v>
      </c>
      <c r="U1994" s="35"/>
      <c r="V1994" s="35"/>
      <c r="W1994" s="35"/>
      <c r="X1994" s="35"/>
      <c r="Y1994" s="35"/>
      <c r="Z1994" s="35"/>
      <c r="AA1994" s="35"/>
      <c r="AB1994" s="35"/>
      <c r="AC1994" s="35"/>
      <c r="AD1994" s="35"/>
      <c r="AE1994" s="35"/>
      <c r="AR1994" s="197" t="s">
        <v>283</v>
      </c>
      <c r="AT1994" s="197" t="s">
        <v>160</v>
      </c>
      <c r="AU1994" s="197" t="s">
        <v>85</v>
      </c>
      <c r="AY1994" s="18" t="s">
        <v>158</v>
      </c>
      <c r="BE1994" s="198">
        <f t="shared" si="262"/>
        <v>0</v>
      </c>
      <c r="BF1994" s="198">
        <f t="shared" si="263"/>
        <v>0</v>
      </c>
      <c r="BG1994" s="198">
        <f t="shared" si="264"/>
        <v>0</v>
      </c>
      <c r="BH1994" s="198">
        <f t="shared" si="265"/>
        <v>0</v>
      </c>
      <c r="BI1994" s="198">
        <f t="shared" si="266"/>
        <v>0</v>
      </c>
      <c r="BJ1994" s="18" t="s">
        <v>8</v>
      </c>
      <c r="BK1994" s="198">
        <f t="shared" si="267"/>
        <v>0</v>
      </c>
      <c r="BL1994" s="18" t="s">
        <v>283</v>
      </c>
      <c r="BM1994" s="197" t="s">
        <v>4568</v>
      </c>
    </row>
    <row r="1995" spans="1:65" s="2" customFormat="1" ht="24">
      <c r="A1995" s="35"/>
      <c r="B1995" s="36"/>
      <c r="C1995" s="187" t="s">
        <v>4569</v>
      </c>
      <c r="D1995" s="187" t="s">
        <v>160</v>
      </c>
      <c r="E1995" s="188" t="s">
        <v>3718</v>
      </c>
      <c r="F1995" s="189" t="s">
        <v>3830</v>
      </c>
      <c r="G1995" s="190" t="s">
        <v>163</v>
      </c>
      <c r="H1995" s="191">
        <v>4</v>
      </c>
      <c r="I1995" s="192"/>
      <c r="J1995" s="191">
        <f t="shared" ref="J1995:J2058" si="268">ROUND(I1995*H1995,0)</f>
        <v>0</v>
      </c>
      <c r="K1995" s="189" t="s">
        <v>1</v>
      </c>
      <c r="L1995" s="40"/>
      <c r="M1995" s="193" t="s">
        <v>1</v>
      </c>
      <c r="N1995" s="194" t="s">
        <v>41</v>
      </c>
      <c r="O1995" s="72"/>
      <c r="P1995" s="195">
        <f t="shared" ref="P1995:P2058" si="269">O1995*H1995</f>
        <v>0</v>
      </c>
      <c r="Q1995" s="195">
        <v>0</v>
      </c>
      <c r="R1995" s="195">
        <f t="shared" ref="R1995:R2058" si="270">Q1995*H1995</f>
        <v>0</v>
      </c>
      <c r="S1995" s="195">
        <v>0</v>
      </c>
      <c r="T1995" s="196">
        <f t="shared" ref="T1995:T2058" si="271">S1995*H1995</f>
        <v>0</v>
      </c>
      <c r="U1995" s="35"/>
      <c r="V1995" s="35"/>
      <c r="W1995" s="35"/>
      <c r="X1995" s="35"/>
      <c r="Y1995" s="35"/>
      <c r="Z1995" s="35"/>
      <c r="AA1995" s="35"/>
      <c r="AB1995" s="35"/>
      <c r="AC1995" s="35"/>
      <c r="AD1995" s="35"/>
      <c r="AE1995" s="35"/>
      <c r="AR1995" s="197" t="s">
        <v>283</v>
      </c>
      <c r="AT1995" s="197" t="s">
        <v>160</v>
      </c>
      <c r="AU1995" s="197" t="s">
        <v>85</v>
      </c>
      <c r="AY1995" s="18" t="s">
        <v>158</v>
      </c>
      <c r="BE1995" s="198">
        <f t="shared" ref="BE1995:BE2061" si="272">IF(N1995="základní",J1995,0)</f>
        <v>0</v>
      </c>
      <c r="BF1995" s="198">
        <f t="shared" ref="BF1995:BF2061" si="273">IF(N1995="snížená",J1995,0)</f>
        <v>0</v>
      </c>
      <c r="BG1995" s="198">
        <f t="shared" ref="BG1995:BG2061" si="274">IF(N1995="zákl. přenesená",J1995,0)</f>
        <v>0</v>
      </c>
      <c r="BH1995" s="198">
        <f t="shared" ref="BH1995:BH2061" si="275">IF(N1995="sníž. přenesená",J1995,0)</f>
        <v>0</v>
      </c>
      <c r="BI1995" s="198">
        <f t="shared" ref="BI1995:BI2061" si="276">IF(N1995="nulová",J1995,0)</f>
        <v>0</v>
      </c>
      <c r="BJ1995" s="18" t="s">
        <v>8</v>
      </c>
      <c r="BK1995" s="198">
        <f t="shared" ref="BK1995:BK2061" si="277">ROUND(I1995*H1995,0)</f>
        <v>0</v>
      </c>
      <c r="BL1995" s="18" t="s">
        <v>283</v>
      </c>
      <c r="BM1995" s="197" t="s">
        <v>4570</v>
      </c>
    </row>
    <row r="1996" spans="1:65" s="2" customFormat="1" ht="16.5" customHeight="1">
      <c r="A1996" s="35"/>
      <c r="B1996" s="36"/>
      <c r="C1996" s="187" t="s">
        <v>4571</v>
      </c>
      <c r="D1996" s="187" t="s">
        <v>160</v>
      </c>
      <c r="E1996" s="188" t="s">
        <v>3833</v>
      </c>
      <c r="F1996" s="189" t="s">
        <v>1973</v>
      </c>
      <c r="G1996" s="190" t="s">
        <v>498</v>
      </c>
      <c r="H1996" s="191">
        <v>1</v>
      </c>
      <c r="I1996" s="192"/>
      <c r="J1996" s="191">
        <f t="shared" si="268"/>
        <v>0</v>
      </c>
      <c r="K1996" s="189" t="s">
        <v>1</v>
      </c>
      <c r="L1996" s="40"/>
      <c r="M1996" s="193" t="s">
        <v>1</v>
      </c>
      <c r="N1996" s="194" t="s">
        <v>41</v>
      </c>
      <c r="O1996" s="72"/>
      <c r="P1996" s="195">
        <f t="shared" si="269"/>
        <v>0</v>
      </c>
      <c r="Q1996" s="195">
        <v>0</v>
      </c>
      <c r="R1996" s="195">
        <f t="shared" si="270"/>
        <v>0</v>
      </c>
      <c r="S1996" s="195">
        <v>0</v>
      </c>
      <c r="T1996" s="196">
        <f t="shared" si="271"/>
        <v>0</v>
      </c>
      <c r="U1996" s="35"/>
      <c r="V1996" s="35"/>
      <c r="W1996" s="35"/>
      <c r="X1996" s="35"/>
      <c r="Y1996" s="35"/>
      <c r="Z1996" s="35"/>
      <c r="AA1996" s="35"/>
      <c r="AB1996" s="35"/>
      <c r="AC1996" s="35"/>
      <c r="AD1996" s="35"/>
      <c r="AE1996" s="35"/>
      <c r="AR1996" s="197" t="s">
        <v>283</v>
      </c>
      <c r="AT1996" s="197" t="s">
        <v>160</v>
      </c>
      <c r="AU1996" s="197" t="s">
        <v>85</v>
      </c>
      <c r="AY1996" s="18" t="s">
        <v>158</v>
      </c>
      <c r="BE1996" s="198">
        <f t="shared" si="272"/>
        <v>0</v>
      </c>
      <c r="BF1996" s="198">
        <f t="shared" si="273"/>
        <v>0</v>
      </c>
      <c r="BG1996" s="198">
        <f t="shared" si="274"/>
        <v>0</v>
      </c>
      <c r="BH1996" s="198">
        <f t="shared" si="275"/>
        <v>0</v>
      </c>
      <c r="BI1996" s="198">
        <f t="shared" si="276"/>
        <v>0</v>
      </c>
      <c r="BJ1996" s="18" t="s">
        <v>8</v>
      </c>
      <c r="BK1996" s="198">
        <f t="shared" si="277"/>
        <v>0</v>
      </c>
      <c r="BL1996" s="18" t="s">
        <v>283</v>
      </c>
      <c r="BM1996" s="197" t="s">
        <v>4572</v>
      </c>
    </row>
    <row r="1997" spans="1:65" s="2" customFormat="1" ht="16.5" customHeight="1">
      <c r="A1997" s="35"/>
      <c r="B1997" s="36"/>
      <c r="C1997" s="187" t="s">
        <v>4573</v>
      </c>
      <c r="D1997" s="187" t="s">
        <v>160</v>
      </c>
      <c r="E1997" s="188" t="s">
        <v>4574</v>
      </c>
      <c r="F1997" s="189" t="s">
        <v>3134</v>
      </c>
      <c r="G1997" s="190" t="s">
        <v>498</v>
      </c>
      <c r="H1997" s="191">
        <v>1</v>
      </c>
      <c r="I1997" s="192"/>
      <c r="J1997" s="191">
        <f t="shared" si="268"/>
        <v>0</v>
      </c>
      <c r="K1997" s="189" t="s">
        <v>1</v>
      </c>
      <c r="L1997" s="40"/>
      <c r="M1997" s="193" t="s">
        <v>1</v>
      </c>
      <c r="N1997" s="194" t="s">
        <v>41</v>
      </c>
      <c r="O1997" s="72"/>
      <c r="P1997" s="195">
        <f t="shared" si="269"/>
        <v>0</v>
      </c>
      <c r="Q1997" s="195">
        <v>0</v>
      </c>
      <c r="R1997" s="195">
        <f t="shared" si="270"/>
        <v>0</v>
      </c>
      <c r="S1997" s="195">
        <v>0</v>
      </c>
      <c r="T1997" s="196">
        <f t="shared" si="271"/>
        <v>0</v>
      </c>
      <c r="U1997" s="35"/>
      <c r="V1997" s="35"/>
      <c r="W1997" s="35"/>
      <c r="X1997" s="35"/>
      <c r="Y1997" s="35"/>
      <c r="Z1997" s="35"/>
      <c r="AA1997" s="35"/>
      <c r="AB1997" s="35"/>
      <c r="AC1997" s="35"/>
      <c r="AD1997" s="35"/>
      <c r="AE1997" s="35"/>
      <c r="AR1997" s="197" t="s">
        <v>283</v>
      </c>
      <c r="AT1997" s="197" t="s">
        <v>160</v>
      </c>
      <c r="AU1997" s="197" t="s">
        <v>85</v>
      </c>
      <c r="AY1997" s="18" t="s">
        <v>158</v>
      </c>
      <c r="BE1997" s="198">
        <f t="shared" si="272"/>
        <v>0</v>
      </c>
      <c r="BF1997" s="198">
        <f t="shared" si="273"/>
        <v>0</v>
      </c>
      <c r="BG1997" s="198">
        <f t="shared" si="274"/>
        <v>0</v>
      </c>
      <c r="BH1997" s="198">
        <f t="shared" si="275"/>
        <v>0</v>
      </c>
      <c r="BI1997" s="198">
        <f t="shared" si="276"/>
        <v>0</v>
      </c>
      <c r="BJ1997" s="18" t="s">
        <v>8</v>
      </c>
      <c r="BK1997" s="198">
        <f t="shared" si="277"/>
        <v>0</v>
      </c>
      <c r="BL1997" s="18" t="s">
        <v>283</v>
      </c>
      <c r="BM1997" s="197" t="s">
        <v>4575</v>
      </c>
    </row>
    <row r="1998" spans="1:65" s="2" customFormat="1" ht="16.5" customHeight="1">
      <c r="A1998" s="35"/>
      <c r="B1998" s="36"/>
      <c r="C1998" s="187" t="s">
        <v>4576</v>
      </c>
      <c r="D1998" s="187" t="s">
        <v>160</v>
      </c>
      <c r="E1998" s="188" t="s">
        <v>4577</v>
      </c>
      <c r="F1998" s="189" t="s">
        <v>1743</v>
      </c>
      <c r="G1998" s="190" t="s">
        <v>498</v>
      </c>
      <c r="H1998" s="191">
        <v>1</v>
      </c>
      <c r="I1998" s="192"/>
      <c r="J1998" s="191">
        <f t="shared" si="268"/>
        <v>0</v>
      </c>
      <c r="K1998" s="189" t="s">
        <v>1</v>
      </c>
      <c r="L1998" s="40"/>
      <c r="M1998" s="193" t="s">
        <v>1</v>
      </c>
      <c r="N1998" s="194" t="s">
        <v>41</v>
      </c>
      <c r="O1998" s="72"/>
      <c r="P1998" s="195">
        <f t="shared" si="269"/>
        <v>0</v>
      </c>
      <c r="Q1998" s="195">
        <v>0</v>
      </c>
      <c r="R1998" s="195">
        <f t="shared" si="270"/>
        <v>0</v>
      </c>
      <c r="S1998" s="195">
        <v>0</v>
      </c>
      <c r="T1998" s="196">
        <f t="shared" si="271"/>
        <v>0</v>
      </c>
      <c r="U1998" s="35"/>
      <c r="V1998" s="35"/>
      <c r="W1998" s="35"/>
      <c r="X1998" s="35"/>
      <c r="Y1998" s="35"/>
      <c r="Z1998" s="35"/>
      <c r="AA1998" s="35"/>
      <c r="AB1998" s="35"/>
      <c r="AC1998" s="35"/>
      <c r="AD1998" s="35"/>
      <c r="AE1998" s="35"/>
      <c r="AR1998" s="197" t="s">
        <v>283</v>
      </c>
      <c r="AT1998" s="197" t="s">
        <v>160</v>
      </c>
      <c r="AU1998" s="197" t="s">
        <v>85</v>
      </c>
      <c r="AY1998" s="18" t="s">
        <v>158</v>
      </c>
      <c r="BE1998" s="198">
        <f t="shared" si="272"/>
        <v>0</v>
      </c>
      <c r="BF1998" s="198">
        <f t="shared" si="273"/>
        <v>0</v>
      </c>
      <c r="BG1998" s="198">
        <f t="shared" si="274"/>
        <v>0</v>
      </c>
      <c r="BH1998" s="198">
        <f t="shared" si="275"/>
        <v>0</v>
      </c>
      <c r="BI1998" s="198">
        <f t="shared" si="276"/>
        <v>0</v>
      </c>
      <c r="BJ1998" s="18" t="s">
        <v>8</v>
      </c>
      <c r="BK1998" s="198">
        <f t="shared" si="277"/>
        <v>0</v>
      </c>
      <c r="BL1998" s="18" t="s">
        <v>283</v>
      </c>
      <c r="BM1998" s="197" t="s">
        <v>4578</v>
      </c>
    </row>
    <row r="1999" spans="1:65" s="2" customFormat="1" ht="16.5" customHeight="1">
      <c r="A1999" s="35"/>
      <c r="B1999" s="36"/>
      <c r="C1999" s="187" t="s">
        <v>4579</v>
      </c>
      <c r="D1999" s="187" t="s">
        <v>160</v>
      </c>
      <c r="E1999" s="188" t="s">
        <v>4580</v>
      </c>
      <c r="F1999" s="189" t="s">
        <v>1752</v>
      </c>
      <c r="G1999" s="190" t="s">
        <v>498</v>
      </c>
      <c r="H1999" s="191">
        <v>1</v>
      </c>
      <c r="I1999" s="192"/>
      <c r="J1999" s="191">
        <f t="shared" si="268"/>
        <v>0</v>
      </c>
      <c r="K1999" s="189" t="s">
        <v>1</v>
      </c>
      <c r="L1999" s="40"/>
      <c r="M1999" s="193" t="s">
        <v>1</v>
      </c>
      <c r="N1999" s="194" t="s">
        <v>41</v>
      </c>
      <c r="O1999" s="72"/>
      <c r="P1999" s="195">
        <f t="shared" si="269"/>
        <v>0</v>
      </c>
      <c r="Q1999" s="195">
        <v>0</v>
      </c>
      <c r="R1999" s="195">
        <f t="shared" si="270"/>
        <v>0</v>
      </c>
      <c r="S1999" s="195">
        <v>0</v>
      </c>
      <c r="T1999" s="196">
        <f t="shared" si="271"/>
        <v>0</v>
      </c>
      <c r="U1999" s="35"/>
      <c r="V1999" s="35"/>
      <c r="W1999" s="35"/>
      <c r="X1999" s="35"/>
      <c r="Y1999" s="35"/>
      <c r="Z1999" s="35"/>
      <c r="AA1999" s="35"/>
      <c r="AB1999" s="35"/>
      <c r="AC1999" s="35"/>
      <c r="AD1999" s="35"/>
      <c r="AE1999" s="35"/>
      <c r="AR1999" s="197" t="s">
        <v>283</v>
      </c>
      <c r="AT1999" s="197" t="s">
        <v>160</v>
      </c>
      <c r="AU1999" s="197" t="s">
        <v>85</v>
      </c>
      <c r="AY1999" s="18" t="s">
        <v>158</v>
      </c>
      <c r="BE1999" s="198">
        <f t="shared" si="272"/>
        <v>0</v>
      </c>
      <c r="BF1999" s="198">
        <f t="shared" si="273"/>
        <v>0</v>
      </c>
      <c r="BG1999" s="198">
        <f t="shared" si="274"/>
        <v>0</v>
      </c>
      <c r="BH1999" s="198">
        <f t="shared" si="275"/>
        <v>0</v>
      </c>
      <c r="BI1999" s="198">
        <f t="shared" si="276"/>
        <v>0</v>
      </c>
      <c r="BJ1999" s="18" t="s">
        <v>8</v>
      </c>
      <c r="BK1999" s="198">
        <f t="shared" si="277"/>
        <v>0</v>
      </c>
      <c r="BL1999" s="18" t="s">
        <v>283</v>
      </c>
      <c r="BM1999" s="197" t="s">
        <v>4581</v>
      </c>
    </row>
    <row r="2000" spans="1:65" s="2" customFormat="1" ht="16.5" customHeight="1">
      <c r="A2000" s="35"/>
      <c r="B2000" s="36"/>
      <c r="C2000" s="187" t="s">
        <v>4582</v>
      </c>
      <c r="D2000" s="187" t="s">
        <v>160</v>
      </c>
      <c r="E2000" s="188" t="s">
        <v>3139</v>
      </c>
      <c r="F2000" s="189" t="s">
        <v>3140</v>
      </c>
      <c r="G2000" s="190" t="s">
        <v>498</v>
      </c>
      <c r="H2000" s="191">
        <v>1</v>
      </c>
      <c r="I2000" s="192"/>
      <c r="J2000" s="191">
        <f t="shared" si="268"/>
        <v>0</v>
      </c>
      <c r="K2000" s="189" t="s">
        <v>1</v>
      </c>
      <c r="L2000" s="40"/>
      <c r="M2000" s="193" t="s">
        <v>1</v>
      </c>
      <c r="N2000" s="194" t="s">
        <v>41</v>
      </c>
      <c r="O2000" s="72"/>
      <c r="P2000" s="195">
        <f t="shared" si="269"/>
        <v>0</v>
      </c>
      <c r="Q2000" s="195">
        <v>0</v>
      </c>
      <c r="R2000" s="195">
        <f t="shared" si="270"/>
        <v>0</v>
      </c>
      <c r="S2000" s="195">
        <v>0</v>
      </c>
      <c r="T2000" s="196">
        <f t="shared" si="271"/>
        <v>0</v>
      </c>
      <c r="U2000" s="35"/>
      <c r="V2000" s="35"/>
      <c r="W2000" s="35"/>
      <c r="X2000" s="35"/>
      <c r="Y2000" s="35"/>
      <c r="Z2000" s="35"/>
      <c r="AA2000" s="35"/>
      <c r="AB2000" s="35"/>
      <c r="AC2000" s="35"/>
      <c r="AD2000" s="35"/>
      <c r="AE2000" s="35"/>
      <c r="AR2000" s="197" t="s">
        <v>283</v>
      </c>
      <c r="AT2000" s="197" t="s">
        <v>160</v>
      </c>
      <c r="AU2000" s="197" t="s">
        <v>85</v>
      </c>
      <c r="AY2000" s="18" t="s">
        <v>158</v>
      </c>
      <c r="BE2000" s="198">
        <f t="shared" si="272"/>
        <v>0</v>
      </c>
      <c r="BF2000" s="198">
        <f t="shared" si="273"/>
        <v>0</v>
      </c>
      <c r="BG2000" s="198">
        <f t="shared" si="274"/>
        <v>0</v>
      </c>
      <c r="BH2000" s="198">
        <f t="shared" si="275"/>
        <v>0</v>
      </c>
      <c r="BI2000" s="198">
        <f t="shared" si="276"/>
        <v>0</v>
      </c>
      <c r="BJ2000" s="18" t="s">
        <v>8</v>
      </c>
      <c r="BK2000" s="198">
        <f t="shared" si="277"/>
        <v>0</v>
      </c>
      <c r="BL2000" s="18" t="s">
        <v>283</v>
      </c>
      <c r="BM2000" s="197" t="s">
        <v>4583</v>
      </c>
    </row>
    <row r="2001" spans="1:65" s="2" customFormat="1" ht="16.5" customHeight="1">
      <c r="A2001" s="35"/>
      <c r="B2001" s="36"/>
      <c r="C2001" s="187" t="s">
        <v>4584</v>
      </c>
      <c r="D2001" s="187" t="s">
        <v>160</v>
      </c>
      <c r="E2001" s="188" t="s">
        <v>3143</v>
      </c>
      <c r="F2001" s="189" t="s">
        <v>1726</v>
      </c>
      <c r="G2001" s="190" t="s">
        <v>1739</v>
      </c>
      <c r="H2001" s="191">
        <v>10</v>
      </c>
      <c r="I2001" s="192"/>
      <c r="J2001" s="191">
        <f t="shared" si="268"/>
        <v>0</v>
      </c>
      <c r="K2001" s="189" t="s">
        <v>1</v>
      </c>
      <c r="L2001" s="40"/>
      <c r="M2001" s="193" t="s">
        <v>1</v>
      </c>
      <c r="N2001" s="194" t="s">
        <v>41</v>
      </c>
      <c r="O2001" s="72"/>
      <c r="P2001" s="195">
        <f t="shared" si="269"/>
        <v>0</v>
      </c>
      <c r="Q2001" s="195">
        <v>0</v>
      </c>
      <c r="R2001" s="195">
        <f t="shared" si="270"/>
        <v>0</v>
      </c>
      <c r="S2001" s="195">
        <v>0</v>
      </c>
      <c r="T2001" s="196">
        <f t="shared" si="271"/>
        <v>0</v>
      </c>
      <c r="U2001" s="35"/>
      <c r="V2001" s="35"/>
      <c r="W2001" s="35"/>
      <c r="X2001" s="35"/>
      <c r="Y2001" s="35"/>
      <c r="Z2001" s="35"/>
      <c r="AA2001" s="35"/>
      <c r="AB2001" s="35"/>
      <c r="AC2001" s="35"/>
      <c r="AD2001" s="35"/>
      <c r="AE2001" s="35"/>
      <c r="AR2001" s="197" t="s">
        <v>283</v>
      </c>
      <c r="AT2001" s="197" t="s">
        <v>160</v>
      </c>
      <c r="AU2001" s="197" t="s">
        <v>85</v>
      </c>
      <c r="AY2001" s="18" t="s">
        <v>158</v>
      </c>
      <c r="BE2001" s="198">
        <f t="shared" si="272"/>
        <v>0</v>
      </c>
      <c r="BF2001" s="198">
        <f t="shared" si="273"/>
        <v>0</v>
      </c>
      <c r="BG2001" s="198">
        <f t="shared" si="274"/>
        <v>0</v>
      </c>
      <c r="BH2001" s="198">
        <f t="shared" si="275"/>
        <v>0</v>
      </c>
      <c r="BI2001" s="198">
        <f t="shared" si="276"/>
        <v>0</v>
      </c>
      <c r="BJ2001" s="18" t="s">
        <v>8</v>
      </c>
      <c r="BK2001" s="198">
        <f t="shared" si="277"/>
        <v>0</v>
      </c>
      <c r="BL2001" s="18" t="s">
        <v>283</v>
      </c>
      <c r="BM2001" s="197" t="s">
        <v>4585</v>
      </c>
    </row>
    <row r="2002" spans="1:65" s="2" customFormat="1" ht="16.5" customHeight="1">
      <c r="A2002" s="35"/>
      <c r="B2002" s="36"/>
      <c r="C2002" s="187" t="s">
        <v>4586</v>
      </c>
      <c r="D2002" s="187" t="s">
        <v>160</v>
      </c>
      <c r="E2002" s="188" t="s">
        <v>4587</v>
      </c>
      <c r="F2002" s="189" t="s">
        <v>1730</v>
      </c>
      <c r="G2002" s="190" t="s">
        <v>498</v>
      </c>
      <c r="H2002" s="191">
        <v>1</v>
      </c>
      <c r="I2002" s="192"/>
      <c r="J2002" s="191">
        <f t="shared" si="268"/>
        <v>0</v>
      </c>
      <c r="K2002" s="189" t="s">
        <v>1</v>
      </c>
      <c r="L2002" s="40"/>
      <c r="M2002" s="193" t="s">
        <v>1</v>
      </c>
      <c r="N2002" s="194" t="s">
        <v>41</v>
      </c>
      <c r="O2002" s="72"/>
      <c r="P2002" s="195">
        <f t="shared" si="269"/>
        <v>0</v>
      </c>
      <c r="Q2002" s="195">
        <v>0</v>
      </c>
      <c r="R2002" s="195">
        <f t="shared" si="270"/>
        <v>0</v>
      </c>
      <c r="S2002" s="195">
        <v>0</v>
      </c>
      <c r="T2002" s="196">
        <f t="shared" si="271"/>
        <v>0</v>
      </c>
      <c r="U2002" s="35"/>
      <c r="V2002" s="35"/>
      <c r="W2002" s="35"/>
      <c r="X2002" s="35"/>
      <c r="Y2002" s="35"/>
      <c r="Z2002" s="35"/>
      <c r="AA2002" s="35"/>
      <c r="AB2002" s="35"/>
      <c r="AC2002" s="35"/>
      <c r="AD2002" s="35"/>
      <c r="AE2002" s="35"/>
      <c r="AR2002" s="197" t="s">
        <v>283</v>
      </c>
      <c r="AT2002" s="197" t="s">
        <v>160</v>
      </c>
      <c r="AU2002" s="197" t="s">
        <v>85</v>
      </c>
      <c r="AY2002" s="18" t="s">
        <v>158</v>
      </c>
      <c r="BE2002" s="198">
        <f t="shared" si="272"/>
        <v>0</v>
      </c>
      <c r="BF2002" s="198">
        <f t="shared" si="273"/>
        <v>0</v>
      </c>
      <c r="BG2002" s="198">
        <f t="shared" si="274"/>
        <v>0</v>
      </c>
      <c r="BH2002" s="198">
        <f t="shared" si="275"/>
        <v>0</v>
      </c>
      <c r="BI2002" s="198">
        <f t="shared" si="276"/>
        <v>0</v>
      </c>
      <c r="BJ2002" s="18" t="s">
        <v>8</v>
      </c>
      <c r="BK2002" s="198">
        <f t="shared" si="277"/>
        <v>0</v>
      </c>
      <c r="BL2002" s="18" t="s">
        <v>283</v>
      </c>
      <c r="BM2002" s="197" t="s">
        <v>4588</v>
      </c>
    </row>
    <row r="2003" spans="1:65" s="2" customFormat="1" ht="16.5" customHeight="1">
      <c r="A2003" s="35"/>
      <c r="B2003" s="36"/>
      <c r="C2003" s="187" t="s">
        <v>4589</v>
      </c>
      <c r="D2003" s="187" t="s">
        <v>160</v>
      </c>
      <c r="E2003" s="188" t="s">
        <v>4590</v>
      </c>
      <c r="F2003" s="189" t="s">
        <v>3149</v>
      </c>
      <c r="G2003" s="190" t="s">
        <v>498</v>
      </c>
      <c r="H2003" s="191">
        <v>1</v>
      </c>
      <c r="I2003" s="192"/>
      <c r="J2003" s="191">
        <f t="shared" si="268"/>
        <v>0</v>
      </c>
      <c r="K2003" s="189" t="s">
        <v>1</v>
      </c>
      <c r="L2003" s="40"/>
      <c r="M2003" s="193" t="s">
        <v>1</v>
      </c>
      <c r="N2003" s="194" t="s">
        <v>41</v>
      </c>
      <c r="O2003" s="72"/>
      <c r="P2003" s="195">
        <f t="shared" si="269"/>
        <v>0</v>
      </c>
      <c r="Q2003" s="195">
        <v>0</v>
      </c>
      <c r="R2003" s="195">
        <f t="shared" si="270"/>
        <v>0</v>
      </c>
      <c r="S2003" s="195">
        <v>0</v>
      </c>
      <c r="T2003" s="196">
        <f t="shared" si="271"/>
        <v>0</v>
      </c>
      <c r="U2003" s="35"/>
      <c r="V2003" s="35"/>
      <c r="W2003" s="35"/>
      <c r="X2003" s="35"/>
      <c r="Y2003" s="35"/>
      <c r="Z2003" s="35"/>
      <c r="AA2003" s="35"/>
      <c r="AB2003" s="35"/>
      <c r="AC2003" s="35"/>
      <c r="AD2003" s="35"/>
      <c r="AE2003" s="35"/>
      <c r="AR2003" s="197" t="s">
        <v>283</v>
      </c>
      <c r="AT2003" s="197" t="s">
        <v>160</v>
      </c>
      <c r="AU2003" s="197" t="s">
        <v>85</v>
      </c>
      <c r="AY2003" s="18" t="s">
        <v>158</v>
      </c>
      <c r="BE2003" s="198">
        <f t="shared" si="272"/>
        <v>0</v>
      </c>
      <c r="BF2003" s="198">
        <f t="shared" si="273"/>
        <v>0</v>
      </c>
      <c r="BG2003" s="198">
        <f t="shared" si="274"/>
        <v>0</v>
      </c>
      <c r="BH2003" s="198">
        <f t="shared" si="275"/>
        <v>0</v>
      </c>
      <c r="BI2003" s="198">
        <f t="shared" si="276"/>
        <v>0</v>
      </c>
      <c r="BJ2003" s="18" t="s">
        <v>8</v>
      </c>
      <c r="BK2003" s="198">
        <f t="shared" si="277"/>
        <v>0</v>
      </c>
      <c r="BL2003" s="18" t="s">
        <v>283</v>
      </c>
      <c r="BM2003" s="197" t="s">
        <v>4591</v>
      </c>
    </row>
    <row r="2004" spans="1:65" s="2" customFormat="1" ht="21.75" customHeight="1">
      <c r="A2004" s="35"/>
      <c r="B2004" s="36"/>
      <c r="C2004" s="187" t="s">
        <v>4592</v>
      </c>
      <c r="D2004" s="187" t="s">
        <v>160</v>
      </c>
      <c r="E2004" s="188" t="s">
        <v>3851</v>
      </c>
      <c r="F2004" s="189" t="s">
        <v>3852</v>
      </c>
      <c r="G2004" s="190" t="s">
        <v>498</v>
      </c>
      <c r="H2004" s="191">
        <v>1</v>
      </c>
      <c r="I2004" s="192"/>
      <c r="J2004" s="191">
        <f t="shared" si="268"/>
        <v>0</v>
      </c>
      <c r="K2004" s="189" t="s">
        <v>1</v>
      </c>
      <c r="L2004" s="40"/>
      <c r="M2004" s="193" t="s">
        <v>1</v>
      </c>
      <c r="N2004" s="194" t="s">
        <v>41</v>
      </c>
      <c r="O2004" s="72"/>
      <c r="P2004" s="195">
        <f t="shared" si="269"/>
        <v>0</v>
      </c>
      <c r="Q2004" s="195">
        <v>0</v>
      </c>
      <c r="R2004" s="195">
        <f t="shared" si="270"/>
        <v>0</v>
      </c>
      <c r="S2004" s="195">
        <v>0</v>
      </c>
      <c r="T2004" s="196">
        <f t="shared" si="271"/>
        <v>0</v>
      </c>
      <c r="U2004" s="35"/>
      <c r="V2004" s="35"/>
      <c r="W2004" s="35"/>
      <c r="X2004" s="35"/>
      <c r="Y2004" s="35"/>
      <c r="Z2004" s="35"/>
      <c r="AA2004" s="35"/>
      <c r="AB2004" s="35"/>
      <c r="AC2004" s="35"/>
      <c r="AD2004" s="35"/>
      <c r="AE2004" s="35"/>
      <c r="AR2004" s="197" t="s">
        <v>283</v>
      </c>
      <c r="AT2004" s="197" t="s">
        <v>160</v>
      </c>
      <c r="AU2004" s="197" t="s">
        <v>85</v>
      </c>
      <c r="AY2004" s="18" t="s">
        <v>158</v>
      </c>
      <c r="BE2004" s="198">
        <f t="shared" si="272"/>
        <v>0</v>
      </c>
      <c r="BF2004" s="198">
        <f t="shared" si="273"/>
        <v>0</v>
      </c>
      <c r="BG2004" s="198">
        <f t="shared" si="274"/>
        <v>0</v>
      </c>
      <c r="BH2004" s="198">
        <f t="shared" si="275"/>
        <v>0</v>
      </c>
      <c r="BI2004" s="198">
        <f t="shared" si="276"/>
        <v>0</v>
      </c>
      <c r="BJ2004" s="18" t="s">
        <v>8</v>
      </c>
      <c r="BK2004" s="198">
        <f t="shared" si="277"/>
        <v>0</v>
      </c>
      <c r="BL2004" s="18" t="s">
        <v>283</v>
      </c>
      <c r="BM2004" s="197" t="s">
        <v>4593</v>
      </c>
    </row>
    <row r="2005" spans="1:65" s="2" customFormat="1" ht="24">
      <c r="A2005" s="35"/>
      <c r="B2005" s="36"/>
      <c r="C2005" s="187" t="s">
        <v>4594</v>
      </c>
      <c r="D2005" s="187" t="s">
        <v>160</v>
      </c>
      <c r="E2005" s="188" t="s">
        <v>3855</v>
      </c>
      <c r="F2005" s="189" t="s">
        <v>3556</v>
      </c>
      <c r="G2005" s="190" t="s">
        <v>498</v>
      </c>
      <c r="H2005" s="191">
        <v>1</v>
      </c>
      <c r="I2005" s="192"/>
      <c r="J2005" s="191">
        <f t="shared" si="268"/>
        <v>0</v>
      </c>
      <c r="K2005" s="189" t="s">
        <v>1</v>
      </c>
      <c r="L2005" s="40"/>
      <c r="M2005" s="193" t="s">
        <v>1</v>
      </c>
      <c r="N2005" s="194" t="s">
        <v>41</v>
      </c>
      <c r="O2005" s="72"/>
      <c r="P2005" s="195">
        <f t="shared" si="269"/>
        <v>0</v>
      </c>
      <c r="Q2005" s="195">
        <v>0</v>
      </c>
      <c r="R2005" s="195">
        <f t="shared" si="270"/>
        <v>0</v>
      </c>
      <c r="S2005" s="195">
        <v>0</v>
      </c>
      <c r="T2005" s="196">
        <f t="shared" si="271"/>
        <v>0</v>
      </c>
      <c r="U2005" s="35"/>
      <c r="V2005" s="35"/>
      <c r="W2005" s="35"/>
      <c r="X2005" s="35"/>
      <c r="Y2005" s="35"/>
      <c r="Z2005" s="35"/>
      <c r="AA2005" s="35"/>
      <c r="AB2005" s="35"/>
      <c r="AC2005" s="35"/>
      <c r="AD2005" s="35"/>
      <c r="AE2005" s="35"/>
      <c r="AR2005" s="197" t="s">
        <v>283</v>
      </c>
      <c r="AT2005" s="197" t="s">
        <v>160</v>
      </c>
      <c r="AU2005" s="197" t="s">
        <v>85</v>
      </c>
      <c r="AY2005" s="18" t="s">
        <v>158</v>
      </c>
      <c r="BE2005" s="198">
        <f t="shared" si="272"/>
        <v>0</v>
      </c>
      <c r="BF2005" s="198">
        <f t="shared" si="273"/>
        <v>0</v>
      </c>
      <c r="BG2005" s="198">
        <f t="shared" si="274"/>
        <v>0</v>
      </c>
      <c r="BH2005" s="198">
        <f t="shared" si="275"/>
        <v>0</v>
      </c>
      <c r="BI2005" s="198">
        <f t="shared" si="276"/>
        <v>0</v>
      </c>
      <c r="BJ2005" s="18" t="s">
        <v>8</v>
      </c>
      <c r="BK2005" s="198">
        <f t="shared" si="277"/>
        <v>0</v>
      </c>
      <c r="BL2005" s="18" t="s">
        <v>283</v>
      </c>
      <c r="BM2005" s="197" t="s">
        <v>4595</v>
      </c>
    </row>
    <row r="2006" spans="1:65" s="2" customFormat="1" ht="24">
      <c r="A2006" s="35"/>
      <c r="B2006" s="36"/>
      <c r="C2006" s="187" t="s">
        <v>4596</v>
      </c>
      <c r="D2006" s="187" t="s">
        <v>160</v>
      </c>
      <c r="E2006" s="188" t="s">
        <v>3858</v>
      </c>
      <c r="F2006" s="189" t="s">
        <v>3681</v>
      </c>
      <c r="G2006" s="190" t="s">
        <v>498</v>
      </c>
      <c r="H2006" s="191">
        <v>2</v>
      </c>
      <c r="I2006" s="192"/>
      <c r="J2006" s="191">
        <f t="shared" si="268"/>
        <v>0</v>
      </c>
      <c r="K2006" s="189" t="s">
        <v>1</v>
      </c>
      <c r="L2006" s="40"/>
      <c r="M2006" s="193" t="s">
        <v>1</v>
      </c>
      <c r="N2006" s="194" t="s">
        <v>41</v>
      </c>
      <c r="O2006" s="72"/>
      <c r="P2006" s="195">
        <f t="shared" si="269"/>
        <v>0</v>
      </c>
      <c r="Q2006" s="195">
        <v>0</v>
      </c>
      <c r="R2006" s="195">
        <f t="shared" si="270"/>
        <v>0</v>
      </c>
      <c r="S2006" s="195">
        <v>0</v>
      </c>
      <c r="T2006" s="196">
        <f t="shared" si="271"/>
        <v>0</v>
      </c>
      <c r="U2006" s="35"/>
      <c r="V2006" s="35"/>
      <c r="W2006" s="35"/>
      <c r="X2006" s="35"/>
      <c r="Y2006" s="35"/>
      <c r="Z2006" s="35"/>
      <c r="AA2006" s="35"/>
      <c r="AB2006" s="35"/>
      <c r="AC2006" s="35"/>
      <c r="AD2006" s="35"/>
      <c r="AE2006" s="35"/>
      <c r="AR2006" s="197" t="s">
        <v>283</v>
      </c>
      <c r="AT2006" s="197" t="s">
        <v>160</v>
      </c>
      <c r="AU2006" s="197" t="s">
        <v>85</v>
      </c>
      <c r="AY2006" s="18" t="s">
        <v>158</v>
      </c>
      <c r="BE2006" s="198">
        <f t="shared" si="272"/>
        <v>0</v>
      </c>
      <c r="BF2006" s="198">
        <f t="shared" si="273"/>
        <v>0</v>
      </c>
      <c r="BG2006" s="198">
        <f t="shared" si="274"/>
        <v>0</v>
      </c>
      <c r="BH2006" s="198">
        <f t="shared" si="275"/>
        <v>0</v>
      </c>
      <c r="BI2006" s="198">
        <f t="shared" si="276"/>
        <v>0</v>
      </c>
      <c r="BJ2006" s="18" t="s">
        <v>8</v>
      </c>
      <c r="BK2006" s="198">
        <f t="shared" si="277"/>
        <v>0</v>
      </c>
      <c r="BL2006" s="18" t="s">
        <v>283</v>
      </c>
      <c r="BM2006" s="197" t="s">
        <v>4597</v>
      </c>
    </row>
    <row r="2007" spans="1:65" s="2" customFormat="1" ht="24">
      <c r="A2007" s="35"/>
      <c r="B2007" s="36"/>
      <c r="C2007" s="187" t="s">
        <v>4598</v>
      </c>
      <c r="D2007" s="187" t="s">
        <v>160</v>
      </c>
      <c r="E2007" s="188" t="s">
        <v>3861</v>
      </c>
      <c r="F2007" s="189" t="s">
        <v>3604</v>
      </c>
      <c r="G2007" s="190" t="s">
        <v>309</v>
      </c>
      <c r="H2007" s="191">
        <v>10</v>
      </c>
      <c r="I2007" s="192"/>
      <c r="J2007" s="191">
        <f t="shared" si="268"/>
        <v>0</v>
      </c>
      <c r="K2007" s="189" t="s">
        <v>1</v>
      </c>
      <c r="L2007" s="40"/>
      <c r="M2007" s="193" t="s">
        <v>1</v>
      </c>
      <c r="N2007" s="194" t="s">
        <v>41</v>
      </c>
      <c r="O2007" s="72"/>
      <c r="P2007" s="195">
        <f t="shared" si="269"/>
        <v>0</v>
      </c>
      <c r="Q2007" s="195">
        <v>0</v>
      </c>
      <c r="R2007" s="195">
        <f t="shared" si="270"/>
        <v>0</v>
      </c>
      <c r="S2007" s="195">
        <v>0</v>
      </c>
      <c r="T2007" s="196">
        <f t="shared" si="271"/>
        <v>0</v>
      </c>
      <c r="U2007" s="35"/>
      <c r="V2007" s="35"/>
      <c r="W2007" s="35"/>
      <c r="X2007" s="35"/>
      <c r="Y2007" s="35"/>
      <c r="Z2007" s="35"/>
      <c r="AA2007" s="35"/>
      <c r="AB2007" s="35"/>
      <c r="AC2007" s="35"/>
      <c r="AD2007" s="35"/>
      <c r="AE2007" s="35"/>
      <c r="AR2007" s="197" t="s">
        <v>283</v>
      </c>
      <c r="AT2007" s="197" t="s">
        <v>160</v>
      </c>
      <c r="AU2007" s="197" t="s">
        <v>85</v>
      </c>
      <c r="AY2007" s="18" t="s">
        <v>158</v>
      </c>
      <c r="BE2007" s="198">
        <f t="shared" si="272"/>
        <v>0</v>
      </c>
      <c r="BF2007" s="198">
        <f t="shared" si="273"/>
        <v>0</v>
      </c>
      <c r="BG2007" s="198">
        <f t="shared" si="274"/>
        <v>0</v>
      </c>
      <c r="BH2007" s="198">
        <f t="shared" si="275"/>
        <v>0</v>
      </c>
      <c r="BI2007" s="198">
        <f t="shared" si="276"/>
        <v>0</v>
      </c>
      <c r="BJ2007" s="18" t="s">
        <v>8</v>
      </c>
      <c r="BK2007" s="198">
        <f t="shared" si="277"/>
        <v>0</v>
      </c>
      <c r="BL2007" s="18" t="s">
        <v>283</v>
      </c>
      <c r="BM2007" s="197" t="s">
        <v>4599</v>
      </c>
    </row>
    <row r="2008" spans="1:65" s="2" customFormat="1" ht="24">
      <c r="A2008" s="35"/>
      <c r="B2008" s="36"/>
      <c r="C2008" s="187" t="s">
        <v>4600</v>
      </c>
      <c r="D2008" s="187" t="s">
        <v>160</v>
      </c>
      <c r="E2008" s="188" t="s">
        <v>3864</v>
      </c>
      <c r="F2008" s="189" t="s">
        <v>3865</v>
      </c>
      <c r="G2008" s="190" t="s">
        <v>498</v>
      </c>
      <c r="H2008" s="191">
        <v>1</v>
      </c>
      <c r="I2008" s="192"/>
      <c r="J2008" s="191">
        <f t="shared" si="268"/>
        <v>0</v>
      </c>
      <c r="K2008" s="189" t="s">
        <v>1</v>
      </c>
      <c r="L2008" s="40"/>
      <c r="M2008" s="193" t="s">
        <v>1</v>
      </c>
      <c r="N2008" s="194" t="s">
        <v>41</v>
      </c>
      <c r="O2008" s="72"/>
      <c r="P2008" s="195">
        <f t="shared" si="269"/>
        <v>0</v>
      </c>
      <c r="Q2008" s="195">
        <v>0</v>
      </c>
      <c r="R2008" s="195">
        <f t="shared" si="270"/>
        <v>0</v>
      </c>
      <c r="S2008" s="195">
        <v>0</v>
      </c>
      <c r="T2008" s="196">
        <f t="shared" si="271"/>
        <v>0</v>
      </c>
      <c r="U2008" s="35"/>
      <c r="V2008" s="35"/>
      <c r="W2008" s="35"/>
      <c r="X2008" s="35"/>
      <c r="Y2008" s="35"/>
      <c r="Z2008" s="35"/>
      <c r="AA2008" s="35"/>
      <c r="AB2008" s="35"/>
      <c r="AC2008" s="35"/>
      <c r="AD2008" s="35"/>
      <c r="AE2008" s="35"/>
      <c r="AR2008" s="197" t="s">
        <v>283</v>
      </c>
      <c r="AT2008" s="197" t="s">
        <v>160</v>
      </c>
      <c r="AU2008" s="197" t="s">
        <v>85</v>
      </c>
      <c r="AY2008" s="18" t="s">
        <v>158</v>
      </c>
      <c r="BE2008" s="198">
        <f t="shared" si="272"/>
        <v>0</v>
      </c>
      <c r="BF2008" s="198">
        <f t="shared" si="273"/>
        <v>0</v>
      </c>
      <c r="BG2008" s="198">
        <f t="shared" si="274"/>
        <v>0</v>
      </c>
      <c r="BH2008" s="198">
        <f t="shared" si="275"/>
        <v>0</v>
      </c>
      <c r="BI2008" s="198">
        <f t="shared" si="276"/>
        <v>0</v>
      </c>
      <c r="BJ2008" s="18" t="s">
        <v>8</v>
      </c>
      <c r="BK2008" s="198">
        <f t="shared" si="277"/>
        <v>0</v>
      </c>
      <c r="BL2008" s="18" t="s">
        <v>283</v>
      </c>
      <c r="BM2008" s="197" t="s">
        <v>4601</v>
      </c>
    </row>
    <row r="2009" spans="1:65" s="2" customFormat="1" ht="16.5" customHeight="1">
      <c r="A2009" s="35"/>
      <c r="B2009" s="36"/>
      <c r="C2009" s="187" t="s">
        <v>4602</v>
      </c>
      <c r="D2009" s="187" t="s">
        <v>160</v>
      </c>
      <c r="E2009" s="188" t="s">
        <v>3868</v>
      </c>
      <c r="F2009" s="189" t="s">
        <v>3912</v>
      </c>
      <c r="G2009" s="190" t="s">
        <v>498</v>
      </c>
      <c r="H2009" s="191">
        <v>1</v>
      </c>
      <c r="I2009" s="192"/>
      <c r="J2009" s="191">
        <f t="shared" si="268"/>
        <v>0</v>
      </c>
      <c r="K2009" s="189" t="s">
        <v>1</v>
      </c>
      <c r="L2009" s="40"/>
      <c r="M2009" s="193" t="s">
        <v>1</v>
      </c>
      <c r="N2009" s="194" t="s">
        <v>41</v>
      </c>
      <c r="O2009" s="72"/>
      <c r="P2009" s="195">
        <f t="shared" si="269"/>
        <v>0</v>
      </c>
      <c r="Q2009" s="195">
        <v>0</v>
      </c>
      <c r="R2009" s="195">
        <f t="shared" si="270"/>
        <v>0</v>
      </c>
      <c r="S2009" s="195">
        <v>0</v>
      </c>
      <c r="T2009" s="196">
        <f t="shared" si="271"/>
        <v>0</v>
      </c>
      <c r="U2009" s="35"/>
      <c r="V2009" s="35"/>
      <c r="W2009" s="35"/>
      <c r="X2009" s="35"/>
      <c r="Y2009" s="35"/>
      <c r="Z2009" s="35"/>
      <c r="AA2009" s="35"/>
      <c r="AB2009" s="35"/>
      <c r="AC2009" s="35"/>
      <c r="AD2009" s="35"/>
      <c r="AE2009" s="35"/>
      <c r="AR2009" s="197" t="s">
        <v>283</v>
      </c>
      <c r="AT2009" s="197" t="s">
        <v>160</v>
      </c>
      <c r="AU2009" s="197" t="s">
        <v>85</v>
      </c>
      <c r="AY2009" s="18" t="s">
        <v>158</v>
      </c>
      <c r="BE2009" s="198">
        <f t="shared" si="272"/>
        <v>0</v>
      </c>
      <c r="BF2009" s="198">
        <f t="shared" si="273"/>
        <v>0</v>
      </c>
      <c r="BG2009" s="198">
        <f t="shared" si="274"/>
        <v>0</v>
      </c>
      <c r="BH2009" s="198">
        <f t="shared" si="275"/>
        <v>0</v>
      </c>
      <c r="BI2009" s="198">
        <f t="shared" si="276"/>
        <v>0</v>
      </c>
      <c r="BJ2009" s="18" t="s">
        <v>8</v>
      </c>
      <c r="BK2009" s="198">
        <f t="shared" si="277"/>
        <v>0</v>
      </c>
      <c r="BL2009" s="18" t="s">
        <v>283</v>
      </c>
      <c r="BM2009" s="197" t="s">
        <v>4603</v>
      </c>
    </row>
    <row r="2010" spans="1:65" s="2" customFormat="1" ht="16.5" customHeight="1">
      <c r="A2010" s="35"/>
      <c r="B2010" s="36"/>
      <c r="C2010" s="187" t="s">
        <v>4604</v>
      </c>
      <c r="D2010" s="187" t="s">
        <v>160</v>
      </c>
      <c r="E2010" s="188" t="s">
        <v>3871</v>
      </c>
      <c r="F2010" s="189" t="s">
        <v>3916</v>
      </c>
      <c r="G2010" s="190" t="s">
        <v>498</v>
      </c>
      <c r="H2010" s="191">
        <v>1</v>
      </c>
      <c r="I2010" s="192"/>
      <c r="J2010" s="191">
        <f t="shared" si="268"/>
        <v>0</v>
      </c>
      <c r="K2010" s="189" t="s">
        <v>1</v>
      </c>
      <c r="L2010" s="40"/>
      <c r="M2010" s="193" t="s">
        <v>1</v>
      </c>
      <c r="N2010" s="194" t="s">
        <v>41</v>
      </c>
      <c r="O2010" s="72"/>
      <c r="P2010" s="195">
        <f t="shared" si="269"/>
        <v>0</v>
      </c>
      <c r="Q2010" s="195">
        <v>0</v>
      </c>
      <c r="R2010" s="195">
        <f t="shared" si="270"/>
        <v>0</v>
      </c>
      <c r="S2010" s="195">
        <v>0</v>
      </c>
      <c r="T2010" s="196">
        <f t="shared" si="271"/>
        <v>0</v>
      </c>
      <c r="U2010" s="35"/>
      <c r="V2010" s="35"/>
      <c r="W2010" s="35"/>
      <c r="X2010" s="35"/>
      <c r="Y2010" s="35"/>
      <c r="Z2010" s="35"/>
      <c r="AA2010" s="35"/>
      <c r="AB2010" s="35"/>
      <c r="AC2010" s="35"/>
      <c r="AD2010" s="35"/>
      <c r="AE2010" s="35"/>
      <c r="AR2010" s="197" t="s">
        <v>283</v>
      </c>
      <c r="AT2010" s="197" t="s">
        <v>160</v>
      </c>
      <c r="AU2010" s="197" t="s">
        <v>85</v>
      </c>
      <c r="AY2010" s="18" t="s">
        <v>158</v>
      </c>
      <c r="BE2010" s="198">
        <f t="shared" si="272"/>
        <v>0</v>
      </c>
      <c r="BF2010" s="198">
        <f t="shared" si="273"/>
        <v>0</v>
      </c>
      <c r="BG2010" s="198">
        <f t="shared" si="274"/>
        <v>0</v>
      </c>
      <c r="BH2010" s="198">
        <f t="shared" si="275"/>
        <v>0</v>
      </c>
      <c r="BI2010" s="198">
        <f t="shared" si="276"/>
        <v>0</v>
      </c>
      <c r="BJ2010" s="18" t="s">
        <v>8</v>
      </c>
      <c r="BK2010" s="198">
        <f t="shared" si="277"/>
        <v>0</v>
      </c>
      <c r="BL2010" s="18" t="s">
        <v>283</v>
      </c>
      <c r="BM2010" s="197" t="s">
        <v>4605</v>
      </c>
    </row>
    <row r="2011" spans="1:65" s="2" customFormat="1" ht="24">
      <c r="A2011" s="35"/>
      <c r="B2011" s="36"/>
      <c r="C2011" s="187" t="s">
        <v>4606</v>
      </c>
      <c r="D2011" s="187" t="s">
        <v>160</v>
      </c>
      <c r="E2011" s="188" t="s">
        <v>3874</v>
      </c>
      <c r="F2011" s="189" t="s">
        <v>3328</v>
      </c>
      <c r="G2011" s="190" t="s">
        <v>498</v>
      </c>
      <c r="H2011" s="191">
        <v>1</v>
      </c>
      <c r="I2011" s="192"/>
      <c r="J2011" s="191">
        <f t="shared" si="268"/>
        <v>0</v>
      </c>
      <c r="K2011" s="189" t="s">
        <v>1</v>
      </c>
      <c r="L2011" s="40"/>
      <c r="M2011" s="193" t="s">
        <v>1</v>
      </c>
      <c r="N2011" s="194" t="s">
        <v>41</v>
      </c>
      <c r="O2011" s="72"/>
      <c r="P2011" s="195">
        <f t="shared" si="269"/>
        <v>0</v>
      </c>
      <c r="Q2011" s="195">
        <v>0</v>
      </c>
      <c r="R2011" s="195">
        <f t="shared" si="270"/>
        <v>0</v>
      </c>
      <c r="S2011" s="195">
        <v>0</v>
      </c>
      <c r="T2011" s="196">
        <f t="shared" si="271"/>
        <v>0</v>
      </c>
      <c r="U2011" s="35"/>
      <c r="V2011" s="35"/>
      <c r="W2011" s="35"/>
      <c r="X2011" s="35"/>
      <c r="Y2011" s="35"/>
      <c r="Z2011" s="35"/>
      <c r="AA2011" s="35"/>
      <c r="AB2011" s="35"/>
      <c r="AC2011" s="35"/>
      <c r="AD2011" s="35"/>
      <c r="AE2011" s="35"/>
      <c r="AR2011" s="197" t="s">
        <v>283</v>
      </c>
      <c r="AT2011" s="197" t="s">
        <v>160</v>
      </c>
      <c r="AU2011" s="197" t="s">
        <v>85</v>
      </c>
      <c r="AY2011" s="18" t="s">
        <v>158</v>
      </c>
      <c r="BE2011" s="198">
        <f t="shared" si="272"/>
        <v>0</v>
      </c>
      <c r="BF2011" s="198">
        <f t="shared" si="273"/>
        <v>0</v>
      </c>
      <c r="BG2011" s="198">
        <f t="shared" si="274"/>
        <v>0</v>
      </c>
      <c r="BH2011" s="198">
        <f t="shared" si="275"/>
        <v>0</v>
      </c>
      <c r="BI2011" s="198">
        <f t="shared" si="276"/>
        <v>0</v>
      </c>
      <c r="BJ2011" s="18" t="s">
        <v>8</v>
      </c>
      <c r="BK2011" s="198">
        <f t="shared" si="277"/>
        <v>0</v>
      </c>
      <c r="BL2011" s="18" t="s">
        <v>283</v>
      </c>
      <c r="BM2011" s="197" t="s">
        <v>4607</v>
      </c>
    </row>
    <row r="2012" spans="1:65" s="2" customFormat="1" ht="24">
      <c r="A2012" s="35"/>
      <c r="B2012" s="36"/>
      <c r="C2012" s="187" t="s">
        <v>4608</v>
      </c>
      <c r="D2012" s="187" t="s">
        <v>160</v>
      </c>
      <c r="E2012" s="188" t="s">
        <v>3877</v>
      </c>
      <c r="F2012" s="189" t="s">
        <v>3556</v>
      </c>
      <c r="G2012" s="190" t="s">
        <v>498</v>
      </c>
      <c r="H2012" s="191">
        <v>1</v>
      </c>
      <c r="I2012" s="192"/>
      <c r="J2012" s="191">
        <f t="shared" si="268"/>
        <v>0</v>
      </c>
      <c r="K2012" s="189" t="s">
        <v>1</v>
      </c>
      <c r="L2012" s="40"/>
      <c r="M2012" s="193" t="s">
        <v>1</v>
      </c>
      <c r="N2012" s="194" t="s">
        <v>41</v>
      </c>
      <c r="O2012" s="72"/>
      <c r="P2012" s="195">
        <f t="shared" si="269"/>
        <v>0</v>
      </c>
      <c r="Q2012" s="195">
        <v>0</v>
      </c>
      <c r="R2012" s="195">
        <f t="shared" si="270"/>
        <v>0</v>
      </c>
      <c r="S2012" s="195">
        <v>0</v>
      </c>
      <c r="T2012" s="196">
        <f t="shared" si="271"/>
        <v>0</v>
      </c>
      <c r="U2012" s="35"/>
      <c r="V2012" s="35"/>
      <c r="W2012" s="35"/>
      <c r="X2012" s="35"/>
      <c r="Y2012" s="35"/>
      <c r="Z2012" s="35"/>
      <c r="AA2012" s="35"/>
      <c r="AB2012" s="35"/>
      <c r="AC2012" s="35"/>
      <c r="AD2012" s="35"/>
      <c r="AE2012" s="35"/>
      <c r="AR2012" s="197" t="s">
        <v>283</v>
      </c>
      <c r="AT2012" s="197" t="s">
        <v>160</v>
      </c>
      <c r="AU2012" s="197" t="s">
        <v>85</v>
      </c>
      <c r="AY2012" s="18" t="s">
        <v>158</v>
      </c>
      <c r="BE2012" s="198">
        <f t="shared" si="272"/>
        <v>0</v>
      </c>
      <c r="BF2012" s="198">
        <f t="shared" si="273"/>
        <v>0</v>
      </c>
      <c r="BG2012" s="198">
        <f t="shared" si="274"/>
        <v>0</v>
      </c>
      <c r="BH2012" s="198">
        <f t="shared" si="275"/>
        <v>0</v>
      </c>
      <c r="BI2012" s="198">
        <f t="shared" si="276"/>
        <v>0</v>
      </c>
      <c r="BJ2012" s="18" t="s">
        <v>8</v>
      </c>
      <c r="BK2012" s="198">
        <f t="shared" si="277"/>
        <v>0</v>
      </c>
      <c r="BL2012" s="18" t="s">
        <v>283</v>
      </c>
      <c r="BM2012" s="197" t="s">
        <v>4609</v>
      </c>
    </row>
    <row r="2013" spans="1:65" s="2" customFormat="1" ht="36">
      <c r="A2013" s="35"/>
      <c r="B2013" s="36"/>
      <c r="C2013" s="187" t="s">
        <v>4610</v>
      </c>
      <c r="D2013" s="187" t="s">
        <v>160</v>
      </c>
      <c r="E2013" s="188" t="s">
        <v>3880</v>
      </c>
      <c r="F2013" s="189" t="s">
        <v>3881</v>
      </c>
      <c r="G2013" s="190" t="s">
        <v>498</v>
      </c>
      <c r="H2013" s="191">
        <v>1</v>
      </c>
      <c r="I2013" s="192"/>
      <c r="J2013" s="191">
        <f t="shared" si="268"/>
        <v>0</v>
      </c>
      <c r="K2013" s="189" t="s">
        <v>1</v>
      </c>
      <c r="L2013" s="40"/>
      <c r="M2013" s="193" t="s">
        <v>1</v>
      </c>
      <c r="N2013" s="194" t="s">
        <v>41</v>
      </c>
      <c r="O2013" s="72"/>
      <c r="P2013" s="195">
        <f t="shared" si="269"/>
        <v>0</v>
      </c>
      <c r="Q2013" s="195">
        <v>0</v>
      </c>
      <c r="R2013" s="195">
        <f t="shared" si="270"/>
        <v>0</v>
      </c>
      <c r="S2013" s="195">
        <v>0</v>
      </c>
      <c r="T2013" s="196">
        <f t="shared" si="271"/>
        <v>0</v>
      </c>
      <c r="U2013" s="35"/>
      <c r="V2013" s="35"/>
      <c r="W2013" s="35"/>
      <c r="X2013" s="35"/>
      <c r="Y2013" s="35"/>
      <c r="Z2013" s="35"/>
      <c r="AA2013" s="35"/>
      <c r="AB2013" s="35"/>
      <c r="AC2013" s="35"/>
      <c r="AD2013" s="35"/>
      <c r="AE2013" s="35"/>
      <c r="AR2013" s="197" t="s">
        <v>283</v>
      </c>
      <c r="AT2013" s="197" t="s">
        <v>160</v>
      </c>
      <c r="AU2013" s="197" t="s">
        <v>85</v>
      </c>
      <c r="AY2013" s="18" t="s">
        <v>158</v>
      </c>
      <c r="BE2013" s="198">
        <f t="shared" si="272"/>
        <v>0</v>
      </c>
      <c r="BF2013" s="198">
        <f t="shared" si="273"/>
        <v>0</v>
      </c>
      <c r="BG2013" s="198">
        <f t="shared" si="274"/>
        <v>0</v>
      </c>
      <c r="BH2013" s="198">
        <f t="shared" si="275"/>
        <v>0</v>
      </c>
      <c r="BI2013" s="198">
        <f t="shared" si="276"/>
        <v>0</v>
      </c>
      <c r="BJ2013" s="18" t="s">
        <v>8</v>
      </c>
      <c r="BK2013" s="198">
        <f t="shared" si="277"/>
        <v>0</v>
      </c>
      <c r="BL2013" s="18" t="s">
        <v>283</v>
      </c>
      <c r="BM2013" s="197" t="s">
        <v>4611</v>
      </c>
    </row>
    <row r="2014" spans="1:65" s="2" customFormat="1" ht="24">
      <c r="A2014" s="35"/>
      <c r="B2014" s="36"/>
      <c r="C2014" s="187" t="s">
        <v>4612</v>
      </c>
      <c r="D2014" s="187" t="s">
        <v>160</v>
      </c>
      <c r="E2014" s="188" t="s">
        <v>3884</v>
      </c>
      <c r="F2014" s="189" t="s">
        <v>3604</v>
      </c>
      <c r="G2014" s="190" t="s">
        <v>309</v>
      </c>
      <c r="H2014" s="191">
        <v>1</v>
      </c>
      <c r="I2014" s="192"/>
      <c r="J2014" s="191">
        <f t="shared" si="268"/>
        <v>0</v>
      </c>
      <c r="K2014" s="189" t="s">
        <v>1</v>
      </c>
      <c r="L2014" s="40"/>
      <c r="M2014" s="193" t="s">
        <v>1</v>
      </c>
      <c r="N2014" s="194" t="s">
        <v>41</v>
      </c>
      <c r="O2014" s="72"/>
      <c r="P2014" s="195">
        <f t="shared" si="269"/>
        <v>0</v>
      </c>
      <c r="Q2014" s="195">
        <v>0</v>
      </c>
      <c r="R2014" s="195">
        <f t="shared" si="270"/>
        <v>0</v>
      </c>
      <c r="S2014" s="195">
        <v>0</v>
      </c>
      <c r="T2014" s="196">
        <f t="shared" si="271"/>
        <v>0</v>
      </c>
      <c r="U2014" s="35"/>
      <c r="V2014" s="35"/>
      <c r="W2014" s="35"/>
      <c r="X2014" s="35"/>
      <c r="Y2014" s="35"/>
      <c r="Z2014" s="35"/>
      <c r="AA2014" s="35"/>
      <c r="AB2014" s="35"/>
      <c r="AC2014" s="35"/>
      <c r="AD2014" s="35"/>
      <c r="AE2014" s="35"/>
      <c r="AR2014" s="197" t="s">
        <v>283</v>
      </c>
      <c r="AT2014" s="197" t="s">
        <v>160</v>
      </c>
      <c r="AU2014" s="197" t="s">
        <v>85</v>
      </c>
      <c r="AY2014" s="18" t="s">
        <v>158</v>
      </c>
      <c r="BE2014" s="198">
        <f t="shared" si="272"/>
        <v>0</v>
      </c>
      <c r="BF2014" s="198">
        <f t="shared" si="273"/>
        <v>0</v>
      </c>
      <c r="BG2014" s="198">
        <f t="shared" si="274"/>
        <v>0</v>
      </c>
      <c r="BH2014" s="198">
        <f t="shared" si="275"/>
        <v>0</v>
      </c>
      <c r="BI2014" s="198">
        <f t="shared" si="276"/>
        <v>0</v>
      </c>
      <c r="BJ2014" s="18" t="s">
        <v>8</v>
      </c>
      <c r="BK2014" s="198">
        <f t="shared" si="277"/>
        <v>0</v>
      </c>
      <c r="BL2014" s="18" t="s">
        <v>283</v>
      </c>
      <c r="BM2014" s="197" t="s">
        <v>4613</v>
      </c>
    </row>
    <row r="2015" spans="1:65" s="2" customFormat="1" ht="16.5" customHeight="1">
      <c r="A2015" s="35"/>
      <c r="B2015" s="36"/>
      <c r="C2015" s="187" t="s">
        <v>4614</v>
      </c>
      <c r="D2015" s="187" t="s">
        <v>160</v>
      </c>
      <c r="E2015" s="188" t="s">
        <v>3122</v>
      </c>
      <c r="F2015" s="189" t="s">
        <v>1738</v>
      </c>
      <c r="G2015" s="190" t="s">
        <v>1739</v>
      </c>
      <c r="H2015" s="191">
        <v>10</v>
      </c>
      <c r="I2015" s="192"/>
      <c r="J2015" s="191">
        <f t="shared" si="268"/>
        <v>0</v>
      </c>
      <c r="K2015" s="189" t="s">
        <v>1</v>
      </c>
      <c r="L2015" s="40"/>
      <c r="M2015" s="193" t="s">
        <v>1</v>
      </c>
      <c r="N2015" s="194" t="s">
        <v>41</v>
      </c>
      <c r="O2015" s="72"/>
      <c r="P2015" s="195">
        <f t="shared" si="269"/>
        <v>0</v>
      </c>
      <c r="Q2015" s="195">
        <v>0</v>
      </c>
      <c r="R2015" s="195">
        <f t="shared" si="270"/>
        <v>0</v>
      </c>
      <c r="S2015" s="195">
        <v>0</v>
      </c>
      <c r="T2015" s="196">
        <f t="shared" si="271"/>
        <v>0</v>
      </c>
      <c r="U2015" s="35"/>
      <c r="V2015" s="35"/>
      <c r="W2015" s="35"/>
      <c r="X2015" s="35"/>
      <c r="Y2015" s="35"/>
      <c r="Z2015" s="35"/>
      <c r="AA2015" s="35"/>
      <c r="AB2015" s="35"/>
      <c r="AC2015" s="35"/>
      <c r="AD2015" s="35"/>
      <c r="AE2015" s="35"/>
      <c r="AR2015" s="197" t="s">
        <v>283</v>
      </c>
      <c r="AT2015" s="197" t="s">
        <v>160</v>
      </c>
      <c r="AU2015" s="197" t="s">
        <v>85</v>
      </c>
      <c r="AY2015" s="18" t="s">
        <v>158</v>
      </c>
      <c r="BE2015" s="198">
        <f t="shared" si="272"/>
        <v>0</v>
      </c>
      <c r="BF2015" s="198">
        <f t="shared" si="273"/>
        <v>0</v>
      </c>
      <c r="BG2015" s="198">
        <f t="shared" si="274"/>
        <v>0</v>
      </c>
      <c r="BH2015" s="198">
        <f t="shared" si="275"/>
        <v>0</v>
      </c>
      <c r="BI2015" s="198">
        <f t="shared" si="276"/>
        <v>0</v>
      </c>
      <c r="BJ2015" s="18" t="s">
        <v>8</v>
      </c>
      <c r="BK2015" s="198">
        <f t="shared" si="277"/>
        <v>0</v>
      </c>
      <c r="BL2015" s="18" t="s">
        <v>283</v>
      </c>
      <c r="BM2015" s="197" t="s">
        <v>4615</v>
      </c>
    </row>
    <row r="2016" spans="1:65" s="2" customFormat="1" ht="24">
      <c r="A2016" s="35"/>
      <c r="B2016" s="36"/>
      <c r="C2016" s="187" t="s">
        <v>4616</v>
      </c>
      <c r="D2016" s="187" t="s">
        <v>160</v>
      </c>
      <c r="E2016" s="188" t="s">
        <v>3890</v>
      </c>
      <c r="F2016" s="189" t="s">
        <v>4617</v>
      </c>
      <c r="G2016" s="190" t="s">
        <v>163</v>
      </c>
      <c r="H2016" s="191">
        <v>5</v>
      </c>
      <c r="I2016" s="192"/>
      <c r="J2016" s="191">
        <f t="shared" si="268"/>
        <v>0</v>
      </c>
      <c r="K2016" s="189" t="s">
        <v>1</v>
      </c>
      <c r="L2016" s="40"/>
      <c r="M2016" s="193" t="s">
        <v>1</v>
      </c>
      <c r="N2016" s="194" t="s">
        <v>41</v>
      </c>
      <c r="O2016" s="72"/>
      <c r="P2016" s="195">
        <f t="shared" si="269"/>
        <v>0</v>
      </c>
      <c r="Q2016" s="195">
        <v>0</v>
      </c>
      <c r="R2016" s="195">
        <f t="shared" si="270"/>
        <v>0</v>
      </c>
      <c r="S2016" s="195">
        <v>0</v>
      </c>
      <c r="T2016" s="196">
        <f t="shared" si="271"/>
        <v>0</v>
      </c>
      <c r="U2016" s="35"/>
      <c r="V2016" s="35"/>
      <c r="W2016" s="35"/>
      <c r="X2016" s="35"/>
      <c r="Y2016" s="35"/>
      <c r="Z2016" s="35"/>
      <c r="AA2016" s="35"/>
      <c r="AB2016" s="35"/>
      <c r="AC2016" s="35"/>
      <c r="AD2016" s="35"/>
      <c r="AE2016" s="35"/>
      <c r="AR2016" s="197" t="s">
        <v>283</v>
      </c>
      <c r="AT2016" s="197" t="s">
        <v>160</v>
      </c>
      <c r="AU2016" s="197" t="s">
        <v>85</v>
      </c>
      <c r="AY2016" s="18" t="s">
        <v>158</v>
      </c>
      <c r="BE2016" s="198">
        <f t="shared" si="272"/>
        <v>0</v>
      </c>
      <c r="BF2016" s="198">
        <f t="shared" si="273"/>
        <v>0</v>
      </c>
      <c r="BG2016" s="198">
        <f t="shared" si="274"/>
        <v>0</v>
      </c>
      <c r="BH2016" s="198">
        <f t="shared" si="275"/>
        <v>0</v>
      </c>
      <c r="BI2016" s="198">
        <f t="shared" si="276"/>
        <v>0</v>
      </c>
      <c r="BJ2016" s="18" t="s">
        <v>8</v>
      </c>
      <c r="BK2016" s="198">
        <f t="shared" si="277"/>
        <v>0</v>
      </c>
      <c r="BL2016" s="18" t="s">
        <v>283</v>
      </c>
      <c r="BM2016" s="197" t="s">
        <v>4618</v>
      </c>
    </row>
    <row r="2017" spans="1:65" s="2" customFormat="1" ht="16.5" customHeight="1">
      <c r="A2017" s="35"/>
      <c r="B2017" s="36"/>
      <c r="C2017" s="187" t="s">
        <v>4619</v>
      </c>
      <c r="D2017" s="187" t="s">
        <v>160</v>
      </c>
      <c r="E2017" s="188" t="s">
        <v>4620</v>
      </c>
      <c r="F2017" s="189" t="s">
        <v>3134</v>
      </c>
      <c r="G2017" s="190" t="s">
        <v>498</v>
      </c>
      <c r="H2017" s="191">
        <v>1</v>
      </c>
      <c r="I2017" s="192"/>
      <c r="J2017" s="191">
        <f t="shared" si="268"/>
        <v>0</v>
      </c>
      <c r="K2017" s="189" t="s">
        <v>1</v>
      </c>
      <c r="L2017" s="40"/>
      <c r="M2017" s="193" t="s">
        <v>1</v>
      </c>
      <c r="N2017" s="194" t="s">
        <v>41</v>
      </c>
      <c r="O2017" s="72"/>
      <c r="P2017" s="195">
        <f t="shared" si="269"/>
        <v>0</v>
      </c>
      <c r="Q2017" s="195">
        <v>0</v>
      </c>
      <c r="R2017" s="195">
        <f t="shared" si="270"/>
        <v>0</v>
      </c>
      <c r="S2017" s="195">
        <v>0</v>
      </c>
      <c r="T2017" s="196">
        <f t="shared" si="271"/>
        <v>0</v>
      </c>
      <c r="U2017" s="35"/>
      <c r="V2017" s="35"/>
      <c r="W2017" s="35"/>
      <c r="X2017" s="35"/>
      <c r="Y2017" s="35"/>
      <c r="Z2017" s="35"/>
      <c r="AA2017" s="35"/>
      <c r="AB2017" s="35"/>
      <c r="AC2017" s="35"/>
      <c r="AD2017" s="35"/>
      <c r="AE2017" s="35"/>
      <c r="AR2017" s="197" t="s">
        <v>283</v>
      </c>
      <c r="AT2017" s="197" t="s">
        <v>160</v>
      </c>
      <c r="AU2017" s="197" t="s">
        <v>85</v>
      </c>
      <c r="AY2017" s="18" t="s">
        <v>158</v>
      </c>
      <c r="BE2017" s="198">
        <f t="shared" si="272"/>
        <v>0</v>
      </c>
      <c r="BF2017" s="198">
        <f t="shared" si="273"/>
        <v>0</v>
      </c>
      <c r="BG2017" s="198">
        <f t="shared" si="274"/>
        <v>0</v>
      </c>
      <c r="BH2017" s="198">
        <f t="shared" si="275"/>
        <v>0</v>
      </c>
      <c r="BI2017" s="198">
        <f t="shared" si="276"/>
        <v>0</v>
      </c>
      <c r="BJ2017" s="18" t="s">
        <v>8</v>
      </c>
      <c r="BK2017" s="198">
        <f t="shared" si="277"/>
        <v>0</v>
      </c>
      <c r="BL2017" s="18" t="s">
        <v>283</v>
      </c>
      <c r="BM2017" s="197" t="s">
        <v>4621</v>
      </c>
    </row>
    <row r="2018" spans="1:65" s="2" customFormat="1" ht="16.5" customHeight="1">
      <c r="A2018" s="35"/>
      <c r="B2018" s="36"/>
      <c r="C2018" s="187" t="s">
        <v>4622</v>
      </c>
      <c r="D2018" s="187" t="s">
        <v>160</v>
      </c>
      <c r="E2018" s="188" t="s">
        <v>4623</v>
      </c>
      <c r="F2018" s="189" t="s">
        <v>1743</v>
      </c>
      <c r="G2018" s="190" t="s">
        <v>498</v>
      </c>
      <c r="H2018" s="191">
        <v>1</v>
      </c>
      <c r="I2018" s="192"/>
      <c r="J2018" s="191">
        <f t="shared" si="268"/>
        <v>0</v>
      </c>
      <c r="K2018" s="189" t="s">
        <v>1</v>
      </c>
      <c r="L2018" s="40"/>
      <c r="M2018" s="193" t="s">
        <v>1</v>
      </c>
      <c r="N2018" s="194" t="s">
        <v>41</v>
      </c>
      <c r="O2018" s="72"/>
      <c r="P2018" s="195">
        <f t="shared" si="269"/>
        <v>0</v>
      </c>
      <c r="Q2018" s="195">
        <v>0</v>
      </c>
      <c r="R2018" s="195">
        <f t="shared" si="270"/>
        <v>0</v>
      </c>
      <c r="S2018" s="195">
        <v>0</v>
      </c>
      <c r="T2018" s="196">
        <f t="shared" si="271"/>
        <v>0</v>
      </c>
      <c r="U2018" s="35"/>
      <c r="V2018" s="35"/>
      <c r="W2018" s="35"/>
      <c r="X2018" s="35"/>
      <c r="Y2018" s="35"/>
      <c r="Z2018" s="35"/>
      <c r="AA2018" s="35"/>
      <c r="AB2018" s="35"/>
      <c r="AC2018" s="35"/>
      <c r="AD2018" s="35"/>
      <c r="AE2018" s="35"/>
      <c r="AR2018" s="197" t="s">
        <v>283</v>
      </c>
      <c r="AT2018" s="197" t="s">
        <v>160</v>
      </c>
      <c r="AU2018" s="197" t="s">
        <v>85</v>
      </c>
      <c r="AY2018" s="18" t="s">
        <v>158</v>
      </c>
      <c r="BE2018" s="198">
        <f t="shared" si="272"/>
        <v>0</v>
      </c>
      <c r="BF2018" s="198">
        <f t="shared" si="273"/>
        <v>0</v>
      </c>
      <c r="BG2018" s="198">
        <f t="shared" si="274"/>
        <v>0</v>
      </c>
      <c r="BH2018" s="198">
        <f t="shared" si="275"/>
        <v>0</v>
      </c>
      <c r="BI2018" s="198">
        <f t="shared" si="276"/>
        <v>0</v>
      </c>
      <c r="BJ2018" s="18" t="s">
        <v>8</v>
      </c>
      <c r="BK2018" s="198">
        <f t="shared" si="277"/>
        <v>0</v>
      </c>
      <c r="BL2018" s="18" t="s">
        <v>283</v>
      </c>
      <c r="BM2018" s="197" t="s">
        <v>4624</v>
      </c>
    </row>
    <row r="2019" spans="1:65" s="2" customFormat="1" ht="16.5" customHeight="1">
      <c r="A2019" s="35"/>
      <c r="B2019" s="36"/>
      <c r="C2019" s="187" t="s">
        <v>4625</v>
      </c>
      <c r="D2019" s="187" t="s">
        <v>160</v>
      </c>
      <c r="E2019" s="188" t="s">
        <v>4626</v>
      </c>
      <c r="F2019" s="189" t="s">
        <v>1752</v>
      </c>
      <c r="G2019" s="190" t="s">
        <v>498</v>
      </c>
      <c r="H2019" s="191">
        <v>1</v>
      </c>
      <c r="I2019" s="192"/>
      <c r="J2019" s="191">
        <f t="shared" si="268"/>
        <v>0</v>
      </c>
      <c r="K2019" s="189" t="s">
        <v>1</v>
      </c>
      <c r="L2019" s="40"/>
      <c r="M2019" s="193" t="s">
        <v>1</v>
      </c>
      <c r="N2019" s="194" t="s">
        <v>41</v>
      </c>
      <c r="O2019" s="72"/>
      <c r="P2019" s="195">
        <f t="shared" si="269"/>
        <v>0</v>
      </c>
      <c r="Q2019" s="195">
        <v>0</v>
      </c>
      <c r="R2019" s="195">
        <f t="shared" si="270"/>
        <v>0</v>
      </c>
      <c r="S2019" s="195">
        <v>0</v>
      </c>
      <c r="T2019" s="196">
        <f t="shared" si="271"/>
        <v>0</v>
      </c>
      <c r="U2019" s="35"/>
      <c r="V2019" s="35"/>
      <c r="W2019" s="35"/>
      <c r="X2019" s="35"/>
      <c r="Y2019" s="35"/>
      <c r="Z2019" s="35"/>
      <c r="AA2019" s="35"/>
      <c r="AB2019" s="35"/>
      <c r="AC2019" s="35"/>
      <c r="AD2019" s="35"/>
      <c r="AE2019" s="35"/>
      <c r="AR2019" s="197" t="s">
        <v>283</v>
      </c>
      <c r="AT2019" s="197" t="s">
        <v>160</v>
      </c>
      <c r="AU2019" s="197" t="s">
        <v>85</v>
      </c>
      <c r="AY2019" s="18" t="s">
        <v>158</v>
      </c>
      <c r="BE2019" s="198">
        <f t="shared" si="272"/>
        <v>0</v>
      </c>
      <c r="BF2019" s="198">
        <f t="shared" si="273"/>
        <v>0</v>
      </c>
      <c r="BG2019" s="198">
        <f t="shared" si="274"/>
        <v>0</v>
      </c>
      <c r="BH2019" s="198">
        <f t="shared" si="275"/>
        <v>0</v>
      </c>
      <c r="BI2019" s="198">
        <f t="shared" si="276"/>
        <v>0</v>
      </c>
      <c r="BJ2019" s="18" t="s">
        <v>8</v>
      </c>
      <c r="BK2019" s="198">
        <f t="shared" si="277"/>
        <v>0</v>
      </c>
      <c r="BL2019" s="18" t="s">
        <v>283</v>
      </c>
      <c r="BM2019" s="197" t="s">
        <v>4627</v>
      </c>
    </row>
    <row r="2020" spans="1:65" s="2" customFormat="1" ht="16.5" customHeight="1">
      <c r="A2020" s="35"/>
      <c r="B2020" s="36"/>
      <c r="C2020" s="187" t="s">
        <v>4628</v>
      </c>
      <c r="D2020" s="187" t="s">
        <v>160</v>
      </c>
      <c r="E2020" s="188" t="s">
        <v>4629</v>
      </c>
      <c r="F2020" s="189" t="s">
        <v>3140</v>
      </c>
      <c r="G2020" s="190" t="s">
        <v>498</v>
      </c>
      <c r="H2020" s="191">
        <v>1</v>
      </c>
      <c r="I2020" s="192"/>
      <c r="J2020" s="191">
        <f t="shared" si="268"/>
        <v>0</v>
      </c>
      <c r="K2020" s="189" t="s">
        <v>1</v>
      </c>
      <c r="L2020" s="40"/>
      <c r="M2020" s="193" t="s">
        <v>1</v>
      </c>
      <c r="N2020" s="194" t="s">
        <v>41</v>
      </c>
      <c r="O2020" s="72"/>
      <c r="P2020" s="195">
        <f t="shared" si="269"/>
        <v>0</v>
      </c>
      <c r="Q2020" s="195">
        <v>0</v>
      </c>
      <c r="R2020" s="195">
        <f t="shared" si="270"/>
        <v>0</v>
      </c>
      <c r="S2020" s="195">
        <v>0</v>
      </c>
      <c r="T2020" s="196">
        <f t="shared" si="271"/>
        <v>0</v>
      </c>
      <c r="U2020" s="35"/>
      <c r="V2020" s="35"/>
      <c r="W2020" s="35"/>
      <c r="X2020" s="35"/>
      <c r="Y2020" s="35"/>
      <c r="Z2020" s="35"/>
      <c r="AA2020" s="35"/>
      <c r="AB2020" s="35"/>
      <c r="AC2020" s="35"/>
      <c r="AD2020" s="35"/>
      <c r="AE2020" s="35"/>
      <c r="AR2020" s="197" t="s">
        <v>283</v>
      </c>
      <c r="AT2020" s="197" t="s">
        <v>160</v>
      </c>
      <c r="AU2020" s="197" t="s">
        <v>85</v>
      </c>
      <c r="AY2020" s="18" t="s">
        <v>158</v>
      </c>
      <c r="BE2020" s="198">
        <f t="shared" si="272"/>
        <v>0</v>
      </c>
      <c r="BF2020" s="198">
        <f t="shared" si="273"/>
        <v>0</v>
      </c>
      <c r="BG2020" s="198">
        <f t="shared" si="274"/>
        <v>0</v>
      </c>
      <c r="BH2020" s="198">
        <f t="shared" si="275"/>
        <v>0</v>
      </c>
      <c r="BI2020" s="198">
        <f t="shared" si="276"/>
        <v>0</v>
      </c>
      <c r="BJ2020" s="18" t="s">
        <v>8</v>
      </c>
      <c r="BK2020" s="198">
        <f t="shared" si="277"/>
        <v>0</v>
      </c>
      <c r="BL2020" s="18" t="s">
        <v>283</v>
      </c>
      <c r="BM2020" s="197" t="s">
        <v>4630</v>
      </c>
    </row>
    <row r="2021" spans="1:65" s="2" customFormat="1" ht="16.5" customHeight="1">
      <c r="A2021" s="35"/>
      <c r="B2021" s="36"/>
      <c r="C2021" s="187" t="s">
        <v>4631</v>
      </c>
      <c r="D2021" s="187" t="s">
        <v>160</v>
      </c>
      <c r="E2021" s="188" t="s">
        <v>3143</v>
      </c>
      <c r="F2021" s="189" t="s">
        <v>1726</v>
      </c>
      <c r="G2021" s="190" t="s">
        <v>1739</v>
      </c>
      <c r="H2021" s="191">
        <v>3</v>
      </c>
      <c r="I2021" s="192"/>
      <c r="J2021" s="191">
        <f t="shared" si="268"/>
        <v>0</v>
      </c>
      <c r="K2021" s="189" t="s">
        <v>1</v>
      </c>
      <c r="L2021" s="40"/>
      <c r="M2021" s="193" t="s">
        <v>1</v>
      </c>
      <c r="N2021" s="194" t="s">
        <v>41</v>
      </c>
      <c r="O2021" s="72"/>
      <c r="P2021" s="195">
        <f t="shared" si="269"/>
        <v>0</v>
      </c>
      <c r="Q2021" s="195">
        <v>0</v>
      </c>
      <c r="R2021" s="195">
        <f t="shared" si="270"/>
        <v>0</v>
      </c>
      <c r="S2021" s="195">
        <v>0</v>
      </c>
      <c r="T2021" s="196">
        <f t="shared" si="271"/>
        <v>0</v>
      </c>
      <c r="U2021" s="35"/>
      <c r="V2021" s="35"/>
      <c r="W2021" s="35"/>
      <c r="X2021" s="35"/>
      <c r="Y2021" s="35"/>
      <c r="Z2021" s="35"/>
      <c r="AA2021" s="35"/>
      <c r="AB2021" s="35"/>
      <c r="AC2021" s="35"/>
      <c r="AD2021" s="35"/>
      <c r="AE2021" s="35"/>
      <c r="AR2021" s="197" t="s">
        <v>283</v>
      </c>
      <c r="AT2021" s="197" t="s">
        <v>160</v>
      </c>
      <c r="AU2021" s="197" t="s">
        <v>85</v>
      </c>
      <c r="AY2021" s="18" t="s">
        <v>158</v>
      </c>
      <c r="BE2021" s="198">
        <f t="shared" si="272"/>
        <v>0</v>
      </c>
      <c r="BF2021" s="198">
        <f t="shared" si="273"/>
        <v>0</v>
      </c>
      <c r="BG2021" s="198">
        <f t="shared" si="274"/>
        <v>0</v>
      </c>
      <c r="BH2021" s="198">
        <f t="shared" si="275"/>
        <v>0</v>
      </c>
      <c r="BI2021" s="198">
        <f t="shared" si="276"/>
        <v>0</v>
      </c>
      <c r="BJ2021" s="18" t="s">
        <v>8</v>
      </c>
      <c r="BK2021" s="198">
        <f t="shared" si="277"/>
        <v>0</v>
      </c>
      <c r="BL2021" s="18" t="s">
        <v>283</v>
      </c>
      <c r="BM2021" s="197" t="s">
        <v>4632</v>
      </c>
    </row>
    <row r="2022" spans="1:65" s="2" customFormat="1" ht="16.5" customHeight="1">
      <c r="A2022" s="35"/>
      <c r="B2022" s="36"/>
      <c r="C2022" s="187" t="s">
        <v>4633</v>
      </c>
      <c r="D2022" s="187" t="s">
        <v>160</v>
      </c>
      <c r="E2022" s="188" t="s">
        <v>4634</v>
      </c>
      <c r="F2022" s="189" t="s">
        <v>1730</v>
      </c>
      <c r="G2022" s="190" t="s">
        <v>498</v>
      </c>
      <c r="H2022" s="191">
        <v>1</v>
      </c>
      <c r="I2022" s="192"/>
      <c r="J2022" s="191">
        <f t="shared" si="268"/>
        <v>0</v>
      </c>
      <c r="K2022" s="189" t="s">
        <v>1</v>
      </c>
      <c r="L2022" s="40"/>
      <c r="M2022" s="193" t="s">
        <v>1</v>
      </c>
      <c r="N2022" s="194" t="s">
        <v>41</v>
      </c>
      <c r="O2022" s="72"/>
      <c r="P2022" s="195">
        <f t="shared" si="269"/>
        <v>0</v>
      </c>
      <c r="Q2022" s="195">
        <v>0</v>
      </c>
      <c r="R2022" s="195">
        <f t="shared" si="270"/>
        <v>0</v>
      </c>
      <c r="S2022" s="195">
        <v>0</v>
      </c>
      <c r="T2022" s="196">
        <f t="shared" si="271"/>
        <v>0</v>
      </c>
      <c r="U2022" s="35"/>
      <c r="V2022" s="35"/>
      <c r="W2022" s="35"/>
      <c r="X2022" s="35"/>
      <c r="Y2022" s="35"/>
      <c r="Z2022" s="35"/>
      <c r="AA2022" s="35"/>
      <c r="AB2022" s="35"/>
      <c r="AC2022" s="35"/>
      <c r="AD2022" s="35"/>
      <c r="AE2022" s="35"/>
      <c r="AR2022" s="197" t="s">
        <v>283</v>
      </c>
      <c r="AT2022" s="197" t="s">
        <v>160</v>
      </c>
      <c r="AU2022" s="197" t="s">
        <v>85</v>
      </c>
      <c r="AY2022" s="18" t="s">
        <v>158</v>
      </c>
      <c r="BE2022" s="198">
        <f t="shared" si="272"/>
        <v>0</v>
      </c>
      <c r="BF2022" s="198">
        <f t="shared" si="273"/>
        <v>0</v>
      </c>
      <c r="BG2022" s="198">
        <f t="shared" si="274"/>
        <v>0</v>
      </c>
      <c r="BH2022" s="198">
        <f t="shared" si="275"/>
        <v>0</v>
      </c>
      <c r="BI2022" s="198">
        <f t="shared" si="276"/>
        <v>0</v>
      </c>
      <c r="BJ2022" s="18" t="s">
        <v>8</v>
      </c>
      <c r="BK2022" s="198">
        <f t="shared" si="277"/>
        <v>0</v>
      </c>
      <c r="BL2022" s="18" t="s">
        <v>283</v>
      </c>
      <c r="BM2022" s="197" t="s">
        <v>4635</v>
      </c>
    </row>
    <row r="2023" spans="1:65" s="2" customFormat="1" ht="16.5" customHeight="1">
      <c r="A2023" s="35"/>
      <c r="B2023" s="36"/>
      <c r="C2023" s="187" t="s">
        <v>4636</v>
      </c>
      <c r="D2023" s="187" t="s">
        <v>160</v>
      </c>
      <c r="E2023" s="188" t="s">
        <v>4637</v>
      </c>
      <c r="F2023" s="189" t="s">
        <v>3149</v>
      </c>
      <c r="G2023" s="190" t="s">
        <v>498</v>
      </c>
      <c r="H2023" s="191">
        <v>1</v>
      </c>
      <c r="I2023" s="192"/>
      <c r="J2023" s="191">
        <f t="shared" si="268"/>
        <v>0</v>
      </c>
      <c r="K2023" s="189" t="s">
        <v>1</v>
      </c>
      <c r="L2023" s="40"/>
      <c r="M2023" s="193" t="s">
        <v>1</v>
      </c>
      <c r="N2023" s="194" t="s">
        <v>41</v>
      </c>
      <c r="O2023" s="72"/>
      <c r="P2023" s="195">
        <f t="shared" si="269"/>
        <v>0</v>
      </c>
      <c r="Q2023" s="195">
        <v>0</v>
      </c>
      <c r="R2023" s="195">
        <f t="shared" si="270"/>
        <v>0</v>
      </c>
      <c r="S2023" s="195">
        <v>0</v>
      </c>
      <c r="T2023" s="196">
        <f t="shared" si="271"/>
        <v>0</v>
      </c>
      <c r="U2023" s="35"/>
      <c r="V2023" s="35"/>
      <c r="W2023" s="35"/>
      <c r="X2023" s="35"/>
      <c r="Y2023" s="35"/>
      <c r="Z2023" s="35"/>
      <c r="AA2023" s="35"/>
      <c r="AB2023" s="35"/>
      <c r="AC2023" s="35"/>
      <c r="AD2023" s="35"/>
      <c r="AE2023" s="35"/>
      <c r="AR2023" s="197" t="s">
        <v>283</v>
      </c>
      <c r="AT2023" s="197" t="s">
        <v>160</v>
      </c>
      <c r="AU2023" s="197" t="s">
        <v>85</v>
      </c>
      <c r="AY2023" s="18" t="s">
        <v>158</v>
      </c>
      <c r="BE2023" s="198">
        <f t="shared" si="272"/>
        <v>0</v>
      </c>
      <c r="BF2023" s="198">
        <f t="shared" si="273"/>
        <v>0</v>
      </c>
      <c r="BG2023" s="198">
        <f t="shared" si="274"/>
        <v>0</v>
      </c>
      <c r="BH2023" s="198">
        <f t="shared" si="275"/>
        <v>0</v>
      </c>
      <c r="BI2023" s="198">
        <f t="shared" si="276"/>
        <v>0</v>
      </c>
      <c r="BJ2023" s="18" t="s">
        <v>8</v>
      </c>
      <c r="BK2023" s="198">
        <f t="shared" si="277"/>
        <v>0</v>
      </c>
      <c r="BL2023" s="18" t="s">
        <v>283</v>
      </c>
      <c r="BM2023" s="197" t="s">
        <v>4638</v>
      </c>
    </row>
    <row r="2024" spans="1:65" s="2" customFormat="1" ht="24">
      <c r="A2024" s="35"/>
      <c r="B2024" s="36"/>
      <c r="C2024" s="187" t="s">
        <v>4639</v>
      </c>
      <c r="D2024" s="187" t="s">
        <v>160</v>
      </c>
      <c r="E2024" s="188" t="s">
        <v>3908</v>
      </c>
      <c r="F2024" s="189" t="s">
        <v>3865</v>
      </c>
      <c r="G2024" s="190" t="s">
        <v>498</v>
      </c>
      <c r="H2024" s="191">
        <v>1</v>
      </c>
      <c r="I2024" s="192"/>
      <c r="J2024" s="191">
        <f t="shared" si="268"/>
        <v>0</v>
      </c>
      <c r="K2024" s="189" t="s">
        <v>1</v>
      </c>
      <c r="L2024" s="40"/>
      <c r="M2024" s="193" t="s">
        <v>1</v>
      </c>
      <c r="N2024" s="194" t="s">
        <v>41</v>
      </c>
      <c r="O2024" s="72"/>
      <c r="P2024" s="195">
        <f t="shared" si="269"/>
        <v>0</v>
      </c>
      <c r="Q2024" s="195">
        <v>0</v>
      </c>
      <c r="R2024" s="195">
        <f t="shared" si="270"/>
        <v>0</v>
      </c>
      <c r="S2024" s="195">
        <v>0</v>
      </c>
      <c r="T2024" s="196">
        <f t="shared" si="271"/>
        <v>0</v>
      </c>
      <c r="U2024" s="35"/>
      <c r="V2024" s="35"/>
      <c r="W2024" s="35"/>
      <c r="X2024" s="35"/>
      <c r="Y2024" s="35"/>
      <c r="Z2024" s="35"/>
      <c r="AA2024" s="35"/>
      <c r="AB2024" s="35"/>
      <c r="AC2024" s="35"/>
      <c r="AD2024" s="35"/>
      <c r="AE2024" s="35"/>
      <c r="AR2024" s="197" t="s">
        <v>283</v>
      </c>
      <c r="AT2024" s="197" t="s">
        <v>160</v>
      </c>
      <c r="AU2024" s="197" t="s">
        <v>85</v>
      </c>
      <c r="AY2024" s="18" t="s">
        <v>158</v>
      </c>
      <c r="BE2024" s="198">
        <f t="shared" si="272"/>
        <v>0</v>
      </c>
      <c r="BF2024" s="198">
        <f t="shared" si="273"/>
        <v>0</v>
      </c>
      <c r="BG2024" s="198">
        <f t="shared" si="274"/>
        <v>0</v>
      </c>
      <c r="BH2024" s="198">
        <f t="shared" si="275"/>
        <v>0</v>
      </c>
      <c r="BI2024" s="198">
        <f t="shared" si="276"/>
        <v>0</v>
      </c>
      <c r="BJ2024" s="18" t="s">
        <v>8</v>
      </c>
      <c r="BK2024" s="198">
        <f t="shared" si="277"/>
        <v>0</v>
      </c>
      <c r="BL2024" s="18" t="s">
        <v>283</v>
      </c>
      <c r="BM2024" s="197" t="s">
        <v>4640</v>
      </c>
    </row>
    <row r="2025" spans="1:65" s="2" customFormat="1" ht="16.5" customHeight="1">
      <c r="A2025" s="35"/>
      <c r="B2025" s="36"/>
      <c r="C2025" s="187" t="s">
        <v>4641</v>
      </c>
      <c r="D2025" s="187" t="s">
        <v>160</v>
      </c>
      <c r="E2025" s="188" t="s">
        <v>3868</v>
      </c>
      <c r="F2025" s="189" t="s">
        <v>3912</v>
      </c>
      <c r="G2025" s="190" t="s">
        <v>498</v>
      </c>
      <c r="H2025" s="191">
        <v>1</v>
      </c>
      <c r="I2025" s="192"/>
      <c r="J2025" s="191">
        <f t="shared" si="268"/>
        <v>0</v>
      </c>
      <c r="K2025" s="189" t="s">
        <v>1</v>
      </c>
      <c r="L2025" s="40"/>
      <c r="M2025" s="193" t="s">
        <v>1</v>
      </c>
      <c r="N2025" s="194" t="s">
        <v>41</v>
      </c>
      <c r="O2025" s="72"/>
      <c r="P2025" s="195">
        <f t="shared" si="269"/>
        <v>0</v>
      </c>
      <c r="Q2025" s="195">
        <v>0</v>
      </c>
      <c r="R2025" s="195">
        <f t="shared" si="270"/>
        <v>0</v>
      </c>
      <c r="S2025" s="195">
        <v>0</v>
      </c>
      <c r="T2025" s="196">
        <f t="shared" si="271"/>
        <v>0</v>
      </c>
      <c r="U2025" s="35"/>
      <c r="V2025" s="35"/>
      <c r="W2025" s="35"/>
      <c r="X2025" s="35"/>
      <c r="Y2025" s="35"/>
      <c r="Z2025" s="35"/>
      <c r="AA2025" s="35"/>
      <c r="AB2025" s="35"/>
      <c r="AC2025" s="35"/>
      <c r="AD2025" s="35"/>
      <c r="AE2025" s="35"/>
      <c r="AR2025" s="197" t="s">
        <v>283</v>
      </c>
      <c r="AT2025" s="197" t="s">
        <v>160</v>
      </c>
      <c r="AU2025" s="197" t="s">
        <v>85</v>
      </c>
      <c r="AY2025" s="18" t="s">
        <v>158</v>
      </c>
      <c r="BE2025" s="198">
        <f t="shared" si="272"/>
        <v>0</v>
      </c>
      <c r="BF2025" s="198">
        <f t="shared" si="273"/>
        <v>0</v>
      </c>
      <c r="BG2025" s="198">
        <f t="shared" si="274"/>
        <v>0</v>
      </c>
      <c r="BH2025" s="198">
        <f t="shared" si="275"/>
        <v>0</v>
      </c>
      <c r="BI2025" s="198">
        <f t="shared" si="276"/>
        <v>0</v>
      </c>
      <c r="BJ2025" s="18" t="s">
        <v>8</v>
      </c>
      <c r="BK2025" s="198">
        <f t="shared" si="277"/>
        <v>0</v>
      </c>
      <c r="BL2025" s="18" t="s">
        <v>283</v>
      </c>
      <c r="BM2025" s="197" t="s">
        <v>4642</v>
      </c>
    </row>
    <row r="2026" spans="1:65" s="2" customFormat="1" ht="16.5" customHeight="1">
      <c r="A2026" s="35"/>
      <c r="B2026" s="36"/>
      <c r="C2026" s="187" t="s">
        <v>4643</v>
      </c>
      <c r="D2026" s="187" t="s">
        <v>160</v>
      </c>
      <c r="E2026" s="188" t="s">
        <v>3871</v>
      </c>
      <c r="F2026" s="189" t="s">
        <v>3916</v>
      </c>
      <c r="G2026" s="190" t="s">
        <v>498</v>
      </c>
      <c r="H2026" s="191">
        <v>1</v>
      </c>
      <c r="I2026" s="192"/>
      <c r="J2026" s="191">
        <f t="shared" si="268"/>
        <v>0</v>
      </c>
      <c r="K2026" s="189" t="s">
        <v>1</v>
      </c>
      <c r="L2026" s="40"/>
      <c r="M2026" s="193" t="s">
        <v>1</v>
      </c>
      <c r="N2026" s="194" t="s">
        <v>41</v>
      </c>
      <c r="O2026" s="72"/>
      <c r="P2026" s="195">
        <f t="shared" si="269"/>
        <v>0</v>
      </c>
      <c r="Q2026" s="195">
        <v>0</v>
      </c>
      <c r="R2026" s="195">
        <f t="shared" si="270"/>
        <v>0</v>
      </c>
      <c r="S2026" s="195">
        <v>0</v>
      </c>
      <c r="T2026" s="196">
        <f t="shared" si="271"/>
        <v>0</v>
      </c>
      <c r="U2026" s="35"/>
      <c r="V2026" s="35"/>
      <c r="W2026" s="35"/>
      <c r="X2026" s="35"/>
      <c r="Y2026" s="35"/>
      <c r="Z2026" s="35"/>
      <c r="AA2026" s="35"/>
      <c r="AB2026" s="35"/>
      <c r="AC2026" s="35"/>
      <c r="AD2026" s="35"/>
      <c r="AE2026" s="35"/>
      <c r="AR2026" s="197" t="s">
        <v>283</v>
      </c>
      <c r="AT2026" s="197" t="s">
        <v>160</v>
      </c>
      <c r="AU2026" s="197" t="s">
        <v>85</v>
      </c>
      <c r="AY2026" s="18" t="s">
        <v>158</v>
      </c>
      <c r="BE2026" s="198">
        <f t="shared" si="272"/>
        <v>0</v>
      </c>
      <c r="BF2026" s="198">
        <f t="shared" si="273"/>
        <v>0</v>
      </c>
      <c r="BG2026" s="198">
        <f t="shared" si="274"/>
        <v>0</v>
      </c>
      <c r="BH2026" s="198">
        <f t="shared" si="275"/>
        <v>0</v>
      </c>
      <c r="BI2026" s="198">
        <f t="shared" si="276"/>
        <v>0</v>
      </c>
      <c r="BJ2026" s="18" t="s">
        <v>8</v>
      </c>
      <c r="BK2026" s="198">
        <f t="shared" si="277"/>
        <v>0</v>
      </c>
      <c r="BL2026" s="18" t="s">
        <v>283</v>
      </c>
      <c r="BM2026" s="197" t="s">
        <v>4644</v>
      </c>
    </row>
    <row r="2027" spans="1:65" s="2" customFormat="1" ht="24">
      <c r="A2027" s="35"/>
      <c r="B2027" s="36"/>
      <c r="C2027" s="187" t="s">
        <v>4645</v>
      </c>
      <c r="D2027" s="187" t="s">
        <v>160</v>
      </c>
      <c r="E2027" s="188" t="s">
        <v>3919</v>
      </c>
      <c r="F2027" s="189" t="s">
        <v>3336</v>
      </c>
      <c r="G2027" s="190" t="s">
        <v>498</v>
      </c>
      <c r="H2027" s="191">
        <v>1</v>
      </c>
      <c r="I2027" s="192"/>
      <c r="J2027" s="191">
        <f t="shared" si="268"/>
        <v>0</v>
      </c>
      <c r="K2027" s="189" t="s">
        <v>1</v>
      </c>
      <c r="L2027" s="40"/>
      <c r="M2027" s="193" t="s">
        <v>1</v>
      </c>
      <c r="N2027" s="194" t="s">
        <v>41</v>
      </c>
      <c r="O2027" s="72"/>
      <c r="P2027" s="195">
        <f t="shared" si="269"/>
        <v>0</v>
      </c>
      <c r="Q2027" s="195">
        <v>0</v>
      </c>
      <c r="R2027" s="195">
        <f t="shared" si="270"/>
        <v>0</v>
      </c>
      <c r="S2027" s="195">
        <v>0</v>
      </c>
      <c r="T2027" s="196">
        <f t="shared" si="271"/>
        <v>0</v>
      </c>
      <c r="U2027" s="35"/>
      <c r="V2027" s="35"/>
      <c r="W2027" s="35"/>
      <c r="X2027" s="35"/>
      <c r="Y2027" s="35"/>
      <c r="Z2027" s="35"/>
      <c r="AA2027" s="35"/>
      <c r="AB2027" s="35"/>
      <c r="AC2027" s="35"/>
      <c r="AD2027" s="35"/>
      <c r="AE2027" s="35"/>
      <c r="AR2027" s="197" t="s">
        <v>283</v>
      </c>
      <c r="AT2027" s="197" t="s">
        <v>160</v>
      </c>
      <c r="AU2027" s="197" t="s">
        <v>85</v>
      </c>
      <c r="AY2027" s="18" t="s">
        <v>158</v>
      </c>
      <c r="BE2027" s="198">
        <f t="shared" si="272"/>
        <v>0</v>
      </c>
      <c r="BF2027" s="198">
        <f t="shared" si="273"/>
        <v>0</v>
      </c>
      <c r="BG2027" s="198">
        <f t="shared" si="274"/>
        <v>0</v>
      </c>
      <c r="BH2027" s="198">
        <f t="shared" si="275"/>
        <v>0</v>
      </c>
      <c r="BI2027" s="198">
        <f t="shared" si="276"/>
        <v>0</v>
      </c>
      <c r="BJ2027" s="18" t="s">
        <v>8</v>
      </c>
      <c r="BK2027" s="198">
        <f t="shared" si="277"/>
        <v>0</v>
      </c>
      <c r="BL2027" s="18" t="s">
        <v>283</v>
      </c>
      <c r="BM2027" s="197" t="s">
        <v>4646</v>
      </c>
    </row>
    <row r="2028" spans="1:65" s="2" customFormat="1" ht="24">
      <c r="A2028" s="35"/>
      <c r="B2028" s="36"/>
      <c r="C2028" s="187" t="s">
        <v>4647</v>
      </c>
      <c r="D2028" s="187" t="s">
        <v>160</v>
      </c>
      <c r="E2028" s="188" t="s">
        <v>3922</v>
      </c>
      <c r="F2028" s="189" t="s">
        <v>3923</v>
      </c>
      <c r="G2028" s="190" t="s">
        <v>498</v>
      </c>
      <c r="H2028" s="191">
        <v>1</v>
      </c>
      <c r="I2028" s="192"/>
      <c r="J2028" s="191">
        <f t="shared" si="268"/>
        <v>0</v>
      </c>
      <c r="K2028" s="189" t="s">
        <v>1</v>
      </c>
      <c r="L2028" s="40"/>
      <c r="M2028" s="193" t="s">
        <v>1</v>
      </c>
      <c r="N2028" s="194" t="s">
        <v>41</v>
      </c>
      <c r="O2028" s="72"/>
      <c r="P2028" s="195">
        <f t="shared" si="269"/>
        <v>0</v>
      </c>
      <c r="Q2028" s="195">
        <v>0</v>
      </c>
      <c r="R2028" s="195">
        <f t="shared" si="270"/>
        <v>0</v>
      </c>
      <c r="S2028" s="195">
        <v>0</v>
      </c>
      <c r="T2028" s="196">
        <f t="shared" si="271"/>
        <v>0</v>
      </c>
      <c r="U2028" s="35"/>
      <c r="V2028" s="35"/>
      <c r="W2028" s="35"/>
      <c r="X2028" s="35"/>
      <c r="Y2028" s="35"/>
      <c r="Z2028" s="35"/>
      <c r="AA2028" s="35"/>
      <c r="AB2028" s="35"/>
      <c r="AC2028" s="35"/>
      <c r="AD2028" s="35"/>
      <c r="AE2028" s="35"/>
      <c r="AR2028" s="197" t="s">
        <v>283</v>
      </c>
      <c r="AT2028" s="197" t="s">
        <v>160</v>
      </c>
      <c r="AU2028" s="197" t="s">
        <v>85</v>
      </c>
      <c r="AY2028" s="18" t="s">
        <v>158</v>
      </c>
      <c r="BE2028" s="198">
        <f t="shared" si="272"/>
        <v>0</v>
      </c>
      <c r="BF2028" s="198">
        <f t="shared" si="273"/>
        <v>0</v>
      </c>
      <c r="BG2028" s="198">
        <f t="shared" si="274"/>
        <v>0</v>
      </c>
      <c r="BH2028" s="198">
        <f t="shared" si="275"/>
        <v>0</v>
      </c>
      <c r="BI2028" s="198">
        <f t="shared" si="276"/>
        <v>0</v>
      </c>
      <c r="BJ2028" s="18" t="s">
        <v>8</v>
      </c>
      <c r="BK2028" s="198">
        <f t="shared" si="277"/>
        <v>0</v>
      </c>
      <c r="BL2028" s="18" t="s">
        <v>283</v>
      </c>
      <c r="BM2028" s="197" t="s">
        <v>4648</v>
      </c>
    </row>
    <row r="2029" spans="1:65" s="2" customFormat="1" ht="36">
      <c r="A2029" s="35"/>
      <c r="B2029" s="36"/>
      <c r="C2029" s="187" t="s">
        <v>4649</v>
      </c>
      <c r="D2029" s="187" t="s">
        <v>160</v>
      </c>
      <c r="E2029" s="188" t="s">
        <v>3926</v>
      </c>
      <c r="F2029" s="189" t="s">
        <v>3927</v>
      </c>
      <c r="G2029" s="190" t="s">
        <v>498</v>
      </c>
      <c r="H2029" s="191">
        <v>1</v>
      </c>
      <c r="I2029" s="192"/>
      <c r="J2029" s="191">
        <f t="shared" si="268"/>
        <v>0</v>
      </c>
      <c r="K2029" s="189" t="s">
        <v>1</v>
      </c>
      <c r="L2029" s="40"/>
      <c r="M2029" s="193" t="s">
        <v>1</v>
      </c>
      <c r="N2029" s="194" t="s">
        <v>41</v>
      </c>
      <c r="O2029" s="72"/>
      <c r="P2029" s="195">
        <f t="shared" si="269"/>
        <v>0</v>
      </c>
      <c r="Q2029" s="195">
        <v>0</v>
      </c>
      <c r="R2029" s="195">
        <f t="shared" si="270"/>
        <v>0</v>
      </c>
      <c r="S2029" s="195">
        <v>0</v>
      </c>
      <c r="T2029" s="196">
        <f t="shared" si="271"/>
        <v>0</v>
      </c>
      <c r="U2029" s="35"/>
      <c r="V2029" s="35"/>
      <c r="W2029" s="35"/>
      <c r="X2029" s="35"/>
      <c r="Y2029" s="35"/>
      <c r="Z2029" s="35"/>
      <c r="AA2029" s="35"/>
      <c r="AB2029" s="35"/>
      <c r="AC2029" s="35"/>
      <c r="AD2029" s="35"/>
      <c r="AE2029" s="35"/>
      <c r="AR2029" s="197" t="s">
        <v>283</v>
      </c>
      <c r="AT2029" s="197" t="s">
        <v>160</v>
      </c>
      <c r="AU2029" s="197" t="s">
        <v>85</v>
      </c>
      <c r="AY2029" s="18" t="s">
        <v>158</v>
      </c>
      <c r="BE2029" s="198">
        <f t="shared" si="272"/>
        <v>0</v>
      </c>
      <c r="BF2029" s="198">
        <f t="shared" si="273"/>
        <v>0</v>
      </c>
      <c r="BG2029" s="198">
        <f t="shared" si="274"/>
        <v>0</v>
      </c>
      <c r="BH2029" s="198">
        <f t="shared" si="275"/>
        <v>0</v>
      </c>
      <c r="BI2029" s="198">
        <f t="shared" si="276"/>
        <v>0</v>
      </c>
      <c r="BJ2029" s="18" t="s">
        <v>8</v>
      </c>
      <c r="BK2029" s="198">
        <f t="shared" si="277"/>
        <v>0</v>
      </c>
      <c r="BL2029" s="18" t="s">
        <v>283</v>
      </c>
      <c r="BM2029" s="197" t="s">
        <v>4650</v>
      </c>
    </row>
    <row r="2030" spans="1:65" s="2" customFormat="1" ht="24">
      <c r="A2030" s="35"/>
      <c r="B2030" s="36"/>
      <c r="C2030" s="187" t="s">
        <v>4651</v>
      </c>
      <c r="D2030" s="187" t="s">
        <v>160</v>
      </c>
      <c r="E2030" s="188" t="s">
        <v>3930</v>
      </c>
      <c r="F2030" s="189" t="s">
        <v>3604</v>
      </c>
      <c r="G2030" s="190" t="s">
        <v>309</v>
      </c>
      <c r="H2030" s="191">
        <v>1</v>
      </c>
      <c r="I2030" s="192"/>
      <c r="J2030" s="191">
        <f t="shared" si="268"/>
        <v>0</v>
      </c>
      <c r="K2030" s="189" t="s">
        <v>1</v>
      </c>
      <c r="L2030" s="40"/>
      <c r="M2030" s="193" t="s">
        <v>1</v>
      </c>
      <c r="N2030" s="194" t="s">
        <v>41</v>
      </c>
      <c r="O2030" s="72"/>
      <c r="P2030" s="195">
        <f t="shared" si="269"/>
        <v>0</v>
      </c>
      <c r="Q2030" s="195">
        <v>0</v>
      </c>
      <c r="R2030" s="195">
        <f t="shared" si="270"/>
        <v>0</v>
      </c>
      <c r="S2030" s="195">
        <v>0</v>
      </c>
      <c r="T2030" s="196">
        <f t="shared" si="271"/>
        <v>0</v>
      </c>
      <c r="U2030" s="35"/>
      <c r="V2030" s="35"/>
      <c r="W2030" s="35"/>
      <c r="X2030" s="35"/>
      <c r="Y2030" s="35"/>
      <c r="Z2030" s="35"/>
      <c r="AA2030" s="35"/>
      <c r="AB2030" s="35"/>
      <c r="AC2030" s="35"/>
      <c r="AD2030" s="35"/>
      <c r="AE2030" s="35"/>
      <c r="AR2030" s="197" t="s">
        <v>283</v>
      </c>
      <c r="AT2030" s="197" t="s">
        <v>160</v>
      </c>
      <c r="AU2030" s="197" t="s">
        <v>85</v>
      </c>
      <c r="AY2030" s="18" t="s">
        <v>158</v>
      </c>
      <c r="BE2030" s="198">
        <f t="shared" si="272"/>
        <v>0</v>
      </c>
      <c r="BF2030" s="198">
        <f t="shared" si="273"/>
        <v>0</v>
      </c>
      <c r="BG2030" s="198">
        <f t="shared" si="274"/>
        <v>0</v>
      </c>
      <c r="BH2030" s="198">
        <f t="shared" si="275"/>
        <v>0</v>
      </c>
      <c r="BI2030" s="198">
        <f t="shared" si="276"/>
        <v>0</v>
      </c>
      <c r="BJ2030" s="18" t="s">
        <v>8</v>
      </c>
      <c r="BK2030" s="198">
        <f t="shared" si="277"/>
        <v>0</v>
      </c>
      <c r="BL2030" s="18" t="s">
        <v>283</v>
      </c>
      <c r="BM2030" s="197" t="s">
        <v>4652</v>
      </c>
    </row>
    <row r="2031" spans="1:65" s="2" customFormat="1" ht="16.5" customHeight="1">
      <c r="A2031" s="35"/>
      <c r="B2031" s="36"/>
      <c r="C2031" s="187" t="s">
        <v>4653</v>
      </c>
      <c r="D2031" s="187" t="s">
        <v>160</v>
      </c>
      <c r="E2031" s="188" t="s">
        <v>3122</v>
      </c>
      <c r="F2031" s="189" t="s">
        <v>1738</v>
      </c>
      <c r="G2031" s="190" t="s">
        <v>1739</v>
      </c>
      <c r="H2031" s="191">
        <v>10</v>
      </c>
      <c r="I2031" s="192"/>
      <c r="J2031" s="191">
        <f t="shared" si="268"/>
        <v>0</v>
      </c>
      <c r="K2031" s="189" t="s">
        <v>1</v>
      </c>
      <c r="L2031" s="40"/>
      <c r="M2031" s="193" t="s">
        <v>1</v>
      </c>
      <c r="N2031" s="194" t="s">
        <v>41</v>
      </c>
      <c r="O2031" s="72"/>
      <c r="P2031" s="195">
        <f t="shared" si="269"/>
        <v>0</v>
      </c>
      <c r="Q2031" s="195">
        <v>0</v>
      </c>
      <c r="R2031" s="195">
        <f t="shared" si="270"/>
        <v>0</v>
      </c>
      <c r="S2031" s="195">
        <v>0</v>
      </c>
      <c r="T2031" s="196">
        <f t="shared" si="271"/>
        <v>0</v>
      </c>
      <c r="U2031" s="35"/>
      <c r="V2031" s="35"/>
      <c r="W2031" s="35"/>
      <c r="X2031" s="35"/>
      <c r="Y2031" s="35"/>
      <c r="Z2031" s="35"/>
      <c r="AA2031" s="35"/>
      <c r="AB2031" s="35"/>
      <c r="AC2031" s="35"/>
      <c r="AD2031" s="35"/>
      <c r="AE2031" s="35"/>
      <c r="AR2031" s="197" t="s">
        <v>283</v>
      </c>
      <c r="AT2031" s="197" t="s">
        <v>160</v>
      </c>
      <c r="AU2031" s="197" t="s">
        <v>85</v>
      </c>
      <c r="AY2031" s="18" t="s">
        <v>158</v>
      </c>
      <c r="BE2031" s="198">
        <f t="shared" si="272"/>
        <v>0</v>
      </c>
      <c r="BF2031" s="198">
        <f t="shared" si="273"/>
        <v>0</v>
      </c>
      <c r="BG2031" s="198">
        <f t="shared" si="274"/>
        <v>0</v>
      </c>
      <c r="BH2031" s="198">
        <f t="shared" si="275"/>
        <v>0</v>
      </c>
      <c r="BI2031" s="198">
        <f t="shared" si="276"/>
        <v>0</v>
      </c>
      <c r="BJ2031" s="18" t="s">
        <v>8</v>
      </c>
      <c r="BK2031" s="198">
        <f t="shared" si="277"/>
        <v>0</v>
      </c>
      <c r="BL2031" s="18" t="s">
        <v>283</v>
      </c>
      <c r="BM2031" s="197" t="s">
        <v>4654</v>
      </c>
    </row>
    <row r="2032" spans="1:65" s="2" customFormat="1" ht="16.5" customHeight="1">
      <c r="A2032" s="35"/>
      <c r="B2032" s="36"/>
      <c r="C2032" s="187" t="s">
        <v>4655</v>
      </c>
      <c r="D2032" s="187" t="s">
        <v>160</v>
      </c>
      <c r="E2032" s="188" t="s">
        <v>4656</v>
      </c>
      <c r="F2032" s="189" t="s">
        <v>3134</v>
      </c>
      <c r="G2032" s="190" t="s">
        <v>498</v>
      </c>
      <c r="H2032" s="191">
        <v>1</v>
      </c>
      <c r="I2032" s="192"/>
      <c r="J2032" s="191">
        <f t="shared" si="268"/>
        <v>0</v>
      </c>
      <c r="K2032" s="189" t="s">
        <v>1</v>
      </c>
      <c r="L2032" s="40"/>
      <c r="M2032" s="193" t="s">
        <v>1</v>
      </c>
      <c r="N2032" s="194" t="s">
        <v>41</v>
      </c>
      <c r="O2032" s="72"/>
      <c r="P2032" s="195">
        <f t="shared" si="269"/>
        <v>0</v>
      </c>
      <c r="Q2032" s="195">
        <v>0</v>
      </c>
      <c r="R2032" s="195">
        <f t="shared" si="270"/>
        <v>0</v>
      </c>
      <c r="S2032" s="195">
        <v>0</v>
      </c>
      <c r="T2032" s="196">
        <f t="shared" si="271"/>
        <v>0</v>
      </c>
      <c r="U2032" s="35"/>
      <c r="V2032" s="35"/>
      <c r="W2032" s="35"/>
      <c r="X2032" s="35"/>
      <c r="Y2032" s="35"/>
      <c r="Z2032" s="35"/>
      <c r="AA2032" s="35"/>
      <c r="AB2032" s="35"/>
      <c r="AC2032" s="35"/>
      <c r="AD2032" s="35"/>
      <c r="AE2032" s="35"/>
      <c r="AR2032" s="197" t="s">
        <v>283</v>
      </c>
      <c r="AT2032" s="197" t="s">
        <v>160</v>
      </c>
      <c r="AU2032" s="197" t="s">
        <v>85</v>
      </c>
      <c r="AY2032" s="18" t="s">
        <v>158</v>
      </c>
      <c r="BE2032" s="198">
        <f t="shared" si="272"/>
        <v>0</v>
      </c>
      <c r="BF2032" s="198">
        <f t="shared" si="273"/>
        <v>0</v>
      </c>
      <c r="BG2032" s="198">
        <f t="shared" si="274"/>
        <v>0</v>
      </c>
      <c r="BH2032" s="198">
        <f t="shared" si="275"/>
        <v>0</v>
      </c>
      <c r="BI2032" s="198">
        <f t="shared" si="276"/>
        <v>0</v>
      </c>
      <c r="BJ2032" s="18" t="s">
        <v>8</v>
      </c>
      <c r="BK2032" s="198">
        <f t="shared" si="277"/>
        <v>0</v>
      </c>
      <c r="BL2032" s="18" t="s">
        <v>283</v>
      </c>
      <c r="BM2032" s="197" t="s">
        <v>4657</v>
      </c>
    </row>
    <row r="2033" spans="1:65" s="2" customFormat="1" ht="16.5" customHeight="1">
      <c r="A2033" s="35"/>
      <c r="B2033" s="36"/>
      <c r="C2033" s="187" t="s">
        <v>4658</v>
      </c>
      <c r="D2033" s="187" t="s">
        <v>160</v>
      </c>
      <c r="E2033" s="188" t="s">
        <v>4659</v>
      </c>
      <c r="F2033" s="189" t="s">
        <v>1743</v>
      </c>
      <c r="G2033" s="190" t="s">
        <v>498</v>
      </c>
      <c r="H2033" s="191">
        <v>1</v>
      </c>
      <c r="I2033" s="192"/>
      <c r="J2033" s="191">
        <f t="shared" si="268"/>
        <v>0</v>
      </c>
      <c r="K2033" s="189" t="s">
        <v>1</v>
      </c>
      <c r="L2033" s="40"/>
      <c r="M2033" s="193" t="s">
        <v>1</v>
      </c>
      <c r="N2033" s="194" t="s">
        <v>41</v>
      </c>
      <c r="O2033" s="72"/>
      <c r="P2033" s="195">
        <f t="shared" si="269"/>
        <v>0</v>
      </c>
      <c r="Q2033" s="195">
        <v>0</v>
      </c>
      <c r="R2033" s="195">
        <f t="shared" si="270"/>
        <v>0</v>
      </c>
      <c r="S2033" s="195">
        <v>0</v>
      </c>
      <c r="T2033" s="196">
        <f t="shared" si="271"/>
        <v>0</v>
      </c>
      <c r="U2033" s="35"/>
      <c r="V2033" s="35"/>
      <c r="W2033" s="35"/>
      <c r="X2033" s="35"/>
      <c r="Y2033" s="35"/>
      <c r="Z2033" s="35"/>
      <c r="AA2033" s="35"/>
      <c r="AB2033" s="35"/>
      <c r="AC2033" s="35"/>
      <c r="AD2033" s="35"/>
      <c r="AE2033" s="35"/>
      <c r="AR2033" s="197" t="s">
        <v>283</v>
      </c>
      <c r="AT2033" s="197" t="s">
        <v>160</v>
      </c>
      <c r="AU2033" s="197" t="s">
        <v>85</v>
      </c>
      <c r="AY2033" s="18" t="s">
        <v>158</v>
      </c>
      <c r="BE2033" s="198">
        <f t="shared" si="272"/>
        <v>0</v>
      </c>
      <c r="BF2033" s="198">
        <f t="shared" si="273"/>
        <v>0</v>
      </c>
      <c r="BG2033" s="198">
        <f t="shared" si="274"/>
        <v>0</v>
      </c>
      <c r="BH2033" s="198">
        <f t="shared" si="275"/>
        <v>0</v>
      </c>
      <c r="BI2033" s="198">
        <f t="shared" si="276"/>
        <v>0</v>
      </c>
      <c r="BJ2033" s="18" t="s">
        <v>8</v>
      </c>
      <c r="BK2033" s="198">
        <f t="shared" si="277"/>
        <v>0</v>
      </c>
      <c r="BL2033" s="18" t="s">
        <v>283</v>
      </c>
      <c r="BM2033" s="197" t="s">
        <v>4660</v>
      </c>
    </row>
    <row r="2034" spans="1:65" s="2" customFormat="1" ht="16.5" customHeight="1">
      <c r="A2034" s="35"/>
      <c r="B2034" s="36"/>
      <c r="C2034" s="187" t="s">
        <v>4661</v>
      </c>
      <c r="D2034" s="187" t="s">
        <v>160</v>
      </c>
      <c r="E2034" s="188" t="s">
        <v>4662</v>
      </c>
      <c r="F2034" s="189" t="s">
        <v>1752</v>
      </c>
      <c r="G2034" s="190" t="s">
        <v>498</v>
      </c>
      <c r="H2034" s="191">
        <v>1</v>
      </c>
      <c r="I2034" s="192"/>
      <c r="J2034" s="191">
        <f t="shared" si="268"/>
        <v>0</v>
      </c>
      <c r="K2034" s="189" t="s">
        <v>1</v>
      </c>
      <c r="L2034" s="40"/>
      <c r="M2034" s="193" t="s">
        <v>1</v>
      </c>
      <c r="N2034" s="194" t="s">
        <v>41</v>
      </c>
      <c r="O2034" s="72"/>
      <c r="P2034" s="195">
        <f t="shared" si="269"/>
        <v>0</v>
      </c>
      <c r="Q2034" s="195">
        <v>0</v>
      </c>
      <c r="R2034" s="195">
        <f t="shared" si="270"/>
        <v>0</v>
      </c>
      <c r="S2034" s="195">
        <v>0</v>
      </c>
      <c r="T2034" s="196">
        <f t="shared" si="271"/>
        <v>0</v>
      </c>
      <c r="U2034" s="35"/>
      <c r="V2034" s="35"/>
      <c r="W2034" s="35"/>
      <c r="X2034" s="35"/>
      <c r="Y2034" s="35"/>
      <c r="Z2034" s="35"/>
      <c r="AA2034" s="35"/>
      <c r="AB2034" s="35"/>
      <c r="AC2034" s="35"/>
      <c r="AD2034" s="35"/>
      <c r="AE2034" s="35"/>
      <c r="AR2034" s="197" t="s">
        <v>283</v>
      </c>
      <c r="AT2034" s="197" t="s">
        <v>160</v>
      </c>
      <c r="AU2034" s="197" t="s">
        <v>85</v>
      </c>
      <c r="AY2034" s="18" t="s">
        <v>158</v>
      </c>
      <c r="BE2034" s="198">
        <f t="shared" si="272"/>
        <v>0</v>
      </c>
      <c r="BF2034" s="198">
        <f t="shared" si="273"/>
        <v>0</v>
      </c>
      <c r="BG2034" s="198">
        <f t="shared" si="274"/>
        <v>0</v>
      </c>
      <c r="BH2034" s="198">
        <f t="shared" si="275"/>
        <v>0</v>
      </c>
      <c r="BI2034" s="198">
        <f t="shared" si="276"/>
        <v>0</v>
      </c>
      <c r="BJ2034" s="18" t="s">
        <v>8</v>
      </c>
      <c r="BK2034" s="198">
        <f t="shared" si="277"/>
        <v>0</v>
      </c>
      <c r="BL2034" s="18" t="s">
        <v>283</v>
      </c>
      <c r="BM2034" s="197" t="s">
        <v>4663</v>
      </c>
    </row>
    <row r="2035" spans="1:65" s="2" customFormat="1" ht="16.5" customHeight="1">
      <c r="A2035" s="35"/>
      <c r="B2035" s="36"/>
      <c r="C2035" s="187" t="s">
        <v>4664</v>
      </c>
      <c r="D2035" s="187" t="s">
        <v>160</v>
      </c>
      <c r="E2035" s="188" t="s">
        <v>4665</v>
      </c>
      <c r="F2035" s="189" t="s">
        <v>3140</v>
      </c>
      <c r="G2035" s="190" t="s">
        <v>498</v>
      </c>
      <c r="H2035" s="191">
        <v>1</v>
      </c>
      <c r="I2035" s="192"/>
      <c r="J2035" s="191">
        <f t="shared" si="268"/>
        <v>0</v>
      </c>
      <c r="K2035" s="189" t="s">
        <v>1</v>
      </c>
      <c r="L2035" s="40"/>
      <c r="M2035" s="193" t="s">
        <v>1</v>
      </c>
      <c r="N2035" s="194" t="s">
        <v>41</v>
      </c>
      <c r="O2035" s="72"/>
      <c r="P2035" s="195">
        <f t="shared" si="269"/>
        <v>0</v>
      </c>
      <c r="Q2035" s="195">
        <v>0</v>
      </c>
      <c r="R2035" s="195">
        <f t="shared" si="270"/>
        <v>0</v>
      </c>
      <c r="S2035" s="195">
        <v>0</v>
      </c>
      <c r="T2035" s="196">
        <f t="shared" si="271"/>
        <v>0</v>
      </c>
      <c r="U2035" s="35"/>
      <c r="V2035" s="35"/>
      <c r="W2035" s="35"/>
      <c r="X2035" s="35"/>
      <c r="Y2035" s="35"/>
      <c r="Z2035" s="35"/>
      <c r="AA2035" s="35"/>
      <c r="AB2035" s="35"/>
      <c r="AC2035" s="35"/>
      <c r="AD2035" s="35"/>
      <c r="AE2035" s="35"/>
      <c r="AR2035" s="197" t="s">
        <v>283</v>
      </c>
      <c r="AT2035" s="197" t="s">
        <v>160</v>
      </c>
      <c r="AU2035" s="197" t="s">
        <v>85</v>
      </c>
      <c r="AY2035" s="18" t="s">
        <v>158</v>
      </c>
      <c r="BE2035" s="198">
        <f t="shared" si="272"/>
        <v>0</v>
      </c>
      <c r="BF2035" s="198">
        <f t="shared" si="273"/>
        <v>0</v>
      </c>
      <c r="BG2035" s="198">
        <f t="shared" si="274"/>
        <v>0</v>
      </c>
      <c r="BH2035" s="198">
        <f t="shared" si="275"/>
        <v>0</v>
      </c>
      <c r="BI2035" s="198">
        <f t="shared" si="276"/>
        <v>0</v>
      </c>
      <c r="BJ2035" s="18" t="s">
        <v>8</v>
      </c>
      <c r="BK2035" s="198">
        <f t="shared" si="277"/>
        <v>0</v>
      </c>
      <c r="BL2035" s="18" t="s">
        <v>283</v>
      </c>
      <c r="BM2035" s="197" t="s">
        <v>4666</v>
      </c>
    </row>
    <row r="2036" spans="1:65" s="2" customFormat="1" ht="16.5" customHeight="1">
      <c r="A2036" s="35"/>
      <c r="B2036" s="36"/>
      <c r="C2036" s="187" t="s">
        <v>4667</v>
      </c>
      <c r="D2036" s="187" t="s">
        <v>160</v>
      </c>
      <c r="E2036" s="188" t="s">
        <v>3143</v>
      </c>
      <c r="F2036" s="189" t="s">
        <v>1726</v>
      </c>
      <c r="G2036" s="190" t="s">
        <v>1739</v>
      </c>
      <c r="H2036" s="191">
        <v>3</v>
      </c>
      <c r="I2036" s="192"/>
      <c r="J2036" s="191">
        <f t="shared" si="268"/>
        <v>0</v>
      </c>
      <c r="K2036" s="189" t="s">
        <v>1</v>
      </c>
      <c r="L2036" s="40"/>
      <c r="M2036" s="193" t="s">
        <v>1</v>
      </c>
      <c r="N2036" s="194" t="s">
        <v>41</v>
      </c>
      <c r="O2036" s="72"/>
      <c r="P2036" s="195">
        <f t="shared" si="269"/>
        <v>0</v>
      </c>
      <c r="Q2036" s="195">
        <v>0</v>
      </c>
      <c r="R2036" s="195">
        <f t="shared" si="270"/>
        <v>0</v>
      </c>
      <c r="S2036" s="195">
        <v>0</v>
      </c>
      <c r="T2036" s="196">
        <f t="shared" si="271"/>
        <v>0</v>
      </c>
      <c r="U2036" s="35"/>
      <c r="V2036" s="35"/>
      <c r="W2036" s="35"/>
      <c r="X2036" s="35"/>
      <c r="Y2036" s="35"/>
      <c r="Z2036" s="35"/>
      <c r="AA2036" s="35"/>
      <c r="AB2036" s="35"/>
      <c r="AC2036" s="35"/>
      <c r="AD2036" s="35"/>
      <c r="AE2036" s="35"/>
      <c r="AR2036" s="197" t="s">
        <v>283</v>
      </c>
      <c r="AT2036" s="197" t="s">
        <v>160</v>
      </c>
      <c r="AU2036" s="197" t="s">
        <v>85</v>
      </c>
      <c r="AY2036" s="18" t="s">
        <v>158</v>
      </c>
      <c r="BE2036" s="198">
        <f t="shared" si="272"/>
        <v>0</v>
      </c>
      <c r="BF2036" s="198">
        <f t="shared" si="273"/>
        <v>0</v>
      </c>
      <c r="BG2036" s="198">
        <f t="shared" si="274"/>
        <v>0</v>
      </c>
      <c r="BH2036" s="198">
        <f t="shared" si="275"/>
        <v>0</v>
      </c>
      <c r="BI2036" s="198">
        <f t="shared" si="276"/>
        <v>0</v>
      </c>
      <c r="BJ2036" s="18" t="s">
        <v>8</v>
      </c>
      <c r="BK2036" s="198">
        <f t="shared" si="277"/>
        <v>0</v>
      </c>
      <c r="BL2036" s="18" t="s">
        <v>283</v>
      </c>
      <c r="BM2036" s="197" t="s">
        <v>4668</v>
      </c>
    </row>
    <row r="2037" spans="1:65" s="2" customFormat="1" ht="16.5" customHeight="1">
      <c r="A2037" s="35"/>
      <c r="B2037" s="36"/>
      <c r="C2037" s="187" t="s">
        <v>4669</v>
      </c>
      <c r="D2037" s="187" t="s">
        <v>160</v>
      </c>
      <c r="E2037" s="188" t="s">
        <v>4670</v>
      </c>
      <c r="F2037" s="189" t="s">
        <v>1730</v>
      </c>
      <c r="G2037" s="190" t="s">
        <v>498</v>
      </c>
      <c r="H2037" s="191">
        <v>1</v>
      </c>
      <c r="I2037" s="192"/>
      <c r="J2037" s="191">
        <f t="shared" si="268"/>
        <v>0</v>
      </c>
      <c r="K2037" s="189" t="s">
        <v>1</v>
      </c>
      <c r="L2037" s="40"/>
      <c r="M2037" s="193" t="s">
        <v>1</v>
      </c>
      <c r="N2037" s="194" t="s">
        <v>41</v>
      </c>
      <c r="O2037" s="72"/>
      <c r="P2037" s="195">
        <f t="shared" si="269"/>
        <v>0</v>
      </c>
      <c r="Q2037" s="195">
        <v>0</v>
      </c>
      <c r="R2037" s="195">
        <f t="shared" si="270"/>
        <v>0</v>
      </c>
      <c r="S2037" s="195">
        <v>0</v>
      </c>
      <c r="T2037" s="196">
        <f t="shared" si="271"/>
        <v>0</v>
      </c>
      <c r="U2037" s="35"/>
      <c r="V2037" s="35"/>
      <c r="W2037" s="35"/>
      <c r="X2037" s="35"/>
      <c r="Y2037" s="35"/>
      <c r="Z2037" s="35"/>
      <c r="AA2037" s="35"/>
      <c r="AB2037" s="35"/>
      <c r="AC2037" s="35"/>
      <c r="AD2037" s="35"/>
      <c r="AE2037" s="35"/>
      <c r="AR2037" s="197" t="s">
        <v>283</v>
      </c>
      <c r="AT2037" s="197" t="s">
        <v>160</v>
      </c>
      <c r="AU2037" s="197" t="s">
        <v>85</v>
      </c>
      <c r="AY2037" s="18" t="s">
        <v>158</v>
      </c>
      <c r="BE2037" s="198">
        <f t="shared" si="272"/>
        <v>0</v>
      </c>
      <c r="BF2037" s="198">
        <f t="shared" si="273"/>
        <v>0</v>
      </c>
      <c r="BG2037" s="198">
        <f t="shared" si="274"/>
        <v>0</v>
      </c>
      <c r="BH2037" s="198">
        <f t="shared" si="275"/>
        <v>0</v>
      </c>
      <c r="BI2037" s="198">
        <f t="shared" si="276"/>
        <v>0</v>
      </c>
      <c r="BJ2037" s="18" t="s">
        <v>8</v>
      </c>
      <c r="BK2037" s="198">
        <f t="shared" si="277"/>
        <v>0</v>
      </c>
      <c r="BL2037" s="18" t="s">
        <v>283</v>
      </c>
      <c r="BM2037" s="197" t="s">
        <v>4671</v>
      </c>
    </row>
    <row r="2038" spans="1:65" s="2" customFormat="1" ht="16.5" customHeight="1">
      <c r="A2038" s="35"/>
      <c r="B2038" s="36"/>
      <c r="C2038" s="187" t="s">
        <v>4672</v>
      </c>
      <c r="D2038" s="187" t="s">
        <v>160</v>
      </c>
      <c r="E2038" s="188" t="s">
        <v>4673</v>
      </c>
      <c r="F2038" s="189" t="s">
        <v>3149</v>
      </c>
      <c r="G2038" s="190" t="s">
        <v>498</v>
      </c>
      <c r="H2038" s="191">
        <v>1</v>
      </c>
      <c r="I2038" s="192"/>
      <c r="J2038" s="191">
        <f t="shared" si="268"/>
        <v>0</v>
      </c>
      <c r="K2038" s="189" t="s">
        <v>1</v>
      </c>
      <c r="L2038" s="40"/>
      <c r="M2038" s="193" t="s">
        <v>1</v>
      </c>
      <c r="N2038" s="194" t="s">
        <v>41</v>
      </c>
      <c r="O2038" s="72"/>
      <c r="P2038" s="195">
        <f t="shared" si="269"/>
        <v>0</v>
      </c>
      <c r="Q2038" s="195">
        <v>0</v>
      </c>
      <c r="R2038" s="195">
        <f t="shared" si="270"/>
        <v>0</v>
      </c>
      <c r="S2038" s="195">
        <v>0</v>
      </c>
      <c r="T2038" s="196">
        <f t="shared" si="271"/>
        <v>0</v>
      </c>
      <c r="U2038" s="35"/>
      <c r="V2038" s="35"/>
      <c r="W2038" s="35"/>
      <c r="X2038" s="35"/>
      <c r="Y2038" s="35"/>
      <c r="Z2038" s="35"/>
      <c r="AA2038" s="35"/>
      <c r="AB2038" s="35"/>
      <c r="AC2038" s="35"/>
      <c r="AD2038" s="35"/>
      <c r="AE2038" s="35"/>
      <c r="AR2038" s="197" t="s">
        <v>283</v>
      </c>
      <c r="AT2038" s="197" t="s">
        <v>160</v>
      </c>
      <c r="AU2038" s="197" t="s">
        <v>85</v>
      </c>
      <c r="AY2038" s="18" t="s">
        <v>158</v>
      </c>
      <c r="BE2038" s="198">
        <f t="shared" si="272"/>
        <v>0</v>
      </c>
      <c r="BF2038" s="198">
        <f t="shared" si="273"/>
        <v>0</v>
      </c>
      <c r="BG2038" s="198">
        <f t="shared" si="274"/>
        <v>0</v>
      </c>
      <c r="BH2038" s="198">
        <f t="shared" si="275"/>
        <v>0</v>
      </c>
      <c r="BI2038" s="198">
        <f t="shared" si="276"/>
        <v>0</v>
      </c>
      <c r="BJ2038" s="18" t="s">
        <v>8</v>
      </c>
      <c r="BK2038" s="198">
        <f t="shared" si="277"/>
        <v>0</v>
      </c>
      <c r="BL2038" s="18" t="s">
        <v>283</v>
      </c>
      <c r="BM2038" s="197" t="s">
        <v>4674</v>
      </c>
    </row>
    <row r="2039" spans="1:65" s="2" customFormat="1" ht="21.75" customHeight="1">
      <c r="A2039" s="35"/>
      <c r="B2039" s="36"/>
      <c r="C2039" s="187" t="s">
        <v>4675</v>
      </c>
      <c r="D2039" s="187" t="s">
        <v>160</v>
      </c>
      <c r="E2039" s="188" t="s">
        <v>3951</v>
      </c>
      <c r="F2039" s="189" t="s">
        <v>3952</v>
      </c>
      <c r="G2039" s="190" t="s">
        <v>498</v>
      </c>
      <c r="H2039" s="191">
        <v>1</v>
      </c>
      <c r="I2039" s="192"/>
      <c r="J2039" s="191">
        <f t="shared" si="268"/>
        <v>0</v>
      </c>
      <c r="K2039" s="189" t="s">
        <v>1</v>
      </c>
      <c r="L2039" s="40"/>
      <c r="M2039" s="193" t="s">
        <v>1</v>
      </c>
      <c r="N2039" s="194" t="s">
        <v>41</v>
      </c>
      <c r="O2039" s="72"/>
      <c r="P2039" s="195">
        <f t="shared" si="269"/>
        <v>0</v>
      </c>
      <c r="Q2039" s="195">
        <v>0</v>
      </c>
      <c r="R2039" s="195">
        <f t="shared" si="270"/>
        <v>0</v>
      </c>
      <c r="S2039" s="195">
        <v>0</v>
      </c>
      <c r="T2039" s="196">
        <f t="shared" si="271"/>
        <v>0</v>
      </c>
      <c r="U2039" s="35"/>
      <c r="V2039" s="35"/>
      <c r="W2039" s="35"/>
      <c r="X2039" s="35"/>
      <c r="Y2039" s="35"/>
      <c r="Z2039" s="35"/>
      <c r="AA2039" s="35"/>
      <c r="AB2039" s="35"/>
      <c r="AC2039" s="35"/>
      <c r="AD2039" s="35"/>
      <c r="AE2039" s="35"/>
      <c r="AR2039" s="197" t="s">
        <v>283</v>
      </c>
      <c r="AT2039" s="197" t="s">
        <v>160</v>
      </c>
      <c r="AU2039" s="197" t="s">
        <v>85</v>
      </c>
      <c r="AY2039" s="18" t="s">
        <v>158</v>
      </c>
      <c r="BE2039" s="198">
        <f t="shared" si="272"/>
        <v>0</v>
      </c>
      <c r="BF2039" s="198">
        <f t="shared" si="273"/>
        <v>0</v>
      </c>
      <c r="BG2039" s="198">
        <f t="shared" si="274"/>
        <v>0</v>
      </c>
      <c r="BH2039" s="198">
        <f t="shared" si="275"/>
        <v>0</v>
      </c>
      <c r="BI2039" s="198">
        <f t="shared" si="276"/>
        <v>0</v>
      </c>
      <c r="BJ2039" s="18" t="s">
        <v>8</v>
      </c>
      <c r="BK2039" s="198">
        <f t="shared" si="277"/>
        <v>0</v>
      </c>
      <c r="BL2039" s="18" t="s">
        <v>283</v>
      </c>
      <c r="BM2039" s="197" t="s">
        <v>4676</v>
      </c>
    </row>
    <row r="2040" spans="1:65" s="2" customFormat="1" ht="16.5" customHeight="1">
      <c r="A2040" s="35"/>
      <c r="B2040" s="36"/>
      <c r="C2040" s="187" t="s">
        <v>4677</v>
      </c>
      <c r="D2040" s="187" t="s">
        <v>160</v>
      </c>
      <c r="E2040" s="188" t="s">
        <v>3955</v>
      </c>
      <c r="F2040" s="189" t="s">
        <v>3956</v>
      </c>
      <c r="G2040" s="190" t="s">
        <v>498</v>
      </c>
      <c r="H2040" s="191">
        <v>1</v>
      </c>
      <c r="I2040" s="192"/>
      <c r="J2040" s="191">
        <f t="shared" si="268"/>
        <v>0</v>
      </c>
      <c r="K2040" s="189" t="s">
        <v>1</v>
      </c>
      <c r="L2040" s="40"/>
      <c r="M2040" s="193" t="s">
        <v>1</v>
      </c>
      <c r="N2040" s="194" t="s">
        <v>41</v>
      </c>
      <c r="O2040" s="72"/>
      <c r="P2040" s="195">
        <f t="shared" si="269"/>
        <v>0</v>
      </c>
      <c r="Q2040" s="195">
        <v>0</v>
      </c>
      <c r="R2040" s="195">
        <f t="shared" si="270"/>
        <v>0</v>
      </c>
      <c r="S2040" s="195">
        <v>0</v>
      </c>
      <c r="T2040" s="196">
        <f t="shared" si="271"/>
        <v>0</v>
      </c>
      <c r="U2040" s="35"/>
      <c r="V2040" s="35"/>
      <c r="W2040" s="35"/>
      <c r="X2040" s="35"/>
      <c r="Y2040" s="35"/>
      <c r="Z2040" s="35"/>
      <c r="AA2040" s="35"/>
      <c r="AB2040" s="35"/>
      <c r="AC2040" s="35"/>
      <c r="AD2040" s="35"/>
      <c r="AE2040" s="35"/>
      <c r="AR2040" s="197" t="s">
        <v>283</v>
      </c>
      <c r="AT2040" s="197" t="s">
        <v>160</v>
      </c>
      <c r="AU2040" s="197" t="s">
        <v>85</v>
      </c>
      <c r="AY2040" s="18" t="s">
        <v>158</v>
      </c>
      <c r="BE2040" s="198">
        <f t="shared" si="272"/>
        <v>0</v>
      </c>
      <c r="BF2040" s="198">
        <f t="shared" si="273"/>
        <v>0</v>
      </c>
      <c r="BG2040" s="198">
        <f t="shared" si="274"/>
        <v>0</v>
      </c>
      <c r="BH2040" s="198">
        <f t="shared" si="275"/>
        <v>0</v>
      </c>
      <c r="BI2040" s="198">
        <f t="shared" si="276"/>
        <v>0</v>
      </c>
      <c r="BJ2040" s="18" t="s">
        <v>8</v>
      </c>
      <c r="BK2040" s="198">
        <f t="shared" si="277"/>
        <v>0</v>
      </c>
      <c r="BL2040" s="18" t="s">
        <v>283</v>
      </c>
      <c r="BM2040" s="197" t="s">
        <v>4678</v>
      </c>
    </row>
    <row r="2041" spans="1:65" s="2" customFormat="1" ht="24">
      <c r="A2041" s="35"/>
      <c r="B2041" s="36"/>
      <c r="C2041" s="187" t="s">
        <v>4679</v>
      </c>
      <c r="D2041" s="187" t="s">
        <v>160</v>
      </c>
      <c r="E2041" s="188" t="s">
        <v>3959</v>
      </c>
      <c r="F2041" s="189" t="s">
        <v>3502</v>
      </c>
      <c r="G2041" s="190" t="s">
        <v>309</v>
      </c>
      <c r="H2041" s="191">
        <v>1</v>
      </c>
      <c r="I2041" s="192"/>
      <c r="J2041" s="191">
        <f t="shared" si="268"/>
        <v>0</v>
      </c>
      <c r="K2041" s="189" t="s">
        <v>1</v>
      </c>
      <c r="L2041" s="40"/>
      <c r="M2041" s="193" t="s">
        <v>1</v>
      </c>
      <c r="N2041" s="194" t="s">
        <v>41</v>
      </c>
      <c r="O2041" s="72"/>
      <c r="P2041" s="195">
        <f t="shared" si="269"/>
        <v>0</v>
      </c>
      <c r="Q2041" s="195">
        <v>0</v>
      </c>
      <c r="R2041" s="195">
        <f t="shared" si="270"/>
        <v>0</v>
      </c>
      <c r="S2041" s="195">
        <v>0</v>
      </c>
      <c r="T2041" s="196">
        <f t="shared" si="271"/>
        <v>0</v>
      </c>
      <c r="U2041" s="35"/>
      <c r="V2041" s="35"/>
      <c r="W2041" s="35"/>
      <c r="X2041" s="35"/>
      <c r="Y2041" s="35"/>
      <c r="Z2041" s="35"/>
      <c r="AA2041" s="35"/>
      <c r="AB2041" s="35"/>
      <c r="AC2041" s="35"/>
      <c r="AD2041" s="35"/>
      <c r="AE2041" s="35"/>
      <c r="AR2041" s="197" t="s">
        <v>283</v>
      </c>
      <c r="AT2041" s="197" t="s">
        <v>160</v>
      </c>
      <c r="AU2041" s="197" t="s">
        <v>85</v>
      </c>
      <c r="AY2041" s="18" t="s">
        <v>158</v>
      </c>
      <c r="BE2041" s="198">
        <f t="shared" si="272"/>
        <v>0</v>
      </c>
      <c r="BF2041" s="198">
        <f t="shared" si="273"/>
        <v>0</v>
      </c>
      <c r="BG2041" s="198">
        <f t="shared" si="274"/>
        <v>0</v>
      </c>
      <c r="BH2041" s="198">
        <f t="shared" si="275"/>
        <v>0</v>
      </c>
      <c r="BI2041" s="198">
        <f t="shared" si="276"/>
        <v>0</v>
      </c>
      <c r="BJ2041" s="18" t="s">
        <v>8</v>
      </c>
      <c r="BK2041" s="198">
        <f t="shared" si="277"/>
        <v>0</v>
      </c>
      <c r="BL2041" s="18" t="s">
        <v>283</v>
      </c>
      <c r="BM2041" s="197" t="s">
        <v>4680</v>
      </c>
    </row>
    <row r="2042" spans="1:65" s="2" customFormat="1" ht="16.5" customHeight="1">
      <c r="A2042" s="35"/>
      <c r="B2042" s="36"/>
      <c r="C2042" s="187" t="s">
        <v>4681</v>
      </c>
      <c r="D2042" s="187" t="s">
        <v>160</v>
      </c>
      <c r="E2042" s="188" t="s">
        <v>3962</v>
      </c>
      <c r="F2042" s="189" t="s">
        <v>3963</v>
      </c>
      <c r="G2042" s="190" t="s">
        <v>498</v>
      </c>
      <c r="H2042" s="191">
        <v>1</v>
      </c>
      <c r="I2042" s="192"/>
      <c r="J2042" s="191">
        <f t="shared" si="268"/>
        <v>0</v>
      </c>
      <c r="K2042" s="189" t="s">
        <v>1</v>
      </c>
      <c r="L2042" s="40"/>
      <c r="M2042" s="193" t="s">
        <v>1</v>
      </c>
      <c r="N2042" s="194" t="s">
        <v>41</v>
      </c>
      <c r="O2042" s="72"/>
      <c r="P2042" s="195">
        <f t="shared" si="269"/>
        <v>0</v>
      </c>
      <c r="Q2042" s="195">
        <v>0</v>
      </c>
      <c r="R2042" s="195">
        <f t="shared" si="270"/>
        <v>0</v>
      </c>
      <c r="S2042" s="195">
        <v>0</v>
      </c>
      <c r="T2042" s="196">
        <f t="shared" si="271"/>
        <v>0</v>
      </c>
      <c r="U2042" s="35"/>
      <c r="V2042" s="35"/>
      <c r="W2042" s="35"/>
      <c r="X2042" s="35"/>
      <c r="Y2042" s="35"/>
      <c r="Z2042" s="35"/>
      <c r="AA2042" s="35"/>
      <c r="AB2042" s="35"/>
      <c r="AC2042" s="35"/>
      <c r="AD2042" s="35"/>
      <c r="AE2042" s="35"/>
      <c r="AR2042" s="197" t="s">
        <v>283</v>
      </c>
      <c r="AT2042" s="197" t="s">
        <v>160</v>
      </c>
      <c r="AU2042" s="197" t="s">
        <v>85</v>
      </c>
      <c r="AY2042" s="18" t="s">
        <v>158</v>
      </c>
      <c r="BE2042" s="198">
        <f t="shared" si="272"/>
        <v>0</v>
      </c>
      <c r="BF2042" s="198">
        <f t="shared" si="273"/>
        <v>0</v>
      </c>
      <c r="BG2042" s="198">
        <f t="shared" si="274"/>
        <v>0</v>
      </c>
      <c r="BH2042" s="198">
        <f t="shared" si="275"/>
        <v>0</v>
      </c>
      <c r="BI2042" s="198">
        <f t="shared" si="276"/>
        <v>0</v>
      </c>
      <c r="BJ2042" s="18" t="s">
        <v>8</v>
      </c>
      <c r="BK2042" s="198">
        <f t="shared" si="277"/>
        <v>0</v>
      </c>
      <c r="BL2042" s="18" t="s">
        <v>283</v>
      </c>
      <c r="BM2042" s="197" t="s">
        <v>4682</v>
      </c>
    </row>
    <row r="2043" spans="1:65" s="2" customFormat="1" ht="21.75" customHeight="1">
      <c r="A2043" s="35"/>
      <c r="B2043" s="36"/>
      <c r="C2043" s="187" t="s">
        <v>4683</v>
      </c>
      <c r="D2043" s="187" t="s">
        <v>160</v>
      </c>
      <c r="E2043" s="188" t="s">
        <v>3966</v>
      </c>
      <c r="F2043" s="189" t="s">
        <v>3952</v>
      </c>
      <c r="G2043" s="190" t="s">
        <v>498</v>
      </c>
      <c r="H2043" s="191">
        <v>1</v>
      </c>
      <c r="I2043" s="192"/>
      <c r="J2043" s="191">
        <f t="shared" si="268"/>
        <v>0</v>
      </c>
      <c r="K2043" s="189" t="s">
        <v>1</v>
      </c>
      <c r="L2043" s="40"/>
      <c r="M2043" s="193" t="s">
        <v>1</v>
      </c>
      <c r="N2043" s="194" t="s">
        <v>41</v>
      </c>
      <c r="O2043" s="72"/>
      <c r="P2043" s="195">
        <f t="shared" si="269"/>
        <v>0</v>
      </c>
      <c r="Q2043" s="195">
        <v>0</v>
      </c>
      <c r="R2043" s="195">
        <f t="shared" si="270"/>
        <v>0</v>
      </c>
      <c r="S2043" s="195">
        <v>0</v>
      </c>
      <c r="T2043" s="196">
        <f t="shared" si="271"/>
        <v>0</v>
      </c>
      <c r="U2043" s="35"/>
      <c r="V2043" s="35"/>
      <c r="W2043" s="35"/>
      <c r="X2043" s="35"/>
      <c r="Y2043" s="35"/>
      <c r="Z2043" s="35"/>
      <c r="AA2043" s="35"/>
      <c r="AB2043" s="35"/>
      <c r="AC2043" s="35"/>
      <c r="AD2043" s="35"/>
      <c r="AE2043" s="35"/>
      <c r="AR2043" s="197" t="s">
        <v>283</v>
      </c>
      <c r="AT2043" s="197" t="s">
        <v>160</v>
      </c>
      <c r="AU2043" s="197" t="s">
        <v>85</v>
      </c>
      <c r="AY2043" s="18" t="s">
        <v>158</v>
      </c>
      <c r="BE2043" s="198">
        <f t="shared" si="272"/>
        <v>0</v>
      </c>
      <c r="BF2043" s="198">
        <f t="shared" si="273"/>
        <v>0</v>
      </c>
      <c r="BG2043" s="198">
        <f t="shared" si="274"/>
        <v>0</v>
      </c>
      <c r="BH2043" s="198">
        <f t="shared" si="275"/>
        <v>0</v>
      </c>
      <c r="BI2043" s="198">
        <f t="shared" si="276"/>
        <v>0</v>
      </c>
      <c r="BJ2043" s="18" t="s">
        <v>8</v>
      </c>
      <c r="BK2043" s="198">
        <f t="shared" si="277"/>
        <v>0</v>
      </c>
      <c r="BL2043" s="18" t="s">
        <v>283</v>
      </c>
      <c r="BM2043" s="197" t="s">
        <v>4684</v>
      </c>
    </row>
    <row r="2044" spans="1:65" s="2" customFormat="1" ht="24">
      <c r="A2044" s="35"/>
      <c r="B2044" s="36"/>
      <c r="C2044" s="187" t="s">
        <v>4685</v>
      </c>
      <c r="D2044" s="187" t="s">
        <v>160</v>
      </c>
      <c r="E2044" s="188" t="s">
        <v>3969</v>
      </c>
      <c r="F2044" s="189" t="s">
        <v>3502</v>
      </c>
      <c r="G2044" s="190" t="s">
        <v>498</v>
      </c>
      <c r="H2044" s="191">
        <v>1</v>
      </c>
      <c r="I2044" s="192"/>
      <c r="J2044" s="191">
        <f t="shared" si="268"/>
        <v>0</v>
      </c>
      <c r="K2044" s="189" t="s">
        <v>1</v>
      </c>
      <c r="L2044" s="40"/>
      <c r="M2044" s="193" t="s">
        <v>1</v>
      </c>
      <c r="N2044" s="194" t="s">
        <v>41</v>
      </c>
      <c r="O2044" s="72"/>
      <c r="P2044" s="195">
        <f t="shared" si="269"/>
        <v>0</v>
      </c>
      <c r="Q2044" s="195">
        <v>0</v>
      </c>
      <c r="R2044" s="195">
        <f t="shared" si="270"/>
        <v>0</v>
      </c>
      <c r="S2044" s="195">
        <v>0</v>
      </c>
      <c r="T2044" s="196">
        <f t="shared" si="271"/>
        <v>0</v>
      </c>
      <c r="U2044" s="35"/>
      <c r="V2044" s="35"/>
      <c r="W2044" s="35"/>
      <c r="X2044" s="35"/>
      <c r="Y2044" s="35"/>
      <c r="Z2044" s="35"/>
      <c r="AA2044" s="35"/>
      <c r="AB2044" s="35"/>
      <c r="AC2044" s="35"/>
      <c r="AD2044" s="35"/>
      <c r="AE2044" s="35"/>
      <c r="AR2044" s="197" t="s">
        <v>283</v>
      </c>
      <c r="AT2044" s="197" t="s">
        <v>160</v>
      </c>
      <c r="AU2044" s="197" t="s">
        <v>85</v>
      </c>
      <c r="AY2044" s="18" t="s">
        <v>158</v>
      </c>
      <c r="BE2044" s="198">
        <f t="shared" si="272"/>
        <v>0</v>
      </c>
      <c r="BF2044" s="198">
        <f t="shared" si="273"/>
        <v>0</v>
      </c>
      <c r="BG2044" s="198">
        <f t="shared" si="274"/>
        <v>0</v>
      </c>
      <c r="BH2044" s="198">
        <f t="shared" si="275"/>
        <v>0</v>
      </c>
      <c r="BI2044" s="198">
        <f t="shared" si="276"/>
        <v>0</v>
      </c>
      <c r="BJ2044" s="18" t="s">
        <v>8</v>
      </c>
      <c r="BK2044" s="198">
        <f t="shared" si="277"/>
        <v>0</v>
      </c>
      <c r="BL2044" s="18" t="s">
        <v>283</v>
      </c>
      <c r="BM2044" s="197" t="s">
        <v>4686</v>
      </c>
    </row>
    <row r="2045" spans="1:65" s="2" customFormat="1" ht="16.5" customHeight="1">
      <c r="A2045" s="35"/>
      <c r="B2045" s="36"/>
      <c r="C2045" s="187" t="s">
        <v>4687</v>
      </c>
      <c r="D2045" s="187" t="s">
        <v>160</v>
      </c>
      <c r="E2045" s="188" t="s">
        <v>3122</v>
      </c>
      <c r="F2045" s="189" t="s">
        <v>1738</v>
      </c>
      <c r="G2045" s="190" t="s">
        <v>1739</v>
      </c>
      <c r="H2045" s="191">
        <v>1</v>
      </c>
      <c r="I2045" s="192"/>
      <c r="J2045" s="191">
        <f t="shared" si="268"/>
        <v>0</v>
      </c>
      <c r="K2045" s="189" t="s">
        <v>1</v>
      </c>
      <c r="L2045" s="40"/>
      <c r="M2045" s="193" t="s">
        <v>1</v>
      </c>
      <c r="N2045" s="194" t="s">
        <v>41</v>
      </c>
      <c r="O2045" s="72"/>
      <c r="P2045" s="195">
        <f t="shared" si="269"/>
        <v>0</v>
      </c>
      <c r="Q2045" s="195">
        <v>0</v>
      </c>
      <c r="R2045" s="195">
        <f t="shared" si="270"/>
        <v>0</v>
      </c>
      <c r="S2045" s="195">
        <v>0</v>
      </c>
      <c r="T2045" s="196">
        <f t="shared" si="271"/>
        <v>0</v>
      </c>
      <c r="U2045" s="35"/>
      <c r="V2045" s="35"/>
      <c r="W2045" s="35"/>
      <c r="X2045" s="35"/>
      <c r="Y2045" s="35"/>
      <c r="Z2045" s="35"/>
      <c r="AA2045" s="35"/>
      <c r="AB2045" s="35"/>
      <c r="AC2045" s="35"/>
      <c r="AD2045" s="35"/>
      <c r="AE2045" s="35"/>
      <c r="AR2045" s="197" t="s">
        <v>283</v>
      </c>
      <c r="AT2045" s="197" t="s">
        <v>160</v>
      </c>
      <c r="AU2045" s="197" t="s">
        <v>85</v>
      </c>
      <c r="AY2045" s="18" t="s">
        <v>158</v>
      </c>
      <c r="BE2045" s="198">
        <f t="shared" si="272"/>
        <v>0</v>
      </c>
      <c r="BF2045" s="198">
        <f t="shared" si="273"/>
        <v>0</v>
      </c>
      <c r="BG2045" s="198">
        <f t="shared" si="274"/>
        <v>0</v>
      </c>
      <c r="BH2045" s="198">
        <f t="shared" si="275"/>
        <v>0</v>
      </c>
      <c r="BI2045" s="198">
        <f t="shared" si="276"/>
        <v>0</v>
      </c>
      <c r="BJ2045" s="18" t="s">
        <v>8</v>
      </c>
      <c r="BK2045" s="198">
        <f t="shared" si="277"/>
        <v>0</v>
      </c>
      <c r="BL2045" s="18" t="s">
        <v>283</v>
      </c>
      <c r="BM2045" s="197" t="s">
        <v>4688</v>
      </c>
    </row>
    <row r="2046" spans="1:65" s="2" customFormat="1" ht="16.5" customHeight="1">
      <c r="A2046" s="35"/>
      <c r="B2046" s="36"/>
      <c r="C2046" s="187" t="s">
        <v>4689</v>
      </c>
      <c r="D2046" s="187" t="s">
        <v>160</v>
      </c>
      <c r="E2046" s="188" t="s">
        <v>4690</v>
      </c>
      <c r="F2046" s="189" t="s">
        <v>1743</v>
      </c>
      <c r="G2046" s="190" t="s">
        <v>498</v>
      </c>
      <c r="H2046" s="191">
        <v>1</v>
      </c>
      <c r="I2046" s="192"/>
      <c r="J2046" s="191">
        <f t="shared" si="268"/>
        <v>0</v>
      </c>
      <c r="K2046" s="189" t="s">
        <v>1</v>
      </c>
      <c r="L2046" s="40"/>
      <c r="M2046" s="193" t="s">
        <v>1</v>
      </c>
      <c r="N2046" s="194" t="s">
        <v>41</v>
      </c>
      <c r="O2046" s="72"/>
      <c r="P2046" s="195">
        <f t="shared" si="269"/>
        <v>0</v>
      </c>
      <c r="Q2046" s="195">
        <v>0</v>
      </c>
      <c r="R2046" s="195">
        <f t="shared" si="270"/>
        <v>0</v>
      </c>
      <c r="S2046" s="195">
        <v>0</v>
      </c>
      <c r="T2046" s="196">
        <f t="shared" si="271"/>
        <v>0</v>
      </c>
      <c r="U2046" s="35"/>
      <c r="V2046" s="35"/>
      <c r="W2046" s="35"/>
      <c r="X2046" s="35"/>
      <c r="Y2046" s="35"/>
      <c r="Z2046" s="35"/>
      <c r="AA2046" s="35"/>
      <c r="AB2046" s="35"/>
      <c r="AC2046" s="35"/>
      <c r="AD2046" s="35"/>
      <c r="AE2046" s="35"/>
      <c r="AR2046" s="197" t="s">
        <v>283</v>
      </c>
      <c r="AT2046" s="197" t="s">
        <v>160</v>
      </c>
      <c r="AU2046" s="197" t="s">
        <v>85</v>
      </c>
      <c r="AY2046" s="18" t="s">
        <v>158</v>
      </c>
      <c r="BE2046" s="198">
        <f t="shared" si="272"/>
        <v>0</v>
      </c>
      <c r="BF2046" s="198">
        <f t="shared" si="273"/>
        <v>0</v>
      </c>
      <c r="BG2046" s="198">
        <f t="shared" si="274"/>
        <v>0</v>
      </c>
      <c r="BH2046" s="198">
        <f t="shared" si="275"/>
        <v>0</v>
      </c>
      <c r="BI2046" s="198">
        <f t="shared" si="276"/>
        <v>0</v>
      </c>
      <c r="BJ2046" s="18" t="s">
        <v>8</v>
      </c>
      <c r="BK2046" s="198">
        <f t="shared" si="277"/>
        <v>0</v>
      </c>
      <c r="BL2046" s="18" t="s">
        <v>283</v>
      </c>
      <c r="BM2046" s="197" t="s">
        <v>4691</v>
      </c>
    </row>
    <row r="2047" spans="1:65" s="2" customFormat="1" ht="16.5" customHeight="1">
      <c r="A2047" s="35"/>
      <c r="B2047" s="36"/>
      <c r="C2047" s="187" t="s">
        <v>4692</v>
      </c>
      <c r="D2047" s="187" t="s">
        <v>160</v>
      </c>
      <c r="E2047" s="188" t="s">
        <v>3143</v>
      </c>
      <c r="F2047" s="189" t="s">
        <v>1726</v>
      </c>
      <c r="G2047" s="190" t="s">
        <v>1739</v>
      </c>
      <c r="H2047" s="191">
        <v>2</v>
      </c>
      <c r="I2047" s="192"/>
      <c r="J2047" s="191">
        <f t="shared" si="268"/>
        <v>0</v>
      </c>
      <c r="K2047" s="189" t="s">
        <v>1</v>
      </c>
      <c r="L2047" s="40"/>
      <c r="M2047" s="193" t="s">
        <v>1</v>
      </c>
      <c r="N2047" s="194" t="s">
        <v>41</v>
      </c>
      <c r="O2047" s="72"/>
      <c r="P2047" s="195">
        <f t="shared" si="269"/>
        <v>0</v>
      </c>
      <c r="Q2047" s="195">
        <v>0</v>
      </c>
      <c r="R2047" s="195">
        <f t="shared" si="270"/>
        <v>0</v>
      </c>
      <c r="S2047" s="195">
        <v>0</v>
      </c>
      <c r="T2047" s="196">
        <f t="shared" si="271"/>
        <v>0</v>
      </c>
      <c r="U2047" s="35"/>
      <c r="V2047" s="35"/>
      <c r="W2047" s="35"/>
      <c r="X2047" s="35"/>
      <c r="Y2047" s="35"/>
      <c r="Z2047" s="35"/>
      <c r="AA2047" s="35"/>
      <c r="AB2047" s="35"/>
      <c r="AC2047" s="35"/>
      <c r="AD2047" s="35"/>
      <c r="AE2047" s="35"/>
      <c r="AR2047" s="197" t="s">
        <v>283</v>
      </c>
      <c r="AT2047" s="197" t="s">
        <v>160</v>
      </c>
      <c r="AU2047" s="197" t="s">
        <v>85</v>
      </c>
      <c r="AY2047" s="18" t="s">
        <v>158</v>
      </c>
      <c r="BE2047" s="198">
        <f t="shared" si="272"/>
        <v>0</v>
      </c>
      <c r="BF2047" s="198">
        <f t="shared" si="273"/>
        <v>0</v>
      </c>
      <c r="BG2047" s="198">
        <f t="shared" si="274"/>
        <v>0</v>
      </c>
      <c r="BH2047" s="198">
        <f t="shared" si="275"/>
        <v>0</v>
      </c>
      <c r="BI2047" s="198">
        <f t="shared" si="276"/>
        <v>0</v>
      </c>
      <c r="BJ2047" s="18" t="s">
        <v>8</v>
      </c>
      <c r="BK2047" s="198">
        <f t="shared" si="277"/>
        <v>0</v>
      </c>
      <c r="BL2047" s="18" t="s">
        <v>283</v>
      </c>
      <c r="BM2047" s="197" t="s">
        <v>4693</v>
      </c>
    </row>
    <row r="2048" spans="1:65" s="2" customFormat="1" ht="16.5" customHeight="1">
      <c r="A2048" s="35"/>
      <c r="B2048" s="36"/>
      <c r="C2048" s="187" t="s">
        <v>4694</v>
      </c>
      <c r="D2048" s="187" t="s">
        <v>160</v>
      </c>
      <c r="E2048" s="188" t="s">
        <v>4695</v>
      </c>
      <c r="F2048" s="189" t="s">
        <v>1730</v>
      </c>
      <c r="G2048" s="190" t="s">
        <v>498</v>
      </c>
      <c r="H2048" s="191">
        <v>1</v>
      </c>
      <c r="I2048" s="192"/>
      <c r="J2048" s="191">
        <f t="shared" si="268"/>
        <v>0</v>
      </c>
      <c r="K2048" s="189" t="s">
        <v>1</v>
      </c>
      <c r="L2048" s="40"/>
      <c r="M2048" s="193" t="s">
        <v>1</v>
      </c>
      <c r="N2048" s="194" t="s">
        <v>41</v>
      </c>
      <c r="O2048" s="72"/>
      <c r="P2048" s="195">
        <f t="shared" si="269"/>
        <v>0</v>
      </c>
      <c r="Q2048" s="195">
        <v>0</v>
      </c>
      <c r="R2048" s="195">
        <f t="shared" si="270"/>
        <v>0</v>
      </c>
      <c r="S2048" s="195">
        <v>0</v>
      </c>
      <c r="T2048" s="196">
        <f t="shared" si="271"/>
        <v>0</v>
      </c>
      <c r="U2048" s="35"/>
      <c r="V2048" s="35"/>
      <c r="W2048" s="35"/>
      <c r="X2048" s="35"/>
      <c r="Y2048" s="35"/>
      <c r="Z2048" s="35"/>
      <c r="AA2048" s="35"/>
      <c r="AB2048" s="35"/>
      <c r="AC2048" s="35"/>
      <c r="AD2048" s="35"/>
      <c r="AE2048" s="35"/>
      <c r="AR2048" s="197" t="s">
        <v>283</v>
      </c>
      <c r="AT2048" s="197" t="s">
        <v>160</v>
      </c>
      <c r="AU2048" s="197" t="s">
        <v>85</v>
      </c>
      <c r="AY2048" s="18" t="s">
        <v>158</v>
      </c>
      <c r="BE2048" s="198">
        <f t="shared" si="272"/>
        <v>0</v>
      </c>
      <c r="BF2048" s="198">
        <f t="shared" si="273"/>
        <v>0</v>
      </c>
      <c r="BG2048" s="198">
        <f t="shared" si="274"/>
        <v>0</v>
      </c>
      <c r="BH2048" s="198">
        <f t="shared" si="275"/>
        <v>0</v>
      </c>
      <c r="BI2048" s="198">
        <f t="shared" si="276"/>
        <v>0</v>
      </c>
      <c r="BJ2048" s="18" t="s">
        <v>8</v>
      </c>
      <c r="BK2048" s="198">
        <f t="shared" si="277"/>
        <v>0</v>
      </c>
      <c r="BL2048" s="18" t="s">
        <v>283</v>
      </c>
      <c r="BM2048" s="197" t="s">
        <v>4696</v>
      </c>
    </row>
    <row r="2049" spans="1:65" s="2" customFormat="1" ht="16.5" customHeight="1">
      <c r="A2049" s="35"/>
      <c r="B2049" s="36"/>
      <c r="C2049" s="187" t="s">
        <v>4697</v>
      </c>
      <c r="D2049" s="187" t="s">
        <v>160</v>
      </c>
      <c r="E2049" s="188" t="s">
        <v>4698</v>
      </c>
      <c r="F2049" s="189" t="s">
        <v>3149</v>
      </c>
      <c r="G2049" s="190" t="s">
        <v>498</v>
      </c>
      <c r="H2049" s="191">
        <v>1</v>
      </c>
      <c r="I2049" s="192"/>
      <c r="J2049" s="191">
        <f t="shared" si="268"/>
        <v>0</v>
      </c>
      <c r="K2049" s="189" t="s">
        <v>1</v>
      </c>
      <c r="L2049" s="40"/>
      <c r="M2049" s="193" t="s">
        <v>1</v>
      </c>
      <c r="N2049" s="194" t="s">
        <v>41</v>
      </c>
      <c r="O2049" s="72"/>
      <c r="P2049" s="195">
        <f t="shared" si="269"/>
        <v>0</v>
      </c>
      <c r="Q2049" s="195">
        <v>0</v>
      </c>
      <c r="R2049" s="195">
        <f t="shared" si="270"/>
        <v>0</v>
      </c>
      <c r="S2049" s="195">
        <v>0</v>
      </c>
      <c r="T2049" s="196">
        <f t="shared" si="271"/>
        <v>0</v>
      </c>
      <c r="U2049" s="35"/>
      <c r="V2049" s="35"/>
      <c r="W2049" s="35"/>
      <c r="X2049" s="35"/>
      <c r="Y2049" s="35"/>
      <c r="Z2049" s="35"/>
      <c r="AA2049" s="35"/>
      <c r="AB2049" s="35"/>
      <c r="AC2049" s="35"/>
      <c r="AD2049" s="35"/>
      <c r="AE2049" s="35"/>
      <c r="AR2049" s="197" t="s">
        <v>283</v>
      </c>
      <c r="AT2049" s="197" t="s">
        <v>160</v>
      </c>
      <c r="AU2049" s="197" t="s">
        <v>85</v>
      </c>
      <c r="AY2049" s="18" t="s">
        <v>158</v>
      </c>
      <c r="BE2049" s="198">
        <f t="shared" si="272"/>
        <v>0</v>
      </c>
      <c r="BF2049" s="198">
        <f t="shared" si="273"/>
        <v>0</v>
      </c>
      <c r="BG2049" s="198">
        <f t="shared" si="274"/>
        <v>0</v>
      </c>
      <c r="BH2049" s="198">
        <f t="shared" si="275"/>
        <v>0</v>
      </c>
      <c r="BI2049" s="198">
        <f t="shared" si="276"/>
        <v>0</v>
      </c>
      <c r="BJ2049" s="18" t="s">
        <v>8</v>
      </c>
      <c r="BK2049" s="198">
        <f t="shared" si="277"/>
        <v>0</v>
      </c>
      <c r="BL2049" s="18" t="s">
        <v>283</v>
      </c>
      <c r="BM2049" s="197" t="s">
        <v>4699</v>
      </c>
    </row>
    <row r="2050" spans="1:65" s="2" customFormat="1" ht="16.5" customHeight="1">
      <c r="A2050" s="35"/>
      <c r="B2050" s="36"/>
      <c r="C2050" s="187" t="s">
        <v>4700</v>
      </c>
      <c r="D2050" s="187" t="s">
        <v>160</v>
      </c>
      <c r="E2050" s="188" t="s">
        <v>4701</v>
      </c>
      <c r="F2050" s="189" t="s">
        <v>4702</v>
      </c>
      <c r="G2050" s="190" t="s">
        <v>498</v>
      </c>
      <c r="H2050" s="191">
        <v>1</v>
      </c>
      <c r="I2050" s="192"/>
      <c r="J2050" s="191">
        <f t="shared" si="268"/>
        <v>0</v>
      </c>
      <c r="K2050" s="189" t="s">
        <v>1</v>
      </c>
      <c r="L2050" s="40"/>
      <c r="M2050" s="193" t="s">
        <v>1</v>
      </c>
      <c r="N2050" s="194" t="s">
        <v>41</v>
      </c>
      <c r="O2050" s="72"/>
      <c r="P2050" s="195">
        <f t="shared" si="269"/>
        <v>0</v>
      </c>
      <c r="Q2050" s="195">
        <v>0</v>
      </c>
      <c r="R2050" s="195">
        <f t="shared" si="270"/>
        <v>0</v>
      </c>
      <c r="S2050" s="195">
        <v>0</v>
      </c>
      <c r="T2050" s="196">
        <f t="shared" si="271"/>
        <v>0</v>
      </c>
      <c r="U2050" s="35"/>
      <c r="V2050" s="35"/>
      <c r="W2050" s="35"/>
      <c r="X2050" s="35"/>
      <c r="Y2050" s="35"/>
      <c r="Z2050" s="35"/>
      <c r="AA2050" s="35"/>
      <c r="AB2050" s="35"/>
      <c r="AC2050" s="35"/>
      <c r="AD2050" s="35"/>
      <c r="AE2050" s="35"/>
      <c r="AR2050" s="197" t="s">
        <v>283</v>
      </c>
      <c r="AT2050" s="197" t="s">
        <v>160</v>
      </c>
      <c r="AU2050" s="197" t="s">
        <v>85</v>
      </c>
      <c r="AY2050" s="18" t="s">
        <v>158</v>
      </c>
      <c r="BE2050" s="198">
        <f t="shared" si="272"/>
        <v>0</v>
      </c>
      <c r="BF2050" s="198">
        <f t="shared" si="273"/>
        <v>0</v>
      </c>
      <c r="BG2050" s="198">
        <f t="shared" si="274"/>
        <v>0</v>
      </c>
      <c r="BH2050" s="198">
        <f t="shared" si="275"/>
        <v>0</v>
      </c>
      <c r="BI2050" s="198">
        <f t="shared" si="276"/>
        <v>0</v>
      </c>
      <c r="BJ2050" s="18" t="s">
        <v>8</v>
      </c>
      <c r="BK2050" s="198">
        <f t="shared" si="277"/>
        <v>0</v>
      </c>
      <c r="BL2050" s="18" t="s">
        <v>283</v>
      </c>
      <c r="BM2050" s="197" t="s">
        <v>4703</v>
      </c>
    </row>
    <row r="2051" spans="1:65" s="2" customFormat="1" ht="24">
      <c r="A2051" s="35"/>
      <c r="B2051" s="36"/>
      <c r="C2051" s="187" t="s">
        <v>4704</v>
      </c>
      <c r="D2051" s="187" t="s">
        <v>160</v>
      </c>
      <c r="E2051" s="188" t="s">
        <v>3984</v>
      </c>
      <c r="F2051" s="189" t="s">
        <v>4705</v>
      </c>
      <c r="G2051" s="190" t="s">
        <v>498</v>
      </c>
      <c r="H2051" s="191">
        <v>1</v>
      </c>
      <c r="I2051" s="192"/>
      <c r="J2051" s="191">
        <f t="shared" si="268"/>
        <v>0</v>
      </c>
      <c r="K2051" s="189" t="s">
        <v>1</v>
      </c>
      <c r="L2051" s="40"/>
      <c r="M2051" s="193" t="s">
        <v>1</v>
      </c>
      <c r="N2051" s="194" t="s">
        <v>41</v>
      </c>
      <c r="O2051" s="72"/>
      <c r="P2051" s="195">
        <f t="shared" si="269"/>
        <v>0</v>
      </c>
      <c r="Q2051" s="195">
        <v>0</v>
      </c>
      <c r="R2051" s="195">
        <f t="shared" si="270"/>
        <v>0</v>
      </c>
      <c r="S2051" s="195">
        <v>0</v>
      </c>
      <c r="T2051" s="196">
        <f t="shared" si="271"/>
        <v>0</v>
      </c>
      <c r="U2051" s="35"/>
      <c r="V2051" s="35"/>
      <c r="W2051" s="35"/>
      <c r="X2051" s="35"/>
      <c r="Y2051" s="35"/>
      <c r="Z2051" s="35"/>
      <c r="AA2051" s="35"/>
      <c r="AB2051" s="35"/>
      <c r="AC2051" s="35"/>
      <c r="AD2051" s="35"/>
      <c r="AE2051" s="35"/>
      <c r="AR2051" s="197" t="s">
        <v>283</v>
      </c>
      <c r="AT2051" s="197" t="s">
        <v>160</v>
      </c>
      <c r="AU2051" s="197" t="s">
        <v>85</v>
      </c>
      <c r="AY2051" s="18" t="s">
        <v>158</v>
      </c>
      <c r="BE2051" s="198">
        <f t="shared" si="272"/>
        <v>0</v>
      </c>
      <c r="BF2051" s="198">
        <f t="shared" si="273"/>
        <v>0</v>
      </c>
      <c r="BG2051" s="198">
        <f t="shared" si="274"/>
        <v>0</v>
      </c>
      <c r="BH2051" s="198">
        <f t="shared" si="275"/>
        <v>0</v>
      </c>
      <c r="BI2051" s="198">
        <f t="shared" si="276"/>
        <v>0</v>
      </c>
      <c r="BJ2051" s="18" t="s">
        <v>8</v>
      </c>
      <c r="BK2051" s="198">
        <f t="shared" si="277"/>
        <v>0</v>
      </c>
      <c r="BL2051" s="18" t="s">
        <v>283</v>
      </c>
      <c r="BM2051" s="197" t="s">
        <v>4706</v>
      </c>
    </row>
    <row r="2052" spans="1:65" s="2" customFormat="1" ht="24">
      <c r="A2052" s="35"/>
      <c r="B2052" s="36"/>
      <c r="C2052" s="187" t="s">
        <v>4707</v>
      </c>
      <c r="D2052" s="187" t="s">
        <v>160</v>
      </c>
      <c r="E2052" s="188" t="s">
        <v>3987</v>
      </c>
      <c r="F2052" s="189" t="s">
        <v>4708</v>
      </c>
      <c r="G2052" s="190" t="s">
        <v>498</v>
      </c>
      <c r="H2052" s="191">
        <v>1</v>
      </c>
      <c r="I2052" s="192"/>
      <c r="J2052" s="191">
        <f t="shared" si="268"/>
        <v>0</v>
      </c>
      <c r="K2052" s="189" t="s">
        <v>1</v>
      </c>
      <c r="L2052" s="40"/>
      <c r="M2052" s="193" t="s">
        <v>1</v>
      </c>
      <c r="N2052" s="194" t="s">
        <v>41</v>
      </c>
      <c r="O2052" s="72"/>
      <c r="P2052" s="195">
        <f t="shared" si="269"/>
        <v>0</v>
      </c>
      <c r="Q2052" s="195">
        <v>0</v>
      </c>
      <c r="R2052" s="195">
        <f t="shared" si="270"/>
        <v>0</v>
      </c>
      <c r="S2052" s="195">
        <v>0</v>
      </c>
      <c r="T2052" s="196">
        <f t="shared" si="271"/>
        <v>0</v>
      </c>
      <c r="U2052" s="35"/>
      <c r="V2052" s="35"/>
      <c r="W2052" s="35"/>
      <c r="X2052" s="35"/>
      <c r="Y2052" s="35"/>
      <c r="Z2052" s="35"/>
      <c r="AA2052" s="35"/>
      <c r="AB2052" s="35"/>
      <c r="AC2052" s="35"/>
      <c r="AD2052" s="35"/>
      <c r="AE2052" s="35"/>
      <c r="AR2052" s="197" t="s">
        <v>283</v>
      </c>
      <c r="AT2052" s="197" t="s">
        <v>160</v>
      </c>
      <c r="AU2052" s="197" t="s">
        <v>85</v>
      </c>
      <c r="AY2052" s="18" t="s">
        <v>158</v>
      </c>
      <c r="BE2052" s="198">
        <f t="shared" si="272"/>
        <v>0</v>
      </c>
      <c r="BF2052" s="198">
        <f t="shared" si="273"/>
        <v>0</v>
      </c>
      <c r="BG2052" s="198">
        <f t="shared" si="274"/>
        <v>0</v>
      </c>
      <c r="BH2052" s="198">
        <f t="shared" si="275"/>
        <v>0</v>
      </c>
      <c r="BI2052" s="198">
        <f t="shared" si="276"/>
        <v>0</v>
      </c>
      <c r="BJ2052" s="18" t="s">
        <v>8</v>
      </c>
      <c r="BK2052" s="198">
        <f t="shared" si="277"/>
        <v>0</v>
      </c>
      <c r="BL2052" s="18" t="s">
        <v>283</v>
      </c>
      <c r="BM2052" s="197" t="s">
        <v>4709</v>
      </c>
    </row>
    <row r="2053" spans="1:65" s="2" customFormat="1" ht="24">
      <c r="A2053" s="35"/>
      <c r="B2053" s="36"/>
      <c r="C2053" s="187" t="s">
        <v>4710</v>
      </c>
      <c r="D2053" s="187" t="s">
        <v>160</v>
      </c>
      <c r="E2053" s="188" t="s">
        <v>3990</v>
      </c>
      <c r="F2053" s="189" t="s">
        <v>4711</v>
      </c>
      <c r="G2053" s="190" t="s">
        <v>309</v>
      </c>
      <c r="H2053" s="191">
        <v>8</v>
      </c>
      <c r="I2053" s="192"/>
      <c r="J2053" s="191">
        <f t="shared" si="268"/>
        <v>0</v>
      </c>
      <c r="K2053" s="189" t="s">
        <v>1</v>
      </c>
      <c r="L2053" s="40"/>
      <c r="M2053" s="193" t="s">
        <v>1</v>
      </c>
      <c r="N2053" s="194" t="s">
        <v>41</v>
      </c>
      <c r="O2053" s="72"/>
      <c r="P2053" s="195">
        <f t="shared" si="269"/>
        <v>0</v>
      </c>
      <c r="Q2053" s="195">
        <v>0</v>
      </c>
      <c r="R2053" s="195">
        <f t="shared" si="270"/>
        <v>0</v>
      </c>
      <c r="S2053" s="195">
        <v>0</v>
      </c>
      <c r="T2053" s="196">
        <f t="shared" si="271"/>
        <v>0</v>
      </c>
      <c r="U2053" s="35"/>
      <c r="V2053" s="35"/>
      <c r="W2053" s="35"/>
      <c r="X2053" s="35"/>
      <c r="Y2053" s="35"/>
      <c r="Z2053" s="35"/>
      <c r="AA2053" s="35"/>
      <c r="AB2053" s="35"/>
      <c r="AC2053" s="35"/>
      <c r="AD2053" s="35"/>
      <c r="AE2053" s="35"/>
      <c r="AR2053" s="197" t="s">
        <v>283</v>
      </c>
      <c r="AT2053" s="197" t="s">
        <v>160</v>
      </c>
      <c r="AU2053" s="197" t="s">
        <v>85</v>
      </c>
      <c r="AY2053" s="18" t="s">
        <v>158</v>
      </c>
      <c r="BE2053" s="198">
        <f t="shared" si="272"/>
        <v>0</v>
      </c>
      <c r="BF2053" s="198">
        <f t="shared" si="273"/>
        <v>0</v>
      </c>
      <c r="BG2053" s="198">
        <f t="shared" si="274"/>
        <v>0</v>
      </c>
      <c r="BH2053" s="198">
        <f t="shared" si="275"/>
        <v>0</v>
      </c>
      <c r="BI2053" s="198">
        <f t="shared" si="276"/>
        <v>0</v>
      </c>
      <c r="BJ2053" s="18" t="s">
        <v>8</v>
      </c>
      <c r="BK2053" s="198">
        <f t="shared" si="277"/>
        <v>0</v>
      </c>
      <c r="BL2053" s="18" t="s">
        <v>283</v>
      </c>
      <c r="BM2053" s="197" t="s">
        <v>4712</v>
      </c>
    </row>
    <row r="2054" spans="1:65" s="2" customFormat="1" ht="16.5" customHeight="1">
      <c r="A2054" s="35"/>
      <c r="B2054" s="36"/>
      <c r="C2054" s="187" t="s">
        <v>4713</v>
      </c>
      <c r="D2054" s="187" t="s">
        <v>160</v>
      </c>
      <c r="E2054" s="188" t="s">
        <v>4714</v>
      </c>
      <c r="F2054" s="189" t="s">
        <v>4715</v>
      </c>
      <c r="G2054" s="190" t="s">
        <v>498</v>
      </c>
      <c r="H2054" s="191">
        <v>2</v>
      </c>
      <c r="I2054" s="192"/>
      <c r="J2054" s="191">
        <f t="shared" si="268"/>
        <v>0</v>
      </c>
      <c r="K2054" s="189" t="s">
        <v>1</v>
      </c>
      <c r="L2054" s="40"/>
      <c r="M2054" s="193" t="s">
        <v>1</v>
      </c>
      <c r="N2054" s="194" t="s">
        <v>41</v>
      </c>
      <c r="O2054" s="72"/>
      <c r="P2054" s="195">
        <f t="shared" si="269"/>
        <v>0</v>
      </c>
      <c r="Q2054" s="195">
        <v>0</v>
      </c>
      <c r="R2054" s="195">
        <f t="shared" si="270"/>
        <v>0</v>
      </c>
      <c r="S2054" s="195">
        <v>0</v>
      </c>
      <c r="T2054" s="196">
        <f t="shared" si="271"/>
        <v>0</v>
      </c>
      <c r="U2054" s="35"/>
      <c r="V2054" s="35"/>
      <c r="W2054" s="35"/>
      <c r="X2054" s="35"/>
      <c r="Y2054" s="35"/>
      <c r="Z2054" s="35"/>
      <c r="AA2054" s="35"/>
      <c r="AB2054" s="35"/>
      <c r="AC2054" s="35"/>
      <c r="AD2054" s="35"/>
      <c r="AE2054" s="35"/>
      <c r="AR2054" s="197" t="s">
        <v>283</v>
      </c>
      <c r="AT2054" s="197" t="s">
        <v>160</v>
      </c>
      <c r="AU2054" s="197" t="s">
        <v>85</v>
      </c>
      <c r="AY2054" s="18" t="s">
        <v>158</v>
      </c>
      <c r="BE2054" s="198">
        <f t="shared" si="272"/>
        <v>0</v>
      </c>
      <c r="BF2054" s="198">
        <f t="shared" si="273"/>
        <v>0</v>
      </c>
      <c r="BG2054" s="198">
        <f t="shared" si="274"/>
        <v>0</v>
      </c>
      <c r="BH2054" s="198">
        <f t="shared" si="275"/>
        <v>0</v>
      </c>
      <c r="BI2054" s="198">
        <f t="shared" si="276"/>
        <v>0</v>
      </c>
      <c r="BJ2054" s="18" t="s">
        <v>8</v>
      </c>
      <c r="BK2054" s="198">
        <f t="shared" si="277"/>
        <v>0</v>
      </c>
      <c r="BL2054" s="18" t="s">
        <v>283</v>
      </c>
      <c r="BM2054" s="197" t="s">
        <v>4716</v>
      </c>
    </row>
    <row r="2055" spans="1:65" s="2" customFormat="1" ht="16.5" customHeight="1">
      <c r="A2055" s="35"/>
      <c r="B2055" s="36"/>
      <c r="C2055" s="187" t="s">
        <v>4717</v>
      </c>
      <c r="D2055" s="187" t="s">
        <v>160</v>
      </c>
      <c r="E2055" s="188" t="s">
        <v>3122</v>
      </c>
      <c r="F2055" s="189" t="s">
        <v>1738</v>
      </c>
      <c r="G2055" s="190" t="s">
        <v>1739</v>
      </c>
      <c r="H2055" s="191">
        <v>5</v>
      </c>
      <c r="I2055" s="192"/>
      <c r="J2055" s="191">
        <f t="shared" si="268"/>
        <v>0</v>
      </c>
      <c r="K2055" s="189" t="s">
        <v>1</v>
      </c>
      <c r="L2055" s="40"/>
      <c r="M2055" s="193" t="s">
        <v>1</v>
      </c>
      <c r="N2055" s="194" t="s">
        <v>41</v>
      </c>
      <c r="O2055" s="72"/>
      <c r="P2055" s="195">
        <f t="shared" si="269"/>
        <v>0</v>
      </c>
      <c r="Q2055" s="195">
        <v>0</v>
      </c>
      <c r="R2055" s="195">
        <f t="shared" si="270"/>
        <v>0</v>
      </c>
      <c r="S2055" s="195">
        <v>0</v>
      </c>
      <c r="T2055" s="196">
        <f t="shared" si="271"/>
        <v>0</v>
      </c>
      <c r="U2055" s="35"/>
      <c r="V2055" s="35"/>
      <c r="W2055" s="35"/>
      <c r="X2055" s="35"/>
      <c r="Y2055" s="35"/>
      <c r="Z2055" s="35"/>
      <c r="AA2055" s="35"/>
      <c r="AB2055" s="35"/>
      <c r="AC2055" s="35"/>
      <c r="AD2055" s="35"/>
      <c r="AE2055" s="35"/>
      <c r="AR2055" s="197" t="s">
        <v>283</v>
      </c>
      <c r="AT2055" s="197" t="s">
        <v>160</v>
      </c>
      <c r="AU2055" s="197" t="s">
        <v>85</v>
      </c>
      <c r="AY2055" s="18" t="s">
        <v>158</v>
      </c>
      <c r="BE2055" s="198">
        <f t="shared" si="272"/>
        <v>0</v>
      </c>
      <c r="BF2055" s="198">
        <f t="shared" si="273"/>
        <v>0</v>
      </c>
      <c r="BG2055" s="198">
        <f t="shared" si="274"/>
        <v>0</v>
      </c>
      <c r="BH2055" s="198">
        <f t="shared" si="275"/>
        <v>0</v>
      </c>
      <c r="BI2055" s="198">
        <f t="shared" si="276"/>
        <v>0</v>
      </c>
      <c r="BJ2055" s="18" t="s">
        <v>8</v>
      </c>
      <c r="BK2055" s="198">
        <f t="shared" si="277"/>
        <v>0</v>
      </c>
      <c r="BL2055" s="18" t="s">
        <v>283</v>
      </c>
      <c r="BM2055" s="197" t="s">
        <v>4718</v>
      </c>
    </row>
    <row r="2056" spans="1:65" s="2" customFormat="1" ht="16.5" customHeight="1">
      <c r="A2056" s="35"/>
      <c r="B2056" s="36"/>
      <c r="C2056" s="187" t="s">
        <v>4719</v>
      </c>
      <c r="D2056" s="187" t="s">
        <v>160</v>
      </c>
      <c r="E2056" s="188" t="s">
        <v>4720</v>
      </c>
      <c r="F2056" s="189" t="s">
        <v>3134</v>
      </c>
      <c r="G2056" s="190" t="s">
        <v>498</v>
      </c>
      <c r="H2056" s="191">
        <v>1</v>
      </c>
      <c r="I2056" s="192"/>
      <c r="J2056" s="191">
        <f t="shared" si="268"/>
        <v>0</v>
      </c>
      <c r="K2056" s="189" t="s">
        <v>1</v>
      </c>
      <c r="L2056" s="40"/>
      <c r="M2056" s="193" t="s">
        <v>1</v>
      </c>
      <c r="N2056" s="194" t="s">
        <v>41</v>
      </c>
      <c r="O2056" s="72"/>
      <c r="P2056" s="195">
        <f t="shared" si="269"/>
        <v>0</v>
      </c>
      <c r="Q2056" s="195">
        <v>0</v>
      </c>
      <c r="R2056" s="195">
        <f t="shared" si="270"/>
        <v>0</v>
      </c>
      <c r="S2056" s="195">
        <v>0</v>
      </c>
      <c r="T2056" s="196">
        <f t="shared" si="271"/>
        <v>0</v>
      </c>
      <c r="U2056" s="35"/>
      <c r="V2056" s="35"/>
      <c r="W2056" s="35"/>
      <c r="X2056" s="35"/>
      <c r="Y2056" s="35"/>
      <c r="Z2056" s="35"/>
      <c r="AA2056" s="35"/>
      <c r="AB2056" s="35"/>
      <c r="AC2056" s="35"/>
      <c r="AD2056" s="35"/>
      <c r="AE2056" s="35"/>
      <c r="AR2056" s="197" t="s">
        <v>283</v>
      </c>
      <c r="AT2056" s="197" t="s">
        <v>160</v>
      </c>
      <c r="AU2056" s="197" t="s">
        <v>85</v>
      </c>
      <c r="AY2056" s="18" t="s">
        <v>158</v>
      </c>
      <c r="BE2056" s="198">
        <f t="shared" si="272"/>
        <v>0</v>
      </c>
      <c r="BF2056" s="198">
        <f t="shared" si="273"/>
        <v>0</v>
      </c>
      <c r="BG2056" s="198">
        <f t="shared" si="274"/>
        <v>0</v>
      </c>
      <c r="BH2056" s="198">
        <f t="shared" si="275"/>
        <v>0</v>
      </c>
      <c r="BI2056" s="198">
        <f t="shared" si="276"/>
        <v>0</v>
      </c>
      <c r="BJ2056" s="18" t="s">
        <v>8</v>
      </c>
      <c r="BK2056" s="198">
        <f t="shared" si="277"/>
        <v>0</v>
      </c>
      <c r="BL2056" s="18" t="s">
        <v>283</v>
      </c>
      <c r="BM2056" s="197" t="s">
        <v>4721</v>
      </c>
    </row>
    <row r="2057" spans="1:65" s="2" customFormat="1" ht="16.5" customHeight="1">
      <c r="A2057" s="35"/>
      <c r="B2057" s="36"/>
      <c r="C2057" s="187" t="s">
        <v>4722</v>
      </c>
      <c r="D2057" s="187" t="s">
        <v>160</v>
      </c>
      <c r="E2057" s="188" t="s">
        <v>4723</v>
      </c>
      <c r="F2057" s="189" t="s">
        <v>1743</v>
      </c>
      <c r="G2057" s="190" t="s">
        <v>498</v>
      </c>
      <c r="H2057" s="191">
        <v>1</v>
      </c>
      <c r="I2057" s="192"/>
      <c r="J2057" s="191">
        <f t="shared" si="268"/>
        <v>0</v>
      </c>
      <c r="K2057" s="189" t="s">
        <v>1</v>
      </c>
      <c r="L2057" s="40"/>
      <c r="M2057" s="193" t="s">
        <v>1</v>
      </c>
      <c r="N2057" s="194" t="s">
        <v>41</v>
      </c>
      <c r="O2057" s="72"/>
      <c r="P2057" s="195">
        <f t="shared" si="269"/>
        <v>0</v>
      </c>
      <c r="Q2057" s="195">
        <v>0</v>
      </c>
      <c r="R2057" s="195">
        <f t="shared" si="270"/>
        <v>0</v>
      </c>
      <c r="S2057" s="195">
        <v>0</v>
      </c>
      <c r="T2057" s="196">
        <f t="shared" si="271"/>
        <v>0</v>
      </c>
      <c r="U2057" s="35"/>
      <c r="V2057" s="35"/>
      <c r="W2057" s="35"/>
      <c r="X2057" s="35"/>
      <c r="Y2057" s="35"/>
      <c r="Z2057" s="35"/>
      <c r="AA2057" s="35"/>
      <c r="AB2057" s="35"/>
      <c r="AC2057" s="35"/>
      <c r="AD2057" s="35"/>
      <c r="AE2057" s="35"/>
      <c r="AR2057" s="197" t="s">
        <v>283</v>
      </c>
      <c r="AT2057" s="197" t="s">
        <v>160</v>
      </c>
      <c r="AU2057" s="197" t="s">
        <v>85</v>
      </c>
      <c r="AY2057" s="18" t="s">
        <v>158</v>
      </c>
      <c r="BE2057" s="198">
        <f t="shared" si="272"/>
        <v>0</v>
      </c>
      <c r="BF2057" s="198">
        <f t="shared" si="273"/>
        <v>0</v>
      </c>
      <c r="BG2057" s="198">
        <f t="shared" si="274"/>
        <v>0</v>
      </c>
      <c r="BH2057" s="198">
        <f t="shared" si="275"/>
        <v>0</v>
      </c>
      <c r="BI2057" s="198">
        <f t="shared" si="276"/>
        <v>0</v>
      </c>
      <c r="BJ2057" s="18" t="s">
        <v>8</v>
      </c>
      <c r="BK2057" s="198">
        <f t="shared" si="277"/>
        <v>0</v>
      </c>
      <c r="BL2057" s="18" t="s">
        <v>283</v>
      </c>
      <c r="BM2057" s="197" t="s">
        <v>4724</v>
      </c>
    </row>
    <row r="2058" spans="1:65" s="2" customFormat="1" ht="16.5" customHeight="1">
      <c r="A2058" s="35"/>
      <c r="B2058" s="36"/>
      <c r="C2058" s="187" t="s">
        <v>4725</v>
      </c>
      <c r="D2058" s="187" t="s">
        <v>160</v>
      </c>
      <c r="E2058" s="188" t="s">
        <v>4726</v>
      </c>
      <c r="F2058" s="189" t="s">
        <v>1752</v>
      </c>
      <c r="G2058" s="190" t="s">
        <v>498</v>
      </c>
      <c r="H2058" s="191">
        <v>1</v>
      </c>
      <c r="I2058" s="192"/>
      <c r="J2058" s="191">
        <f t="shared" si="268"/>
        <v>0</v>
      </c>
      <c r="K2058" s="189" t="s">
        <v>1</v>
      </c>
      <c r="L2058" s="40"/>
      <c r="M2058" s="193" t="s">
        <v>1</v>
      </c>
      <c r="N2058" s="194" t="s">
        <v>41</v>
      </c>
      <c r="O2058" s="72"/>
      <c r="P2058" s="195">
        <f t="shared" si="269"/>
        <v>0</v>
      </c>
      <c r="Q2058" s="195">
        <v>0</v>
      </c>
      <c r="R2058" s="195">
        <f t="shared" si="270"/>
        <v>0</v>
      </c>
      <c r="S2058" s="195">
        <v>0</v>
      </c>
      <c r="T2058" s="196">
        <f t="shared" si="271"/>
        <v>0</v>
      </c>
      <c r="U2058" s="35"/>
      <c r="V2058" s="35"/>
      <c r="W2058" s="35"/>
      <c r="X2058" s="35"/>
      <c r="Y2058" s="35"/>
      <c r="Z2058" s="35"/>
      <c r="AA2058" s="35"/>
      <c r="AB2058" s="35"/>
      <c r="AC2058" s="35"/>
      <c r="AD2058" s="35"/>
      <c r="AE2058" s="35"/>
      <c r="AR2058" s="197" t="s">
        <v>283</v>
      </c>
      <c r="AT2058" s="197" t="s">
        <v>160</v>
      </c>
      <c r="AU2058" s="197" t="s">
        <v>85</v>
      </c>
      <c r="AY2058" s="18" t="s">
        <v>158</v>
      </c>
      <c r="BE2058" s="198">
        <f t="shared" si="272"/>
        <v>0</v>
      </c>
      <c r="BF2058" s="198">
        <f t="shared" si="273"/>
        <v>0</v>
      </c>
      <c r="BG2058" s="198">
        <f t="shared" si="274"/>
        <v>0</v>
      </c>
      <c r="BH2058" s="198">
        <f t="shared" si="275"/>
        <v>0</v>
      </c>
      <c r="BI2058" s="198">
        <f t="shared" si="276"/>
        <v>0</v>
      </c>
      <c r="BJ2058" s="18" t="s">
        <v>8</v>
      </c>
      <c r="BK2058" s="198">
        <f t="shared" si="277"/>
        <v>0</v>
      </c>
      <c r="BL2058" s="18" t="s">
        <v>283</v>
      </c>
      <c r="BM2058" s="197" t="s">
        <v>4727</v>
      </c>
    </row>
    <row r="2059" spans="1:65" s="2" customFormat="1" ht="16.5" customHeight="1">
      <c r="A2059" s="35"/>
      <c r="B2059" s="36"/>
      <c r="C2059" s="187" t="s">
        <v>4728</v>
      </c>
      <c r="D2059" s="187" t="s">
        <v>160</v>
      </c>
      <c r="E2059" s="188" t="s">
        <v>3143</v>
      </c>
      <c r="F2059" s="189" t="s">
        <v>1726</v>
      </c>
      <c r="G2059" s="190" t="s">
        <v>1739</v>
      </c>
      <c r="H2059" s="191">
        <v>1</v>
      </c>
      <c r="I2059" s="192"/>
      <c r="J2059" s="191">
        <f t="shared" ref="J2059:J2122" si="278">ROUND(I2059*H2059,0)</f>
        <v>0</v>
      </c>
      <c r="K2059" s="189" t="s">
        <v>1</v>
      </c>
      <c r="L2059" s="40"/>
      <c r="M2059" s="193" t="s">
        <v>1</v>
      </c>
      <c r="N2059" s="194" t="s">
        <v>41</v>
      </c>
      <c r="O2059" s="72"/>
      <c r="P2059" s="195">
        <f t="shared" ref="P2059:P2122" si="279">O2059*H2059</f>
        <v>0</v>
      </c>
      <c r="Q2059" s="195">
        <v>0</v>
      </c>
      <c r="R2059" s="195">
        <f t="shared" ref="R2059:R2122" si="280">Q2059*H2059</f>
        <v>0</v>
      </c>
      <c r="S2059" s="195">
        <v>0</v>
      </c>
      <c r="T2059" s="196">
        <f t="shared" ref="T2059:T2122" si="281">S2059*H2059</f>
        <v>0</v>
      </c>
      <c r="U2059" s="35"/>
      <c r="V2059" s="35"/>
      <c r="W2059" s="35"/>
      <c r="X2059" s="35"/>
      <c r="Y2059" s="35"/>
      <c r="Z2059" s="35"/>
      <c r="AA2059" s="35"/>
      <c r="AB2059" s="35"/>
      <c r="AC2059" s="35"/>
      <c r="AD2059" s="35"/>
      <c r="AE2059" s="35"/>
      <c r="AR2059" s="197" t="s">
        <v>283</v>
      </c>
      <c r="AT2059" s="197" t="s">
        <v>160</v>
      </c>
      <c r="AU2059" s="197" t="s">
        <v>85</v>
      </c>
      <c r="AY2059" s="18" t="s">
        <v>158</v>
      </c>
      <c r="BE2059" s="198">
        <f t="shared" si="272"/>
        <v>0</v>
      </c>
      <c r="BF2059" s="198">
        <f t="shared" si="273"/>
        <v>0</v>
      </c>
      <c r="BG2059" s="198">
        <f t="shared" si="274"/>
        <v>0</v>
      </c>
      <c r="BH2059" s="198">
        <f t="shared" si="275"/>
        <v>0</v>
      </c>
      <c r="BI2059" s="198">
        <f t="shared" si="276"/>
        <v>0</v>
      </c>
      <c r="BJ2059" s="18" t="s">
        <v>8</v>
      </c>
      <c r="BK2059" s="198">
        <f t="shared" si="277"/>
        <v>0</v>
      </c>
      <c r="BL2059" s="18" t="s">
        <v>283</v>
      </c>
      <c r="BM2059" s="197" t="s">
        <v>4729</v>
      </c>
    </row>
    <row r="2060" spans="1:65" s="2" customFormat="1" ht="16.5" customHeight="1">
      <c r="A2060" s="35"/>
      <c r="B2060" s="36"/>
      <c r="C2060" s="187" t="s">
        <v>4730</v>
      </c>
      <c r="D2060" s="187" t="s">
        <v>160</v>
      </c>
      <c r="E2060" s="188" t="s">
        <v>4731</v>
      </c>
      <c r="F2060" s="189" t="s">
        <v>1730</v>
      </c>
      <c r="G2060" s="190" t="s">
        <v>498</v>
      </c>
      <c r="H2060" s="191">
        <v>1</v>
      </c>
      <c r="I2060" s="192"/>
      <c r="J2060" s="191">
        <f t="shared" si="278"/>
        <v>0</v>
      </c>
      <c r="K2060" s="189" t="s">
        <v>1</v>
      </c>
      <c r="L2060" s="40"/>
      <c r="M2060" s="193" t="s">
        <v>1</v>
      </c>
      <c r="N2060" s="194" t="s">
        <v>41</v>
      </c>
      <c r="O2060" s="72"/>
      <c r="P2060" s="195">
        <f t="shared" si="279"/>
        <v>0</v>
      </c>
      <c r="Q2060" s="195">
        <v>0</v>
      </c>
      <c r="R2060" s="195">
        <f t="shared" si="280"/>
        <v>0</v>
      </c>
      <c r="S2060" s="195">
        <v>0</v>
      </c>
      <c r="T2060" s="196">
        <f t="shared" si="281"/>
        <v>0</v>
      </c>
      <c r="U2060" s="35"/>
      <c r="V2060" s="35"/>
      <c r="W2060" s="35"/>
      <c r="X2060" s="35"/>
      <c r="Y2060" s="35"/>
      <c r="Z2060" s="35"/>
      <c r="AA2060" s="35"/>
      <c r="AB2060" s="35"/>
      <c r="AC2060" s="35"/>
      <c r="AD2060" s="35"/>
      <c r="AE2060" s="35"/>
      <c r="AR2060" s="197" t="s">
        <v>283</v>
      </c>
      <c r="AT2060" s="197" t="s">
        <v>160</v>
      </c>
      <c r="AU2060" s="197" t="s">
        <v>85</v>
      </c>
      <c r="AY2060" s="18" t="s">
        <v>158</v>
      </c>
      <c r="BE2060" s="198">
        <f t="shared" si="272"/>
        <v>0</v>
      </c>
      <c r="BF2060" s="198">
        <f t="shared" si="273"/>
        <v>0</v>
      </c>
      <c r="BG2060" s="198">
        <f t="shared" si="274"/>
        <v>0</v>
      </c>
      <c r="BH2060" s="198">
        <f t="shared" si="275"/>
        <v>0</v>
      </c>
      <c r="BI2060" s="198">
        <f t="shared" si="276"/>
        <v>0</v>
      </c>
      <c r="BJ2060" s="18" t="s">
        <v>8</v>
      </c>
      <c r="BK2060" s="198">
        <f t="shared" si="277"/>
        <v>0</v>
      </c>
      <c r="BL2060" s="18" t="s">
        <v>283</v>
      </c>
      <c r="BM2060" s="197" t="s">
        <v>4732</v>
      </c>
    </row>
    <row r="2061" spans="1:65" s="2" customFormat="1" ht="16.5" customHeight="1">
      <c r="A2061" s="35"/>
      <c r="B2061" s="36"/>
      <c r="C2061" s="187" t="s">
        <v>4733</v>
      </c>
      <c r="D2061" s="187" t="s">
        <v>160</v>
      </c>
      <c r="E2061" s="188" t="s">
        <v>4734</v>
      </c>
      <c r="F2061" s="189" t="s">
        <v>3149</v>
      </c>
      <c r="G2061" s="190" t="s">
        <v>498</v>
      </c>
      <c r="H2061" s="191">
        <v>1</v>
      </c>
      <c r="I2061" s="192"/>
      <c r="J2061" s="191">
        <f t="shared" si="278"/>
        <v>0</v>
      </c>
      <c r="K2061" s="189" t="s">
        <v>1</v>
      </c>
      <c r="L2061" s="40"/>
      <c r="M2061" s="193" t="s">
        <v>1</v>
      </c>
      <c r="N2061" s="194" t="s">
        <v>41</v>
      </c>
      <c r="O2061" s="72"/>
      <c r="P2061" s="195">
        <f t="shared" si="279"/>
        <v>0</v>
      </c>
      <c r="Q2061" s="195">
        <v>0</v>
      </c>
      <c r="R2061" s="195">
        <f t="shared" si="280"/>
        <v>0</v>
      </c>
      <c r="S2061" s="195">
        <v>0</v>
      </c>
      <c r="T2061" s="196">
        <f t="shared" si="281"/>
        <v>0</v>
      </c>
      <c r="U2061" s="35"/>
      <c r="V2061" s="35"/>
      <c r="W2061" s="35"/>
      <c r="X2061" s="35"/>
      <c r="Y2061" s="35"/>
      <c r="Z2061" s="35"/>
      <c r="AA2061" s="35"/>
      <c r="AB2061" s="35"/>
      <c r="AC2061" s="35"/>
      <c r="AD2061" s="35"/>
      <c r="AE2061" s="35"/>
      <c r="AR2061" s="197" t="s">
        <v>283</v>
      </c>
      <c r="AT2061" s="197" t="s">
        <v>160</v>
      </c>
      <c r="AU2061" s="197" t="s">
        <v>85</v>
      </c>
      <c r="AY2061" s="18" t="s">
        <v>158</v>
      </c>
      <c r="BE2061" s="198">
        <f t="shared" si="272"/>
        <v>0</v>
      </c>
      <c r="BF2061" s="198">
        <f t="shared" si="273"/>
        <v>0</v>
      </c>
      <c r="BG2061" s="198">
        <f t="shared" si="274"/>
        <v>0</v>
      </c>
      <c r="BH2061" s="198">
        <f t="shared" si="275"/>
        <v>0</v>
      </c>
      <c r="BI2061" s="198">
        <f t="shared" si="276"/>
        <v>0</v>
      </c>
      <c r="BJ2061" s="18" t="s">
        <v>8</v>
      </c>
      <c r="BK2061" s="198">
        <f t="shared" si="277"/>
        <v>0</v>
      </c>
      <c r="BL2061" s="18" t="s">
        <v>283</v>
      </c>
      <c r="BM2061" s="197" t="s">
        <v>4735</v>
      </c>
    </row>
    <row r="2062" spans="1:65" s="12" customFormat="1" ht="22.9" customHeight="1">
      <c r="B2062" s="171"/>
      <c r="C2062" s="172"/>
      <c r="D2062" s="173" t="s">
        <v>75</v>
      </c>
      <c r="E2062" s="185" t="s">
        <v>3286</v>
      </c>
      <c r="F2062" s="185" t="s">
        <v>4736</v>
      </c>
      <c r="G2062" s="172"/>
      <c r="H2062" s="172"/>
      <c r="I2062" s="175"/>
      <c r="J2062" s="186">
        <f>BK2062</f>
        <v>0</v>
      </c>
      <c r="K2062" s="172"/>
      <c r="L2062" s="177"/>
      <c r="M2062" s="178"/>
      <c r="N2062" s="179"/>
      <c r="O2062" s="179"/>
      <c r="P2062" s="180">
        <f>SUM(P2063:P2077)</f>
        <v>0</v>
      </c>
      <c r="Q2062" s="179"/>
      <c r="R2062" s="180">
        <f>SUM(R2063:R2077)</f>
        <v>12.927494399999999</v>
      </c>
      <c r="S2062" s="179"/>
      <c r="T2062" s="181">
        <f>SUM(T2063:T2077)</f>
        <v>0</v>
      </c>
      <c r="AR2062" s="182" t="s">
        <v>85</v>
      </c>
      <c r="AT2062" s="183" t="s">
        <v>75</v>
      </c>
      <c r="AU2062" s="183" t="s">
        <v>8</v>
      </c>
      <c r="AY2062" s="182" t="s">
        <v>158</v>
      </c>
      <c r="BK2062" s="184">
        <f>SUM(BK2063:BK2077)</f>
        <v>0</v>
      </c>
    </row>
    <row r="2063" spans="1:65" s="2" customFormat="1" ht="16.5" customHeight="1">
      <c r="A2063" s="35"/>
      <c r="B2063" s="36"/>
      <c r="C2063" s="187" t="s">
        <v>4737</v>
      </c>
      <c r="D2063" s="187" t="s">
        <v>160</v>
      </c>
      <c r="E2063" s="188" t="s">
        <v>4738</v>
      </c>
      <c r="F2063" s="189" t="s">
        <v>4739</v>
      </c>
      <c r="G2063" s="190" t="s">
        <v>163</v>
      </c>
      <c r="H2063" s="191">
        <v>170.44</v>
      </c>
      <c r="I2063" s="192"/>
      <c r="J2063" s="191">
        <f>ROUND(I2063*H2063,0)</f>
        <v>0</v>
      </c>
      <c r="K2063" s="189" t="s">
        <v>1</v>
      </c>
      <c r="L2063" s="40"/>
      <c r="M2063" s="193" t="s">
        <v>1</v>
      </c>
      <c r="N2063" s="194" t="s">
        <v>41</v>
      </c>
      <c r="O2063" s="72"/>
      <c r="P2063" s="195">
        <f>O2063*H2063</f>
        <v>0</v>
      </c>
      <c r="Q2063" s="195">
        <v>5.3530000000000001E-2</v>
      </c>
      <c r="R2063" s="195">
        <f>Q2063*H2063</f>
        <v>9.1236531999999997</v>
      </c>
      <c r="S2063" s="195">
        <v>0</v>
      </c>
      <c r="T2063" s="196">
        <f>S2063*H2063</f>
        <v>0</v>
      </c>
      <c r="U2063" s="35"/>
      <c r="V2063" s="35"/>
      <c r="W2063" s="35"/>
      <c r="X2063" s="35"/>
      <c r="Y2063" s="35"/>
      <c r="Z2063" s="35"/>
      <c r="AA2063" s="35"/>
      <c r="AB2063" s="35"/>
      <c r="AC2063" s="35"/>
      <c r="AD2063" s="35"/>
      <c r="AE2063" s="35"/>
      <c r="AR2063" s="197" t="s">
        <v>283</v>
      </c>
      <c r="AT2063" s="197" t="s">
        <v>160</v>
      </c>
      <c r="AU2063" s="197" t="s">
        <v>85</v>
      </c>
      <c r="AY2063" s="18" t="s">
        <v>158</v>
      </c>
      <c r="BE2063" s="198">
        <f>IF(N2063="základní",J2063,0)</f>
        <v>0</v>
      </c>
      <c r="BF2063" s="198">
        <f>IF(N2063="snížená",J2063,0)</f>
        <v>0</v>
      </c>
      <c r="BG2063" s="198">
        <f>IF(N2063="zákl. přenesená",J2063,0)</f>
        <v>0</v>
      </c>
      <c r="BH2063" s="198">
        <f>IF(N2063="sníž. přenesená",J2063,0)</f>
        <v>0</v>
      </c>
      <c r="BI2063" s="198">
        <f>IF(N2063="nulová",J2063,0)</f>
        <v>0</v>
      </c>
      <c r="BJ2063" s="18" t="s">
        <v>8</v>
      </c>
      <c r="BK2063" s="198">
        <f>ROUND(I2063*H2063,0)</f>
        <v>0</v>
      </c>
      <c r="BL2063" s="18" t="s">
        <v>283</v>
      </c>
      <c r="BM2063" s="197" t="s">
        <v>4740</v>
      </c>
    </row>
    <row r="2064" spans="1:65" s="2" customFormat="1" ht="108">
      <c r="A2064" s="35"/>
      <c r="B2064" s="36"/>
      <c r="C2064" s="37"/>
      <c r="D2064" s="199" t="s">
        <v>167</v>
      </c>
      <c r="E2064" s="37"/>
      <c r="F2064" s="200" t="s">
        <v>4741</v>
      </c>
      <c r="G2064" s="37"/>
      <c r="H2064" s="37"/>
      <c r="I2064" s="201"/>
      <c r="J2064" s="37"/>
      <c r="K2064" s="37"/>
      <c r="L2064" s="40"/>
      <c r="M2064" s="202"/>
      <c r="N2064" s="203"/>
      <c r="O2064" s="72"/>
      <c r="P2064" s="72"/>
      <c r="Q2064" s="72"/>
      <c r="R2064" s="72"/>
      <c r="S2064" s="72"/>
      <c r="T2064" s="73"/>
      <c r="U2064" s="35"/>
      <c r="V2064" s="35"/>
      <c r="W2064" s="35"/>
      <c r="X2064" s="35"/>
      <c r="Y2064" s="35"/>
      <c r="Z2064" s="35"/>
      <c r="AA2064" s="35"/>
      <c r="AB2064" s="35"/>
      <c r="AC2064" s="35"/>
      <c r="AD2064" s="35"/>
      <c r="AE2064" s="35"/>
      <c r="AT2064" s="18" t="s">
        <v>167</v>
      </c>
      <c r="AU2064" s="18" t="s">
        <v>85</v>
      </c>
    </row>
    <row r="2065" spans="1:65" s="14" customFormat="1" ht="11.25">
      <c r="B2065" s="215"/>
      <c r="C2065" s="216"/>
      <c r="D2065" s="199" t="s">
        <v>169</v>
      </c>
      <c r="E2065" s="217" t="s">
        <v>1</v>
      </c>
      <c r="F2065" s="218" t="s">
        <v>406</v>
      </c>
      <c r="G2065" s="216"/>
      <c r="H2065" s="217" t="s">
        <v>1</v>
      </c>
      <c r="I2065" s="219"/>
      <c r="J2065" s="216"/>
      <c r="K2065" s="216"/>
      <c r="L2065" s="220"/>
      <c r="M2065" s="221"/>
      <c r="N2065" s="222"/>
      <c r="O2065" s="222"/>
      <c r="P2065" s="222"/>
      <c r="Q2065" s="222"/>
      <c r="R2065" s="222"/>
      <c r="S2065" s="222"/>
      <c r="T2065" s="223"/>
      <c r="AT2065" s="224" t="s">
        <v>169</v>
      </c>
      <c r="AU2065" s="224" t="s">
        <v>85</v>
      </c>
      <c r="AV2065" s="14" t="s">
        <v>8</v>
      </c>
      <c r="AW2065" s="14" t="s">
        <v>32</v>
      </c>
      <c r="AX2065" s="14" t="s">
        <v>76</v>
      </c>
      <c r="AY2065" s="224" t="s">
        <v>158</v>
      </c>
    </row>
    <row r="2066" spans="1:65" s="13" customFormat="1" ht="22.5">
      <c r="B2066" s="204"/>
      <c r="C2066" s="205"/>
      <c r="D2066" s="199" t="s">
        <v>169</v>
      </c>
      <c r="E2066" s="206" t="s">
        <v>1</v>
      </c>
      <c r="F2066" s="207" t="s">
        <v>4742</v>
      </c>
      <c r="G2066" s="205"/>
      <c r="H2066" s="208">
        <v>170.44</v>
      </c>
      <c r="I2066" s="209"/>
      <c r="J2066" s="205"/>
      <c r="K2066" s="205"/>
      <c r="L2066" s="210"/>
      <c r="M2066" s="211"/>
      <c r="N2066" s="212"/>
      <c r="O2066" s="212"/>
      <c r="P2066" s="212"/>
      <c r="Q2066" s="212"/>
      <c r="R2066" s="212"/>
      <c r="S2066" s="212"/>
      <c r="T2066" s="213"/>
      <c r="AT2066" s="214" t="s">
        <v>169</v>
      </c>
      <c r="AU2066" s="214" t="s">
        <v>85</v>
      </c>
      <c r="AV2066" s="13" t="s">
        <v>85</v>
      </c>
      <c r="AW2066" s="13" t="s">
        <v>32</v>
      </c>
      <c r="AX2066" s="13" t="s">
        <v>8</v>
      </c>
      <c r="AY2066" s="214" t="s">
        <v>158</v>
      </c>
    </row>
    <row r="2067" spans="1:65" s="2" customFormat="1" ht="16.5" customHeight="1">
      <c r="A2067" s="35"/>
      <c r="B2067" s="36"/>
      <c r="C2067" s="187" t="s">
        <v>4743</v>
      </c>
      <c r="D2067" s="187" t="s">
        <v>160</v>
      </c>
      <c r="E2067" s="188" t="s">
        <v>4744</v>
      </c>
      <c r="F2067" s="189" t="s">
        <v>4745</v>
      </c>
      <c r="G2067" s="190" t="s">
        <v>163</v>
      </c>
      <c r="H2067" s="191">
        <v>21.13</v>
      </c>
      <c r="I2067" s="192"/>
      <c r="J2067" s="191">
        <f>ROUND(I2067*H2067,0)</f>
        <v>0</v>
      </c>
      <c r="K2067" s="189" t="s">
        <v>1</v>
      </c>
      <c r="L2067" s="40"/>
      <c r="M2067" s="193" t="s">
        <v>1</v>
      </c>
      <c r="N2067" s="194" t="s">
        <v>41</v>
      </c>
      <c r="O2067" s="72"/>
      <c r="P2067" s="195">
        <f>O2067*H2067</f>
        <v>0</v>
      </c>
      <c r="Q2067" s="195">
        <v>6.5989999999999993E-2</v>
      </c>
      <c r="R2067" s="195">
        <f>Q2067*H2067</f>
        <v>1.3943686999999998</v>
      </c>
      <c r="S2067" s="195">
        <v>0</v>
      </c>
      <c r="T2067" s="196">
        <f>S2067*H2067</f>
        <v>0</v>
      </c>
      <c r="U2067" s="35"/>
      <c r="V2067" s="35"/>
      <c r="W2067" s="35"/>
      <c r="X2067" s="35"/>
      <c r="Y2067" s="35"/>
      <c r="Z2067" s="35"/>
      <c r="AA2067" s="35"/>
      <c r="AB2067" s="35"/>
      <c r="AC2067" s="35"/>
      <c r="AD2067" s="35"/>
      <c r="AE2067" s="35"/>
      <c r="AR2067" s="197" t="s">
        <v>283</v>
      </c>
      <c r="AT2067" s="197" t="s">
        <v>160</v>
      </c>
      <c r="AU2067" s="197" t="s">
        <v>85</v>
      </c>
      <c r="AY2067" s="18" t="s">
        <v>158</v>
      </c>
      <c r="BE2067" s="198">
        <f>IF(N2067="základní",J2067,0)</f>
        <v>0</v>
      </c>
      <c r="BF2067" s="198">
        <f>IF(N2067="snížená",J2067,0)</f>
        <v>0</v>
      </c>
      <c r="BG2067" s="198">
        <f>IF(N2067="zákl. přenesená",J2067,0)</f>
        <v>0</v>
      </c>
      <c r="BH2067" s="198">
        <f>IF(N2067="sníž. přenesená",J2067,0)</f>
        <v>0</v>
      </c>
      <c r="BI2067" s="198">
        <f>IF(N2067="nulová",J2067,0)</f>
        <v>0</v>
      </c>
      <c r="BJ2067" s="18" t="s">
        <v>8</v>
      </c>
      <c r="BK2067" s="198">
        <f>ROUND(I2067*H2067,0)</f>
        <v>0</v>
      </c>
      <c r="BL2067" s="18" t="s">
        <v>283</v>
      </c>
      <c r="BM2067" s="197" t="s">
        <v>4746</v>
      </c>
    </row>
    <row r="2068" spans="1:65" s="2" customFormat="1" ht="108">
      <c r="A2068" s="35"/>
      <c r="B2068" s="36"/>
      <c r="C2068" s="37"/>
      <c r="D2068" s="199" t="s">
        <v>167</v>
      </c>
      <c r="E2068" s="37"/>
      <c r="F2068" s="200" t="s">
        <v>4741</v>
      </c>
      <c r="G2068" s="37"/>
      <c r="H2068" s="37"/>
      <c r="I2068" s="201"/>
      <c r="J2068" s="37"/>
      <c r="K2068" s="37"/>
      <c r="L2068" s="40"/>
      <c r="M2068" s="202"/>
      <c r="N2068" s="203"/>
      <c r="O2068" s="72"/>
      <c r="P2068" s="72"/>
      <c r="Q2068" s="72"/>
      <c r="R2068" s="72"/>
      <c r="S2068" s="72"/>
      <c r="T2068" s="73"/>
      <c r="U2068" s="35"/>
      <c r="V2068" s="35"/>
      <c r="W2068" s="35"/>
      <c r="X2068" s="35"/>
      <c r="Y2068" s="35"/>
      <c r="Z2068" s="35"/>
      <c r="AA2068" s="35"/>
      <c r="AB2068" s="35"/>
      <c r="AC2068" s="35"/>
      <c r="AD2068" s="35"/>
      <c r="AE2068" s="35"/>
      <c r="AT2068" s="18" t="s">
        <v>167</v>
      </c>
      <c r="AU2068" s="18" t="s">
        <v>85</v>
      </c>
    </row>
    <row r="2069" spans="1:65" s="14" customFormat="1" ht="11.25">
      <c r="B2069" s="215"/>
      <c r="C2069" s="216"/>
      <c r="D2069" s="199" t="s">
        <v>169</v>
      </c>
      <c r="E2069" s="217" t="s">
        <v>1</v>
      </c>
      <c r="F2069" s="218" t="s">
        <v>406</v>
      </c>
      <c r="G2069" s="216"/>
      <c r="H2069" s="217" t="s">
        <v>1</v>
      </c>
      <c r="I2069" s="219"/>
      <c r="J2069" s="216"/>
      <c r="K2069" s="216"/>
      <c r="L2069" s="220"/>
      <c r="M2069" s="221"/>
      <c r="N2069" s="222"/>
      <c r="O2069" s="222"/>
      <c r="P2069" s="222"/>
      <c r="Q2069" s="222"/>
      <c r="R2069" s="222"/>
      <c r="S2069" s="222"/>
      <c r="T2069" s="223"/>
      <c r="AT2069" s="224" t="s">
        <v>169</v>
      </c>
      <c r="AU2069" s="224" t="s">
        <v>85</v>
      </c>
      <c r="AV2069" s="14" t="s">
        <v>8</v>
      </c>
      <c r="AW2069" s="14" t="s">
        <v>32</v>
      </c>
      <c r="AX2069" s="14" t="s">
        <v>76</v>
      </c>
      <c r="AY2069" s="224" t="s">
        <v>158</v>
      </c>
    </row>
    <row r="2070" spans="1:65" s="13" customFormat="1" ht="11.25">
      <c r="B2070" s="204"/>
      <c r="C2070" s="205"/>
      <c r="D2070" s="199" t="s">
        <v>169</v>
      </c>
      <c r="E2070" s="206" t="s">
        <v>1</v>
      </c>
      <c r="F2070" s="207" t="s">
        <v>4747</v>
      </c>
      <c r="G2070" s="205"/>
      <c r="H2070" s="208">
        <v>21.13</v>
      </c>
      <c r="I2070" s="209"/>
      <c r="J2070" s="205"/>
      <c r="K2070" s="205"/>
      <c r="L2070" s="210"/>
      <c r="M2070" s="211"/>
      <c r="N2070" s="212"/>
      <c r="O2070" s="212"/>
      <c r="P2070" s="212"/>
      <c r="Q2070" s="212"/>
      <c r="R2070" s="212"/>
      <c r="S2070" s="212"/>
      <c r="T2070" s="213"/>
      <c r="AT2070" s="214" t="s">
        <v>169</v>
      </c>
      <c r="AU2070" s="214" t="s">
        <v>85</v>
      </c>
      <c r="AV2070" s="13" t="s">
        <v>85</v>
      </c>
      <c r="AW2070" s="13" t="s">
        <v>32</v>
      </c>
      <c r="AX2070" s="13" t="s">
        <v>8</v>
      </c>
      <c r="AY2070" s="214" t="s">
        <v>158</v>
      </c>
    </row>
    <row r="2071" spans="1:65" s="2" customFormat="1" ht="36">
      <c r="A2071" s="35"/>
      <c r="B2071" s="36"/>
      <c r="C2071" s="187" t="s">
        <v>4748</v>
      </c>
      <c r="D2071" s="187" t="s">
        <v>160</v>
      </c>
      <c r="E2071" s="188" t="s">
        <v>4749</v>
      </c>
      <c r="F2071" s="189" t="s">
        <v>4750</v>
      </c>
      <c r="G2071" s="190" t="s">
        <v>163</v>
      </c>
      <c r="H2071" s="191">
        <v>249.69</v>
      </c>
      <c r="I2071" s="192"/>
      <c r="J2071" s="191">
        <f>ROUND(I2071*H2071,0)</f>
        <v>0</v>
      </c>
      <c r="K2071" s="189" t="s">
        <v>164</v>
      </c>
      <c r="L2071" s="40"/>
      <c r="M2071" s="193" t="s">
        <v>1</v>
      </c>
      <c r="N2071" s="194" t="s">
        <v>41</v>
      </c>
      <c r="O2071" s="72"/>
      <c r="P2071" s="195">
        <f>O2071*H2071</f>
        <v>0</v>
      </c>
      <c r="Q2071" s="195">
        <v>1.25E-3</v>
      </c>
      <c r="R2071" s="195">
        <f>Q2071*H2071</f>
        <v>0.31211250000000001</v>
      </c>
      <c r="S2071" s="195">
        <v>0</v>
      </c>
      <c r="T2071" s="196">
        <f>S2071*H2071</f>
        <v>0</v>
      </c>
      <c r="U2071" s="35"/>
      <c r="V2071" s="35"/>
      <c r="W2071" s="35"/>
      <c r="X2071" s="35"/>
      <c r="Y2071" s="35"/>
      <c r="Z2071" s="35"/>
      <c r="AA2071" s="35"/>
      <c r="AB2071" s="35"/>
      <c r="AC2071" s="35"/>
      <c r="AD2071" s="35"/>
      <c r="AE2071" s="35"/>
      <c r="AR2071" s="197" t="s">
        <v>283</v>
      </c>
      <c r="AT2071" s="197" t="s">
        <v>160</v>
      </c>
      <c r="AU2071" s="197" t="s">
        <v>85</v>
      </c>
      <c r="AY2071" s="18" t="s">
        <v>158</v>
      </c>
      <c r="BE2071" s="198">
        <f>IF(N2071="základní",J2071,0)</f>
        <v>0</v>
      </c>
      <c r="BF2071" s="198">
        <f>IF(N2071="snížená",J2071,0)</f>
        <v>0</v>
      </c>
      <c r="BG2071" s="198">
        <f>IF(N2071="zákl. přenesená",J2071,0)</f>
        <v>0</v>
      </c>
      <c r="BH2071" s="198">
        <f>IF(N2071="sníž. přenesená",J2071,0)</f>
        <v>0</v>
      </c>
      <c r="BI2071" s="198">
        <f>IF(N2071="nulová",J2071,0)</f>
        <v>0</v>
      </c>
      <c r="BJ2071" s="18" t="s">
        <v>8</v>
      </c>
      <c r="BK2071" s="198">
        <f>ROUND(I2071*H2071,0)</f>
        <v>0</v>
      </c>
      <c r="BL2071" s="18" t="s">
        <v>283</v>
      </c>
      <c r="BM2071" s="197" t="s">
        <v>4751</v>
      </c>
    </row>
    <row r="2072" spans="1:65" s="2" customFormat="1" ht="54">
      <c r="A2072" s="35"/>
      <c r="B2072" s="36"/>
      <c r="C2072" s="37"/>
      <c r="D2072" s="199" t="s">
        <v>167</v>
      </c>
      <c r="E2072" s="37"/>
      <c r="F2072" s="200" t="s">
        <v>4752</v>
      </c>
      <c r="G2072" s="37"/>
      <c r="H2072" s="37"/>
      <c r="I2072" s="201"/>
      <c r="J2072" s="37"/>
      <c r="K2072" s="37"/>
      <c r="L2072" s="40"/>
      <c r="M2072" s="202"/>
      <c r="N2072" s="203"/>
      <c r="O2072" s="72"/>
      <c r="P2072" s="72"/>
      <c r="Q2072" s="72"/>
      <c r="R2072" s="72"/>
      <c r="S2072" s="72"/>
      <c r="T2072" s="73"/>
      <c r="U2072" s="35"/>
      <c r="V2072" s="35"/>
      <c r="W2072" s="35"/>
      <c r="X2072" s="35"/>
      <c r="Y2072" s="35"/>
      <c r="Z2072" s="35"/>
      <c r="AA2072" s="35"/>
      <c r="AB2072" s="35"/>
      <c r="AC2072" s="35"/>
      <c r="AD2072" s="35"/>
      <c r="AE2072" s="35"/>
      <c r="AT2072" s="18" t="s">
        <v>167</v>
      </c>
      <c r="AU2072" s="18" t="s">
        <v>85</v>
      </c>
    </row>
    <row r="2073" spans="1:65" s="13" customFormat="1" ht="22.5">
      <c r="B2073" s="204"/>
      <c r="C2073" s="205"/>
      <c r="D2073" s="199" t="s">
        <v>169</v>
      </c>
      <c r="E2073" s="206" t="s">
        <v>1</v>
      </c>
      <c r="F2073" s="207" t="s">
        <v>4753</v>
      </c>
      <c r="G2073" s="205"/>
      <c r="H2073" s="208">
        <v>249.69</v>
      </c>
      <c r="I2073" s="209"/>
      <c r="J2073" s="205"/>
      <c r="K2073" s="205"/>
      <c r="L2073" s="210"/>
      <c r="M2073" s="211"/>
      <c r="N2073" s="212"/>
      <c r="O2073" s="212"/>
      <c r="P2073" s="212"/>
      <c r="Q2073" s="212"/>
      <c r="R2073" s="212"/>
      <c r="S2073" s="212"/>
      <c r="T2073" s="213"/>
      <c r="AT2073" s="214" t="s">
        <v>169</v>
      </c>
      <c r="AU2073" s="214" t="s">
        <v>85</v>
      </c>
      <c r="AV2073" s="13" t="s">
        <v>85</v>
      </c>
      <c r="AW2073" s="13" t="s">
        <v>32</v>
      </c>
      <c r="AX2073" s="13" t="s">
        <v>8</v>
      </c>
      <c r="AY2073" s="214" t="s">
        <v>158</v>
      </c>
    </row>
    <row r="2074" spans="1:65" s="2" customFormat="1" ht="24">
      <c r="A2074" s="35"/>
      <c r="B2074" s="36"/>
      <c r="C2074" s="247" t="s">
        <v>4754</v>
      </c>
      <c r="D2074" s="247" t="s">
        <v>250</v>
      </c>
      <c r="E2074" s="248" t="s">
        <v>4755</v>
      </c>
      <c r="F2074" s="249" t="s">
        <v>4756</v>
      </c>
      <c r="G2074" s="250" t="s">
        <v>163</v>
      </c>
      <c r="H2074" s="251">
        <v>262.17</v>
      </c>
      <c r="I2074" s="252"/>
      <c r="J2074" s="251">
        <f>ROUND(I2074*H2074,0)</f>
        <v>0</v>
      </c>
      <c r="K2074" s="249" t="s">
        <v>164</v>
      </c>
      <c r="L2074" s="253"/>
      <c r="M2074" s="254" t="s">
        <v>1</v>
      </c>
      <c r="N2074" s="255" t="s">
        <v>41</v>
      </c>
      <c r="O2074" s="72"/>
      <c r="P2074" s="195">
        <f>O2074*H2074</f>
        <v>0</v>
      </c>
      <c r="Q2074" s="195">
        <v>8.0000000000000002E-3</v>
      </c>
      <c r="R2074" s="195">
        <f>Q2074*H2074</f>
        <v>2.0973600000000001</v>
      </c>
      <c r="S2074" s="195">
        <v>0</v>
      </c>
      <c r="T2074" s="196">
        <f>S2074*H2074</f>
        <v>0</v>
      </c>
      <c r="U2074" s="35"/>
      <c r="V2074" s="35"/>
      <c r="W2074" s="35"/>
      <c r="X2074" s="35"/>
      <c r="Y2074" s="35"/>
      <c r="Z2074" s="35"/>
      <c r="AA2074" s="35"/>
      <c r="AB2074" s="35"/>
      <c r="AC2074" s="35"/>
      <c r="AD2074" s="35"/>
      <c r="AE2074" s="35"/>
      <c r="AR2074" s="197" t="s">
        <v>373</v>
      </c>
      <c r="AT2074" s="197" t="s">
        <v>250</v>
      </c>
      <c r="AU2074" s="197" t="s">
        <v>85</v>
      </c>
      <c r="AY2074" s="18" t="s">
        <v>158</v>
      </c>
      <c r="BE2074" s="198">
        <f>IF(N2074="základní",J2074,0)</f>
        <v>0</v>
      </c>
      <c r="BF2074" s="198">
        <f>IF(N2074="snížená",J2074,0)</f>
        <v>0</v>
      </c>
      <c r="BG2074" s="198">
        <f>IF(N2074="zákl. přenesená",J2074,0)</f>
        <v>0</v>
      </c>
      <c r="BH2074" s="198">
        <f>IF(N2074="sníž. přenesená",J2074,0)</f>
        <v>0</v>
      </c>
      <c r="BI2074" s="198">
        <f>IF(N2074="nulová",J2074,0)</f>
        <v>0</v>
      </c>
      <c r="BJ2074" s="18" t="s">
        <v>8</v>
      </c>
      <c r="BK2074" s="198">
        <f>ROUND(I2074*H2074,0)</f>
        <v>0</v>
      </c>
      <c r="BL2074" s="18" t="s">
        <v>283</v>
      </c>
      <c r="BM2074" s="197" t="s">
        <v>4757</v>
      </c>
    </row>
    <row r="2075" spans="1:65" s="13" customFormat="1" ht="11.25">
      <c r="B2075" s="204"/>
      <c r="C2075" s="205"/>
      <c r="D2075" s="199" t="s">
        <v>169</v>
      </c>
      <c r="E2075" s="205"/>
      <c r="F2075" s="207" t="s">
        <v>4758</v>
      </c>
      <c r="G2075" s="205"/>
      <c r="H2075" s="208">
        <v>262.17</v>
      </c>
      <c r="I2075" s="209"/>
      <c r="J2075" s="205"/>
      <c r="K2075" s="205"/>
      <c r="L2075" s="210"/>
      <c r="M2075" s="211"/>
      <c r="N2075" s="212"/>
      <c r="O2075" s="212"/>
      <c r="P2075" s="212"/>
      <c r="Q2075" s="212"/>
      <c r="R2075" s="212"/>
      <c r="S2075" s="212"/>
      <c r="T2075" s="213"/>
      <c r="AT2075" s="214" t="s">
        <v>169</v>
      </c>
      <c r="AU2075" s="214" t="s">
        <v>85</v>
      </c>
      <c r="AV2075" s="13" t="s">
        <v>85</v>
      </c>
      <c r="AW2075" s="13" t="s">
        <v>4</v>
      </c>
      <c r="AX2075" s="13" t="s">
        <v>8</v>
      </c>
      <c r="AY2075" s="214" t="s">
        <v>158</v>
      </c>
    </row>
    <row r="2076" spans="1:65" s="2" customFormat="1" ht="48">
      <c r="A2076" s="35"/>
      <c r="B2076" s="36"/>
      <c r="C2076" s="187" t="s">
        <v>4759</v>
      </c>
      <c r="D2076" s="187" t="s">
        <v>160</v>
      </c>
      <c r="E2076" s="188" t="s">
        <v>4760</v>
      </c>
      <c r="F2076" s="189" t="s">
        <v>4761</v>
      </c>
      <c r="G2076" s="190" t="s">
        <v>1011</v>
      </c>
      <c r="H2076" s="192"/>
      <c r="I2076" s="192"/>
      <c r="J2076" s="191">
        <f>ROUND(I2076*H2076,0)</f>
        <v>0</v>
      </c>
      <c r="K2076" s="189" t="s">
        <v>164</v>
      </c>
      <c r="L2076" s="40"/>
      <c r="M2076" s="193" t="s">
        <v>1</v>
      </c>
      <c r="N2076" s="194" t="s">
        <v>41</v>
      </c>
      <c r="O2076" s="72"/>
      <c r="P2076" s="195">
        <f>O2076*H2076</f>
        <v>0</v>
      </c>
      <c r="Q2076" s="195">
        <v>0</v>
      </c>
      <c r="R2076" s="195">
        <f>Q2076*H2076</f>
        <v>0</v>
      </c>
      <c r="S2076" s="195">
        <v>0</v>
      </c>
      <c r="T2076" s="196">
        <f>S2076*H2076</f>
        <v>0</v>
      </c>
      <c r="U2076" s="35"/>
      <c r="V2076" s="35"/>
      <c r="W2076" s="35"/>
      <c r="X2076" s="35"/>
      <c r="Y2076" s="35"/>
      <c r="Z2076" s="35"/>
      <c r="AA2076" s="35"/>
      <c r="AB2076" s="35"/>
      <c r="AC2076" s="35"/>
      <c r="AD2076" s="35"/>
      <c r="AE2076" s="35"/>
      <c r="AR2076" s="197" t="s">
        <v>283</v>
      </c>
      <c r="AT2076" s="197" t="s">
        <v>160</v>
      </c>
      <c r="AU2076" s="197" t="s">
        <v>85</v>
      </c>
      <c r="AY2076" s="18" t="s">
        <v>158</v>
      </c>
      <c r="BE2076" s="198">
        <f>IF(N2076="základní",J2076,0)</f>
        <v>0</v>
      </c>
      <c r="BF2076" s="198">
        <f>IF(N2076="snížená",J2076,0)</f>
        <v>0</v>
      </c>
      <c r="BG2076" s="198">
        <f>IF(N2076="zákl. přenesená",J2076,0)</f>
        <v>0</v>
      </c>
      <c r="BH2076" s="198">
        <f>IF(N2076="sníž. přenesená",J2076,0)</f>
        <v>0</v>
      </c>
      <c r="BI2076" s="198">
        <f>IF(N2076="nulová",J2076,0)</f>
        <v>0</v>
      </c>
      <c r="BJ2076" s="18" t="s">
        <v>8</v>
      </c>
      <c r="BK2076" s="198">
        <f>ROUND(I2076*H2076,0)</f>
        <v>0</v>
      </c>
      <c r="BL2076" s="18" t="s">
        <v>283</v>
      </c>
      <c r="BM2076" s="197" t="s">
        <v>4762</v>
      </c>
    </row>
    <row r="2077" spans="1:65" s="2" customFormat="1" ht="117">
      <c r="A2077" s="35"/>
      <c r="B2077" s="36"/>
      <c r="C2077" s="37"/>
      <c r="D2077" s="199" t="s">
        <v>167</v>
      </c>
      <c r="E2077" s="37"/>
      <c r="F2077" s="200" t="s">
        <v>4763</v>
      </c>
      <c r="G2077" s="37"/>
      <c r="H2077" s="37"/>
      <c r="I2077" s="201"/>
      <c r="J2077" s="37"/>
      <c r="K2077" s="37"/>
      <c r="L2077" s="40"/>
      <c r="M2077" s="202"/>
      <c r="N2077" s="203"/>
      <c r="O2077" s="72"/>
      <c r="P2077" s="72"/>
      <c r="Q2077" s="72"/>
      <c r="R2077" s="72"/>
      <c r="S2077" s="72"/>
      <c r="T2077" s="73"/>
      <c r="U2077" s="35"/>
      <c r="V2077" s="35"/>
      <c r="W2077" s="35"/>
      <c r="X2077" s="35"/>
      <c r="Y2077" s="35"/>
      <c r="Z2077" s="35"/>
      <c r="AA2077" s="35"/>
      <c r="AB2077" s="35"/>
      <c r="AC2077" s="35"/>
      <c r="AD2077" s="35"/>
      <c r="AE2077" s="35"/>
      <c r="AT2077" s="18" t="s">
        <v>167</v>
      </c>
      <c r="AU2077" s="18" t="s">
        <v>85</v>
      </c>
    </row>
    <row r="2078" spans="1:65" s="12" customFormat="1" ht="22.9" customHeight="1">
      <c r="B2078" s="171"/>
      <c r="C2078" s="172"/>
      <c r="D2078" s="173" t="s">
        <v>75</v>
      </c>
      <c r="E2078" s="185" t="s">
        <v>3289</v>
      </c>
      <c r="F2078" s="185" t="s">
        <v>4764</v>
      </c>
      <c r="G2078" s="172"/>
      <c r="H2078" s="172"/>
      <c r="I2078" s="175"/>
      <c r="J2078" s="186">
        <f>BK2078</f>
        <v>0</v>
      </c>
      <c r="K2078" s="172"/>
      <c r="L2078" s="177"/>
      <c r="M2078" s="178"/>
      <c r="N2078" s="179"/>
      <c r="O2078" s="179"/>
      <c r="P2078" s="180">
        <f>SUM(P2079:P2110)</f>
        <v>0</v>
      </c>
      <c r="Q2078" s="179"/>
      <c r="R2078" s="180">
        <f>SUM(R2079:R2110)</f>
        <v>1.3212472</v>
      </c>
      <c r="S2078" s="179"/>
      <c r="T2078" s="181">
        <f>SUM(T2079:T2110)</f>
        <v>0</v>
      </c>
      <c r="AR2078" s="182" t="s">
        <v>85</v>
      </c>
      <c r="AT2078" s="183" t="s">
        <v>75</v>
      </c>
      <c r="AU2078" s="183" t="s">
        <v>8</v>
      </c>
      <c r="AY2078" s="182" t="s">
        <v>158</v>
      </c>
      <c r="BK2078" s="184">
        <f>SUM(BK2079:BK2110)</f>
        <v>0</v>
      </c>
    </row>
    <row r="2079" spans="1:65" s="2" customFormat="1" ht="24">
      <c r="A2079" s="35"/>
      <c r="B2079" s="36"/>
      <c r="C2079" s="187" t="s">
        <v>4765</v>
      </c>
      <c r="D2079" s="187" t="s">
        <v>160</v>
      </c>
      <c r="E2079" s="188" t="s">
        <v>4766</v>
      </c>
      <c r="F2079" s="189" t="s">
        <v>4767</v>
      </c>
      <c r="G2079" s="190" t="s">
        <v>309</v>
      </c>
      <c r="H2079" s="191">
        <v>120.74</v>
      </c>
      <c r="I2079" s="192"/>
      <c r="J2079" s="191">
        <f>ROUND(I2079*H2079,0)</f>
        <v>0</v>
      </c>
      <c r="K2079" s="189" t="s">
        <v>164</v>
      </c>
      <c r="L2079" s="40"/>
      <c r="M2079" s="193" t="s">
        <v>1</v>
      </c>
      <c r="N2079" s="194" t="s">
        <v>41</v>
      </c>
      <c r="O2079" s="72"/>
      <c r="P2079" s="195">
        <f>O2079*H2079</f>
        <v>0</v>
      </c>
      <c r="Q2079" s="195">
        <v>1.82E-3</v>
      </c>
      <c r="R2079" s="195">
        <f>Q2079*H2079</f>
        <v>0.21974679999999999</v>
      </c>
      <c r="S2079" s="195">
        <v>0</v>
      </c>
      <c r="T2079" s="196">
        <f>S2079*H2079</f>
        <v>0</v>
      </c>
      <c r="U2079" s="35"/>
      <c r="V2079" s="35"/>
      <c r="W2079" s="35"/>
      <c r="X2079" s="35"/>
      <c r="Y2079" s="35"/>
      <c r="Z2079" s="35"/>
      <c r="AA2079" s="35"/>
      <c r="AB2079" s="35"/>
      <c r="AC2079" s="35"/>
      <c r="AD2079" s="35"/>
      <c r="AE2079" s="35"/>
      <c r="AR2079" s="197" t="s">
        <v>283</v>
      </c>
      <c r="AT2079" s="197" t="s">
        <v>160</v>
      </c>
      <c r="AU2079" s="197" t="s">
        <v>85</v>
      </c>
      <c r="AY2079" s="18" t="s">
        <v>158</v>
      </c>
      <c r="BE2079" s="198">
        <f>IF(N2079="základní",J2079,0)</f>
        <v>0</v>
      </c>
      <c r="BF2079" s="198">
        <f>IF(N2079="snížená",J2079,0)</f>
        <v>0</v>
      </c>
      <c r="BG2079" s="198">
        <f>IF(N2079="zákl. přenesená",J2079,0)</f>
        <v>0</v>
      </c>
      <c r="BH2079" s="198">
        <f>IF(N2079="sníž. přenesená",J2079,0)</f>
        <v>0</v>
      </c>
      <c r="BI2079" s="198">
        <f>IF(N2079="nulová",J2079,0)</f>
        <v>0</v>
      </c>
      <c r="BJ2079" s="18" t="s">
        <v>8</v>
      </c>
      <c r="BK2079" s="198">
        <f>ROUND(I2079*H2079,0)</f>
        <v>0</v>
      </c>
      <c r="BL2079" s="18" t="s">
        <v>283</v>
      </c>
      <c r="BM2079" s="197" t="s">
        <v>4768</v>
      </c>
    </row>
    <row r="2080" spans="1:65" s="2" customFormat="1" ht="18">
      <c r="A2080" s="35"/>
      <c r="B2080" s="36"/>
      <c r="C2080" s="37"/>
      <c r="D2080" s="199" t="s">
        <v>167</v>
      </c>
      <c r="E2080" s="37"/>
      <c r="F2080" s="200" t="s">
        <v>4769</v>
      </c>
      <c r="G2080" s="37"/>
      <c r="H2080" s="37"/>
      <c r="I2080" s="201"/>
      <c r="J2080" s="37"/>
      <c r="K2080" s="37"/>
      <c r="L2080" s="40"/>
      <c r="M2080" s="202"/>
      <c r="N2080" s="203"/>
      <c r="O2080" s="72"/>
      <c r="P2080" s="72"/>
      <c r="Q2080" s="72"/>
      <c r="R2080" s="72"/>
      <c r="S2080" s="72"/>
      <c r="T2080" s="73"/>
      <c r="U2080" s="35"/>
      <c r="V2080" s="35"/>
      <c r="W2080" s="35"/>
      <c r="X2080" s="35"/>
      <c r="Y2080" s="35"/>
      <c r="Z2080" s="35"/>
      <c r="AA2080" s="35"/>
      <c r="AB2080" s="35"/>
      <c r="AC2080" s="35"/>
      <c r="AD2080" s="35"/>
      <c r="AE2080" s="35"/>
      <c r="AT2080" s="18" t="s">
        <v>167</v>
      </c>
      <c r="AU2080" s="18" t="s">
        <v>85</v>
      </c>
    </row>
    <row r="2081" spans="1:65" s="13" customFormat="1" ht="11.25">
      <c r="B2081" s="204"/>
      <c r="C2081" s="205"/>
      <c r="D2081" s="199" t="s">
        <v>169</v>
      </c>
      <c r="E2081" s="206" t="s">
        <v>1</v>
      </c>
      <c r="F2081" s="207" t="s">
        <v>4770</v>
      </c>
      <c r="G2081" s="205"/>
      <c r="H2081" s="208">
        <v>108.74</v>
      </c>
      <c r="I2081" s="209"/>
      <c r="J2081" s="205"/>
      <c r="K2081" s="205"/>
      <c r="L2081" s="210"/>
      <c r="M2081" s="211"/>
      <c r="N2081" s="212"/>
      <c r="O2081" s="212"/>
      <c r="P2081" s="212"/>
      <c r="Q2081" s="212"/>
      <c r="R2081" s="212"/>
      <c r="S2081" s="212"/>
      <c r="T2081" s="213"/>
      <c r="AT2081" s="214" t="s">
        <v>169</v>
      </c>
      <c r="AU2081" s="214" t="s">
        <v>85</v>
      </c>
      <c r="AV2081" s="13" t="s">
        <v>85</v>
      </c>
      <c r="AW2081" s="13" t="s">
        <v>32</v>
      </c>
      <c r="AX2081" s="13" t="s">
        <v>76</v>
      </c>
      <c r="AY2081" s="214" t="s">
        <v>158</v>
      </c>
    </row>
    <row r="2082" spans="1:65" s="13" customFormat="1" ht="11.25">
      <c r="B2082" s="204"/>
      <c r="C2082" s="205"/>
      <c r="D2082" s="199" t="s">
        <v>169</v>
      </c>
      <c r="E2082" s="206" t="s">
        <v>1</v>
      </c>
      <c r="F2082" s="207" t="s">
        <v>4771</v>
      </c>
      <c r="G2082" s="205"/>
      <c r="H2082" s="208">
        <v>12</v>
      </c>
      <c r="I2082" s="209"/>
      <c r="J2082" s="205"/>
      <c r="K2082" s="205"/>
      <c r="L2082" s="210"/>
      <c r="M2082" s="211"/>
      <c r="N2082" s="212"/>
      <c r="O2082" s="212"/>
      <c r="P2082" s="212"/>
      <c r="Q2082" s="212"/>
      <c r="R2082" s="212"/>
      <c r="S2082" s="212"/>
      <c r="T2082" s="213"/>
      <c r="AT2082" s="214" t="s">
        <v>169</v>
      </c>
      <c r="AU2082" s="214" t="s">
        <v>85</v>
      </c>
      <c r="AV2082" s="13" t="s">
        <v>85</v>
      </c>
      <c r="AW2082" s="13" t="s">
        <v>32</v>
      </c>
      <c r="AX2082" s="13" t="s">
        <v>76</v>
      </c>
      <c r="AY2082" s="214" t="s">
        <v>158</v>
      </c>
    </row>
    <row r="2083" spans="1:65" s="16" customFormat="1" ht="11.25">
      <c r="B2083" s="236"/>
      <c r="C2083" s="237"/>
      <c r="D2083" s="199" t="s">
        <v>169</v>
      </c>
      <c r="E2083" s="238" t="s">
        <v>1</v>
      </c>
      <c r="F2083" s="239" t="s">
        <v>189</v>
      </c>
      <c r="G2083" s="237"/>
      <c r="H2083" s="240">
        <v>120.74</v>
      </c>
      <c r="I2083" s="241"/>
      <c r="J2083" s="237"/>
      <c r="K2083" s="237"/>
      <c r="L2083" s="242"/>
      <c r="M2083" s="243"/>
      <c r="N2083" s="244"/>
      <c r="O2083" s="244"/>
      <c r="P2083" s="244"/>
      <c r="Q2083" s="244"/>
      <c r="R2083" s="244"/>
      <c r="S2083" s="244"/>
      <c r="T2083" s="245"/>
      <c r="AT2083" s="246" t="s">
        <v>169</v>
      </c>
      <c r="AU2083" s="246" t="s">
        <v>85</v>
      </c>
      <c r="AV2083" s="16" t="s">
        <v>165</v>
      </c>
      <c r="AW2083" s="16" t="s">
        <v>32</v>
      </c>
      <c r="AX2083" s="16" t="s">
        <v>8</v>
      </c>
      <c r="AY2083" s="246" t="s">
        <v>158</v>
      </c>
    </row>
    <row r="2084" spans="1:65" s="2" customFormat="1" ht="33" customHeight="1">
      <c r="A2084" s="35"/>
      <c r="B2084" s="36"/>
      <c r="C2084" s="187" t="s">
        <v>4772</v>
      </c>
      <c r="D2084" s="187" t="s">
        <v>160</v>
      </c>
      <c r="E2084" s="188" t="s">
        <v>4773</v>
      </c>
      <c r="F2084" s="189" t="s">
        <v>4774</v>
      </c>
      <c r="G2084" s="190" t="s">
        <v>309</v>
      </c>
      <c r="H2084" s="191">
        <v>2.1</v>
      </c>
      <c r="I2084" s="192"/>
      <c r="J2084" s="191">
        <f>ROUND(I2084*H2084,0)</f>
        <v>0</v>
      </c>
      <c r="K2084" s="189" t="s">
        <v>164</v>
      </c>
      <c r="L2084" s="40"/>
      <c r="M2084" s="193" t="s">
        <v>1</v>
      </c>
      <c r="N2084" s="194" t="s">
        <v>41</v>
      </c>
      <c r="O2084" s="72"/>
      <c r="P2084" s="195">
        <f>O2084*H2084</f>
        <v>0</v>
      </c>
      <c r="Q2084" s="195">
        <v>7.2999999999999996E-4</v>
      </c>
      <c r="R2084" s="195">
        <f>Q2084*H2084</f>
        <v>1.5330000000000001E-3</v>
      </c>
      <c r="S2084" s="195">
        <v>0</v>
      </c>
      <c r="T2084" s="196">
        <f>S2084*H2084</f>
        <v>0</v>
      </c>
      <c r="U2084" s="35"/>
      <c r="V2084" s="35"/>
      <c r="W2084" s="35"/>
      <c r="X2084" s="35"/>
      <c r="Y2084" s="35"/>
      <c r="Z2084" s="35"/>
      <c r="AA2084" s="35"/>
      <c r="AB2084" s="35"/>
      <c r="AC2084" s="35"/>
      <c r="AD2084" s="35"/>
      <c r="AE2084" s="35"/>
      <c r="AR2084" s="197" t="s">
        <v>283</v>
      </c>
      <c r="AT2084" s="197" t="s">
        <v>160</v>
      </c>
      <c r="AU2084" s="197" t="s">
        <v>85</v>
      </c>
      <c r="AY2084" s="18" t="s">
        <v>158</v>
      </c>
      <c r="BE2084" s="198">
        <f>IF(N2084="základní",J2084,0)</f>
        <v>0</v>
      </c>
      <c r="BF2084" s="198">
        <f>IF(N2084="snížená",J2084,0)</f>
        <v>0</v>
      </c>
      <c r="BG2084" s="198">
        <f>IF(N2084="zákl. přenesená",J2084,0)</f>
        <v>0</v>
      </c>
      <c r="BH2084" s="198">
        <f>IF(N2084="sníž. přenesená",J2084,0)</f>
        <v>0</v>
      </c>
      <c r="BI2084" s="198">
        <f>IF(N2084="nulová",J2084,0)</f>
        <v>0</v>
      </c>
      <c r="BJ2084" s="18" t="s">
        <v>8</v>
      </c>
      <c r="BK2084" s="198">
        <f>ROUND(I2084*H2084,0)</f>
        <v>0</v>
      </c>
      <c r="BL2084" s="18" t="s">
        <v>283</v>
      </c>
      <c r="BM2084" s="197" t="s">
        <v>4775</v>
      </c>
    </row>
    <row r="2085" spans="1:65" s="13" customFormat="1" ht="11.25">
      <c r="B2085" s="204"/>
      <c r="C2085" s="205"/>
      <c r="D2085" s="199" t="s">
        <v>169</v>
      </c>
      <c r="E2085" s="206" t="s">
        <v>1</v>
      </c>
      <c r="F2085" s="207" t="s">
        <v>4776</v>
      </c>
      <c r="G2085" s="205"/>
      <c r="H2085" s="208">
        <v>2.1</v>
      </c>
      <c r="I2085" s="209"/>
      <c r="J2085" s="205"/>
      <c r="K2085" s="205"/>
      <c r="L2085" s="210"/>
      <c r="M2085" s="211"/>
      <c r="N2085" s="212"/>
      <c r="O2085" s="212"/>
      <c r="P2085" s="212"/>
      <c r="Q2085" s="212"/>
      <c r="R2085" s="212"/>
      <c r="S2085" s="212"/>
      <c r="T2085" s="213"/>
      <c r="AT2085" s="214" t="s">
        <v>169</v>
      </c>
      <c r="AU2085" s="214" t="s">
        <v>85</v>
      </c>
      <c r="AV2085" s="13" t="s">
        <v>85</v>
      </c>
      <c r="AW2085" s="13" t="s">
        <v>32</v>
      </c>
      <c r="AX2085" s="13" t="s">
        <v>8</v>
      </c>
      <c r="AY2085" s="214" t="s">
        <v>158</v>
      </c>
    </row>
    <row r="2086" spans="1:65" s="2" customFormat="1" ht="33" customHeight="1">
      <c r="A2086" s="35"/>
      <c r="B2086" s="36"/>
      <c r="C2086" s="187" t="s">
        <v>4777</v>
      </c>
      <c r="D2086" s="187" t="s">
        <v>160</v>
      </c>
      <c r="E2086" s="188" t="s">
        <v>4778</v>
      </c>
      <c r="F2086" s="189" t="s">
        <v>4779</v>
      </c>
      <c r="G2086" s="190" t="s">
        <v>309</v>
      </c>
      <c r="H2086" s="191">
        <v>5</v>
      </c>
      <c r="I2086" s="192"/>
      <c r="J2086" s="191">
        <f>ROUND(I2086*H2086,0)</f>
        <v>0</v>
      </c>
      <c r="K2086" s="189" t="s">
        <v>164</v>
      </c>
      <c r="L2086" s="40"/>
      <c r="M2086" s="193" t="s">
        <v>1</v>
      </c>
      <c r="N2086" s="194" t="s">
        <v>41</v>
      </c>
      <c r="O2086" s="72"/>
      <c r="P2086" s="195">
        <f>O2086*H2086</f>
        <v>0</v>
      </c>
      <c r="Q2086" s="195">
        <v>2.1800000000000001E-3</v>
      </c>
      <c r="R2086" s="195">
        <f>Q2086*H2086</f>
        <v>1.09E-2</v>
      </c>
      <c r="S2086" s="195">
        <v>0</v>
      </c>
      <c r="T2086" s="196">
        <f>S2086*H2086</f>
        <v>0</v>
      </c>
      <c r="U2086" s="35"/>
      <c r="V2086" s="35"/>
      <c r="W2086" s="35"/>
      <c r="X2086" s="35"/>
      <c r="Y2086" s="35"/>
      <c r="Z2086" s="35"/>
      <c r="AA2086" s="35"/>
      <c r="AB2086" s="35"/>
      <c r="AC2086" s="35"/>
      <c r="AD2086" s="35"/>
      <c r="AE2086" s="35"/>
      <c r="AR2086" s="197" t="s">
        <v>283</v>
      </c>
      <c r="AT2086" s="197" t="s">
        <v>160</v>
      </c>
      <c r="AU2086" s="197" t="s">
        <v>85</v>
      </c>
      <c r="AY2086" s="18" t="s">
        <v>158</v>
      </c>
      <c r="BE2086" s="198">
        <f>IF(N2086="základní",J2086,0)</f>
        <v>0</v>
      </c>
      <c r="BF2086" s="198">
        <f>IF(N2086="snížená",J2086,0)</f>
        <v>0</v>
      </c>
      <c r="BG2086" s="198">
        <f>IF(N2086="zákl. přenesená",J2086,0)</f>
        <v>0</v>
      </c>
      <c r="BH2086" s="198">
        <f>IF(N2086="sníž. přenesená",J2086,0)</f>
        <v>0</v>
      </c>
      <c r="BI2086" s="198">
        <f>IF(N2086="nulová",J2086,0)</f>
        <v>0</v>
      </c>
      <c r="BJ2086" s="18" t="s">
        <v>8</v>
      </c>
      <c r="BK2086" s="198">
        <f>ROUND(I2086*H2086,0)</f>
        <v>0</v>
      </c>
      <c r="BL2086" s="18" t="s">
        <v>283</v>
      </c>
      <c r="BM2086" s="197" t="s">
        <v>4780</v>
      </c>
    </row>
    <row r="2087" spans="1:65" s="2" customFormat="1" ht="45">
      <c r="A2087" s="35"/>
      <c r="B2087" s="36"/>
      <c r="C2087" s="37"/>
      <c r="D2087" s="199" t="s">
        <v>167</v>
      </c>
      <c r="E2087" s="37"/>
      <c r="F2087" s="200" t="s">
        <v>4781</v>
      </c>
      <c r="G2087" s="37"/>
      <c r="H2087" s="37"/>
      <c r="I2087" s="201"/>
      <c r="J2087" s="37"/>
      <c r="K2087" s="37"/>
      <c r="L2087" s="40"/>
      <c r="M2087" s="202"/>
      <c r="N2087" s="203"/>
      <c r="O2087" s="72"/>
      <c r="P2087" s="72"/>
      <c r="Q2087" s="72"/>
      <c r="R2087" s="72"/>
      <c r="S2087" s="72"/>
      <c r="T2087" s="73"/>
      <c r="U2087" s="35"/>
      <c r="V2087" s="35"/>
      <c r="W2087" s="35"/>
      <c r="X2087" s="35"/>
      <c r="Y2087" s="35"/>
      <c r="Z2087" s="35"/>
      <c r="AA2087" s="35"/>
      <c r="AB2087" s="35"/>
      <c r="AC2087" s="35"/>
      <c r="AD2087" s="35"/>
      <c r="AE2087" s="35"/>
      <c r="AT2087" s="18" t="s">
        <v>167</v>
      </c>
      <c r="AU2087" s="18" t="s">
        <v>85</v>
      </c>
    </row>
    <row r="2088" spans="1:65" s="13" customFormat="1" ht="11.25">
      <c r="B2088" s="204"/>
      <c r="C2088" s="205"/>
      <c r="D2088" s="199" t="s">
        <v>169</v>
      </c>
      <c r="E2088" s="206" t="s">
        <v>1</v>
      </c>
      <c r="F2088" s="207" t="s">
        <v>4782</v>
      </c>
      <c r="G2088" s="205"/>
      <c r="H2088" s="208">
        <v>5</v>
      </c>
      <c r="I2088" s="209"/>
      <c r="J2088" s="205"/>
      <c r="K2088" s="205"/>
      <c r="L2088" s="210"/>
      <c r="M2088" s="211"/>
      <c r="N2088" s="212"/>
      <c r="O2088" s="212"/>
      <c r="P2088" s="212"/>
      <c r="Q2088" s="212"/>
      <c r="R2088" s="212"/>
      <c r="S2088" s="212"/>
      <c r="T2088" s="213"/>
      <c r="AT2088" s="214" t="s">
        <v>169</v>
      </c>
      <c r="AU2088" s="214" t="s">
        <v>85</v>
      </c>
      <c r="AV2088" s="13" t="s">
        <v>85</v>
      </c>
      <c r="AW2088" s="13" t="s">
        <v>32</v>
      </c>
      <c r="AX2088" s="13" t="s">
        <v>8</v>
      </c>
      <c r="AY2088" s="214" t="s">
        <v>158</v>
      </c>
    </row>
    <row r="2089" spans="1:65" s="2" customFormat="1" ht="36">
      <c r="A2089" s="35"/>
      <c r="B2089" s="36"/>
      <c r="C2089" s="187" t="s">
        <v>4783</v>
      </c>
      <c r="D2089" s="187" t="s">
        <v>160</v>
      </c>
      <c r="E2089" s="188" t="s">
        <v>4784</v>
      </c>
      <c r="F2089" s="189" t="s">
        <v>4785</v>
      </c>
      <c r="G2089" s="190" t="s">
        <v>309</v>
      </c>
      <c r="H2089" s="191">
        <v>97.91</v>
      </c>
      <c r="I2089" s="192"/>
      <c r="J2089" s="191">
        <f>ROUND(I2089*H2089,0)</f>
        <v>0</v>
      </c>
      <c r="K2089" s="189" t="s">
        <v>164</v>
      </c>
      <c r="L2089" s="40"/>
      <c r="M2089" s="193" t="s">
        <v>1</v>
      </c>
      <c r="N2089" s="194" t="s">
        <v>41</v>
      </c>
      <c r="O2089" s="72"/>
      <c r="P2089" s="195">
        <f>O2089*H2089</f>
        <v>0</v>
      </c>
      <c r="Q2089" s="195">
        <v>5.8399999999999997E-3</v>
      </c>
      <c r="R2089" s="195">
        <f>Q2089*H2089</f>
        <v>0.57179439999999992</v>
      </c>
      <c r="S2089" s="195">
        <v>0</v>
      </c>
      <c r="T2089" s="196">
        <f>S2089*H2089</f>
        <v>0</v>
      </c>
      <c r="U2089" s="35"/>
      <c r="V2089" s="35"/>
      <c r="W2089" s="35"/>
      <c r="X2089" s="35"/>
      <c r="Y2089" s="35"/>
      <c r="Z2089" s="35"/>
      <c r="AA2089" s="35"/>
      <c r="AB2089" s="35"/>
      <c r="AC2089" s="35"/>
      <c r="AD2089" s="35"/>
      <c r="AE2089" s="35"/>
      <c r="AR2089" s="197" t="s">
        <v>283</v>
      </c>
      <c r="AT2089" s="197" t="s">
        <v>160</v>
      </c>
      <c r="AU2089" s="197" t="s">
        <v>85</v>
      </c>
      <c r="AY2089" s="18" t="s">
        <v>158</v>
      </c>
      <c r="BE2089" s="198">
        <f>IF(N2089="základní",J2089,0)</f>
        <v>0</v>
      </c>
      <c r="BF2089" s="198">
        <f>IF(N2089="snížená",J2089,0)</f>
        <v>0</v>
      </c>
      <c r="BG2089" s="198">
        <f>IF(N2089="zákl. přenesená",J2089,0)</f>
        <v>0</v>
      </c>
      <c r="BH2089" s="198">
        <f>IF(N2089="sníž. přenesená",J2089,0)</f>
        <v>0</v>
      </c>
      <c r="BI2089" s="198">
        <f>IF(N2089="nulová",J2089,0)</f>
        <v>0</v>
      </c>
      <c r="BJ2089" s="18" t="s">
        <v>8</v>
      </c>
      <c r="BK2089" s="198">
        <f>ROUND(I2089*H2089,0)</f>
        <v>0</v>
      </c>
      <c r="BL2089" s="18" t="s">
        <v>283</v>
      </c>
      <c r="BM2089" s="197" t="s">
        <v>4786</v>
      </c>
    </row>
    <row r="2090" spans="1:65" s="13" customFormat="1" ht="11.25">
      <c r="B2090" s="204"/>
      <c r="C2090" s="205"/>
      <c r="D2090" s="199" t="s">
        <v>169</v>
      </c>
      <c r="E2090" s="206" t="s">
        <v>1</v>
      </c>
      <c r="F2090" s="207" t="s">
        <v>4787</v>
      </c>
      <c r="G2090" s="205"/>
      <c r="H2090" s="208">
        <v>97.91</v>
      </c>
      <c r="I2090" s="209"/>
      <c r="J2090" s="205"/>
      <c r="K2090" s="205"/>
      <c r="L2090" s="210"/>
      <c r="M2090" s="211"/>
      <c r="N2090" s="212"/>
      <c r="O2090" s="212"/>
      <c r="P2090" s="212"/>
      <c r="Q2090" s="212"/>
      <c r="R2090" s="212"/>
      <c r="S2090" s="212"/>
      <c r="T2090" s="213"/>
      <c r="AT2090" s="214" t="s">
        <v>169</v>
      </c>
      <c r="AU2090" s="214" t="s">
        <v>85</v>
      </c>
      <c r="AV2090" s="13" t="s">
        <v>85</v>
      </c>
      <c r="AW2090" s="13" t="s">
        <v>32</v>
      </c>
      <c r="AX2090" s="13" t="s">
        <v>8</v>
      </c>
      <c r="AY2090" s="214" t="s">
        <v>158</v>
      </c>
    </row>
    <row r="2091" spans="1:65" s="2" customFormat="1" ht="36">
      <c r="A2091" s="35"/>
      <c r="B2091" s="36"/>
      <c r="C2091" s="187" t="s">
        <v>4788</v>
      </c>
      <c r="D2091" s="187" t="s">
        <v>160</v>
      </c>
      <c r="E2091" s="188" t="s">
        <v>4789</v>
      </c>
      <c r="F2091" s="189" t="s">
        <v>4790</v>
      </c>
      <c r="G2091" s="190" t="s">
        <v>309</v>
      </c>
      <c r="H2091" s="191">
        <v>20.05</v>
      </c>
      <c r="I2091" s="192"/>
      <c r="J2091" s="191">
        <f>ROUND(I2091*H2091,0)</f>
        <v>0</v>
      </c>
      <c r="K2091" s="189" t="s">
        <v>164</v>
      </c>
      <c r="L2091" s="40"/>
      <c r="M2091" s="193" t="s">
        <v>1</v>
      </c>
      <c r="N2091" s="194" t="s">
        <v>41</v>
      </c>
      <c r="O2091" s="72"/>
      <c r="P2091" s="195">
        <f>O2091*H2091</f>
        <v>0</v>
      </c>
      <c r="Q2091" s="195">
        <v>6.5300000000000002E-3</v>
      </c>
      <c r="R2091" s="195">
        <f>Q2091*H2091</f>
        <v>0.1309265</v>
      </c>
      <c r="S2091" s="195">
        <v>0</v>
      </c>
      <c r="T2091" s="196">
        <f>S2091*H2091</f>
        <v>0</v>
      </c>
      <c r="U2091" s="35"/>
      <c r="V2091" s="35"/>
      <c r="W2091" s="35"/>
      <c r="X2091" s="35"/>
      <c r="Y2091" s="35"/>
      <c r="Z2091" s="35"/>
      <c r="AA2091" s="35"/>
      <c r="AB2091" s="35"/>
      <c r="AC2091" s="35"/>
      <c r="AD2091" s="35"/>
      <c r="AE2091" s="35"/>
      <c r="AR2091" s="197" t="s">
        <v>283</v>
      </c>
      <c r="AT2091" s="197" t="s">
        <v>160</v>
      </c>
      <c r="AU2091" s="197" t="s">
        <v>85</v>
      </c>
      <c r="AY2091" s="18" t="s">
        <v>158</v>
      </c>
      <c r="BE2091" s="198">
        <f>IF(N2091="základní",J2091,0)</f>
        <v>0</v>
      </c>
      <c r="BF2091" s="198">
        <f>IF(N2091="snížená",J2091,0)</f>
        <v>0</v>
      </c>
      <c r="BG2091" s="198">
        <f>IF(N2091="zákl. přenesená",J2091,0)</f>
        <v>0</v>
      </c>
      <c r="BH2091" s="198">
        <f>IF(N2091="sníž. přenesená",J2091,0)</f>
        <v>0</v>
      </c>
      <c r="BI2091" s="198">
        <f>IF(N2091="nulová",J2091,0)</f>
        <v>0</v>
      </c>
      <c r="BJ2091" s="18" t="s">
        <v>8</v>
      </c>
      <c r="BK2091" s="198">
        <f>ROUND(I2091*H2091,0)</f>
        <v>0</v>
      </c>
      <c r="BL2091" s="18" t="s">
        <v>283</v>
      </c>
      <c r="BM2091" s="197" t="s">
        <v>4791</v>
      </c>
    </row>
    <row r="2092" spans="1:65" s="13" customFormat="1" ht="11.25">
      <c r="B2092" s="204"/>
      <c r="C2092" s="205"/>
      <c r="D2092" s="199" t="s">
        <v>169</v>
      </c>
      <c r="E2092" s="206" t="s">
        <v>1</v>
      </c>
      <c r="F2092" s="207" t="s">
        <v>4792</v>
      </c>
      <c r="G2092" s="205"/>
      <c r="H2092" s="208">
        <v>20.05</v>
      </c>
      <c r="I2092" s="209"/>
      <c r="J2092" s="205"/>
      <c r="K2092" s="205"/>
      <c r="L2092" s="210"/>
      <c r="M2092" s="211"/>
      <c r="N2092" s="212"/>
      <c r="O2092" s="212"/>
      <c r="P2092" s="212"/>
      <c r="Q2092" s="212"/>
      <c r="R2092" s="212"/>
      <c r="S2092" s="212"/>
      <c r="T2092" s="213"/>
      <c r="AT2092" s="214" t="s">
        <v>169</v>
      </c>
      <c r="AU2092" s="214" t="s">
        <v>85</v>
      </c>
      <c r="AV2092" s="13" t="s">
        <v>85</v>
      </c>
      <c r="AW2092" s="13" t="s">
        <v>32</v>
      </c>
      <c r="AX2092" s="13" t="s">
        <v>8</v>
      </c>
      <c r="AY2092" s="214" t="s">
        <v>158</v>
      </c>
    </row>
    <row r="2093" spans="1:65" s="2" customFormat="1" ht="36">
      <c r="A2093" s="35"/>
      <c r="B2093" s="36"/>
      <c r="C2093" s="187" t="s">
        <v>4793</v>
      </c>
      <c r="D2093" s="187" t="s">
        <v>160</v>
      </c>
      <c r="E2093" s="188" t="s">
        <v>4794</v>
      </c>
      <c r="F2093" s="189" t="s">
        <v>4795</v>
      </c>
      <c r="G2093" s="190" t="s">
        <v>309</v>
      </c>
      <c r="H2093" s="191">
        <v>35.9</v>
      </c>
      <c r="I2093" s="192"/>
      <c r="J2093" s="191">
        <f>ROUND(I2093*H2093,0)</f>
        <v>0</v>
      </c>
      <c r="K2093" s="189" t="s">
        <v>164</v>
      </c>
      <c r="L2093" s="40"/>
      <c r="M2093" s="193" t="s">
        <v>1</v>
      </c>
      <c r="N2093" s="194" t="s">
        <v>41</v>
      </c>
      <c r="O2093" s="72"/>
      <c r="P2093" s="195">
        <f>O2093*H2093</f>
        <v>0</v>
      </c>
      <c r="Q2093" s="195">
        <v>6.96E-3</v>
      </c>
      <c r="R2093" s="195">
        <f>Q2093*H2093</f>
        <v>0.249864</v>
      </c>
      <c r="S2093" s="195">
        <v>0</v>
      </c>
      <c r="T2093" s="196">
        <f>S2093*H2093</f>
        <v>0</v>
      </c>
      <c r="U2093" s="35"/>
      <c r="V2093" s="35"/>
      <c r="W2093" s="35"/>
      <c r="X2093" s="35"/>
      <c r="Y2093" s="35"/>
      <c r="Z2093" s="35"/>
      <c r="AA2093" s="35"/>
      <c r="AB2093" s="35"/>
      <c r="AC2093" s="35"/>
      <c r="AD2093" s="35"/>
      <c r="AE2093" s="35"/>
      <c r="AR2093" s="197" t="s">
        <v>283</v>
      </c>
      <c r="AT2093" s="197" t="s">
        <v>160</v>
      </c>
      <c r="AU2093" s="197" t="s">
        <v>85</v>
      </c>
      <c r="AY2093" s="18" t="s">
        <v>158</v>
      </c>
      <c r="BE2093" s="198">
        <f>IF(N2093="základní",J2093,0)</f>
        <v>0</v>
      </c>
      <c r="BF2093" s="198">
        <f>IF(N2093="snížená",J2093,0)</f>
        <v>0</v>
      </c>
      <c r="BG2093" s="198">
        <f>IF(N2093="zákl. přenesená",J2093,0)</f>
        <v>0</v>
      </c>
      <c r="BH2093" s="198">
        <f>IF(N2093="sníž. přenesená",J2093,0)</f>
        <v>0</v>
      </c>
      <c r="BI2093" s="198">
        <f>IF(N2093="nulová",J2093,0)</f>
        <v>0</v>
      </c>
      <c r="BJ2093" s="18" t="s">
        <v>8</v>
      </c>
      <c r="BK2093" s="198">
        <f>ROUND(I2093*H2093,0)</f>
        <v>0</v>
      </c>
      <c r="BL2093" s="18" t="s">
        <v>283</v>
      </c>
      <c r="BM2093" s="197" t="s">
        <v>4796</v>
      </c>
    </row>
    <row r="2094" spans="1:65" s="13" customFormat="1" ht="11.25">
      <c r="B2094" s="204"/>
      <c r="C2094" s="205"/>
      <c r="D2094" s="199" t="s">
        <v>169</v>
      </c>
      <c r="E2094" s="206" t="s">
        <v>1</v>
      </c>
      <c r="F2094" s="207" t="s">
        <v>4797</v>
      </c>
      <c r="G2094" s="205"/>
      <c r="H2094" s="208">
        <v>35.9</v>
      </c>
      <c r="I2094" s="209"/>
      <c r="J2094" s="205"/>
      <c r="K2094" s="205"/>
      <c r="L2094" s="210"/>
      <c r="M2094" s="211"/>
      <c r="N2094" s="212"/>
      <c r="O2094" s="212"/>
      <c r="P2094" s="212"/>
      <c r="Q2094" s="212"/>
      <c r="R2094" s="212"/>
      <c r="S2094" s="212"/>
      <c r="T2094" s="213"/>
      <c r="AT2094" s="214" t="s">
        <v>169</v>
      </c>
      <c r="AU2094" s="214" t="s">
        <v>85</v>
      </c>
      <c r="AV2094" s="13" t="s">
        <v>85</v>
      </c>
      <c r="AW2094" s="13" t="s">
        <v>32</v>
      </c>
      <c r="AX2094" s="13" t="s">
        <v>8</v>
      </c>
      <c r="AY2094" s="214" t="s">
        <v>158</v>
      </c>
    </row>
    <row r="2095" spans="1:65" s="2" customFormat="1" ht="36">
      <c r="A2095" s="35"/>
      <c r="B2095" s="36"/>
      <c r="C2095" s="187" t="s">
        <v>4798</v>
      </c>
      <c r="D2095" s="187" t="s">
        <v>160</v>
      </c>
      <c r="E2095" s="188" t="s">
        <v>4799</v>
      </c>
      <c r="F2095" s="189" t="s">
        <v>4800</v>
      </c>
      <c r="G2095" s="190" t="s">
        <v>163</v>
      </c>
      <c r="H2095" s="191">
        <v>5.0999999999999996</v>
      </c>
      <c r="I2095" s="192"/>
      <c r="J2095" s="191">
        <f>ROUND(I2095*H2095,0)</f>
        <v>0</v>
      </c>
      <c r="K2095" s="189" t="s">
        <v>164</v>
      </c>
      <c r="L2095" s="40"/>
      <c r="M2095" s="193" t="s">
        <v>1</v>
      </c>
      <c r="N2095" s="194" t="s">
        <v>41</v>
      </c>
      <c r="O2095" s="72"/>
      <c r="P2095" s="195">
        <f>O2095*H2095</f>
        <v>0</v>
      </c>
      <c r="Q2095" s="195">
        <v>7.8300000000000002E-3</v>
      </c>
      <c r="R2095" s="195">
        <f>Q2095*H2095</f>
        <v>3.9932999999999996E-2</v>
      </c>
      <c r="S2095" s="195">
        <v>0</v>
      </c>
      <c r="T2095" s="196">
        <f>S2095*H2095</f>
        <v>0</v>
      </c>
      <c r="U2095" s="35"/>
      <c r="V2095" s="35"/>
      <c r="W2095" s="35"/>
      <c r="X2095" s="35"/>
      <c r="Y2095" s="35"/>
      <c r="Z2095" s="35"/>
      <c r="AA2095" s="35"/>
      <c r="AB2095" s="35"/>
      <c r="AC2095" s="35"/>
      <c r="AD2095" s="35"/>
      <c r="AE2095" s="35"/>
      <c r="AR2095" s="197" t="s">
        <v>283</v>
      </c>
      <c r="AT2095" s="197" t="s">
        <v>160</v>
      </c>
      <c r="AU2095" s="197" t="s">
        <v>85</v>
      </c>
      <c r="AY2095" s="18" t="s">
        <v>158</v>
      </c>
      <c r="BE2095" s="198">
        <f>IF(N2095="základní",J2095,0)</f>
        <v>0</v>
      </c>
      <c r="BF2095" s="198">
        <f>IF(N2095="snížená",J2095,0)</f>
        <v>0</v>
      </c>
      <c r="BG2095" s="198">
        <f>IF(N2095="zákl. přenesená",J2095,0)</f>
        <v>0</v>
      </c>
      <c r="BH2095" s="198">
        <f>IF(N2095="sníž. přenesená",J2095,0)</f>
        <v>0</v>
      </c>
      <c r="BI2095" s="198">
        <f>IF(N2095="nulová",J2095,0)</f>
        <v>0</v>
      </c>
      <c r="BJ2095" s="18" t="s">
        <v>8</v>
      </c>
      <c r="BK2095" s="198">
        <f>ROUND(I2095*H2095,0)</f>
        <v>0</v>
      </c>
      <c r="BL2095" s="18" t="s">
        <v>283</v>
      </c>
      <c r="BM2095" s="197" t="s">
        <v>4801</v>
      </c>
    </row>
    <row r="2096" spans="1:65" s="13" customFormat="1" ht="11.25">
      <c r="B2096" s="204"/>
      <c r="C2096" s="205"/>
      <c r="D2096" s="199" t="s">
        <v>169</v>
      </c>
      <c r="E2096" s="206" t="s">
        <v>1</v>
      </c>
      <c r="F2096" s="207" t="s">
        <v>4802</v>
      </c>
      <c r="G2096" s="205"/>
      <c r="H2096" s="208">
        <v>5.0999999999999996</v>
      </c>
      <c r="I2096" s="209"/>
      <c r="J2096" s="205"/>
      <c r="K2096" s="205"/>
      <c r="L2096" s="210"/>
      <c r="M2096" s="211"/>
      <c r="N2096" s="212"/>
      <c r="O2096" s="212"/>
      <c r="P2096" s="212"/>
      <c r="Q2096" s="212"/>
      <c r="R2096" s="212"/>
      <c r="S2096" s="212"/>
      <c r="T2096" s="213"/>
      <c r="AT2096" s="214" t="s">
        <v>169</v>
      </c>
      <c r="AU2096" s="214" t="s">
        <v>85</v>
      </c>
      <c r="AV2096" s="13" t="s">
        <v>85</v>
      </c>
      <c r="AW2096" s="13" t="s">
        <v>32</v>
      </c>
      <c r="AX2096" s="13" t="s">
        <v>8</v>
      </c>
      <c r="AY2096" s="214" t="s">
        <v>158</v>
      </c>
    </row>
    <row r="2097" spans="1:65" s="2" customFormat="1" ht="36">
      <c r="A2097" s="35"/>
      <c r="B2097" s="36"/>
      <c r="C2097" s="187" t="s">
        <v>4803</v>
      </c>
      <c r="D2097" s="187" t="s">
        <v>160</v>
      </c>
      <c r="E2097" s="188" t="s">
        <v>4804</v>
      </c>
      <c r="F2097" s="189" t="s">
        <v>4805</v>
      </c>
      <c r="G2097" s="190" t="s">
        <v>309</v>
      </c>
      <c r="H2097" s="191">
        <v>5.7</v>
      </c>
      <c r="I2097" s="192"/>
      <c r="J2097" s="191">
        <f>ROUND(I2097*H2097,0)</f>
        <v>0</v>
      </c>
      <c r="K2097" s="189" t="s">
        <v>164</v>
      </c>
      <c r="L2097" s="40"/>
      <c r="M2097" s="193" t="s">
        <v>1</v>
      </c>
      <c r="N2097" s="194" t="s">
        <v>41</v>
      </c>
      <c r="O2097" s="72"/>
      <c r="P2097" s="195">
        <f>O2097*H2097</f>
        <v>0</v>
      </c>
      <c r="Q2097" s="195">
        <v>2.4399999999999999E-3</v>
      </c>
      <c r="R2097" s="195">
        <f>Q2097*H2097</f>
        <v>1.3908E-2</v>
      </c>
      <c r="S2097" s="195">
        <v>0</v>
      </c>
      <c r="T2097" s="196">
        <f>S2097*H2097</f>
        <v>0</v>
      </c>
      <c r="U2097" s="35"/>
      <c r="V2097" s="35"/>
      <c r="W2097" s="35"/>
      <c r="X2097" s="35"/>
      <c r="Y2097" s="35"/>
      <c r="Z2097" s="35"/>
      <c r="AA2097" s="35"/>
      <c r="AB2097" s="35"/>
      <c r="AC2097" s="35"/>
      <c r="AD2097" s="35"/>
      <c r="AE2097" s="35"/>
      <c r="AR2097" s="197" t="s">
        <v>283</v>
      </c>
      <c r="AT2097" s="197" t="s">
        <v>160</v>
      </c>
      <c r="AU2097" s="197" t="s">
        <v>85</v>
      </c>
      <c r="AY2097" s="18" t="s">
        <v>158</v>
      </c>
      <c r="BE2097" s="198">
        <f>IF(N2097="základní",J2097,0)</f>
        <v>0</v>
      </c>
      <c r="BF2097" s="198">
        <f>IF(N2097="snížená",J2097,0)</f>
        <v>0</v>
      </c>
      <c r="BG2097" s="198">
        <f>IF(N2097="zákl. přenesená",J2097,0)</f>
        <v>0</v>
      </c>
      <c r="BH2097" s="198">
        <f>IF(N2097="sníž. přenesená",J2097,0)</f>
        <v>0</v>
      </c>
      <c r="BI2097" s="198">
        <f>IF(N2097="nulová",J2097,0)</f>
        <v>0</v>
      </c>
      <c r="BJ2097" s="18" t="s">
        <v>8</v>
      </c>
      <c r="BK2097" s="198">
        <f>ROUND(I2097*H2097,0)</f>
        <v>0</v>
      </c>
      <c r="BL2097" s="18" t="s">
        <v>283</v>
      </c>
      <c r="BM2097" s="197" t="s">
        <v>4806</v>
      </c>
    </row>
    <row r="2098" spans="1:65" s="2" customFormat="1" ht="27">
      <c r="A2098" s="35"/>
      <c r="B2098" s="36"/>
      <c r="C2098" s="37"/>
      <c r="D2098" s="199" t="s">
        <v>167</v>
      </c>
      <c r="E2098" s="37"/>
      <c r="F2098" s="200" t="s">
        <v>4807</v>
      </c>
      <c r="G2098" s="37"/>
      <c r="H2098" s="37"/>
      <c r="I2098" s="201"/>
      <c r="J2098" s="37"/>
      <c r="K2098" s="37"/>
      <c r="L2098" s="40"/>
      <c r="M2098" s="202"/>
      <c r="N2098" s="203"/>
      <c r="O2098" s="72"/>
      <c r="P2098" s="72"/>
      <c r="Q2098" s="72"/>
      <c r="R2098" s="72"/>
      <c r="S2098" s="72"/>
      <c r="T2098" s="73"/>
      <c r="U2098" s="35"/>
      <c r="V2098" s="35"/>
      <c r="W2098" s="35"/>
      <c r="X2098" s="35"/>
      <c r="Y2098" s="35"/>
      <c r="Z2098" s="35"/>
      <c r="AA2098" s="35"/>
      <c r="AB2098" s="35"/>
      <c r="AC2098" s="35"/>
      <c r="AD2098" s="35"/>
      <c r="AE2098" s="35"/>
      <c r="AT2098" s="18" t="s">
        <v>167</v>
      </c>
      <c r="AU2098" s="18" t="s">
        <v>85</v>
      </c>
    </row>
    <row r="2099" spans="1:65" s="13" customFormat="1" ht="11.25">
      <c r="B2099" s="204"/>
      <c r="C2099" s="205"/>
      <c r="D2099" s="199" t="s">
        <v>169</v>
      </c>
      <c r="E2099" s="206" t="s">
        <v>1</v>
      </c>
      <c r="F2099" s="207" t="s">
        <v>4808</v>
      </c>
      <c r="G2099" s="205"/>
      <c r="H2099" s="208">
        <v>5.7</v>
      </c>
      <c r="I2099" s="209"/>
      <c r="J2099" s="205"/>
      <c r="K2099" s="205"/>
      <c r="L2099" s="210"/>
      <c r="M2099" s="211"/>
      <c r="N2099" s="212"/>
      <c r="O2099" s="212"/>
      <c r="P2099" s="212"/>
      <c r="Q2099" s="212"/>
      <c r="R2099" s="212"/>
      <c r="S2099" s="212"/>
      <c r="T2099" s="213"/>
      <c r="AT2099" s="214" t="s">
        <v>169</v>
      </c>
      <c r="AU2099" s="214" t="s">
        <v>85</v>
      </c>
      <c r="AV2099" s="13" t="s">
        <v>85</v>
      </c>
      <c r="AW2099" s="13" t="s">
        <v>32</v>
      </c>
      <c r="AX2099" s="13" t="s">
        <v>8</v>
      </c>
      <c r="AY2099" s="214" t="s">
        <v>158</v>
      </c>
    </row>
    <row r="2100" spans="1:65" s="2" customFormat="1" ht="44.25" customHeight="1">
      <c r="A2100" s="35"/>
      <c r="B2100" s="36"/>
      <c r="C2100" s="187" t="s">
        <v>4809</v>
      </c>
      <c r="D2100" s="187" t="s">
        <v>160</v>
      </c>
      <c r="E2100" s="188" t="s">
        <v>4810</v>
      </c>
      <c r="F2100" s="189" t="s">
        <v>4811</v>
      </c>
      <c r="G2100" s="190" t="s">
        <v>309</v>
      </c>
      <c r="H2100" s="191">
        <v>2.4500000000000002</v>
      </c>
      <c r="I2100" s="192"/>
      <c r="J2100" s="191">
        <f>ROUND(I2100*H2100,0)</f>
        <v>0</v>
      </c>
      <c r="K2100" s="189" t="s">
        <v>164</v>
      </c>
      <c r="L2100" s="40"/>
      <c r="M2100" s="193" t="s">
        <v>1</v>
      </c>
      <c r="N2100" s="194" t="s">
        <v>41</v>
      </c>
      <c r="O2100" s="72"/>
      <c r="P2100" s="195">
        <f>O2100*H2100</f>
        <v>0</v>
      </c>
      <c r="Q2100" s="195">
        <v>2.9099999999999998E-3</v>
      </c>
      <c r="R2100" s="195">
        <f>Q2100*H2100</f>
        <v>7.1295000000000004E-3</v>
      </c>
      <c r="S2100" s="195">
        <v>0</v>
      </c>
      <c r="T2100" s="196">
        <f>S2100*H2100</f>
        <v>0</v>
      </c>
      <c r="U2100" s="35"/>
      <c r="V2100" s="35"/>
      <c r="W2100" s="35"/>
      <c r="X2100" s="35"/>
      <c r="Y2100" s="35"/>
      <c r="Z2100" s="35"/>
      <c r="AA2100" s="35"/>
      <c r="AB2100" s="35"/>
      <c r="AC2100" s="35"/>
      <c r="AD2100" s="35"/>
      <c r="AE2100" s="35"/>
      <c r="AR2100" s="197" t="s">
        <v>283</v>
      </c>
      <c r="AT2100" s="197" t="s">
        <v>160</v>
      </c>
      <c r="AU2100" s="197" t="s">
        <v>85</v>
      </c>
      <c r="AY2100" s="18" t="s">
        <v>158</v>
      </c>
      <c r="BE2100" s="198">
        <f>IF(N2100="základní",J2100,0)</f>
        <v>0</v>
      </c>
      <c r="BF2100" s="198">
        <f>IF(N2100="snížená",J2100,0)</f>
        <v>0</v>
      </c>
      <c r="BG2100" s="198">
        <f>IF(N2100="zákl. přenesená",J2100,0)</f>
        <v>0</v>
      </c>
      <c r="BH2100" s="198">
        <f>IF(N2100="sníž. přenesená",J2100,0)</f>
        <v>0</v>
      </c>
      <c r="BI2100" s="198">
        <f>IF(N2100="nulová",J2100,0)</f>
        <v>0</v>
      </c>
      <c r="BJ2100" s="18" t="s">
        <v>8</v>
      </c>
      <c r="BK2100" s="198">
        <f>ROUND(I2100*H2100,0)</f>
        <v>0</v>
      </c>
      <c r="BL2100" s="18" t="s">
        <v>283</v>
      </c>
      <c r="BM2100" s="197" t="s">
        <v>4812</v>
      </c>
    </row>
    <row r="2101" spans="1:65" s="2" customFormat="1" ht="27">
      <c r="A2101" s="35"/>
      <c r="B2101" s="36"/>
      <c r="C2101" s="37"/>
      <c r="D2101" s="199" t="s">
        <v>167</v>
      </c>
      <c r="E2101" s="37"/>
      <c r="F2101" s="200" t="s">
        <v>4807</v>
      </c>
      <c r="G2101" s="37"/>
      <c r="H2101" s="37"/>
      <c r="I2101" s="201"/>
      <c r="J2101" s="37"/>
      <c r="K2101" s="37"/>
      <c r="L2101" s="40"/>
      <c r="M2101" s="202"/>
      <c r="N2101" s="203"/>
      <c r="O2101" s="72"/>
      <c r="P2101" s="72"/>
      <c r="Q2101" s="72"/>
      <c r="R2101" s="72"/>
      <c r="S2101" s="72"/>
      <c r="T2101" s="73"/>
      <c r="U2101" s="35"/>
      <c r="V2101" s="35"/>
      <c r="W2101" s="35"/>
      <c r="X2101" s="35"/>
      <c r="Y2101" s="35"/>
      <c r="Z2101" s="35"/>
      <c r="AA2101" s="35"/>
      <c r="AB2101" s="35"/>
      <c r="AC2101" s="35"/>
      <c r="AD2101" s="35"/>
      <c r="AE2101" s="35"/>
      <c r="AT2101" s="18" t="s">
        <v>167</v>
      </c>
      <c r="AU2101" s="18" t="s">
        <v>85</v>
      </c>
    </row>
    <row r="2102" spans="1:65" s="13" customFormat="1" ht="11.25">
      <c r="B2102" s="204"/>
      <c r="C2102" s="205"/>
      <c r="D2102" s="199" t="s">
        <v>169</v>
      </c>
      <c r="E2102" s="206" t="s">
        <v>1</v>
      </c>
      <c r="F2102" s="207" t="s">
        <v>4813</v>
      </c>
      <c r="G2102" s="205"/>
      <c r="H2102" s="208">
        <v>2.4500000000000002</v>
      </c>
      <c r="I2102" s="209"/>
      <c r="J2102" s="205"/>
      <c r="K2102" s="205"/>
      <c r="L2102" s="210"/>
      <c r="M2102" s="211"/>
      <c r="N2102" s="212"/>
      <c r="O2102" s="212"/>
      <c r="P2102" s="212"/>
      <c r="Q2102" s="212"/>
      <c r="R2102" s="212"/>
      <c r="S2102" s="212"/>
      <c r="T2102" s="213"/>
      <c r="AT2102" s="214" t="s">
        <v>169</v>
      </c>
      <c r="AU2102" s="214" t="s">
        <v>85</v>
      </c>
      <c r="AV2102" s="13" t="s">
        <v>85</v>
      </c>
      <c r="AW2102" s="13" t="s">
        <v>32</v>
      </c>
      <c r="AX2102" s="13" t="s">
        <v>8</v>
      </c>
      <c r="AY2102" s="214" t="s">
        <v>158</v>
      </c>
    </row>
    <row r="2103" spans="1:65" s="2" customFormat="1" ht="36">
      <c r="A2103" s="35"/>
      <c r="B2103" s="36"/>
      <c r="C2103" s="187" t="s">
        <v>4814</v>
      </c>
      <c r="D2103" s="187" t="s">
        <v>160</v>
      </c>
      <c r="E2103" s="188" t="s">
        <v>4815</v>
      </c>
      <c r="F2103" s="189" t="s">
        <v>4816</v>
      </c>
      <c r="G2103" s="190" t="s">
        <v>309</v>
      </c>
      <c r="H2103" s="191">
        <v>5</v>
      </c>
      <c r="I2103" s="192"/>
      <c r="J2103" s="191">
        <f>ROUND(I2103*H2103,0)</f>
        <v>0</v>
      </c>
      <c r="K2103" s="189" t="s">
        <v>164</v>
      </c>
      <c r="L2103" s="40"/>
      <c r="M2103" s="193" t="s">
        <v>1</v>
      </c>
      <c r="N2103" s="194" t="s">
        <v>41</v>
      </c>
      <c r="O2103" s="72"/>
      <c r="P2103" s="195">
        <f>O2103*H2103</f>
        <v>0</v>
      </c>
      <c r="Q2103" s="195">
        <v>1.08E-3</v>
      </c>
      <c r="R2103" s="195">
        <f>Q2103*H2103</f>
        <v>5.4000000000000003E-3</v>
      </c>
      <c r="S2103" s="195">
        <v>0</v>
      </c>
      <c r="T2103" s="196">
        <f>S2103*H2103</f>
        <v>0</v>
      </c>
      <c r="U2103" s="35"/>
      <c r="V2103" s="35"/>
      <c r="W2103" s="35"/>
      <c r="X2103" s="35"/>
      <c r="Y2103" s="35"/>
      <c r="Z2103" s="35"/>
      <c r="AA2103" s="35"/>
      <c r="AB2103" s="35"/>
      <c r="AC2103" s="35"/>
      <c r="AD2103" s="35"/>
      <c r="AE2103" s="35"/>
      <c r="AR2103" s="197" t="s">
        <v>283</v>
      </c>
      <c r="AT2103" s="197" t="s">
        <v>160</v>
      </c>
      <c r="AU2103" s="197" t="s">
        <v>85</v>
      </c>
      <c r="AY2103" s="18" t="s">
        <v>158</v>
      </c>
      <c r="BE2103" s="198">
        <f>IF(N2103="základní",J2103,0)</f>
        <v>0</v>
      </c>
      <c r="BF2103" s="198">
        <f>IF(N2103="snížená",J2103,0)</f>
        <v>0</v>
      </c>
      <c r="BG2103" s="198">
        <f>IF(N2103="zákl. přenesená",J2103,0)</f>
        <v>0</v>
      </c>
      <c r="BH2103" s="198">
        <f>IF(N2103="sníž. přenesená",J2103,0)</f>
        <v>0</v>
      </c>
      <c r="BI2103" s="198">
        <f>IF(N2103="nulová",J2103,0)</f>
        <v>0</v>
      </c>
      <c r="BJ2103" s="18" t="s">
        <v>8</v>
      </c>
      <c r="BK2103" s="198">
        <f>ROUND(I2103*H2103,0)</f>
        <v>0</v>
      </c>
      <c r="BL2103" s="18" t="s">
        <v>283</v>
      </c>
      <c r="BM2103" s="197" t="s">
        <v>4817</v>
      </c>
    </row>
    <row r="2104" spans="1:65" s="13" customFormat="1" ht="11.25">
      <c r="B2104" s="204"/>
      <c r="C2104" s="205"/>
      <c r="D2104" s="199" t="s">
        <v>169</v>
      </c>
      <c r="E2104" s="206" t="s">
        <v>1</v>
      </c>
      <c r="F2104" s="207" t="s">
        <v>4818</v>
      </c>
      <c r="G2104" s="205"/>
      <c r="H2104" s="208">
        <v>5</v>
      </c>
      <c r="I2104" s="209"/>
      <c r="J2104" s="205"/>
      <c r="K2104" s="205"/>
      <c r="L2104" s="210"/>
      <c r="M2104" s="211"/>
      <c r="N2104" s="212"/>
      <c r="O2104" s="212"/>
      <c r="P2104" s="212"/>
      <c r="Q2104" s="212"/>
      <c r="R2104" s="212"/>
      <c r="S2104" s="212"/>
      <c r="T2104" s="213"/>
      <c r="AT2104" s="214" t="s">
        <v>169</v>
      </c>
      <c r="AU2104" s="214" t="s">
        <v>85</v>
      </c>
      <c r="AV2104" s="13" t="s">
        <v>85</v>
      </c>
      <c r="AW2104" s="13" t="s">
        <v>32</v>
      </c>
      <c r="AX2104" s="13" t="s">
        <v>8</v>
      </c>
      <c r="AY2104" s="214" t="s">
        <v>158</v>
      </c>
    </row>
    <row r="2105" spans="1:65" s="2" customFormat="1" ht="44.25" customHeight="1">
      <c r="A2105" s="35"/>
      <c r="B2105" s="36"/>
      <c r="C2105" s="187" t="s">
        <v>4819</v>
      </c>
      <c r="D2105" s="187" t="s">
        <v>160</v>
      </c>
      <c r="E2105" s="188" t="s">
        <v>4820</v>
      </c>
      <c r="F2105" s="189" t="s">
        <v>4821</v>
      </c>
      <c r="G2105" s="190" t="s">
        <v>309</v>
      </c>
      <c r="H2105" s="191">
        <v>14.06</v>
      </c>
      <c r="I2105" s="192"/>
      <c r="J2105" s="191">
        <f>ROUND(I2105*H2105,0)</f>
        <v>0</v>
      </c>
      <c r="K2105" s="189" t="s">
        <v>164</v>
      </c>
      <c r="L2105" s="40"/>
      <c r="M2105" s="193" t="s">
        <v>1</v>
      </c>
      <c r="N2105" s="194" t="s">
        <v>41</v>
      </c>
      <c r="O2105" s="72"/>
      <c r="P2105" s="195">
        <f>O2105*H2105</f>
        <v>0</v>
      </c>
      <c r="Q2105" s="195">
        <v>2.2000000000000001E-3</v>
      </c>
      <c r="R2105" s="195">
        <f>Q2105*H2105</f>
        <v>3.0932000000000005E-2</v>
      </c>
      <c r="S2105" s="195">
        <v>0</v>
      </c>
      <c r="T2105" s="196">
        <f>S2105*H2105</f>
        <v>0</v>
      </c>
      <c r="U2105" s="35"/>
      <c r="V2105" s="35"/>
      <c r="W2105" s="35"/>
      <c r="X2105" s="35"/>
      <c r="Y2105" s="35"/>
      <c r="Z2105" s="35"/>
      <c r="AA2105" s="35"/>
      <c r="AB2105" s="35"/>
      <c r="AC2105" s="35"/>
      <c r="AD2105" s="35"/>
      <c r="AE2105" s="35"/>
      <c r="AR2105" s="197" t="s">
        <v>283</v>
      </c>
      <c r="AT2105" s="197" t="s">
        <v>160</v>
      </c>
      <c r="AU2105" s="197" t="s">
        <v>85</v>
      </c>
      <c r="AY2105" s="18" t="s">
        <v>158</v>
      </c>
      <c r="BE2105" s="198">
        <f>IF(N2105="základní",J2105,0)</f>
        <v>0</v>
      </c>
      <c r="BF2105" s="198">
        <f>IF(N2105="snížená",J2105,0)</f>
        <v>0</v>
      </c>
      <c r="BG2105" s="198">
        <f>IF(N2105="zákl. přenesená",J2105,0)</f>
        <v>0</v>
      </c>
      <c r="BH2105" s="198">
        <f>IF(N2105="sníž. přenesená",J2105,0)</f>
        <v>0</v>
      </c>
      <c r="BI2105" s="198">
        <f>IF(N2105="nulová",J2105,0)</f>
        <v>0</v>
      </c>
      <c r="BJ2105" s="18" t="s">
        <v>8</v>
      </c>
      <c r="BK2105" s="198">
        <f>ROUND(I2105*H2105,0)</f>
        <v>0</v>
      </c>
      <c r="BL2105" s="18" t="s">
        <v>283</v>
      </c>
      <c r="BM2105" s="197" t="s">
        <v>4822</v>
      </c>
    </row>
    <row r="2106" spans="1:65" s="13" customFormat="1" ht="11.25">
      <c r="B2106" s="204"/>
      <c r="C2106" s="205"/>
      <c r="D2106" s="199" t="s">
        <v>169</v>
      </c>
      <c r="E2106" s="206" t="s">
        <v>1</v>
      </c>
      <c r="F2106" s="207" t="s">
        <v>4823</v>
      </c>
      <c r="G2106" s="205"/>
      <c r="H2106" s="208">
        <v>14.06</v>
      </c>
      <c r="I2106" s="209"/>
      <c r="J2106" s="205"/>
      <c r="K2106" s="205"/>
      <c r="L2106" s="210"/>
      <c r="M2106" s="211"/>
      <c r="N2106" s="212"/>
      <c r="O2106" s="212"/>
      <c r="P2106" s="212"/>
      <c r="Q2106" s="212"/>
      <c r="R2106" s="212"/>
      <c r="S2106" s="212"/>
      <c r="T2106" s="213"/>
      <c r="AT2106" s="214" t="s">
        <v>169</v>
      </c>
      <c r="AU2106" s="214" t="s">
        <v>85</v>
      </c>
      <c r="AV2106" s="13" t="s">
        <v>85</v>
      </c>
      <c r="AW2106" s="13" t="s">
        <v>32</v>
      </c>
      <c r="AX2106" s="13" t="s">
        <v>8</v>
      </c>
      <c r="AY2106" s="214" t="s">
        <v>158</v>
      </c>
    </row>
    <row r="2107" spans="1:65" s="2" customFormat="1" ht="55.5" customHeight="1">
      <c r="A2107" s="35"/>
      <c r="B2107" s="36"/>
      <c r="C2107" s="187" t="s">
        <v>4824</v>
      </c>
      <c r="D2107" s="187" t="s">
        <v>160</v>
      </c>
      <c r="E2107" s="188" t="s">
        <v>4825</v>
      </c>
      <c r="F2107" s="189" t="s">
        <v>4826</v>
      </c>
      <c r="G2107" s="190" t="s">
        <v>442</v>
      </c>
      <c r="H2107" s="191">
        <v>6</v>
      </c>
      <c r="I2107" s="192"/>
      <c r="J2107" s="191">
        <f>ROUND(I2107*H2107,0)</f>
        <v>0</v>
      </c>
      <c r="K2107" s="189" t="s">
        <v>164</v>
      </c>
      <c r="L2107" s="40"/>
      <c r="M2107" s="193" t="s">
        <v>1</v>
      </c>
      <c r="N2107" s="194" t="s">
        <v>41</v>
      </c>
      <c r="O2107" s="72"/>
      <c r="P2107" s="195">
        <f>O2107*H2107</f>
        <v>0</v>
      </c>
      <c r="Q2107" s="195">
        <v>6.5300000000000002E-3</v>
      </c>
      <c r="R2107" s="195">
        <f>Q2107*H2107</f>
        <v>3.918E-2</v>
      </c>
      <c r="S2107" s="195">
        <v>0</v>
      </c>
      <c r="T2107" s="196">
        <f>S2107*H2107</f>
        <v>0</v>
      </c>
      <c r="U2107" s="35"/>
      <c r="V2107" s="35"/>
      <c r="W2107" s="35"/>
      <c r="X2107" s="35"/>
      <c r="Y2107" s="35"/>
      <c r="Z2107" s="35"/>
      <c r="AA2107" s="35"/>
      <c r="AB2107" s="35"/>
      <c r="AC2107" s="35"/>
      <c r="AD2107" s="35"/>
      <c r="AE2107" s="35"/>
      <c r="AR2107" s="197" t="s">
        <v>283</v>
      </c>
      <c r="AT2107" s="197" t="s">
        <v>160</v>
      </c>
      <c r="AU2107" s="197" t="s">
        <v>85</v>
      </c>
      <c r="AY2107" s="18" t="s">
        <v>158</v>
      </c>
      <c r="BE2107" s="198">
        <f>IF(N2107="základní",J2107,0)</f>
        <v>0</v>
      </c>
      <c r="BF2107" s="198">
        <f>IF(N2107="snížená",J2107,0)</f>
        <v>0</v>
      </c>
      <c r="BG2107" s="198">
        <f>IF(N2107="zákl. přenesená",J2107,0)</f>
        <v>0</v>
      </c>
      <c r="BH2107" s="198">
        <f>IF(N2107="sníž. přenesená",J2107,0)</f>
        <v>0</v>
      </c>
      <c r="BI2107" s="198">
        <f>IF(N2107="nulová",J2107,0)</f>
        <v>0</v>
      </c>
      <c r="BJ2107" s="18" t="s">
        <v>8</v>
      </c>
      <c r="BK2107" s="198">
        <f>ROUND(I2107*H2107,0)</f>
        <v>0</v>
      </c>
      <c r="BL2107" s="18" t="s">
        <v>283</v>
      </c>
      <c r="BM2107" s="197" t="s">
        <v>4827</v>
      </c>
    </row>
    <row r="2108" spans="1:65" s="13" customFormat="1" ht="11.25">
      <c r="B2108" s="204"/>
      <c r="C2108" s="205"/>
      <c r="D2108" s="199" t="s">
        <v>169</v>
      </c>
      <c r="E2108" s="206" t="s">
        <v>1</v>
      </c>
      <c r="F2108" s="207" t="s">
        <v>4828</v>
      </c>
      <c r="G2108" s="205"/>
      <c r="H2108" s="208">
        <v>6</v>
      </c>
      <c r="I2108" s="209"/>
      <c r="J2108" s="205"/>
      <c r="K2108" s="205"/>
      <c r="L2108" s="210"/>
      <c r="M2108" s="211"/>
      <c r="N2108" s="212"/>
      <c r="O2108" s="212"/>
      <c r="P2108" s="212"/>
      <c r="Q2108" s="212"/>
      <c r="R2108" s="212"/>
      <c r="S2108" s="212"/>
      <c r="T2108" s="213"/>
      <c r="AT2108" s="214" t="s">
        <v>169</v>
      </c>
      <c r="AU2108" s="214" t="s">
        <v>85</v>
      </c>
      <c r="AV2108" s="13" t="s">
        <v>85</v>
      </c>
      <c r="AW2108" s="13" t="s">
        <v>32</v>
      </c>
      <c r="AX2108" s="13" t="s">
        <v>8</v>
      </c>
      <c r="AY2108" s="214" t="s">
        <v>158</v>
      </c>
    </row>
    <row r="2109" spans="1:65" s="2" customFormat="1" ht="44.25" customHeight="1">
      <c r="A2109" s="35"/>
      <c r="B2109" s="36"/>
      <c r="C2109" s="187" t="s">
        <v>4829</v>
      </c>
      <c r="D2109" s="187" t="s">
        <v>160</v>
      </c>
      <c r="E2109" s="188" t="s">
        <v>4830</v>
      </c>
      <c r="F2109" s="189" t="s">
        <v>4831</v>
      </c>
      <c r="G2109" s="190" t="s">
        <v>1011</v>
      </c>
      <c r="H2109" s="192"/>
      <c r="I2109" s="192"/>
      <c r="J2109" s="191">
        <f>ROUND(I2109*H2109,0)</f>
        <v>0</v>
      </c>
      <c r="K2109" s="189" t="s">
        <v>164</v>
      </c>
      <c r="L2109" s="40"/>
      <c r="M2109" s="193" t="s">
        <v>1</v>
      </c>
      <c r="N2109" s="194" t="s">
        <v>41</v>
      </c>
      <c r="O2109" s="72"/>
      <c r="P2109" s="195">
        <f>O2109*H2109</f>
        <v>0</v>
      </c>
      <c r="Q2109" s="195">
        <v>0</v>
      </c>
      <c r="R2109" s="195">
        <f>Q2109*H2109</f>
        <v>0</v>
      </c>
      <c r="S2109" s="195">
        <v>0</v>
      </c>
      <c r="T2109" s="196">
        <f>S2109*H2109</f>
        <v>0</v>
      </c>
      <c r="U2109" s="35"/>
      <c r="V2109" s="35"/>
      <c r="W2109" s="35"/>
      <c r="X2109" s="35"/>
      <c r="Y2109" s="35"/>
      <c r="Z2109" s="35"/>
      <c r="AA2109" s="35"/>
      <c r="AB2109" s="35"/>
      <c r="AC2109" s="35"/>
      <c r="AD2109" s="35"/>
      <c r="AE2109" s="35"/>
      <c r="AR2109" s="197" t="s">
        <v>283</v>
      </c>
      <c r="AT2109" s="197" t="s">
        <v>160</v>
      </c>
      <c r="AU2109" s="197" t="s">
        <v>85</v>
      </c>
      <c r="AY2109" s="18" t="s">
        <v>158</v>
      </c>
      <c r="BE2109" s="198">
        <f>IF(N2109="základní",J2109,0)</f>
        <v>0</v>
      </c>
      <c r="BF2109" s="198">
        <f>IF(N2109="snížená",J2109,0)</f>
        <v>0</v>
      </c>
      <c r="BG2109" s="198">
        <f>IF(N2109="zákl. přenesená",J2109,0)</f>
        <v>0</v>
      </c>
      <c r="BH2109" s="198">
        <f>IF(N2109="sníž. přenesená",J2109,0)</f>
        <v>0</v>
      </c>
      <c r="BI2109" s="198">
        <f>IF(N2109="nulová",J2109,0)</f>
        <v>0</v>
      </c>
      <c r="BJ2109" s="18" t="s">
        <v>8</v>
      </c>
      <c r="BK2109" s="198">
        <f>ROUND(I2109*H2109,0)</f>
        <v>0</v>
      </c>
      <c r="BL2109" s="18" t="s">
        <v>283</v>
      </c>
      <c r="BM2109" s="197" t="s">
        <v>4832</v>
      </c>
    </row>
    <row r="2110" spans="1:65" s="2" customFormat="1" ht="99">
      <c r="A2110" s="35"/>
      <c r="B2110" s="36"/>
      <c r="C2110" s="37"/>
      <c r="D2110" s="199" t="s">
        <v>167</v>
      </c>
      <c r="E2110" s="37"/>
      <c r="F2110" s="200" t="s">
        <v>4833</v>
      </c>
      <c r="G2110" s="37"/>
      <c r="H2110" s="37"/>
      <c r="I2110" s="201"/>
      <c r="J2110" s="37"/>
      <c r="K2110" s="37"/>
      <c r="L2110" s="40"/>
      <c r="M2110" s="202"/>
      <c r="N2110" s="203"/>
      <c r="O2110" s="72"/>
      <c r="P2110" s="72"/>
      <c r="Q2110" s="72"/>
      <c r="R2110" s="72"/>
      <c r="S2110" s="72"/>
      <c r="T2110" s="73"/>
      <c r="U2110" s="35"/>
      <c r="V2110" s="35"/>
      <c r="W2110" s="35"/>
      <c r="X2110" s="35"/>
      <c r="Y2110" s="35"/>
      <c r="Z2110" s="35"/>
      <c r="AA2110" s="35"/>
      <c r="AB2110" s="35"/>
      <c r="AC2110" s="35"/>
      <c r="AD2110" s="35"/>
      <c r="AE2110" s="35"/>
      <c r="AT2110" s="18" t="s">
        <v>167</v>
      </c>
      <c r="AU2110" s="18" t="s">
        <v>85</v>
      </c>
    </row>
    <row r="2111" spans="1:65" s="12" customFormat="1" ht="22.9" customHeight="1">
      <c r="B2111" s="171"/>
      <c r="C2111" s="172"/>
      <c r="D2111" s="173" t="s">
        <v>75</v>
      </c>
      <c r="E2111" s="185" t="s">
        <v>3296</v>
      </c>
      <c r="F2111" s="185" t="s">
        <v>4834</v>
      </c>
      <c r="G2111" s="172"/>
      <c r="H2111" s="172"/>
      <c r="I2111" s="175"/>
      <c r="J2111" s="186">
        <f>BK2111</f>
        <v>0</v>
      </c>
      <c r="K2111" s="172"/>
      <c r="L2111" s="177"/>
      <c r="M2111" s="178"/>
      <c r="N2111" s="179"/>
      <c r="O2111" s="179"/>
      <c r="P2111" s="180">
        <f>SUM(P2112:P2208)</f>
        <v>0</v>
      </c>
      <c r="Q2111" s="179"/>
      <c r="R2111" s="180">
        <f>SUM(R2112:R2208)</f>
        <v>0.48995000000000011</v>
      </c>
      <c r="S2111" s="179"/>
      <c r="T2111" s="181">
        <f>SUM(T2112:T2208)</f>
        <v>0</v>
      </c>
      <c r="AR2111" s="182" t="s">
        <v>85</v>
      </c>
      <c r="AT2111" s="183" t="s">
        <v>75</v>
      </c>
      <c r="AU2111" s="183" t="s">
        <v>8</v>
      </c>
      <c r="AY2111" s="182" t="s">
        <v>158</v>
      </c>
      <c r="BK2111" s="184">
        <f>SUM(BK2112:BK2208)</f>
        <v>0</v>
      </c>
    </row>
    <row r="2112" spans="1:65" s="2" customFormat="1" ht="36">
      <c r="A2112" s="35"/>
      <c r="B2112" s="36"/>
      <c r="C2112" s="187" t="s">
        <v>4835</v>
      </c>
      <c r="D2112" s="187" t="s">
        <v>160</v>
      </c>
      <c r="E2112" s="188" t="s">
        <v>4836</v>
      </c>
      <c r="F2112" s="189" t="s">
        <v>4837</v>
      </c>
      <c r="G2112" s="190" t="s">
        <v>442</v>
      </c>
      <c r="H2112" s="191">
        <v>9</v>
      </c>
      <c r="I2112" s="192"/>
      <c r="J2112" s="191">
        <f>ROUND(I2112*H2112,0)</f>
        <v>0</v>
      </c>
      <c r="K2112" s="189" t="s">
        <v>164</v>
      </c>
      <c r="L2112" s="40"/>
      <c r="M2112" s="193" t="s">
        <v>1</v>
      </c>
      <c r="N2112" s="194" t="s">
        <v>41</v>
      </c>
      <c r="O2112" s="72"/>
      <c r="P2112" s="195">
        <f>O2112*H2112</f>
        <v>0</v>
      </c>
      <c r="Q2112" s="195">
        <v>0</v>
      </c>
      <c r="R2112" s="195">
        <f>Q2112*H2112</f>
        <v>0</v>
      </c>
      <c r="S2112" s="195">
        <v>0</v>
      </c>
      <c r="T2112" s="196">
        <f>S2112*H2112</f>
        <v>0</v>
      </c>
      <c r="U2112" s="35"/>
      <c r="V2112" s="35"/>
      <c r="W2112" s="35"/>
      <c r="X2112" s="35"/>
      <c r="Y2112" s="35"/>
      <c r="Z2112" s="35"/>
      <c r="AA2112" s="35"/>
      <c r="AB2112" s="35"/>
      <c r="AC2112" s="35"/>
      <c r="AD2112" s="35"/>
      <c r="AE2112" s="35"/>
      <c r="AR2112" s="197" t="s">
        <v>283</v>
      </c>
      <c r="AT2112" s="197" t="s">
        <v>160</v>
      </c>
      <c r="AU2112" s="197" t="s">
        <v>85</v>
      </c>
      <c r="AY2112" s="18" t="s">
        <v>158</v>
      </c>
      <c r="BE2112" s="198">
        <f>IF(N2112="základní",J2112,0)</f>
        <v>0</v>
      </c>
      <c r="BF2112" s="198">
        <f>IF(N2112="snížená",J2112,0)</f>
        <v>0</v>
      </c>
      <c r="BG2112" s="198">
        <f>IF(N2112="zákl. přenesená",J2112,0)</f>
        <v>0</v>
      </c>
      <c r="BH2112" s="198">
        <f>IF(N2112="sníž. přenesená",J2112,0)</f>
        <v>0</v>
      </c>
      <c r="BI2112" s="198">
        <f>IF(N2112="nulová",J2112,0)</f>
        <v>0</v>
      </c>
      <c r="BJ2112" s="18" t="s">
        <v>8</v>
      </c>
      <c r="BK2112" s="198">
        <f>ROUND(I2112*H2112,0)</f>
        <v>0</v>
      </c>
      <c r="BL2112" s="18" t="s">
        <v>283</v>
      </c>
      <c r="BM2112" s="197" t="s">
        <v>4838</v>
      </c>
    </row>
    <row r="2113" spans="1:65" s="2" customFormat="1" ht="99">
      <c r="A2113" s="35"/>
      <c r="B2113" s="36"/>
      <c r="C2113" s="37"/>
      <c r="D2113" s="199" t="s">
        <v>167</v>
      </c>
      <c r="E2113" s="37"/>
      <c r="F2113" s="200" t="s">
        <v>4839</v>
      </c>
      <c r="G2113" s="37"/>
      <c r="H2113" s="37"/>
      <c r="I2113" s="201"/>
      <c r="J2113" s="37"/>
      <c r="K2113" s="37"/>
      <c r="L2113" s="40"/>
      <c r="M2113" s="202"/>
      <c r="N2113" s="203"/>
      <c r="O2113" s="72"/>
      <c r="P2113" s="72"/>
      <c r="Q2113" s="72"/>
      <c r="R2113" s="72"/>
      <c r="S2113" s="72"/>
      <c r="T2113" s="73"/>
      <c r="U2113" s="35"/>
      <c r="V2113" s="35"/>
      <c r="W2113" s="35"/>
      <c r="X2113" s="35"/>
      <c r="Y2113" s="35"/>
      <c r="Z2113" s="35"/>
      <c r="AA2113" s="35"/>
      <c r="AB2113" s="35"/>
      <c r="AC2113" s="35"/>
      <c r="AD2113" s="35"/>
      <c r="AE2113" s="35"/>
      <c r="AT2113" s="18" t="s">
        <v>167</v>
      </c>
      <c r="AU2113" s="18" t="s">
        <v>85</v>
      </c>
    </row>
    <row r="2114" spans="1:65" s="13" customFormat="1" ht="11.25">
      <c r="B2114" s="204"/>
      <c r="C2114" s="205"/>
      <c r="D2114" s="199" t="s">
        <v>169</v>
      </c>
      <c r="E2114" s="206" t="s">
        <v>1</v>
      </c>
      <c r="F2114" s="207" t="s">
        <v>4840</v>
      </c>
      <c r="G2114" s="205"/>
      <c r="H2114" s="208">
        <v>1</v>
      </c>
      <c r="I2114" s="209"/>
      <c r="J2114" s="205"/>
      <c r="K2114" s="205"/>
      <c r="L2114" s="210"/>
      <c r="M2114" s="211"/>
      <c r="N2114" s="212"/>
      <c r="O2114" s="212"/>
      <c r="P2114" s="212"/>
      <c r="Q2114" s="212"/>
      <c r="R2114" s="212"/>
      <c r="S2114" s="212"/>
      <c r="T2114" s="213"/>
      <c r="AT2114" s="214" t="s">
        <v>169</v>
      </c>
      <c r="AU2114" s="214" t="s">
        <v>85</v>
      </c>
      <c r="AV2114" s="13" t="s">
        <v>85</v>
      </c>
      <c r="AW2114" s="13" t="s">
        <v>32</v>
      </c>
      <c r="AX2114" s="13" t="s">
        <v>76</v>
      </c>
      <c r="AY2114" s="214" t="s">
        <v>158</v>
      </c>
    </row>
    <row r="2115" spans="1:65" s="13" customFormat="1" ht="11.25">
      <c r="B2115" s="204"/>
      <c r="C2115" s="205"/>
      <c r="D2115" s="199" t="s">
        <v>169</v>
      </c>
      <c r="E2115" s="206" t="s">
        <v>1</v>
      </c>
      <c r="F2115" s="207" t="s">
        <v>4841</v>
      </c>
      <c r="G2115" s="205"/>
      <c r="H2115" s="208">
        <v>3</v>
      </c>
      <c r="I2115" s="209"/>
      <c r="J2115" s="205"/>
      <c r="K2115" s="205"/>
      <c r="L2115" s="210"/>
      <c r="M2115" s="211"/>
      <c r="N2115" s="212"/>
      <c r="O2115" s="212"/>
      <c r="P2115" s="212"/>
      <c r="Q2115" s="212"/>
      <c r="R2115" s="212"/>
      <c r="S2115" s="212"/>
      <c r="T2115" s="213"/>
      <c r="AT2115" s="214" t="s">
        <v>169</v>
      </c>
      <c r="AU2115" s="214" t="s">
        <v>85</v>
      </c>
      <c r="AV2115" s="13" t="s">
        <v>85</v>
      </c>
      <c r="AW2115" s="13" t="s">
        <v>32</v>
      </c>
      <c r="AX2115" s="13" t="s">
        <v>76</v>
      </c>
      <c r="AY2115" s="214" t="s">
        <v>158</v>
      </c>
    </row>
    <row r="2116" spans="1:65" s="13" customFormat="1" ht="11.25">
      <c r="B2116" s="204"/>
      <c r="C2116" s="205"/>
      <c r="D2116" s="199" t="s">
        <v>169</v>
      </c>
      <c r="E2116" s="206" t="s">
        <v>1</v>
      </c>
      <c r="F2116" s="207" t="s">
        <v>4842</v>
      </c>
      <c r="G2116" s="205"/>
      <c r="H2116" s="208">
        <v>1</v>
      </c>
      <c r="I2116" s="209"/>
      <c r="J2116" s="205"/>
      <c r="K2116" s="205"/>
      <c r="L2116" s="210"/>
      <c r="M2116" s="211"/>
      <c r="N2116" s="212"/>
      <c r="O2116" s="212"/>
      <c r="P2116" s="212"/>
      <c r="Q2116" s="212"/>
      <c r="R2116" s="212"/>
      <c r="S2116" s="212"/>
      <c r="T2116" s="213"/>
      <c r="AT2116" s="214" t="s">
        <v>169</v>
      </c>
      <c r="AU2116" s="214" t="s">
        <v>85</v>
      </c>
      <c r="AV2116" s="13" t="s">
        <v>85</v>
      </c>
      <c r="AW2116" s="13" t="s">
        <v>32</v>
      </c>
      <c r="AX2116" s="13" t="s">
        <v>76</v>
      </c>
      <c r="AY2116" s="214" t="s">
        <v>158</v>
      </c>
    </row>
    <row r="2117" spans="1:65" s="15" customFormat="1" ht="11.25">
      <c r="B2117" s="225"/>
      <c r="C2117" s="226"/>
      <c r="D2117" s="199" t="s">
        <v>169</v>
      </c>
      <c r="E2117" s="227" t="s">
        <v>1</v>
      </c>
      <c r="F2117" s="228" t="s">
        <v>4843</v>
      </c>
      <c r="G2117" s="226"/>
      <c r="H2117" s="229">
        <v>5</v>
      </c>
      <c r="I2117" s="230"/>
      <c r="J2117" s="226"/>
      <c r="K2117" s="226"/>
      <c r="L2117" s="231"/>
      <c r="M2117" s="232"/>
      <c r="N2117" s="233"/>
      <c r="O2117" s="233"/>
      <c r="P2117" s="233"/>
      <c r="Q2117" s="233"/>
      <c r="R2117" s="233"/>
      <c r="S2117" s="233"/>
      <c r="T2117" s="234"/>
      <c r="AT2117" s="235" t="s">
        <v>169</v>
      </c>
      <c r="AU2117" s="235" t="s">
        <v>85</v>
      </c>
      <c r="AV2117" s="15" t="s">
        <v>177</v>
      </c>
      <c r="AW2117" s="15" t="s">
        <v>32</v>
      </c>
      <c r="AX2117" s="15" t="s">
        <v>76</v>
      </c>
      <c r="AY2117" s="235" t="s">
        <v>158</v>
      </c>
    </row>
    <row r="2118" spans="1:65" s="13" customFormat="1" ht="11.25">
      <c r="B2118" s="204"/>
      <c r="C2118" s="205"/>
      <c r="D2118" s="199" t="s">
        <v>169</v>
      </c>
      <c r="E2118" s="206" t="s">
        <v>1</v>
      </c>
      <c r="F2118" s="207" t="s">
        <v>4844</v>
      </c>
      <c r="G2118" s="205"/>
      <c r="H2118" s="208">
        <v>4</v>
      </c>
      <c r="I2118" s="209"/>
      <c r="J2118" s="205"/>
      <c r="K2118" s="205"/>
      <c r="L2118" s="210"/>
      <c r="M2118" s="211"/>
      <c r="N2118" s="212"/>
      <c r="O2118" s="212"/>
      <c r="P2118" s="212"/>
      <c r="Q2118" s="212"/>
      <c r="R2118" s="212"/>
      <c r="S2118" s="212"/>
      <c r="T2118" s="213"/>
      <c r="AT2118" s="214" t="s">
        <v>169</v>
      </c>
      <c r="AU2118" s="214" t="s">
        <v>85</v>
      </c>
      <c r="AV2118" s="13" t="s">
        <v>85</v>
      </c>
      <c r="AW2118" s="13" t="s">
        <v>32</v>
      </c>
      <c r="AX2118" s="13" t="s">
        <v>76</v>
      </c>
      <c r="AY2118" s="214" t="s">
        <v>158</v>
      </c>
    </row>
    <row r="2119" spans="1:65" s="15" customFormat="1" ht="11.25">
      <c r="B2119" s="225"/>
      <c r="C2119" s="226"/>
      <c r="D2119" s="199" t="s">
        <v>169</v>
      </c>
      <c r="E2119" s="227" t="s">
        <v>1</v>
      </c>
      <c r="F2119" s="228" t="s">
        <v>4845</v>
      </c>
      <c r="G2119" s="226"/>
      <c r="H2119" s="229">
        <v>4</v>
      </c>
      <c r="I2119" s="230"/>
      <c r="J2119" s="226"/>
      <c r="K2119" s="226"/>
      <c r="L2119" s="231"/>
      <c r="M2119" s="232"/>
      <c r="N2119" s="233"/>
      <c r="O2119" s="233"/>
      <c r="P2119" s="233"/>
      <c r="Q2119" s="233"/>
      <c r="R2119" s="233"/>
      <c r="S2119" s="233"/>
      <c r="T2119" s="234"/>
      <c r="AT2119" s="235" t="s">
        <v>169</v>
      </c>
      <c r="AU2119" s="235" t="s">
        <v>85</v>
      </c>
      <c r="AV2119" s="15" t="s">
        <v>177</v>
      </c>
      <c r="AW2119" s="15" t="s">
        <v>32</v>
      </c>
      <c r="AX2119" s="15" t="s">
        <v>76</v>
      </c>
      <c r="AY2119" s="235" t="s">
        <v>158</v>
      </c>
    </row>
    <row r="2120" spans="1:65" s="16" customFormat="1" ht="11.25">
      <c r="B2120" s="236"/>
      <c r="C2120" s="237"/>
      <c r="D2120" s="199" t="s">
        <v>169</v>
      </c>
      <c r="E2120" s="238" t="s">
        <v>1</v>
      </c>
      <c r="F2120" s="239" t="s">
        <v>189</v>
      </c>
      <c r="G2120" s="237"/>
      <c r="H2120" s="240">
        <v>9</v>
      </c>
      <c r="I2120" s="241"/>
      <c r="J2120" s="237"/>
      <c r="K2120" s="237"/>
      <c r="L2120" s="242"/>
      <c r="M2120" s="243"/>
      <c r="N2120" s="244"/>
      <c r="O2120" s="244"/>
      <c r="P2120" s="244"/>
      <c r="Q2120" s="244"/>
      <c r="R2120" s="244"/>
      <c r="S2120" s="244"/>
      <c r="T2120" s="245"/>
      <c r="AT2120" s="246" t="s">
        <v>169</v>
      </c>
      <c r="AU2120" s="246" t="s">
        <v>85</v>
      </c>
      <c r="AV2120" s="16" t="s">
        <v>165</v>
      </c>
      <c r="AW2120" s="16" t="s">
        <v>32</v>
      </c>
      <c r="AX2120" s="16" t="s">
        <v>8</v>
      </c>
      <c r="AY2120" s="246" t="s">
        <v>158</v>
      </c>
    </row>
    <row r="2121" spans="1:65" s="2" customFormat="1" ht="33" customHeight="1">
      <c r="A2121" s="35"/>
      <c r="B2121" s="36"/>
      <c r="C2121" s="247" t="s">
        <v>4846</v>
      </c>
      <c r="D2121" s="247" t="s">
        <v>250</v>
      </c>
      <c r="E2121" s="248" t="s">
        <v>4847</v>
      </c>
      <c r="F2121" s="249" t="s">
        <v>4848</v>
      </c>
      <c r="G2121" s="250" t="s">
        <v>442</v>
      </c>
      <c r="H2121" s="251">
        <v>4</v>
      </c>
      <c r="I2121" s="252"/>
      <c r="J2121" s="251">
        <f>ROUND(I2121*H2121,0)</f>
        <v>0</v>
      </c>
      <c r="K2121" s="249" t="s">
        <v>1</v>
      </c>
      <c r="L2121" s="253"/>
      <c r="M2121" s="254" t="s">
        <v>1</v>
      </c>
      <c r="N2121" s="255" t="s">
        <v>41</v>
      </c>
      <c r="O2121" s="72"/>
      <c r="P2121" s="195">
        <f>O2121*H2121</f>
        <v>0</v>
      </c>
      <c r="Q2121" s="195">
        <v>1.7500000000000002E-2</v>
      </c>
      <c r="R2121" s="195">
        <f>Q2121*H2121</f>
        <v>7.0000000000000007E-2</v>
      </c>
      <c r="S2121" s="195">
        <v>0</v>
      </c>
      <c r="T2121" s="196">
        <f>S2121*H2121</f>
        <v>0</v>
      </c>
      <c r="U2121" s="35"/>
      <c r="V2121" s="35"/>
      <c r="W2121" s="35"/>
      <c r="X2121" s="35"/>
      <c r="Y2121" s="35"/>
      <c r="Z2121" s="35"/>
      <c r="AA2121" s="35"/>
      <c r="AB2121" s="35"/>
      <c r="AC2121" s="35"/>
      <c r="AD2121" s="35"/>
      <c r="AE2121" s="35"/>
      <c r="AR2121" s="197" t="s">
        <v>373</v>
      </c>
      <c r="AT2121" s="197" t="s">
        <v>250</v>
      </c>
      <c r="AU2121" s="197" t="s">
        <v>85</v>
      </c>
      <c r="AY2121" s="18" t="s">
        <v>158</v>
      </c>
      <c r="BE2121" s="198">
        <f>IF(N2121="základní",J2121,0)</f>
        <v>0</v>
      </c>
      <c r="BF2121" s="198">
        <f>IF(N2121="snížená",J2121,0)</f>
        <v>0</v>
      </c>
      <c r="BG2121" s="198">
        <f>IF(N2121="zákl. přenesená",J2121,0)</f>
        <v>0</v>
      </c>
      <c r="BH2121" s="198">
        <f>IF(N2121="sníž. přenesená",J2121,0)</f>
        <v>0</v>
      </c>
      <c r="BI2121" s="198">
        <f>IF(N2121="nulová",J2121,0)</f>
        <v>0</v>
      </c>
      <c r="BJ2121" s="18" t="s">
        <v>8</v>
      </c>
      <c r="BK2121" s="198">
        <f>ROUND(I2121*H2121,0)</f>
        <v>0</v>
      </c>
      <c r="BL2121" s="18" t="s">
        <v>283</v>
      </c>
      <c r="BM2121" s="197" t="s">
        <v>4849</v>
      </c>
    </row>
    <row r="2122" spans="1:65" s="13" customFormat="1" ht="11.25">
      <c r="B2122" s="204"/>
      <c r="C2122" s="205"/>
      <c r="D2122" s="199" t="s">
        <v>169</v>
      </c>
      <c r="E2122" s="206" t="s">
        <v>1</v>
      </c>
      <c r="F2122" s="207" t="s">
        <v>4844</v>
      </c>
      <c r="G2122" s="205"/>
      <c r="H2122" s="208">
        <v>4</v>
      </c>
      <c r="I2122" s="209"/>
      <c r="J2122" s="205"/>
      <c r="K2122" s="205"/>
      <c r="L2122" s="210"/>
      <c r="M2122" s="211"/>
      <c r="N2122" s="212"/>
      <c r="O2122" s="212"/>
      <c r="P2122" s="212"/>
      <c r="Q2122" s="212"/>
      <c r="R2122" s="212"/>
      <c r="S2122" s="212"/>
      <c r="T2122" s="213"/>
      <c r="AT2122" s="214" t="s">
        <v>169</v>
      </c>
      <c r="AU2122" s="214" t="s">
        <v>85</v>
      </c>
      <c r="AV2122" s="13" t="s">
        <v>85</v>
      </c>
      <c r="AW2122" s="13" t="s">
        <v>32</v>
      </c>
      <c r="AX2122" s="13" t="s">
        <v>76</v>
      </c>
      <c r="AY2122" s="214" t="s">
        <v>158</v>
      </c>
    </row>
    <row r="2123" spans="1:65" s="14" customFormat="1" ht="22.5">
      <c r="B2123" s="215"/>
      <c r="C2123" s="216"/>
      <c r="D2123" s="199" t="s">
        <v>169</v>
      </c>
      <c r="E2123" s="217" t="s">
        <v>1</v>
      </c>
      <c r="F2123" s="218" t="s">
        <v>4850</v>
      </c>
      <c r="G2123" s="216"/>
      <c r="H2123" s="217" t="s">
        <v>1</v>
      </c>
      <c r="I2123" s="219"/>
      <c r="J2123" s="216"/>
      <c r="K2123" s="216"/>
      <c r="L2123" s="220"/>
      <c r="M2123" s="221"/>
      <c r="N2123" s="222"/>
      <c r="O2123" s="222"/>
      <c r="P2123" s="222"/>
      <c r="Q2123" s="222"/>
      <c r="R2123" s="222"/>
      <c r="S2123" s="222"/>
      <c r="T2123" s="223"/>
      <c r="AT2123" s="224" t="s">
        <v>169</v>
      </c>
      <c r="AU2123" s="224" t="s">
        <v>85</v>
      </c>
      <c r="AV2123" s="14" t="s">
        <v>8</v>
      </c>
      <c r="AW2123" s="14" t="s">
        <v>32</v>
      </c>
      <c r="AX2123" s="14" t="s">
        <v>76</v>
      </c>
      <c r="AY2123" s="224" t="s">
        <v>158</v>
      </c>
    </row>
    <row r="2124" spans="1:65" s="16" customFormat="1" ht="11.25">
      <c r="B2124" s="236"/>
      <c r="C2124" s="237"/>
      <c r="D2124" s="199" t="s">
        <v>169</v>
      </c>
      <c r="E2124" s="238" t="s">
        <v>1</v>
      </c>
      <c r="F2124" s="239" t="s">
        <v>189</v>
      </c>
      <c r="G2124" s="237"/>
      <c r="H2124" s="240">
        <v>4</v>
      </c>
      <c r="I2124" s="241"/>
      <c r="J2124" s="237"/>
      <c r="K2124" s="237"/>
      <c r="L2124" s="242"/>
      <c r="M2124" s="243"/>
      <c r="N2124" s="244"/>
      <c r="O2124" s="244"/>
      <c r="P2124" s="244"/>
      <c r="Q2124" s="244"/>
      <c r="R2124" s="244"/>
      <c r="S2124" s="244"/>
      <c r="T2124" s="245"/>
      <c r="AT2124" s="246" t="s">
        <v>169</v>
      </c>
      <c r="AU2124" s="246" t="s">
        <v>85</v>
      </c>
      <c r="AV2124" s="16" t="s">
        <v>165</v>
      </c>
      <c r="AW2124" s="16" t="s">
        <v>32</v>
      </c>
      <c r="AX2124" s="16" t="s">
        <v>8</v>
      </c>
      <c r="AY2124" s="246" t="s">
        <v>158</v>
      </c>
    </row>
    <row r="2125" spans="1:65" s="2" customFormat="1" ht="24">
      <c r="A2125" s="35"/>
      <c r="B2125" s="36"/>
      <c r="C2125" s="247" t="s">
        <v>4851</v>
      </c>
      <c r="D2125" s="247" t="s">
        <v>250</v>
      </c>
      <c r="E2125" s="248" t="s">
        <v>4852</v>
      </c>
      <c r="F2125" s="249" t="s">
        <v>4853</v>
      </c>
      <c r="G2125" s="250" t="s">
        <v>442</v>
      </c>
      <c r="H2125" s="251">
        <v>5</v>
      </c>
      <c r="I2125" s="252"/>
      <c r="J2125" s="251">
        <f>ROUND(I2125*H2125,0)</f>
        <v>0</v>
      </c>
      <c r="K2125" s="249" t="s">
        <v>1</v>
      </c>
      <c r="L2125" s="253"/>
      <c r="M2125" s="254" t="s">
        <v>1</v>
      </c>
      <c r="N2125" s="255" t="s">
        <v>41</v>
      </c>
      <c r="O2125" s="72"/>
      <c r="P2125" s="195">
        <f>O2125*H2125</f>
        <v>0</v>
      </c>
      <c r="Q2125" s="195">
        <v>1.95E-2</v>
      </c>
      <c r="R2125" s="195">
        <f>Q2125*H2125</f>
        <v>9.7500000000000003E-2</v>
      </c>
      <c r="S2125" s="195">
        <v>0</v>
      </c>
      <c r="T2125" s="196">
        <f>S2125*H2125</f>
        <v>0</v>
      </c>
      <c r="U2125" s="35"/>
      <c r="V2125" s="35"/>
      <c r="W2125" s="35"/>
      <c r="X2125" s="35"/>
      <c r="Y2125" s="35"/>
      <c r="Z2125" s="35"/>
      <c r="AA2125" s="35"/>
      <c r="AB2125" s="35"/>
      <c r="AC2125" s="35"/>
      <c r="AD2125" s="35"/>
      <c r="AE2125" s="35"/>
      <c r="AR2125" s="197" t="s">
        <v>373</v>
      </c>
      <c r="AT2125" s="197" t="s">
        <v>250</v>
      </c>
      <c r="AU2125" s="197" t="s">
        <v>85</v>
      </c>
      <c r="AY2125" s="18" t="s">
        <v>158</v>
      </c>
      <c r="BE2125" s="198">
        <f>IF(N2125="základní",J2125,0)</f>
        <v>0</v>
      </c>
      <c r="BF2125" s="198">
        <f>IF(N2125="snížená",J2125,0)</f>
        <v>0</v>
      </c>
      <c r="BG2125" s="198">
        <f>IF(N2125="zákl. přenesená",J2125,0)</f>
        <v>0</v>
      </c>
      <c r="BH2125" s="198">
        <f>IF(N2125="sníž. přenesená",J2125,0)</f>
        <v>0</v>
      </c>
      <c r="BI2125" s="198">
        <f>IF(N2125="nulová",J2125,0)</f>
        <v>0</v>
      </c>
      <c r="BJ2125" s="18" t="s">
        <v>8</v>
      </c>
      <c r="BK2125" s="198">
        <f>ROUND(I2125*H2125,0)</f>
        <v>0</v>
      </c>
      <c r="BL2125" s="18" t="s">
        <v>283</v>
      </c>
      <c r="BM2125" s="197" t="s">
        <v>4854</v>
      </c>
    </row>
    <row r="2126" spans="1:65" s="13" customFormat="1" ht="11.25">
      <c r="B2126" s="204"/>
      <c r="C2126" s="205"/>
      <c r="D2126" s="199" t="s">
        <v>169</v>
      </c>
      <c r="E2126" s="206" t="s">
        <v>1</v>
      </c>
      <c r="F2126" s="207" t="s">
        <v>4855</v>
      </c>
      <c r="G2126" s="205"/>
      <c r="H2126" s="208">
        <v>1</v>
      </c>
      <c r="I2126" s="209"/>
      <c r="J2126" s="205"/>
      <c r="K2126" s="205"/>
      <c r="L2126" s="210"/>
      <c r="M2126" s="211"/>
      <c r="N2126" s="212"/>
      <c r="O2126" s="212"/>
      <c r="P2126" s="212"/>
      <c r="Q2126" s="212"/>
      <c r="R2126" s="212"/>
      <c r="S2126" s="212"/>
      <c r="T2126" s="213"/>
      <c r="AT2126" s="214" t="s">
        <v>169</v>
      </c>
      <c r="AU2126" s="214" t="s">
        <v>85</v>
      </c>
      <c r="AV2126" s="13" t="s">
        <v>85</v>
      </c>
      <c r="AW2126" s="13" t="s">
        <v>32</v>
      </c>
      <c r="AX2126" s="13" t="s">
        <v>76</v>
      </c>
      <c r="AY2126" s="214" t="s">
        <v>158</v>
      </c>
    </row>
    <row r="2127" spans="1:65" s="13" customFormat="1" ht="11.25">
      <c r="B2127" s="204"/>
      <c r="C2127" s="205"/>
      <c r="D2127" s="199" t="s">
        <v>169</v>
      </c>
      <c r="E2127" s="206" t="s">
        <v>1</v>
      </c>
      <c r="F2127" s="207" t="s">
        <v>4856</v>
      </c>
      <c r="G2127" s="205"/>
      <c r="H2127" s="208">
        <v>3</v>
      </c>
      <c r="I2127" s="209"/>
      <c r="J2127" s="205"/>
      <c r="K2127" s="205"/>
      <c r="L2127" s="210"/>
      <c r="M2127" s="211"/>
      <c r="N2127" s="212"/>
      <c r="O2127" s="212"/>
      <c r="P2127" s="212"/>
      <c r="Q2127" s="212"/>
      <c r="R2127" s="212"/>
      <c r="S2127" s="212"/>
      <c r="T2127" s="213"/>
      <c r="AT2127" s="214" t="s">
        <v>169</v>
      </c>
      <c r="AU2127" s="214" t="s">
        <v>85</v>
      </c>
      <c r="AV2127" s="13" t="s">
        <v>85</v>
      </c>
      <c r="AW2127" s="13" t="s">
        <v>32</v>
      </c>
      <c r="AX2127" s="13" t="s">
        <v>76</v>
      </c>
      <c r="AY2127" s="214" t="s">
        <v>158</v>
      </c>
    </row>
    <row r="2128" spans="1:65" s="13" customFormat="1" ht="11.25">
      <c r="B2128" s="204"/>
      <c r="C2128" s="205"/>
      <c r="D2128" s="199" t="s">
        <v>169</v>
      </c>
      <c r="E2128" s="206" t="s">
        <v>1</v>
      </c>
      <c r="F2128" s="207" t="s">
        <v>4842</v>
      </c>
      <c r="G2128" s="205"/>
      <c r="H2128" s="208">
        <v>1</v>
      </c>
      <c r="I2128" s="209"/>
      <c r="J2128" s="205"/>
      <c r="K2128" s="205"/>
      <c r="L2128" s="210"/>
      <c r="M2128" s="211"/>
      <c r="N2128" s="212"/>
      <c r="O2128" s="212"/>
      <c r="P2128" s="212"/>
      <c r="Q2128" s="212"/>
      <c r="R2128" s="212"/>
      <c r="S2128" s="212"/>
      <c r="T2128" s="213"/>
      <c r="AT2128" s="214" t="s">
        <v>169</v>
      </c>
      <c r="AU2128" s="214" t="s">
        <v>85</v>
      </c>
      <c r="AV2128" s="13" t="s">
        <v>85</v>
      </c>
      <c r="AW2128" s="13" t="s">
        <v>32</v>
      </c>
      <c r="AX2128" s="13" t="s">
        <v>76</v>
      </c>
      <c r="AY2128" s="214" t="s">
        <v>158</v>
      </c>
    </row>
    <row r="2129" spans="1:65" s="14" customFormat="1" ht="11.25">
      <c r="B2129" s="215"/>
      <c r="C2129" s="216"/>
      <c r="D2129" s="199" t="s">
        <v>169</v>
      </c>
      <c r="E2129" s="217" t="s">
        <v>1</v>
      </c>
      <c r="F2129" s="218" t="s">
        <v>4857</v>
      </c>
      <c r="G2129" s="216"/>
      <c r="H2129" s="217" t="s">
        <v>1</v>
      </c>
      <c r="I2129" s="219"/>
      <c r="J2129" s="216"/>
      <c r="K2129" s="216"/>
      <c r="L2129" s="220"/>
      <c r="M2129" s="221"/>
      <c r="N2129" s="222"/>
      <c r="O2129" s="222"/>
      <c r="P2129" s="222"/>
      <c r="Q2129" s="222"/>
      <c r="R2129" s="222"/>
      <c r="S2129" s="222"/>
      <c r="T2129" s="223"/>
      <c r="AT2129" s="224" t="s">
        <v>169</v>
      </c>
      <c r="AU2129" s="224" t="s">
        <v>85</v>
      </c>
      <c r="AV2129" s="14" t="s">
        <v>8</v>
      </c>
      <c r="AW2129" s="14" t="s">
        <v>32</v>
      </c>
      <c r="AX2129" s="14" t="s">
        <v>76</v>
      </c>
      <c r="AY2129" s="224" t="s">
        <v>158</v>
      </c>
    </row>
    <row r="2130" spans="1:65" s="16" customFormat="1" ht="11.25">
      <c r="B2130" s="236"/>
      <c r="C2130" s="237"/>
      <c r="D2130" s="199" t="s">
        <v>169</v>
      </c>
      <c r="E2130" s="238" t="s">
        <v>1</v>
      </c>
      <c r="F2130" s="239" t="s">
        <v>189</v>
      </c>
      <c r="G2130" s="237"/>
      <c r="H2130" s="240">
        <v>5</v>
      </c>
      <c r="I2130" s="241"/>
      <c r="J2130" s="237"/>
      <c r="K2130" s="237"/>
      <c r="L2130" s="242"/>
      <c r="M2130" s="243"/>
      <c r="N2130" s="244"/>
      <c r="O2130" s="244"/>
      <c r="P2130" s="244"/>
      <c r="Q2130" s="244"/>
      <c r="R2130" s="244"/>
      <c r="S2130" s="244"/>
      <c r="T2130" s="245"/>
      <c r="AT2130" s="246" t="s">
        <v>169</v>
      </c>
      <c r="AU2130" s="246" t="s">
        <v>85</v>
      </c>
      <c r="AV2130" s="16" t="s">
        <v>165</v>
      </c>
      <c r="AW2130" s="16" t="s">
        <v>32</v>
      </c>
      <c r="AX2130" s="16" t="s">
        <v>8</v>
      </c>
      <c r="AY2130" s="246" t="s">
        <v>158</v>
      </c>
    </row>
    <row r="2131" spans="1:65" s="2" customFormat="1" ht="36">
      <c r="A2131" s="35"/>
      <c r="B2131" s="36"/>
      <c r="C2131" s="187" t="s">
        <v>4858</v>
      </c>
      <c r="D2131" s="187" t="s">
        <v>160</v>
      </c>
      <c r="E2131" s="188" t="s">
        <v>4859</v>
      </c>
      <c r="F2131" s="189" t="s">
        <v>4860</v>
      </c>
      <c r="G2131" s="190" t="s">
        <v>442</v>
      </c>
      <c r="H2131" s="191">
        <v>2</v>
      </c>
      <c r="I2131" s="192"/>
      <c r="J2131" s="191">
        <f>ROUND(I2131*H2131,0)</f>
        <v>0</v>
      </c>
      <c r="K2131" s="189" t="s">
        <v>164</v>
      </c>
      <c r="L2131" s="40"/>
      <c r="M2131" s="193" t="s">
        <v>1</v>
      </c>
      <c r="N2131" s="194" t="s">
        <v>41</v>
      </c>
      <c r="O2131" s="72"/>
      <c r="P2131" s="195">
        <f>O2131*H2131</f>
        <v>0</v>
      </c>
      <c r="Q2131" s="195">
        <v>0</v>
      </c>
      <c r="R2131" s="195">
        <f>Q2131*H2131</f>
        <v>0</v>
      </c>
      <c r="S2131" s="195">
        <v>0</v>
      </c>
      <c r="T2131" s="196">
        <f>S2131*H2131</f>
        <v>0</v>
      </c>
      <c r="U2131" s="35"/>
      <c r="V2131" s="35"/>
      <c r="W2131" s="35"/>
      <c r="X2131" s="35"/>
      <c r="Y2131" s="35"/>
      <c r="Z2131" s="35"/>
      <c r="AA2131" s="35"/>
      <c r="AB2131" s="35"/>
      <c r="AC2131" s="35"/>
      <c r="AD2131" s="35"/>
      <c r="AE2131" s="35"/>
      <c r="AR2131" s="197" t="s">
        <v>283</v>
      </c>
      <c r="AT2131" s="197" t="s">
        <v>160</v>
      </c>
      <c r="AU2131" s="197" t="s">
        <v>85</v>
      </c>
      <c r="AY2131" s="18" t="s">
        <v>158</v>
      </c>
      <c r="BE2131" s="198">
        <f>IF(N2131="základní",J2131,0)</f>
        <v>0</v>
      </c>
      <c r="BF2131" s="198">
        <f>IF(N2131="snížená",J2131,0)</f>
        <v>0</v>
      </c>
      <c r="BG2131" s="198">
        <f>IF(N2131="zákl. přenesená",J2131,0)</f>
        <v>0</v>
      </c>
      <c r="BH2131" s="198">
        <f>IF(N2131="sníž. přenesená",J2131,0)</f>
        <v>0</v>
      </c>
      <c r="BI2131" s="198">
        <f>IF(N2131="nulová",J2131,0)</f>
        <v>0</v>
      </c>
      <c r="BJ2131" s="18" t="s">
        <v>8</v>
      </c>
      <c r="BK2131" s="198">
        <f>ROUND(I2131*H2131,0)</f>
        <v>0</v>
      </c>
      <c r="BL2131" s="18" t="s">
        <v>283</v>
      </c>
      <c r="BM2131" s="197" t="s">
        <v>4861</v>
      </c>
    </row>
    <row r="2132" spans="1:65" s="2" customFormat="1" ht="99">
      <c r="A2132" s="35"/>
      <c r="B2132" s="36"/>
      <c r="C2132" s="37"/>
      <c r="D2132" s="199" t="s">
        <v>167</v>
      </c>
      <c r="E2132" s="37"/>
      <c r="F2132" s="200" t="s">
        <v>4839</v>
      </c>
      <c r="G2132" s="37"/>
      <c r="H2132" s="37"/>
      <c r="I2132" s="201"/>
      <c r="J2132" s="37"/>
      <c r="K2132" s="37"/>
      <c r="L2132" s="40"/>
      <c r="M2132" s="202"/>
      <c r="N2132" s="203"/>
      <c r="O2132" s="72"/>
      <c r="P2132" s="72"/>
      <c r="Q2132" s="72"/>
      <c r="R2132" s="72"/>
      <c r="S2132" s="72"/>
      <c r="T2132" s="73"/>
      <c r="U2132" s="35"/>
      <c r="V2132" s="35"/>
      <c r="W2132" s="35"/>
      <c r="X2132" s="35"/>
      <c r="Y2132" s="35"/>
      <c r="Z2132" s="35"/>
      <c r="AA2132" s="35"/>
      <c r="AB2132" s="35"/>
      <c r="AC2132" s="35"/>
      <c r="AD2132" s="35"/>
      <c r="AE2132" s="35"/>
      <c r="AT2132" s="18" t="s">
        <v>167</v>
      </c>
      <c r="AU2132" s="18" t="s">
        <v>85</v>
      </c>
    </row>
    <row r="2133" spans="1:65" s="13" customFormat="1" ht="11.25">
      <c r="B2133" s="204"/>
      <c r="C2133" s="205"/>
      <c r="D2133" s="199" t="s">
        <v>169</v>
      </c>
      <c r="E2133" s="206" t="s">
        <v>1</v>
      </c>
      <c r="F2133" s="207" t="s">
        <v>4862</v>
      </c>
      <c r="G2133" s="205"/>
      <c r="H2133" s="208">
        <v>1</v>
      </c>
      <c r="I2133" s="209"/>
      <c r="J2133" s="205"/>
      <c r="K2133" s="205"/>
      <c r="L2133" s="210"/>
      <c r="M2133" s="211"/>
      <c r="N2133" s="212"/>
      <c r="O2133" s="212"/>
      <c r="P2133" s="212"/>
      <c r="Q2133" s="212"/>
      <c r="R2133" s="212"/>
      <c r="S2133" s="212"/>
      <c r="T2133" s="213"/>
      <c r="AT2133" s="214" t="s">
        <v>169</v>
      </c>
      <c r="AU2133" s="214" t="s">
        <v>85</v>
      </c>
      <c r="AV2133" s="13" t="s">
        <v>85</v>
      </c>
      <c r="AW2133" s="13" t="s">
        <v>32</v>
      </c>
      <c r="AX2133" s="13" t="s">
        <v>76</v>
      </c>
      <c r="AY2133" s="214" t="s">
        <v>158</v>
      </c>
    </row>
    <row r="2134" spans="1:65" s="13" customFormat="1" ht="11.25">
      <c r="B2134" s="204"/>
      <c r="C2134" s="205"/>
      <c r="D2134" s="199" t="s">
        <v>169</v>
      </c>
      <c r="E2134" s="206" t="s">
        <v>1</v>
      </c>
      <c r="F2134" s="207" t="s">
        <v>4863</v>
      </c>
      <c r="G2134" s="205"/>
      <c r="H2134" s="208">
        <v>1</v>
      </c>
      <c r="I2134" s="209"/>
      <c r="J2134" s="205"/>
      <c r="K2134" s="205"/>
      <c r="L2134" s="210"/>
      <c r="M2134" s="211"/>
      <c r="N2134" s="212"/>
      <c r="O2134" s="212"/>
      <c r="P2134" s="212"/>
      <c r="Q2134" s="212"/>
      <c r="R2134" s="212"/>
      <c r="S2134" s="212"/>
      <c r="T2134" s="213"/>
      <c r="AT2134" s="214" t="s">
        <v>169</v>
      </c>
      <c r="AU2134" s="214" t="s">
        <v>85</v>
      </c>
      <c r="AV2134" s="13" t="s">
        <v>85</v>
      </c>
      <c r="AW2134" s="13" t="s">
        <v>32</v>
      </c>
      <c r="AX2134" s="13" t="s">
        <v>76</v>
      </c>
      <c r="AY2134" s="214" t="s">
        <v>158</v>
      </c>
    </row>
    <row r="2135" spans="1:65" s="16" customFormat="1" ht="11.25">
      <c r="B2135" s="236"/>
      <c r="C2135" s="237"/>
      <c r="D2135" s="199" t="s">
        <v>169</v>
      </c>
      <c r="E2135" s="238" t="s">
        <v>1</v>
      </c>
      <c r="F2135" s="239" t="s">
        <v>189</v>
      </c>
      <c r="G2135" s="237"/>
      <c r="H2135" s="240">
        <v>2</v>
      </c>
      <c r="I2135" s="241"/>
      <c r="J2135" s="237"/>
      <c r="K2135" s="237"/>
      <c r="L2135" s="242"/>
      <c r="M2135" s="243"/>
      <c r="N2135" s="244"/>
      <c r="O2135" s="244"/>
      <c r="P2135" s="244"/>
      <c r="Q2135" s="244"/>
      <c r="R2135" s="244"/>
      <c r="S2135" s="244"/>
      <c r="T2135" s="245"/>
      <c r="AT2135" s="246" t="s">
        <v>169</v>
      </c>
      <c r="AU2135" s="246" t="s">
        <v>85</v>
      </c>
      <c r="AV2135" s="16" t="s">
        <v>165</v>
      </c>
      <c r="AW2135" s="16" t="s">
        <v>32</v>
      </c>
      <c r="AX2135" s="16" t="s">
        <v>8</v>
      </c>
      <c r="AY2135" s="246" t="s">
        <v>158</v>
      </c>
    </row>
    <row r="2136" spans="1:65" s="2" customFormat="1" ht="36">
      <c r="A2136" s="35"/>
      <c r="B2136" s="36"/>
      <c r="C2136" s="247" t="s">
        <v>4864</v>
      </c>
      <c r="D2136" s="247" t="s">
        <v>250</v>
      </c>
      <c r="E2136" s="248" t="s">
        <v>4865</v>
      </c>
      <c r="F2136" s="249" t="s">
        <v>4866</v>
      </c>
      <c r="G2136" s="250" t="s">
        <v>442</v>
      </c>
      <c r="H2136" s="251">
        <v>1</v>
      </c>
      <c r="I2136" s="252"/>
      <c r="J2136" s="251">
        <f>ROUND(I2136*H2136,0)</f>
        <v>0</v>
      </c>
      <c r="K2136" s="249" t="s">
        <v>1</v>
      </c>
      <c r="L2136" s="253"/>
      <c r="M2136" s="254" t="s">
        <v>1</v>
      </c>
      <c r="N2136" s="255" t="s">
        <v>41</v>
      </c>
      <c r="O2136" s="72"/>
      <c r="P2136" s="195">
        <f>O2136*H2136</f>
        <v>0</v>
      </c>
      <c r="Q2136" s="195">
        <v>1.95E-2</v>
      </c>
      <c r="R2136" s="195">
        <f>Q2136*H2136</f>
        <v>1.95E-2</v>
      </c>
      <c r="S2136" s="195">
        <v>0</v>
      </c>
      <c r="T2136" s="196">
        <f>S2136*H2136</f>
        <v>0</v>
      </c>
      <c r="U2136" s="35"/>
      <c r="V2136" s="35"/>
      <c r="W2136" s="35"/>
      <c r="X2136" s="35"/>
      <c r="Y2136" s="35"/>
      <c r="Z2136" s="35"/>
      <c r="AA2136" s="35"/>
      <c r="AB2136" s="35"/>
      <c r="AC2136" s="35"/>
      <c r="AD2136" s="35"/>
      <c r="AE2136" s="35"/>
      <c r="AR2136" s="197" t="s">
        <v>373</v>
      </c>
      <c r="AT2136" s="197" t="s">
        <v>250</v>
      </c>
      <c r="AU2136" s="197" t="s">
        <v>85</v>
      </c>
      <c r="AY2136" s="18" t="s">
        <v>158</v>
      </c>
      <c r="BE2136" s="198">
        <f>IF(N2136="základní",J2136,0)</f>
        <v>0</v>
      </c>
      <c r="BF2136" s="198">
        <f>IF(N2136="snížená",J2136,0)</f>
        <v>0</v>
      </c>
      <c r="BG2136" s="198">
        <f>IF(N2136="zákl. přenesená",J2136,0)</f>
        <v>0</v>
      </c>
      <c r="BH2136" s="198">
        <f>IF(N2136="sníž. přenesená",J2136,0)</f>
        <v>0</v>
      </c>
      <c r="BI2136" s="198">
        <f>IF(N2136="nulová",J2136,0)</f>
        <v>0</v>
      </c>
      <c r="BJ2136" s="18" t="s">
        <v>8</v>
      </c>
      <c r="BK2136" s="198">
        <f>ROUND(I2136*H2136,0)</f>
        <v>0</v>
      </c>
      <c r="BL2136" s="18" t="s">
        <v>283</v>
      </c>
      <c r="BM2136" s="197" t="s">
        <v>4867</v>
      </c>
    </row>
    <row r="2137" spans="1:65" s="13" customFormat="1" ht="11.25">
      <c r="B2137" s="204"/>
      <c r="C2137" s="205"/>
      <c r="D2137" s="199" t="s">
        <v>169</v>
      </c>
      <c r="E2137" s="206" t="s">
        <v>1</v>
      </c>
      <c r="F2137" s="207" t="s">
        <v>4862</v>
      </c>
      <c r="G2137" s="205"/>
      <c r="H2137" s="208">
        <v>1</v>
      </c>
      <c r="I2137" s="209"/>
      <c r="J2137" s="205"/>
      <c r="K2137" s="205"/>
      <c r="L2137" s="210"/>
      <c r="M2137" s="211"/>
      <c r="N2137" s="212"/>
      <c r="O2137" s="212"/>
      <c r="P2137" s="212"/>
      <c r="Q2137" s="212"/>
      <c r="R2137" s="212"/>
      <c r="S2137" s="212"/>
      <c r="T2137" s="213"/>
      <c r="AT2137" s="214" t="s">
        <v>169</v>
      </c>
      <c r="AU2137" s="214" t="s">
        <v>85</v>
      </c>
      <c r="AV2137" s="13" t="s">
        <v>85</v>
      </c>
      <c r="AW2137" s="13" t="s">
        <v>32</v>
      </c>
      <c r="AX2137" s="13" t="s">
        <v>76</v>
      </c>
      <c r="AY2137" s="214" t="s">
        <v>158</v>
      </c>
    </row>
    <row r="2138" spans="1:65" s="14" customFormat="1" ht="11.25">
      <c r="B2138" s="215"/>
      <c r="C2138" s="216"/>
      <c r="D2138" s="199" t="s">
        <v>169</v>
      </c>
      <c r="E2138" s="217" t="s">
        <v>1</v>
      </c>
      <c r="F2138" s="218" t="s">
        <v>4868</v>
      </c>
      <c r="G2138" s="216"/>
      <c r="H2138" s="217" t="s">
        <v>1</v>
      </c>
      <c r="I2138" s="219"/>
      <c r="J2138" s="216"/>
      <c r="K2138" s="216"/>
      <c r="L2138" s="220"/>
      <c r="M2138" s="221"/>
      <c r="N2138" s="222"/>
      <c r="O2138" s="222"/>
      <c r="P2138" s="222"/>
      <c r="Q2138" s="222"/>
      <c r="R2138" s="222"/>
      <c r="S2138" s="222"/>
      <c r="T2138" s="223"/>
      <c r="AT2138" s="224" t="s">
        <v>169</v>
      </c>
      <c r="AU2138" s="224" t="s">
        <v>85</v>
      </c>
      <c r="AV2138" s="14" t="s">
        <v>8</v>
      </c>
      <c r="AW2138" s="14" t="s">
        <v>32</v>
      </c>
      <c r="AX2138" s="14" t="s">
        <v>76</v>
      </c>
      <c r="AY2138" s="224" t="s">
        <v>158</v>
      </c>
    </row>
    <row r="2139" spans="1:65" s="16" customFormat="1" ht="11.25">
      <c r="B2139" s="236"/>
      <c r="C2139" s="237"/>
      <c r="D2139" s="199" t="s">
        <v>169</v>
      </c>
      <c r="E2139" s="238" t="s">
        <v>1</v>
      </c>
      <c r="F2139" s="239" t="s">
        <v>189</v>
      </c>
      <c r="G2139" s="237"/>
      <c r="H2139" s="240">
        <v>1</v>
      </c>
      <c r="I2139" s="241"/>
      <c r="J2139" s="237"/>
      <c r="K2139" s="237"/>
      <c r="L2139" s="242"/>
      <c r="M2139" s="243"/>
      <c r="N2139" s="244"/>
      <c r="O2139" s="244"/>
      <c r="P2139" s="244"/>
      <c r="Q2139" s="244"/>
      <c r="R2139" s="244"/>
      <c r="S2139" s="244"/>
      <c r="T2139" s="245"/>
      <c r="AT2139" s="246" t="s">
        <v>169</v>
      </c>
      <c r="AU2139" s="246" t="s">
        <v>85</v>
      </c>
      <c r="AV2139" s="16" t="s">
        <v>165</v>
      </c>
      <c r="AW2139" s="16" t="s">
        <v>32</v>
      </c>
      <c r="AX2139" s="16" t="s">
        <v>8</v>
      </c>
      <c r="AY2139" s="246" t="s">
        <v>158</v>
      </c>
    </row>
    <row r="2140" spans="1:65" s="2" customFormat="1" ht="48">
      <c r="A2140" s="35"/>
      <c r="B2140" s="36"/>
      <c r="C2140" s="247" t="s">
        <v>4869</v>
      </c>
      <c r="D2140" s="247" t="s">
        <v>250</v>
      </c>
      <c r="E2140" s="248" t="s">
        <v>4870</v>
      </c>
      <c r="F2140" s="249" t="s">
        <v>4871</v>
      </c>
      <c r="G2140" s="250" t="s">
        <v>442</v>
      </c>
      <c r="H2140" s="251">
        <v>1</v>
      </c>
      <c r="I2140" s="252"/>
      <c r="J2140" s="251">
        <f>ROUND(I2140*H2140,0)</f>
        <v>0</v>
      </c>
      <c r="K2140" s="249" t="s">
        <v>1</v>
      </c>
      <c r="L2140" s="253"/>
      <c r="M2140" s="254" t="s">
        <v>1</v>
      </c>
      <c r="N2140" s="255" t="s">
        <v>41</v>
      </c>
      <c r="O2140" s="72"/>
      <c r="P2140" s="195">
        <f>O2140*H2140</f>
        <v>0</v>
      </c>
      <c r="Q2140" s="195">
        <v>1.95E-2</v>
      </c>
      <c r="R2140" s="195">
        <f>Q2140*H2140</f>
        <v>1.95E-2</v>
      </c>
      <c r="S2140" s="195">
        <v>0</v>
      </c>
      <c r="T2140" s="196">
        <f>S2140*H2140</f>
        <v>0</v>
      </c>
      <c r="U2140" s="35"/>
      <c r="V2140" s="35"/>
      <c r="W2140" s="35"/>
      <c r="X2140" s="35"/>
      <c r="Y2140" s="35"/>
      <c r="Z2140" s="35"/>
      <c r="AA2140" s="35"/>
      <c r="AB2140" s="35"/>
      <c r="AC2140" s="35"/>
      <c r="AD2140" s="35"/>
      <c r="AE2140" s="35"/>
      <c r="AR2140" s="197" t="s">
        <v>373</v>
      </c>
      <c r="AT2140" s="197" t="s">
        <v>250</v>
      </c>
      <c r="AU2140" s="197" t="s">
        <v>85</v>
      </c>
      <c r="AY2140" s="18" t="s">
        <v>158</v>
      </c>
      <c r="BE2140" s="198">
        <f>IF(N2140="základní",J2140,0)</f>
        <v>0</v>
      </c>
      <c r="BF2140" s="198">
        <f>IF(N2140="snížená",J2140,0)</f>
        <v>0</v>
      </c>
      <c r="BG2140" s="198">
        <f>IF(N2140="zákl. přenesená",J2140,0)</f>
        <v>0</v>
      </c>
      <c r="BH2140" s="198">
        <f>IF(N2140="sníž. přenesená",J2140,0)</f>
        <v>0</v>
      </c>
      <c r="BI2140" s="198">
        <f>IF(N2140="nulová",J2140,0)</f>
        <v>0</v>
      </c>
      <c r="BJ2140" s="18" t="s">
        <v>8</v>
      </c>
      <c r="BK2140" s="198">
        <f>ROUND(I2140*H2140,0)</f>
        <v>0</v>
      </c>
      <c r="BL2140" s="18" t="s">
        <v>283</v>
      </c>
      <c r="BM2140" s="197" t="s">
        <v>4872</v>
      </c>
    </row>
    <row r="2141" spans="1:65" s="13" customFormat="1" ht="11.25">
      <c r="B2141" s="204"/>
      <c r="C2141" s="205"/>
      <c r="D2141" s="199" t="s">
        <v>169</v>
      </c>
      <c r="E2141" s="206" t="s">
        <v>1</v>
      </c>
      <c r="F2141" s="207" t="s">
        <v>4863</v>
      </c>
      <c r="G2141" s="205"/>
      <c r="H2141" s="208">
        <v>1</v>
      </c>
      <c r="I2141" s="209"/>
      <c r="J2141" s="205"/>
      <c r="K2141" s="205"/>
      <c r="L2141" s="210"/>
      <c r="M2141" s="211"/>
      <c r="N2141" s="212"/>
      <c r="O2141" s="212"/>
      <c r="P2141" s="212"/>
      <c r="Q2141" s="212"/>
      <c r="R2141" s="212"/>
      <c r="S2141" s="212"/>
      <c r="T2141" s="213"/>
      <c r="AT2141" s="214" t="s">
        <v>169</v>
      </c>
      <c r="AU2141" s="214" t="s">
        <v>85</v>
      </c>
      <c r="AV2141" s="13" t="s">
        <v>85</v>
      </c>
      <c r="AW2141" s="13" t="s">
        <v>32</v>
      </c>
      <c r="AX2141" s="13" t="s">
        <v>76</v>
      </c>
      <c r="AY2141" s="214" t="s">
        <v>158</v>
      </c>
    </row>
    <row r="2142" spans="1:65" s="14" customFormat="1" ht="11.25">
      <c r="B2142" s="215"/>
      <c r="C2142" s="216"/>
      <c r="D2142" s="199" t="s">
        <v>169</v>
      </c>
      <c r="E2142" s="217" t="s">
        <v>1</v>
      </c>
      <c r="F2142" s="218" t="s">
        <v>4868</v>
      </c>
      <c r="G2142" s="216"/>
      <c r="H2142" s="217" t="s">
        <v>1</v>
      </c>
      <c r="I2142" s="219"/>
      <c r="J2142" s="216"/>
      <c r="K2142" s="216"/>
      <c r="L2142" s="220"/>
      <c r="M2142" s="221"/>
      <c r="N2142" s="222"/>
      <c r="O2142" s="222"/>
      <c r="P2142" s="222"/>
      <c r="Q2142" s="222"/>
      <c r="R2142" s="222"/>
      <c r="S2142" s="222"/>
      <c r="T2142" s="223"/>
      <c r="AT2142" s="224" t="s">
        <v>169</v>
      </c>
      <c r="AU2142" s="224" t="s">
        <v>85</v>
      </c>
      <c r="AV2142" s="14" t="s">
        <v>8</v>
      </c>
      <c r="AW2142" s="14" t="s">
        <v>32</v>
      </c>
      <c r="AX2142" s="14" t="s">
        <v>76</v>
      </c>
      <c r="AY2142" s="224" t="s">
        <v>158</v>
      </c>
    </row>
    <row r="2143" spans="1:65" s="16" customFormat="1" ht="11.25">
      <c r="B2143" s="236"/>
      <c r="C2143" s="237"/>
      <c r="D2143" s="199" t="s">
        <v>169</v>
      </c>
      <c r="E2143" s="238" t="s">
        <v>1</v>
      </c>
      <c r="F2143" s="239" t="s">
        <v>189</v>
      </c>
      <c r="G2143" s="237"/>
      <c r="H2143" s="240">
        <v>1</v>
      </c>
      <c r="I2143" s="241"/>
      <c r="J2143" s="237"/>
      <c r="K2143" s="237"/>
      <c r="L2143" s="242"/>
      <c r="M2143" s="243"/>
      <c r="N2143" s="244"/>
      <c r="O2143" s="244"/>
      <c r="P2143" s="244"/>
      <c r="Q2143" s="244"/>
      <c r="R2143" s="244"/>
      <c r="S2143" s="244"/>
      <c r="T2143" s="245"/>
      <c r="AT2143" s="246" t="s">
        <v>169</v>
      </c>
      <c r="AU2143" s="246" t="s">
        <v>85</v>
      </c>
      <c r="AV2143" s="16" t="s">
        <v>165</v>
      </c>
      <c r="AW2143" s="16" t="s">
        <v>32</v>
      </c>
      <c r="AX2143" s="16" t="s">
        <v>8</v>
      </c>
      <c r="AY2143" s="246" t="s">
        <v>158</v>
      </c>
    </row>
    <row r="2144" spans="1:65" s="2" customFormat="1" ht="36">
      <c r="A2144" s="35"/>
      <c r="B2144" s="36"/>
      <c r="C2144" s="187" t="s">
        <v>4873</v>
      </c>
      <c r="D2144" s="187" t="s">
        <v>160</v>
      </c>
      <c r="E2144" s="188" t="s">
        <v>4874</v>
      </c>
      <c r="F2144" s="189" t="s">
        <v>4875</v>
      </c>
      <c r="G2144" s="190" t="s">
        <v>442</v>
      </c>
      <c r="H2144" s="191">
        <v>1</v>
      </c>
      <c r="I2144" s="192"/>
      <c r="J2144" s="191">
        <f>ROUND(I2144*H2144,0)</f>
        <v>0</v>
      </c>
      <c r="K2144" s="189" t="s">
        <v>164</v>
      </c>
      <c r="L2144" s="40"/>
      <c r="M2144" s="193" t="s">
        <v>1</v>
      </c>
      <c r="N2144" s="194" t="s">
        <v>41</v>
      </c>
      <c r="O2144" s="72"/>
      <c r="P2144" s="195">
        <f>O2144*H2144</f>
        <v>0</v>
      </c>
      <c r="Q2144" s="195">
        <v>0</v>
      </c>
      <c r="R2144" s="195">
        <f>Q2144*H2144</f>
        <v>0</v>
      </c>
      <c r="S2144" s="195">
        <v>0</v>
      </c>
      <c r="T2144" s="196">
        <f>S2144*H2144</f>
        <v>0</v>
      </c>
      <c r="U2144" s="35"/>
      <c r="V2144" s="35"/>
      <c r="W2144" s="35"/>
      <c r="X2144" s="35"/>
      <c r="Y2144" s="35"/>
      <c r="Z2144" s="35"/>
      <c r="AA2144" s="35"/>
      <c r="AB2144" s="35"/>
      <c r="AC2144" s="35"/>
      <c r="AD2144" s="35"/>
      <c r="AE2144" s="35"/>
      <c r="AR2144" s="197" t="s">
        <v>283</v>
      </c>
      <c r="AT2144" s="197" t="s">
        <v>160</v>
      </c>
      <c r="AU2144" s="197" t="s">
        <v>85</v>
      </c>
      <c r="AY2144" s="18" t="s">
        <v>158</v>
      </c>
      <c r="BE2144" s="198">
        <f>IF(N2144="základní",J2144,0)</f>
        <v>0</v>
      </c>
      <c r="BF2144" s="198">
        <f>IF(N2144="snížená",J2144,0)</f>
        <v>0</v>
      </c>
      <c r="BG2144" s="198">
        <f>IF(N2144="zákl. přenesená",J2144,0)</f>
        <v>0</v>
      </c>
      <c r="BH2144" s="198">
        <f>IF(N2144="sníž. přenesená",J2144,0)</f>
        <v>0</v>
      </c>
      <c r="BI2144" s="198">
        <f>IF(N2144="nulová",J2144,0)</f>
        <v>0</v>
      </c>
      <c r="BJ2144" s="18" t="s">
        <v>8</v>
      </c>
      <c r="BK2144" s="198">
        <f>ROUND(I2144*H2144,0)</f>
        <v>0</v>
      </c>
      <c r="BL2144" s="18" t="s">
        <v>283</v>
      </c>
      <c r="BM2144" s="197" t="s">
        <v>4876</v>
      </c>
    </row>
    <row r="2145" spans="1:65" s="2" customFormat="1" ht="99">
      <c r="A2145" s="35"/>
      <c r="B2145" s="36"/>
      <c r="C2145" s="37"/>
      <c r="D2145" s="199" t="s">
        <v>167</v>
      </c>
      <c r="E2145" s="37"/>
      <c r="F2145" s="200" t="s">
        <v>4839</v>
      </c>
      <c r="G2145" s="37"/>
      <c r="H2145" s="37"/>
      <c r="I2145" s="201"/>
      <c r="J2145" s="37"/>
      <c r="K2145" s="37"/>
      <c r="L2145" s="40"/>
      <c r="M2145" s="202"/>
      <c r="N2145" s="203"/>
      <c r="O2145" s="72"/>
      <c r="P2145" s="72"/>
      <c r="Q2145" s="72"/>
      <c r="R2145" s="72"/>
      <c r="S2145" s="72"/>
      <c r="T2145" s="73"/>
      <c r="U2145" s="35"/>
      <c r="V2145" s="35"/>
      <c r="W2145" s="35"/>
      <c r="X2145" s="35"/>
      <c r="Y2145" s="35"/>
      <c r="Z2145" s="35"/>
      <c r="AA2145" s="35"/>
      <c r="AB2145" s="35"/>
      <c r="AC2145" s="35"/>
      <c r="AD2145" s="35"/>
      <c r="AE2145" s="35"/>
      <c r="AT2145" s="18" t="s">
        <v>167</v>
      </c>
      <c r="AU2145" s="18" t="s">
        <v>85</v>
      </c>
    </row>
    <row r="2146" spans="1:65" s="13" customFormat="1" ht="11.25">
      <c r="B2146" s="204"/>
      <c r="C2146" s="205"/>
      <c r="D2146" s="199" t="s">
        <v>169</v>
      </c>
      <c r="E2146" s="206" t="s">
        <v>1</v>
      </c>
      <c r="F2146" s="207" t="s">
        <v>4877</v>
      </c>
      <c r="G2146" s="205"/>
      <c r="H2146" s="208">
        <v>1</v>
      </c>
      <c r="I2146" s="209"/>
      <c r="J2146" s="205"/>
      <c r="K2146" s="205"/>
      <c r="L2146" s="210"/>
      <c r="M2146" s="211"/>
      <c r="N2146" s="212"/>
      <c r="O2146" s="212"/>
      <c r="P2146" s="212"/>
      <c r="Q2146" s="212"/>
      <c r="R2146" s="212"/>
      <c r="S2146" s="212"/>
      <c r="T2146" s="213"/>
      <c r="AT2146" s="214" t="s">
        <v>169</v>
      </c>
      <c r="AU2146" s="214" t="s">
        <v>85</v>
      </c>
      <c r="AV2146" s="13" t="s">
        <v>85</v>
      </c>
      <c r="AW2146" s="13" t="s">
        <v>32</v>
      </c>
      <c r="AX2146" s="13" t="s">
        <v>76</v>
      </c>
      <c r="AY2146" s="214" t="s">
        <v>158</v>
      </c>
    </row>
    <row r="2147" spans="1:65" s="16" customFormat="1" ht="11.25">
      <c r="B2147" s="236"/>
      <c r="C2147" s="237"/>
      <c r="D2147" s="199" t="s">
        <v>169</v>
      </c>
      <c r="E2147" s="238" t="s">
        <v>1</v>
      </c>
      <c r="F2147" s="239" t="s">
        <v>189</v>
      </c>
      <c r="G2147" s="237"/>
      <c r="H2147" s="240">
        <v>1</v>
      </c>
      <c r="I2147" s="241"/>
      <c r="J2147" s="237"/>
      <c r="K2147" s="237"/>
      <c r="L2147" s="242"/>
      <c r="M2147" s="243"/>
      <c r="N2147" s="244"/>
      <c r="O2147" s="244"/>
      <c r="P2147" s="244"/>
      <c r="Q2147" s="244"/>
      <c r="R2147" s="244"/>
      <c r="S2147" s="244"/>
      <c r="T2147" s="245"/>
      <c r="AT2147" s="246" t="s">
        <v>169</v>
      </c>
      <c r="AU2147" s="246" t="s">
        <v>85</v>
      </c>
      <c r="AV2147" s="16" t="s">
        <v>165</v>
      </c>
      <c r="AW2147" s="16" t="s">
        <v>32</v>
      </c>
      <c r="AX2147" s="16" t="s">
        <v>8</v>
      </c>
      <c r="AY2147" s="246" t="s">
        <v>158</v>
      </c>
    </row>
    <row r="2148" spans="1:65" s="2" customFormat="1" ht="48">
      <c r="A2148" s="35"/>
      <c r="B2148" s="36"/>
      <c r="C2148" s="247" t="s">
        <v>4878</v>
      </c>
      <c r="D2148" s="247" t="s">
        <v>250</v>
      </c>
      <c r="E2148" s="248" t="s">
        <v>4879</v>
      </c>
      <c r="F2148" s="249" t="s">
        <v>4880</v>
      </c>
      <c r="G2148" s="250" t="s">
        <v>442</v>
      </c>
      <c r="H2148" s="251">
        <v>1</v>
      </c>
      <c r="I2148" s="252"/>
      <c r="J2148" s="251">
        <f>ROUND(I2148*H2148,0)</f>
        <v>0</v>
      </c>
      <c r="K2148" s="249" t="s">
        <v>1</v>
      </c>
      <c r="L2148" s="253"/>
      <c r="M2148" s="254" t="s">
        <v>1</v>
      </c>
      <c r="N2148" s="255" t="s">
        <v>41</v>
      </c>
      <c r="O2148" s="72"/>
      <c r="P2148" s="195">
        <f>O2148*H2148</f>
        <v>0</v>
      </c>
      <c r="Q2148" s="195">
        <v>4.1000000000000002E-2</v>
      </c>
      <c r="R2148" s="195">
        <f>Q2148*H2148</f>
        <v>4.1000000000000002E-2</v>
      </c>
      <c r="S2148" s="195">
        <v>0</v>
      </c>
      <c r="T2148" s="196">
        <f>S2148*H2148</f>
        <v>0</v>
      </c>
      <c r="U2148" s="35"/>
      <c r="V2148" s="35"/>
      <c r="W2148" s="35"/>
      <c r="X2148" s="35"/>
      <c r="Y2148" s="35"/>
      <c r="Z2148" s="35"/>
      <c r="AA2148" s="35"/>
      <c r="AB2148" s="35"/>
      <c r="AC2148" s="35"/>
      <c r="AD2148" s="35"/>
      <c r="AE2148" s="35"/>
      <c r="AR2148" s="197" t="s">
        <v>373</v>
      </c>
      <c r="AT2148" s="197" t="s">
        <v>250</v>
      </c>
      <c r="AU2148" s="197" t="s">
        <v>85</v>
      </c>
      <c r="AY2148" s="18" t="s">
        <v>158</v>
      </c>
      <c r="BE2148" s="198">
        <f>IF(N2148="základní",J2148,0)</f>
        <v>0</v>
      </c>
      <c r="BF2148" s="198">
        <f>IF(N2148="snížená",J2148,0)</f>
        <v>0</v>
      </c>
      <c r="BG2148" s="198">
        <f>IF(N2148="zákl. přenesená",J2148,0)</f>
        <v>0</v>
      </c>
      <c r="BH2148" s="198">
        <f>IF(N2148="sníž. přenesená",J2148,0)</f>
        <v>0</v>
      </c>
      <c r="BI2148" s="198">
        <f>IF(N2148="nulová",J2148,0)</f>
        <v>0</v>
      </c>
      <c r="BJ2148" s="18" t="s">
        <v>8</v>
      </c>
      <c r="BK2148" s="198">
        <f>ROUND(I2148*H2148,0)</f>
        <v>0</v>
      </c>
      <c r="BL2148" s="18" t="s">
        <v>283</v>
      </c>
      <c r="BM2148" s="197" t="s">
        <v>4881</v>
      </c>
    </row>
    <row r="2149" spans="1:65" s="13" customFormat="1" ht="11.25">
      <c r="B2149" s="204"/>
      <c r="C2149" s="205"/>
      <c r="D2149" s="199" t="s">
        <v>169</v>
      </c>
      <c r="E2149" s="206" t="s">
        <v>1</v>
      </c>
      <c r="F2149" s="207" t="s">
        <v>4877</v>
      </c>
      <c r="G2149" s="205"/>
      <c r="H2149" s="208">
        <v>1</v>
      </c>
      <c r="I2149" s="209"/>
      <c r="J2149" s="205"/>
      <c r="K2149" s="205"/>
      <c r="L2149" s="210"/>
      <c r="M2149" s="211"/>
      <c r="N2149" s="212"/>
      <c r="O2149" s="212"/>
      <c r="P2149" s="212"/>
      <c r="Q2149" s="212"/>
      <c r="R2149" s="212"/>
      <c r="S2149" s="212"/>
      <c r="T2149" s="213"/>
      <c r="AT2149" s="214" t="s">
        <v>169</v>
      </c>
      <c r="AU2149" s="214" t="s">
        <v>85</v>
      </c>
      <c r="AV2149" s="13" t="s">
        <v>85</v>
      </c>
      <c r="AW2149" s="13" t="s">
        <v>32</v>
      </c>
      <c r="AX2149" s="13" t="s">
        <v>76</v>
      </c>
      <c r="AY2149" s="214" t="s">
        <v>158</v>
      </c>
    </row>
    <row r="2150" spans="1:65" s="14" customFormat="1" ht="22.5">
      <c r="B2150" s="215"/>
      <c r="C2150" s="216"/>
      <c r="D2150" s="199" t="s">
        <v>169</v>
      </c>
      <c r="E2150" s="217" t="s">
        <v>1</v>
      </c>
      <c r="F2150" s="218" t="s">
        <v>4882</v>
      </c>
      <c r="G2150" s="216"/>
      <c r="H2150" s="217" t="s">
        <v>1</v>
      </c>
      <c r="I2150" s="219"/>
      <c r="J2150" s="216"/>
      <c r="K2150" s="216"/>
      <c r="L2150" s="220"/>
      <c r="M2150" s="221"/>
      <c r="N2150" s="222"/>
      <c r="O2150" s="222"/>
      <c r="P2150" s="222"/>
      <c r="Q2150" s="222"/>
      <c r="R2150" s="222"/>
      <c r="S2150" s="222"/>
      <c r="T2150" s="223"/>
      <c r="AT2150" s="224" t="s">
        <v>169</v>
      </c>
      <c r="AU2150" s="224" t="s">
        <v>85</v>
      </c>
      <c r="AV2150" s="14" t="s">
        <v>8</v>
      </c>
      <c r="AW2150" s="14" t="s">
        <v>32</v>
      </c>
      <c r="AX2150" s="14" t="s">
        <v>76</v>
      </c>
      <c r="AY2150" s="224" t="s">
        <v>158</v>
      </c>
    </row>
    <row r="2151" spans="1:65" s="16" customFormat="1" ht="11.25">
      <c r="B2151" s="236"/>
      <c r="C2151" s="237"/>
      <c r="D2151" s="199" t="s">
        <v>169</v>
      </c>
      <c r="E2151" s="238" t="s">
        <v>1</v>
      </c>
      <c r="F2151" s="239" t="s">
        <v>189</v>
      </c>
      <c r="G2151" s="237"/>
      <c r="H2151" s="240">
        <v>1</v>
      </c>
      <c r="I2151" s="241"/>
      <c r="J2151" s="237"/>
      <c r="K2151" s="237"/>
      <c r="L2151" s="242"/>
      <c r="M2151" s="243"/>
      <c r="N2151" s="244"/>
      <c r="O2151" s="244"/>
      <c r="P2151" s="244"/>
      <c r="Q2151" s="244"/>
      <c r="R2151" s="244"/>
      <c r="S2151" s="244"/>
      <c r="T2151" s="245"/>
      <c r="AT2151" s="246" t="s">
        <v>169</v>
      </c>
      <c r="AU2151" s="246" t="s">
        <v>85</v>
      </c>
      <c r="AV2151" s="16" t="s">
        <v>165</v>
      </c>
      <c r="AW2151" s="16" t="s">
        <v>32</v>
      </c>
      <c r="AX2151" s="16" t="s">
        <v>76</v>
      </c>
      <c r="AY2151" s="246" t="s">
        <v>158</v>
      </c>
    </row>
    <row r="2152" spans="1:65" s="13" customFormat="1" ht="11.25">
      <c r="B2152" s="204"/>
      <c r="C2152" s="205"/>
      <c r="D2152" s="199" t="s">
        <v>169</v>
      </c>
      <c r="E2152" s="206" t="s">
        <v>1</v>
      </c>
      <c r="F2152" s="207" t="s">
        <v>8</v>
      </c>
      <c r="G2152" s="205"/>
      <c r="H2152" s="208">
        <v>1</v>
      </c>
      <c r="I2152" s="209"/>
      <c r="J2152" s="205"/>
      <c r="K2152" s="205"/>
      <c r="L2152" s="210"/>
      <c r="M2152" s="211"/>
      <c r="N2152" s="212"/>
      <c r="O2152" s="212"/>
      <c r="P2152" s="212"/>
      <c r="Q2152" s="212"/>
      <c r="R2152" s="212"/>
      <c r="S2152" s="212"/>
      <c r="T2152" s="213"/>
      <c r="AT2152" s="214" t="s">
        <v>169</v>
      </c>
      <c r="AU2152" s="214" t="s">
        <v>85</v>
      </c>
      <c r="AV2152" s="13" t="s">
        <v>85</v>
      </c>
      <c r="AW2152" s="13" t="s">
        <v>32</v>
      </c>
      <c r="AX2152" s="13" t="s">
        <v>8</v>
      </c>
      <c r="AY2152" s="214" t="s">
        <v>158</v>
      </c>
    </row>
    <row r="2153" spans="1:65" s="2" customFormat="1" ht="33" customHeight="1">
      <c r="A2153" s="35"/>
      <c r="B2153" s="36"/>
      <c r="C2153" s="187" t="s">
        <v>4883</v>
      </c>
      <c r="D2153" s="187" t="s">
        <v>160</v>
      </c>
      <c r="E2153" s="188" t="s">
        <v>4884</v>
      </c>
      <c r="F2153" s="189" t="s">
        <v>4885</v>
      </c>
      <c r="G2153" s="190" t="s">
        <v>442</v>
      </c>
      <c r="H2153" s="191">
        <v>2</v>
      </c>
      <c r="I2153" s="192"/>
      <c r="J2153" s="191">
        <f>ROUND(I2153*H2153,0)</f>
        <v>0</v>
      </c>
      <c r="K2153" s="189" t="s">
        <v>1</v>
      </c>
      <c r="L2153" s="40"/>
      <c r="M2153" s="193" t="s">
        <v>1</v>
      </c>
      <c r="N2153" s="194" t="s">
        <v>41</v>
      </c>
      <c r="O2153" s="72"/>
      <c r="P2153" s="195">
        <f>O2153*H2153</f>
        <v>0</v>
      </c>
      <c r="Q2153" s="195">
        <v>0</v>
      </c>
      <c r="R2153" s="195">
        <f>Q2153*H2153</f>
        <v>0</v>
      </c>
      <c r="S2153" s="195">
        <v>0</v>
      </c>
      <c r="T2153" s="196">
        <f>S2153*H2153</f>
        <v>0</v>
      </c>
      <c r="U2153" s="35"/>
      <c r="V2153" s="35"/>
      <c r="W2153" s="35"/>
      <c r="X2153" s="35"/>
      <c r="Y2153" s="35"/>
      <c r="Z2153" s="35"/>
      <c r="AA2153" s="35"/>
      <c r="AB2153" s="35"/>
      <c r="AC2153" s="35"/>
      <c r="AD2153" s="35"/>
      <c r="AE2153" s="35"/>
      <c r="AR2153" s="197" t="s">
        <v>283</v>
      </c>
      <c r="AT2153" s="197" t="s">
        <v>160</v>
      </c>
      <c r="AU2153" s="197" t="s">
        <v>85</v>
      </c>
      <c r="AY2153" s="18" t="s">
        <v>158</v>
      </c>
      <c r="BE2153" s="198">
        <f>IF(N2153="základní",J2153,0)</f>
        <v>0</v>
      </c>
      <c r="BF2153" s="198">
        <f>IF(N2153="snížená",J2153,0)</f>
        <v>0</v>
      </c>
      <c r="BG2153" s="198">
        <f>IF(N2153="zákl. přenesená",J2153,0)</f>
        <v>0</v>
      </c>
      <c r="BH2153" s="198">
        <f>IF(N2153="sníž. přenesená",J2153,0)</f>
        <v>0</v>
      </c>
      <c r="BI2153" s="198">
        <f>IF(N2153="nulová",J2153,0)</f>
        <v>0</v>
      </c>
      <c r="BJ2153" s="18" t="s">
        <v>8</v>
      </c>
      <c r="BK2153" s="198">
        <f>ROUND(I2153*H2153,0)</f>
        <v>0</v>
      </c>
      <c r="BL2153" s="18" t="s">
        <v>283</v>
      </c>
      <c r="BM2153" s="197" t="s">
        <v>4886</v>
      </c>
    </row>
    <row r="2154" spans="1:65" s="13" customFormat="1" ht="11.25">
      <c r="B2154" s="204"/>
      <c r="C2154" s="205"/>
      <c r="D2154" s="199" t="s">
        <v>169</v>
      </c>
      <c r="E2154" s="206" t="s">
        <v>1</v>
      </c>
      <c r="F2154" s="207" t="s">
        <v>4887</v>
      </c>
      <c r="G2154" s="205"/>
      <c r="H2154" s="208">
        <v>2</v>
      </c>
      <c r="I2154" s="209"/>
      <c r="J2154" s="205"/>
      <c r="K2154" s="205"/>
      <c r="L2154" s="210"/>
      <c r="M2154" s="211"/>
      <c r="N2154" s="212"/>
      <c r="O2154" s="212"/>
      <c r="P2154" s="212"/>
      <c r="Q2154" s="212"/>
      <c r="R2154" s="212"/>
      <c r="S2154" s="212"/>
      <c r="T2154" s="213"/>
      <c r="AT2154" s="214" t="s">
        <v>169</v>
      </c>
      <c r="AU2154" s="214" t="s">
        <v>85</v>
      </c>
      <c r="AV2154" s="13" t="s">
        <v>85</v>
      </c>
      <c r="AW2154" s="13" t="s">
        <v>32</v>
      </c>
      <c r="AX2154" s="13" t="s">
        <v>76</v>
      </c>
      <c r="AY2154" s="214" t="s">
        <v>158</v>
      </c>
    </row>
    <row r="2155" spans="1:65" s="16" customFormat="1" ht="11.25">
      <c r="B2155" s="236"/>
      <c r="C2155" s="237"/>
      <c r="D2155" s="199" t="s">
        <v>169</v>
      </c>
      <c r="E2155" s="238" t="s">
        <v>1</v>
      </c>
      <c r="F2155" s="239" t="s">
        <v>189</v>
      </c>
      <c r="G2155" s="237"/>
      <c r="H2155" s="240">
        <v>2</v>
      </c>
      <c r="I2155" s="241"/>
      <c r="J2155" s="237"/>
      <c r="K2155" s="237"/>
      <c r="L2155" s="242"/>
      <c r="M2155" s="243"/>
      <c r="N2155" s="244"/>
      <c r="O2155" s="244"/>
      <c r="P2155" s="244"/>
      <c r="Q2155" s="244"/>
      <c r="R2155" s="244"/>
      <c r="S2155" s="244"/>
      <c r="T2155" s="245"/>
      <c r="AT2155" s="246" t="s">
        <v>169</v>
      </c>
      <c r="AU2155" s="246" t="s">
        <v>85</v>
      </c>
      <c r="AV2155" s="16" t="s">
        <v>165</v>
      </c>
      <c r="AW2155" s="16" t="s">
        <v>32</v>
      </c>
      <c r="AX2155" s="16" t="s">
        <v>8</v>
      </c>
      <c r="AY2155" s="246" t="s">
        <v>158</v>
      </c>
    </row>
    <row r="2156" spans="1:65" s="2" customFormat="1" ht="24">
      <c r="A2156" s="35"/>
      <c r="B2156" s="36"/>
      <c r="C2156" s="187" t="s">
        <v>4888</v>
      </c>
      <c r="D2156" s="187" t="s">
        <v>160</v>
      </c>
      <c r="E2156" s="188" t="s">
        <v>4889</v>
      </c>
      <c r="F2156" s="189" t="s">
        <v>4890</v>
      </c>
      <c r="G2156" s="190" t="s">
        <v>442</v>
      </c>
      <c r="H2156" s="191">
        <v>2</v>
      </c>
      <c r="I2156" s="192"/>
      <c r="J2156" s="191">
        <f>ROUND(I2156*H2156,0)</f>
        <v>0</v>
      </c>
      <c r="K2156" s="189" t="s">
        <v>1</v>
      </c>
      <c r="L2156" s="40"/>
      <c r="M2156" s="193" t="s">
        <v>1</v>
      </c>
      <c r="N2156" s="194" t="s">
        <v>41</v>
      </c>
      <c r="O2156" s="72"/>
      <c r="P2156" s="195">
        <f>O2156*H2156</f>
        <v>0</v>
      </c>
      <c r="Q2156" s="195">
        <v>0</v>
      </c>
      <c r="R2156" s="195">
        <f>Q2156*H2156</f>
        <v>0</v>
      </c>
      <c r="S2156" s="195">
        <v>0</v>
      </c>
      <c r="T2156" s="196">
        <f>S2156*H2156</f>
        <v>0</v>
      </c>
      <c r="U2156" s="35"/>
      <c r="V2156" s="35"/>
      <c r="W2156" s="35"/>
      <c r="X2156" s="35"/>
      <c r="Y2156" s="35"/>
      <c r="Z2156" s="35"/>
      <c r="AA2156" s="35"/>
      <c r="AB2156" s="35"/>
      <c r="AC2156" s="35"/>
      <c r="AD2156" s="35"/>
      <c r="AE2156" s="35"/>
      <c r="AR2156" s="197" t="s">
        <v>283</v>
      </c>
      <c r="AT2156" s="197" t="s">
        <v>160</v>
      </c>
      <c r="AU2156" s="197" t="s">
        <v>85</v>
      </c>
      <c r="AY2156" s="18" t="s">
        <v>158</v>
      </c>
      <c r="BE2156" s="198">
        <f>IF(N2156="základní",J2156,0)</f>
        <v>0</v>
      </c>
      <c r="BF2156" s="198">
        <f>IF(N2156="snížená",J2156,0)</f>
        <v>0</v>
      </c>
      <c r="BG2156" s="198">
        <f>IF(N2156="zákl. přenesená",J2156,0)</f>
        <v>0</v>
      </c>
      <c r="BH2156" s="198">
        <f>IF(N2156="sníž. přenesená",J2156,0)</f>
        <v>0</v>
      </c>
      <c r="BI2156" s="198">
        <f>IF(N2156="nulová",J2156,0)</f>
        <v>0</v>
      </c>
      <c r="BJ2156" s="18" t="s">
        <v>8</v>
      </c>
      <c r="BK2156" s="198">
        <f>ROUND(I2156*H2156,0)</f>
        <v>0</v>
      </c>
      <c r="BL2156" s="18" t="s">
        <v>283</v>
      </c>
      <c r="BM2156" s="197" t="s">
        <v>4891</v>
      </c>
    </row>
    <row r="2157" spans="1:65" s="13" customFormat="1" ht="11.25">
      <c r="B2157" s="204"/>
      <c r="C2157" s="205"/>
      <c r="D2157" s="199" t="s">
        <v>169</v>
      </c>
      <c r="E2157" s="206" t="s">
        <v>1</v>
      </c>
      <c r="F2157" s="207" t="s">
        <v>85</v>
      </c>
      <c r="G2157" s="205"/>
      <c r="H2157" s="208">
        <v>2</v>
      </c>
      <c r="I2157" s="209"/>
      <c r="J2157" s="205"/>
      <c r="K2157" s="205"/>
      <c r="L2157" s="210"/>
      <c r="M2157" s="211"/>
      <c r="N2157" s="212"/>
      <c r="O2157" s="212"/>
      <c r="P2157" s="212"/>
      <c r="Q2157" s="212"/>
      <c r="R2157" s="212"/>
      <c r="S2157" s="212"/>
      <c r="T2157" s="213"/>
      <c r="AT2157" s="214" t="s">
        <v>169</v>
      </c>
      <c r="AU2157" s="214" t="s">
        <v>85</v>
      </c>
      <c r="AV2157" s="13" t="s">
        <v>85</v>
      </c>
      <c r="AW2157" s="13" t="s">
        <v>32</v>
      </c>
      <c r="AX2157" s="13" t="s">
        <v>8</v>
      </c>
      <c r="AY2157" s="214" t="s">
        <v>158</v>
      </c>
    </row>
    <row r="2158" spans="1:65" s="2" customFormat="1" ht="36">
      <c r="A2158" s="35"/>
      <c r="B2158" s="36"/>
      <c r="C2158" s="187" t="s">
        <v>4892</v>
      </c>
      <c r="D2158" s="187" t="s">
        <v>160</v>
      </c>
      <c r="E2158" s="188" t="s">
        <v>4893</v>
      </c>
      <c r="F2158" s="189" t="s">
        <v>4894</v>
      </c>
      <c r="G2158" s="190" t="s">
        <v>442</v>
      </c>
      <c r="H2158" s="191">
        <v>8</v>
      </c>
      <c r="I2158" s="192"/>
      <c r="J2158" s="191">
        <f>ROUND(I2158*H2158,0)</f>
        <v>0</v>
      </c>
      <c r="K2158" s="189" t="s">
        <v>164</v>
      </c>
      <c r="L2158" s="40"/>
      <c r="M2158" s="193" t="s">
        <v>1</v>
      </c>
      <c r="N2158" s="194" t="s">
        <v>41</v>
      </c>
      <c r="O2158" s="72"/>
      <c r="P2158" s="195">
        <f>O2158*H2158</f>
        <v>0</v>
      </c>
      <c r="Q2158" s="195">
        <v>4.6999999999999999E-4</v>
      </c>
      <c r="R2158" s="195">
        <f>Q2158*H2158</f>
        <v>3.7599999999999999E-3</v>
      </c>
      <c r="S2158" s="195">
        <v>0</v>
      </c>
      <c r="T2158" s="196">
        <f>S2158*H2158</f>
        <v>0</v>
      </c>
      <c r="U2158" s="35"/>
      <c r="V2158" s="35"/>
      <c r="W2158" s="35"/>
      <c r="X2158" s="35"/>
      <c r="Y2158" s="35"/>
      <c r="Z2158" s="35"/>
      <c r="AA2158" s="35"/>
      <c r="AB2158" s="35"/>
      <c r="AC2158" s="35"/>
      <c r="AD2158" s="35"/>
      <c r="AE2158" s="35"/>
      <c r="AR2158" s="197" t="s">
        <v>283</v>
      </c>
      <c r="AT2158" s="197" t="s">
        <v>160</v>
      </c>
      <c r="AU2158" s="197" t="s">
        <v>85</v>
      </c>
      <c r="AY2158" s="18" t="s">
        <v>158</v>
      </c>
      <c r="BE2158" s="198">
        <f>IF(N2158="základní",J2158,0)</f>
        <v>0</v>
      </c>
      <c r="BF2158" s="198">
        <f>IF(N2158="snížená",J2158,0)</f>
        <v>0</v>
      </c>
      <c r="BG2158" s="198">
        <f>IF(N2158="zákl. přenesená",J2158,0)</f>
        <v>0</v>
      </c>
      <c r="BH2158" s="198">
        <f>IF(N2158="sníž. přenesená",J2158,0)</f>
        <v>0</v>
      </c>
      <c r="BI2158" s="198">
        <f>IF(N2158="nulová",J2158,0)</f>
        <v>0</v>
      </c>
      <c r="BJ2158" s="18" t="s">
        <v>8</v>
      </c>
      <c r="BK2158" s="198">
        <f>ROUND(I2158*H2158,0)</f>
        <v>0</v>
      </c>
      <c r="BL2158" s="18" t="s">
        <v>283</v>
      </c>
      <c r="BM2158" s="197" t="s">
        <v>4895</v>
      </c>
    </row>
    <row r="2159" spans="1:65" s="2" customFormat="1" ht="45">
      <c r="A2159" s="35"/>
      <c r="B2159" s="36"/>
      <c r="C2159" s="37"/>
      <c r="D2159" s="199" t="s">
        <v>167</v>
      </c>
      <c r="E2159" s="37"/>
      <c r="F2159" s="200" t="s">
        <v>4896</v>
      </c>
      <c r="G2159" s="37"/>
      <c r="H2159" s="37"/>
      <c r="I2159" s="201"/>
      <c r="J2159" s="37"/>
      <c r="K2159" s="37"/>
      <c r="L2159" s="40"/>
      <c r="M2159" s="202"/>
      <c r="N2159" s="203"/>
      <c r="O2159" s="72"/>
      <c r="P2159" s="72"/>
      <c r="Q2159" s="72"/>
      <c r="R2159" s="72"/>
      <c r="S2159" s="72"/>
      <c r="T2159" s="73"/>
      <c r="U2159" s="35"/>
      <c r="V2159" s="35"/>
      <c r="W2159" s="35"/>
      <c r="X2159" s="35"/>
      <c r="Y2159" s="35"/>
      <c r="Z2159" s="35"/>
      <c r="AA2159" s="35"/>
      <c r="AB2159" s="35"/>
      <c r="AC2159" s="35"/>
      <c r="AD2159" s="35"/>
      <c r="AE2159" s="35"/>
      <c r="AT2159" s="18" t="s">
        <v>167</v>
      </c>
      <c r="AU2159" s="18" t="s">
        <v>85</v>
      </c>
    </row>
    <row r="2160" spans="1:65" s="13" customFormat="1" ht="11.25">
      <c r="B2160" s="204"/>
      <c r="C2160" s="205"/>
      <c r="D2160" s="199" t="s">
        <v>169</v>
      </c>
      <c r="E2160" s="206" t="s">
        <v>1</v>
      </c>
      <c r="F2160" s="207" t="s">
        <v>4841</v>
      </c>
      <c r="G2160" s="205"/>
      <c r="H2160" s="208">
        <v>3</v>
      </c>
      <c r="I2160" s="209"/>
      <c r="J2160" s="205"/>
      <c r="K2160" s="205"/>
      <c r="L2160" s="210"/>
      <c r="M2160" s="211"/>
      <c r="N2160" s="212"/>
      <c r="O2160" s="212"/>
      <c r="P2160" s="212"/>
      <c r="Q2160" s="212"/>
      <c r="R2160" s="212"/>
      <c r="S2160" s="212"/>
      <c r="T2160" s="213"/>
      <c r="AT2160" s="214" t="s">
        <v>169</v>
      </c>
      <c r="AU2160" s="214" t="s">
        <v>85</v>
      </c>
      <c r="AV2160" s="13" t="s">
        <v>85</v>
      </c>
      <c r="AW2160" s="13" t="s">
        <v>32</v>
      </c>
      <c r="AX2160" s="13" t="s">
        <v>76</v>
      </c>
      <c r="AY2160" s="214" t="s">
        <v>158</v>
      </c>
    </row>
    <row r="2161" spans="1:65" s="13" customFormat="1" ht="11.25">
      <c r="B2161" s="204"/>
      <c r="C2161" s="205"/>
      <c r="D2161" s="199" t="s">
        <v>169</v>
      </c>
      <c r="E2161" s="206" t="s">
        <v>1</v>
      </c>
      <c r="F2161" s="207" t="s">
        <v>4842</v>
      </c>
      <c r="G2161" s="205"/>
      <c r="H2161" s="208">
        <v>1</v>
      </c>
      <c r="I2161" s="209"/>
      <c r="J2161" s="205"/>
      <c r="K2161" s="205"/>
      <c r="L2161" s="210"/>
      <c r="M2161" s="211"/>
      <c r="N2161" s="212"/>
      <c r="O2161" s="212"/>
      <c r="P2161" s="212"/>
      <c r="Q2161" s="212"/>
      <c r="R2161" s="212"/>
      <c r="S2161" s="212"/>
      <c r="T2161" s="213"/>
      <c r="AT2161" s="214" t="s">
        <v>169</v>
      </c>
      <c r="AU2161" s="214" t="s">
        <v>85</v>
      </c>
      <c r="AV2161" s="13" t="s">
        <v>85</v>
      </c>
      <c r="AW2161" s="13" t="s">
        <v>32</v>
      </c>
      <c r="AX2161" s="13" t="s">
        <v>76</v>
      </c>
      <c r="AY2161" s="214" t="s">
        <v>158</v>
      </c>
    </row>
    <row r="2162" spans="1:65" s="15" customFormat="1" ht="11.25">
      <c r="B2162" s="225"/>
      <c r="C2162" s="226"/>
      <c r="D2162" s="199" t="s">
        <v>169</v>
      </c>
      <c r="E2162" s="227" t="s">
        <v>1</v>
      </c>
      <c r="F2162" s="228" t="s">
        <v>4843</v>
      </c>
      <c r="G2162" s="226"/>
      <c r="H2162" s="229">
        <v>4</v>
      </c>
      <c r="I2162" s="230"/>
      <c r="J2162" s="226"/>
      <c r="K2162" s="226"/>
      <c r="L2162" s="231"/>
      <c r="M2162" s="232"/>
      <c r="N2162" s="233"/>
      <c r="O2162" s="233"/>
      <c r="P2162" s="233"/>
      <c r="Q2162" s="233"/>
      <c r="R2162" s="233"/>
      <c r="S2162" s="233"/>
      <c r="T2162" s="234"/>
      <c r="AT2162" s="235" t="s">
        <v>169</v>
      </c>
      <c r="AU2162" s="235" t="s">
        <v>85</v>
      </c>
      <c r="AV2162" s="15" t="s">
        <v>177</v>
      </c>
      <c r="AW2162" s="15" t="s">
        <v>32</v>
      </c>
      <c r="AX2162" s="15" t="s">
        <v>76</v>
      </c>
      <c r="AY2162" s="235" t="s">
        <v>158</v>
      </c>
    </row>
    <row r="2163" spans="1:65" s="13" customFormat="1" ht="11.25">
      <c r="B2163" s="204"/>
      <c r="C2163" s="205"/>
      <c r="D2163" s="199" t="s">
        <v>169</v>
      </c>
      <c r="E2163" s="206" t="s">
        <v>1</v>
      </c>
      <c r="F2163" s="207" t="s">
        <v>4844</v>
      </c>
      <c r="G2163" s="205"/>
      <c r="H2163" s="208">
        <v>4</v>
      </c>
      <c r="I2163" s="209"/>
      <c r="J2163" s="205"/>
      <c r="K2163" s="205"/>
      <c r="L2163" s="210"/>
      <c r="M2163" s="211"/>
      <c r="N2163" s="212"/>
      <c r="O2163" s="212"/>
      <c r="P2163" s="212"/>
      <c r="Q2163" s="212"/>
      <c r="R2163" s="212"/>
      <c r="S2163" s="212"/>
      <c r="T2163" s="213"/>
      <c r="AT2163" s="214" t="s">
        <v>169</v>
      </c>
      <c r="AU2163" s="214" t="s">
        <v>85</v>
      </c>
      <c r="AV2163" s="13" t="s">
        <v>85</v>
      </c>
      <c r="AW2163" s="13" t="s">
        <v>32</v>
      </c>
      <c r="AX2163" s="13" t="s">
        <v>76</v>
      </c>
      <c r="AY2163" s="214" t="s">
        <v>158</v>
      </c>
    </row>
    <row r="2164" spans="1:65" s="15" customFormat="1" ht="11.25">
      <c r="B2164" s="225"/>
      <c r="C2164" s="226"/>
      <c r="D2164" s="199" t="s">
        <v>169</v>
      </c>
      <c r="E2164" s="227" t="s">
        <v>1</v>
      </c>
      <c r="F2164" s="228" t="s">
        <v>4845</v>
      </c>
      <c r="G2164" s="226"/>
      <c r="H2164" s="229">
        <v>4</v>
      </c>
      <c r="I2164" s="230"/>
      <c r="J2164" s="226"/>
      <c r="K2164" s="226"/>
      <c r="L2164" s="231"/>
      <c r="M2164" s="232"/>
      <c r="N2164" s="233"/>
      <c r="O2164" s="233"/>
      <c r="P2164" s="233"/>
      <c r="Q2164" s="233"/>
      <c r="R2164" s="233"/>
      <c r="S2164" s="233"/>
      <c r="T2164" s="234"/>
      <c r="AT2164" s="235" t="s">
        <v>169</v>
      </c>
      <c r="AU2164" s="235" t="s">
        <v>85</v>
      </c>
      <c r="AV2164" s="15" t="s">
        <v>177</v>
      </c>
      <c r="AW2164" s="15" t="s">
        <v>32</v>
      </c>
      <c r="AX2164" s="15" t="s">
        <v>76</v>
      </c>
      <c r="AY2164" s="235" t="s">
        <v>158</v>
      </c>
    </row>
    <row r="2165" spans="1:65" s="16" customFormat="1" ht="11.25">
      <c r="B2165" s="236"/>
      <c r="C2165" s="237"/>
      <c r="D2165" s="199" t="s">
        <v>169</v>
      </c>
      <c r="E2165" s="238" t="s">
        <v>1</v>
      </c>
      <c r="F2165" s="239" t="s">
        <v>189</v>
      </c>
      <c r="G2165" s="237"/>
      <c r="H2165" s="240">
        <v>8</v>
      </c>
      <c r="I2165" s="241"/>
      <c r="J2165" s="237"/>
      <c r="K2165" s="237"/>
      <c r="L2165" s="242"/>
      <c r="M2165" s="243"/>
      <c r="N2165" s="244"/>
      <c r="O2165" s="244"/>
      <c r="P2165" s="244"/>
      <c r="Q2165" s="244"/>
      <c r="R2165" s="244"/>
      <c r="S2165" s="244"/>
      <c r="T2165" s="245"/>
      <c r="AT2165" s="246" t="s">
        <v>169</v>
      </c>
      <c r="AU2165" s="246" t="s">
        <v>85</v>
      </c>
      <c r="AV2165" s="16" t="s">
        <v>165</v>
      </c>
      <c r="AW2165" s="16" t="s">
        <v>32</v>
      </c>
      <c r="AX2165" s="16" t="s">
        <v>8</v>
      </c>
      <c r="AY2165" s="246" t="s">
        <v>158</v>
      </c>
    </row>
    <row r="2166" spans="1:65" s="2" customFormat="1" ht="24">
      <c r="A2166" s="35"/>
      <c r="B2166" s="36"/>
      <c r="C2166" s="247" t="s">
        <v>4897</v>
      </c>
      <c r="D2166" s="247" t="s">
        <v>250</v>
      </c>
      <c r="E2166" s="248" t="s">
        <v>4898</v>
      </c>
      <c r="F2166" s="249" t="s">
        <v>4899</v>
      </c>
      <c r="G2166" s="250" t="s">
        <v>442</v>
      </c>
      <c r="H2166" s="251">
        <v>8</v>
      </c>
      <c r="I2166" s="252"/>
      <c r="J2166" s="251">
        <f>ROUND(I2166*H2166,0)</f>
        <v>0</v>
      </c>
      <c r="K2166" s="249" t="s">
        <v>164</v>
      </c>
      <c r="L2166" s="253"/>
      <c r="M2166" s="254" t="s">
        <v>1</v>
      </c>
      <c r="N2166" s="255" t="s">
        <v>41</v>
      </c>
      <c r="O2166" s="72"/>
      <c r="P2166" s="195">
        <f>O2166*H2166</f>
        <v>0</v>
      </c>
      <c r="Q2166" s="195">
        <v>1.6E-2</v>
      </c>
      <c r="R2166" s="195">
        <f>Q2166*H2166</f>
        <v>0.128</v>
      </c>
      <c r="S2166" s="195">
        <v>0</v>
      </c>
      <c r="T2166" s="196">
        <f>S2166*H2166</f>
        <v>0</v>
      </c>
      <c r="U2166" s="35"/>
      <c r="V2166" s="35"/>
      <c r="W2166" s="35"/>
      <c r="X2166" s="35"/>
      <c r="Y2166" s="35"/>
      <c r="Z2166" s="35"/>
      <c r="AA2166" s="35"/>
      <c r="AB2166" s="35"/>
      <c r="AC2166" s="35"/>
      <c r="AD2166" s="35"/>
      <c r="AE2166" s="35"/>
      <c r="AR2166" s="197" t="s">
        <v>373</v>
      </c>
      <c r="AT2166" s="197" t="s">
        <v>250</v>
      </c>
      <c r="AU2166" s="197" t="s">
        <v>85</v>
      </c>
      <c r="AY2166" s="18" t="s">
        <v>158</v>
      </c>
      <c r="BE2166" s="198">
        <f>IF(N2166="základní",J2166,0)</f>
        <v>0</v>
      </c>
      <c r="BF2166" s="198">
        <f>IF(N2166="snížená",J2166,0)</f>
        <v>0</v>
      </c>
      <c r="BG2166" s="198">
        <f>IF(N2166="zákl. přenesená",J2166,0)</f>
        <v>0</v>
      </c>
      <c r="BH2166" s="198">
        <f>IF(N2166="sníž. přenesená",J2166,0)</f>
        <v>0</v>
      </c>
      <c r="BI2166" s="198">
        <f>IF(N2166="nulová",J2166,0)</f>
        <v>0</v>
      </c>
      <c r="BJ2166" s="18" t="s">
        <v>8</v>
      </c>
      <c r="BK2166" s="198">
        <f>ROUND(I2166*H2166,0)</f>
        <v>0</v>
      </c>
      <c r="BL2166" s="18" t="s">
        <v>283</v>
      </c>
      <c r="BM2166" s="197" t="s">
        <v>4900</v>
      </c>
    </row>
    <row r="2167" spans="1:65" s="13" customFormat="1" ht="11.25">
      <c r="B2167" s="204"/>
      <c r="C2167" s="205"/>
      <c r="D2167" s="199" t="s">
        <v>169</v>
      </c>
      <c r="E2167" s="206" t="s">
        <v>1</v>
      </c>
      <c r="F2167" s="207" t="s">
        <v>224</v>
      </c>
      <c r="G2167" s="205"/>
      <c r="H2167" s="208">
        <v>8</v>
      </c>
      <c r="I2167" s="209"/>
      <c r="J2167" s="205"/>
      <c r="K2167" s="205"/>
      <c r="L2167" s="210"/>
      <c r="M2167" s="211"/>
      <c r="N2167" s="212"/>
      <c r="O2167" s="212"/>
      <c r="P2167" s="212"/>
      <c r="Q2167" s="212"/>
      <c r="R2167" s="212"/>
      <c r="S2167" s="212"/>
      <c r="T2167" s="213"/>
      <c r="AT2167" s="214" t="s">
        <v>169</v>
      </c>
      <c r="AU2167" s="214" t="s">
        <v>85</v>
      </c>
      <c r="AV2167" s="13" t="s">
        <v>85</v>
      </c>
      <c r="AW2167" s="13" t="s">
        <v>32</v>
      </c>
      <c r="AX2167" s="13" t="s">
        <v>8</v>
      </c>
      <c r="AY2167" s="214" t="s">
        <v>158</v>
      </c>
    </row>
    <row r="2168" spans="1:65" s="2" customFormat="1" ht="36">
      <c r="A2168" s="35"/>
      <c r="B2168" s="36"/>
      <c r="C2168" s="187" t="s">
        <v>4901</v>
      </c>
      <c r="D2168" s="187" t="s">
        <v>160</v>
      </c>
      <c r="E2168" s="188" t="s">
        <v>4902</v>
      </c>
      <c r="F2168" s="189" t="s">
        <v>4903</v>
      </c>
      <c r="G2168" s="190" t="s">
        <v>442</v>
      </c>
      <c r="H2168" s="191">
        <v>1</v>
      </c>
      <c r="I2168" s="192"/>
      <c r="J2168" s="191">
        <f>ROUND(I2168*H2168,0)</f>
        <v>0</v>
      </c>
      <c r="K2168" s="189" t="s">
        <v>164</v>
      </c>
      <c r="L2168" s="40"/>
      <c r="M2168" s="193" t="s">
        <v>1</v>
      </c>
      <c r="N2168" s="194" t="s">
        <v>41</v>
      </c>
      <c r="O2168" s="72"/>
      <c r="P2168" s="195">
        <f>O2168*H2168</f>
        <v>0</v>
      </c>
      <c r="Q2168" s="195">
        <v>4.8000000000000001E-4</v>
      </c>
      <c r="R2168" s="195">
        <f>Q2168*H2168</f>
        <v>4.8000000000000001E-4</v>
      </c>
      <c r="S2168" s="195">
        <v>0</v>
      </c>
      <c r="T2168" s="196">
        <f>S2168*H2168</f>
        <v>0</v>
      </c>
      <c r="U2168" s="35"/>
      <c r="V2168" s="35"/>
      <c r="W2168" s="35"/>
      <c r="X2168" s="35"/>
      <c r="Y2168" s="35"/>
      <c r="Z2168" s="35"/>
      <c r="AA2168" s="35"/>
      <c r="AB2168" s="35"/>
      <c r="AC2168" s="35"/>
      <c r="AD2168" s="35"/>
      <c r="AE2168" s="35"/>
      <c r="AR2168" s="197" t="s">
        <v>283</v>
      </c>
      <c r="AT2168" s="197" t="s">
        <v>160</v>
      </c>
      <c r="AU2168" s="197" t="s">
        <v>85</v>
      </c>
      <c r="AY2168" s="18" t="s">
        <v>158</v>
      </c>
      <c r="BE2168" s="198">
        <f>IF(N2168="základní",J2168,0)</f>
        <v>0</v>
      </c>
      <c r="BF2168" s="198">
        <f>IF(N2168="snížená",J2168,0)</f>
        <v>0</v>
      </c>
      <c r="BG2168" s="198">
        <f>IF(N2168="zákl. přenesená",J2168,0)</f>
        <v>0</v>
      </c>
      <c r="BH2168" s="198">
        <f>IF(N2168="sníž. přenesená",J2168,0)</f>
        <v>0</v>
      </c>
      <c r="BI2168" s="198">
        <f>IF(N2168="nulová",J2168,0)</f>
        <v>0</v>
      </c>
      <c r="BJ2168" s="18" t="s">
        <v>8</v>
      </c>
      <c r="BK2168" s="198">
        <f>ROUND(I2168*H2168,0)</f>
        <v>0</v>
      </c>
      <c r="BL2168" s="18" t="s">
        <v>283</v>
      </c>
      <c r="BM2168" s="197" t="s">
        <v>4904</v>
      </c>
    </row>
    <row r="2169" spans="1:65" s="2" customFormat="1" ht="45">
      <c r="A2169" s="35"/>
      <c r="B2169" s="36"/>
      <c r="C2169" s="37"/>
      <c r="D2169" s="199" t="s">
        <v>167</v>
      </c>
      <c r="E2169" s="37"/>
      <c r="F2169" s="200" t="s">
        <v>4896</v>
      </c>
      <c r="G2169" s="37"/>
      <c r="H2169" s="37"/>
      <c r="I2169" s="201"/>
      <c r="J2169" s="37"/>
      <c r="K2169" s="37"/>
      <c r="L2169" s="40"/>
      <c r="M2169" s="202"/>
      <c r="N2169" s="203"/>
      <c r="O2169" s="72"/>
      <c r="P2169" s="72"/>
      <c r="Q2169" s="72"/>
      <c r="R2169" s="72"/>
      <c r="S2169" s="72"/>
      <c r="T2169" s="73"/>
      <c r="U2169" s="35"/>
      <c r="V2169" s="35"/>
      <c r="W2169" s="35"/>
      <c r="X2169" s="35"/>
      <c r="Y2169" s="35"/>
      <c r="Z2169" s="35"/>
      <c r="AA2169" s="35"/>
      <c r="AB2169" s="35"/>
      <c r="AC2169" s="35"/>
      <c r="AD2169" s="35"/>
      <c r="AE2169" s="35"/>
      <c r="AT2169" s="18" t="s">
        <v>167</v>
      </c>
      <c r="AU2169" s="18" t="s">
        <v>85</v>
      </c>
    </row>
    <row r="2170" spans="1:65" s="13" customFormat="1" ht="11.25">
      <c r="B2170" s="204"/>
      <c r="C2170" s="205"/>
      <c r="D2170" s="199" t="s">
        <v>169</v>
      </c>
      <c r="E2170" s="206" t="s">
        <v>1</v>
      </c>
      <c r="F2170" s="207" t="s">
        <v>4840</v>
      </c>
      <c r="G2170" s="205"/>
      <c r="H2170" s="208">
        <v>1</v>
      </c>
      <c r="I2170" s="209"/>
      <c r="J2170" s="205"/>
      <c r="K2170" s="205"/>
      <c r="L2170" s="210"/>
      <c r="M2170" s="211"/>
      <c r="N2170" s="212"/>
      <c r="O2170" s="212"/>
      <c r="P2170" s="212"/>
      <c r="Q2170" s="212"/>
      <c r="R2170" s="212"/>
      <c r="S2170" s="212"/>
      <c r="T2170" s="213"/>
      <c r="AT2170" s="214" t="s">
        <v>169</v>
      </c>
      <c r="AU2170" s="214" t="s">
        <v>85</v>
      </c>
      <c r="AV2170" s="13" t="s">
        <v>85</v>
      </c>
      <c r="AW2170" s="13" t="s">
        <v>32</v>
      </c>
      <c r="AX2170" s="13" t="s">
        <v>76</v>
      </c>
      <c r="AY2170" s="214" t="s">
        <v>158</v>
      </c>
    </row>
    <row r="2171" spans="1:65" s="16" customFormat="1" ht="11.25">
      <c r="B2171" s="236"/>
      <c r="C2171" s="237"/>
      <c r="D2171" s="199" t="s">
        <v>169</v>
      </c>
      <c r="E2171" s="238" t="s">
        <v>1</v>
      </c>
      <c r="F2171" s="239" t="s">
        <v>189</v>
      </c>
      <c r="G2171" s="237"/>
      <c r="H2171" s="240">
        <v>1</v>
      </c>
      <c r="I2171" s="241"/>
      <c r="J2171" s="237"/>
      <c r="K2171" s="237"/>
      <c r="L2171" s="242"/>
      <c r="M2171" s="243"/>
      <c r="N2171" s="244"/>
      <c r="O2171" s="244"/>
      <c r="P2171" s="244"/>
      <c r="Q2171" s="244"/>
      <c r="R2171" s="244"/>
      <c r="S2171" s="244"/>
      <c r="T2171" s="245"/>
      <c r="AT2171" s="246" t="s">
        <v>169</v>
      </c>
      <c r="AU2171" s="246" t="s">
        <v>85</v>
      </c>
      <c r="AV2171" s="16" t="s">
        <v>165</v>
      </c>
      <c r="AW2171" s="16" t="s">
        <v>32</v>
      </c>
      <c r="AX2171" s="16" t="s">
        <v>8</v>
      </c>
      <c r="AY2171" s="246" t="s">
        <v>158</v>
      </c>
    </row>
    <row r="2172" spans="1:65" s="2" customFormat="1" ht="24">
      <c r="A2172" s="35"/>
      <c r="B2172" s="36"/>
      <c r="C2172" s="247" t="s">
        <v>4905</v>
      </c>
      <c r="D2172" s="247" t="s">
        <v>250</v>
      </c>
      <c r="E2172" s="248" t="s">
        <v>4906</v>
      </c>
      <c r="F2172" s="249" t="s">
        <v>4907</v>
      </c>
      <c r="G2172" s="250" t="s">
        <v>442</v>
      </c>
      <c r="H2172" s="251">
        <v>1</v>
      </c>
      <c r="I2172" s="252"/>
      <c r="J2172" s="251">
        <f>ROUND(I2172*H2172,0)</f>
        <v>0</v>
      </c>
      <c r="K2172" s="249" t="s">
        <v>164</v>
      </c>
      <c r="L2172" s="253"/>
      <c r="M2172" s="254" t="s">
        <v>1</v>
      </c>
      <c r="N2172" s="255" t="s">
        <v>41</v>
      </c>
      <c r="O2172" s="72"/>
      <c r="P2172" s="195">
        <f>O2172*H2172</f>
        <v>0</v>
      </c>
      <c r="Q2172" s="195">
        <v>2.5999999999999999E-2</v>
      </c>
      <c r="R2172" s="195">
        <f>Q2172*H2172</f>
        <v>2.5999999999999999E-2</v>
      </c>
      <c r="S2172" s="195">
        <v>0</v>
      </c>
      <c r="T2172" s="196">
        <f>S2172*H2172</f>
        <v>0</v>
      </c>
      <c r="U2172" s="35"/>
      <c r="V2172" s="35"/>
      <c r="W2172" s="35"/>
      <c r="X2172" s="35"/>
      <c r="Y2172" s="35"/>
      <c r="Z2172" s="35"/>
      <c r="AA2172" s="35"/>
      <c r="AB2172" s="35"/>
      <c r="AC2172" s="35"/>
      <c r="AD2172" s="35"/>
      <c r="AE2172" s="35"/>
      <c r="AR2172" s="197" t="s">
        <v>373</v>
      </c>
      <c r="AT2172" s="197" t="s">
        <v>250</v>
      </c>
      <c r="AU2172" s="197" t="s">
        <v>85</v>
      </c>
      <c r="AY2172" s="18" t="s">
        <v>158</v>
      </c>
      <c r="BE2172" s="198">
        <f>IF(N2172="základní",J2172,0)</f>
        <v>0</v>
      </c>
      <c r="BF2172" s="198">
        <f>IF(N2172="snížená",J2172,0)</f>
        <v>0</v>
      </c>
      <c r="BG2172" s="198">
        <f>IF(N2172="zákl. přenesená",J2172,0)</f>
        <v>0</v>
      </c>
      <c r="BH2172" s="198">
        <f>IF(N2172="sníž. přenesená",J2172,0)</f>
        <v>0</v>
      </c>
      <c r="BI2172" s="198">
        <f>IF(N2172="nulová",J2172,0)</f>
        <v>0</v>
      </c>
      <c r="BJ2172" s="18" t="s">
        <v>8</v>
      </c>
      <c r="BK2172" s="198">
        <f>ROUND(I2172*H2172,0)</f>
        <v>0</v>
      </c>
      <c r="BL2172" s="18" t="s">
        <v>283</v>
      </c>
      <c r="BM2172" s="197" t="s">
        <v>4908</v>
      </c>
    </row>
    <row r="2173" spans="1:65" s="13" customFormat="1" ht="11.25">
      <c r="B2173" s="204"/>
      <c r="C2173" s="205"/>
      <c r="D2173" s="199" t="s">
        <v>169</v>
      </c>
      <c r="E2173" s="206" t="s">
        <v>1</v>
      </c>
      <c r="F2173" s="207" t="s">
        <v>8</v>
      </c>
      <c r="G2173" s="205"/>
      <c r="H2173" s="208">
        <v>1</v>
      </c>
      <c r="I2173" s="209"/>
      <c r="J2173" s="205"/>
      <c r="K2173" s="205"/>
      <c r="L2173" s="210"/>
      <c r="M2173" s="211"/>
      <c r="N2173" s="212"/>
      <c r="O2173" s="212"/>
      <c r="P2173" s="212"/>
      <c r="Q2173" s="212"/>
      <c r="R2173" s="212"/>
      <c r="S2173" s="212"/>
      <c r="T2173" s="213"/>
      <c r="AT2173" s="214" t="s">
        <v>169</v>
      </c>
      <c r="AU2173" s="214" t="s">
        <v>85</v>
      </c>
      <c r="AV2173" s="13" t="s">
        <v>85</v>
      </c>
      <c r="AW2173" s="13" t="s">
        <v>32</v>
      </c>
      <c r="AX2173" s="13" t="s">
        <v>8</v>
      </c>
      <c r="AY2173" s="214" t="s">
        <v>158</v>
      </c>
    </row>
    <row r="2174" spans="1:65" s="2" customFormat="1" ht="36">
      <c r="A2174" s="35"/>
      <c r="B2174" s="36"/>
      <c r="C2174" s="187" t="s">
        <v>4909</v>
      </c>
      <c r="D2174" s="187" t="s">
        <v>160</v>
      </c>
      <c r="E2174" s="188" t="s">
        <v>4910</v>
      </c>
      <c r="F2174" s="189" t="s">
        <v>4911</v>
      </c>
      <c r="G2174" s="190" t="s">
        <v>442</v>
      </c>
      <c r="H2174" s="191">
        <v>2</v>
      </c>
      <c r="I2174" s="192"/>
      <c r="J2174" s="191">
        <f>ROUND(I2174*H2174,0)</f>
        <v>0</v>
      </c>
      <c r="K2174" s="189" t="s">
        <v>164</v>
      </c>
      <c r="L2174" s="40"/>
      <c r="M2174" s="193" t="s">
        <v>1</v>
      </c>
      <c r="N2174" s="194" t="s">
        <v>41</v>
      </c>
      <c r="O2174" s="72"/>
      <c r="P2174" s="195">
        <f>O2174*H2174</f>
        <v>0</v>
      </c>
      <c r="Q2174" s="195">
        <v>4.0000000000000002E-4</v>
      </c>
      <c r="R2174" s="195">
        <f>Q2174*H2174</f>
        <v>8.0000000000000004E-4</v>
      </c>
      <c r="S2174" s="195">
        <v>0</v>
      </c>
      <c r="T2174" s="196">
        <f>S2174*H2174</f>
        <v>0</v>
      </c>
      <c r="U2174" s="35"/>
      <c r="V2174" s="35"/>
      <c r="W2174" s="35"/>
      <c r="X2174" s="35"/>
      <c r="Y2174" s="35"/>
      <c r="Z2174" s="35"/>
      <c r="AA2174" s="35"/>
      <c r="AB2174" s="35"/>
      <c r="AC2174" s="35"/>
      <c r="AD2174" s="35"/>
      <c r="AE2174" s="35"/>
      <c r="AR2174" s="197" t="s">
        <v>283</v>
      </c>
      <c r="AT2174" s="197" t="s">
        <v>160</v>
      </c>
      <c r="AU2174" s="197" t="s">
        <v>85</v>
      </c>
      <c r="AY2174" s="18" t="s">
        <v>158</v>
      </c>
      <c r="BE2174" s="198">
        <f>IF(N2174="základní",J2174,0)</f>
        <v>0</v>
      </c>
      <c r="BF2174" s="198">
        <f>IF(N2174="snížená",J2174,0)</f>
        <v>0</v>
      </c>
      <c r="BG2174" s="198">
        <f>IF(N2174="zákl. přenesená",J2174,0)</f>
        <v>0</v>
      </c>
      <c r="BH2174" s="198">
        <f>IF(N2174="sníž. přenesená",J2174,0)</f>
        <v>0</v>
      </c>
      <c r="BI2174" s="198">
        <f>IF(N2174="nulová",J2174,0)</f>
        <v>0</v>
      </c>
      <c r="BJ2174" s="18" t="s">
        <v>8</v>
      </c>
      <c r="BK2174" s="198">
        <f>ROUND(I2174*H2174,0)</f>
        <v>0</v>
      </c>
      <c r="BL2174" s="18" t="s">
        <v>283</v>
      </c>
      <c r="BM2174" s="197" t="s">
        <v>4912</v>
      </c>
    </row>
    <row r="2175" spans="1:65" s="2" customFormat="1" ht="45">
      <c r="A2175" s="35"/>
      <c r="B2175" s="36"/>
      <c r="C2175" s="37"/>
      <c r="D2175" s="199" t="s">
        <v>167</v>
      </c>
      <c r="E2175" s="37"/>
      <c r="F2175" s="200" t="s">
        <v>4896</v>
      </c>
      <c r="G2175" s="37"/>
      <c r="H2175" s="37"/>
      <c r="I2175" s="201"/>
      <c r="J2175" s="37"/>
      <c r="K2175" s="37"/>
      <c r="L2175" s="40"/>
      <c r="M2175" s="202"/>
      <c r="N2175" s="203"/>
      <c r="O2175" s="72"/>
      <c r="P2175" s="72"/>
      <c r="Q2175" s="72"/>
      <c r="R2175" s="72"/>
      <c r="S2175" s="72"/>
      <c r="T2175" s="73"/>
      <c r="U2175" s="35"/>
      <c r="V2175" s="35"/>
      <c r="W2175" s="35"/>
      <c r="X2175" s="35"/>
      <c r="Y2175" s="35"/>
      <c r="Z2175" s="35"/>
      <c r="AA2175" s="35"/>
      <c r="AB2175" s="35"/>
      <c r="AC2175" s="35"/>
      <c r="AD2175" s="35"/>
      <c r="AE2175" s="35"/>
      <c r="AT2175" s="18" t="s">
        <v>167</v>
      </c>
      <c r="AU2175" s="18" t="s">
        <v>85</v>
      </c>
    </row>
    <row r="2176" spans="1:65" s="13" customFormat="1" ht="11.25">
      <c r="B2176" s="204"/>
      <c r="C2176" s="205"/>
      <c r="D2176" s="199" t="s">
        <v>169</v>
      </c>
      <c r="E2176" s="206" t="s">
        <v>1</v>
      </c>
      <c r="F2176" s="207" t="s">
        <v>4862</v>
      </c>
      <c r="G2176" s="205"/>
      <c r="H2176" s="208">
        <v>1</v>
      </c>
      <c r="I2176" s="209"/>
      <c r="J2176" s="205"/>
      <c r="K2176" s="205"/>
      <c r="L2176" s="210"/>
      <c r="M2176" s="211"/>
      <c r="N2176" s="212"/>
      <c r="O2176" s="212"/>
      <c r="P2176" s="212"/>
      <c r="Q2176" s="212"/>
      <c r="R2176" s="212"/>
      <c r="S2176" s="212"/>
      <c r="T2176" s="213"/>
      <c r="AT2176" s="214" t="s">
        <v>169</v>
      </c>
      <c r="AU2176" s="214" t="s">
        <v>85</v>
      </c>
      <c r="AV2176" s="13" t="s">
        <v>85</v>
      </c>
      <c r="AW2176" s="13" t="s">
        <v>32</v>
      </c>
      <c r="AX2176" s="13" t="s">
        <v>76</v>
      </c>
      <c r="AY2176" s="214" t="s">
        <v>158</v>
      </c>
    </row>
    <row r="2177" spans="1:65" s="13" customFormat="1" ht="11.25">
      <c r="B2177" s="204"/>
      <c r="C2177" s="205"/>
      <c r="D2177" s="199" t="s">
        <v>169</v>
      </c>
      <c r="E2177" s="206" t="s">
        <v>1</v>
      </c>
      <c r="F2177" s="207" t="s">
        <v>4913</v>
      </c>
      <c r="G2177" s="205"/>
      <c r="H2177" s="208">
        <v>1</v>
      </c>
      <c r="I2177" s="209"/>
      <c r="J2177" s="205"/>
      <c r="K2177" s="205"/>
      <c r="L2177" s="210"/>
      <c r="M2177" s="211"/>
      <c r="N2177" s="212"/>
      <c r="O2177" s="212"/>
      <c r="P2177" s="212"/>
      <c r="Q2177" s="212"/>
      <c r="R2177" s="212"/>
      <c r="S2177" s="212"/>
      <c r="T2177" s="213"/>
      <c r="AT2177" s="214" t="s">
        <v>169</v>
      </c>
      <c r="AU2177" s="214" t="s">
        <v>85</v>
      </c>
      <c r="AV2177" s="13" t="s">
        <v>85</v>
      </c>
      <c r="AW2177" s="13" t="s">
        <v>32</v>
      </c>
      <c r="AX2177" s="13" t="s">
        <v>76</v>
      </c>
      <c r="AY2177" s="214" t="s">
        <v>158</v>
      </c>
    </row>
    <row r="2178" spans="1:65" s="15" customFormat="1" ht="11.25">
      <c r="B2178" s="225"/>
      <c r="C2178" s="226"/>
      <c r="D2178" s="199" t="s">
        <v>169</v>
      </c>
      <c r="E2178" s="227" t="s">
        <v>1</v>
      </c>
      <c r="F2178" s="228" t="s">
        <v>4914</v>
      </c>
      <c r="G2178" s="226"/>
      <c r="H2178" s="229">
        <v>2</v>
      </c>
      <c r="I2178" s="230"/>
      <c r="J2178" s="226"/>
      <c r="K2178" s="226"/>
      <c r="L2178" s="231"/>
      <c r="M2178" s="232"/>
      <c r="N2178" s="233"/>
      <c r="O2178" s="233"/>
      <c r="P2178" s="233"/>
      <c r="Q2178" s="233"/>
      <c r="R2178" s="233"/>
      <c r="S2178" s="233"/>
      <c r="T2178" s="234"/>
      <c r="AT2178" s="235" t="s">
        <v>169</v>
      </c>
      <c r="AU2178" s="235" t="s">
        <v>85</v>
      </c>
      <c r="AV2178" s="15" t="s">
        <v>177</v>
      </c>
      <c r="AW2178" s="15" t="s">
        <v>32</v>
      </c>
      <c r="AX2178" s="15" t="s">
        <v>76</v>
      </c>
      <c r="AY2178" s="235" t="s">
        <v>158</v>
      </c>
    </row>
    <row r="2179" spans="1:65" s="16" customFormat="1" ht="11.25">
      <c r="B2179" s="236"/>
      <c r="C2179" s="237"/>
      <c r="D2179" s="199" t="s">
        <v>169</v>
      </c>
      <c r="E2179" s="238" t="s">
        <v>1</v>
      </c>
      <c r="F2179" s="239" t="s">
        <v>189</v>
      </c>
      <c r="G2179" s="237"/>
      <c r="H2179" s="240">
        <v>2</v>
      </c>
      <c r="I2179" s="241"/>
      <c r="J2179" s="237"/>
      <c r="K2179" s="237"/>
      <c r="L2179" s="242"/>
      <c r="M2179" s="243"/>
      <c r="N2179" s="244"/>
      <c r="O2179" s="244"/>
      <c r="P2179" s="244"/>
      <c r="Q2179" s="244"/>
      <c r="R2179" s="244"/>
      <c r="S2179" s="244"/>
      <c r="T2179" s="245"/>
      <c r="AT2179" s="246" t="s">
        <v>169</v>
      </c>
      <c r="AU2179" s="246" t="s">
        <v>85</v>
      </c>
      <c r="AV2179" s="16" t="s">
        <v>165</v>
      </c>
      <c r="AW2179" s="16" t="s">
        <v>32</v>
      </c>
      <c r="AX2179" s="16" t="s">
        <v>8</v>
      </c>
      <c r="AY2179" s="246" t="s">
        <v>158</v>
      </c>
    </row>
    <row r="2180" spans="1:65" s="2" customFormat="1" ht="24">
      <c r="A2180" s="35"/>
      <c r="B2180" s="36"/>
      <c r="C2180" s="247" t="s">
        <v>4915</v>
      </c>
      <c r="D2180" s="247" t="s">
        <v>250</v>
      </c>
      <c r="E2180" s="248" t="s">
        <v>4916</v>
      </c>
      <c r="F2180" s="249" t="s">
        <v>4917</v>
      </c>
      <c r="G2180" s="250" t="s">
        <v>442</v>
      </c>
      <c r="H2180" s="251">
        <v>2</v>
      </c>
      <c r="I2180" s="252"/>
      <c r="J2180" s="251">
        <f>ROUND(I2180*H2180,0)</f>
        <v>0</v>
      </c>
      <c r="K2180" s="249" t="s">
        <v>164</v>
      </c>
      <c r="L2180" s="253"/>
      <c r="M2180" s="254" t="s">
        <v>1</v>
      </c>
      <c r="N2180" s="255" t="s">
        <v>41</v>
      </c>
      <c r="O2180" s="72"/>
      <c r="P2180" s="195">
        <f>O2180*H2180</f>
        <v>0</v>
      </c>
      <c r="Q2180" s="195">
        <v>1.7000000000000001E-2</v>
      </c>
      <c r="R2180" s="195">
        <f>Q2180*H2180</f>
        <v>3.4000000000000002E-2</v>
      </c>
      <c r="S2180" s="195">
        <v>0</v>
      </c>
      <c r="T2180" s="196">
        <f>S2180*H2180</f>
        <v>0</v>
      </c>
      <c r="U2180" s="35"/>
      <c r="V2180" s="35"/>
      <c r="W2180" s="35"/>
      <c r="X2180" s="35"/>
      <c r="Y2180" s="35"/>
      <c r="Z2180" s="35"/>
      <c r="AA2180" s="35"/>
      <c r="AB2180" s="35"/>
      <c r="AC2180" s="35"/>
      <c r="AD2180" s="35"/>
      <c r="AE2180" s="35"/>
      <c r="AR2180" s="197" t="s">
        <v>373</v>
      </c>
      <c r="AT2180" s="197" t="s">
        <v>250</v>
      </c>
      <c r="AU2180" s="197" t="s">
        <v>85</v>
      </c>
      <c r="AY2180" s="18" t="s">
        <v>158</v>
      </c>
      <c r="BE2180" s="198">
        <f>IF(N2180="základní",J2180,0)</f>
        <v>0</v>
      </c>
      <c r="BF2180" s="198">
        <f>IF(N2180="snížená",J2180,0)</f>
        <v>0</v>
      </c>
      <c r="BG2180" s="198">
        <f>IF(N2180="zákl. přenesená",J2180,0)</f>
        <v>0</v>
      </c>
      <c r="BH2180" s="198">
        <f>IF(N2180="sníž. přenesená",J2180,0)</f>
        <v>0</v>
      </c>
      <c r="BI2180" s="198">
        <f>IF(N2180="nulová",J2180,0)</f>
        <v>0</v>
      </c>
      <c r="BJ2180" s="18" t="s">
        <v>8</v>
      </c>
      <c r="BK2180" s="198">
        <f>ROUND(I2180*H2180,0)</f>
        <v>0</v>
      </c>
      <c r="BL2180" s="18" t="s">
        <v>283</v>
      </c>
      <c r="BM2180" s="197" t="s">
        <v>4918</v>
      </c>
    </row>
    <row r="2181" spans="1:65" s="13" customFormat="1" ht="11.25">
      <c r="B2181" s="204"/>
      <c r="C2181" s="205"/>
      <c r="D2181" s="199" t="s">
        <v>169</v>
      </c>
      <c r="E2181" s="206" t="s">
        <v>1</v>
      </c>
      <c r="F2181" s="207" t="s">
        <v>85</v>
      </c>
      <c r="G2181" s="205"/>
      <c r="H2181" s="208">
        <v>2</v>
      </c>
      <c r="I2181" s="209"/>
      <c r="J2181" s="205"/>
      <c r="K2181" s="205"/>
      <c r="L2181" s="210"/>
      <c r="M2181" s="211"/>
      <c r="N2181" s="212"/>
      <c r="O2181" s="212"/>
      <c r="P2181" s="212"/>
      <c r="Q2181" s="212"/>
      <c r="R2181" s="212"/>
      <c r="S2181" s="212"/>
      <c r="T2181" s="213"/>
      <c r="AT2181" s="214" t="s">
        <v>169</v>
      </c>
      <c r="AU2181" s="214" t="s">
        <v>85</v>
      </c>
      <c r="AV2181" s="13" t="s">
        <v>85</v>
      </c>
      <c r="AW2181" s="13" t="s">
        <v>32</v>
      </c>
      <c r="AX2181" s="13" t="s">
        <v>8</v>
      </c>
      <c r="AY2181" s="214" t="s">
        <v>158</v>
      </c>
    </row>
    <row r="2182" spans="1:65" s="2" customFormat="1" ht="36">
      <c r="A2182" s="35"/>
      <c r="B2182" s="36"/>
      <c r="C2182" s="187" t="s">
        <v>4919</v>
      </c>
      <c r="D2182" s="187" t="s">
        <v>160</v>
      </c>
      <c r="E2182" s="188" t="s">
        <v>4920</v>
      </c>
      <c r="F2182" s="189" t="s">
        <v>4921</v>
      </c>
      <c r="G2182" s="190" t="s">
        <v>442</v>
      </c>
      <c r="H2182" s="191">
        <v>1</v>
      </c>
      <c r="I2182" s="192"/>
      <c r="J2182" s="191">
        <f>ROUND(I2182*H2182,0)</f>
        <v>0</v>
      </c>
      <c r="K2182" s="189" t="s">
        <v>164</v>
      </c>
      <c r="L2182" s="40"/>
      <c r="M2182" s="193" t="s">
        <v>1</v>
      </c>
      <c r="N2182" s="194" t="s">
        <v>41</v>
      </c>
      <c r="O2182" s="72"/>
      <c r="P2182" s="195">
        <f>O2182*H2182</f>
        <v>0</v>
      </c>
      <c r="Q2182" s="195">
        <v>4.0999999999999999E-4</v>
      </c>
      <c r="R2182" s="195">
        <f>Q2182*H2182</f>
        <v>4.0999999999999999E-4</v>
      </c>
      <c r="S2182" s="195">
        <v>0</v>
      </c>
      <c r="T2182" s="196">
        <f>S2182*H2182</f>
        <v>0</v>
      </c>
      <c r="U2182" s="35"/>
      <c r="V2182" s="35"/>
      <c r="W2182" s="35"/>
      <c r="X2182" s="35"/>
      <c r="Y2182" s="35"/>
      <c r="Z2182" s="35"/>
      <c r="AA2182" s="35"/>
      <c r="AB2182" s="35"/>
      <c r="AC2182" s="35"/>
      <c r="AD2182" s="35"/>
      <c r="AE2182" s="35"/>
      <c r="AR2182" s="197" t="s">
        <v>283</v>
      </c>
      <c r="AT2182" s="197" t="s">
        <v>160</v>
      </c>
      <c r="AU2182" s="197" t="s">
        <v>85</v>
      </c>
      <c r="AY2182" s="18" t="s">
        <v>158</v>
      </c>
      <c r="BE2182" s="198">
        <f>IF(N2182="základní",J2182,0)</f>
        <v>0</v>
      </c>
      <c r="BF2182" s="198">
        <f>IF(N2182="snížená",J2182,0)</f>
        <v>0</v>
      </c>
      <c r="BG2182" s="198">
        <f>IF(N2182="zákl. přenesená",J2182,0)</f>
        <v>0</v>
      </c>
      <c r="BH2182" s="198">
        <f>IF(N2182="sníž. přenesená",J2182,0)</f>
        <v>0</v>
      </c>
      <c r="BI2182" s="198">
        <f>IF(N2182="nulová",J2182,0)</f>
        <v>0</v>
      </c>
      <c r="BJ2182" s="18" t="s">
        <v>8</v>
      </c>
      <c r="BK2182" s="198">
        <f>ROUND(I2182*H2182,0)</f>
        <v>0</v>
      </c>
      <c r="BL2182" s="18" t="s">
        <v>283</v>
      </c>
      <c r="BM2182" s="197" t="s">
        <v>4922</v>
      </c>
    </row>
    <row r="2183" spans="1:65" s="2" customFormat="1" ht="45">
      <c r="A2183" s="35"/>
      <c r="B2183" s="36"/>
      <c r="C2183" s="37"/>
      <c r="D2183" s="199" t="s">
        <v>167</v>
      </c>
      <c r="E2183" s="37"/>
      <c r="F2183" s="200" t="s">
        <v>4896</v>
      </c>
      <c r="G2183" s="37"/>
      <c r="H2183" s="37"/>
      <c r="I2183" s="201"/>
      <c r="J2183" s="37"/>
      <c r="K2183" s="37"/>
      <c r="L2183" s="40"/>
      <c r="M2183" s="202"/>
      <c r="N2183" s="203"/>
      <c r="O2183" s="72"/>
      <c r="P2183" s="72"/>
      <c r="Q2183" s="72"/>
      <c r="R2183" s="72"/>
      <c r="S2183" s="72"/>
      <c r="T2183" s="73"/>
      <c r="U2183" s="35"/>
      <c r="V2183" s="35"/>
      <c r="W2183" s="35"/>
      <c r="X2183" s="35"/>
      <c r="Y2183" s="35"/>
      <c r="Z2183" s="35"/>
      <c r="AA2183" s="35"/>
      <c r="AB2183" s="35"/>
      <c r="AC2183" s="35"/>
      <c r="AD2183" s="35"/>
      <c r="AE2183" s="35"/>
      <c r="AT2183" s="18" t="s">
        <v>167</v>
      </c>
      <c r="AU2183" s="18" t="s">
        <v>85</v>
      </c>
    </row>
    <row r="2184" spans="1:65" s="13" customFormat="1" ht="11.25">
      <c r="B2184" s="204"/>
      <c r="C2184" s="205"/>
      <c r="D2184" s="199" t="s">
        <v>169</v>
      </c>
      <c r="E2184" s="206" t="s">
        <v>1</v>
      </c>
      <c r="F2184" s="207" t="s">
        <v>4877</v>
      </c>
      <c r="G2184" s="205"/>
      <c r="H2184" s="208">
        <v>1</v>
      </c>
      <c r="I2184" s="209"/>
      <c r="J2184" s="205"/>
      <c r="K2184" s="205"/>
      <c r="L2184" s="210"/>
      <c r="M2184" s="211"/>
      <c r="N2184" s="212"/>
      <c r="O2184" s="212"/>
      <c r="P2184" s="212"/>
      <c r="Q2184" s="212"/>
      <c r="R2184" s="212"/>
      <c r="S2184" s="212"/>
      <c r="T2184" s="213"/>
      <c r="AT2184" s="214" t="s">
        <v>169</v>
      </c>
      <c r="AU2184" s="214" t="s">
        <v>85</v>
      </c>
      <c r="AV2184" s="13" t="s">
        <v>85</v>
      </c>
      <c r="AW2184" s="13" t="s">
        <v>32</v>
      </c>
      <c r="AX2184" s="13" t="s">
        <v>76</v>
      </c>
      <c r="AY2184" s="214" t="s">
        <v>158</v>
      </c>
    </row>
    <row r="2185" spans="1:65" s="15" customFormat="1" ht="11.25">
      <c r="B2185" s="225"/>
      <c r="C2185" s="226"/>
      <c r="D2185" s="199" t="s">
        <v>169</v>
      </c>
      <c r="E2185" s="227" t="s">
        <v>1</v>
      </c>
      <c r="F2185" s="228" t="s">
        <v>4923</v>
      </c>
      <c r="G2185" s="226"/>
      <c r="H2185" s="229">
        <v>1</v>
      </c>
      <c r="I2185" s="230"/>
      <c r="J2185" s="226"/>
      <c r="K2185" s="226"/>
      <c r="L2185" s="231"/>
      <c r="M2185" s="232"/>
      <c r="N2185" s="233"/>
      <c r="O2185" s="233"/>
      <c r="P2185" s="233"/>
      <c r="Q2185" s="233"/>
      <c r="R2185" s="233"/>
      <c r="S2185" s="233"/>
      <c r="T2185" s="234"/>
      <c r="AT2185" s="235" t="s">
        <v>169</v>
      </c>
      <c r="AU2185" s="235" t="s">
        <v>85</v>
      </c>
      <c r="AV2185" s="15" t="s">
        <v>177</v>
      </c>
      <c r="AW2185" s="15" t="s">
        <v>32</v>
      </c>
      <c r="AX2185" s="15" t="s">
        <v>76</v>
      </c>
      <c r="AY2185" s="235" t="s">
        <v>158</v>
      </c>
    </row>
    <row r="2186" spans="1:65" s="16" customFormat="1" ht="11.25">
      <c r="B2186" s="236"/>
      <c r="C2186" s="237"/>
      <c r="D2186" s="199" t="s">
        <v>169</v>
      </c>
      <c r="E2186" s="238" t="s">
        <v>1</v>
      </c>
      <c r="F2186" s="239" t="s">
        <v>189</v>
      </c>
      <c r="G2186" s="237"/>
      <c r="H2186" s="240">
        <v>1</v>
      </c>
      <c r="I2186" s="241"/>
      <c r="J2186" s="237"/>
      <c r="K2186" s="237"/>
      <c r="L2186" s="242"/>
      <c r="M2186" s="243"/>
      <c r="N2186" s="244"/>
      <c r="O2186" s="244"/>
      <c r="P2186" s="244"/>
      <c r="Q2186" s="244"/>
      <c r="R2186" s="244"/>
      <c r="S2186" s="244"/>
      <c r="T2186" s="245"/>
      <c r="AT2186" s="246" t="s">
        <v>169</v>
      </c>
      <c r="AU2186" s="246" t="s">
        <v>85</v>
      </c>
      <c r="AV2186" s="16" t="s">
        <v>165</v>
      </c>
      <c r="AW2186" s="16" t="s">
        <v>32</v>
      </c>
      <c r="AX2186" s="16" t="s">
        <v>8</v>
      </c>
      <c r="AY2186" s="246" t="s">
        <v>158</v>
      </c>
    </row>
    <row r="2187" spans="1:65" s="2" customFormat="1" ht="24">
      <c r="A2187" s="35"/>
      <c r="B2187" s="36"/>
      <c r="C2187" s="247" t="s">
        <v>4924</v>
      </c>
      <c r="D2187" s="247" t="s">
        <v>250</v>
      </c>
      <c r="E2187" s="248" t="s">
        <v>4925</v>
      </c>
      <c r="F2187" s="249" t="s">
        <v>4926</v>
      </c>
      <c r="G2187" s="250" t="s">
        <v>442</v>
      </c>
      <c r="H2187" s="251">
        <v>1</v>
      </c>
      <c r="I2187" s="252"/>
      <c r="J2187" s="251">
        <f>ROUND(I2187*H2187,0)</f>
        <v>0</v>
      </c>
      <c r="K2187" s="249" t="s">
        <v>1</v>
      </c>
      <c r="L2187" s="253"/>
      <c r="M2187" s="254" t="s">
        <v>1</v>
      </c>
      <c r="N2187" s="255" t="s">
        <v>41</v>
      </c>
      <c r="O2187" s="72"/>
      <c r="P2187" s="195">
        <f>O2187*H2187</f>
        <v>0</v>
      </c>
      <c r="Q2187" s="195">
        <v>1.9E-2</v>
      </c>
      <c r="R2187" s="195">
        <f>Q2187*H2187</f>
        <v>1.9E-2</v>
      </c>
      <c r="S2187" s="195">
        <v>0</v>
      </c>
      <c r="T2187" s="196">
        <f>S2187*H2187</f>
        <v>0</v>
      </c>
      <c r="U2187" s="35"/>
      <c r="V2187" s="35"/>
      <c r="W2187" s="35"/>
      <c r="X2187" s="35"/>
      <c r="Y2187" s="35"/>
      <c r="Z2187" s="35"/>
      <c r="AA2187" s="35"/>
      <c r="AB2187" s="35"/>
      <c r="AC2187" s="35"/>
      <c r="AD2187" s="35"/>
      <c r="AE2187" s="35"/>
      <c r="AR2187" s="197" t="s">
        <v>373</v>
      </c>
      <c r="AT2187" s="197" t="s">
        <v>250</v>
      </c>
      <c r="AU2187" s="197" t="s">
        <v>85</v>
      </c>
      <c r="AY2187" s="18" t="s">
        <v>158</v>
      </c>
      <c r="BE2187" s="198">
        <f>IF(N2187="základní",J2187,0)</f>
        <v>0</v>
      </c>
      <c r="BF2187" s="198">
        <f>IF(N2187="snížená",J2187,0)</f>
        <v>0</v>
      </c>
      <c r="BG2187" s="198">
        <f>IF(N2187="zákl. přenesená",J2187,0)</f>
        <v>0</v>
      </c>
      <c r="BH2187" s="198">
        <f>IF(N2187="sníž. přenesená",J2187,0)</f>
        <v>0</v>
      </c>
      <c r="BI2187" s="198">
        <f>IF(N2187="nulová",J2187,0)</f>
        <v>0</v>
      </c>
      <c r="BJ2187" s="18" t="s">
        <v>8</v>
      </c>
      <c r="BK2187" s="198">
        <f>ROUND(I2187*H2187,0)</f>
        <v>0</v>
      </c>
      <c r="BL2187" s="18" t="s">
        <v>283</v>
      </c>
      <c r="BM2187" s="197" t="s">
        <v>4927</v>
      </c>
    </row>
    <row r="2188" spans="1:65" s="13" customFormat="1" ht="11.25">
      <c r="B2188" s="204"/>
      <c r="C2188" s="205"/>
      <c r="D2188" s="199" t="s">
        <v>169</v>
      </c>
      <c r="E2188" s="206" t="s">
        <v>1</v>
      </c>
      <c r="F2188" s="207" t="s">
        <v>4877</v>
      </c>
      <c r="G2188" s="205"/>
      <c r="H2188" s="208">
        <v>1</v>
      </c>
      <c r="I2188" s="209"/>
      <c r="J2188" s="205"/>
      <c r="K2188" s="205"/>
      <c r="L2188" s="210"/>
      <c r="M2188" s="211"/>
      <c r="N2188" s="212"/>
      <c r="O2188" s="212"/>
      <c r="P2188" s="212"/>
      <c r="Q2188" s="212"/>
      <c r="R2188" s="212"/>
      <c r="S2188" s="212"/>
      <c r="T2188" s="213"/>
      <c r="AT2188" s="214" t="s">
        <v>169</v>
      </c>
      <c r="AU2188" s="214" t="s">
        <v>85</v>
      </c>
      <c r="AV2188" s="13" t="s">
        <v>85</v>
      </c>
      <c r="AW2188" s="13" t="s">
        <v>32</v>
      </c>
      <c r="AX2188" s="13" t="s">
        <v>76</v>
      </c>
      <c r="AY2188" s="214" t="s">
        <v>158</v>
      </c>
    </row>
    <row r="2189" spans="1:65" s="15" customFormat="1" ht="11.25">
      <c r="B2189" s="225"/>
      <c r="C2189" s="226"/>
      <c r="D2189" s="199" t="s">
        <v>169</v>
      </c>
      <c r="E2189" s="227" t="s">
        <v>1</v>
      </c>
      <c r="F2189" s="228" t="s">
        <v>4923</v>
      </c>
      <c r="G2189" s="226"/>
      <c r="H2189" s="229">
        <v>1</v>
      </c>
      <c r="I2189" s="230"/>
      <c r="J2189" s="226"/>
      <c r="K2189" s="226"/>
      <c r="L2189" s="231"/>
      <c r="M2189" s="232"/>
      <c r="N2189" s="233"/>
      <c r="O2189" s="233"/>
      <c r="P2189" s="233"/>
      <c r="Q2189" s="233"/>
      <c r="R2189" s="233"/>
      <c r="S2189" s="233"/>
      <c r="T2189" s="234"/>
      <c r="AT2189" s="235" t="s">
        <v>169</v>
      </c>
      <c r="AU2189" s="235" t="s">
        <v>85</v>
      </c>
      <c r="AV2189" s="15" t="s">
        <v>177</v>
      </c>
      <c r="AW2189" s="15" t="s">
        <v>32</v>
      </c>
      <c r="AX2189" s="15" t="s">
        <v>76</v>
      </c>
      <c r="AY2189" s="235" t="s">
        <v>158</v>
      </c>
    </row>
    <row r="2190" spans="1:65" s="16" customFormat="1" ht="11.25">
      <c r="B2190" s="236"/>
      <c r="C2190" s="237"/>
      <c r="D2190" s="199" t="s">
        <v>169</v>
      </c>
      <c r="E2190" s="238" t="s">
        <v>1</v>
      </c>
      <c r="F2190" s="239" t="s">
        <v>189</v>
      </c>
      <c r="G2190" s="237"/>
      <c r="H2190" s="240">
        <v>1</v>
      </c>
      <c r="I2190" s="241"/>
      <c r="J2190" s="237"/>
      <c r="K2190" s="237"/>
      <c r="L2190" s="242"/>
      <c r="M2190" s="243"/>
      <c r="N2190" s="244"/>
      <c r="O2190" s="244"/>
      <c r="P2190" s="244"/>
      <c r="Q2190" s="244"/>
      <c r="R2190" s="244"/>
      <c r="S2190" s="244"/>
      <c r="T2190" s="245"/>
      <c r="AT2190" s="246" t="s">
        <v>169</v>
      </c>
      <c r="AU2190" s="246" t="s">
        <v>85</v>
      </c>
      <c r="AV2190" s="16" t="s">
        <v>165</v>
      </c>
      <c r="AW2190" s="16" t="s">
        <v>32</v>
      </c>
      <c r="AX2190" s="16" t="s">
        <v>8</v>
      </c>
      <c r="AY2190" s="246" t="s">
        <v>158</v>
      </c>
    </row>
    <row r="2191" spans="1:65" s="2" customFormat="1" ht="36">
      <c r="A2191" s="35"/>
      <c r="B2191" s="36"/>
      <c r="C2191" s="187" t="s">
        <v>4928</v>
      </c>
      <c r="D2191" s="187" t="s">
        <v>160</v>
      </c>
      <c r="E2191" s="188" t="s">
        <v>4929</v>
      </c>
      <c r="F2191" s="189" t="s">
        <v>4930</v>
      </c>
      <c r="G2191" s="190" t="s">
        <v>442</v>
      </c>
      <c r="H2191" s="191">
        <v>1</v>
      </c>
      <c r="I2191" s="192"/>
      <c r="J2191" s="191">
        <f>ROUND(I2191*H2191,0)</f>
        <v>0</v>
      </c>
      <c r="K2191" s="189" t="s">
        <v>164</v>
      </c>
      <c r="L2191" s="40"/>
      <c r="M2191" s="193" t="s">
        <v>1</v>
      </c>
      <c r="N2191" s="194" t="s">
        <v>41</v>
      </c>
      <c r="O2191" s="72"/>
      <c r="P2191" s="195">
        <f>O2191*H2191</f>
        <v>0</v>
      </c>
      <c r="Q2191" s="195">
        <v>0</v>
      </c>
      <c r="R2191" s="195">
        <f>Q2191*H2191</f>
        <v>0</v>
      </c>
      <c r="S2191" s="195">
        <v>0</v>
      </c>
      <c r="T2191" s="196">
        <f>S2191*H2191</f>
        <v>0</v>
      </c>
      <c r="U2191" s="35"/>
      <c r="V2191" s="35"/>
      <c r="W2191" s="35"/>
      <c r="X2191" s="35"/>
      <c r="Y2191" s="35"/>
      <c r="Z2191" s="35"/>
      <c r="AA2191" s="35"/>
      <c r="AB2191" s="35"/>
      <c r="AC2191" s="35"/>
      <c r="AD2191" s="35"/>
      <c r="AE2191" s="35"/>
      <c r="AR2191" s="197" t="s">
        <v>283</v>
      </c>
      <c r="AT2191" s="197" t="s">
        <v>160</v>
      </c>
      <c r="AU2191" s="197" t="s">
        <v>85</v>
      </c>
      <c r="AY2191" s="18" t="s">
        <v>158</v>
      </c>
      <c r="BE2191" s="198">
        <f>IF(N2191="základní",J2191,0)</f>
        <v>0</v>
      </c>
      <c r="BF2191" s="198">
        <f>IF(N2191="snížená",J2191,0)</f>
        <v>0</v>
      </c>
      <c r="BG2191" s="198">
        <f>IF(N2191="zákl. přenesená",J2191,0)</f>
        <v>0</v>
      </c>
      <c r="BH2191" s="198">
        <f>IF(N2191="sníž. přenesená",J2191,0)</f>
        <v>0</v>
      </c>
      <c r="BI2191" s="198">
        <f>IF(N2191="nulová",J2191,0)</f>
        <v>0</v>
      </c>
      <c r="BJ2191" s="18" t="s">
        <v>8</v>
      </c>
      <c r="BK2191" s="198">
        <f>ROUND(I2191*H2191,0)</f>
        <v>0</v>
      </c>
      <c r="BL2191" s="18" t="s">
        <v>283</v>
      </c>
      <c r="BM2191" s="197" t="s">
        <v>4931</v>
      </c>
    </row>
    <row r="2192" spans="1:65" s="2" customFormat="1" ht="72">
      <c r="A2192" s="35"/>
      <c r="B2192" s="36"/>
      <c r="C2192" s="37"/>
      <c r="D2192" s="199" t="s">
        <v>167</v>
      </c>
      <c r="E2192" s="37"/>
      <c r="F2192" s="200" t="s">
        <v>4932</v>
      </c>
      <c r="G2192" s="37"/>
      <c r="H2192" s="37"/>
      <c r="I2192" s="201"/>
      <c r="J2192" s="37"/>
      <c r="K2192" s="37"/>
      <c r="L2192" s="40"/>
      <c r="M2192" s="202"/>
      <c r="N2192" s="203"/>
      <c r="O2192" s="72"/>
      <c r="P2192" s="72"/>
      <c r="Q2192" s="72"/>
      <c r="R2192" s="72"/>
      <c r="S2192" s="72"/>
      <c r="T2192" s="73"/>
      <c r="U2192" s="35"/>
      <c r="V2192" s="35"/>
      <c r="W2192" s="35"/>
      <c r="X2192" s="35"/>
      <c r="Y2192" s="35"/>
      <c r="Z2192" s="35"/>
      <c r="AA2192" s="35"/>
      <c r="AB2192" s="35"/>
      <c r="AC2192" s="35"/>
      <c r="AD2192" s="35"/>
      <c r="AE2192" s="35"/>
      <c r="AT2192" s="18" t="s">
        <v>167</v>
      </c>
      <c r="AU2192" s="18" t="s">
        <v>85</v>
      </c>
    </row>
    <row r="2193" spans="1:65" s="13" customFormat="1" ht="11.25">
      <c r="B2193" s="204"/>
      <c r="C2193" s="205"/>
      <c r="D2193" s="199" t="s">
        <v>169</v>
      </c>
      <c r="E2193" s="206" t="s">
        <v>1</v>
      </c>
      <c r="F2193" s="207" t="s">
        <v>4933</v>
      </c>
      <c r="G2193" s="205"/>
      <c r="H2193" s="208">
        <v>1</v>
      </c>
      <c r="I2193" s="209"/>
      <c r="J2193" s="205"/>
      <c r="K2193" s="205"/>
      <c r="L2193" s="210"/>
      <c r="M2193" s="211"/>
      <c r="N2193" s="212"/>
      <c r="O2193" s="212"/>
      <c r="P2193" s="212"/>
      <c r="Q2193" s="212"/>
      <c r="R2193" s="212"/>
      <c r="S2193" s="212"/>
      <c r="T2193" s="213"/>
      <c r="AT2193" s="214" t="s">
        <v>169</v>
      </c>
      <c r="AU2193" s="214" t="s">
        <v>85</v>
      </c>
      <c r="AV2193" s="13" t="s">
        <v>85</v>
      </c>
      <c r="AW2193" s="13" t="s">
        <v>32</v>
      </c>
      <c r="AX2193" s="13" t="s">
        <v>76</v>
      </c>
      <c r="AY2193" s="214" t="s">
        <v>158</v>
      </c>
    </row>
    <row r="2194" spans="1:65" s="16" customFormat="1" ht="11.25">
      <c r="B2194" s="236"/>
      <c r="C2194" s="237"/>
      <c r="D2194" s="199" t="s">
        <v>169</v>
      </c>
      <c r="E2194" s="238" t="s">
        <v>1</v>
      </c>
      <c r="F2194" s="239" t="s">
        <v>189</v>
      </c>
      <c r="G2194" s="237"/>
      <c r="H2194" s="240">
        <v>1</v>
      </c>
      <c r="I2194" s="241"/>
      <c r="J2194" s="237"/>
      <c r="K2194" s="237"/>
      <c r="L2194" s="242"/>
      <c r="M2194" s="243"/>
      <c r="N2194" s="244"/>
      <c r="O2194" s="244"/>
      <c r="P2194" s="244"/>
      <c r="Q2194" s="244"/>
      <c r="R2194" s="244"/>
      <c r="S2194" s="244"/>
      <c r="T2194" s="245"/>
      <c r="AT2194" s="246" t="s">
        <v>169</v>
      </c>
      <c r="AU2194" s="246" t="s">
        <v>85</v>
      </c>
      <c r="AV2194" s="16" t="s">
        <v>165</v>
      </c>
      <c r="AW2194" s="16" t="s">
        <v>32</v>
      </c>
      <c r="AX2194" s="16" t="s">
        <v>8</v>
      </c>
      <c r="AY2194" s="246" t="s">
        <v>158</v>
      </c>
    </row>
    <row r="2195" spans="1:65" s="2" customFormat="1" ht="44.25" customHeight="1">
      <c r="A2195" s="35"/>
      <c r="B2195" s="36"/>
      <c r="C2195" s="187" t="s">
        <v>4934</v>
      </c>
      <c r="D2195" s="187" t="s">
        <v>160</v>
      </c>
      <c r="E2195" s="188" t="s">
        <v>4935</v>
      </c>
      <c r="F2195" s="189" t="s">
        <v>4936</v>
      </c>
      <c r="G2195" s="190" t="s">
        <v>442</v>
      </c>
      <c r="H2195" s="191">
        <v>2</v>
      </c>
      <c r="I2195" s="192"/>
      <c r="J2195" s="191">
        <f>ROUND(I2195*H2195,0)</f>
        <v>0</v>
      </c>
      <c r="K2195" s="189" t="s">
        <v>164</v>
      </c>
      <c r="L2195" s="40"/>
      <c r="M2195" s="193" t="s">
        <v>1</v>
      </c>
      <c r="N2195" s="194" t="s">
        <v>41</v>
      </c>
      <c r="O2195" s="72"/>
      <c r="P2195" s="195">
        <f>O2195*H2195</f>
        <v>0</v>
      </c>
      <c r="Q2195" s="195">
        <v>0</v>
      </c>
      <c r="R2195" s="195">
        <f>Q2195*H2195</f>
        <v>0</v>
      </c>
      <c r="S2195" s="195">
        <v>0</v>
      </c>
      <c r="T2195" s="196">
        <f>S2195*H2195</f>
        <v>0</v>
      </c>
      <c r="U2195" s="35"/>
      <c r="V2195" s="35"/>
      <c r="W2195" s="35"/>
      <c r="X2195" s="35"/>
      <c r="Y2195" s="35"/>
      <c r="Z2195" s="35"/>
      <c r="AA2195" s="35"/>
      <c r="AB2195" s="35"/>
      <c r="AC2195" s="35"/>
      <c r="AD2195" s="35"/>
      <c r="AE2195" s="35"/>
      <c r="AR2195" s="197" t="s">
        <v>283</v>
      </c>
      <c r="AT2195" s="197" t="s">
        <v>160</v>
      </c>
      <c r="AU2195" s="197" t="s">
        <v>85</v>
      </c>
      <c r="AY2195" s="18" t="s">
        <v>158</v>
      </c>
      <c r="BE2195" s="198">
        <f>IF(N2195="základní",J2195,0)</f>
        <v>0</v>
      </c>
      <c r="BF2195" s="198">
        <f>IF(N2195="snížená",J2195,0)</f>
        <v>0</v>
      </c>
      <c r="BG2195" s="198">
        <f>IF(N2195="zákl. přenesená",J2195,0)</f>
        <v>0</v>
      </c>
      <c r="BH2195" s="198">
        <f>IF(N2195="sníž. přenesená",J2195,0)</f>
        <v>0</v>
      </c>
      <c r="BI2195" s="198">
        <f>IF(N2195="nulová",J2195,0)</f>
        <v>0</v>
      </c>
      <c r="BJ2195" s="18" t="s">
        <v>8</v>
      </c>
      <c r="BK2195" s="198">
        <f>ROUND(I2195*H2195,0)</f>
        <v>0</v>
      </c>
      <c r="BL2195" s="18" t="s">
        <v>283</v>
      </c>
      <c r="BM2195" s="197" t="s">
        <v>4937</v>
      </c>
    </row>
    <row r="2196" spans="1:65" s="2" customFormat="1" ht="72">
      <c r="A2196" s="35"/>
      <c r="B2196" s="36"/>
      <c r="C2196" s="37"/>
      <c r="D2196" s="199" t="s">
        <v>167</v>
      </c>
      <c r="E2196" s="37"/>
      <c r="F2196" s="200" t="s">
        <v>4932</v>
      </c>
      <c r="G2196" s="37"/>
      <c r="H2196" s="37"/>
      <c r="I2196" s="201"/>
      <c r="J2196" s="37"/>
      <c r="K2196" s="37"/>
      <c r="L2196" s="40"/>
      <c r="M2196" s="202"/>
      <c r="N2196" s="203"/>
      <c r="O2196" s="72"/>
      <c r="P2196" s="72"/>
      <c r="Q2196" s="72"/>
      <c r="R2196" s="72"/>
      <c r="S2196" s="72"/>
      <c r="T2196" s="73"/>
      <c r="U2196" s="35"/>
      <c r="V2196" s="35"/>
      <c r="W2196" s="35"/>
      <c r="X2196" s="35"/>
      <c r="Y2196" s="35"/>
      <c r="Z2196" s="35"/>
      <c r="AA2196" s="35"/>
      <c r="AB2196" s="35"/>
      <c r="AC2196" s="35"/>
      <c r="AD2196" s="35"/>
      <c r="AE2196" s="35"/>
      <c r="AT2196" s="18" t="s">
        <v>167</v>
      </c>
      <c r="AU2196" s="18" t="s">
        <v>85</v>
      </c>
    </row>
    <row r="2197" spans="1:65" s="13" customFormat="1" ht="11.25">
      <c r="B2197" s="204"/>
      <c r="C2197" s="205"/>
      <c r="D2197" s="199" t="s">
        <v>169</v>
      </c>
      <c r="E2197" s="206" t="s">
        <v>1</v>
      </c>
      <c r="F2197" s="207" t="s">
        <v>4938</v>
      </c>
      <c r="G2197" s="205"/>
      <c r="H2197" s="208">
        <v>2</v>
      </c>
      <c r="I2197" s="209"/>
      <c r="J2197" s="205"/>
      <c r="K2197" s="205"/>
      <c r="L2197" s="210"/>
      <c r="M2197" s="211"/>
      <c r="N2197" s="212"/>
      <c r="O2197" s="212"/>
      <c r="P2197" s="212"/>
      <c r="Q2197" s="212"/>
      <c r="R2197" s="212"/>
      <c r="S2197" s="212"/>
      <c r="T2197" s="213"/>
      <c r="AT2197" s="214" t="s">
        <v>169</v>
      </c>
      <c r="AU2197" s="214" t="s">
        <v>85</v>
      </c>
      <c r="AV2197" s="13" t="s">
        <v>85</v>
      </c>
      <c r="AW2197" s="13" t="s">
        <v>32</v>
      </c>
      <c r="AX2197" s="13" t="s">
        <v>76</v>
      </c>
      <c r="AY2197" s="214" t="s">
        <v>158</v>
      </c>
    </row>
    <row r="2198" spans="1:65" s="16" customFormat="1" ht="11.25">
      <c r="B2198" s="236"/>
      <c r="C2198" s="237"/>
      <c r="D2198" s="199" t="s">
        <v>169</v>
      </c>
      <c r="E2198" s="238" t="s">
        <v>1</v>
      </c>
      <c r="F2198" s="239" t="s">
        <v>189</v>
      </c>
      <c r="G2198" s="237"/>
      <c r="H2198" s="240">
        <v>2</v>
      </c>
      <c r="I2198" s="241"/>
      <c r="J2198" s="237"/>
      <c r="K2198" s="237"/>
      <c r="L2198" s="242"/>
      <c r="M2198" s="243"/>
      <c r="N2198" s="244"/>
      <c r="O2198" s="244"/>
      <c r="P2198" s="244"/>
      <c r="Q2198" s="244"/>
      <c r="R2198" s="244"/>
      <c r="S2198" s="244"/>
      <c r="T2198" s="245"/>
      <c r="AT2198" s="246" t="s">
        <v>169</v>
      </c>
      <c r="AU2198" s="246" t="s">
        <v>85</v>
      </c>
      <c r="AV2198" s="16" t="s">
        <v>165</v>
      </c>
      <c r="AW2198" s="16" t="s">
        <v>32</v>
      </c>
      <c r="AX2198" s="16" t="s">
        <v>8</v>
      </c>
      <c r="AY2198" s="246" t="s">
        <v>158</v>
      </c>
    </row>
    <row r="2199" spans="1:65" s="2" customFormat="1" ht="24">
      <c r="A2199" s="35"/>
      <c r="B2199" s="36"/>
      <c r="C2199" s="247" t="s">
        <v>4939</v>
      </c>
      <c r="D2199" s="247" t="s">
        <v>250</v>
      </c>
      <c r="E2199" s="248" t="s">
        <v>4940</v>
      </c>
      <c r="F2199" s="249" t="s">
        <v>4941</v>
      </c>
      <c r="G2199" s="250" t="s">
        <v>309</v>
      </c>
      <c r="H2199" s="251">
        <v>5</v>
      </c>
      <c r="I2199" s="252"/>
      <c r="J2199" s="251">
        <f>ROUND(I2199*H2199,0)</f>
        <v>0</v>
      </c>
      <c r="K2199" s="249" t="s">
        <v>1</v>
      </c>
      <c r="L2199" s="253"/>
      <c r="M2199" s="254" t="s">
        <v>1</v>
      </c>
      <c r="N2199" s="255" t="s">
        <v>41</v>
      </c>
      <c r="O2199" s="72"/>
      <c r="P2199" s="195">
        <f>O2199*H2199</f>
        <v>0</v>
      </c>
      <c r="Q2199" s="195">
        <v>6.0000000000000001E-3</v>
      </c>
      <c r="R2199" s="195">
        <f>Q2199*H2199</f>
        <v>0.03</v>
      </c>
      <c r="S2199" s="195">
        <v>0</v>
      </c>
      <c r="T2199" s="196">
        <f>S2199*H2199</f>
        <v>0</v>
      </c>
      <c r="U2199" s="35"/>
      <c r="V2199" s="35"/>
      <c r="W2199" s="35"/>
      <c r="X2199" s="35"/>
      <c r="Y2199" s="35"/>
      <c r="Z2199" s="35"/>
      <c r="AA2199" s="35"/>
      <c r="AB2199" s="35"/>
      <c r="AC2199" s="35"/>
      <c r="AD2199" s="35"/>
      <c r="AE2199" s="35"/>
      <c r="AR2199" s="197" t="s">
        <v>373</v>
      </c>
      <c r="AT2199" s="197" t="s">
        <v>250</v>
      </c>
      <c r="AU2199" s="197" t="s">
        <v>85</v>
      </c>
      <c r="AY2199" s="18" t="s">
        <v>158</v>
      </c>
      <c r="BE2199" s="198">
        <f>IF(N2199="základní",J2199,0)</f>
        <v>0</v>
      </c>
      <c r="BF2199" s="198">
        <f>IF(N2199="snížená",J2199,0)</f>
        <v>0</v>
      </c>
      <c r="BG2199" s="198">
        <f>IF(N2199="zákl. přenesená",J2199,0)</f>
        <v>0</v>
      </c>
      <c r="BH2199" s="198">
        <f>IF(N2199="sníž. přenesená",J2199,0)</f>
        <v>0</v>
      </c>
      <c r="BI2199" s="198">
        <f>IF(N2199="nulová",J2199,0)</f>
        <v>0</v>
      </c>
      <c r="BJ2199" s="18" t="s">
        <v>8</v>
      </c>
      <c r="BK2199" s="198">
        <f>ROUND(I2199*H2199,0)</f>
        <v>0</v>
      </c>
      <c r="BL2199" s="18" t="s">
        <v>283</v>
      </c>
      <c r="BM2199" s="197" t="s">
        <v>4942</v>
      </c>
    </row>
    <row r="2200" spans="1:65" s="13" customFormat="1" ht="11.25">
      <c r="B2200" s="204"/>
      <c r="C2200" s="205"/>
      <c r="D2200" s="199" t="s">
        <v>169</v>
      </c>
      <c r="E2200" s="206" t="s">
        <v>1</v>
      </c>
      <c r="F2200" s="207" t="s">
        <v>4943</v>
      </c>
      <c r="G2200" s="205"/>
      <c r="H2200" s="208">
        <v>5</v>
      </c>
      <c r="I2200" s="209"/>
      <c r="J2200" s="205"/>
      <c r="K2200" s="205"/>
      <c r="L2200" s="210"/>
      <c r="M2200" s="211"/>
      <c r="N2200" s="212"/>
      <c r="O2200" s="212"/>
      <c r="P2200" s="212"/>
      <c r="Q2200" s="212"/>
      <c r="R2200" s="212"/>
      <c r="S2200" s="212"/>
      <c r="T2200" s="213"/>
      <c r="AT2200" s="214" t="s">
        <v>169</v>
      </c>
      <c r="AU2200" s="214" t="s">
        <v>85</v>
      </c>
      <c r="AV2200" s="13" t="s">
        <v>85</v>
      </c>
      <c r="AW2200" s="13" t="s">
        <v>32</v>
      </c>
      <c r="AX2200" s="13" t="s">
        <v>76</v>
      </c>
      <c r="AY2200" s="214" t="s">
        <v>158</v>
      </c>
    </row>
    <row r="2201" spans="1:65" s="16" customFormat="1" ht="11.25">
      <c r="B2201" s="236"/>
      <c r="C2201" s="237"/>
      <c r="D2201" s="199" t="s">
        <v>169</v>
      </c>
      <c r="E2201" s="238" t="s">
        <v>1</v>
      </c>
      <c r="F2201" s="239" t="s">
        <v>189</v>
      </c>
      <c r="G2201" s="237"/>
      <c r="H2201" s="240">
        <v>5</v>
      </c>
      <c r="I2201" s="241"/>
      <c r="J2201" s="237"/>
      <c r="K2201" s="237"/>
      <c r="L2201" s="242"/>
      <c r="M2201" s="243"/>
      <c r="N2201" s="244"/>
      <c r="O2201" s="244"/>
      <c r="P2201" s="244"/>
      <c r="Q2201" s="244"/>
      <c r="R2201" s="244"/>
      <c r="S2201" s="244"/>
      <c r="T2201" s="245"/>
      <c r="AT2201" s="246" t="s">
        <v>169</v>
      </c>
      <c r="AU2201" s="246" t="s">
        <v>85</v>
      </c>
      <c r="AV2201" s="16" t="s">
        <v>165</v>
      </c>
      <c r="AW2201" s="16" t="s">
        <v>32</v>
      </c>
      <c r="AX2201" s="16" t="s">
        <v>8</v>
      </c>
      <c r="AY2201" s="246" t="s">
        <v>158</v>
      </c>
    </row>
    <row r="2202" spans="1:65" s="2" customFormat="1" ht="36">
      <c r="A2202" s="35"/>
      <c r="B2202" s="36"/>
      <c r="C2202" s="187" t="s">
        <v>4944</v>
      </c>
      <c r="D2202" s="187" t="s">
        <v>160</v>
      </c>
      <c r="E2202" s="188" t="s">
        <v>4945</v>
      </c>
      <c r="F2202" s="189" t="s">
        <v>4946</v>
      </c>
      <c r="G2202" s="190" t="s">
        <v>442</v>
      </c>
      <c r="H2202" s="191">
        <v>1</v>
      </c>
      <c r="I2202" s="192"/>
      <c r="J2202" s="191">
        <f>ROUND(I2202*H2202,0)</f>
        <v>0</v>
      </c>
      <c r="K2202" s="189" t="s">
        <v>1</v>
      </c>
      <c r="L2202" s="40"/>
      <c r="M2202" s="193" t="s">
        <v>1</v>
      </c>
      <c r="N2202" s="194" t="s">
        <v>41</v>
      </c>
      <c r="O2202" s="72"/>
      <c r="P2202" s="195">
        <f>O2202*H2202</f>
        <v>0</v>
      </c>
      <c r="Q2202" s="195">
        <v>0</v>
      </c>
      <c r="R2202" s="195">
        <f>Q2202*H2202</f>
        <v>0</v>
      </c>
      <c r="S2202" s="195">
        <v>0</v>
      </c>
      <c r="T2202" s="196">
        <f>S2202*H2202</f>
        <v>0</v>
      </c>
      <c r="U2202" s="35"/>
      <c r="V2202" s="35"/>
      <c r="W2202" s="35"/>
      <c r="X2202" s="35"/>
      <c r="Y2202" s="35"/>
      <c r="Z2202" s="35"/>
      <c r="AA2202" s="35"/>
      <c r="AB2202" s="35"/>
      <c r="AC2202" s="35"/>
      <c r="AD2202" s="35"/>
      <c r="AE2202" s="35"/>
      <c r="AR2202" s="197" t="s">
        <v>283</v>
      </c>
      <c r="AT2202" s="197" t="s">
        <v>160</v>
      </c>
      <c r="AU2202" s="197" t="s">
        <v>85</v>
      </c>
      <c r="AY2202" s="18" t="s">
        <v>158</v>
      </c>
      <c r="BE2202" s="198">
        <f>IF(N2202="základní",J2202,0)</f>
        <v>0</v>
      </c>
      <c r="BF2202" s="198">
        <f>IF(N2202="snížená",J2202,0)</f>
        <v>0</v>
      </c>
      <c r="BG2202" s="198">
        <f>IF(N2202="zákl. přenesená",J2202,0)</f>
        <v>0</v>
      </c>
      <c r="BH2202" s="198">
        <f>IF(N2202="sníž. přenesená",J2202,0)</f>
        <v>0</v>
      </c>
      <c r="BI2202" s="198">
        <f>IF(N2202="nulová",J2202,0)</f>
        <v>0</v>
      </c>
      <c r="BJ2202" s="18" t="s">
        <v>8</v>
      </c>
      <c r="BK2202" s="198">
        <f>ROUND(I2202*H2202,0)</f>
        <v>0</v>
      </c>
      <c r="BL2202" s="18" t="s">
        <v>283</v>
      </c>
      <c r="BM2202" s="197" t="s">
        <v>4947</v>
      </c>
    </row>
    <row r="2203" spans="1:65" s="2" customFormat="1" ht="72">
      <c r="A2203" s="35"/>
      <c r="B2203" s="36"/>
      <c r="C2203" s="37"/>
      <c r="D2203" s="199" t="s">
        <v>167</v>
      </c>
      <c r="E2203" s="37"/>
      <c r="F2203" s="200" t="s">
        <v>4932</v>
      </c>
      <c r="G2203" s="37"/>
      <c r="H2203" s="37"/>
      <c r="I2203" s="201"/>
      <c r="J2203" s="37"/>
      <c r="K2203" s="37"/>
      <c r="L2203" s="40"/>
      <c r="M2203" s="202"/>
      <c r="N2203" s="203"/>
      <c r="O2203" s="72"/>
      <c r="P2203" s="72"/>
      <c r="Q2203" s="72"/>
      <c r="R2203" s="72"/>
      <c r="S2203" s="72"/>
      <c r="T2203" s="73"/>
      <c r="U2203" s="35"/>
      <c r="V2203" s="35"/>
      <c r="W2203" s="35"/>
      <c r="X2203" s="35"/>
      <c r="Y2203" s="35"/>
      <c r="Z2203" s="35"/>
      <c r="AA2203" s="35"/>
      <c r="AB2203" s="35"/>
      <c r="AC2203" s="35"/>
      <c r="AD2203" s="35"/>
      <c r="AE2203" s="35"/>
      <c r="AT2203" s="18" t="s">
        <v>167</v>
      </c>
      <c r="AU2203" s="18" t="s">
        <v>85</v>
      </c>
    </row>
    <row r="2204" spans="1:65" s="13" customFormat="1" ht="11.25">
      <c r="B2204" s="204"/>
      <c r="C2204" s="205"/>
      <c r="D2204" s="199" t="s">
        <v>169</v>
      </c>
      <c r="E2204" s="206" t="s">
        <v>1</v>
      </c>
      <c r="F2204" s="207" t="s">
        <v>4933</v>
      </c>
      <c r="G2204" s="205"/>
      <c r="H2204" s="208">
        <v>1</v>
      </c>
      <c r="I2204" s="209"/>
      <c r="J2204" s="205"/>
      <c r="K2204" s="205"/>
      <c r="L2204" s="210"/>
      <c r="M2204" s="211"/>
      <c r="N2204" s="212"/>
      <c r="O2204" s="212"/>
      <c r="P2204" s="212"/>
      <c r="Q2204" s="212"/>
      <c r="R2204" s="212"/>
      <c r="S2204" s="212"/>
      <c r="T2204" s="213"/>
      <c r="AT2204" s="214" t="s">
        <v>169</v>
      </c>
      <c r="AU2204" s="214" t="s">
        <v>85</v>
      </c>
      <c r="AV2204" s="13" t="s">
        <v>85</v>
      </c>
      <c r="AW2204" s="13" t="s">
        <v>32</v>
      </c>
      <c r="AX2204" s="13" t="s">
        <v>76</v>
      </c>
      <c r="AY2204" s="214" t="s">
        <v>158</v>
      </c>
    </row>
    <row r="2205" spans="1:65" s="16" customFormat="1" ht="11.25">
      <c r="B2205" s="236"/>
      <c r="C2205" s="237"/>
      <c r="D2205" s="199" t="s">
        <v>169</v>
      </c>
      <c r="E2205" s="238" t="s">
        <v>1</v>
      </c>
      <c r="F2205" s="239" t="s">
        <v>189</v>
      </c>
      <c r="G2205" s="237"/>
      <c r="H2205" s="240">
        <v>1</v>
      </c>
      <c r="I2205" s="241"/>
      <c r="J2205" s="237"/>
      <c r="K2205" s="237"/>
      <c r="L2205" s="242"/>
      <c r="M2205" s="243"/>
      <c r="N2205" s="244"/>
      <c r="O2205" s="244"/>
      <c r="P2205" s="244"/>
      <c r="Q2205" s="244"/>
      <c r="R2205" s="244"/>
      <c r="S2205" s="244"/>
      <c r="T2205" s="245"/>
      <c r="AT2205" s="246" t="s">
        <v>169</v>
      </c>
      <c r="AU2205" s="246" t="s">
        <v>85</v>
      </c>
      <c r="AV2205" s="16" t="s">
        <v>165</v>
      </c>
      <c r="AW2205" s="16" t="s">
        <v>32</v>
      </c>
      <c r="AX2205" s="16" t="s">
        <v>8</v>
      </c>
      <c r="AY2205" s="246" t="s">
        <v>158</v>
      </c>
    </row>
    <row r="2206" spans="1:65" s="2" customFormat="1" ht="16.5" customHeight="1">
      <c r="A2206" s="35"/>
      <c r="B2206" s="36"/>
      <c r="C2206" s="187" t="s">
        <v>4948</v>
      </c>
      <c r="D2206" s="187" t="s">
        <v>160</v>
      </c>
      <c r="E2206" s="188" t="s">
        <v>4949</v>
      </c>
      <c r="F2206" s="189" t="s">
        <v>4950</v>
      </c>
      <c r="G2206" s="190" t="s">
        <v>498</v>
      </c>
      <c r="H2206" s="191">
        <v>1</v>
      </c>
      <c r="I2206" s="192"/>
      <c r="J2206" s="191">
        <f>ROUND(I2206*H2206,0)</f>
        <v>0</v>
      </c>
      <c r="K2206" s="189" t="s">
        <v>1</v>
      </c>
      <c r="L2206" s="40"/>
      <c r="M2206" s="193" t="s">
        <v>1</v>
      </c>
      <c r="N2206" s="194" t="s">
        <v>41</v>
      </c>
      <c r="O2206" s="72"/>
      <c r="P2206" s="195">
        <f>O2206*H2206</f>
        <v>0</v>
      </c>
      <c r="Q2206" s="195">
        <v>0</v>
      </c>
      <c r="R2206" s="195">
        <f>Q2206*H2206</f>
        <v>0</v>
      </c>
      <c r="S2206" s="195">
        <v>0</v>
      </c>
      <c r="T2206" s="196">
        <f>S2206*H2206</f>
        <v>0</v>
      </c>
      <c r="U2206" s="35"/>
      <c r="V2206" s="35"/>
      <c r="W2206" s="35"/>
      <c r="X2206" s="35"/>
      <c r="Y2206" s="35"/>
      <c r="Z2206" s="35"/>
      <c r="AA2206" s="35"/>
      <c r="AB2206" s="35"/>
      <c r="AC2206" s="35"/>
      <c r="AD2206" s="35"/>
      <c r="AE2206" s="35"/>
      <c r="AR2206" s="197" t="s">
        <v>283</v>
      </c>
      <c r="AT2206" s="197" t="s">
        <v>160</v>
      </c>
      <c r="AU2206" s="197" t="s">
        <v>85</v>
      </c>
      <c r="AY2206" s="18" t="s">
        <v>158</v>
      </c>
      <c r="BE2206" s="198">
        <f>IF(N2206="základní",J2206,0)</f>
        <v>0</v>
      </c>
      <c r="BF2206" s="198">
        <f>IF(N2206="snížená",J2206,0)</f>
        <v>0</v>
      </c>
      <c r="BG2206" s="198">
        <f>IF(N2206="zákl. přenesená",J2206,0)</f>
        <v>0</v>
      </c>
      <c r="BH2206" s="198">
        <f>IF(N2206="sníž. přenesená",J2206,0)</f>
        <v>0</v>
      </c>
      <c r="BI2206" s="198">
        <f>IF(N2206="nulová",J2206,0)</f>
        <v>0</v>
      </c>
      <c r="BJ2206" s="18" t="s">
        <v>8</v>
      </c>
      <c r="BK2206" s="198">
        <f>ROUND(I2206*H2206,0)</f>
        <v>0</v>
      </c>
      <c r="BL2206" s="18" t="s">
        <v>283</v>
      </c>
      <c r="BM2206" s="197" t="s">
        <v>4951</v>
      </c>
    </row>
    <row r="2207" spans="1:65" s="2" customFormat="1" ht="48">
      <c r="A2207" s="35"/>
      <c r="B2207" s="36"/>
      <c r="C2207" s="187" t="s">
        <v>4952</v>
      </c>
      <c r="D2207" s="187" t="s">
        <v>160</v>
      </c>
      <c r="E2207" s="188" t="s">
        <v>4953</v>
      </c>
      <c r="F2207" s="189" t="s">
        <v>4954</v>
      </c>
      <c r="G2207" s="190" t="s">
        <v>227</v>
      </c>
      <c r="H2207" s="191">
        <v>0.49</v>
      </c>
      <c r="I2207" s="192"/>
      <c r="J2207" s="191">
        <f>ROUND(I2207*H2207,0)</f>
        <v>0</v>
      </c>
      <c r="K2207" s="189" t="s">
        <v>164</v>
      </c>
      <c r="L2207" s="40"/>
      <c r="M2207" s="193" t="s">
        <v>1</v>
      </c>
      <c r="N2207" s="194" t="s">
        <v>41</v>
      </c>
      <c r="O2207" s="72"/>
      <c r="P2207" s="195">
        <f>O2207*H2207</f>
        <v>0</v>
      </c>
      <c r="Q2207" s="195">
        <v>0</v>
      </c>
      <c r="R2207" s="195">
        <f>Q2207*H2207</f>
        <v>0</v>
      </c>
      <c r="S2207" s="195">
        <v>0</v>
      </c>
      <c r="T2207" s="196">
        <f>S2207*H2207</f>
        <v>0</v>
      </c>
      <c r="U2207" s="35"/>
      <c r="V2207" s="35"/>
      <c r="W2207" s="35"/>
      <c r="X2207" s="35"/>
      <c r="Y2207" s="35"/>
      <c r="Z2207" s="35"/>
      <c r="AA2207" s="35"/>
      <c r="AB2207" s="35"/>
      <c r="AC2207" s="35"/>
      <c r="AD2207" s="35"/>
      <c r="AE2207" s="35"/>
      <c r="AR2207" s="197" t="s">
        <v>283</v>
      </c>
      <c r="AT2207" s="197" t="s">
        <v>160</v>
      </c>
      <c r="AU2207" s="197" t="s">
        <v>85</v>
      </c>
      <c r="AY2207" s="18" t="s">
        <v>158</v>
      </c>
      <c r="BE2207" s="198">
        <f>IF(N2207="základní",J2207,0)</f>
        <v>0</v>
      </c>
      <c r="BF2207" s="198">
        <f>IF(N2207="snížená",J2207,0)</f>
        <v>0</v>
      </c>
      <c r="BG2207" s="198">
        <f>IF(N2207="zákl. přenesená",J2207,0)</f>
        <v>0</v>
      </c>
      <c r="BH2207" s="198">
        <f>IF(N2207="sníž. přenesená",J2207,0)</f>
        <v>0</v>
      </c>
      <c r="BI2207" s="198">
        <f>IF(N2207="nulová",J2207,0)</f>
        <v>0</v>
      </c>
      <c r="BJ2207" s="18" t="s">
        <v>8</v>
      </c>
      <c r="BK2207" s="198">
        <f>ROUND(I2207*H2207,0)</f>
        <v>0</v>
      </c>
      <c r="BL2207" s="18" t="s">
        <v>283</v>
      </c>
      <c r="BM2207" s="197" t="s">
        <v>4955</v>
      </c>
    </row>
    <row r="2208" spans="1:65" s="2" customFormat="1" ht="99">
      <c r="A2208" s="35"/>
      <c r="B2208" s="36"/>
      <c r="C2208" s="37"/>
      <c r="D2208" s="199" t="s">
        <v>167</v>
      </c>
      <c r="E2208" s="37"/>
      <c r="F2208" s="200" t="s">
        <v>1360</v>
      </c>
      <c r="G2208" s="37"/>
      <c r="H2208" s="37"/>
      <c r="I2208" s="201"/>
      <c r="J2208" s="37"/>
      <c r="K2208" s="37"/>
      <c r="L2208" s="40"/>
      <c r="M2208" s="202"/>
      <c r="N2208" s="203"/>
      <c r="O2208" s="72"/>
      <c r="P2208" s="72"/>
      <c r="Q2208" s="72"/>
      <c r="R2208" s="72"/>
      <c r="S2208" s="72"/>
      <c r="T2208" s="73"/>
      <c r="U2208" s="35"/>
      <c r="V2208" s="35"/>
      <c r="W2208" s="35"/>
      <c r="X2208" s="35"/>
      <c r="Y2208" s="35"/>
      <c r="Z2208" s="35"/>
      <c r="AA2208" s="35"/>
      <c r="AB2208" s="35"/>
      <c r="AC2208" s="35"/>
      <c r="AD2208" s="35"/>
      <c r="AE2208" s="35"/>
      <c r="AT2208" s="18" t="s">
        <v>167</v>
      </c>
      <c r="AU2208" s="18" t="s">
        <v>85</v>
      </c>
    </row>
    <row r="2209" spans="1:65" s="12" customFormat="1" ht="22.9" customHeight="1">
      <c r="B2209" s="171"/>
      <c r="C2209" s="172"/>
      <c r="D2209" s="173" t="s">
        <v>75</v>
      </c>
      <c r="E2209" s="185" t="s">
        <v>3300</v>
      </c>
      <c r="F2209" s="185" t="s">
        <v>4956</v>
      </c>
      <c r="G2209" s="172"/>
      <c r="H2209" s="172"/>
      <c r="I2209" s="175"/>
      <c r="J2209" s="186">
        <f>BK2209</f>
        <v>0</v>
      </c>
      <c r="K2209" s="172"/>
      <c r="L2209" s="177"/>
      <c r="M2209" s="178"/>
      <c r="N2209" s="179"/>
      <c r="O2209" s="179"/>
      <c r="P2209" s="180">
        <f>SUM(P2210:P2330)</f>
        <v>0</v>
      </c>
      <c r="Q2209" s="179"/>
      <c r="R2209" s="180">
        <f>SUM(R2210:R2330)</f>
        <v>1.7810465999999996</v>
      </c>
      <c r="S2209" s="179"/>
      <c r="T2209" s="181">
        <f>SUM(T2210:T2330)</f>
        <v>0</v>
      </c>
      <c r="AR2209" s="182" t="s">
        <v>85</v>
      </c>
      <c r="AT2209" s="183" t="s">
        <v>75</v>
      </c>
      <c r="AU2209" s="183" t="s">
        <v>8</v>
      </c>
      <c r="AY2209" s="182" t="s">
        <v>158</v>
      </c>
      <c r="BK2209" s="184">
        <f>SUM(BK2210:BK2330)</f>
        <v>0</v>
      </c>
    </row>
    <row r="2210" spans="1:65" s="2" customFormat="1" ht="16.5" customHeight="1">
      <c r="A2210" s="35"/>
      <c r="B2210" s="36"/>
      <c r="C2210" s="187" t="s">
        <v>4957</v>
      </c>
      <c r="D2210" s="187" t="s">
        <v>160</v>
      </c>
      <c r="E2210" s="188" t="s">
        <v>4958</v>
      </c>
      <c r="F2210" s="189" t="s">
        <v>4959</v>
      </c>
      <c r="G2210" s="190" t="s">
        <v>1739</v>
      </c>
      <c r="H2210" s="191">
        <v>291.55</v>
      </c>
      <c r="I2210" s="192"/>
      <c r="J2210" s="191">
        <f>ROUND(I2210*H2210,0)</f>
        <v>0</v>
      </c>
      <c r="K2210" s="189" t="s">
        <v>1</v>
      </c>
      <c r="L2210" s="40"/>
      <c r="M2210" s="193" t="s">
        <v>1</v>
      </c>
      <c r="N2210" s="194" t="s">
        <v>41</v>
      </c>
      <c r="O2210" s="72"/>
      <c r="P2210" s="195">
        <f>O2210*H2210</f>
        <v>0</v>
      </c>
      <c r="Q2210" s="195">
        <v>0</v>
      </c>
      <c r="R2210" s="195">
        <f>Q2210*H2210</f>
        <v>0</v>
      </c>
      <c r="S2210" s="195">
        <v>0</v>
      </c>
      <c r="T2210" s="196">
        <f>S2210*H2210</f>
        <v>0</v>
      </c>
      <c r="U2210" s="35"/>
      <c r="V2210" s="35"/>
      <c r="W2210" s="35"/>
      <c r="X2210" s="35"/>
      <c r="Y2210" s="35"/>
      <c r="Z2210" s="35"/>
      <c r="AA2210" s="35"/>
      <c r="AB2210" s="35"/>
      <c r="AC2210" s="35"/>
      <c r="AD2210" s="35"/>
      <c r="AE2210" s="35"/>
      <c r="AR2210" s="197" t="s">
        <v>283</v>
      </c>
      <c r="AT2210" s="197" t="s">
        <v>160</v>
      </c>
      <c r="AU2210" s="197" t="s">
        <v>85</v>
      </c>
      <c r="AY2210" s="18" t="s">
        <v>158</v>
      </c>
      <c r="BE2210" s="198">
        <f>IF(N2210="základní",J2210,0)</f>
        <v>0</v>
      </c>
      <c r="BF2210" s="198">
        <f>IF(N2210="snížená",J2210,0)</f>
        <v>0</v>
      </c>
      <c r="BG2210" s="198">
        <f>IF(N2210="zákl. přenesená",J2210,0)</f>
        <v>0</v>
      </c>
      <c r="BH2210" s="198">
        <f>IF(N2210="sníž. přenesená",J2210,0)</f>
        <v>0</v>
      </c>
      <c r="BI2210" s="198">
        <f>IF(N2210="nulová",J2210,0)</f>
        <v>0</v>
      </c>
      <c r="BJ2210" s="18" t="s">
        <v>8</v>
      </c>
      <c r="BK2210" s="198">
        <f>ROUND(I2210*H2210,0)</f>
        <v>0</v>
      </c>
      <c r="BL2210" s="18" t="s">
        <v>283</v>
      </c>
      <c r="BM2210" s="197" t="s">
        <v>4960</v>
      </c>
    </row>
    <row r="2211" spans="1:65" s="2" customFormat="1" ht="24">
      <c r="A2211" s="35"/>
      <c r="B2211" s="36"/>
      <c r="C2211" s="187" t="s">
        <v>4961</v>
      </c>
      <c r="D2211" s="187" t="s">
        <v>160</v>
      </c>
      <c r="E2211" s="188" t="s">
        <v>4962</v>
      </c>
      <c r="F2211" s="189" t="s">
        <v>4963</v>
      </c>
      <c r="G2211" s="190" t="s">
        <v>1739</v>
      </c>
      <c r="H2211" s="191">
        <v>249.8</v>
      </c>
      <c r="I2211" s="192"/>
      <c r="J2211" s="191">
        <f>ROUND(I2211*H2211,0)</f>
        <v>0</v>
      </c>
      <c r="K2211" s="189" t="s">
        <v>1</v>
      </c>
      <c r="L2211" s="40"/>
      <c r="M2211" s="193" t="s">
        <v>1</v>
      </c>
      <c r="N2211" s="194" t="s">
        <v>41</v>
      </c>
      <c r="O2211" s="72"/>
      <c r="P2211" s="195">
        <f>O2211*H2211</f>
        <v>0</v>
      </c>
      <c r="Q2211" s="195">
        <v>0</v>
      </c>
      <c r="R2211" s="195">
        <f>Q2211*H2211</f>
        <v>0</v>
      </c>
      <c r="S2211" s="195">
        <v>0</v>
      </c>
      <c r="T2211" s="196">
        <f>S2211*H2211</f>
        <v>0</v>
      </c>
      <c r="U2211" s="35"/>
      <c r="V2211" s="35"/>
      <c r="W2211" s="35"/>
      <c r="X2211" s="35"/>
      <c r="Y2211" s="35"/>
      <c r="Z2211" s="35"/>
      <c r="AA2211" s="35"/>
      <c r="AB2211" s="35"/>
      <c r="AC2211" s="35"/>
      <c r="AD2211" s="35"/>
      <c r="AE2211" s="35"/>
      <c r="AR2211" s="197" t="s">
        <v>283</v>
      </c>
      <c r="AT2211" s="197" t="s">
        <v>160</v>
      </c>
      <c r="AU2211" s="197" t="s">
        <v>85</v>
      </c>
      <c r="AY2211" s="18" t="s">
        <v>158</v>
      </c>
      <c r="BE2211" s="198">
        <f>IF(N2211="základní",J2211,0)</f>
        <v>0</v>
      </c>
      <c r="BF2211" s="198">
        <f>IF(N2211="snížená",J2211,0)</f>
        <v>0</v>
      </c>
      <c r="BG2211" s="198">
        <f>IF(N2211="zákl. přenesená",J2211,0)</f>
        <v>0</v>
      </c>
      <c r="BH2211" s="198">
        <f>IF(N2211="sníž. přenesená",J2211,0)</f>
        <v>0</v>
      </c>
      <c r="BI2211" s="198">
        <f>IF(N2211="nulová",J2211,0)</f>
        <v>0</v>
      </c>
      <c r="BJ2211" s="18" t="s">
        <v>8</v>
      </c>
      <c r="BK2211" s="198">
        <f>ROUND(I2211*H2211,0)</f>
        <v>0</v>
      </c>
      <c r="BL2211" s="18" t="s">
        <v>283</v>
      </c>
      <c r="BM2211" s="197" t="s">
        <v>4964</v>
      </c>
    </row>
    <row r="2212" spans="1:65" s="2" customFormat="1" ht="24">
      <c r="A2212" s="35"/>
      <c r="B2212" s="36"/>
      <c r="C2212" s="187" t="s">
        <v>4965</v>
      </c>
      <c r="D2212" s="187" t="s">
        <v>160</v>
      </c>
      <c r="E2212" s="188" t="s">
        <v>4966</v>
      </c>
      <c r="F2212" s="189" t="s">
        <v>4967</v>
      </c>
      <c r="G2212" s="190" t="s">
        <v>1739</v>
      </c>
      <c r="H2212" s="191">
        <v>788.2</v>
      </c>
      <c r="I2212" s="192"/>
      <c r="J2212" s="191">
        <f>ROUND(I2212*H2212,0)</f>
        <v>0</v>
      </c>
      <c r="K2212" s="189" t="s">
        <v>1</v>
      </c>
      <c r="L2212" s="40"/>
      <c r="M2212" s="193" t="s">
        <v>1</v>
      </c>
      <c r="N2212" s="194" t="s">
        <v>41</v>
      </c>
      <c r="O2212" s="72"/>
      <c r="P2212" s="195">
        <f>O2212*H2212</f>
        <v>0</v>
      </c>
      <c r="Q2212" s="195">
        <v>0</v>
      </c>
      <c r="R2212" s="195">
        <f>Q2212*H2212</f>
        <v>0</v>
      </c>
      <c r="S2212" s="195">
        <v>0</v>
      </c>
      <c r="T2212" s="196">
        <f>S2212*H2212</f>
        <v>0</v>
      </c>
      <c r="U2212" s="35"/>
      <c r="V2212" s="35"/>
      <c r="W2212" s="35"/>
      <c r="X2212" s="35"/>
      <c r="Y2212" s="35"/>
      <c r="Z2212" s="35"/>
      <c r="AA2212" s="35"/>
      <c r="AB2212" s="35"/>
      <c r="AC2212" s="35"/>
      <c r="AD2212" s="35"/>
      <c r="AE2212" s="35"/>
      <c r="AR2212" s="197" t="s">
        <v>283</v>
      </c>
      <c r="AT2212" s="197" t="s">
        <v>160</v>
      </c>
      <c r="AU2212" s="197" t="s">
        <v>85</v>
      </c>
      <c r="AY2212" s="18" t="s">
        <v>158</v>
      </c>
      <c r="BE2212" s="198">
        <f>IF(N2212="základní",J2212,0)</f>
        <v>0</v>
      </c>
      <c r="BF2212" s="198">
        <f>IF(N2212="snížená",J2212,0)</f>
        <v>0</v>
      </c>
      <c r="BG2212" s="198">
        <f>IF(N2212="zákl. přenesená",J2212,0)</f>
        <v>0</v>
      </c>
      <c r="BH2212" s="198">
        <f>IF(N2212="sníž. přenesená",J2212,0)</f>
        <v>0</v>
      </c>
      <c r="BI2212" s="198">
        <f>IF(N2212="nulová",J2212,0)</f>
        <v>0</v>
      </c>
      <c r="BJ2212" s="18" t="s">
        <v>8</v>
      </c>
      <c r="BK2212" s="198">
        <f>ROUND(I2212*H2212,0)</f>
        <v>0</v>
      </c>
      <c r="BL2212" s="18" t="s">
        <v>283</v>
      </c>
      <c r="BM2212" s="197" t="s">
        <v>4968</v>
      </c>
    </row>
    <row r="2213" spans="1:65" s="2" customFormat="1" ht="33" customHeight="1">
      <c r="A2213" s="35"/>
      <c r="B2213" s="36"/>
      <c r="C2213" s="187" t="s">
        <v>4969</v>
      </c>
      <c r="D2213" s="187" t="s">
        <v>160</v>
      </c>
      <c r="E2213" s="188" t="s">
        <v>4970</v>
      </c>
      <c r="F2213" s="189" t="s">
        <v>4971</v>
      </c>
      <c r="G2213" s="190" t="s">
        <v>309</v>
      </c>
      <c r="H2213" s="191">
        <v>19</v>
      </c>
      <c r="I2213" s="192"/>
      <c r="J2213" s="191">
        <f>ROUND(I2213*H2213,0)</f>
        <v>0</v>
      </c>
      <c r="K2213" s="189" t="s">
        <v>164</v>
      </c>
      <c r="L2213" s="40"/>
      <c r="M2213" s="193" t="s">
        <v>1</v>
      </c>
      <c r="N2213" s="194" t="s">
        <v>41</v>
      </c>
      <c r="O2213" s="72"/>
      <c r="P2213" s="195">
        <f>O2213*H2213</f>
        <v>0</v>
      </c>
      <c r="Q2213" s="195">
        <v>6.0000000000000002E-5</v>
      </c>
      <c r="R2213" s="195">
        <f>Q2213*H2213</f>
        <v>1.14E-3</v>
      </c>
      <c r="S2213" s="195">
        <v>0</v>
      </c>
      <c r="T2213" s="196">
        <f>S2213*H2213</f>
        <v>0</v>
      </c>
      <c r="U2213" s="35"/>
      <c r="V2213" s="35"/>
      <c r="W2213" s="35"/>
      <c r="X2213" s="35"/>
      <c r="Y2213" s="35"/>
      <c r="Z2213" s="35"/>
      <c r="AA2213" s="35"/>
      <c r="AB2213" s="35"/>
      <c r="AC2213" s="35"/>
      <c r="AD2213" s="35"/>
      <c r="AE2213" s="35"/>
      <c r="AR2213" s="197" t="s">
        <v>283</v>
      </c>
      <c r="AT2213" s="197" t="s">
        <v>160</v>
      </c>
      <c r="AU2213" s="197" t="s">
        <v>85</v>
      </c>
      <c r="AY2213" s="18" t="s">
        <v>158</v>
      </c>
      <c r="BE2213" s="198">
        <f>IF(N2213="základní",J2213,0)</f>
        <v>0</v>
      </c>
      <c r="BF2213" s="198">
        <f>IF(N2213="snížená",J2213,0)</f>
        <v>0</v>
      </c>
      <c r="BG2213" s="198">
        <f>IF(N2213="zákl. přenesená",J2213,0)</f>
        <v>0</v>
      </c>
      <c r="BH2213" s="198">
        <f>IF(N2213="sníž. přenesená",J2213,0)</f>
        <v>0</v>
      </c>
      <c r="BI2213" s="198">
        <f>IF(N2213="nulová",J2213,0)</f>
        <v>0</v>
      </c>
      <c r="BJ2213" s="18" t="s">
        <v>8</v>
      </c>
      <c r="BK2213" s="198">
        <f>ROUND(I2213*H2213,0)</f>
        <v>0</v>
      </c>
      <c r="BL2213" s="18" t="s">
        <v>283</v>
      </c>
      <c r="BM2213" s="197" t="s">
        <v>4972</v>
      </c>
    </row>
    <row r="2214" spans="1:65" s="2" customFormat="1" ht="108">
      <c r="A2214" s="35"/>
      <c r="B2214" s="36"/>
      <c r="C2214" s="37"/>
      <c r="D2214" s="199" t="s">
        <v>167</v>
      </c>
      <c r="E2214" s="37"/>
      <c r="F2214" s="200" t="s">
        <v>4973</v>
      </c>
      <c r="G2214" s="37"/>
      <c r="H2214" s="37"/>
      <c r="I2214" s="201"/>
      <c r="J2214" s="37"/>
      <c r="K2214" s="37"/>
      <c r="L2214" s="40"/>
      <c r="M2214" s="202"/>
      <c r="N2214" s="203"/>
      <c r="O2214" s="72"/>
      <c r="P2214" s="72"/>
      <c r="Q2214" s="72"/>
      <c r="R2214" s="72"/>
      <c r="S2214" s="72"/>
      <c r="T2214" s="73"/>
      <c r="U2214" s="35"/>
      <c r="V2214" s="35"/>
      <c r="W2214" s="35"/>
      <c r="X2214" s="35"/>
      <c r="Y2214" s="35"/>
      <c r="Z2214" s="35"/>
      <c r="AA2214" s="35"/>
      <c r="AB2214" s="35"/>
      <c r="AC2214" s="35"/>
      <c r="AD2214" s="35"/>
      <c r="AE2214" s="35"/>
      <c r="AT2214" s="18" t="s">
        <v>167</v>
      </c>
      <c r="AU2214" s="18" t="s">
        <v>85</v>
      </c>
    </row>
    <row r="2215" spans="1:65" s="13" customFormat="1" ht="11.25">
      <c r="B2215" s="204"/>
      <c r="C2215" s="205"/>
      <c r="D2215" s="199" t="s">
        <v>169</v>
      </c>
      <c r="E2215" s="206" t="s">
        <v>1</v>
      </c>
      <c r="F2215" s="207" t="s">
        <v>4974</v>
      </c>
      <c r="G2215" s="205"/>
      <c r="H2215" s="208">
        <v>16</v>
      </c>
      <c r="I2215" s="209"/>
      <c r="J2215" s="205"/>
      <c r="K2215" s="205"/>
      <c r="L2215" s="210"/>
      <c r="M2215" s="211"/>
      <c r="N2215" s="212"/>
      <c r="O2215" s="212"/>
      <c r="P2215" s="212"/>
      <c r="Q2215" s="212"/>
      <c r="R2215" s="212"/>
      <c r="S2215" s="212"/>
      <c r="T2215" s="213"/>
      <c r="AT2215" s="214" t="s">
        <v>169</v>
      </c>
      <c r="AU2215" s="214" t="s">
        <v>85</v>
      </c>
      <c r="AV2215" s="13" t="s">
        <v>85</v>
      </c>
      <c r="AW2215" s="13" t="s">
        <v>32</v>
      </c>
      <c r="AX2215" s="13" t="s">
        <v>76</v>
      </c>
      <c r="AY2215" s="214" t="s">
        <v>158</v>
      </c>
    </row>
    <row r="2216" spans="1:65" s="13" customFormat="1" ht="11.25">
      <c r="B2216" s="204"/>
      <c r="C2216" s="205"/>
      <c r="D2216" s="199" t="s">
        <v>169</v>
      </c>
      <c r="E2216" s="206" t="s">
        <v>1</v>
      </c>
      <c r="F2216" s="207" t="s">
        <v>4975</v>
      </c>
      <c r="G2216" s="205"/>
      <c r="H2216" s="208">
        <v>3</v>
      </c>
      <c r="I2216" s="209"/>
      <c r="J2216" s="205"/>
      <c r="K2216" s="205"/>
      <c r="L2216" s="210"/>
      <c r="M2216" s="211"/>
      <c r="N2216" s="212"/>
      <c r="O2216" s="212"/>
      <c r="P2216" s="212"/>
      <c r="Q2216" s="212"/>
      <c r="R2216" s="212"/>
      <c r="S2216" s="212"/>
      <c r="T2216" s="213"/>
      <c r="AT2216" s="214" t="s">
        <v>169</v>
      </c>
      <c r="AU2216" s="214" t="s">
        <v>85</v>
      </c>
      <c r="AV2216" s="13" t="s">
        <v>85</v>
      </c>
      <c r="AW2216" s="13" t="s">
        <v>32</v>
      </c>
      <c r="AX2216" s="13" t="s">
        <v>76</v>
      </c>
      <c r="AY2216" s="214" t="s">
        <v>158</v>
      </c>
    </row>
    <row r="2217" spans="1:65" s="16" customFormat="1" ht="11.25">
      <c r="B2217" s="236"/>
      <c r="C2217" s="237"/>
      <c r="D2217" s="199" t="s">
        <v>169</v>
      </c>
      <c r="E2217" s="238" t="s">
        <v>1</v>
      </c>
      <c r="F2217" s="239" t="s">
        <v>189</v>
      </c>
      <c r="G2217" s="237"/>
      <c r="H2217" s="240">
        <v>19</v>
      </c>
      <c r="I2217" s="241"/>
      <c r="J2217" s="237"/>
      <c r="K2217" s="237"/>
      <c r="L2217" s="242"/>
      <c r="M2217" s="243"/>
      <c r="N2217" s="244"/>
      <c r="O2217" s="244"/>
      <c r="P2217" s="244"/>
      <c r="Q2217" s="244"/>
      <c r="R2217" s="244"/>
      <c r="S2217" s="244"/>
      <c r="T2217" s="245"/>
      <c r="AT2217" s="246" t="s">
        <v>169</v>
      </c>
      <c r="AU2217" s="246" t="s">
        <v>85</v>
      </c>
      <c r="AV2217" s="16" t="s">
        <v>165</v>
      </c>
      <c r="AW2217" s="16" t="s">
        <v>32</v>
      </c>
      <c r="AX2217" s="16" t="s">
        <v>8</v>
      </c>
      <c r="AY2217" s="246" t="s">
        <v>158</v>
      </c>
    </row>
    <row r="2218" spans="1:65" s="2" customFormat="1" ht="21.75" customHeight="1">
      <c r="A2218" s="35"/>
      <c r="B2218" s="36"/>
      <c r="C2218" s="247" t="s">
        <v>4976</v>
      </c>
      <c r="D2218" s="247" t="s">
        <v>250</v>
      </c>
      <c r="E2218" s="248" t="s">
        <v>496</v>
      </c>
      <c r="F2218" s="249" t="s">
        <v>4977</v>
      </c>
      <c r="G2218" s="250" t="s">
        <v>498</v>
      </c>
      <c r="H2218" s="251">
        <v>1</v>
      </c>
      <c r="I2218" s="252"/>
      <c r="J2218" s="251">
        <f>ROUND(I2218*H2218,0)</f>
        <v>0</v>
      </c>
      <c r="K2218" s="249" t="s">
        <v>1</v>
      </c>
      <c r="L2218" s="253"/>
      <c r="M2218" s="254" t="s">
        <v>1</v>
      </c>
      <c r="N2218" s="255" t="s">
        <v>41</v>
      </c>
      <c r="O2218" s="72"/>
      <c r="P2218" s="195">
        <f>O2218*H2218</f>
        <v>0</v>
      </c>
      <c r="Q2218" s="195">
        <v>0</v>
      </c>
      <c r="R2218" s="195">
        <f>Q2218*H2218</f>
        <v>0</v>
      </c>
      <c r="S2218" s="195">
        <v>0</v>
      </c>
      <c r="T2218" s="196">
        <f>S2218*H2218</f>
        <v>0</v>
      </c>
      <c r="U2218" s="35"/>
      <c r="V2218" s="35"/>
      <c r="W2218" s="35"/>
      <c r="X2218" s="35"/>
      <c r="Y2218" s="35"/>
      <c r="Z2218" s="35"/>
      <c r="AA2218" s="35"/>
      <c r="AB2218" s="35"/>
      <c r="AC2218" s="35"/>
      <c r="AD2218" s="35"/>
      <c r="AE2218" s="35"/>
      <c r="AR2218" s="197" t="s">
        <v>373</v>
      </c>
      <c r="AT2218" s="197" t="s">
        <v>250</v>
      </c>
      <c r="AU2218" s="197" t="s">
        <v>85</v>
      </c>
      <c r="AY2218" s="18" t="s">
        <v>158</v>
      </c>
      <c r="BE2218" s="198">
        <f>IF(N2218="základní",J2218,0)</f>
        <v>0</v>
      </c>
      <c r="BF2218" s="198">
        <f>IF(N2218="snížená",J2218,0)</f>
        <v>0</v>
      </c>
      <c r="BG2218" s="198">
        <f>IF(N2218="zákl. přenesená",J2218,0)</f>
        <v>0</v>
      </c>
      <c r="BH2218" s="198">
        <f>IF(N2218="sníž. přenesená",J2218,0)</f>
        <v>0</v>
      </c>
      <c r="BI2218" s="198">
        <f>IF(N2218="nulová",J2218,0)</f>
        <v>0</v>
      </c>
      <c r="BJ2218" s="18" t="s">
        <v>8</v>
      </c>
      <c r="BK2218" s="198">
        <f>ROUND(I2218*H2218,0)</f>
        <v>0</v>
      </c>
      <c r="BL2218" s="18" t="s">
        <v>283</v>
      </c>
      <c r="BM2218" s="197" t="s">
        <v>4978</v>
      </c>
    </row>
    <row r="2219" spans="1:65" s="2" customFormat="1" ht="16.5" customHeight="1">
      <c r="A2219" s="35"/>
      <c r="B2219" s="36"/>
      <c r="C2219" s="247" t="s">
        <v>4979</v>
      </c>
      <c r="D2219" s="247" t="s">
        <v>250</v>
      </c>
      <c r="E2219" s="248" t="s">
        <v>4980</v>
      </c>
      <c r="F2219" s="249" t="s">
        <v>4981</v>
      </c>
      <c r="G2219" s="250" t="s">
        <v>498</v>
      </c>
      <c r="H2219" s="251">
        <v>1</v>
      </c>
      <c r="I2219" s="252"/>
      <c r="J2219" s="251">
        <f>ROUND(I2219*H2219,0)</f>
        <v>0</v>
      </c>
      <c r="K2219" s="249" t="s">
        <v>1</v>
      </c>
      <c r="L2219" s="253"/>
      <c r="M2219" s="254" t="s">
        <v>1</v>
      </c>
      <c r="N2219" s="255" t="s">
        <v>41</v>
      </c>
      <c r="O2219" s="72"/>
      <c r="P2219" s="195">
        <f>O2219*H2219</f>
        <v>0</v>
      </c>
      <c r="Q2219" s="195">
        <v>0</v>
      </c>
      <c r="R2219" s="195">
        <f>Q2219*H2219</f>
        <v>0</v>
      </c>
      <c r="S2219" s="195">
        <v>0</v>
      </c>
      <c r="T2219" s="196">
        <f>S2219*H2219</f>
        <v>0</v>
      </c>
      <c r="U2219" s="35"/>
      <c r="V2219" s="35"/>
      <c r="W2219" s="35"/>
      <c r="X2219" s="35"/>
      <c r="Y2219" s="35"/>
      <c r="Z2219" s="35"/>
      <c r="AA2219" s="35"/>
      <c r="AB2219" s="35"/>
      <c r="AC2219" s="35"/>
      <c r="AD2219" s="35"/>
      <c r="AE2219" s="35"/>
      <c r="AR2219" s="197" t="s">
        <v>373</v>
      </c>
      <c r="AT2219" s="197" t="s">
        <v>250</v>
      </c>
      <c r="AU2219" s="197" t="s">
        <v>85</v>
      </c>
      <c r="AY2219" s="18" t="s">
        <v>158</v>
      </c>
      <c r="BE2219" s="198">
        <f>IF(N2219="základní",J2219,0)</f>
        <v>0</v>
      </c>
      <c r="BF2219" s="198">
        <f>IF(N2219="snížená",J2219,0)</f>
        <v>0</v>
      </c>
      <c r="BG2219" s="198">
        <f>IF(N2219="zákl. přenesená",J2219,0)</f>
        <v>0</v>
      </c>
      <c r="BH2219" s="198">
        <f>IF(N2219="sníž. přenesená",J2219,0)</f>
        <v>0</v>
      </c>
      <c r="BI2219" s="198">
        <f>IF(N2219="nulová",J2219,0)</f>
        <v>0</v>
      </c>
      <c r="BJ2219" s="18" t="s">
        <v>8</v>
      </c>
      <c r="BK2219" s="198">
        <f>ROUND(I2219*H2219,0)</f>
        <v>0</v>
      </c>
      <c r="BL2219" s="18" t="s">
        <v>283</v>
      </c>
      <c r="BM2219" s="197" t="s">
        <v>4982</v>
      </c>
    </row>
    <row r="2220" spans="1:65" s="2" customFormat="1" ht="16.5" customHeight="1">
      <c r="A2220" s="35"/>
      <c r="B2220" s="36"/>
      <c r="C2220" s="187" t="s">
        <v>4983</v>
      </c>
      <c r="D2220" s="187" t="s">
        <v>160</v>
      </c>
      <c r="E2220" s="188" t="s">
        <v>4984</v>
      </c>
      <c r="F2220" s="189" t="s">
        <v>4985</v>
      </c>
      <c r="G2220" s="190" t="s">
        <v>163</v>
      </c>
      <c r="H2220" s="191">
        <v>0.73</v>
      </c>
      <c r="I2220" s="192"/>
      <c r="J2220" s="191">
        <f>ROUND(I2220*H2220,0)</f>
        <v>0</v>
      </c>
      <c r="K2220" s="189" t="s">
        <v>164</v>
      </c>
      <c r="L2220" s="40"/>
      <c r="M2220" s="193" t="s">
        <v>1</v>
      </c>
      <c r="N2220" s="194" t="s">
        <v>41</v>
      </c>
      <c r="O2220" s="72"/>
      <c r="P2220" s="195">
        <f>O2220*H2220</f>
        <v>0</v>
      </c>
      <c r="Q2220" s="195">
        <v>0</v>
      </c>
      <c r="R2220" s="195">
        <f>Q2220*H2220</f>
        <v>0</v>
      </c>
      <c r="S2220" s="195">
        <v>0</v>
      </c>
      <c r="T2220" s="196">
        <f>S2220*H2220</f>
        <v>0</v>
      </c>
      <c r="U2220" s="35"/>
      <c r="V2220" s="35"/>
      <c r="W2220" s="35"/>
      <c r="X2220" s="35"/>
      <c r="Y2220" s="35"/>
      <c r="Z2220" s="35"/>
      <c r="AA2220" s="35"/>
      <c r="AB2220" s="35"/>
      <c r="AC2220" s="35"/>
      <c r="AD2220" s="35"/>
      <c r="AE2220" s="35"/>
      <c r="AR2220" s="197" t="s">
        <v>283</v>
      </c>
      <c r="AT2220" s="197" t="s">
        <v>160</v>
      </c>
      <c r="AU2220" s="197" t="s">
        <v>85</v>
      </c>
      <c r="AY2220" s="18" t="s">
        <v>158</v>
      </c>
      <c r="BE2220" s="198">
        <f>IF(N2220="základní",J2220,0)</f>
        <v>0</v>
      </c>
      <c r="BF2220" s="198">
        <f>IF(N2220="snížená",J2220,0)</f>
        <v>0</v>
      </c>
      <c r="BG2220" s="198">
        <f>IF(N2220="zákl. přenesená",J2220,0)</f>
        <v>0</v>
      </c>
      <c r="BH2220" s="198">
        <f>IF(N2220="sníž. přenesená",J2220,0)</f>
        <v>0</v>
      </c>
      <c r="BI2220" s="198">
        <f>IF(N2220="nulová",J2220,0)</f>
        <v>0</v>
      </c>
      <c r="BJ2220" s="18" t="s">
        <v>8</v>
      </c>
      <c r="BK2220" s="198">
        <f>ROUND(I2220*H2220,0)</f>
        <v>0</v>
      </c>
      <c r="BL2220" s="18" t="s">
        <v>283</v>
      </c>
      <c r="BM2220" s="197" t="s">
        <v>4986</v>
      </c>
    </row>
    <row r="2221" spans="1:65" s="2" customFormat="1" ht="45">
      <c r="A2221" s="35"/>
      <c r="B2221" s="36"/>
      <c r="C2221" s="37"/>
      <c r="D2221" s="199" t="s">
        <v>167</v>
      </c>
      <c r="E2221" s="37"/>
      <c r="F2221" s="200" t="s">
        <v>4987</v>
      </c>
      <c r="G2221" s="37"/>
      <c r="H2221" s="37"/>
      <c r="I2221" s="201"/>
      <c r="J2221" s="37"/>
      <c r="K2221" s="37"/>
      <c r="L2221" s="40"/>
      <c r="M2221" s="202"/>
      <c r="N2221" s="203"/>
      <c r="O2221" s="72"/>
      <c r="P2221" s="72"/>
      <c r="Q2221" s="72"/>
      <c r="R2221" s="72"/>
      <c r="S2221" s="72"/>
      <c r="T2221" s="73"/>
      <c r="U2221" s="35"/>
      <c r="V2221" s="35"/>
      <c r="W2221" s="35"/>
      <c r="X2221" s="35"/>
      <c r="Y2221" s="35"/>
      <c r="Z2221" s="35"/>
      <c r="AA2221" s="35"/>
      <c r="AB2221" s="35"/>
      <c r="AC2221" s="35"/>
      <c r="AD2221" s="35"/>
      <c r="AE2221" s="35"/>
      <c r="AT2221" s="18" t="s">
        <v>167</v>
      </c>
      <c r="AU2221" s="18" t="s">
        <v>85</v>
      </c>
    </row>
    <row r="2222" spans="1:65" s="13" customFormat="1" ht="11.25">
      <c r="B2222" s="204"/>
      <c r="C2222" s="205"/>
      <c r="D2222" s="199" t="s">
        <v>169</v>
      </c>
      <c r="E2222" s="206" t="s">
        <v>1</v>
      </c>
      <c r="F2222" s="207" t="s">
        <v>4988</v>
      </c>
      <c r="G2222" s="205"/>
      <c r="H2222" s="208">
        <v>0.73</v>
      </c>
      <c r="I2222" s="209"/>
      <c r="J2222" s="205"/>
      <c r="K2222" s="205"/>
      <c r="L2222" s="210"/>
      <c r="M2222" s="211"/>
      <c r="N2222" s="212"/>
      <c r="O2222" s="212"/>
      <c r="P2222" s="212"/>
      <c r="Q2222" s="212"/>
      <c r="R2222" s="212"/>
      <c r="S2222" s="212"/>
      <c r="T2222" s="213"/>
      <c r="AT2222" s="214" t="s">
        <v>169</v>
      </c>
      <c r="AU2222" s="214" t="s">
        <v>85</v>
      </c>
      <c r="AV2222" s="13" t="s">
        <v>85</v>
      </c>
      <c r="AW2222" s="13" t="s">
        <v>32</v>
      </c>
      <c r="AX2222" s="13" t="s">
        <v>8</v>
      </c>
      <c r="AY2222" s="214" t="s">
        <v>158</v>
      </c>
    </row>
    <row r="2223" spans="1:65" s="2" customFormat="1" ht="24">
      <c r="A2223" s="35"/>
      <c r="B2223" s="36"/>
      <c r="C2223" s="187" t="s">
        <v>4989</v>
      </c>
      <c r="D2223" s="187" t="s">
        <v>160</v>
      </c>
      <c r="E2223" s="188" t="s">
        <v>4990</v>
      </c>
      <c r="F2223" s="189" t="s">
        <v>4991</v>
      </c>
      <c r="G2223" s="190" t="s">
        <v>163</v>
      </c>
      <c r="H2223" s="191">
        <v>22.05</v>
      </c>
      <c r="I2223" s="192"/>
      <c r="J2223" s="191">
        <f>ROUND(I2223*H2223,0)</f>
        <v>0</v>
      </c>
      <c r="K2223" s="189" t="s">
        <v>164</v>
      </c>
      <c r="L2223" s="40"/>
      <c r="M2223" s="193" t="s">
        <v>1</v>
      </c>
      <c r="N2223" s="194" t="s">
        <v>41</v>
      </c>
      <c r="O2223" s="72"/>
      <c r="P2223" s="195">
        <f>O2223*H2223</f>
        <v>0</v>
      </c>
      <c r="Q2223" s="195">
        <v>0</v>
      </c>
      <c r="R2223" s="195">
        <f>Q2223*H2223</f>
        <v>0</v>
      </c>
      <c r="S2223" s="195">
        <v>0</v>
      </c>
      <c r="T2223" s="196">
        <f>S2223*H2223</f>
        <v>0</v>
      </c>
      <c r="U2223" s="35"/>
      <c r="V2223" s="35"/>
      <c r="W2223" s="35"/>
      <c r="X2223" s="35"/>
      <c r="Y2223" s="35"/>
      <c r="Z2223" s="35"/>
      <c r="AA2223" s="35"/>
      <c r="AB2223" s="35"/>
      <c r="AC2223" s="35"/>
      <c r="AD2223" s="35"/>
      <c r="AE2223" s="35"/>
      <c r="AR2223" s="197" t="s">
        <v>283</v>
      </c>
      <c r="AT2223" s="197" t="s">
        <v>160</v>
      </c>
      <c r="AU2223" s="197" t="s">
        <v>85</v>
      </c>
      <c r="AY2223" s="18" t="s">
        <v>158</v>
      </c>
      <c r="BE2223" s="198">
        <f>IF(N2223="základní",J2223,0)</f>
        <v>0</v>
      </c>
      <c r="BF2223" s="198">
        <f>IF(N2223="snížená",J2223,0)</f>
        <v>0</v>
      </c>
      <c r="BG2223" s="198">
        <f>IF(N2223="zákl. přenesená",J2223,0)</f>
        <v>0</v>
      </c>
      <c r="BH2223" s="198">
        <f>IF(N2223="sníž. přenesená",J2223,0)</f>
        <v>0</v>
      </c>
      <c r="BI2223" s="198">
        <f>IF(N2223="nulová",J2223,0)</f>
        <v>0</v>
      </c>
      <c r="BJ2223" s="18" t="s">
        <v>8</v>
      </c>
      <c r="BK2223" s="198">
        <f>ROUND(I2223*H2223,0)</f>
        <v>0</v>
      </c>
      <c r="BL2223" s="18" t="s">
        <v>283</v>
      </c>
      <c r="BM2223" s="197" t="s">
        <v>4992</v>
      </c>
    </row>
    <row r="2224" spans="1:65" s="2" customFormat="1" ht="54">
      <c r="A2224" s="35"/>
      <c r="B2224" s="36"/>
      <c r="C2224" s="37"/>
      <c r="D2224" s="199" t="s">
        <v>167</v>
      </c>
      <c r="E2224" s="37"/>
      <c r="F2224" s="200" t="s">
        <v>4993</v>
      </c>
      <c r="G2224" s="37"/>
      <c r="H2224" s="37"/>
      <c r="I2224" s="201"/>
      <c r="J2224" s="37"/>
      <c r="K2224" s="37"/>
      <c r="L2224" s="40"/>
      <c r="M2224" s="202"/>
      <c r="N2224" s="203"/>
      <c r="O2224" s="72"/>
      <c r="P2224" s="72"/>
      <c r="Q2224" s="72"/>
      <c r="R2224" s="72"/>
      <c r="S2224" s="72"/>
      <c r="T2224" s="73"/>
      <c r="U2224" s="35"/>
      <c r="V2224" s="35"/>
      <c r="W2224" s="35"/>
      <c r="X2224" s="35"/>
      <c r="Y2224" s="35"/>
      <c r="Z2224" s="35"/>
      <c r="AA2224" s="35"/>
      <c r="AB2224" s="35"/>
      <c r="AC2224" s="35"/>
      <c r="AD2224" s="35"/>
      <c r="AE2224" s="35"/>
      <c r="AT2224" s="18" t="s">
        <v>167</v>
      </c>
      <c r="AU2224" s="18" t="s">
        <v>85</v>
      </c>
    </row>
    <row r="2225" spans="1:65" s="13" customFormat="1" ht="11.25">
      <c r="B2225" s="204"/>
      <c r="C2225" s="205"/>
      <c r="D2225" s="199" t="s">
        <v>169</v>
      </c>
      <c r="E2225" s="206" t="s">
        <v>1</v>
      </c>
      <c r="F2225" s="207" t="s">
        <v>4994</v>
      </c>
      <c r="G2225" s="205"/>
      <c r="H2225" s="208">
        <v>22.05</v>
      </c>
      <c r="I2225" s="209"/>
      <c r="J2225" s="205"/>
      <c r="K2225" s="205"/>
      <c r="L2225" s="210"/>
      <c r="M2225" s="211"/>
      <c r="N2225" s="212"/>
      <c r="O2225" s="212"/>
      <c r="P2225" s="212"/>
      <c r="Q2225" s="212"/>
      <c r="R2225" s="212"/>
      <c r="S2225" s="212"/>
      <c r="T2225" s="213"/>
      <c r="AT2225" s="214" t="s">
        <v>169</v>
      </c>
      <c r="AU2225" s="214" t="s">
        <v>85</v>
      </c>
      <c r="AV2225" s="13" t="s">
        <v>85</v>
      </c>
      <c r="AW2225" s="13" t="s">
        <v>32</v>
      </c>
      <c r="AX2225" s="13" t="s">
        <v>8</v>
      </c>
      <c r="AY2225" s="214" t="s">
        <v>158</v>
      </c>
    </row>
    <row r="2226" spans="1:65" s="2" customFormat="1" ht="16.5" customHeight="1">
      <c r="A2226" s="35"/>
      <c r="B2226" s="36"/>
      <c r="C2226" s="247" t="s">
        <v>4995</v>
      </c>
      <c r="D2226" s="247" t="s">
        <v>250</v>
      </c>
      <c r="E2226" s="248" t="s">
        <v>4996</v>
      </c>
      <c r="F2226" s="249" t="s">
        <v>4997</v>
      </c>
      <c r="G2226" s="250" t="s">
        <v>163</v>
      </c>
      <c r="H2226" s="251">
        <v>22.05</v>
      </c>
      <c r="I2226" s="252"/>
      <c r="J2226" s="251">
        <f>ROUND(I2226*H2226,0)</f>
        <v>0</v>
      </c>
      <c r="K2226" s="249" t="s">
        <v>164</v>
      </c>
      <c r="L2226" s="253"/>
      <c r="M2226" s="254" t="s">
        <v>1</v>
      </c>
      <c r="N2226" s="255" t="s">
        <v>41</v>
      </c>
      <c r="O2226" s="72"/>
      <c r="P2226" s="195">
        <f>O2226*H2226</f>
        <v>0</v>
      </c>
      <c r="Q2226" s="195">
        <v>1.7999999999999999E-2</v>
      </c>
      <c r="R2226" s="195">
        <f>Q2226*H2226</f>
        <v>0.39689999999999998</v>
      </c>
      <c r="S2226" s="195">
        <v>0</v>
      </c>
      <c r="T2226" s="196">
        <f>S2226*H2226</f>
        <v>0</v>
      </c>
      <c r="U2226" s="35"/>
      <c r="V2226" s="35"/>
      <c r="W2226" s="35"/>
      <c r="X2226" s="35"/>
      <c r="Y2226" s="35"/>
      <c r="Z2226" s="35"/>
      <c r="AA2226" s="35"/>
      <c r="AB2226" s="35"/>
      <c r="AC2226" s="35"/>
      <c r="AD2226" s="35"/>
      <c r="AE2226" s="35"/>
      <c r="AR2226" s="197" t="s">
        <v>373</v>
      </c>
      <c r="AT2226" s="197" t="s">
        <v>250</v>
      </c>
      <c r="AU2226" s="197" t="s">
        <v>85</v>
      </c>
      <c r="AY2226" s="18" t="s">
        <v>158</v>
      </c>
      <c r="BE2226" s="198">
        <f>IF(N2226="základní",J2226,0)</f>
        <v>0</v>
      </c>
      <c r="BF2226" s="198">
        <f>IF(N2226="snížená",J2226,0)</f>
        <v>0</v>
      </c>
      <c r="BG2226" s="198">
        <f>IF(N2226="zákl. přenesená",J2226,0)</f>
        <v>0</v>
      </c>
      <c r="BH2226" s="198">
        <f>IF(N2226="sníž. přenesená",J2226,0)</f>
        <v>0</v>
      </c>
      <c r="BI2226" s="198">
        <f>IF(N2226="nulová",J2226,0)</f>
        <v>0</v>
      </c>
      <c r="BJ2226" s="18" t="s">
        <v>8</v>
      </c>
      <c r="BK2226" s="198">
        <f>ROUND(I2226*H2226,0)</f>
        <v>0</v>
      </c>
      <c r="BL2226" s="18" t="s">
        <v>283</v>
      </c>
      <c r="BM2226" s="197" t="s">
        <v>4998</v>
      </c>
    </row>
    <row r="2227" spans="1:65" s="2" customFormat="1" ht="44.25" customHeight="1">
      <c r="A2227" s="35"/>
      <c r="B2227" s="36"/>
      <c r="C2227" s="187" t="s">
        <v>4999</v>
      </c>
      <c r="D2227" s="187" t="s">
        <v>160</v>
      </c>
      <c r="E2227" s="188" t="s">
        <v>5000</v>
      </c>
      <c r="F2227" s="189" t="s">
        <v>5001</v>
      </c>
      <c r="G2227" s="190" t="s">
        <v>163</v>
      </c>
      <c r="H2227" s="191">
        <v>1</v>
      </c>
      <c r="I2227" s="192"/>
      <c r="J2227" s="191">
        <f>ROUND(I2227*H2227,0)</f>
        <v>0</v>
      </c>
      <c r="K2227" s="189" t="s">
        <v>1</v>
      </c>
      <c r="L2227" s="40"/>
      <c r="M2227" s="193" t="s">
        <v>1</v>
      </c>
      <c r="N2227" s="194" t="s">
        <v>41</v>
      </c>
      <c r="O2227" s="72"/>
      <c r="P2227" s="195">
        <f>O2227*H2227</f>
        <v>0</v>
      </c>
      <c r="Q2227" s="195">
        <v>3.6999999999999999E-4</v>
      </c>
      <c r="R2227" s="195">
        <f>Q2227*H2227</f>
        <v>3.6999999999999999E-4</v>
      </c>
      <c r="S2227" s="195">
        <v>0</v>
      </c>
      <c r="T2227" s="196">
        <f>S2227*H2227</f>
        <v>0</v>
      </c>
      <c r="U2227" s="35"/>
      <c r="V2227" s="35"/>
      <c r="W2227" s="35"/>
      <c r="X2227" s="35"/>
      <c r="Y2227" s="35"/>
      <c r="Z2227" s="35"/>
      <c r="AA2227" s="35"/>
      <c r="AB2227" s="35"/>
      <c r="AC2227" s="35"/>
      <c r="AD2227" s="35"/>
      <c r="AE2227" s="35"/>
      <c r="AR2227" s="197" t="s">
        <v>283</v>
      </c>
      <c r="AT2227" s="197" t="s">
        <v>160</v>
      </c>
      <c r="AU2227" s="197" t="s">
        <v>85</v>
      </c>
      <c r="AY2227" s="18" t="s">
        <v>158</v>
      </c>
      <c r="BE2227" s="198">
        <f>IF(N2227="základní",J2227,0)</f>
        <v>0</v>
      </c>
      <c r="BF2227" s="198">
        <f>IF(N2227="snížená",J2227,0)</f>
        <v>0</v>
      </c>
      <c r="BG2227" s="198">
        <f>IF(N2227="zákl. přenesená",J2227,0)</f>
        <v>0</v>
      </c>
      <c r="BH2227" s="198">
        <f>IF(N2227="sníž. přenesená",J2227,0)</f>
        <v>0</v>
      </c>
      <c r="BI2227" s="198">
        <f>IF(N2227="nulová",J2227,0)</f>
        <v>0</v>
      </c>
      <c r="BJ2227" s="18" t="s">
        <v>8</v>
      </c>
      <c r="BK2227" s="198">
        <f>ROUND(I2227*H2227,0)</f>
        <v>0</v>
      </c>
      <c r="BL2227" s="18" t="s">
        <v>283</v>
      </c>
      <c r="BM2227" s="197" t="s">
        <v>5002</v>
      </c>
    </row>
    <row r="2228" spans="1:65" s="2" customFormat="1" ht="126">
      <c r="A2228" s="35"/>
      <c r="B2228" s="36"/>
      <c r="C2228" s="37"/>
      <c r="D2228" s="199" t="s">
        <v>167</v>
      </c>
      <c r="E2228" s="37"/>
      <c r="F2228" s="200" t="s">
        <v>5003</v>
      </c>
      <c r="G2228" s="37"/>
      <c r="H2228" s="37"/>
      <c r="I2228" s="201"/>
      <c r="J2228" s="37"/>
      <c r="K2228" s="37"/>
      <c r="L2228" s="40"/>
      <c r="M2228" s="202"/>
      <c r="N2228" s="203"/>
      <c r="O2228" s="72"/>
      <c r="P2228" s="72"/>
      <c r="Q2228" s="72"/>
      <c r="R2228" s="72"/>
      <c r="S2228" s="72"/>
      <c r="T2228" s="73"/>
      <c r="U2228" s="35"/>
      <c r="V2228" s="35"/>
      <c r="W2228" s="35"/>
      <c r="X2228" s="35"/>
      <c r="Y2228" s="35"/>
      <c r="Z2228" s="35"/>
      <c r="AA2228" s="35"/>
      <c r="AB2228" s="35"/>
      <c r="AC2228" s="35"/>
      <c r="AD2228" s="35"/>
      <c r="AE2228" s="35"/>
      <c r="AT2228" s="18" t="s">
        <v>167</v>
      </c>
      <c r="AU2228" s="18" t="s">
        <v>85</v>
      </c>
    </row>
    <row r="2229" spans="1:65" s="13" customFormat="1" ht="11.25">
      <c r="B2229" s="204"/>
      <c r="C2229" s="205"/>
      <c r="D2229" s="199" t="s">
        <v>169</v>
      </c>
      <c r="E2229" s="206" t="s">
        <v>1</v>
      </c>
      <c r="F2229" s="207" t="s">
        <v>5004</v>
      </c>
      <c r="G2229" s="205"/>
      <c r="H2229" s="208">
        <v>1</v>
      </c>
      <c r="I2229" s="209"/>
      <c r="J2229" s="205"/>
      <c r="K2229" s="205"/>
      <c r="L2229" s="210"/>
      <c r="M2229" s="211"/>
      <c r="N2229" s="212"/>
      <c r="O2229" s="212"/>
      <c r="P2229" s="212"/>
      <c r="Q2229" s="212"/>
      <c r="R2229" s="212"/>
      <c r="S2229" s="212"/>
      <c r="T2229" s="213"/>
      <c r="AT2229" s="214" t="s">
        <v>169</v>
      </c>
      <c r="AU2229" s="214" t="s">
        <v>85</v>
      </c>
      <c r="AV2229" s="13" t="s">
        <v>85</v>
      </c>
      <c r="AW2229" s="13" t="s">
        <v>32</v>
      </c>
      <c r="AX2229" s="13" t="s">
        <v>76</v>
      </c>
      <c r="AY2229" s="214" t="s">
        <v>158</v>
      </c>
    </row>
    <row r="2230" spans="1:65" s="16" customFormat="1" ht="11.25">
      <c r="B2230" s="236"/>
      <c r="C2230" s="237"/>
      <c r="D2230" s="199" t="s">
        <v>169</v>
      </c>
      <c r="E2230" s="238" t="s">
        <v>1</v>
      </c>
      <c r="F2230" s="239" t="s">
        <v>189</v>
      </c>
      <c r="G2230" s="237"/>
      <c r="H2230" s="240">
        <v>1</v>
      </c>
      <c r="I2230" s="241"/>
      <c r="J2230" s="237"/>
      <c r="K2230" s="237"/>
      <c r="L2230" s="242"/>
      <c r="M2230" s="243"/>
      <c r="N2230" s="244"/>
      <c r="O2230" s="244"/>
      <c r="P2230" s="244"/>
      <c r="Q2230" s="244"/>
      <c r="R2230" s="244"/>
      <c r="S2230" s="244"/>
      <c r="T2230" s="245"/>
      <c r="AT2230" s="246" t="s">
        <v>169</v>
      </c>
      <c r="AU2230" s="246" t="s">
        <v>85</v>
      </c>
      <c r="AV2230" s="16" t="s">
        <v>165</v>
      </c>
      <c r="AW2230" s="16" t="s">
        <v>32</v>
      </c>
      <c r="AX2230" s="16" t="s">
        <v>8</v>
      </c>
      <c r="AY2230" s="246" t="s">
        <v>158</v>
      </c>
    </row>
    <row r="2231" spans="1:65" s="2" customFormat="1" ht="48">
      <c r="A2231" s="35"/>
      <c r="B2231" s="36"/>
      <c r="C2231" s="247" t="s">
        <v>5005</v>
      </c>
      <c r="D2231" s="247" t="s">
        <v>250</v>
      </c>
      <c r="E2231" s="248" t="s">
        <v>5006</v>
      </c>
      <c r="F2231" s="249" t="s">
        <v>5007</v>
      </c>
      <c r="G2231" s="250" t="s">
        <v>442</v>
      </c>
      <c r="H2231" s="251">
        <v>1</v>
      </c>
      <c r="I2231" s="252"/>
      <c r="J2231" s="251">
        <f>ROUND(I2231*H2231,0)</f>
        <v>0</v>
      </c>
      <c r="K2231" s="249" t="s">
        <v>1</v>
      </c>
      <c r="L2231" s="253"/>
      <c r="M2231" s="254" t="s">
        <v>1</v>
      </c>
      <c r="N2231" s="255" t="s">
        <v>41</v>
      </c>
      <c r="O2231" s="72"/>
      <c r="P2231" s="195">
        <f>O2231*H2231</f>
        <v>0</v>
      </c>
      <c r="Q2231" s="195">
        <v>1.7430000000000001E-2</v>
      </c>
      <c r="R2231" s="195">
        <f>Q2231*H2231</f>
        <v>1.7430000000000001E-2</v>
      </c>
      <c r="S2231" s="195">
        <v>0</v>
      </c>
      <c r="T2231" s="196">
        <f>S2231*H2231</f>
        <v>0</v>
      </c>
      <c r="U2231" s="35"/>
      <c r="V2231" s="35"/>
      <c r="W2231" s="35"/>
      <c r="X2231" s="35"/>
      <c r="Y2231" s="35"/>
      <c r="Z2231" s="35"/>
      <c r="AA2231" s="35"/>
      <c r="AB2231" s="35"/>
      <c r="AC2231" s="35"/>
      <c r="AD2231" s="35"/>
      <c r="AE2231" s="35"/>
      <c r="AR2231" s="197" t="s">
        <v>373</v>
      </c>
      <c r="AT2231" s="197" t="s">
        <v>250</v>
      </c>
      <c r="AU2231" s="197" t="s">
        <v>85</v>
      </c>
      <c r="AY2231" s="18" t="s">
        <v>158</v>
      </c>
      <c r="BE2231" s="198">
        <f>IF(N2231="základní",J2231,0)</f>
        <v>0</v>
      </c>
      <c r="BF2231" s="198">
        <f>IF(N2231="snížená",J2231,0)</f>
        <v>0</v>
      </c>
      <c r="BG2231" s="198">
        <f>IF(N2231="zákl. přenesená",J2231,0)</f>
        <v>0</v>
      </c>
      <c r="BH2231" s="198">
        <f>IF(N2231="sníž. přenesená",J2231,0)</f>
        <v>0</v>
      </c>
      <c r="BI2231" s="198">
        <f>IF(N2231="nulová",J2231,0)</f>
        <v>0</v>
      </c>
      <c r="BJ2231" s="18" t="s">
        <v>8</v>
      </c>
      <c r="BK2231" s="198">
        <f>ROUND(I2231*H2231,0)</f>
        <v>0</v>
      </c>
      <c r="BL2231" s="18" t="s">
        <v>283</v>
      </c>
      <c r="BM2231" s="197" t="s">
        <v>5008</v>
      </c>
    </row>
    <row r="2232" spans="1:65" s="13" customFormat="1" ht="11.25">
      <c r="B2232" s="204"/>
      <c r="C2232" s="205"/>
      <c r="D2232" s="199" t="s">
        <v>169</v>
      </c>
      <c r="E2232" s="206" t="s">
        <v>1</v>
      </c>
      <c r="F2232" s="207" t="s">
        <v>5009</v>
      </c>
      <c r="G2232" s="205"/>
      <c r="H2232" s="208">
        <v>1</v>
      </c>
      <c r="I2232" s="209"/>
      <c r="J2232" s="205"/>
      <c r="K2232" s="205"/>
      <c r="L2232" s="210"/>
      <c r="M2232" s="211"/>
      <c r="N2232" s="212"/>
      <c r="O2232" s="212"/>
      <c r="P2232" s="212"/>
      <c r="Q2232" s="212"/>
      <c r="R2232" s="212"/>
      <c r="S2232" s="212"/>
      <c r="T2232" s="213"/>
      <c r="AT2232" s="214" t="s">
        <v>169</v>
      </c>
      <c r="AU2232" s="214" t="s">
        <v>85</v>
      </c>
      <c r="AV2232" s="13" t="s">
        <v>85</v>
      </c>
      <c r="AW2232" s="13" t="s">
        <v>32</v>
      </c>
      <c r="AX2232" s="13" t="s">
        <v>8</v>
      </c>
      <c r="AY2232" s="214" t="s">
        <v>158</v>
      </c>
    </row>
    <row r="2233" spans="1:65" s="2" customFormat="1" ht="44.25" customHeight="1">
      <c r="A2233" s="35"/>
      <c r="B2233" s="36"/>
      <c r="C2233" s="187" t="s">
        <v>5010</v>
      </c>
      <c r="D2233" s="187" t="s">
        <v>160</v>
      </c>
      <c r="E2233" s="188" t="s">
        <v>5011</v>
      </c>
      <c r="F2233" s="189" t="s">
        <v>5012</v>
      </c>
      <c r="G2233" s="190" t="s">
        <v>163</v>
      </c>
      <c r="H2233" s="191">
        <v>1.53</v>
      </c>
      <c r="I2233" s="192"/>
      <c r="J2233" s="191">
        <f>ROUND(I2233*H2233,0)</f>
        <v>0</v>
      </c>
      <c r="K2233" s="189" t="s">
        <v>1</v>
      </c>
      <c r="L2233" s="40"/>
      <c r="M2233" s="193" t="s">
        <v>1</v>
      </c>
      <c r="N2233" s="194" t="s">
        <v>41</v>
      </c>
      <c r="O2233" s="72"/>
      <c r="P2233" s="195">
        <f>O2233*H2233</f>
        <v>0</v>
      </c>
      <c r="Q2233" s="195">
        <v>3.3E-4</v>
      </c>
      <c r="R2233" s="195">
        <f>Q2233*H2233</f>
        <v>5.0489999999999997E-4</v>
      </c>
      <c r="S2233" s="195">
        <v>0</v>
      </c>
      <c r="T2233" s="196">
        <f>S2233*H2233</f>
        <v>0</v>
      </c>
      <c r="U2233" s="35"/>
      <c r="V2233" s="35"/>
      <c r="W2233" s="35"/>
      <c r="X2233" s="35"/>
      <c r="Y2233" s="35"/>
      <c r="Z2233" s="35"/>
      <c r="AA2233" s="35"/>
      <c r="AB2233" s="35"/>
      <c r="AC2233" s="35"/>
      <c r="AD2233" s="35"/>
      <c r="AE2233" s="35"/>
      <c r="AR2233" s="197" t="s">
        <v>283</v>
      </c>
      <c r="AT2233" s="197" t="s">
        <v>160</v>
      </c>
      <c r="AU2233" s="197" t="s">
        <v>85</v>
      </c>
      <c r="AY2233" s="18" t="s">
        <v>158</v>
      </c>
      <c r="BE2233" s="198">
        <f>IF(N2233="základní",J2233,0)</f>
        <v>0</v>
      </c>
      <c r="BF2233" s="198">
        <f>IF(N2233="snížená",J2233,0)</f>
        <v>0</v>
      </c>
      <c r="BG2233" s="198">
        <f>IF(N2233="zákl. přenesená",J2233,0)</f>
        <v>0</v>
      </c>
      <c r="BH2233" s="198">
        <f>IF(N2233="sníž. přenesená",J2233,0)</f>
        <v>0</v>
      </c>
      <c r="BI2233" s="198">
        <f>IF(N2233="nulová",J2233,0)</f>
        <v>0</v>
      </c>
      <c r="BJ2233" s="18" t="s">
        <v>8</v>
      </c>
      <c r="BK2233" s="198">
        <f>ROUND(I2233*H2233,0)</f>
        <v>0</v>
      </c>
      <c r="BL2233" s="18" t="s">
        <v>283</v>
      </c>
      <c r="BM2233" s="197" t="s">
        <v>5013</v>
      </c>
    </row>
    <row r="2234" spans="1:65" s="2" customFormat="1" ht="126">
      <c r="A2234" s="35"/>
      <c r="B2234" s="36"/>
      <c r="C2234" s="37"/>
      <c r="D2234" s="199" t="s">
        <v>167</v>
      </c>
      <c r="E2234" s="37"/>
      <c r="F2234" s="200" t="s">
        <v>5003</v>
      </c>
      <c r="G2234" s="37"/>
      <c r="H2234" s="37"/>
      <c r="I2234" s="201"/>
      <c r="J2234" s="37"/>
      <c r="K2234" s="37"/>
      <c r="L2234" s="40"/>
      <c r="M2234" s="202"/>
      <c r="N2234" s="203"/>
      <c r="O2234" s="72"/>
      <c r="P2234" s="72"/>
      <c r="Q2234" s="72"/>
      <c r="R2234" s="72"/>
      <c r="S2234" s="72"/>
      <c r="T2234" s="73"/>
      <c r="U2234" s="35"/>
      <c r="V2234" s="35"/>
      <c r="W2234" s="35"/>
      <c r="X2234" s="35"/>
      <c r="Y2234" s="35"/>
      <c r="Z2234" s="35"/>
      <c r="AA2234" s="35"/>
      <c r="AB2234" s="35"/>
      <c r="AC2234" s="35"/>
      <c r="AD2234" s="35"/>
      <c r="AE2234" s="35"/>
      <c r="AT2234" s="18" t="s">
        <v>167</v>
      </c>
      <c r="AU2234" s="18" t="s">
        <v>85</v>
      </c>
    </row>
    <row r="2235" spans="1:65" s="13" customFormat="1" ht="11.25">
      <c r="B2235" s="204"/>
      <c r="C2235" s="205"/>
      <c r="D2235" s="199" t="s">
        <v>169</v>
      </c>
      <c r="E2235" s="206" t="s">
        <v>1</v>
      </c>
      <c r="F2235" s="207" t="s">
        <v>5014</v>
      </c>
      <c r="G2235" s="205"/>
      <c r="H2235" s="208">
        <v>1.53</v>
      </c>
      <c r="I2235" s="209"/>
      <c r="J2235" s="205"/>
      <c r="K2235" s="205"/>
      <c r="L2235" s="210"/>
      <c r="M2235" s="211"/>
      <c r="N2235" s="212"/>
      <c r="O2235" s="212"/>
      <c r="P2235" s="212"/>
      <c r="Q2235" s="212"/>
      <c r="R2235" s="212"/>
      <c r="S2235" s="212"/>
      <c r="T2235" s="213"/>
      <c r="AT2235" s="214" t="s">
        <v>169</v>
      </c>
      <c r="AU2235" s="214" t="s">
        <v>85</v>
      </c>
      <c r="AV2235" s="13" t="s">
        <v>85</v>
      </c>
      <c r="AW2235" s="13" t="s">
        <v>32</v>
      </c>
      <c r="AX2235" s="13" t="s">
        <v>8</v>
      </c>
      <c r="AY2235" s="214" t="s">
        <v>158</v>
      </c>
    </row>
    <row r="2236" spans="1:65" s="2" customFormat="1" ht="44.25" customHeight="1">
      <c r="A2236" s="35"/>
      <c r="B2236" s="36"/>
      <c r="C2236" s="247" t="s">
        <v>5015</v>
      </c>
      <c r="D2236" s="247" t="s">
        <v>250</v>
      </c>
      <c r="E2236" s="248" t="s">
        <v>5016</v>
      </c>
      <c r="F2236" s="249" t="s">
        <v>5017</v>
      </c>
      <c r="G2236" s="250" t="s">
        <v>442</v>
      </c>
      <c r="H2236" s="251">
        <v>1</v>
      </c>
      <c r="I2236" s="252"/>
      <c r="J2236" s="251">
        <f>ROUND(I2236*H2236,0)</f>
        <v>0</v>
      </c>
      <c r="K2236" s="249" t="s">
        <v>1</v>
      </c>
      <c r="L2236" s="253"/>
      <c r="M2236" s="254" t="s">
        <v>1</v>
      </c>
      <c r="N2236" s="255" t="s">
        <v>41</v>
      </c>
      <c r="O2236" s="72"/>
      <c r="P2236" s="195">
        <f>O2236*H2236</f>
        <v>0</v>
      </c>
      <c r="Q2236" s="195">
        <v>4.1000000000000002E-2</v>
      </c>
      <c r="R2236" s="195">
        <f>Q2236*H2236</f>
        <v>4.1000000000000002E-2</v>
      </c>
      <c r="S2236" s="195">
        <v>0</v>
      </c>
      <c r="T2236" s="196">
        <f>S2236*H2236</f>
        <v>0</v>
      </c>
      <c r="U2236" s="35"/>
      <c r="V2236" s="35"/>
      <c r="W2236" s="35"/>
      <c r="X2236" s="35"/>
      <c r="Y2236" s="35"/>
      <c r="Z2236" s="35"/>
      <c r="AA2236" s="35"/>
      <c r="AB2236" s="35"/>
      <c r="AC2236" s="35"/>
      <c r="AD2236" s="35"/>
      <c r="AE2236" s="35"/>
      <c r="AR2236" s="197" t="s">
        <v>373</v>
      </c>
      <c r="AT2236" s="197" t="s">
        <v>250</v>
      </c>
      <c r="AU2236" s="197" t="s">
        <v>85</v>
      </c>
      <c r="AY2236" s="18" t="s">
        <v>158</v>
      </c>
      <c r="BE2236" s="198">
        <f>IF(N2236="základní",J2236,0)</f>
        <v>0</v>
      </c>
      <c r="BF2236" s="198">
        <f>IF(N2236="snížená",J2236,0)</f>
        <v>0</v>
      </c>
      <c r="BG2236" s="198">
        <f>IF(N2236="zákl. přenesená",J2236,0)</f>
        <v>0</v>
      </c>
      <c r="BH2236" s="198">
        <f>IF(N2236="sníž. přenesená",J2236,0)</f>
        <v>0</v>
      </c>
      <c r="BI2236" s="198">
        <f>IF(N2236="nulová",J2236,0)</f>
        <v>0</v>
      </c>
      <c r="BJ2236" s="18" t="s">
        <v>8</v>
      </c>
      <c r="BK2236" s="198">
        <f>ROUND(I2236*H2236,0)</f>
        <v>0</v>
      </c>
      <c r="BL2236" s="18" t="s">
        <v>283</v>
      </c>
      <c r="BM2236" s="197" t="s">
        <v>5018</v>
      </c>
    </row>
    <row r="2237" spans="1:65" s="13" customFormat="1" ht="11.25">
      <c r="B2237" s="204"/>
      <c r="C2237" s="205"/>
      <c r="D2237" s="199" t="s">
        <v>169</v>
      </c>
      <c r="E2237" s="206" t="s">
        <v>1</v>
      </c>
      <c r="F2237" s="207" t="s">
        <v>5019</v>
      </c>
      <c r="G2237" s="205"/>
      <c r="H2237" s="208">
        <v>1</v>
      </c>
      <c r="I2237" s="209"/>
      <c r="J2237" s="205"/>
      <c r="K2237" s="205"/>
      <c r="L2237" s="210"/>
      <c r="M2237" s="211"/>
      <c r="N2237" s="212"/>
      <c r="O2237" s="212"/>
      <c r="P2237" s="212"/>
      <c r="Q2237" s="212"/>
      <c r="R2237" s="212"/>
      <c r="S2237" s="212"/>
      <c r="T2237" s="213"/>
      <c r="AT2237" s="214" t="s">
        <v>169</v>
      </c>
      <c r="AU2237" s="214" t="s">
        <v>85</v>
      </c>
      <c r="AV2237" s="13" t="s">
        <v>85</v>
      </c>
      <c r="AW2237" s="13" t="s">
        <v>32</v>
      </c>
      <c r="AX2237" s="13" t="s">
        <v>76</v>
      </c>
      <c r="AY2237" s="214" t="s">
        <v>158</v>
      </c>
    </row>
    <row r="2238" spans="1:65" s="16" customFormat="1" ht="11.25">
      <c r="B2238" s="236"/>
      <c r="C2238" s="237"/>
      <c r="D2238" s="199" t="s">
        <v>169</v>
      </c>
      <c r="E2238" s="238" t="s">
        <v>1</v>
      </c>
      <c r="F2238" s="239" t="s">
        <v>189</v>
      </c>
      <c r="G2238" s="237"/>
      <c r="H2238" s="240">
        <v>1</v>
      </c>
      <c r="I2238" s="241"/>
      <c r="J2238" s="237"/>
      <c r="K2238" s="237"/>
      <c r="L2238" s="242"/>
      <c r="M2238" s="243"/>
      <c r="N2238" s="244"/>
      <c r="O2238" s="244"/>
      <c r="P2238" s="244"/>
      <c r="Q2238" s="244"/>
      <c r="R2238" s="244"/>
      <c r="S2238" s="244"/>
      <c r="T2238" s="245"/>
      <c r="AT2238" s="246" t="s">
        <v>169</v>
      </c>
      <c r="AU2238" s="246" t="s">
        <v>85</v>
      </c>
      <c r="AV2238" s="16" t="s">
        <v>165</v>
      </c>
      <c r="AW2238" s="16" t="s">
        <v>32</v>
      </c>
      <c r="AX2238" s="16" t="s">
        <v>8</v>
      </c>
      <c r="AY2238" s="246" t="s">
        <v>158</v>
      </c>
    </row>
    <row r="2239" spans="1:65" s="2" customFormat="1" ht="44.25" customHeight="1">
      <c r="A2239" s="35"/>
      <c r="B2239" s="36"/>
      <c r="C2239" s="187" t="s">
        <v>5020</v>
      </c>
      <c r="D2239" s="187" t="s">
        <v>160</v>
      </c>
      <c r="E2239" s="188" t="s">
        <v>5021</v>
      </c>
      <c r="F2239" s="189" t="s">
        <v>5022</v>
      </c>
      <c r="G2239" s="190" t="s">
        <v>163</v>
      </c>
      <c r="H2239" s="191">
        <v>6.46</v>
      </c>
      <c r="I2239" s="192"/>
      <c r="J2239" s="191">
        <f>ROUND(I2239*H2239,0)</f>
        <v>0</v>
      </c>
      <c r="K2239" s="189" t="s">
        <v>1</v>
      </c>
      <c r="L2239" s="40"/>
      <c r="M2239" s="193" t="s">
        <v>1</v>
      </c>
      <c r="N2239" s="194" t="s">
        <v>41</v>
      </c>
      <c r="O2239" s="72"/>
      <c r="P2239" s="195">
        <f>O2239*H2239</f>
        <v>0</v>
      </c>
      <c r="Q2239" s="195">
        <v>2.7E-4</v>
      </c>
      <c r="R2239" s="195">
        <f>Q2239*H2239</f>
        <v>1.7442E-3</v>
      </c>
      <c r="S2239" s="195">
        <v>0</v>
      </c>
      <c r="T2239" s="196">
        <f>S2239*H2239</f>
        <v>0</v>
      </c>
      <c r="U2239" s="35"/>
      <c r="V2239" s="35"/>
      <c r="W2239" s="35"/>
      <c r="X2239" s="35"/>
      <c r="Y2239" s="35"/>
      <c r="Z2239" s="35"/>
      <c r="AA2239" s="35"/>
      <c r="AB2239" s="35"/>
      <c r="AC2239" s="35"/>
      <c r="AD2239" s="35"/>
      <c r="AE2239" s="35"/>
      <c r="AR2239" s="197" t="s">
        <v>283</v>
      </c>
      <c r="AT2239" s="197" t="s">
        <v>160</v>
      </c>
      <c r="AU2239" s="197" t="s">
        <v>85</v>
      </c>
      <c r="AY2239" s="18" t="s">
        <v>158</v>
      </c>
      <c r="BE2239" s="198">
        <f>IF(N2239="základní",J2239,0)</f>
        <v>0</v>
      </c>
      <c r="BF2239" s="198">
        <f>IF(N2239="snížená",J2239,0)</f>
        <v>0</v>
      </c>
      <c r="BG2239" s="198">
        <f>IF(N2239="zákl. přenesená",J2239,0)</f>
        <v>0</v>
      </c>
      <c r="BH2239" s="198">
        <f>IF(N2239="sníž. přenesená",J2239,0)</f>
        <v>0</v>
      </c>
      <c r="BI2239" s="198">
        <f>IF(N2239="nulová",J2239,0)</f>
        <v>0</v>
      </c>
      <c r="BJ2239" s="18" t="s">
        <v>8</v>
      </c>
      <c r="BK2239" s="198">
        <f>ROUND(I2239*H2239,0)</f>
        <v>0</v>
      </c>
      <c r="BL2239" s="18" t="s">
        <v>283</v>
      </c>
      <c r="BM2239" s="197" t="s">
        <v>5023</v>
      </c>
    </row>
    <row r="2240" spans="1:65" s="2" customFormat="1" ht="126">
      <c r="A2240" s="35"/>
      <c r="B2240" s="36"/>
      <c r="C2240" s="37"/>
      <c r="D2240" s="199" t="s">
        <v>167</v>
      </c>
      <c r="E2240" s="37"/>
      <c r="F2240" s="200" t="s">
        <v>5003</v>
      </c>
      <c r="G2240" s="37"/>
      <c r="H2240" s="37"/>
      <c r="I2240" s="201"/>
      <c r="J2240" s="37"/>
      <c r="K2240" s="37"/>
      <c r="L2240" s="40"/>
      <c r="M2240" s="202"/>
      <c r="N2240" s="203"/>
      <c r="O2240" s="72"/>
      <c r="P2240" s="72"/>
      <c r="Q2240" s="72"/>
      <c r="R2240" s="72"/>
      <c r="S2240" s="72"/>
      <c r="T2240" s="73"/>
      <c r="U2240" s="35"/>
      <c r="V2240" s="35"/>
      <c r="W2240" s="35"/>
      <c r="X2240" s="35"/>
      <c r="Y2240" s="35"/>
      <c r="Z2240" s="35"/>
      <c r="AA2240" s="35"/>
      <c r="AB2240" s="35"/>
      <c r="AC2240" s="35"/>
      <c r="AD2240" s="35"/>
      <c r="AE2240" s="35"/>
      <c r="AT2240" s="18" t="s">
        <v>167</v>
      </c>
      <c r="AU2240" s="18" t="s">
        <v>85</v>
      </c>
    </row>
    <row r="2241" spans="1:65" s="13" customFormat="1" ht="11.25">
      <c r="B2241" s="204"/>
      <c r="C2241" s="205"/>
      <c r="D2241" s="199" t="s">
        <v>169</v>
      </c>
      <c r="E2241" s="206" t="s">
        <v>1</v>
      </c>
      <c r="F2241" s="207" t="s">
        <v>5024</v>
      </c>
      <c r="G2241" s="205"/>
      <c r="H2241" s="208">
        <v>6.46</v>
      </c>
      <c r="I2241" s="209"/>
      <c r="J2241" s="205"/>
      <c r="K2241" s="205"/>
      <c r="L2241" s="210"/>
      <c r="M2241" s="211"/>
      <c r="N2241" s="212"/>
      <c r="O2241" s="212"/>
      <c r="P2241" s="212"/>
      <c r="Q2241" s="212"/>
      <c r="R2241" s="212"/>
      <c r="S2241" s="212"/>
      <c r="T2241" s="213"/>
      <c r="AT2241" s="214" t="s">
        <v>169</v>
      </c>
      <c r="AU2241" s="214" t="s">
        <v>85</v>
      </c>
      <c r="AV2241" s="13" t="s">
        <v>85</v>
      </c>
      <c r="AW2241" s="13" t="s">
        <v>32</v>
      </c>
      <c r="AX2241" s="13" t="s">
        <v>76</v>
      </c>
      <c r="AY2241" s="214" t="s">
        <v>158</v>
      </c>
    </row>
    <row r="2242" spans="1:65" s="16" customFormat="1" ht="11.25">
      <c r="B2242" s="236"/>
      <c r="C2242" s="237"/>
      <c r="D2242" s="199" t="s">
        <v>169</v>
      </c>
      <c r="E2242" s="238" t="s">
        <v>1</v>
      </c>
      <c r="F2242" s="239" t="s">
        <v>189</v>
      </c>
      <c r="G2242" s="237"/>
      <c r="H2242" s="240">
        <v>6.46</v>
      </c>
      <c r="I2242" s="241"/>
      <c r="J2242" s="237"/>
      <c r="K2242" s="237"/>
      <c r="L2242" s="242"/>
      <c r="M2242" s="243"/>
      <c r="N2242" s="244"/>
      <c r="O2242" s="244"/>
      <c r="P2242" s="244"/>
      <c r="Q2242" s="244"/>
      <c r="R2242" s="244"/>
      <c r="S2242" s="244"/>
      <c r="T2242" s="245"/>
      <c r="AT2242" s="246" t="s">
        <v>169</v>
      </c>
      <c r="AU2242" s="246" t="s">
        <v>85</v>
      </c>
      <c r="AV2242" s="16" t="s">
        <v>165</v>
      </c>
      <c r="AW2242" s="16" t="s">
        <v>32</v>
      </c>
      <c r="AX2242" s="16" t="s">
        <v>8</v>
      </c>
      <c r="AY2242" s="246" t="s">
        <v>158</v>
      </c>
    </row>
    <row r="2243" spans="1:65" s="2" customFormat="1" ht="44.25" customHeight="1">
      <c r="A2243" s="35"/>
      <c r="B2243" s="36"/>
      <c r="C2243" s="247" t="s">
        <v>5025</v>
      </c>
      <c r="D2243" s="247" t="s">
        <v>250</v>
      </c>
      <c r="E2243" s="248" t="s">
        <v>5026</v>
      </c>
      <c r="F2243" s="249" t="s">
        <v>5027</v>
      </c>
      <c r="G2243" s="250" t="s">
        <v>442</v>
      </c>
      <c r="H2243" s="251">
        <v>2</v>
      </c>
      <c r="I2243" s="252"/>
      <c r="J2243" s="251">
        <f>ROUND(I2243*H2243,0)</f>
        <v>0</v>
      </c>
      <c r="K2243" s="249" t="s">
        <v>1</v>
      </c>
      <c r="L2243" s="253"/>
      <c r="M2243" s="254" t="s">
        <v>1</v>
      </c>
      <c r="N2243" s="255" t="s">
        <v>41</v>
      </c>
      <c r="O2243" s="72"/>
      <c r="P2243" s="195">
        <f>O2243*H2243</f>
        <v>0</v>
      </c>
      <c r="Q2243" s="195">
        <v>8.6999999999999994E-2</v>
      </c>
      <c r="R2243" s="195">
        <f>Q2243*H2243</f>
        <v>0.17399999999999999</v>
      </c>
      <c r="S2243" s="195">
        <v>0</v>
      </c>
      <c r="T2243" s="196">
        <f>S2243*H2243</f>
        <v>0</v>
      </c>
      <c r="U2243" s="35"/>
      <c r="V2243" s="35"/>
      <c r="W2243" s="35"/>
      <c r="X2243" s="35"/>
      <c r="Y2243" s="35"/>
      <c r="Z2243" s="35"/>
      <c r="AA2243" s="35"/>
      <c r="AB2243" s="35"/>
      <c r="AC2243" s="35"/>
      <c r="AD2243" s="35"/>
      <c r="AE2243" s="35"/>
      <c r="AR2243" s="197" t="s">
        <v>373</v>
      </c>
      <c r="AT2243" s="197" t="s">
        <v>250</v>
      </c>
      <c r="AU2243" s="197" t="s">
        <v>85</v>
      </c>
      <c r="AY2243" s="18" t="s">
        <v>158</v>
      </c>
      <c r="BE2243" s="198">
        <f>IF(N2243="základní",J2243,0)</f>
        <v>0</v>
      </c>
      <c r="BF2243" s="198">
        <f>IF(N2243="snížená",J2243,0)</f>
        <v>0</v>
      </c>
      <c r="BG2243" s="198">
        <f>IF(N2243="zákl. přenesená",J2243,0)</f>
        <v>0</v>
      </c>
      <c r="BH2243" s="198">
        <f>IF(N2243="sníž. přenesená",J2243,0)</f>
        <v>0</v>
      </c>
      <c r="BI2243" s="198">
        <f>IF(N2243="nulová",J2243,0)</f>
        <v>0</v>
      </c>
      <c r="BJ2243" s="18" t="s">
        <v>8</v>
      </c>
      <c r="BK2243" s="198">
        <f>ROUND(I2243*H2243,0)</f>
        <v>0</v>
      </c>
      <c r="BL2243" s="18" t="s">
        <v>283</v>
      </c>
      <c r="BM2243" s="197" t="s">
        <v>5028</v>
      </c>
    </row>
    <row r="2244" spans="1:65" s="13" customFormat="1" ht="11.25">
      <c r="B2244" s="204"/>
      <c r="C2244" s="205"/>
      <c r="D2244" s="199" t="s">
        <v>169</v>
      </c>
      <c r="E2244" s="206" t="s">
        <v>1</v>
      </c>
      <c r="F2244" s="207" t="s">
        <v>5029</v>
      </c>
      <c r="G2244" s="205"/>
      <c r="H2244" s="208">
        <v>2</v>
      </c>
      <c r="I2244" s="209"/>
      <c r="J2244" s="205"/>
      <c r="K2244" s="205"/>
      <c r="L2244" s="210"/>
      <c r="M2244" s="211"/>
      <c r="N2244" s="212"/>
      <c r="O2244" s="212"/>
      <c r="P2244" s="212"/>
      <c r="Q2244" s="212"/>
      <c r="R2244" s="212"/>
      <c r="S2244" s="212"/>
      <c r="T2244" s="213"/>
      <c r="AT2244" s="214" t="s">
        <v>169</v>
      </c>
      <c r="AU2244" s="214" t="s">
        <v>85</v>
      </c>
      <c r="AV2244" s="13" t="s">
        <v>85</v>
      </c>
      <c r="AW2244" s="13" t="s">
        <v>32</v>
      </c>
      <c r="AX2244" s="13" t="s">
        <v>76</v>
      </c>
      <c r="AY2244" s="214" t="s">
        <v>158</v>
      </c>
    </row>
    <row r="2245" spans="1:65" s="16" customFormat="1" ht="11.25">
      <c r="B2245" s="236"/>
      <c r="C2245" s="237"/>
      <c r="D2245" s="199" t="s">
        <v>169</v>
      </c>
      <c r="E2245" s="238" t="s">
        <v>1</v>
      </c>
      <c r="F2245" s="239" t="s">
        <v>189</v>
      </c>
      <c r="G2245" s="237"/>
      <c r="H2245" s="240">
        <v>2</v>
      </c>
      <c r="I2245" s="241"/>
      <c r="J2245" s="237"/>
      <c r="K2245" s="237"/>
      <c r="L2245" s="242"/>
      <c r="M2245" s="243"/>
      <c r="N2245" s="244"/>
      <c r="O2245" s="244"/>
      <c r="P2245" s="244"/>
      <c r="Q2245" s="244"/>
      <c r="R2245" s="244"/>
      <c r="S2245" s="244"/>
      <c r="T2245" s="245"/>
      <c r="AT2245" s="246" t="s">
        <v>169</v>
      </c>
      <c r="AU2245" s="246" t="s">
        <v>85</v>
      </c>
      <c r="AV2245" s="16" t="s">
        <v>165</v>
      </c>
      <c r="AW2245" s="16" t="s">
        <v>32</v>
      </c>
      <c r="AX2245" s="16" t="s">
        <v>8</v>
      </c>
      <c r="AY2245" s="246" t="s">
        <v>158</v>
      </c>
    </row>
    <row r="2246" spans="1:65" s="2" customFormat="1" ht="36">
      <c r="A2246" s="35"/>
      <c r="B2246" s="36"/>
      <c r="C2246" s="187" t="s">
        <v>5030</v>
      </c>
      <c r="D2246" s="187" t="s">
        <v>160</v>
      </c>
      <c r="E2246" s="188" t="s">
        <v>5031</v>
      </c>
      <c r="F2246" s="189" t="s">
        <v>5032</v>
      </c>
      <c r="G2246" s="190" t="s">
        <v>309</v>
      </c>
      <c r="H2246" s="191">
        <v>73.400000000000006</v>
      </c>
      <c r="I2246" s="192"/>
      <c r="J2246" s="191">
        <f>ROUND(I2246*H2246,0)</f>
        <v>0</v>
      </c>
      <c r="K2246" s="189" t="s">
        <v>164</v>
      </c>
      <c r="L2246" s="40"/>
      <c r="M2246" s="193" t="s">
        <v>1</v>
      </c>
      <c r="N2246" s="194" t="s">
        <v>41</v>
      </c>
      <c r="O2246" s="72"/>
      <c r="P2246" s="195">
        <f>O2246*H2246</f>
        <v>0</v>
      </c>
      <c r="Q2246" s="195">
        <v>6.0000000000000002E-5</v>
      </c>
      <c r="R2246" s="195">
        <f>Q2246*H2246</f>
        <v>4.4040000000000008E-3</v>
      </c>
      <c r="S2246" s="195">
        <v>0</v>
      </c>
      <c r="T2246" s="196">
        <f>S2246*H2246</f>
        <v>0</v>
      </c>
      <c r="U2246" s="35"/>
      <c r="V2246" s="35"/>
      <c r="W2246" s="35"/>
      <c r="X2246" s="35"/>
      <c r="Y2246" s="35"/>
      <c r="Z2246" s="35"/>
      <c r="AA2246" s="35"/>
      <c r="AB2246" s="35"/>
      <c r="AC2246" s="35"/>
      <c r="AD2246" s="35"/>
      <c r="AE2246" s="35"/>
      <c r="AR2246" s="197" t="s">
        <v>283</v>
      </c>
      <c r="AT2246" s="197" t="s">
        <v>160</v>
      </c>
      <c r="AU2246" s="197" t="s">
        <v>85</v>
      </c>
      <c r="AY2246" s="18" t="s">
        <v>158</v>
      </c>
      <c r="BE2246" s="198">
        <f>IF(N2246="základní",J2246,0)</f>
        <v>0</v>
      </c>
      <c r="BF2246" s="198">
        <f>IF(N2246="snížená",J2246,0)</f>
        <v>0</v>
      </c>
      <c r="BG2246" s="198">
        <f>IF(N2246="zákl. přenesená",J2246,0)</f>
        <v>0</v>
      </c>
      <c r="BH2246" s="198">
        <f>IF(N2246="sníž. přenesená",J2246,0)</f>
        <v>0</v>
      </c>
      <c r="BI2246" s="198">
        <f>IF(N2246="nulová",J2246,0)</f>
        <v>0</v>
      </c>
      <c r="BJ2246" s="18" t="s">
        <v>8</v>
      </c>
      <c r="BK2246" s="198">
        <f>ROUND(I2246*H2246,0)</f>
        <v>0</v>
      </c>
      <c r="BL2246" s="18" t="s">
        <v>283</v>
      </c>
      <c r="BM2246" s="197" t="s">
        <v>5033</v>
      </c>
    </row>
    <row r="2247" spans="1:65" s="2" customFormat="1" ht="126">
      <c r="A2247" s="35"/>
      <c r="B2247" s="36"/>
      <c r="C2247" s="37"/>
      <c r="D2247" s="199" t="s">
        <v>167</v>
      </c>
      <c r="E2247" s="37"/>
      <c r="F2247" s="200" t="s">
        <v>5003</v>
      </c>
      <c r="G2247" s="37"/>
      <c r="H2247" s="37"/>
      <c r="I2247" s="201"/>
      <c r="J2247" s="37"/>
      <c r="K2247" s="37"/>
      <c r="L2247" s="40"/>
      <c r="M2247" s="202"/>
      <c r="N2247" s="203"/>
      <c r="O2247" s="72"/>
      <c r="P2247" s="72"/>
      <c r="Q2247" s="72"/>
      <c r="R2247" s="72"/>
      <c r="S2247" s="72"/>
      <c r="T2247" s="73"/>
      <c r="U2247" s="35"/>
      <c r="V2247" s="35"/>
      <c r="W2247" s="35"/>
      <c r="X2247" s="35"/>
      <c r="Y2247" s="35"/>
      <c r="Z2247" s="35"/>
      <c r="AA2247" s="35"/>
      <c r="AB2247" s="35"/>
      <c r="AC2247" s="35"/>
      <c r="AD2247" s="35"/>
      <c r="AE2247" s="35"/>
      <c r="AT2247" s="18" t="s">
        <v>167</v>
      </c>
      <c r="AU2247" s="18" t="s">
        <v>85</v>
      </c>
    </row>
    <row r="2248" spans="1:65" s="13" customFormat="1" ht="11.25">
      <c r="B2248" s="204"/>
      <c r="C2248" s="205"/>
      <c r="D2248" s="199" t="s">
        <v>169</v>
      </c>
      <c r="E2248" s="206" t="s">
        <v>1</v>
      </c>
      <c r="F2248" s="207" t="s">
        <v>5034</v>
      </c>
      <c r="G2248" s="205"/>
      <c r="H2248" s="208">
        <v>14.4</v>
      </c>
      <c r="I2248" s="209"/>
      <c r="J2248" s="205"/>
      <c r="K2248" s="205"/>
      <c r="L2248" s="210"/>
      <c r="M2248" s="211"/>
      <c r="N2248" s="212"/>
      <c r="O2248" s="212"/>
      <c r="P2248" s="212"/>
      <c r="Q2248" s="212"/>
      <c r="R2248" s="212"/>
      <c r="S2248" s="212"/>
      <c r="T2248" s="213"/>
      <c r="AT2248" s="214" t="s">
        <v>169</v>
      </c>
      <c r="AU2248" s="214" t="s">
        <v>85</v>
      </c>
      <c r="AV2248" s="13" t="s">
        <v>85</v>
      </c>
      <c r="AW2248" s="13" t="s">
        <v>32</v>
      </c>
      <c r="AX2248" s="13" t="s">
        <v>76</v>
      </c>
      <c r="AY2248" s="214" t="s">
        <v>158</v>
      </c>
    </row>
    <row r="2249" spans="1:65" s="13" customFormat="1" ht="11.25">
      <c r="B2249" s="204"/>
      <c r="C2249" s="205"/>
      <c r="D2249" s="199" t="s">
        <v>169</v>
      </c>
      <c r="E2249" s="206" t="s">
        <v>1</v>
      </c>
      <c r="F2249" s="207" t="s">
        <v>5035</v>
      </c>
      <c r="G2249" s="205"/>
      <c r="H2249" s="208">
        <v>5.2</v>
      </c>
      <c r="I2249" s="209"/>
      <c r="J2249" s="205"/>
      <c r="K2249" s="205"/>
      <c r="L2249" s="210"/>
      <c r="M2249" s="211"/>
      <c r="N2249" s="212"/>
      <c r="O2249" s="212"/>
      <c r="P2249" s="212"/>
      <c r="Q2249" s="212"/>
      <c r="R2249" s="212"/>
      <c r="S2249" s="212"/>
      <c r="T2249" s="213"/>
      <c r="AT2249" s="214" t="s">
        <v>169</v>
      </c>
      <c r="AU2249" s="214" t="s">
        <v>85</v>
      </c>
      <c r="AV2249" s="13" t="s">
        <v>85</v>
      </c>
      <c r="AW2249" s="13" t="s">
        <v>32</v>
      </c>
      <c r="AX2249" s="13" t="s">
        <v>76</v>
      </c>
      <c r="AY2249" s="214" t="s">
        <v>158</v>
      </c>
    </row>
    <row r="2250" spans="1:65" s="13" customFormat="1" ht="11.25">
      <c r="B2250" s="204"/>
      <c r="C2250" s="205"/>
      <c r="D2250" s="199" t="s">
        <v>169</v>
      </c>
      <c r="E2250" s="206" t="s">
        <v>1</v>
      </c>
      <c r="F2250" s="207" t="s">
        <v>5036</v>
      </c>
      <c r="G2250" s="205"/>
      <c r="H2250" s="208">
        <v>4</v>
      </c>
      <c r="I2250" s="209"/>
      <c r="J2250" s="205"/>
      <c r="K2250" s="205"/>
      <c r="L2250" s="210"/>
      <c r="M2250" s="211"/>
      <c r="N2250" s="212"/>
      <c r="O2250" s="212"/>
      <c r="P2250" s="212"/>
      <c r="Q2250" s="212"/>
      <c r="R2250" s="212"/>
      <c r="S2250" s="212"/>
      <c r="T2250" s="213"/>
      <c r="AT2250" s="214" t="s">
        <v>169</v>
      </c>
      <c r="AU2250" s="214" t="s">
        <v>85</v>
      </c>
      <c r="AV2250" s="13" t="s">
        <v>85</v>
      </c>
      <c r="AW2250" s="13" t="s">
        <v>32</v>
      </c>
      <c r="AX2250" s="13" t="s">
        <v>76</v>
      </c>
      <c r="AY2250" s="214" t="s">
        <v>158</v>
      </c>
    </row>
    <row r="2251" spans="1:65" s="15" customFormat="1" ht="11.25">
      <c r="B2251" s="225"/>
      <c r="C2251" s="226"/>
      <c r="D2251" s="199" t="s">
        <v>169</v>
      </c>
      <c r="E2251" s="227" t="s">
        <v>1</v>
      </c>
      <c r="F2251" s="228" t="s">
        <v>5037</v>
      </c>
      <c r="G2251" s="226"/>
      <c r="H2251" s="229">
        <v>23.6</v>
      </c>
      <c r="I2251" s="230"/>
      <c r="J2251" s="226"/>
      <c r="K2251" s="226"/>
      <c r="L2251" s="231"/>
      <c r="M2251" s="232"/>
      <c r="N2251" s="233"/>
      <c r="O2251" s="233"/>
      <c r="P2251" s="233"/>
      <c r="Q2251" s="233"/>
      <c r="R2251" s="233"/>
      <c r="S2251" s="233"/>
      <c r="T2251" s="234"/>
      <c r="AT2251" s="235" t="s">
        <v>169</v>
      </c>
      <c r="AU2251" s="235" t="s">
        <v>85</v>
      </c>
      <c r="AV2251" s="15" t="s">
        <v>177</v>
      </c>
      <c r="AW2251" s="15" t="s">
        <v>32</v>
      </c>
      <c r="AX2251" s="15" t="s">
        <v>76</v>
      </c>
      <c r="AY2251" s="235" t="s">
        <v>158</v>
      </c>
    </row>
    <row r="2252" spans="1:65" s="13" customFormat="1" ht="11.25">
      <c r="B2252" s="204"/>
      <c r="C2252" s="205"/>
      <c r="D2252" s="199" t="s">
        <v>169</v>
      </c>
      <c r="E2252" s="206" t="s">
        <v>1</v>
      </c>
      <c r="F2252" s="207" t="s">
        <v>5038</v>
      </c>
      <c r="G2252" s="205"/>
      <c r="H2252" s="208">
        <v>28.2</v>
      </c>
      <c r="I2252" s="209"/>
      <c r="J2252" s="205"/>
      <c r="K2252" s="205"/>
      <c r="L2252" s="210"/>
      <c r="M2252" s="211"/>
      <c r="N2252" s="212"/>
      <c r="O2252" s="212"/>
      <c r="P2252" s="212"/>
      <c r="Q2252" s="212"/>
      <c r="R2252" s="212"/>
      <c r="S2252" s="212"/>
      <c r="T2252" s="213"/>
      <c r="AT2252" s="214" t="s">
        <v>169</v>
      </c>
      <c r="AU2252" s="214" t="s">
        <v>85</v>
      </c>
      <c r="AV2252" s="13" t="s">
        <v>85</v>
      </c>
      <c r="AW2252" s="13" t="s">
        <v>32</v>
      </c>
      <c r="AX2252" s="13" t="s">
        <v>76</v>
      </c>
      <c r="AY2252" s="214" t="s">
        <v>158</v>
      </c>
    </row>
    <row r="2253" spans="1:65" s="13" customFormat="1" ht="11.25">
      <c r="B2253" s="204"/>
      <c r="C2253" s="205"/>
      <c r="D2253" s="199" t="s">
        <v>169</v>
      </c>
      <c r="E2253" s="206" t="s">
        <v>1</v>
      </c>
      <c r="F2253" s="207" t="s">
        <v>5039</v>
      </c>
      <c r="G2253" s="205"/>
      <c r="H2253" s="208">
        <v>18.079999999999998</v>
      </c>
      <c r="I2253" s="209"/>
      <c r="J2253" s="205"/>
      <c r="K2253" s="205"/>
      <c r="L2253" s="210"/>
      <c r="M2253" s="211"/>
      <c r="N2253" s="212"/>
      <c r="O2253" s="212"/>
      <c r="P2253" s="212"/>
      <c r="Q2253" s="212"/>
      <c r="R2253" s="212"/>
      <c r="S2253" s="212"/>
      <c r="T2253" s="213"/>
      <c r="AT2253" s="214" t="s">
        <v>169</v>
      </c>
      <c r="AU2253" s="214" t="s">
        <v>85</v>
      </c>
      <c r="AV2253" s="13" t="s">
        <v>85</v>
      </c>
      <c r="AW2253" s="13" t="s">
        <v>32</v>
      </c>
      <c r="AX2253" s="13" t="s">
        <v>76</v>
      </c>
      <c r="AY2253" s="214" t="s">
        <v>158</v>
      </c>
    </row>
    <row r="2254" spans="1:65" s="15" customFormat="1" ht="11.25">
      <c r="B2254" s="225"/>
      <c r="C2254" s="226"/>
      <c r="D2254" s="199" t="s">
        <v>169</v>
      </c>
      <c r="E2254" s="227" t="s">
        <v>1</v>
      </c>
      <c r="F2254" s="228" t="s">
        <v>5040</v>
      </c>
      <c r="G2254" s="226"/>
      <c r="H2254" s="229">
        <v>46.28</v>
      </c>
      <c r="I2254" s="230"/>
      <c r="J2254" s="226"/>
      <c r="K2254" s="226"/>
      <c r="L2254" s="231"/>
      <c r="M2254" s="232"/>
      <c r="N2254" s="233"/>
      <c r="O2254" s="233"/>
      <c r="P2254" s="233"/>
      <c r="Q2254" s="233"/>
      <c r="R2254" s="233"/>
      <c r="S2254" s="233"/>
      <c r="T2254" s="234"/>
      <c r="AT2254" s="235" t="s">
        <v>169</v>
      </c>
      <c r="AU2254" s="235" t="s">
        <v>85</v>
      </c>
      <c r="AV2254" s="15" t="s">
        <v>177</v>
      </c>
      <c r="AW2254" s="15" t="s">
        <v>32</v>
      </c>
      <c r="AX2254" s="15" t="s">
        <v>76</v>
      </c>
      <c r="AY2254" s="235" t="s">
        <v>158</v>
      </c>
    </row>
    <row r="2255" spans="1:65" s="16" customFormat="1" ht="11.25">
      <c r="B2255" s="236"/>
      <c r="C2255" s="237"/>
      <c r="D2255" s="199" t="s">
        <v>169</v>
      </c>
      <c r="E2255" s="238" t="s">
        <v>1</v>
      </c>
      <c r="F2255" s="239" t="s">
        <v>189</v>
      </c>
      <c r="G2255" s="237"/>
      <c r="H2255" s="240">
        <v>69.88</v>
      </c>
      <c r="I2255" s="241"/>
      <c r="J2255" s="237"/>
      <c r="K2255" s="237"/>
      <c r="L2255" s="242"/>
      <c r="M2255" s="243"/>
      <c r="N2255" s="244"/>
      <c r="O2255" s="244"/>
      <c r="P2255" s="244"/>
      <c r="Q2255" s="244"/>
      <c r="R2255" s="244"/>
      <c r="S2255" s="244"/>
      <c r="T2255" s="245"/>
      <c r="AT2255" s="246" t="s">
        <v>169</v>
      </c>
      <c r="AU2255" s="246" t="s">
        <v>85</v>
      </c>
      <c r="AV2255" s="16" t="s">
        <v>165</v>
      </c>
      <c r="AW2255" s="16" t="s">
        <v>32</v>
      </c>
      <c r="AX2255" s="16" t="s">
        <v>76</v>
      </c>
      <c r="AY2255" s="246" t="s">
        <v>158</v>
      </c>
    </row>
    <row r="2256" spans="1:65" s="13" customFormat="1" ht="11.25">
      <c r="B2256" s="204"/>
      <c r="C2256" s="205"/>
      <c r="D2256" s="199" t="s">
        <v>169</v>
      </c>
      <c r="E2256" s="206" t="s">
        <v>1</v>
      </c>
      <c r="F2256" s="207" t="s">
        <v>5041</v>
      </c>
      <c r="G2256" s="205"/>
      <c r="H2256" s="208">
        <v>73.373999999999995</v>
      </c>
      <c r="I2256" s="209"/>
      <c r="J2256" s="205"/>
      <c r="K2256" s="205"/>
      <c r="L2256" s="210"/>
      <c r="M2256" s="211"/>
      <c r="N2256" s="212"/>
      <c r="O2256" s="212"/>
      <c r="P2256" s="212"/>
      <c r="Q2256" s="212"/>
      <c r="R2256" s="212"/>
      <c r="S2256" s="212"/>
      <c r="T2256" s="213"/>
      <c r="AT2256" s="214" t="s">
        <v>169</v>
      </c>
      <c r="AU2256" s="214" t="s">
        <v>85</v>
      </c>
      <c r="AV2256" s="13" t="s">
        <v>85</v>
      </c>
      <c r="AW2256" s="13" t="s">
        <v>32</v>
      </c>
      <c r="AX2256" s="13" t="s">
        <v>76</v>
      </c>
      <c r="AY2256" s="214" t="s">
        <v>158</v>
      </c>
    </row>
    <row r="2257" spans="1:65" s="13" customFormat="1" ht="11.25">
      <c r="B2257" s="204"/>
      <c r="C2257" s="205"/>
      <c r="D2257" s="199" t="s">
        <v>169</v>
      </c>
      <c r="E2257" s="206" t="s">
        <v>1</v>
      </c>
      <c r="F2257" s="207" t="s">
        <v>5042</v>
      </c>
      <c r="G2257" s="205"/>
      <c r="H2257" s="208">
        <v>73.400000000000006</v>
      </c>
      <c r="I2257" s="209"/>
      <c r="J2257" s="205"/>
      <c r="K2257" s="205"/>
      <c r="L2257" s="210"/>
      <c r="M2257" s="211"/>
      <c r="N2257" s="212"/>
      <c r="O2257" s="212"/>
      <c r="P2257" s="212"/>
      <c r="Q2257" s="212"/>
      <c r="R2257" s="212"/>
      <c r="S2257" s="212"/>
      <c r="T2257" s="213"/>
      <c r="AT2257" s="214" t="s">
        <v>169</v>
      </c>
      <c r="AU2257" s="214" t="s">
        <v>85</v>
      </c>
      <c r="AV2257" s="13" t="s">
        <v>85</v>
      </c>
      <c r="AW2257" s="13" t="s">
        <v>32</v>
      </c>
      <c r="AX2257" s="13" t="s">
        <v>8</v>
      </c>
      <c r="AY2257" s="214" t="s">
        <v>158</v>
      </c>
    </row>
    <row r="2258" spans="1:65" s="2" customFormat="1" ht="36">
      <c r="A2258" s="35"/>
      <c r="B2258" s="36"/>
      <c r="C2258" s="187" t="s">
        <v>5043</v>
      </c>
      <c r="D2258" s="187" t="s">
        <v>160</v>
      </c>
      <c r="E2258" s="188" t="s">
        <v>5044</v>
      </c>
      <c r="F2258" s="189" t="s">
        <v>5045</v>
      </c>
      <c r="G2258" s="190" t="s">
        <v>309</v>
      </c>
      <c r="H2258" s="191">
        <v>73.400000000000006</v>
      </c>
      <c r="I2258" s="192"/>
      <c r="J2258" s="191">
        <f>ROUND(I2258*H2258,0)</f>
        <v>0</v>
      </c>
      <c r="K2258" s="189" t="s">
        <v>164</v>
      </c>
      <c r="L2258" s="40"/>
      <c r="M2258" s="193" t="s">
        <v>1</v>
      </c>
      <c r="N2258" s="194" t="s">
        <v>41</v>
      </c>
      <c r="O2258" s="72"/>
      <c r="P2258" s="195">
        <f>O2258*H2258</f>
        <v>0</v>
      </c>
      <c r="Q2258" s="195">
        <v>6.9999999999999994E-5</v>
      </c>
      <c r="R2258" s="195">
        <f>Q2258*H2258</f>
        <v>5.1380000000000002E-3</v>
      </c>
      <c r="S2258" s="195">
        <v>0</v>
      </c>
      <c r="T2258" s="196">
        <f>S2258*H2258</f>
        <v>0</v>
      </c>
      <c r="U2258" s="35"/>
      <c r="V2258" s="35"/>
      <c r="W2258" s="35"/>
      <c r="X2258" s="35"/>
      <c r="Y2258" s="35"/>
      <c r="Z2258" s="35"/>
      <c r="AA2258" s="35"/>
      <c r="AB2258" s="35"/>
      <c r="AC2258" s="35"/>
      <c r="AD2258" s="35"/>
      <c r="AE2258" s="35"/>
      <c r="AR2258" s="197" t="s">
        <v>283</v>
      </c>
      <c r="AT2258" s="197" t="s">
        <v>160</v>
      </c>
      <c r="AU2258" s="197" t="s">
        <v>85</v>
      </c>
      <c r="AY2258" s="18" t="s">
        <v>158</v>
      </c>
      <c r="BE2258" s="198">
        <f>IF(N2258="základní",J2258,0)</f>
        <v>0</v>
      </c>
      <c r="BF2258" s="198">
        <f>IF(N2258="snížená",J2258,0)</f>
        <v>0</v>
      </c>
      <c r="BG2258" s="198">
        <f>IF(N2258="zákl. přenesená",J2258,0)</f>
        <v>0</v>
      </c>
      <c r="BH2258" s="198">
        <f>IF(N2258="sníž. přenesená",J2258,0)</f>
        <v>0</v>
      </c>
      <c r="BI2258" s="198">
        <f>IF(N2258="nulová",J2258,0)</f>
        <v>0</v>
      </c>
      <c r="BJ2258" s="18" t="s">
        <v>8</v>
      </c>
      <c r="BK2258" s="198">
        <f>ROUND(I2258*H2258,0)</f>
        <v>0</v>
      </c>
      <c r="BL2258" s="18" t="s">
        <v>283</v>
      </c>
      <c r="BM2258" s="197" t="s">
        <v>5046</v>
      </c>
    </row>
    <row r="2259" spans="1:65" s="2" customFormat="1" ht="126">
      <c r="A2259" s="35"/>
      <c r="B2259" s="36"/>
      <c r="C2259" s="37"/>
      <c r="D2259" s="199" t="s">
        <v>167</v>
      </c>
      <c r="E2259" s="37"/>
      <c r="F2259" s="200" t="s">
        <v>5003</v>
      </c>
      <c r="G2259" s="37"/>
      <c r="H2259" s="37"/>
      <c r="I2259" s="201"/>
      <c r="J2259" s="37"/>
      <c r="K2259" s="37"/>
      <c r="L2259" s="40"/>
      <c r="M2259" s="202"/>
      <c r="N2259" s="203"/>
      <c r="O2259" s="72"/>
      <c r="P2259" s="72"/>
      <c r="Q2259" s="72"/>
      <c r="R2259" s="72"/>
      <c r="S2259" s="72"/>
      <c r="T2259" s="73"/>
      <c r="U2259" s="35"/>
      <c r="V2259" s="35"/>
      <c r="W2259" s="35"/>
      <c r="X2259" s="35"/>
      <c r="Y2259" s="35"/>
      <c r="Z2259" s="35"/>
      <c r="AA2259" s="35"/>
      <c r="AB2259" s="35"/>
      <c r="AC2259" s="35"/>
      <c r="AD2259" s="35"/>
      <c r="AE2259" s="35"/>
      <c r="AT2259" s="18" t="s">
        <v>167</v>
      </c>
      <c r="AU2259" s="18" t="s">
        <v>85</v>
      </c>
    </row>
    <row r="2260" spans="1:65" s="13" customFormat="1" ht="11.25">
      <c r="B2260" s="204"/>
      <c r="C2260" s="205"/>
      <c r="D2260" s="199" t="s">
        <v>169</v>
      </c>
      <c r="E2260" s="206" t="s">
        <v>1</v>
      </c>
      <c r="F2260" s="207" t="s">
        <v>5042</v>
      </c>
      <c r="G2260" s="205"/>
      <c r="H2260" s="208">
        <v>73.400000000000006</v>
      </c>
      <c r="I2260" s="209"/>
      <c r="J2260" s="205"/>
      <c r="K2260" s="205"/>
      <c r="L2260" s="210"/>
      <c r="M2260" s="211"/>
      <c r="N2260" s="212"/>
      <c r="O2260" s="212"/>
      <c r="P2260" s="212"/>
      <c r="Q2260" s="212"/>
      <c r="R2260" s="212"/>
      <c r="S2260" s="212"/>
      <c r="T2260" s="213"/>
      <c r="AT2260" s="214" t="s">
        <v>169</v>
      </c>
      <c r="AU2260" s="214" t="s">
        <v>85</v>
      </c>
      <c r="AV2260" s="13" t="s">
        <v>85</v>
      </c>
      <c r="AW2260" s="13" t="s">
        <v>32</v>
      </c>
      <c r="AX2260" s="13" t="s">
        <v>8</v>
      </c>
      <c r="AY2260" s="214" t="s">
        <v>158</v>
      </c>
    </row>
    <row r="2261" spans="1:65" s="2" customFormat="1" ht="24">
      <c r="A2261" s="35"/>
      <c r="B2261" s="36"/>
      <c r="C2261" s="187" t="s">
        <v>5047</v>
      </c>
      <c r="D2261" s="187" t="s">
        <v>160</v>
      </c>
      <c r="E2261" s="188" t="s">
        <v>5048</v>
      </c>
      <c r="F2261" s="189" t="s">
        <v>5049</v>
      </c>
      <c r="G2261" s="190" t="s">
        <v>442</v>
      </c>
      <c r="H2261" s="191">
        <v>1</v>
      </c>
      <c r="I2261" s="192"/>
      <c r="J2261" s="191">
        <f>ROUND(I2261*H2261,0)</f>
        <v>0</v>
      </c>
      <c r="K2261" s="189" t="s">
        <v>1</v>
      </c>
      <c r="L2261" s="40"/>
      <c r="M2261" s="193" t="s">
        <v>1</v>
      </c>
      <c r="N2261" s="194" t="s">
        <v>41</v>
      </c>
      <c r="O2261" s="72"/>
      <c r="P2261" s="195">
        <f>O2261*H2261</f>
        <v>0</v>
      </c>
      <c r="Q2261" s="195">
        <v>0</v>
      </c>
      <c r="R2261" s="195">
        <f>Q2261*H2261</f>
        <v>0</v>
      </c>
      <c r="S2261" s="195">
        <v>0</v>
      </c>
      <c r="T2261" s="196">
        <f>S2261*H2261</f>
        <v>0</v>
      </c>
      <c r="U2261" s="35"/>
      <c r="V2261" s="35"/>
      <c r="W2261" s="35"/>
      <c r="X2261" s="35"/>
      <c r="Y2261" s="35"/>
      <c r="Z2261" s="35"/>
      <c r="AA2261" s="35"/>
      <c r="AB2261" s="35"/>
      <c r="AC2261" s="35"/>
      <c r="AD2261" s="35"/>
      <c r="AE2261" s="35"/>
      <c r="AR2261" s="197" t="s">
        <v>283</v>
      </c>
      <c r="AT2261" s="197" t="s">
        <v>160</v>
      </c>
      <c r="AU2261" s="197" t="s">
        <v>85</v>
      </c>
      <c r="AY2261" s="18" t="s">
        <v>158</v>
      </c>
      <c r="BE2261" s="198">
        <f>IF(N2261="základní",J2261,0)</f>
        <v>0</v>
      </c>
      <c r="BF2261" s="198">
        <f>IF(N2261="snížená",J2261,0)</f>
        <v>0</v>
      </c>
      <c r="BG2261" s="198">
        <f>IF(N2261="zákl. přenesená",J2261,0)</f>
        <v>0</v>
      </c>
      <c r="BH2261" s="198">
        <f>IF(N2261="sníž. přenesená",J2261,0)</f>
        <v>0</v>
      </c>
      <c r="BI2261" s="198">
        <f>IF(N2261="nulová",J2261,0)</f>
        <v>0</v>
      </c>
      <c r="BJ2261" s="18" t="s">
        <v>8</v>
      </c>
      <c r="BK2261" s="198">
        <f>ROUND(I2261*H2261,0)</f>
        <v>0</v>
      </c>
      <c r="BL2261" s="18" t="s">
        <v>283</v>
      </c>
      <c r="BM2261" s="197" t="s">
        <v>5050</v>
      </c>
    </row>
    <row r="2262" spans="1:65" s="2" customFormat="1" ht="126">
      <c r="A2262" s="35"/>
      <c r="B2262" s="36"/>
      <c r="C2262" s="37"/>
      <c r="D2262" s="199" t="s">
        <v>167</v>
      </c>
      <c r="E2262" s="37"/>
      <c r="F2262" s="200" t="s">
        <v>5051</v>
      </c>
      <c r="G2262" s="37"/>
      <c r="H2262" s="37"/>
      <c r="I2262" s="201"/>
      <c r="J2262" s="37"/>
      <c r="K2262" s="37"/>
      <c r="L2262" s="40"/>
      <c r="M2262" s="202"/>
      <c r="N2262" s="203"/>
      <c r="O2262" s="72"/>
      <c r="P2262" s="72"/>
      <c r="Q2262" s="72"/>
      <c r="R2262" s="72"/>
      <c r="S2262" s="72"/>
      <c r="T2262" s="73"/>
      <c r="U2262" s="35"/>
      <c r="V2262" s="35"/>
      <c r="W2262" s="35"/>
      <c r="X2262" s="35"/>
      <c r="Y2262" s="35"/>
      <c r="Z2262" s="35"/>
      <c r="AA2262" s="35"/>
      <c r="AB2262" s="35"/>
      <c r="AC2262" s="35"/>
      <c r="AD2262" s="35"/>
      <c r="AE2262" s="35"/>
      <c r="AT2262" s="18" t="s">
        <v>167</v>
      </c>
      <c r="AU2262" s="18" t="s">
        <v>85</v>
      </c>
    </row>
    <row r="2263" spans="1:65" s="13" customFormat="1" ht="11.25">
      <c r="B2263" s="204"/>
      <c r="C2263" s="205"/>
      <c r="D2263" s="199" t="s">
        <v>169</v>
      </c>
      <c r="E2263" s="206" t="s">
        <v>1</v>
      </c>
      <c r="F2263" s="207" t="s">
        <v>5052</v>
      </c>
      <c r="G2263" s="205"/>
      <c r="H2263" s="208">
        <v>1</v>
      </c>
      <c r="I2263" s="209"/>
      <c r="J2263" s="205"/>
      <c r="K2263" s="205"/>
      <c r="L2263" s="210"/>
      <c r="M2263" s="211"/>
      <c r="N2263" s="212"/>
      <c r="O2263" s="212"/>
      <c r="P2263" s="212"/>
      <c r="Q2263" s="212"/>
      <c r="R2263" s="212"/>
      <c r="S2263" s="212"/>
      <c r="T2263" s="213"/>
      <c r="AT2263" s="214" t="s">
        <v>169</v>
      </c>
      <c r="AU2263" s="214" t="s">
        <v>85</v>
      </c>
      <c r="AV2263" s="13" t="s">
        <v>85</v>
      </c>
      <c r="AW2263" s="13" t="s">
        <v>32</v>
      </c>
      <c r="AX2263" s="13" t="s">
        <v>8</v>
      </c>
      <c r="AY2263" s="214" t="s">
        <v>158</v>
      </c>
    </row>
    <row r="2264" spans="1:65" s="2" customFormat="1" ht="44.25" customHeight="1">
      <c r="A2264" s="35"/>
      <c r="B2264" s="36"/>
      <c r="C2264" s="247" t="s">
        <v>5053</v>
      </c>
      <c r="D2264" s="247" t="s">
        <v>250</v>
      </c>
      <c r="E2264" s="248" t="s">
        <v>5054</v>
      </c>
      <c r="F2264" s="249" t="s">
        <v>5055</v>
      </c>
      <c r="G2264" s="250" t="s">
        <v>442</v>
      </c>
      <c r="H2264" s="251">
        <v>1</v>
      </c>
      <c r="I2264" s="252"/>
      <c r="J2264" s="251">
        <f>ROUND(I2264*H2264,0)</f>
        <v>0</v>
      </c>
      <c r="K2264" s="249" t="s">
        <v>164</v>
      </c>
      <c r="L2264" s="253"/>
      <c r="M2264" s="254" t="s">
        <v>1</v>
      </c>
      <c r="N2264" s="255" t="s">
        <v>41</v>
      </c>
      <c r="O2264" s="72"/>
      <c r="P2264" s="195">
        <f>O2264*H2264</f>
        <v>0</v>
      </c>
      <c r="Q2264" s="195">
        <v>3.2000000000000001E-2</v>
      </c>
      <c r="R2264" s="195">
        <f>Q2264*H2264</f>
        <v>3.2000000000000001E-2</v>
      </c>
      <c r="S2264" s="195">
        <v>0</v>
      </c>
      <c r="T2264" s="196">
        <f>S2264*H2264</f>
        <v>0</v>
      </c>
      <c r="U2264" s="35"/>
      <c r="V2264" s="35"/>
      <c r="W2264" s="35"/>
      <c r="X2264" s="35"/>
      <c r="Y2264" s="35"/>
      <c r="Z2264" s="35"/>
      <c r="AA2264" s="35"/>
      <c r="AB2264" s="35"/>
      <c r="AC2264" s="35"/>
      <c r="AD2264" s="35"/>
      <c r="AE2264" s="35"/>
      <c r="AR2264" s="197" t="s">
        <v>373</v>
      </c>
      <c r="AT2264" s="197" t="s">
        <v>250</v>
      </c>
      <c r="AU2264" s="197" t="s">
        <v>85</v>
      </c>
      <c r="AY2264" s="18" t="s">
        <v>158</v>
      </c>
      <c r="BE2264" s="198">
        <f>IF(N2264="základní",J2264,0)</f>
        <v>0</v>
      </c>
      <c r="BF2264" s="198">
        <f>IF(N2264="snížená",J2264,0)</f>
        <v>0</v>
      </c>
      <c r="BG2264" s="198">
        <f>IF(N2264="zákl. přenesená",J2264,0)</f>
        <v>0</v>
      </c>
      <c r="BH2264" s="198">
        <f>IF(N2264="sníž. přenesená",J2264,0)</f>
        <v>0</v>
      </c>
      <c r="BI2264" s="198">
        <f>IF(N2264="nulová",J2264,0)</f>
        <v>0</v>
      </c>
      <c r="BJ2264" s="18" t="s">
        <v>8</v>
      </c>
      <c r="BK2264" s="198">
        <f>ROUND(I2264*H2264,0)</f>
        <v>0</v>
      </c>
      <c r="BL2264" s="18" t="s">
        <v>283</v>
      </c>
      <c r="BM2264" s="197" t="s">
        <v>5056</v>
      </c>
    </row>
    <row r="2265" spans="1:65" s="13" customFormat="1" ht="11.25">
      <c r="B2265" s="204"/>
      <c r="C2265" s="205"/>
      <c r="D2265" s="199" t="s">
        <v>169</v>
      </c>
      <c r="E2265" s="206" t="s">
        <v>1</v>
      </c>
      <c r="F2265" s="207" t="s">
        <v>5052</v>
      </c>
      <c r="G2265" s="205"/>
      <c r="H2265" s="208">
        <v>1</v>
      </c>
      <c r="I2265" s="209"/>
      <c r="J2265" s="205"/>
      <c r="K2265" s="205"/>
      <c r="L2265" s="210"/>
      <c r="M2265" s="211"/>
      <c r="N2265" s="212"/>
      <c r="O2265" s="212"/>
      <c r="P2265" s="212"/>
      <c r="Q2265" s="212"/>
      <c r="R2265" s="212"/>
      <c r="S2265" s="212"/>
      <c r="T2265" s="213"/>
      <c r="AT2265" s="214" t="s">
        <v>169</v>
      </c>
      <c r="AU2265" s="214" t="s">
        <v>85</v>
      </c>
      <c r="AV2265" s="13" t="s">
        <v>85</v>
      </c>
      <c r="AW2265" s="13" t="s">
        <v>32</v>
      </c>
      <c r="AX2265" s="13" t="s">
        <v>76</v>
      </c>
      <c r="AY2265" s="214" t="s">
        <v>158</v>
      </c>
    </row>
    <row r="2266" spans="1:65" s="14" customFormat="1" ht="22.5">
      <c r="B2266" s="215"/>
      <c r="C2266" s="216"/>
      <c r="D2266" s="199" t="s">
        <v>169</v>
      </c>
      <c r="E2266" s="217" t="s">
        <v>1</v>
      </c>
      <c r="F2266" s="218" t="s">
        <v>5057</v>
      </c>
      <c r="G2266" s="216"/>
      <c r="H2266" s="217" t="s">
        <v>1</v>
      </c>
      <c r="I2266" s="219"/>
      <c r="J2266" s="216"/>
      <c r="K2266" s="216"/>
      <c r="L2266" s="220"/>
      <c r="M2266" s="221"/>
      <c r="N2266" s="222"/>
      <c r="O2266" s="222"/>
      <c r="P2266" s="222"/>
      <c r="Q2266" s="222"/>
      <c r="R2266" s="222"/>
      <c r="S2266" s="222"/>
      <c r="T2266" s="223"/>
      <c r="AT2266" s="224" t="s">
        <v>169</v>
      </c>
      <c r="AU2266" s="224" t="s">
        <v>85</v>
      </c>
      <c r="AV2266" s="14" t="s">
        <v>8</v>
      </c>
      <c r="AW2266" s="14" t="s">
        <v>32</v>
      </c>
      <c r="AX2266" s="14" t="s">
        <v>76</v>
      </c>
      <c r="AY2266" s="224" t="s">
        <v>158</v>
      </c>
    </row>
    <row r="2267" spans="1:65" s="16" customFormat="1" ht="11.25">
      <c r="B2267" s="236"/>
      <c r="C2267" s="237"/>
      <c r="D2267" s="199" t="s">
        <v>169</v>
      </c>
      <c r="E2267" s="238" t="s">
        <v>1</v>
      </c>
      <c r="F2267" s="239" t="s">
        <v>189</v>
      </c>
      <c r="G2267" s="237"/>
      <c r="H2267" s="240">
        <v>1</v>
      </c>
      <c r="I2267" s="241"/>
      <c r="J2267" s="237"/>
      <c r="K2267" s="237"/>
      <c r="L2267" s="242"/>
      <c r="M2267" s="243"/>
      <c r="N2267" s="244"/>
      <c r="O2267" s="244"/>
      <c r="P2267" s="244"/>
      <c r="Q2267" s="244"/>
      <c r="R2267" s="244"/>
      <c r="S2267" s="244"/>
      <c r="T2267" s="245"/>
      <c r="AT2267" s="246" t="s">
        <v>169</v>
      </c>
      <c r="AU2267" s="246" t="s">
        <v>85</v>
      </c>
      <c r="AV2267" s="16" t="s">
        <v>165</v>
      </c>
      <c r="AW2267" s="16" t="s">
        <v>32</v>
      </c>
      <c r="AX2267" s="16" t="s">
        <v>8</v>
      </c>
      <c r="AY2267" s="246" t="s">
        <v>158</v>
      </c>
    </row>
    <row r="2268" spans="1:65" s="2" customFormat="1" ht="24">
      <c r="A2268" s="35"/>
      <c r="B2268" s="36"/>
      <c r="C2268" s="187" t="s">
        <v>5058</v>
      </c>
      <c r="D2268" s="187" t="s">
        <v>160</v>
      </c>
      <c r="E2268" s="188" t="s">
        <v>5059</v>
      </c>
      <c r="F2268" s="189" t="s">
        <v>5060</v>
      </c>
      <c r="G2268" s="190" t="s">
        <v>442</v>
      </c>
      <c r="H2268" s="191">
        <v>2</v>
      </c>
      <c r="I2268" s="192"/>
      <c r="J2268" s="191">
        <f>ROUND(I2268*H2268,0)</f>
        <v>0</v>
      </c>
      <c r="K2268" s="189" t="s">
        <v>1</v>
      </c>
      <c r="L2268" s="40"/>
      <c r="M2268" s="193" t="s">
        <v>1</v>
      </c>
      <c r="N2268" s="194" t="s">
        <v>41</v>
      </c>
      <c r="O2268" s="72"/>
      <c r="P2268" s="195">
        <f>O2268*H2268</f>
        <v>0</v>
      </c>
      <c r="Q2268" s="195">
        <v>0</v>
      </c>
      <c r="R2268" s="195">
        <f>Q2268*H2268</f>
        <v>0</v>
      </c>
      <c r="S2268" s="195">
        <v>0</v>
      </c>
      <c r="T2268" s="196">
        <f>S2268*H2268</f>
        <v>0</v>
      </c>
      <c r="U2268" s="35"/>
      <c r="V2268" s="35"/>
      <c r="W2268" s="35"/>
      <c r="X2268" s="35"/>
      <c r="Y2268" s="35"/>
      <c r="Z2268" s="35"/>
      <c r="AA2268" s="35"/>
      <c r="AB2268" s="35"/>
      <c r="AC2268" s="35"/>
      <c r="AD2268" s="35"/>
      <c r="AE2268" s="35"/>
      <c r="AR2268" s="197" t="s">
        <v>283</v>
      </c>
      <c r="AT2268" s="197" t="s">
        <v>160</v>
      </c>
      <c r="AU2268" s="197" t="s">
        <v>85</v>
      </c>
      <c r="AY2268" s="18" t="s">
        <v>158</v>
      </c>
      <c r="BE2268" s="198">
        <f>IF(N2268="základní",J2268,0)</f>
        <v>0</v>
      </c>
      <c r="BF2268" s="198">
        <f>IF(N2268="snížená",J2268,0)</f>
        <v>0</v>
      </c>
      <c r="BG2268" s="198">
        <f>IF(N2268="zákl. přenesená",J2268,0)</f>
        <v>0</v>
      </c>
      <c r="BH2268" s="198">
        <f>IF(N2268="sníž. přenesená",J2268,0)</f>
        <v>0</v>
      </c>
      <c r="BI2268" s="198">
        <f>IF(N2268="nulová",J2268,0)</f>
        <v>0</v>
      </c>
      <c r="BJ2268" s="18" t="s">
        <v>8</v>
      </c>
      <c r="BK2268" s="198">
        <f>ROUND(I2268*H2268,0)</f>
        <v>0</v>
      </c>
      <c r="BL2268" s="18" t="s">
        <v>283</v>
      </c>
      <c r="BM2268" s="197" t="s">
        <v>5061</v>
      </c>
    </row>
    <row r="2269" spans="1:65" s="2" customFormat="1" ht="126">
      <c r="A2269" s="35"/>
      <c r="B2269" s="36"/>
      <c r="C2269" s="37"/>
      <c r="D2269" s="199" t="s">
        <v>167</v>
      </c>
      <c r="E2269" s="37"/>
      <c r="F2269" s="200" t="s">
        <v>5051</v>
      </c>
      <c r="G2269" s="37"/>
      <c r="H2269" s="37"/>
      <c r="I2269" s="201"/>
      <c r="J2269" s="37"/>
      <c r="K2269" s="37"/>
      <c r="L2269" s="40"/>
      <c r="M2269" s="202"/>
      <c r="N2269" s="203"/>
      <c r="O2269" s="72"/>
      <c r="P2269" s="72"/>
      <c r="Q2269" s="72"/>
      <c r="R2269" s="72"/>
      <c r="S2269" s="72"/>
      <c r="T2269" s="73"/>
      <c r="U2269" s="35"/>
      <c r="V2269" s="35"/>
      <c r="W2269" s="35"/>
      <c r="X2269" s="35"/>
      <c r="Y2269" s="35"/>
      <c r="Z2269" s="35"/>
      <c r="AA2269" s="35"/>
      <c r="AB2269" s="35"/>
      <c r="AC2269" s="35"/>
      <c r="AD2269" s="35"/>
      <c r="AE2269" s="35"/>
      <c r="AT2269" s="18" t="s">
        <v>167</v>
      </c>
      <c r="AU2269" s="18" t="s">
        <v>85</v>
      </c>
    </row>
    <row r="2270" spans="1:65" s="13" customFormat="1" ht="11.25">
      <c r="B2270" s="204"/>
      <c r="C2270" s="205"/>
      <c r="D2270" s="199" t="s">
        <v>169</v>
      </c>
      <c r="E2270" s="206" t="s">
        <v>1</v>
      </c>
      <c r="F2270" s="207" t="s">
        <v>5062</v>
      </c>
      <c r="G2270" s="205"/>
      <c r="H2270" s="208">
        <v>2</v>
      </c>
      <c r="I2270" s="209"/>
      <c r="J2270" s="205"/>
      <c r="K2270" s="205"/>
      <c r="L2270" s="210"/>
      <c r="M2270" s="211"/>
      <c r="N2270" s="212"/>
      <c r="O2270" s="212"/>
      <c r="P2270" s="212"/>
      <c r="Q2270" s="212"/>
      <c r="R2270" s="212"/>
      <c r="S2270" s="212"/>
      <c r="T2270" s="213"/>
      <c r="AT2270" s="214" t="s">
        <v>169</v>
      </c>
      <c r="AU2270" s="214" t="s">
        <v>85</v>
      </c>
      <c r="AV2270" s="13" t="s">
        <v>85</v>
      </c>
      <c r="AW2270" s="13" t="s">
        <v>32</v>
      </c>
      <c r="AX2270" s="13" t="s">
        <v>76</v>
      </c>
      <c r="AY2270" s="214" t="s">
        <v>158</v>
      </c>
    </row>
    <row r="2271" spans="1:65" s="16" customFormat="1" ht="11.25">
      <c r="B2271" s="236"/>
      <c r="C2271" s="237"/>
      <c r="D2271" s="199" t="s">
        <v>169</v>
      </c>
      <c r="E2271" s="238" t="s">
        <v>1</v>
      </c>
      <c r="F2271" s="239" t="s">
        <v>189</v>
      </c>
      <c r="G2271" s="237"/>
      <c r="H2271" s="240">
        <v>2</v>
      </c>
      <c r="I2271" s="241"/>
      <c r="J2271" s="237"/>
      <c r="K2271" s="237"/>
      <c r="L2271" s="242"/>
      <c r="M2271" s="243"/>
      <c r="N2271" s="244"/>
      <c r="O2271" s="244"/>
      <c r="P2271" s="244"/>
      <c r="Q2271" s="244"/>
      <c r="R2271" s="244"/>
      <c r="S2271" s="244"/>
      <c r="T2271" s="245"/>
      <c r="AT2271" s="246" t="s">
        <v>169</v>
      </c>
      <c r="AU2271" s="246" t="s">
        <v>85</v>
      </c>
      <c r="AV2271" s="16" t="s">
        <v>165</v>
      </c>
      <c r="AW2271" s="16" t="s">
        <v>32</v>
      </c>
      <c r="AX2271" s="16" t="s">
        <v>8</v>
      </c>
      <c r="AY2271" s="246" t="s">
        <v>158</v>
      </c>
    </row>
    <row r="2272" spans="1:65" s="2" customFormat="1" ht="60">
      <c r="A2272" s="35"/>
      <c r="B2272" s="36"/>
      <c r="C2272" s="247" t="s">
        <v>5063</v>
      </c>
      <c r="D2272" s="247" t="s">
        <v>250</v>
      </c>
      <c r="E2272" s="248" t="s">
        <v>5064</v>
      </c>
      <c r="F2272" s="249" t="s">
        <v>5065</v>
      </c>
      <c r="G2272" s="250" t="s">
        <v>442</v>
      </c>
      <c r="H2272" s="251">
        <v>2</v>
      </c>
      <c r="I2272" s="252"/>
      <c r="J2272" s="251">
        <f>ROUND(I2272*H2272,0)</f>
        <v>0</v>
      </c>
      <c r="K2272" s="249" t="s">
        <v>1</v>
      </c>
      <c r="L2272" s="253"/>
      <c r="M2272" s="254" t="s">
        <v>1</v>
      </c>
      <c r="N2272" s="255" t="s">
        <v>41</v>
      </c>
      <c r="O2272" s="72"/>
      <c r="P2272" s="195">
        <f>O2272*H2272</f>
        <v>0</v>
      </c>
      <c r="Q2272" s="195">
        <v>0.21199999999999999</v>
      </c>
      <c r="R2272" s="195">
        <f>Q2272*H2272</f>
        <v>0.42399999999999999</v>
      </c>
      <c r="S2272" s="195">
        <v>0</v>
      </c>
      <c r="T2272" s="196">
        <f>S2272*H2272</f>
        <v>0</v>
      </c>
      <c r="U2272" s="35"/>
      <c r="V2272" s="35"/>
      <c r="W2272" s="35"/>
      <c r="X2272" s="35"/>
      <c r="Y2272" s="35"/>
      <c r="Z2272" s="35"/>
      <c r="AA2272" s="35"/>
      <c r="AB2272" s="35"/>
      <c r="AC2272" s="35"/>
      <c r="AD2272" s="35"/>
      <c r="AE2272" s="35"/>
      <c r="AR2272" s="197" t="s">
        <v>373</v>
      </c>
      <c r="AT2272" s="197" t="s">
        <v>250</v>
      </c>
      <c r="AU2272" s="197" t="s">
        <v>85</v>
      </c>
      <c r="AY2272" s="18" t="s">
        <v>158</v>
      </c>
      <c r="BE2272" s="198">
        <f>IF(N2272="základní",J2272,0)</f>
        <v>0</v>
      </c>
      <c r="BF2272" s="198">
        <f>IF(N2272="snížená",J2272,0)</f>
        <v>0</v>
      </c>
      <c r="BG2272" s="198">
        <f>IF(N2272="zákl. přenesená",J2272,0)</f>
        <v>0</v>
      </c>
      <c r="BH2272" s="198">
        <f>IF(N2272="sníž. přenesená",J2272,0)</f>
        <v>0</v>
      </c>
      <c r="BI2272" s="198">
        <f>IF(N2272="nulová",J2272,0)</f>
        <v>0</v>
      </c>
      <c r="BJ2272" s="18" t="s">
        <v>8</v>
      </c>
      <c r="BK2272" s="198">
        <f>ROUND(I2272*H2272,0)</f>
        <v>0</v>
      </c>
      <c r="BL2272" s="18" t="s">
        <v>283</v>
      </c>
      <c r="BM2272" s="197" t="s">
        <v>5066</v>
      </c>
    </row>
    <row r="2273" spans="1:65" s="13" customFormat="1" ht="11.25">
      <c r="B2273" s="204"/>
      <c r="C2273" s="205"/>
      <c r="D2273" s="199" t="s">
        <v>169</v>
      </c>
      <c r="E2273" s="206" t="s">
        <v>1</v>
      </c>
      <c r="F2273" s="207" t="s">
        <v>5062</v>
      </c>
      <c r="G2273" s="205"/>
      <c r="H2273" s="208">
        <v>2</v>
      </c>
      <c r="I2273" s="209"/>
      <c r="J2273" s="205"/>
      <c r="K2273" s="205"/>
      <c r="L2273" s="210"/>
      <c r="M2273" s="211"/>
      <c r="N2273" s="212"/>
      <c r="O2273" s="212"/>
      <c r="P2273" s="212"/>
      <c r="Q2273" s="212"/>
      <c r="R2273" s="212"/>
      <c r="S2273" s="212"/>
      <c r="T2273" s="213"/>
      <c r="AT2273" s="214" t="s">
        <v>169</v>
      </c>
      <c r="AU2273" s="214" t="s">
        <v>85</v>
      </c>
      <c r="AV2273" s="13" t="s">
        <v>85</v>
      </c>
      <c r="AW2273" s="13" t="s">
        <v>32</v>
      </c>
      <c r="AX2273" s="13" t="s">
        <v>76</v>
      </c>
      <c r="AY2273" s="214" t="s">
        <v>158</v>
      </c>
    </row>
    <row r="2274" spans="1:65" s="14" customFormat="1" ht="22.5">
      <c r="B2274" s="215"/>
      <c r="C2274" s="216"/>
      <c r="D2274" s="199" t="s">
        <v>169</v>
      </c>
      <c r="E2274" s="217" t="s">
        <v>1</v>
      </c>
      <c r="F2274" s="218" t="s">
        <v>5067</v>
      </c>
      <c r="G2274" s="216"/>
      <c r="H2274" s="217" t="s">
        <v>1</v>
      </c>
      <c r="I2274" s="219"/>
      <c r="J2274" s="216"/>
      <c r="K2274" s="216"/>
      <c r="L2274" s="220"/>
      <c r="M2274" s="221"/>
      <c r="N2274" s="222"/>
      <c r="O2274" s="222"/>
      <c r="P2274" s="222"/>
      <c r="Q2274" s="222"/>
      <c r="R2274" s="222"/>
      <c r="S2274" s="222"/>
      <c r="T2274" s="223"/>
      <c r="AT2274" s="224" t="s">
        <v>169</v>
      </c>
      <c r="AU2274" s="224" t="s">
        <v>85</v>
      </c>
      <c r="AV2274" s="14" t="s">
        <v>8</v>
      </c>
      <c r="AW2274" s="14" t="s">
        <v>32</v>
      </c>
      <c r="AX2274" s="14" t="s">
        <v>76</v>
      </c>
      <c r="AY2274" s="224" t="s">
        <v>158</v>
      </c>
    </row>
    <row r="2275" spans="1:65" s="16" customFormat="1" ht="11.25">
      <c r="B2275" s="236"/>
      <c r="C2275" s="237"/>
      <c r="D2275" s="199" t="s">
        <v>169</v>
      </c>
      <c r="E2275" s="238" t="s">
        <v>1</v>
      </c>
      <c r="F2275" s="239" t="s">
        <v>189</v>
      </c>
      <c r="G2275" s="237"/>
      <c r="H2275" s="240">
        <v>2</v>
      </c>
      <c r="I2275" s="241"/>
      <c r="J2275" s="237"/>
      <c r="K2275" s="237"/>
      <c r="L2275" s="242"/>
      <c r="M2275" s="243"/>
      <c r="N2275" s="244"/>
      <c r="O2275" s="244"/>
      <c r="P2275" s="244"/>
      <c r="Q2275" s="244"/>
      <c r="R2275" s="244"/>
      <c r="S2275" s="244"/>
      <c r="T2275" s="245"/>
      <c r="AT2275" s="246" t="s">
        <v>169</v>
      </c>
      <c r="AU2275" s="246" t="s">
        <v>85</v>
      </c>
      <c r="AV2275" s="16" t="s">
        <v>165</v>
      </c>
      <c r="AW2275" s="16" t="s">
        <v>32</v>
      </c>
      <c r="AX2275" s="16" t="s">
        <v>8</v>
      </c>
      <c r="AY2275" s="246" t="s">
        <v>158</v>
      </c>
    </row>
    <row r="2276" spans="1:65" s="2" customFormat="1" ht="16.5" customHeight="1">
      <c r="A2276" s="35"/>
      <c r="B2276" s="36"/>
      <c r="C2276" s="187" t="s">
        <v>5068</v>
      </c>
      <c r="D2276" s="187" t="s">
        <v>160</v>
      </c>
      <c r="E2276" s="188" t="s">
        <v>5069</v>
      </c>
      <c r="F2276" s="189" t="s">
        <v>5070</v>
      </c>
      <c r="G2276" s="190" t="s">
        <v>442</v>
      </c>
      <c r="H2276" s="191">
        <v>1</v>
      </c>
      <c r="I2276" s="192"/>
      <c r="J2276" s="191">
        <f>ROUND(I2276*H2276,0)</f>
        <v>0</v>
      </c>
      <c r="K2276" s="189" t="s">
        <v>164</v>
      </c>
      <c r="L2276" s="40"/>
      <c r="M2276" s="193" t="s">
        <v>1</v>
      </c>
      <c r="N2276" s="194" t="s">
        <v>41</v>
      </c>
      <c r="O2276" s="72"/>
      <c r="P2276" s="195">
        <f>O2276*H2276</f>
        <v>0</v>
      </c>
      <c r="Q2276" s="195">
        <v>0</v>
      </c>
      <c r="R2276" s="195">
        <f>Q2276*H2276</f>
        <v>0</v>
      </c>
      <c r="S2276" s="195">
        <v>0</v>
      </c>
      <c r="T2276" s="196">
        <f>S2276*H2276</f>
        <v>0</v>
      </c>
      <c r="U2276" s="35"/>
      <c r="V2276" s="35"/>
      <c r="W2276" s="35"/>
      <c r="X2276" s="35"/>
      <c r="Y2276" s="35"/>
      <c r="Z2276" s="35"/>
      <c r="AA2276" s="35"/>
      <c r="AB2276" s="35"/>
      <c r="AC2276" s="35"/>
      <c r="AD2276" s="35"/>
      <c r="AE2276" s="35"/>
      <c r="AR2276" s="197" t="s">
        <v>283</v>
      </c>
      <c r="AT2276" s="197" t="s">
        <v>160</v>
      </c>
      <c r="AU2276" s="197" t="s">
        <v>85</v>
      </c>
      <c r="AY2276" s="18" t="s">
        <v>158</v>
      </c>
      <c r="BE2276" s="198">
        <f>IF(N2276="základní",J2276,0)</f>
        <v>0</v>
      </c>
      <c r="BF2276" s="198">
        <f>IF(N2276="snížená",J2276,0)</f>
        <v>0</v>
      </c>
      <c r="BG2276" s="198">
        <f>IF(N2276="zákl. přenesená",J2276,0)</f>
        <v>0</v>
      </c>
      <c r="BH2276" s="198">
        <f>IF(N2276="sníž. přenesená",J2276,0)</f>
        <v>0</v>
      </c>
      <c r="BI2276" s="198">
        <f>IF(N2276="nulová",J2276,0)</f>
        <v>0</v>
      </c>
      <c r="BJ2276" s="18" t="s">
        <v>8</v>
      </c>
      <c r="BK2276" s="198">
        <f>ROUND(I2276*H2276,0)</f>
        <v>0</v>
      </c>
      <c r="BL2276" s="18" t="s">
        <v>283</v>
      </c>
      <c r="BM2276" s="197" t="s">
        <v>5071</v>
      </c>
    </row>
    <row r="2277" spans="1:65" s="2" customFormat="1" ht="126">
      <c r="A2277" s="35"/>
      <c r="B2277" s="36"/>
      <c r="C2277" s="37"/>
      <c r="D2277" s="199" t="s">
        <v>167</v>
      </c>
      <c r="E2277" s="37"/>
      <c r="F2277" s="200" t="s">
        <v>5051</v>
      </c>
      <c r="G2277" s="37"/>
      <c r="H2277" s="37"/>
      <c r="I2277" s="201"/>
      <c r="J2277" s="37"/>
      <c r="K2277" s="37"/>
      <c r="L2277" s="40"/>
      <c r="M2277" s="202"/>
      <c r="N2277" s="203"/>
      <c r="O2277" s="72"/>
      <c r="P2277" s="72"/>
      <c r="Q2277" s="72"/>
      <c r="R2277" s="72"/>
      <c r="S2277" s="72"/>
      <c r="T2277" s="73"/>
      <c r="U2277" s="35"/>
      <c r="V2277" s="35"/>
      <c r="W2277" s="35"/>
      <c r="X2277" s="35"/>
      <c r="Y2277" s="35"/>
      <c r="Z2277" s="35"/>
      <c r="AA2277" s="35"/>
      <c r="AB2277" s="35"/>
      <c r="AC2277" s="35"/>
      <c r="AD2277" s="35"/>
      <c r="AE2277" s="35"/>
      <c r="AT2277" s="18" t="s">
        <v>167</v>
      </c>
      <c r="AU2277" s="18" t="s">
        <v>85</v>
      </c>
    </row>
    <row r="2278" spans="1:65" s="13" customFormat="1" ht="11.25">
      <c r="B2278" s="204"/>
      <c r="C2278" s="205"/>
      <c r="D2278" s="199" t="s">
        <v>169</v>
      </c>
      <c r="E2278" s="206" t="s">
        <v>1</v>
      </c>
      <c r="F2278" s="207" t="s">
        <v>5072</v>
      </c>
      <c r="G2278" s="205"/>
      <c r="H2278" s="208">
        <v>1</v>
      </c>
      <c r="I2278" s="209"/>
      <c r="J2278" s="205"/>
      <c r="K2278" s="205"/>
      <c r="L2278" s="210"/>
      <c r="M2278" s="211"/>
      <c r="N2278" s="212"/>
      <c r="O2278" s="212"/>
      <c r="P2278" s="212"/>
      <c r="Q2278" s="212"/>
      <c r="R2278" s="212"/>
      <c r="S2278" s="212"/>
      <c r="T2278" s="213"/>
      <c r="AT2278" s="214" t="s">
        <v>169</v>
      </c>
      <c r="AU2278" s="214" t="s">
        <v>85</v>
      </c>
      <c r="AV2278" s="13" t="s">
        <v>85</v>
      </c>
      <c r="AW2278" s="13" t="s">
        <v>32</v>
      </c>
      <c r="AX2278" s="13" t="s">
        <v>8</v>
      </c>
      <c r="AY2278" s="214" t="s">
        <v>158</v>
      </c>
    </row>
    <row r="2279" spans="1:65" s="2" customFormat="1" ht="36">
      <c r="A2279" s="35"/>
      <c r="B2279" s="36"/>
      <c r="C2279" s="247" t="s">
        <v>5073</v>
      </c>
      <c r="D2279" s="247" t="s">
        <v>250</v>
      </c>
      <c r="E2279" s="248" t="s">
        <v>5074</v>
      </c>
      <c r="F2279" s="249" t="s">
        <v>5075</v>
      </c>
      <c r="G2279" s="250" t="s">
        <v>442</v>
      </c>
      <c r="H2279" s="251">
        <v>1</v>
      </c>
      <c r="I2279" s="252"/>
      <c r="J2279" s="251">
        <f>ROUND(I2279*H2279,0)</f>
        <v>0</v>
      </c>
      <c r="K2279" s="249" t="s">
        <v>164</v>
      </c>
      <c r="L2279" s="253"/>
      <c r="M2279" s="254" t="s">
        <v>1</v>
      </c>
      <c r="N2279" s="255" t="s">
        <v>41</v>
      </c>
      <c r="O2279" s="72"/>
      <c r="P2279" s="195">
        <f>O2279*H2279</f>
        <v>0</v>
      </c>
      <c r="Q2279" s="195">
        <v>7.6999999999999999E-2</v>
      </c>
      <c r="R2279" s="195">
        <f>Q2279*H2279</f>
        <v>7.6999999999999999E-2</v>
      </c>
      <c r="S2279" s="195">
        <v>0</v>
      </c>
      <c r="T2279" s="196">
        <f>S2279*H2279</f>
        <v>0</v>
      </c>
      <c r="U2279" s="35"/>
      <c r="V2279" s="35"/>
      <c r="W2279" s="35"/>
      <c r="X2279" s="35"/>
      <c r="Y2279" s="35"/>
      <c r="Z2279" s="35"/>
      <c r="AA2279" s="35"/>
      <c r="AB2279" s="35"/>
      <c r="AC2279" s="35"/>
      <c r="AD2279" s="35"/>
      <c r="AE2279" s="35"/>
      <c r="AR2279" s="197" t="s">
        <v>373</v>
      </c>
      <c r="AT2279" s="197" t="s">
        <v>250</v>
      </c>
      <c r="AU2279" s="197" t="s">
        <v>85</v>
      </c>
      <c r="AY2279" s="18" t="s">
        <v>158</v>
      </c>
      <c r="BE2279" s="198">
        <f>IF(N2279="základní",J2279,0)</f>
        <v>0</v>
      </c>
      <c r="BF2279" s="198">
        <f>IF(N2279="snížená",J2279,0)</f>
        <v>0</v>
      </c>
      <c r="BG2279" s="198">
        <f>IF(N2279="zákl. přenesená",J2279,0)</f>
        <v>0</v>
      </c>
      <c r="BH2279" s="198">
        <f>IF(N2279="sníž. přenesená",J2279,0)</f>
        <v>0</v>
      </c>
      <c r="BI2279" s="198">
        <f>IF(N2279="nulová",J2279,0)</f>
        <v>0</v>
      </c>
      <c r="BJ2279" s="18" t="s">
        <v>8</v>
      </c>
      <c r="BK2279" s="198">
        <f>ROUND(I2279*H2279,0)</f>
        <v>0</v>
      </c>
      <c r="BL2279" s="18" t="s">
        <v>283</v>
      </c>
      <c r="BM2279" s="197" t="s">
        <v>5076</v>
      </c>
    </row>
    <row r="2280" spans="1:65" s="13" customFormat="1" ht="11.25">
      <c r="B2280" s="204"/>
      <c r="C2280" s="205"/>
      <c r="D2280" s="199" t="s">
        <v>169</v>
      </c>
      <c r="E2280" s="206" t="s">
        <v>1</v>
      </c>
      <c r="F2280" s="207" t="s">
        <v>5072</v>
      </c>
      <c r="G2280" s="205"/>
      <c r="H2280" s="208">
        <v>1</v>
      </c>
      <c r="I2280" s="209"/>
      <c r="J2280" s="205"/>
      <c r="K2280" s="205"/>
      <c r="L2280" s="210"/>
      <c r="M2280" s="211"/>
      <c r="N2280" s="212"/>
      <c r="O2280" s="212"/>
      <c r="P2280" s="212"/>
      <c r="Q2280" s="212"/>
      <c r="R2280" s="212"/>
      <c r="S2280" s="212"/>
      <c r="T2280" s="213"/>
      <c r="AT2280" s="214" t="s">
        <v>169</v>
      </c>
      <c r="AU2280" s="214" t="s">
        <v>85</v>
      </c>
      <c r="AV2280" s="13" t="s">
        <v>85</v>
      </c>
      <c r="AW2280" s="13" t="s">
        <v>32</v>
      </c>
      <c r="AX2280" s="13" t="s">
        <v>76</v>
      </c>
      <c r="AY2280" s="214" t="s">
        <v>158</v>
      </c>
    </row>
    <row r="2281" spans="1:65" s="14" customFormat="1" ht="11.25">
      <c r="B2281" s="215"/>
      <c r="C2281" s="216"/>
      <c r="D2281" s="199" t="s">
        <v>169</v>
      </c>
      <c r="E2281" s="217" t="s">
        <v>1</v>
      </c>
      <c r="F2281" s="218" t="s">
        <v>4857</v>
      </c>
      <c r="G2281" s="216"/>
      <c r="H2281" s="217" t="s">
        <v>1</v>
      </c>
      <c r="I2281" s="219"/>
      <c r="J2281" s="216"/>
      <c r="K2281" s="216"/>
      <c r="L2281" s="220"/>
      <c r="M2281" s="221"/>
      <c r="N2281" s="222"/>
      <c r="O2281" s="222"/>
      <c r="P2281" s="222"/>
      <c r="Q2281" s="222"/>
      <c r="R2281" s="222"/>
      <c r="S2281" s="222"/>
      <c r="T2281" s="223"/>
      <c r="AT2281" s="224" t="s">
        <v>169</v>
      </c>
      <c r="AU2281" s="224" t="s">
        <v>85</v>
      </c>
      <c r="AV2281" s="14" t="s">
        <v>8</v>
      </c>
      <c r="AW2281" s="14" t="s">
        <v>32</v>
      </c>
      <c r="AX2281" s="14" t="s">
        <v>76</v>
      </c>
      <c r="AY2281" s="224" t="s">
        <v>158</v>
      </c>
    </row>
    <row r="2282" spans="1:65" s="16" customFormat="1" ht="11.25">
      <c r="B2282" s="236"/>
      <c r="C2282" s="237"/>
      <c r="D2282" s="199" t="s">
        <v>169</v>
      </c>
      <c r="E2282" s="238" t="s">
        <v>1</v>
      </c>
      <c r="F2282" s="239" t="s">
        <v>189</v>
      </c>
      <c r="G2282" s="237"/>
      <c r="H2282" s="240">
        <v>1</v>
      </c>
      <c r="I2282" s="241"/>
      <c r="J2282" s="237"/>
      <c r="K2282" s="237"/>
      <c r="L2282" s="242"/>
      <c r="M2282" s="243"/>
      <c r="N2282" s="244"/>
      <c r="O2282" s="244"/>
      <c r="P2282" s="244"/>
      <c r="Q2282" s="244"/>
      <c r="R2282" s="244"/>
      <c r="S2282" s="244"/>
      <c r="T2282" s="245"/>
      <c r="AT2282" s="246" t="s">
        <v>169</v>
      </c>
      <c r="AU2282" s="246" t="s">
        <v>85</v>
      </c>
      <c r="AV2282" s="16" t="s">
        <v>165</v>
      </c>
      <c r="AW2282" s="16" t="s">
        <v>32</v>
      </c>
      <c r="AX2282" s="16" t="s">
        <v>8</v>
      </c>
      <c r="AY2282" s="246" t="s">
        <v>158</v>
      </c>
    </row>
    <row r="2283" spans="1:65" s="2" customFormat="1" ht="16.5" customHeight="1">
      <c r="A2283" s="35"/>
      <c r="B2283" s="36"/>
      <c r="C2283" s="187" t="s">
        <v>5077</v>
      </c>
      <c r="D2283" s="187" t="s">
        <v>160</v>
      </c>
      <c r="E2283" s="188" t="s">
        <v>5078</v>
      </c>
      <c r="F2283" s="189" t="s">
        <v>5079</v>
      </c>
      <c r="G2283" s="190" t="s">
        <v>442</v>
      </c>
      <c r="H2283" s="191">
        <v>2</v>
      </c>
      <c r="I2283" s="192"/>
      <c r="J2283" s="191">
        <f>ROUND(I2283*H2283,0)</f>
        <v>0</v>
      </c>
      <c r="K2283" s="189" t="s">
        <v>164</v>
      </c>
      <c r="L2283" s="40"/>
      <c r="M2283" s="193" t="s">
        <v>1</v>
      </c>
      <c r="N2283" s="194" t="s">
        <v>41</v>
      </c>
      <c r="O2283" s="72"/>
      <c r="P2283" s="195">
        <f>O2283*H2283</f>
        <v>0</v>
      </c>
      <c r="Q2283" s="195">
        <v>0</v>
      </c>
      <c r="R2283" s="195">
        <f>Q2283*H2283</f>
        <v>0</v>
      </c>
      <c r="S2283" s="195">
        <v>0</v>
      </c>
      <c r="T2283" s="196">
        <f>S2283*H2283</f>
        <v>0</v>
      </c>
      <c r="U2283" s="35"/>
      <c r="V2283" s="35"/>
      <c r="W2283" s="35"/>
      <c r="X2283" s="35"/>
      <c r="Y2283" s="35"/>
      <c r="Z2283" s="35"/>
      <c r="AA2283" s="35"/>
      <c r="AB2283" s="35"/>
      <c r="AC2283" s="35"/>
      <c r="AD2283" s="35"/>
      <c r="AE2283" s="35"/>
      <c r="AR2283" s="197" t="s">
        <v>283</v>
      </c>
      <c r="AT2283" s="197" t="s">
        <v>160</v>
      </c>
      <c r="AU2283" s="197" t="s">
        <v>85</v>
      </c>
      <c r="AY2283" s="18" t="s">
        <v>158</v>
      </c>
      <c r="BE2283" s="198">
        <f>IF(N2283="základní",J2283,0)</f>
        <v>0</v>
      </c>
      <c r="BF2283" s="198">
        <f>IF(N2283="snížená",J2283,0)</f>
        <v>0</v>
      </c>
      <c r="BG2283" s="198">
        <f>IF(N2283="zákl. přenesená",J2283,0)</f>
        <v>0</v>
      </c>
      <c r="BH2283" s="198">
        <f>IF(N2283="sníž. přenesená",J2283,0)</f>
        <v>0</v>
      </c>
      <c r="BI2283" s="198">
        <f>IF(N2283="nulová",J2283,0)</f>
        <v>0</v>
      </c>
      <c r="BJ2283" s="18" t="s">
        <v>8</v>
      </c>
      <c r="BK2283" s="198">
        <f>ROUND(I2283*H2283,0)</f>
        <v>0</v>
      </c>
      <c r="BL2283" s="18" t="s">
        <v>283</v>
      </c>
      <c r="BM2283" s="197" t="s">
        <v>5080</v>
      </c>
    </row>
    <row r="2284" spans="1:65" s="2" customFormat="1" ht="126">
      <c r="A2284" s="35"/>
      <c r="B2284" s="36"/>
      <c r="C2284" s="37"/>
      <c r="D2284" s="199" t="s">
        <v>167</v>
      </c>
      <c r="E2284" s="37"/>
      <c r="F2284" s="200" t="s">
        <v>5051</v>
      </c>
      <c r="G2284" s="37"/>
      <c r="H2284" s="37"/>
      <c r="I2284" s="201"/>
      <c r="J2284" s="37"/>
      <c r="K2284" s="37"/>
      <c r="L2284" s="40"/>
      <c r="M2284" s="202"/>
      <c r="N2284" s="203"/>
      <c r="O2284" s="72"/>
      <c r="P2284" s="72"/>
      <c r="Q2284" s="72"/>
      <c r="R2284" s="72"/>
      <c r="S2284" s="72"/>
      <c r="T2284" s="73"/>
      <c r="U2284" s="35"/>
      <c r="V2284" s="35"/>
      <c r="W2284" s="35"/>
      <c r="X2284" s="35"/>
      <c r="Y2284" s="35"/>
      <c r="Z2284" s="35"/>
      <c r="AA2284" s="35"/>
      <c r="AB2284" s="35"/>
      <c r="AC2284" s="35"/>
      <c r="AD2284" s="35"/>
      <c r="AE2284" s="35"/>
      <c r="AT2284" s="18" t="s">
        <v>167</v>
      </c>
      <c r="AU2284" s="18" t="s">
        <v>85</v>
      </c>
    </row>
    <row r="2285" spans="1:65" s="13" customFormat="1" ht="11.25">
      <c r="B2285" s="204"/>
      <c r="C2285" s="205"/>
      <c r="D2285" s="199" t="s">
        <v>169</v>
      </c>
      <c r="E2285" s="206" t="s">
        <v>1</v>
      </c>
      <c r="F2285" s="207" t="s">
        <v>5081</v>
      </c>
      <c r="G2285" s="205"/>
      <c r="H2285" s="208">
        <v>1</v>
      </c>
      <c r="I2285" s="209"/>
      <c r="J2285" s="205"/>
      <c r="K2285" s="205"/>
      <c r="L2285" s="210"/>
      <c r="M2285" s="211"/>
      <c r="N2285" s="212"/>
      <c r="O2285" s="212"/>
      <c r="P2285" s="212"/>
      <c r="Q2285" s="212"/>
      <c r="R2285" s="212"/>
      <c r="S2285" s="212"/>
      <c r="T2285" s="213"/>
      <c r="AT2285" s="214" t="s">
        <v>169</v>
      </c>
      <c r="AU2285" s="214" t="s">
        <v>85</v>
      </c>
      <c r="AV2285" s="13" t="s">
        <v>85</v>
      </c>
      <c r="AW2285" s="13" t="s">
        <v>32</v>
      </c>
      <c r="AX2285" s="13" t="s">
        <v>76</v>
      </c>
      <c r="AY2285" s="214" t="s">
        <v>158</v>
      </c>
    </row>
    <row r="2286" spans="1:65" s="13" customFormat="1" ht="11.25">
      <c r="B2286" s="204"/>
      <c r="C2286" s="205"/>
      <c r="D2286" s="199" t="s">
        <v>169</v>
      </c>
      <c r="E2286" s="206" t="s">
        <v>1</v>
      </c>
      <c r="F2286" s="207" t="s">
        <v>5082</v>
      </c>
      <c r="G2286" s="205"/>
      <c r="H2286" s="208">
        <v>1</v>
      </c>
      <c r="I2286" s="209"/>
      <c r="J2286" s="205"/>
      <c r="K2286" s="205"/>
      <c r="L2286" s="210"/>
      <c r="M2286" s="211"/>
      <c r="N2286" s="212"/>
      <c r="O2286" s="212"/>
      <c r="P2286" s="212"/>
      <c r="Q2286" s="212"/>
      <c r="R2286" s="212"/>
      <c r="S2286" s="212"/>
      <c r="T2286" s="213"/>
      <c r="AT2286" s="214" t="s">
        <v>169</v>
      </c>
      <c r="AU2286" s="214" t="s">
        <v>85</v>
      </c>
      <c r="AV2286" s="13" t="s">
        <v>85</v>
      </c>
      <c r="AW2286" s="13" t="s">
        <v>32</v>
      </c>
      <c r="AX2286" s="13" t="s">
        <v>76</v>
      </c>
      <c r="AY2286" s="214" t="s">
        <v>158</v>
      </c>
    </row>
    <row r="2287" spans="1:65" s="16" customFormat="1" ht="11.25">
      <c r="B2287" s="236"/>
      <c r="C2287" s="237"/>
      <c r="D2287" s="199" t="s">
        <v>169</v>
      </c>
      <c r="E2287" s="238" t="s">
        <v>1</v>
      </c>
      <c r="F2287" s="239" t="s">
        <v>189</v>
      </c>
      <c r="G2287" s="237"/>
      <c r="H2287" s="240">
        <v>2</v>
      </c>
      <c r="I2287" s="241"/>
      <c r="J2287" s="237"/>
      <c r="K2287" s="237"/>
      <c r="L2287" s="242"/>
      <c r="M2287" s="243"/>
      <c r="N2287" s="244"/>
      <c r="O2287" s="244"/>
      <c r="P2287" s="244"/>
      <c r="Q2287" s="244"/>
      <c r="R2287" s="244"/>
      <c r="S2287" s="244"/>
      <c r="T2287" s="245"/>
      <c r="AT2287" s="246" t="s">
        <v>169</v>
      </c>
      <c r="AU2287" s="246" t="s">
        <v>85</v>
      </c>
      <c r="AV2287" s="16" t="s">
        <v>165</v>
      </c>
      <c r="AW2287" s="16" t="s">
        <v>32</v>
      </c>
      <c r="AX2287" s="16" t="s">
        <v>8</v>
      </c>
      <c r="AY2287" s="246" t="s">
        <v>158</v>
      </c>
    </row>
    <row r="2288" spans="1:65" s="2" customFormat="1" ht="48">
      <c r="A2288" s="35"/>
      <c r="B2288" s="36"/>
      <c r="C2288" s="247" t="s">
        <v>5083</v>
      </c>
      <c r="D2288" s="247" t="s">
        <v>250</v>
      </c>
      <c r="E2288" s="248" t="s">
        <v>5084</v>
      </c>
      <c r="F2288" s="249" t="s">
        <v>5085</v>
      </c>
      <c r="G2288" s="250" t="s">
        <v>442</v>
      </c>
      <c r="H2288" s="251">
        <v>1</v>
      </c>
      <c r="I2288" s="252"/>
      <c r="J2288" s="251">
        <f>ROUND(I2288*H2288,0)</f>
        <v>0</v>
      </c>
      <c r="K2288" s="249" t="s">
        <v>1</v>
      </c>
      <c r="L2288" s="253"/>
      <c r="M2288" s="254" t="s">
        <v>1</v>
      </c>
      <c r="N2288" s="255" t="s">
        <v>41</v>
      </c>
      <c r="O2288" s="72"/>
      <c r="P2288" s="195">
        <f>O2288*H2288</f>
        <v>0</v>
      </c>
      <c r="Q2288" s="195">
        <v>0.16</v>
      </c>
      <c r="R2288" s="195">
        <f>Q2288*H2288</f>
        <v>0.16</v>
      </c>
      <c r="S2288" s="195">
        <v>0</v>
      </c>
      <c r="T2288" s="196">
        <f>S2288*H2288</f>
        <v>0</v>
      </c>
      <c r="U2288" s="35"/>
      <c r="V2288" s="35"/>
      <c r="W2288" s="35"/>
      <c r="X2288" s="35"/>
      <c r="Y2288" s="35"/>
      <c r="Z2288" s="35"/>
      <c r="AA2288" s="35"/>
      <c r="AB2288" s="35"/>
      <c r="AC2288" s="35"/>
      <c r="AD2288" s="35"/>
      <c r="AE2288" s="35"/>
      <c r="AR2288" s="197" t="s">
        <v>373</v>
      </c>
      <c r="AT2288" s="197" t="s">
        <v>250</v>
      </c>
      <c r="AU2288" s="197" t="s">
        <v>85</v>
      </c>
      <c r="AY2288" s="18" t="s">
        <v>158</v>
      </c>
      <c r="BE2288" s="198">
        <f>IF(N2288="základní",J2288,0)</f>
        <v>0</v>
      </c>
      <c r="BF2288" s="198">
        <f>IF(N2288="snížená",J2288,0)</f>
        <v>0</v>
      </c>
      <c r="BG2288" s="198">
        <f>IF(N2288="zákl. přenesená",J2288,0)</f>
        <v>0</v>
      </c>
      <c r="BH2288" s="198">
        <f>IF(N2288="sníž. přenesená",J2288,0)</f>
        <v>0</v>
      </c>
      <c r="BI2288" s="198">
        <f>IF(N2288="nulová",J2288,0)</f>
        <v>0</v>
      </c>
      <c r="BJ2288" s="18" t="s">
        <v>8</v>
      </c>
      <c r="BK2288" s="198">
        <f>ROUND(I2288*H2288,0)</f>
        <v>0</v>
      </c>
      <c r="BL2288" s="18" t="s">
        <v>283</v>
      </c>
      <c r="BM2288" s="197" t="s">
        <v>5086</v>
      </c>
    </row>
    <row r="2289" spans="1:65" s="13" customFormat="1" ht="11.25">
      <c r="B2289" s="204"/>
      <c r="C2289" s="205"/>
      <c r="D2289" s="199" t="s">
        <v>169</v>
      </c>
      <c r="E2289" s="206" t="s">
        <v>1</v>
      </c>
      <c r="F2289" s="207" t="s">
        <v>5081</v>
      </c>
      <c r="G2289" s="205"/>
      <c r="H2289" s="208">
        <v>1</v>
      </c>
      <c r="I2289" s="209"/>
      <c r="J2289" s="205"/>
      <c r="K2289" s="205"/>
      <c r="L2289" s="210"/>
      <c r="M2289" s="211"/>
      <c r="N2289" s="212"/>
      <c r="O2289" s="212"/>
      <c r="P2289" s="212"/>
      <c r="Q2289" s="212"/>
      <c r="R2289" s="212"/>
      <c r="S2289" s="212"/>
      <c r="T2289" s="213"/>
      <c r="AT2289" s="214" t="s">
        <v>169</v>
      </c>
      <c r="AU2289" s="214" t="s">
        <v>85</v>
      </c>
      <c r="AV2289" s="13" t="s">
        <v>85</v>
      </c>
      <c r="AW2289" s="13" t="s">
        <v>32</v>
      </c>
      <c r="AX2289" s="13" t="s">
        <v>76</v>
      </c>
      <c r="AY2289" s="214" t="s">
        <v>158</v>
      </c>
    </row>
    <row r="2290" spans="1:65" s="14" customFormat="1" ht="22.5">
      <c r="B2290" s="215"/>
      <c r="C2290" s="216"/>
      <c r="D2290" s="199" t="s">
        <v>169</v>
      </c>
      <c r="E2290" s="217" t="s">
        <v>1</v>
      </c>
      <c r="F2290" s="218" t="s">
        <v>5087</v>
      </c>
      <c r="G2290" s="216"/>
      <c r="H2290" s="217" t="s">
        <v>1</v>
      </c>
      <c r="I2290" s="219"/>
      <c r="J2290" s="216"/>
      <c r="K2290" s="216"/>
      <c r="L2290" s="220"/>
      <c r="M2290" s="221"/>
      <c r="N2290" s="222"/>
      <c r="O2290" s="222"/>
      <c r="P2290" s="222"/>
      <c r="Q2290" s="222"/>
      <c r="R2290" s="222"/>
      <c r="S2290" s="222"/>
      <c r="T2290" s="223"/>
      <c r="AT2290" s="224" t="s">
        <v>169</v>
      </c>
      <c r="AU2290" s="224" t="s">
        <v>85</v>
      </c>
      <c r="AV2290" s="14" t="s">
        <v>8</v>
      </c>
      <c r="AW2290" s="14" t="s">
        <v>32</v>
      </c>
      <c r="AX2290" s="14" t="s">
        <v>76</v>
      </c>
      <c r="AY2290" s="224" t="s">
        <v>158</v>
      </c>
    </row>
    <row r="2291" spans="1:65" s="16" customFormat="1" ht="11.25">
      <c r="B2291" s="236"/>
      <c r="C2291" s="237"/>
      <c r="D2291" s="199" t="s">
        <v>169</v>
      </c>
      <c r="E2291" s="238" t="s">
        <v>1</v>
      </c>
      <c r="F2291" s="239" t="s">
        <v>189</v>
      </c>
      <c r="G2291" s="237"/>
      <c r="H2291" s="240">
        <v>1</v>
      </c>
      <c r="I2291" s="241"/>
      <c r="J2291" s="237"/>
      <c r="K2291" s="237"/>
      <c r="L2291" s="242"/>
      <c r="M2291" s="243"/>
      <c r="N2291" s="244"/>
      <c r="O2291" s="244"/>
      <c r="P2291" s="244"/>
      <c r="Q2291" s="244"/>
      <c r="R2291" s="244"/>
      <c r="S2291" s="244"/>
      <c r="T2291" s="245"/>
      <c r="AT2291" s="246" t="s">
        <v>169</v>
      </c>
      <c r="AU2291" s="246" t="s">
        <v>85</v>
      </c>
      <c r="AV2291" s="16" t="s">
        <v>165</v>
      </c>
      <c r="AW2291" s="16" t="s">
        <v>32</v>
      </c>
      <c r="AX2291" s="16" t="s">
        <v>8</v>
      </c>
      <c r="AY2291" s="246" t="s">
        <v>158</v>
      </c>
    </row>
    <row r="2292" spans="1:65" s="2" customFormat="1" ht="48">
      <c r="A2292" s="35"/>
      <c r="B2292" s="36"/>
      <c r="C2292" s="247" t="s">
        <v>5088</v>
      </c>
      <c r="D2292" s="247" t="s">
        <v>250</v>
      </c>
      <c r="E2292" s="248" t="s">
        <v>5089</v>
      </c>
      <c r="F2292" s="249" t="s">
        <v>5090</v>
      </c>
      <c r="G2292" s="250" t="s">
        <v>442</v>
      </c>
      <c r="H2292" s="251">
        <v>1</v>
      </c>
      <c r="I2292" s="252"/>
      <c r="J2292" s="251">
        <f>ROUND(I2292*H2292,0)</f>
        <v>0</v>
      </c>
      <c r="K2292" s="249" t="s">
        <v>1</v>
      </c>
      <c r="L2292" s="253"/>
      <c r="M2292" s="254" t="s">
        <v>1</v>
      </c>
      <c r="N2292" s="255" t="s">
        <v>41</v>
      </c>
      <c r="O2292" s="72"/>
      <c r="P2292" s="195">
        <f>O2292*H2292</f>
        <v>0</v>
      </c>
      <c r="Q2292" s="195">
        <v>0.23200000000000001</v>
      </c>
      <c r="R2292" s="195">
        <f>Q2292*H2292</f>
        <v>0.23200000000000001</v>
      </c>
      <c r="S2292" s="195">
        <v>0</v>
      </c>
      <c r="T2292" s="196">
        <f>S2292*H2292</f>
        <v>0</v>
      </c>
      <c r="U2292" s="35"/>
      <c r="V2292" s="35"/>
      <c r="W2292" s="35"/>
      <c r="X2292" s="35"/>
      <c r="Y2292" s="35"/>
      <c r="Z2292" s="35"/>
      <c r="AA2292" s="35"/>
      <c r="AB2292" s="35"/>
      <c r="AC2292" s="35"/>
      <c r="AD2292" s="35"/>
      <c r="AE2292" s="35"/>
      <c r="AR2292" s="197" t="s">
        <v>373</v>
      </c>
      <c r="AT2292" s="197" t="s">
        <v>250</v>
      </c>
      <c r="AU2292" s="197" t="s">
        <v>85</v>
      </c>
      <c r="AY2292" s="18" t="s">
        <v>158</v>
      </c>
      <c r="BE2292" s="198">
        <f>IF(N2292="základní",J2292,0)</f>
        <v>0</v>
      </c>
      <c r="BF2292" s="198">
        <f>IF(N2292="snížená",J2292,0)</f>
        <v>0</v>
      </c>
      <c r="BG2292" s="198">
        <f>IF(N2292="zákl. přenesená",J2292,0)</f>
        <v>0</v>
      </c>
      <c r="BH2292" s="198">
        <f>IF(N2292="sníž. přenesená",J2292,0)</f>
        <v>0</v>
      </c>
      <c r="BI2292" s="198">
        <f>IF(N2292="nulová",J2292,0)</f>
        <v>0</v>
      </c>
      <c r="BJ2292" s="18" t="s">
        <v>8</v>
      </c>
      <c r="BK2292" s="198">
        <f>ROUND(I2292*H2292,0)</f>
        <v>0</v>
      </c>
      <c r="BL2292" s="18" t="s">
        <v>283</v>
      </c>
      <c r="BM2292" s="197" t="s">
        <v>5091</v>
      </c>
    </row>
    <row r="2293" spans="1:65" s="13" customFormat="1" ht="11.25">
      <c r="B2293" s="204"/>
      <c r="C2293" s="205"/>
      <c r="D2293" s="199" t="s">
        <v>169</v>
      </c>
      <c r="E2293" s="206" t="s">
        <v>1</v>
      </c>
      <c r="F2293" s="207" t="s">
        <v>5082</v>
      </c>
      <c r="G2293" s="205"/>
      <c r="H2293" s="208">
        <v>1</v>
      </c>
      <c r="I2293" s="209"/>
      <c r="J2293" s="205"/>
      <c r="K2293" s="205"/>
      <c r="L2293" s="210"/>
      <c r="M2293" s="211"/>
      <c r="N2293" s="212"/>
      <c r="O2293" s="212"/>
      <c r="P2293" s="212"/>
      <c r="Q2293" s="212"/>
      <c r="R2293" s="212"/>
      <c r="S2293" s="212"/>
      <c r="T2293" s="213"/>
      <c r="AT2293" s="214" t="s">
        <v>169</v>
      </c>
      <c r="AU2293" s="214" t="s">
        <v>85</v>
      </c>
      <c r="AV2293" s="13" t="s">
        <v>85</v>
      </c>
      <c r="AW2293" s="13" t="s">
        <v>32</v>
      </c>
      <c r="AX2293" s="13" t="s">
        <v>76</v>
      </c>
      <c r="AY2293" s="214" t="s">
        <v>158</v>
      </c>
    </row>
    <row r="2294" spans="1:65" s="14" customFormat="1" ht="22.5">
      <c r="B2294" s="215"/>
      <c r="C2294" s="216"/>
      <c r="D2294" s="199" t="s">
        <v>169</v>
      </c>
      <c r="E2294" s="217" t="s">
        <v>1</v>
      </c>
      <c r="F2294" s="218" t="s">
        <v>5087</v>
      </c>
      <c r="G2294" s="216"/>
      <c r="H2294" s="217" t="s">
        <v>1</v>
      </c>
      <c r="I2294" s="219"/>
      <c r="J2294" s="216"/>
      <c r="K2294" s="216"/>
      <c r="L2294" s="220"/>
      <c r="M2294" s="221"/>
      <c r="N2294" s="222"/>
      <c r="O2294" s="222"/>
      <c r="P2294" s="222"/>
      <c r="Q2294" s="222"/>
      <c r="R2294" s="222"/>
      <c r="S2294" s="222"/>
      <c r="T2294" s="223"/>
      <c r="AT2294" s="224" t="s">
        <v>169</v>
      </c>
      <c r="AU2294" s="224" t="s">
        <v>85</v>
      </c>
      <c r="AV2294" s="14" t="s">
        <v>8</v>
      </c>
      <c r="AW2294" s="14" t="s">
        <v>32</v>
      </c>
      <c r="AX2294" s="14" t="s">
        <v>76</v>
      </c>
      <c r="AY2294" s="224" t="s">
        <v>158</v>
      </c>
    </row>
    <row r="2295" spans="1:65" s="16" customFormat="1" ht="11.25">
      <c r="B2295" s="236"/>
      <c r="C2295" s="237"/>
      <c r="D2295" s="199" t="s">
        <v>169</v>
      </c>
      <c r="E2295" s="238" t="s">
        <v>1</v>
      </c>
      <c r="F2295" s="239" t="s">
        <v>189</v>
      </c>
      <c r="G2295" s="237"/>
      <c r="H2295" s="240">
        <v>1</v>
      </c>
      <c r="I2295" s="241"/>
      <c r="J2295" s="237"/>
      <c r="K2295" s="237"/>
      <c r="L2295" s="242"/>
      <c r="M2295" s="243"/>
      <c r="N2295" s="244"/>
      <c r="O2295" s="244"/>
      <c r="P2295" s="244"/>
      <c r="Q2295" s="244"/>
      <c r="R2295" s="244"/>
      <c r="S2295" s="244"/>
      <c r="T2295" s="245"/>
      <c r="AT2295" s="246" t="s">
        <v>169</v>
      </c>
      <c r="AU2295" s="246" t="s">
        <v>85</v>
      </c>
      <c r="AV2295" s="16" t="s">
        <v>165</v>
      </c>
      <c r="AW2295" s="16" t="s">
        <v>32</v>
      </c>
      <c r="AX2295" s="16" t="s">
        <v>8</v>
      </c>
      <c r="AY2295" s="246" t="s">
        <v>158</v>
      </c>
    </row>
    <row r="2296" spans="1:65" s="2" customFormat="1" ht="24">
      <c r="A2296" s="35"/>
      <c r="B2296" s="36"/>
      <c r="C2296" s="187" t="s">
        <v>5092</v>
      </c>
      <c r="D2296" s="187" t="s">
        <v>160</v>
      </c>
      <c r="E2296" s="188" t="s">
        <v>5093</v>
      </c>
      <c r="F2296" s="189" t="s">
        <v>5094</v>
      </c>
      <c r="G2296" s="190" t="s">
        <v>442</v>
      </c>
      <c r="H2296" s="191">
        <v>2</v>
      </c>
      <c r="I2296" s="192"/>
      <c r="J2296" s="191">
        <f>ROUND(I2296*H2296,0)</f>
        <v>0</v>
      </c>
      <c r="K2296" s="189" t="s">
        <v>1</v>
      </c>
      <c r="L2296" s="40"/>
      <c r="M2296" s="193" t="s">
        <v>1</v>
      </c>
      <c r="N2296" s="194" t="s">
        <v>41</v>
      </c>
      <c r="O2296" s="72"/>
      <c r="P2296" s="195">
        <f>O2296*H2296</f>
        <v>0</v>
      </c>
      <c r="Q2296" s="195">
        <v>0</v>
      </c>
      <c r="R2296" s="195">
        <f>Q2296*H2296</f>
        <v>0</v>
      </c>
      <c r="S2296" s="195">
        <v>0</v>
      </c>
      <c r="T2296" s="196">
        <f>S2296*H2296</f>
        <v>0</v>
      </c>
      <c r="U2296" s="35"/>
      <c r="V2296" s="35"/>
      <c r="W2296" s="35"/>
      <c r="X2296" s="35"/>
      <c r="Y2296" s="35"/>
      <c r="Z2296" s="35"/>
      <c r="AA2296" s="35"/>
      <c r="AB2296" s="35"/>
      <c r="AC2296" s="35"/>
      <c r="AD2296" s="35"/>
      <c r="AE2296" s="35"/>
      <c r="AR2296" s="197" t="s">
        <v>283</v>
      </c>
      <c r="AT2296" s="197" t="s">
        <v>160</v>
      </c>
      <c r="AU2296" s="197" t="s">
        <v>85</v>
      </c>
      <c r="AY2296" s="18" t="s">
        <v>158</v>
      </c>
      <c r="BE2296" s="198">
        <f>IF(N2296="základní",J2296,0)</f>
        <v>0</v>
      </c>
      <c r="BF2296" s="198">
        <f>IF(N2296="snížená",J2296,0)</f>
        <v>0</v>
      </c>
      <c r="BG2296" s="198">
        <f>IF(N2296="zákl. přenesená",J2296,0)</f>
        <v>0</v>
      </c>
      <c r="BH2296" s="198">
        <f>IF(N2296="sníž. přenesená",J2296,0)</f>
        <v>0</v>
      </c>
      <c r="BI2296" s="198">
        <f>IF(N2296="nulová",J2296,0)</f>
        <v>0</v>
      </c>
      <c r="BJ2296" s="18" t="s">
        <v>8</v>
      </c>
      <c r="BK2296" s="198">
        <f>ROUND(I2296*H2296,0)</f>
        <v>0</v>
      </c>
      <c r="BL2296" s="18" t="s">
        <v>283</v>
      </c>
      <c r="BM2296" s="197" t="s">
        <v>5095</v>
      </c>
    </row>
    <row r="2297" spans="1:65" s="2" customFormat="1" ht="126">
      <c r="A2297" s="35"/>
      <c r="B2297" s="36"/>
      <c r="C2297" s="37"/>
      <c r="D2297" s="199" t="s">
        <v>167</v>
      </c>
      <c r="E2297" s="37"/>
      <c r="F2297" s="200" t="s">
        <v>5051</v>
      </c>
      <c r="G2297" s="37"/>
      <c r="H2297" s="37"/>
      <c r="I2297" s="201"/>
      <c r="J2297" s="37"/>
      <c r="K2297" s="37"/>
      <c r="L2297" s="40"/>
      <c r="M2297" s="202"/>
      <c r="N2297" s="203"/>
      <c r="O2297" s="72"/>
      <c r="P2297" s="72"/>
      <c r="Q2297" s="72"/>
      <c r="R2297" s="72"/>
      <c r="S2297" s="72"/>
      <c r="T2297" s="73"/>
      <c r="U2297" s="35"/>
      <c r="V2297" s="35"/>
      <c r="W2297" s="35"/>
      <c r="X2297" s="35"/>
      <c r="Y2297" s="35"/>
      <c r="Z2297" s="35"/>
      <c r="AA2297" s="35"/>
      <c r="AB2297" s="35"/>
      <c r="AC2297" s="35"/>
      <c r="AD2297" s="35"/>
      <c r="AE2297" s="35"/>
      <c r="AT2297" s="18" t="s">
        <v>167</v>
      </c>
      <c r="AU2297" s="18" t="s">
        <v>85</v>
      </c>
    </row>
    <row r="2298" spans="1:65" s="13" customFormat="1" ht="11.25">
      <c r="B2298" s="204"/>
      <c r="C2298" s="205"/>
      <c r="D2298" s="199" t="s">
        <v>169</v>
      </c>
      <c r="E2298" s="206" t="s">
        <v>1</v>
      </c>
      <c r="F2298" s="207" t="s">
        <v>5062</v>
      </c>
      <c r="G2298" s="205"/>
      <c r="H2298" s="208">
        <v>2</v>
      </c>
      <c r="I2298" s="209"/>
      <c r="J2298" s="205"/>
      <c r="K2298" s="205"/>
      <c r="L2298" s="210"/>
      <c r="M2298" s="211"/>
      <c r="N2298" s="212"/>
      <c r="O2298" s="212"/>
      <c r="P2298" s="212"/>
      <c r="Q2298" s="212"/>
      <c r="R2298" s="212"/>
      <c r="S2298" s="212"/>
      <c r="T2298" s="213"/>
      <c r="AT2298" s="214" t="s">
        <v>169</v>
      </c>
      <c r="AU2298" s="214" t="s">
        <v>85</v>
      </c>
      <c r="AV2298" s="13" t="s">
        <v>85</v>
      </c>
      <c r="AW2298" s="13" t="s">
        <v>32</v>
      </c>
      <c r="AX2298" s="13" t="s">
        <v>76</v>
      </c>
      <c r="AY2298" s="214" t="s">
        <v>158</v>
      </c>
    </row>
    <row r="2299" spans="1:65" s="16" customFormat="1" ht="11.25">
      <c r="B2299" s="236"/>
      <c r="C2299" s="237"/>
      <c r="D2299" s="199" t="s">
        <v>169</v>
      </c>
      <c r="E2299" s="238" t="s">
        <v>1</v>
      </c>
      <c r="F2299" s="239" t="s">
        <v>189</v>
      </c>
      <c r="G2299" s="237"/>
      <c r="H2299" s="240">
        <v>2</v>
      </c>
      <c r="I2299" s="241"/>
      <c r="J2299" s="237"/>
      <c r="K2299" s="237"/>
      <c r="L2299" s="242"/>
      <c r="M2299" s="243"/>
      <c r="N2299" s="244"/>
      <c r="O2299" s="244"/>
      <c r="P2299" s="244"/>
      <c r="Q2299" s="244"/>
      <c r="R2299" s="244"/>
      <c r="S2299" s="244"/>
      <c r="T2299" s="245"/>
      <c r="AT2299" s="246" t="s">
        <v>169</v>
      </c>
      <c r="AU2299" s="246" t="s">
        <v>85</v>
      </c>
      <c r="AV2299" s="16" t="s">
        <v>165</v>
      </c>
      <c r="AW2299" s="16" t="s">
        <v>32</v>
      </c>
      <c r="AX2299" s="16" t="s">
        <v>8</v>
      </c>
      <c r="AY2299" s="246" t="s">
        <v>158</v>
      </c>
    </row>
    <row r="2300" spans="1:65" s="2" customFormat="1" ht="24">
      <c r="A2300" s="35"/>
      <c r="B2300" s="36"/>
      <c r="C2300" s="187" t="s">
        <v>5096</v>
      </c>
      <c r="D2300" s="187" t="s">
        <v>160</v>
      </c>
      <c r="E2300" s="188" t="s">
        <v>5097</v>
      </c>
      <c r="F2300" s="189" t="s">
        <v>5098</v>
      </c>
      <c r="G2300" s="190" t="s">
        <v>442</v>
      </c>
      <c r="H2300" s="191">
        <v>8</v>
      </c>
      <c r="I2300" s="192"/>
      <c r="J2300" s="191">
        <f>ROUND(I2300*H2300,0)</f>
        <v>0</v>
      </c>
      <c r="K2300" s="189" t="s">
        <v>1</v>
      </c>
      <c r="L2300" s="40"/>
      <c r="M2300" s="193" t="s">
        <v>1</v>
      </c>
      <c r="N2300" s="194" t="s">
        <v>41</v>
      </c>
      <c r="O2300" s="72"/>
      <c r="P2300" s="195">
        <f>O2300*H2300</f>
        <v>0</v>
      </c>
      <c r="Q2300" s="195">
        <v>0</v>
      </c>
      <c r="R2300" s="195">
        <f>Q2300*H2300</f>
        <v>0</v>
      </c>
      <c r="S2300" s="195">
        <v>0</v>
      </c>
      <c r="T2300" s="196">
        <f>S2300*H2300</f>
        <v>0</v>
      </c>
      <c r="U2300" s="35"/>
      <c r="V2300" s="35"/>
      <c r="W2300" s="35"/>
      <c r="X2300" s="35"/>
      <c r="Y2300" s="35"/>
      <c r="Z2300" s="35"/>
      <c r="AA2300" s="35"/>
      <c r="AB2300" s="35"/>
      <c r="AC2300" s="35"/>
      <c r="AD2300" s="35"/>
      <c r="AE2300" s="35"/>
      <c r="AR2300" s="197" t="s">
        <v>283</v>
      </c>
      <c r="AT2300" s="197" t="s">
        <v>160</v>
      </c>
      <c r="AU2300" s="197" t="s">
        <v>85</v>
      </c>
      <c r="AY2300" s="18" t="s">
        <v>158</v>
      </c>
      <c r="BE2300" s="198">
        <f>IF(N2300="základní",J2300,0)</f>
        <v>0</v>
      </c>
      <c r="BF2300" s="198">
        <f>IF(N2300="snížená",J2300,0)</f>
        <v>0</v>
      </c>
      <c r="BG2300" s="198">
        <f>IF(N2300="zákl. přenesená",J2300,0)</f>
        <v>0</v>
      </c>
      <c r="BH2300" s="198">
        <f>IF(N2300="sníž. přenesená",J2300,0)</f>
        <v>0</v>
      </c>
      <c r="BI2300" s="198">
        <f>IF(N2300="nulová",J2300,0)</f>
        <v>0</v>
      </c>
      <c r="BJ2300" s="18" t="s">
        <v>8</v>
      </c>
      <c r="BK2300" s="198">
        <f>ROUND(I2300*H2300,0)</f>
        <v>0</v>
      </c>
      <c r="BL2300" s="18" t="s">
        <v>283</v>
      </c>
      <c r="BM2300" s="197" t="s">
        <v>5099</v>
      </c>
    </row>
    <row r="2301" spans="1:65" s="2" customFormat="1" ht="126">
      <c r="A2301" s="35"/>
      <c r="B2301" s="36"/>
      <c r="C2301" s="37"/>
      <c r="D2301" s="199" t="s">
        <v>167</v>
      </c>
      <c r="E2301" s="37"/>
      <c r="F2301" s="200" t="s">
        <v>5051</v>
      </c>
      <c r="G2301" s="37"/>
      <c r="H2301" s="37"/>
      <c r="I2301" s="201"/>
      <c r="J2301" s="37"/>
      <c r="K2301" s="37"/>
      <c r="L2301" s="40"/>
      <c r="M2301" s="202"/>
      <c r="N2301" s="203"/>
      <c r="O2301" s="72"/>
      <c r="P2301" s="72"/>
      <c r="Q2301" s="72"/>
      <c r="R2301" s="72"/>
      <c r="S2301" s="72"/>
      <c r="T2301" s="73"/>
      <c r="U2301" s="35"/>
      <c r="V2301" s="35"/>
      <c r="W2301" s="35"/>
      <c r="X2301" s="35"/>
      <c r="Y2301" s="35"/>
      <c r="Z2301" s="35"/>
      <c r="AA2301" s="35"/>
      <c r="AB2301" s="35"/>
      <c r="AC2301" s="35"/>
      <c r="AD2301" s="35"/>
      <c r="AE2301" s="35"/>
      <c r="AT2301" s="18" t="s">
        <v>167</v>
      </c>
      <c r="AU2301" s="18" t="s">
        <v>85</v>
      </c>
    </row>
    <row r="2302" spans="1:65" s="13" customFormat="1" ht="11.25">
      <c r="B2302" s="204"/>
      <c r="C2302" s="205"/>
      <c r="D2302" s="199" t="s">
        <v>169</v>
      </c>
      <c r="E2302" s="206" t="s">
        <v>1</v>
      </c>
      <c r="F2302" s="207" t="s">
        <v>5100</v>
      </c>
      <c r="G2302" s="205"/>
      <c r="H2302" s="208">
        <v>6</v>
      </c>
      <c r="I2302" s="209"/>
      <c r="J2302" s="205"/>
      <c r="K2302" s="205"/>
      <c r="L2302" s="210"/>
      <c r="M2302" s="211"/>
      <c r="N2302" s="212"/>
      <c r="O2302" s="212"/>
      <c r="P2302" s="212"/>
      <c r="Q2302" s="212"/>
      <c r="R2302" s="212"/>
      <c r="S2302" s="212"/>
      <c r="T2302" s="213"/>
      <c r="AT2302" s="214" t="s">
        <v>169</v>
      </c>
      <c r="AU2302" s="214" t="s">
        <v>85</v>
      </c>
      <c r="AV2302" s="13" t="s">
        <v>85</v>
      </c>
      <c r="AW2302" s="13" t="s">
        <v>32</v>
      </c>
      <c r="AX2302" s="13" t="s">
        <v>76</v>
      </c>
      <c r="AY2302" s="214" t="s">
        <v>158</v>
      </c>
    </row>
    <row r="2303" spans="1:65" s="13" customFormat="1" ht="11.25">
      <c r="B2303" s="204"/>
      <c r="C2303" s="205"/>
      <c r="D2303" s="199" t="s">
        <v>169</v>
      </c>
      <c r="E2303" s="206" t="s">
        <v>1</v>
      </c>
      <c r="F2303" s="207" t="s">
        <v>85</v>
      </c>
      <c r="G2303" s="205"/>
      <c r="H2303" s="208">
        <v>2</v>
      </c>
      <c r="I2303" s="209"/>
      <c r="J2303" s="205"/>
      <c r="K2303" s="205"/>
      <c r="L2303" s="210"/>
      <c r="M2303" s="211"/>
      <c r="N2303" s="212"/>
      <c r="O2303" s="212"/>
      <c r="P2303" s="212"/>
      <c r="Q2303" s="212"/>
      <c r="R2303" s="212"/>
      <c r="S2303" s="212"/>
      <c r="T2303" s="213"/>
      <c r="AT2303" s="214" t="s">
        <v>169</v>
      </c>
      <c r="AU2303" s="214" t="s">
        <v>85</v>
      </c>
      <c r="AV2303" s="13" t="s">
        <v>85</v>
      </c>
      <c r="AW2303" s="13" t="s">
        <v>32</v>
      </c>
      <c r="AX2303" s="13" t="s">
        <v>76</v>
      </c>
      <c r="AY2303" s="214" t="s">
        <v>158</v>
      </c>
    </row>
    <row r="2304" spans="1:65" s="16" customFormat="1" ht="11.25">
      <c r="B2304" s="236"/>
      <c r="C2304" s="237"/>
      <c r="D2304" s="199" t="s">
        <v>169</v>
      </c>
      <c r="E2304" s="238" t="s">
        <v>1</v>
      </c>
      <c r="F2304" s="239" t="s">
        <v>189</v>
      </c>
      <c r="G2304" s="237"/>
      <c r="H2304" s="240">
        <v>8</v>
      </c>
      <c r="I2304" s="241"/>
      <c r="J2304" s="237"/>
      <c r="K2304" s="237"/>
      <c r="L2304" s="242"/>
      <c r="M2304" s="243"/>
      <c r="N2304" s="244"/>
      <c r="O2304" s="244"/>
      <c r="P2304" s="244"/>
      <c r="Q2304" s="244"/>
      <c r="R2304" s="244"/>
      <c r="S2304" s="244"/>
      <c r="T2304" s="245"/>
      <c r="AT2304" s="246" t="s">
        <v>169</v>
      </c>
      <c r="AU2304" s="246" t="s">
        <v>85</v>
      </c>
      <c r="AV2304" s="16" t="s">
        <v>165</v>
      </c>
      <c r="AW2304" s="16" t="s">
        <v>32</v>
      </c>
      <c r="AX2304" s="16" t="s">
        <v>8</v>
      </c>
      <c r="AY2304" s="246" t="s">
        <v>158</v>
      </c>
    </row>
    <row r="2305" spans="1:65" s="2" customFormat="1" ht="21.75" customHeight="1">
      <c r="A2305" s="35"/>
      <c r="B2305" s="36"/>
      <c r="C2305" s="187" t="s">
        <v>5101</v>
      </c>
      <c r="D2305" s="187" t="s">
        <v>160</v>
      </c>
      <c r="E2305" s="188" t="s">
        <v>5102</v>
      </c>
      <c r="F2305" s="189" t="s">
        <v>5103</v>
      </c>
      <c r="G2305" s="190" t="s">
        <v>442</v>
      </c>
      <c r="H2305" s="191">
        <v>8</v>
      </c>
      <c r="I2305" s="192"/>
      <c r="J2305" s="191">
        <f>ROUND(I2305*H2305,0)</f>
        <v>0</v>
      </c>
      <c r="K2305" s="189" t="s">
        <v>164</v>
      </c>
      <c r="L2305" s="40"/>
      <c r="M2305" s="193" t="s">
        <v>1</v>
      </c>
      <c r="N2305" s="194" t="s">
        <v>41</v>
      </c>
      <c r="O2305" s="72"/>
      <c r="P2305" s="195">
        <f>O2305*H2305</f>
        <v>0</v>
      </c>
      <c r="Q2305" s="195">
        <v>0</v>
      </c>
      <c r="R2305" s="195">
        <f>Q2305*H2305</f>
        <v>0</v>
      </c>
      <c r="S2305" s="195">
        <v>0</v>
      </c>
      <c r="T2305" s="196">
        <f>S2305*H2305</f>
        <v>0</v>
      </c>
      <c r="U2305" s="35"/>
      <c r="V2305" s="35"/>
      <c r="W2305" s="35"/>
      <c r="X2305" s="35"/>
      <c r="Y2305" s="35"/>
      <c r="Z2305" s="35"/>
      <c r="AA2305" s="35"/>
      <c r="AB2305" s="35"/>
      <c r="AC2305" s="35"/>
      <c r="AD2305" s="35"/>
      <c r="AE2305" s="35"/>
      <c r="AR2305" s="197" t="s">
        <v>283</v>
      </c>
      <c r="AT2305" s="197" t="s">
        <v>160</v>
      </c>
      <c r="AU2305" s="197" t="s">
        <v>85</v>
      </c>
      <c r="AY2305" s="18" t="s">
        <v>158</v>
      </c>
      <c r="BE2305" s="198">
        <f>IF(N2305="základní",J2305,0)</f>
        <v>0</v>
      </c>
      <c r="BF2305" s="198">
        <f>IF(N2305="snížená",J2305,0)</f>
        <v>0</v>
      </c>
      <c r="BG2305" s="198">
        <f>IF(N2305="zákl. přenesená",J2305,0)</f>
        <v>0</v>
      </c>
      <c r="BH2305" s="198">
        <f>IF(N2305="sníž. přenesená",J2305,0)</f>
        <v>0</v>
      </c>
      <c r="BI2305" s="198">
        <f>IF(N2305="nulová",J2305,0)</f>
        <v>0</v>
      </c>
      <c r="BJ2305" s="18" t="s">
        <v>8</v>
      </c>
      <c r="BK2305" s="198">
        <f>ROUND(I2305*H2305,0)</f>
        <v>0</v>
      </c>
      <c r="BL2305" s="18" t="s">
        <v>283</v>
      </c>
      <c r="BM2305" s="197" t="s">
        <v>5104</v>
      </c>
    </row>
    <row r="2306" spans="1:65" s="2" customFormat="1" ht="126">
      <c r="A2306" s="35"/>
      <c r="B2306" s="36"/>
      <c r="C2306" s="37"/>
      <c r="D2306" s="199" t="s">
        <v>167</v>
      </c>
      <c r="E2306" s="37"/>
      <c r="F2306" s="200" t="s">
        <v>5051</v>
      </c>
      <c r="G2306" s="37"/>
      <c r="H2306" s="37"/>
      <c r="I2306" s="201"/>
      <c r="J2306" s="37"/>
      <c r="K2306" s="37"/>
      <c r="L2306" s="40"/>
      <c r="M2306" s="202"/>
      <c r="N2306" s="203"/>
      <c r="O2306" s="72"/>
      <c r="P2306" s="72"/>
      <c r="Q2306" s="72"/>
      <c r="R2306" s="72"/>
      <c r="S2306" s="72"/>
      <c r="T2306" s="73"/>
      <c r="U2306" s="35"/>
      <c r="V2306" s="35"/>
      <c r="W2306" s="35"/>
      <c r="X2306" s="35"/>
      <c r="Y2306" s="35"/>
      <c r="Z2306" s="35"/>
      <c r="AA2306" s="35"/>
      <c r="AB2306" s="35"/>
      <c r="AC2306" s="35"/>
      <c r="AD2306" s="35"/>
      <c r="AE2306" s="35"/>
      <c r="AT2306" s="18" t="s">
        <v>167</v>
      </c>
      <c r="AU2306" s="18" t="s">
        <v>85</v>
      </c>
    </row>
    <row r="2307" spans="1:65" s="13" customFormat="1" ht="11.25">
      <c r="B2307" s="204"/>
      <c r="C2307" s="205"/>
      <c r="D2307" s="199" t="s">
        <v>169</v>
      </c>
      <c r="E2307" s="206" t="s">
        <v>1</v>
      </c>
      <c r="F2307" s="207" t="s">
        <v>5105</v>
      </c>
      <c r="G2307" s="205"/>
      <c r="H2307" s="208">
        <v>4</v>
      </c>
      <c r="I2307" s="209"/>
      <c r="J2307" s="205"/>
      <c r="K2307" s="205"/>
      <c r="L2307" s="210"/>
      <c r="M2307" s="211"/>
      <c r="N2307" s="212"/>
      <c r="O2307" s="212"/>
      <c r="P2307" s="212"/>
      <c r="Q2307" s="212"/>
      <c r="R2307" s="212"/>
      <c r="S2307" s="212"/>
      <c r="T2307" s="213"/>
      <c r="AT2307" s="214" t="s">
        <v>169</v>
      </c>
      <c r="AU2307" s="214" t="s">
        <v>85</v>
      </c>
      <c r="AV2307" s="13" t="s">
        <v>85</v>
      </c>
      <c r="AW2307" s="13" t="s">
        <v>32</v>
      </c>
      <c r="AX2307" s="13" t="s">
        <v>76</v>
      </c>
      <c r="AY2307" s="214" t="s">
        <v>158</v>
      </c>
    </row>
    <row r="2308" spans="1:65" s="13" customFormat="1" ht="11.25">
      <c r="B2308" s="204"/>
      <c r="C2308" s="205"/>
      <c r="D2308" s="199" t="s">
        <v>169</v>
      </c>
      <c r="E2308" s="206" t="s">
        <v>1</v>
      </c>
      <c r="F2308" s="207" t="s">
        <v>5106</v>
      </c>
      <c r="G2308" s="205"/>
      <c r="H2308" s="208">
        <v>2</v>
      </c>
      <c r="I2308" s="209"/>
      <c r="J2308" s="205"/>
      <c r="K2308" s="205"/>
      <c r="L2308" s="210"/>
      <c r="M2308" s="211"/>
      <c r="N2308" s="212"/>
      <c r="O2308" s="212"/>
      <c r="P2308" s="212"/>
      <c r="Q2308" s="212"/>
      <c r="R2308" s="212"/>
      <c r="S2308" s="212"/>
      <c r="T2308" s="213"/>
      <c r="AT2308" s="214" t="s">
        <v>169</v>
      </c>
      <c r="AU2308" s="214" t="s">
        <v>85</v>
      </c>
      <c r="AV2308" s="13" t="s">
        <v>85</v>
      </c>
      <c r="AW2308" s="13" t="s">
        <v>32</v>
      </c>
      <c r="AX2308" s="13" t="s">
        <v>76</v>
      </c>
      <c r="AY2308" s="214" t="s">
        <v>158</v>
      </c>
    </row>
    <row r="2309" spans="1:65" s="13" customFormat="1" ht="11.25">
      <c r="B2309" s="204"/>
      <c r="C2309" s="205"/>
      <c r="D2309" s="199" t="s">
        <v>169</v>
      </c>
      <c r="E2309" s="206" t="s">
        <v>1</v>
      </c>
      <c r="F2309" s="207" t="s">
        <v>5107</v>
      </c>
      <c r="G2309" s="205"/>
      <c r="H2309" s="208">
        <v>2</v>
      </c>
      <c r="I2309" s="209"/>
      <c r="J2309" s="205"/>
      <c r="K2309" s="205"/>
      <c r="L2309" s="210"/>
      <c r="M2309" s="211"/>
      <c r="N2309" s="212"/>
      <c r="O2309" s="212"/>
      <c r="P2309" s="212"/>
      <c r="Q2309" s="212"/>
      <c r="R2309" s="212"/>
      <c r="S2309" s="212"/>
      <c r="T2309" s="213"/>
      <c r="AT2309" s="214" t="s">
        <v>169</v>
      </c>
      <c r="AU2309" s="214" t="s">
        <v>85</v>
      </c>
      <c r="AV2309" s="13" t="s">
        <v>85</v>
      </c>
      <c r="AW2309" s="13" t="s">
        <v>32</v>
      </c>
      <c r="AX2309" s="13" t="s">
        <v>76</v>
      </c>
      <c r="AY2309" s="214" t="s">
        <v>158</v>
      </c>
    </row>
    <row r="2310" spans="1:65" s="16" customFormat="1" ht="11.25">
      <c r="B2310" s="236"/>
      <c r="C2310" s="237"/>
      <c r="D2310" s="199" t="s">
        <v>169</v>
      </c>
      <c r="E2310" s="238" t="s">
        <v>1</v>
      </c>
      <c r="F2310" s="239" t="s">
        <v>189</v>
      </c>
      <c r="G2310" s="237"/>
      <c r="H2310" s="240">
        <v>8</v>
      </c>
      <c r="I2310" s="241"/>
      <c r="J2310" s="237"/>
      <c r="K2310" s="237"/>
      <c r="L2310" s="242"/>
      <c r="M2310" s="243"/>
      <c r="N2310" s="244"/>
      <c r="O2310" s="244"/>
      <c r="P2310" s="244"/>
      <c r="Q2310" s="244"/>
      <c r="R2310" s="244"/>
      <c r="S2310" s="244"/>
      <c r="T2310" s="245"/>
      <c r="AT2310" s="246" t="s">
        <v>169</v>
      </c>
      <c r="AU2310" s="246" t="s">
        <v>85</v>
      </c>
      <c r="AV2310" s="16" t="s">
        <v>165</v>
      </c>
      <c r="AW2310" s="16" t="s">
        <v>32</v>
      </c>
      <c r="AX2310" s="16" t="s">
        <v>8</v>
      </c>
      <c r="AY2310" s="246" t="s">
        <v>158</v>
      </c>
    </row>
    <row r="2311" spans="1:65" s="2" customFormat="1" ht="16.5" customHeight="1">
      <c r="A2311" s="35"/>
      <c r="B2311" s="36"/>
      <c r="C2311" s="247" t="s">
        <v>5108</v>
      </c>
      <c r="D2311" s="247" t="s">
        <v>250</v>
      </c>
      <c r="E2311" s="248" t="s">
        <v>5109</v>
      </c>
      <c r="F2311" s="249" t="s">
        <v>5110</v>
      </c>
      <c r="G2311" s="250" t="s">
        <v>442</v>
      </c>
      <c r="H2311" s="251">
        <v>8</v>
      </c>
      <c r="I2311" s="252"/>
      <c r="J2311" s="251">
        <f>ROUND(I2311*H2311,0)</f>
        <v>0</v>
      </c>
      <c r="K2311" s="249" t="s">
        <v>164</v>
      </c>
      <c r="L2311" s="253"/>
      <c r="M2311" s="254" t="s">
        <v>1</v>
      </c>
      <c r="N2311" s="255" t="s">
        <v>41</v>
      </c>
      <c r="O2311" s="72"/>
      <c r="P2311" s="195">
        <f>O2311*H2311</f>
        <v>0</v>
      </c>
      <c r="Q2311" s="195">
        <v>2.1000000000000001E-4</v>
      </c>
      <c r="R2311" s="195">
        <f>Q2311*H2311</f>
        <v>1.6800000000000001E-3</v>
      </c>
      <c r="S2311" s="195">
        <v>0</v>
      </c>
      <c r="T2311" s="196">
        <f>S2311*H2311</f>
        <v>0</v>
      </c>
      <c r="U2311" s="35"/>
      <c r="V2311" s="35"/>
      <c r="W2311" s="35"/>
      <c r="X2311" s="35"/>
      <c r="Y2311" s="35"/>
      <c r="Z2311" s="35"/>
      <c r="AA2311" s="35"/>
      <c r="AB2311" s="35"/>
      <c r="AC2311" s="35"/>
      <c r="AD2311" s="35"/>
      <c r="AE2311" s="35"/>
      <c r="AR2311" s="197" t="s">
        <v>373</v>
      </c>
      <c r="AT2311" s="197" t="s">
        <v>250</v>
      </c>
      <c r="AU2311" s="197" t="s">
        <v>85</v>
      </c>
      <c r="AY2311" s="18" t="s">
        <v>158</v>
      </c>
      <c r="BE2311" s="198">
        <f>IF(N2311="základní",J2311,0)</f>
        <v>0</v>
      </c>
      <c r="BF2311" s="198">
        <f>IF(N2311="snížená",J2311,0)</f>
        <v>0</v>
      </c>
      <c r="BG2311" s="198">
        <f>IF(N2311="zákl. přenesená",J2311,0)</f>
        <v>0</v>
      </c>
      <c r="BH2311" s="198">
        <f>IF(N2311="sníž. přenesená",J2311,0)</f>
        <v>0</v>
      </c>
      <c r="BI2311" s="198">
        <f>IF(N2311="nulová",J2311,0)</f>
        <v>0</v>
      </c>
      <c r="BJ2311" s="18" t="s">
        <v>8</v>
      </c>
      <c r="BK2311" s="198">
        <f>ROUND(I2311*H2311,0)</f>
        <v>0</v>
      </c>
      <c r="BL2311" s="18" t="s">
        <v>283</v>
      </c>
      <c r="BM2311" s="197" t="s">
        <v>5111</v>
      </c>
    </row>
    <row r="2312" spans="1:65" s="13" customFormat="1" ht="11.25">
      <c r="B2312" s="204"/>
      <c r="C2312" s="205"/>
      <c r="D2312" s="199" t="s">
        <v>169</v>
      </c>
      <c r="E2312" s="206" t="s">
        <v>1</v>
      </c>
      <c r="F2312" s="207" t="s">
        <v>5112</v>
      </c>
      <c r="G2312" s="205"/>
      <c r="H2312" s="208">
        <v>8</v>
      </c>
      <c r="I2312" s="209"/>
      <c r="J2312" s="205"/>
      <c r="K2312" s="205"/>
      <c r="L2312" s="210"/>
      <c r="M2312" s="211"/>
      <c r="N2312" s="212"/>
      <c r="O2312" s="212"/>
      <c r="P2312" s="212"/>
      <c r="Q2312" s="212"/>
      <c r="R2312" s="212"/>
      <c r="S2312" s="212"/>
      <c r="T2312" s="213"/>
      <c r="AT2312" s="214" t="s">
        <v>169</v>
      </c>
      <c r="AU2312" s="214" t="s">
        <v>85</v>
      </c>
      <c r="AV2312" s="13" t="s">
        <v>85</v>
      </c>
      <c r="AW2312" s="13" t="s">
        <v>32</v>
      </c>
      <c r="AX2312" s="13" t="s">
        <v>8</v>
      </c>
      <c r="AY2312" s="214" t="s">
        <v>158</v>
      </c>
    </row>
    <row r="2313" spans="1:65" s="2" customFormat="1" ht="36">
      <c r="A2313" s="35"/>
      <c r="B2313" s="36"/>
      <c r="C2313" s="187" t="s">
        <v>5113</v>
      </c>
      <c r="D2313" s="187" t="s">
        <v>160</v>
      </c>
      <c r="E2313" s="188" t="s">
        <v>5114</v>
      </c>
      <c r="F2313" s="189" t="s">
        <v>5115</v>
      </c>
      <c r="G2313" s="190" t="s">
        <v>442</v>
      </c>
      <c r="H2313" s="191">
        <v>2</v>
      </c>
      <c r="I2313" s="192"/>
      <c r="J2313" s="191">
        <f>ROUND(I2313*H2313,0)</f>
        <v>0</v>
      </c>
      <c r="K2313" s="189" t="s">
        <v>164</v>
      </c>
      <c r="L2313" s="40"/>
      <c r="M2313" s="193" t="s">
        <v>1</v>
      </c>
      <c r="N2313" s="194" t="s">
        <v>41</v>
      </c>
      <c r="O2313" s="72"/>
      <c r="P2313" s="195">
        <f>O2313*H2313</f>
        <v>0</v>
      </c>
      <c r="Q2313" s="195">
        <v>0</v>
      </c>
      <c r="R2313" s="195">
        <f>Q2313*H2313</f>
        <v>0</v>
      </c>
      <c r="S2313" s="195">
        <v>0</v>
      </c>
      <c r="T2313" s="196">
        <f>S2313*H2313</f>
        <v>0</v>
      </c>
      <c r="U2313" s="35"/>
      <c r="V2313" s="35"/>
      <c r="W2313" s="35"/>
      <c r="X2313" s="35"/>
      <c r="Y2313" s="35"/>
      <c r="Z2313" s="35"/>
      <c r="AA2313" s="35"/>
      <c r="AB2313" s="35"/>
      <c r="AC2313" s="35"/>
      <c r="AD2313" s="35"/>
      <c r="AE2313" s="35"/>
      <c r="AR2313" s="197" t="s">
        <v>283</v>
      </c>
      <c r="AT2313" s="197" t="s">
        <v>160</v>
      </c>
      <c r="AU2313" s="197" t="s">
        <v>85</v>
      </c>
      <c r="AY2313" s="18" t="s">
        <v>158</v>
      </c>
      <c r="BE2313" s="198">
        <f>IF(N2313="základní",J2313,0)</f>
        <v>0</v>
      </c>
      <c r="BF2313" s="198">
        <f>IF(N2313="snížená",J2313,0)</f>
        <v>0</v>
      </c>
      <c r="BG2313" s="198">
        <f>IF(N2313="zákl. přenesená",J2313,0)</f>
        <v>0</v>
      </c>
      <c r="BH2313" s="198">
        <f>IF(N2313="sníž. přenesená",J2313,0)</f>
        <v>0</v>
      </c>
      <c r="BI2313" s="198">
        <f>IF(N2313="nulová",J2313,0)</f>
        <v>0</v>
      </c>
      <c r="BJ2313" s="18" t="s">
        <v>8</v>
      </c>
      <c r="BK2313" s="198">
        <f>ROUND(I2313*H2313,0)</f>
        <v>0</v>
      </c>
      <c r="BL2313" s="18" t="s">
        <v>283</v>
      </c>
      <c r="BM2313" s="197" t="s">
        <v>5116</v>
      </c>
    </row>
    <row r="2314" spans="1:65" s="2" customFormat="1" ht="81">
      <c r="A2314" s="35"/>
      <c r="B2314" s="36"/>
      <c r="C2314" s="37"/>
      <c r="D2314" s="199" t="s">
        <v>167</v>
      </c>
      <c r="E2314" s="37"/>
      <c r="F2314" s="200" t="s">
        <v>5117</v>
      </c>
      <c r="G2314" s="37"/>
      <c r="H2314" s="37"/>
      <c r="I2314" s="201"/>
      <c r="J2314" s="37"/>
      <c r="K2314" s="37"/>
      <c r="L2314" s="40"/>
      <c r="M2314" s="202"/>
      <c r="N2314" s="203"/>
      <c r="O2314" s="72"/>
      <c r="P2314" s="72"/>
      <c r="Q2314" s="72"/>
      <c r="R2314" s="72"/>
      <c r="S2314" s="72"/>
      <c r="T2314" s="73"/>
      <c r="U2314" s="35"/>
      <c r="V2314" s="35"/>
      <c r="W2314" s="35"/>
      <c r="X2314" s="35"/>
      <c r="Y2314" s="35"/>
      <c r="Z2314" s="35"/>
      <c r="AA2314" s="35"/>
      <c r="AB2314" s="35"/>
      <c r="AC2314" s="35"/>
      <c r="AD2314" s="35"/>
      <c r="AE2314" s="35"/>
      <c r="AT2314" s="18" t="s">
        <v>167</v>
      </c>
      <c r="AU2314" s="18" t="s">
        <v>85</v>
      </c>
    </row>
    <row r="2315" spans="1:65" s="13" customFormat="1" ht="11.25">
      <c r="B2315" s="204"/>
      <c r="C2315" s="205"/>
      <c r="D2315" s="199" t="s">
        <v>169</v>
      </c>
      <c r="E2315" s="206" t="s">
        <v>1</v>
      </c>
      <c r="F2315" s="207" t="s">
        <v>5118</v>
      </c>
      <c r="G2315" s="205"/>
      <c r="H2315" s="208">
        <v>2</v>
      </c>
      <c r="I2315" s="209"/>
      <c r="J2315" s="205"/>
      <c r="K2315" s="205"/>
      <c r="L2315" s="210"/>
      <c r="M2315" s="211"/>
      <c r="N2315" s="212"/>
      <c r="O2315" s="212"/>
      <c r="P2315" s="212"/>
      <c r="Q2315" s="212"/>
      <c r="R2315" s="212"/>
      <c r="S2315" s="212"/>
      <c r="T2315" s="213"/>
      <c r="AT2315" s="214" t="s">
        <v>169</v>
      </c>
      <c r="AU2315" s="214" t="s">
        <v>85</v>
      </c>
      <c r="AV2315" s="13" t="s">
        <v>85</v>
      </c>
      <c r="AW2315" s="13" t="s">
        <v>32</v>
      </c>
      <c r="AX2315" s="13" t="s">
        <v>8</v>
      </c>
      <c r="AY2315" s="214" t="s">
        <v>158</v>
      </c>
    </row>
    <row r="2316" spans="1:65" s="2" customFormat="1" ht="36">
      <c r="A2316" s="35"/>
      <c r="B2316" s="36"/>
      <c r="C2316" s="247" t="s">
        <v>5119</v>
      </c>
      <c r="D2316" s="247" t="s">
        <v>250</v>
      </c>
      <c r="E2316" s="248" t="s">
        <v>5120</v>
      </c>
      <c r="F2316" s="249" t="s">
        <v>5121</v>
      </c>
      <c r="G2316" s="250" t="s">
        <v>442</v>
      </c>
      <c r="H2316" s="251">
        <v>2</v>
      </c>
      <c r="I2316" s="252"/>
      <c r="J2316" s="251">
        <f>ROUND(I2316*H2316,0)</f>
        <v>0</v>
      </c>
      <c r="K2316" s="249" t="s">
        <v>1</v>
      </c>
      <c r="L2316" s="253"/>
      <c r="M2316" s="254" t="s">
        <v>1</v>
      </c>
      <c r="N2316" s="255" t="s">
        <v>41</v>
      </c>
      <c r="O2316" s="72"/>
      <c r="P2316" s="195">
        <f>O2316*H2316</f>
        <v>0</v>
      </c>
      <c r="Q2316" s="195">
        <v>6.6299999999999998E-2</v>
      </c>
      <c r="R2316" s="195">
        <f>Q2316*H2316</f>
        <v>0.1326</v>
      </c>
      <c r="S2316" s="195">
        <v>0</v>
      </c>
      <c r="T2316" s="196">
        <f>S2316*H2316</f>
        <v>0</v>
      </c>
      <c r="U2316" s="35"/>
      <c r="V2316" s="35"/>
      <c r="W2316" s="35"/>
      <c r="X2316" s="35"/>
      <c r="Y2316" s="35"/>
      <c r="Z2316" s="35"/>
      <c r="AA2316" s="35"/>
      <c r="AB2316" s="35"/>
      <c r="AC2316" s="35"/>
      <c r="AD2316" s="35"/>
      <c r="AE2316" s="35"/>
      <c r="AR2316" s="197" t="s">
        <v>373</v>
      </c>
      <c r="AT2316" s="197" t="s">
        <v>250</v>
      </c>
      <c r="AU2316" s="197" t="s">
        <v>85</v>
      </c>
      <c r="AY2316" s="18" t="s">
        <v>158</v>
      </c>
      <c r="BE2316" s="198">
        <f>IF(N2316="základní",J2316,0)</f>
        <v>0</v>
      </c>
      <c r="BF2316" s="198">
        <f>IF(N2316="snížená",J2316,0)</f>
        <v>0</v>
      </c>
      <c r="BG2316" s="198">
        <f>IF(N2316="zákl. přenesená",J2316,0)</f>
        <v>0</v>
      </c>
      <c r="BH2316" s="198">
        <f>IF(N2316="sníž. přenesená",J2316,0)</f>
        <v>0</v>
      </c>
      <c r="BI2316" s="198">
        <f>IF(N2316="nulová",J2316,0)</f>
        <v>0</v>
      </c>
      <c r="BJ2316" s="18" t="s">
        <v>8</v>
      </c>
      <c r="BK2316" s="198">
        <f>ROUND(I2316*H2316,0)</f>
        <v>0</v>
      </c>
      <c r="BL2316" s="18" t="s">
        <v>283</v>
      </c>
      <c r="BM2316" s="197" t="s">
        <v>5122</v>
      </c>
    </row>
    <row r="2317" spans="1:65" s="13" customFormat="1" ht="11.25">
      <c r="B2317" s="204"/>
      <c r="C2317" s="205"/>
      <c r="D2317" s="199" t="s">
        <v>169</v>
      </c>
      <c r="E2317" s="206" t="s">
        <v>1</v>
      </c>
      <c r="F2317" s="207" t="s">
        <v>5118</v>
      </c>
      <c r="G2317" s="205"/>
      <c r="H2317" s="208">
        <v>2</v>
      </c>
      <c r="I2317" s="209"/>
      <c r="J2317" s="205"/>
      <c r="K2317" s="205"/>
      <c r="L2317" s="210"/>
      <c r="M2317" s="211"/>
      <c r="N2317" s="212"/>
      <c r="O2317" s="212"/>
      <c r="P2317" s="212"/>
      <c r="Q2317" s="212"/>
      <c r="R2317" s="212"/>
      <c r="S2317" s="212"/>
      <c r="T2317" s="213"/>
      <c r="AT2317" s="214" t="s">
        <v>169</v>
      </c>
      <c r="AU2317" s="214" t="s">
        <v>85</v>
      </c>
      <c r="AV2317" s="13" t="s">
        <v>85</v>
      </c>
      <c r="AW2317" s="13" t="s">
        <v>32</v>
      </c>
      <c r="AX2317" s="13" t="s">
        <v>8</v>
      </c>
      <c r="AY2317" s="214" t="s">
        <v>158</v>
      </c>
    </row>
    <row r="2318" spans="1:65" s="2" customFormat="1" ht="24">
      <c r="A2318" s="35"/>
      <c r="B2318" s="36"/>
      <c r="C2318" s="187" t="s">
        <v>5123</v>
      </c>
      <c r="D2318" s="187" t="s">
        <v>160</v>
      </c>
      <c r="E2318" s="188" t="s">
        <v>5124</v>
      </c>
      <c r="F2318" s="189" t="s">
        <v>5125</v>
      </c>
      <c r="G2318" s="190" t="s">
        <v>442</v>
      </c>
      <c r="H2318" s="191">
        <v>2</v>
      </c>
      <c r="I2318" s="192"/>
      <c r="J2318" s="191">
        <f>ROUND(I2318*H2318,0)</f>
        <v>0</v>
      </c>
      <c r="K2318" s="189" t="s">
        <v>164</v>
      </c>
      <c r="L2318" s="40"/>
      <c r="M2318" s="193" t="s">
        <v>1</v>
      </c>
      <c r="N2318" s="194" t="s">
        <v>41</v>
      </c>
      <c r="O2318" s="72"/>
      <c r="P2318" s="195">
        <f>O2318*H2318</f>
        <v>0</v>
      </c>
      <c r="Q2318" s="195">
        <v>0</v>
      </c>
      <c r="R2318" s="195">
        <f>Q2318*H2318</f>
        <v>0</v>
      </c>
      <c r="S2318" s="195">
        <v>0</v>
      </c>
      <c r="T2318" s="196">
        <f>S2318*H2318</f>
        <v>0</v>
      </c>
      <c r="U2318" s="35"/>
      <c r="V2318" s="35"/>
      <c r="W2318" s="35"/>
      <c r="X2318" s="35"/>
      <c r="Y2318" s="35"/>
      <c r="Z2318" s="35"/>
      <c r="AA2318" s="35"/>
      <c r="AB2318" s="35"/>
      <c r="AC2318" s="35"/>
      <c r="AD2318" s="35"/>
      <c r="AE2318" s="35"/>
      <c r="AR2318" s="197" t="s">
        <v>283</v>
      </c>
      <c r="AT2318" s="197" t="s">
        <v>160</v>
      </c>
      <c r="AU2318" s="197" t="s">
        <v>85</v>
      </c>
      <c r="AY2318" s="18" t="s">
        <v>158</v>
      </c>
      <c r="BE2318" s="198">
        <f>IF(N2318="základní",J2318,0)</f>
        <v>0</v>
      </c>
      <c r="BF2318" s="198">
        <f>IF(N2318="snížená",J2318,0)</f>
        <v>0</v>
      </c>
      <c r="BG2318" s="198">
        <f>IF(N2318="zákl. přenesená",J2318,0)</f>
        <v>0</v>
      </c>
      <c r="BH2318" s="198">
        <f>IF(N2318="sníž. přenesená",J2318,0)</f>
        <v>0</v>
      </c>
      <c r="BI2318" s="198">
        <f>IF(N2318="nulová",J2318,0)</f>
        <v>0</v>
      </c>
      <c r="BJ2318" s="18" t="s">
        <v>8</v>
      </c>
      <c r="BK2318" s="198">
        <f>ROUND(I2318*H2318,0)</f>
        <v>0</v>
      </c>
      <c r="BL2318" s="18" t="s">
        <v>283</v>
      </c>
      <c r="BM2318" s="197" t="s">
        <v>5126</v>
      </c>
    </row>
    <row r="2319" spans="1:65" s="2" customFormat="1" ht="81">
      <c r="A2319" s="35"/>
      <c r="B2319" s="36"/>
      <c r="C2319" s="37"/>
      <c r="D2319" s="199" t="s">
        <v>167</v>
      </c>
      <c r="E2319" s="37"/>
      <c r="F2319" s="200" t="s">
        <v>5117</v>
      </c>
      <c r="G2319" s="37"/>
      <c r="H2319" s="37"/>
      <c r="I2319" s="201"/>
      <c r="J2319" s="37"/>
      <c r="K2319" s="37"/>
      <c r="L2319" s="40"/>
      <c r="M2319" s="202"/>
      <c r="N2319" s="203"/>
      <c r="O2319" s="72"/>
      <c r="P2319" s="72"/>
      <c r="Q2319" s="72"/>
      <c r="R2319" s="72"/>
      <c r="S2319" s="72"/>
      <c r="T2319" s="73"/>
      <c r="U2319" s="35"/>
      <c r="V2319" s="35"/>
      <c r="W2319" s="35"/>
      <c r="X2319" s="35"/>
      <c r="Y2319" s="35"/>
      <c r="Z2319" s="35"/>
      <c r="AA2319" s="35"/>
      <c r="AB2319" s="35"/>
      <c r="AC2319" s="35"/>
      <c r="AD2319" s="35"/>
      <c r="AE2319" s="35"/>
      <c r="AT2319" s="18" t="s">
        <v>167</v>
      </c>
      <c r="AU2319" s="18" t="s">
        <v>85</v>
      </c>
    </row>
    <row r="2320" spans="1:65" s="13" customFormat="1" ht="11.25">
      <c r="B2320" s="204"/>
      <c r="C2320" s="205"/>
      <c r="D2320" s="199" t="s">
        <v>169</v>
      </c>
      <c r="E2320" s="206" t="s">
        <v>1</v>
      </c>
      <c r="F2320" s="207" t="s">
        <v>5118</v>
      </c>
      <c r="G2320" s="205"/>
      <c r="H2320" s="208">
        <v>2</v>
      </c>
      <c r="I2320" s="209"/>
      <c r="J2320" s="205"/>
      <c r="K2320" s="205"/>
      <c r="L2320" s="210"/>
      <c r="M2320" s="211"/>
      <c r="N2320" s="212"/>
      <c r="O2320" s="212"/>
      <c r="P2320" s="212"/>
      <c r="Q2320" s="212"/>
      <c r="R2320" s="212"/>
      <c r="S2320" s="212"/>
      <c r="T2320" s="213"/>
      <c r="AT2320" s="214" t="s">
        <v>169</v>
      </c>
      <c r="AU2320" s="214" t="s">
        <v>85</v>
      </c>
      <c r="AV2320" s="13" t="s">
        <v>85</v>
      </c>
      <c r="AW2320" s="13" t="s">
        <v>32</v>
      </c>
      <c r="AX2320" s="13" t="s">
        <v>8</v>
      </c>
      <c r="AY2320" s="214" t="s">
        <v>158</v>
      </c>
    </row>
    <row r="2321" spans="1:65" s="2" customFormat="1" ht="24">
      <c r="A2321" s="35"/>
      <c r="B2321" s="36"/>
      <c r="C2321" s="247" t="s">
        <v>5127</v>
      </c>
      <c r="D2321" s="247" t="s">
        <v>250</v>
      </c>
      <c r="E2321" s="248" t="s">
        <v>5128</v>
      </c>
      <c r="F2321" s="249" t="s">
        <v>5129</v>
      </c>
      <c r="G2321" s="250" t="s">
        <v>442</v>
      </c>
      <c r="H2321" s="251">
        <v>2</v>
      </c>
      <c r="I2321" s="252"/>
      <c r="J2321" s="251">
        <f>ROUND(I2321*H2321,0)</f>
        <v>0</v>
      </c>
      <c r="K2321" s="249" t="s">
        <v>1</v>
      </c>
      <c r="L2321" s="253"/>
      <c r="M2321" s="254" t="s">
        <v>1</v>
      </c>
      <c r="N2321" s="255" t="s">
        <v>41</v>
      </c>
      <c r="O2321" s="72"/>
      <c r="P2321" s="195">
        <f>O2321*H2321</f>
        <v>0</v>
      </c>
      <c r="Q2321" s="195">
        <v>1.2E-2</v>
      </c>
      <c r="R2321" s="195">
        <f>Q2321*H2321</f>
        <v>2.4E-2</v>
      </c>
      <c r="S2321" s="195">
        <v>0</v>
      </c>
      <c r="T2321" s="196">
        <f>S2321*H2321</f>
        <v>0</v>
      </c>
      <c r="U2321" s="35"/>
      <c r="V2321" s="35"/>
      <c r="W2321" s="35"/>
      <c r="X2321" s="35"/>
      <c r="Y2321" s="35"/>
      <c r="Z2321" s="35"/>
      <c r="AA2321" s="35"/>
      <c r="AB2321" s="35"/>
      <c r="AC2321" s="35"/>
      <c r="AD2321" s="35"/>
      <c r="AE2321" s="35"/>
      <c r="AR2321" s="197" t="s">
        <v>373</v>
      </c>
      <c r="AT2321" s="197" t="s">
        <v>250</v>
      </c>
      <c r="AU2321" s="197" t="s">
        <v>85</v>
      </c>
      <c r="AY2321" s="18" t="s">
        <v>158</v>
      </c>
      <c r="BE2321" s="198">
        <f>IF(N2321="základní",J2321,0)</f>
        <v>0</v>
      </c>
      <c r="BF2321" s="198">
        <f>IF(N2321="snížená",J2321,0)</f>
        <v>0</v>
      </c>
      <c r="BG2321" s="198">
        <f>IF(N2321="zákl. přenesená",J2321,0)</f>
        <v>0</v>
      </c>
      <c r="BH2321" s="198">
        <f>IF(N2321="sníž. přenesená",J2321,0)</f>
        <v>0</v>
      </c>
      <c r="BI2321" s="198">
        <f>IF(N2321="nulová",J2321,0)</f>
        <v>0</v>
      </c>
      <c r="BJ2321" s="18" t="s">
        <v>8</v>
      </c>
      <c r="BK2321" s="198">
        <f>ROUND(I2321*H2321,0)</f>
        <v>0</v>
      </c>
      <c r="BL2321" s="18" t="s">
        <v>283</v>
      </c>
      <c r="BM2321" s="197" t="s">
        <v>5130</v>
      </c>
    </row>
    <row r="2322" spans="1:65" s="13" customFormat="1" ht="11.25">
      <c r="B2322" s="204"/>
      <c r="C2322" s="205"/>
      <c r="D2322" s="199" t="s">
        <v>169</v>
      </c>
      <c r="E2322" s="206" t="s">
        <v>1</v>
      </c>
      <c r="F2322" s="207" t="s">
        <v>85</v>
      </c>
      <c r="G2322" s="205"/>
      <c r="H2322" s="208">
        <v>2</v>
      </c>
      <c r="I2322" s="209"/>
      <c r="J2322" s="205"/>
      <c r="K2322" s="205"/>
      <c r="L2322" s="210"/>
      <c r="M2322" s="211"/>
      <c r="N2322" s="212"/>
      <c r="O2322" s="212"/>
      <c r="P2322" s="212"/>
      <c r="Q2322" s="212"/>
      <c r="R2322" s="212"/>
      <c r="S2322" s="212"/>
      <c r="T2322" s="213"/>
      <c r="AT2322" s="214" t="s">
        <v>169</v>
      </c>
      <c r="AU2322" s="214" t="s">
        <v>85</v>
      </c>
      <c r="AV2322" s="13" t="s">
        <v>85</v>
      </c>
      <c r="AW2322" s="13" t="s">
        <v>32</v>
      </c>
      <c r="AX2322" s="13" t="s">
        <v>8</v>
      </c>
      <c r="AY2322" s="214" t="s">
        <v>158</v>
      </c>
    </row>
    <row r="2323" spans="1:65" s="2" customFormat="1" ht="24">
      <c r="A2323" s="35"/>
      <c r="B2323" s="36"/>
      <c r="C2323" s="187" t="s">
        <v>5131</v>
      </c>
      <c r="D2323" s="187" t="s">
        <v>160</v>
      </c>
      <c r="E2323" s="188" t="s">
        <v>5132</v>
      </c>
      <c r="F2323" s="189" t="s">
        <v>5133</v>
      </c>
      <c r="G2323" s="190" t="s">
        <v>309</v>
      </c>
      <c r="H2323" s="191">
        <v>13.26</v>
      </c>
      <c r="I2323" s="192"/>
      <c r="J2323" s="191">
        <f>ROUND(I2323*H2323,0)</f>
        <v>0</v>
      </c>
      <c r="K2323" s="189" t="s">
        <v>164</v>
      </c>
      <c r="L2323" s="40"/>
      <c r="M2323" s="193" t="s">
        <v>1</v>
      </c>
      <c r="N2323" s="194" t="s">
        <v>41</v>
      </c>
      <c r="O2323" s="72"/>
      <c r="P2323" s="195">
        <f>O2323*H2323</f>
        <v>0</v>
      </c>
      <c r="Q2323" s="195">
        <v>0</v>
      </c>
      <c r="R2323" s="195">
        <f>Q2323*H2323</f>
        <v>0</v>
      </c>
      <c r="S2323" s="195">
        <v>0</v>
      </c>
      <c r="T2323" s="196">
        <f>S2323*H2323</f>
        <v>0</v>
      </c>
      <c r="U2323" s="35"/>
      <c r="V2323" s="35"/>
      <c r="W2323" s="35"/>
      <c r="X2323" s="35"/>
      <c r="Y2323" s="35"/>
      <c r="Z2323" s="35"/>
      <c r="AA2323" s="35"/>
      <c r="AB2323" s="35"/>
      <c r="AC2323" s="35"/>
      <c r="AD2323" s="35"/>
      <c r="AE2323" s="35"/>
      <c r="AR2323" s="197" t="s">
        <v>283</v>
      </c>
      <c r="AT2323" s="197" t="s">
        <v>160</v>
      </c>
      <c r="AU2323" s="197" t="s">
        <v>85</v>
      </c>
      <c r="AY2323" s="18" t="s">
        <v>158</v>
      </c>
      <c r="BE2323" s="198">
        <f>IF(N2323="základní",J2323,0)</f>
        <v>0</v>
      </c>
      <c r="BF2323" s="198">
        <f>IF(N2323="snížená",J2323,0)</f>
        <v>0</v>
      </c>
      <c r="BG2323" s="198">
        <f>IF(N2323="zákl. přenesená",J2323,0)</f>
        <v>0</v>
      </c>
      <c r="BH2323" s="198">
        <f>IF(N2323="sníž. přenesená",J2323,0)</f>
        <v>0</v>
      </c>
      <c r="BI2323" s="198">
        <f>IF(N2323="nulová",J2323,0)</f>
        <v>0</v>
      </c>
      <c r="BJ2323" s="18" t="s">
        <v>8</v>
      </c>
      <c r="BK2323" s="198">
        <f>ROUND(I2323*H2323,0)</f>
        <v>0</v>
      </c>
      <c r="BL2323" s="18" t="s">
        <v>283</v>
      </c>
      <c r="BM2323" s="197" t="s">
        <v>5134</v>
      </c>
    </row>
    <row r="2324" spans="1:65" s="13" customFormat="1" ht="11.25">
      <c r="B2324" s="204"/>
      <c r="C2324" s="205"/>
      <c r="D2324" s="199" t="s">
        <v>169</v>
      </c>
      <c r="E2324" s="206" t="s">
        <v>1</v>
      </c>
      <c r="F2324" s="207" t="s">
        <v>5135</v>
      </c>
      <c r="G2324" s="205"/>
      <c r="H2324" s="208">
        <v>13.26</v>
      </c>
      <c r="I2324" s="209"/>
      <c r="J2324" s="205"/>
      <c r="K2324" s="205"/>
      <c r="L2324" s="210"/>
      <c r="M2324" s="211"/>
      <c r="N2324" s="212"/>
      <c r="O2324" s="212"/>
      <c r="P2324" s="212"/>
      <c r="Q2324" s="212"/>
      <c r="R2324" s="212"/>
      <c r="S2324" s="212"/>
      <c r="T2324" s="213"/>
      <c r="AT2324" s="214" t="s">
        <v>169</v>
      </c>
      <c r="AU2324" s="214" t="s">
        <v>85</v>
      </c>
      <c r="AV2324" s="13" t="s">
        <v>85</v>
      </c>
      <c r="AW2324" s="13" t="s">
        <v>32</v>
      </c>
      <c r="AX2324" s="13" t="s">
        <v>8</v>
      </c>
      <c r="AY2324" s="214" t="s">
        <v>158</v>
      </c>
    </row>
    <row r="2325" spans="1:65" s="2" customFormat="1" ht="21.75" customHeight="1">
      <c r="A2325" s="35"/>
      <c r="B2325" s="36"/>
      <c r="C2325" s="247" t="s">
        <v>5136</v>
      </c>
      <c r="D2325" s="247" t="s">
        <v>250</v>
      </c>
      <c r="E2325" s="248" t="s">
        <v>5137</v>
      </c>
      <c r="F2325" s="249" t="s">
        <v>5138</v>
      </c>
      <c r="G2325" s="250" t="s">
        <v>309</v>
      </c>
      <c r="H2325" s="251">
        <v>13.26</v>
      </c>
      <c r="I2325" s="252"/>
      <c r="J2325" s="251">
        <f>ROUND(I2325*H2325,0)</f>
        <v>0</v>
      </c>
      <c r="K2325" s="249" t="s">
        <v>164</v>
      </c>
      <c r="L2325" s="253"/>
      <c r="M2325" s="254" t="s">
        <v>1</v>
      </c>
      <c r="N2325" s="255" t="s">
        <v>41</v>
      </c>
      <c r="O2325" s="72"/>
      <c r="P2325" s="195">
        <f>O2325*H2325</f>
        <v>0</v>
      </c>
      <c r="Q2325" s="195">
        <v>3.5000000000000001E-3</v>
      </c>
      <c r="R2325" s="195">
        <f>Q2325*H2325</f>
        <v>4.641E-2</v>
      </c>
      <c r="S2325" s="195">
        <v>0</v>
      </c>
      <c r="T2325" s="196">
        <f>S2325*H2325</f>
        <v>0</v>
      </c>
      <c r="U2325" s="35"/>
      <c r="V2325" s="35"/>
      <c r="W2325" s="35"/>
      <c r="X2325" s="35"/>
      <c r="Y2325" s="35"/>
      <c r="Z2325" s="35"/>
      <c r="AA2325" s="35"/>
      <c r="AB2325" s="35"/>
      <c r="AC2325" s="35"/>
      <c r="AD2325" s="35"/>
      <c r="AE2325" s="35"/>
      <c r="AR2325" s="197" t="s">
        <v>373</v>
      </c>
      <c r="AT2325" s="197" t="s">
        <v>250</v>
      </c>
      <c r="AU2325" s="197" t="s">
        <v>85</v>
      </c>
      <c r="AY2325" s="18" t="s">
        <v>158</v>
      </c>
      <c r="BE2325" s="198">
        <f>IF(N2325="základní",J2325,0)</f>
        <v>0</v>
      </c>
      <c r="BF2325" s="198">
        <f>IF(N2325="snížená",J2325,0)</f>
        <v>0</v>
      </c>
      <c r="BG2325" s="198">
        <f>IF(N2325="zákl. přenesená",J2325,0)</f>
        <v>0</v>
      </c>
      <c r="BH2325" s="198">
        <f>IF(N2325="sníž. přenesená",J2325,0)</f>
        <v>0</v>
      </c>
      <c r="BI2325" s="198">
        <f>IF(N2325="nulová",J2325,0)</f>
        <v>0</v>
      </c>
      <c r="BJ2325" s="18" t="s">
        <v>8</v>
      </c>
      <c r="BK2325" s="198">
        <f>ROUND(I2325*H2325,0)</f>
        <v>0</v>
      </c>
      <c r="BL2325" s="18" t="s">
        <v>283</v>
      </c>
      <c r="BM2325" s="197" t="s">
        <v>5139</v>
      </c>
    </row>
    <row r="2326" spans="1:65" s="2" customFormat="1" ht="24">
      <c r="A2326" s="35"/>
      <c r="B2326" s="36"/>
      <c r="C2326" s="187" t="s">
        <v>5140</v>
      </c>
      <c r="D2326" s="187" t="s">
        <v>160</v>
      </c>
      <c r="E2326" s="188" t="s">
        <v>5141</v>
      </c>
      <c r="F2326" s="189" t="s">
        <v>5142</v>
      </c>
      <c r="G2326" s="190" t="s">
        <v>1739</v>
      </c>
      <c r="H2326" s="191">
        <v>174.51</v>
      </c>
      <c r="I2326" s="192"/>
      <c r="J2326" s="191">
        <f>ROUND(I2326*H2326,0)</f>
        <v>0</v>
      </c>
      <c r="K2326" s="189" t="s">
        <v>164</v>
      </c>
      <c r="L2326" s="40"/>
      <c r="M2326" s="193" t="s">
        <v>1</v>
      </c>
      <c r="N2326" s="194" t="s">
        <v>41</v>
      </c>
      <c r="O2326" s="72"/>
      <c r="P2326" s="195">
        <f>O2326*H2326</f>
        <v>0</v>
      </c>
      <c r="Q2326" s="195">
        <v>5.0000000000000002E-5</v>
      </c>
      <c r="R2326" s="195">
        <f>Q2326*H2326</f>
        <v>8.7255000000000006E-3</v>
      </c>
      <c r="S2326" s="195">
        <v>0</v>
      </c>
      <c r="T2326" s="196">
        <f>S2326*H2326</f>
        <v>0</v>
      </c>
      <c r="U2326" s="35"/>
      <c r="V2326" s="35"/>
      <c r="W2326" s="35"/>
      <c r="X2326" s="35"/>
      <c r="Y2326" s="35"/>
      <c r="Z2326" s="35"/>
      <c r="AA2326" s="35"/>
      <c r="AB2326" s="35"/>
      <c r="AC2326" s="35"/>
      <c r="AD2326" s="35"/>
      <c r="AE2326" s="35"/>
      <c r="AR2326" s="197" t="s">
        <v>283</v>
      </c>
      <c r="AT2326" s="197" t="s">
        <v>160</v>
      </c>
      <c r="AU2326" s="197" t="s">
        <v>85</v>
      </c>
      <c r="AY2326" s="18" t="s">
        <v>158</v>
      </c>
      <c r="BE2326" s="198">
        <f>IF(N2326="základní",J2326,0)</f>
        <v>0</v>
      </c>
      <c r="BF2326" s="198">
        <f>IF(N2326="snížená",J2326,0)</f>
        <v>0</v>
      </c>
      <c r="BG2326" s="198">
        <f>IF(N2326="zákl. přenesená",J2326,0)</f>
        <v>0</v>
      </c>
      <c r="BH2326" s="198">
        <f>IF(N2326="sníž. přenesená",J2326,0)</f>
        <v>0</v>
      </c>
      <c r="BI2326" s="198">
        <f>IF(N2326="nulová",J2326,0)</f>
        <v>0</v>
      </c>
      <c r="BJ2326" s="18" t="s">
        <v>8</v>
      </c>
      <c r="BK2326" s="198">
        <f>ROUND(I2326*H2326,0)</f>
        <v>0</v>
      </c>
      <c r="BL2326" s="18" t="s">
        <v>283</v>
      </c>
      <c r="BM2326" s="197" t="s">
        <v>5143</v>
      </c>
    </row>
    <row r="2327" spans="1:65" s="2" customFormat="1" ht="27">
      <c r="A2327" s="35"/>
      <c r="B2327" s="36"/>
      <c r="C2327" s="37"/>
      <c r="D2327" s="199" t="s">
        <v>167</v>
      </c>
      <c r="E2327" s="37"/>
      <c r="F2327" s="200" t="s">
        <v>5144</v>
      </c>
      <c r="G2327" s="37"/>
      <c r="H2327" s="37"/>
      <c r="I2327" s="201"/>
      <c r="J2327" s="37"/>
      <c r="K2327" s="37"/>
      <c r="L2327" s="40"/>
      <c r="M2327" s="202"/>
      <c r="N2327" s="203"/>
      <c r="O2327" s="72"/>
      <c r="P2327" s="72"/>
      <c r="Q2327" s="72"/>
      <c r="R2327" s="72"/>
      <c r="S2327" s="72"/>
      <c r="T2327" s="73"/>
      <c r="U2327" s="35"/>
      <c r="V2327" s="35"/>
      <c r="W2327" s="35"/>
      <c r="X2327" s="35"/>
      <c r="Y2327" s="35"/>
      <c r="Z2327" s="35"/>
      <c r="AA2327" s="35"/>
      <c r="AB2327" s="35"/>
      <c r="AC2327" s="35"/>
      <c r="AD2327" s="35"/>
      <c r="AE2327" s="35"/>
      <c r="AT2327" s="18" t="s">
        <v>167</v>
      </c>
      <c r="AU2327" s="18" t="s">
        <v>85</v>
      </c>
    </row>
    <row r="2328" spans="1:65" s="13" customFormat="1" ht="11.25">
      <c r="B2328" s="204"/>
      <c r="C2328" s="205"/>
      <c r="D2328" s="199" t="s">
        <v>169</v>
      </c>
      <c r="E2328" s="206" t="s">
        <v>1</v>
      </c>
      <c r="F2328" s="207" t="s">
        <v>5145</v>
      </c>
      <c r="G2328" s="205"/>
      <c r="H2328" s="208">
        <v>174.51</v>
      </c>
      <c r="I2328" s="209"/>
      <c r="J2328" s="205"/>
      <c r="K2328" s="205"/>
      <c r="L2328" s="210"/>
      <c r="M2328" s="211"/>
      <c r="N2328" s="212"/>
      <c r="O2328" s="212"/>
      <c r="P2328" s="212"/>
      <c r="Q2328" s="212"/>
      <c r="R2328" s="212"/>
      <c r="S2328" s="212"/>
      <c r="T2328" s="213"/>
      <c r="AT2328" s="214" t="s">
        <v>169</v>
      </c>
      <c r="AU2328" s="214" t="s">
        <v>85</v>
      </c>
      <c r="AV2328" s="13" t="s">
        <v>85</v>
      </c>
      <c r="AW2328" s="13" t="s">
        <v>32</v>
      </c>
      <c r="AX2328" s="13" t="s">
        <v>8</v>
      </c>
      <c r="AY2328" s="214" t="s">
        <v>158</v>
      </c>
    </row>
    <row r="2329" spans="1:65" s="2" customFormat="1" ht="44.25" customHeight="1">
      <c r="A2329" s="35"/>
      <c r="B2329" s="36"/>
      <c r="C2329" s="187" t="s">
        <v>5146</v>
      </c>
      <c r="D2329" s="187" t="s">
        <v>160</v>
      </c>
      <c r="E2329" s="188" t="s">
        <v>5147</v>
      </c>
      <c r="F2329" s="189" t="s">
        <v>5148</v>
      </c>
      <c r="G2329" s="190" t="s">
        <v>1011</v>
      </c>
      <c r="H2329" s="192"/>
      <c r="I2329" s="192"/>
      <c r="J2329" s="191">
        <f>ROUND(I2329*H2329,0)</f>
        <v>0</v>
      </c>
      <c r="K2329" s="189" t="s">
        <v>164</v>
      </c>
      <c r="L2329" s="40"/>
      <c r="M2329" s="193" t="s">
        <v>1</v>
      </c>
      <c r="N2329" s="194" t="s">
        <v>41</v>
      </c>
      <c r="O2329" s="72"/>
      <c r="P2329" s="195">
        <f>O2329*H2329</f>
        <v>0</v>
      </c>
      <c r="Q2329" s="195">
        <v>0</v>
      </c>
      <c r="R2329" s="195">
        <f>Q2329*H2329</f>
        <v>0</v>
      </c>
      <c r="S2329" s="195">
        <v>0</v>
      </c>
      <c r="T2329" s="196">
        <f>S2329*H2329</f>
        <v>0</v>
      </c>
      <c r="U2329" s="35"/>
      <c r="V2329" s="35"/>
      <c r="W2329" s="35"/>
      <c r="X2329" s="35"/>
      <c r="Y2329" s="35"/>
      <c r="Z2329" s="35"/>
      <c r="AA2329" s="35"/>
      <c r="AB2329" s="35"/>
      <c r="AC2329" s="35"/>
      <c r="AD2329" s="35"/>
      <c r="AE2329" s="35"/>
      <c r="AR2329" s="197" t="s">
        <v>283</v>
      </c>
      <c r="AT2329" s="197" t="s">
        <v>160</v>
      </c>
      <c r="AU2329" s="197" t="s">
        <v>85</v>
      </c>
      <c r="AY2329" s="18" t="s">
        <v>158</v>
      </c>
      <c r="BE2329" s="198">
        <f>IF(N2329="základní",J2329,0)</f>
        <v>0</v>
      </c>
      <c r="BF2329" s="198">
        <f>IF(N2329="snížená",J2329,0)</f>
        <v>0</v>
      </c>
      <c r="BG2329" s="198">
        <f>IF(N2329="zákl. přenesená",J2329,0)</f>
        <v>0</v>
      </c>
      <c r="BH2329" s="198">
        <f>IF(N2329="sníž. přenesená",J2329,0)</f>
        <v>0</v>
      </c>
      <c r="BI2329" s="198">
        <f>IF(N2329="nulová",J2329,0)</f>
        <v>0</v>
      </c>
      <c r="BJ2329" s="18" t="s">
        <v>8</v>
      </c>
      <c r="BK2329" s="198">
        <f>ROUND(I2329*H2329,0)</f>
        <v>0</v>
      </c>
      <c r="BL2329" s="18" t="s">
        <v>283</v>
      </c>
      <c r="BM2329" s="197" t="s">
        <v>5149</v>
      </c>
    </row>
    <row r="2330" spans="1:65" s="2" customFormat="1" ht="99">
      <c r="A2330" s="35"/>
      <c r="B2330" s="36"/>
      <c r="C2330" s="37"/>
      <c r="D2330" s="199" t="s">
        <v>167</v>
      </c>
      <c r="E2330" s="37"/>
      <c r="F2330" s="200" t="s">
        <v>5150</v>
      </c>
      <c r="G2330" s="37"/>
      <c r="H2330" s="37"/>
      <c r="I2330" s="201"/>
      <c r="J2330" s="37"/>
      <c r="K2330" s="37"/>
      <c r="L2330" s="40"/>
      <c r="M2330" s="202"/>
      <c r="N2330" s="203"/>
      <c r="O2330" s="72"/>
      <c r="P2330" s="72"/>
      <c r="Q2330" s="72"/>
      <c r="R2330" s="72"/>
      <c r="S2330" s="72"/>
      <c r="T2330" s="73"/>
      <c r="U2330" s="35"/>
      <c r="V2330" s="35"/>
      <c r="W2330" s="35"/>
      <c r="X2330" s="35"/>
      <c r="Y2330" s="35"/>
      <c r="Z2330" s="35"/>
      <c r="AA2330" s="35"/>
      <c r="AB2330" s="35"/>
      <c r="AC2330" s="35"/>
      <c r="AD2330" s="35"/>
      <c r="AE2330" s="35"/>
      <c r="AT2330" s="18" t="s">
        <v>167</v>
      </c>
      <c r="AU2330" s="18" t="s">
        <v>85</v>
      </c>
    </row>
    <row r="2331" spans="1:65" s="12" customFormat="1" ht="22.9" customHeight="1">
      <c r="B2331" s="171"/>
      <c r="C2331" s="172"/>
      <c r="D2331" s="173" t="s">
        <v>75</v>
      </c>
      <c r="E2331" s="185" t="s">
        <v>3314</v>
      </c>
      <c r="F2331" s="185" t="s">
        <v>5151</v>
      </c>
      <c r="G2331" s="172"/>
      <c r="H2331" s="172"/>
      <c r="I2331" s="175"/>
      <c r="J2331" s="186">
        <f>BK2331</f>
        <v>0</v>
      </c>
      <c r="K2331" s="172"/>
      <c r="L2331" s="177"/>
      <c r="M2331" s="178"/>
      <c r="N2331" s="179"/>
      <c r="O2331" s="179"/>
      <c r="P2331" s="180">
        <f>SUM(P2332:P2368)</f>
        <v>0</v>
      </c>
      <c r="Q2331" s="179"/>
      <c r="R2331" s="180">
        <f>SUM(R2332:R2368)</f>
        <v>17.647313899999997</v>
      </c>
      <c r="S2331" s="179"/>
      <c r="T2331" s="181">
        <f>SUM(T2332:T2368)</f>
        <v>0</v>
      </c>
      <c r="AR2331" s="182" t="s">
        <v>85</v>
      </c>
      <c r="AT2331" s="183" t="s">
        <v>75</v>
      </c>
      <c r="AU2331" s="183" t="s">
        <v>8</v>
      </c>
      <c r="AY2331" s="182" t="s">
        <v>158</v>
      </c>
      <c r="BK2331" s="184">
        <f>SUM(BK2332:BK2368)</f>
        <v>0</v>
      </c>
    </row>
    <row r="2332" spans="1:65" s="2" customFormat="1" ht="16.5" customHeight="1">
      <c r="A2332" s="35"/>
      <c r="B2332" s="36"/>
      <c r="C2332" s="187" t="s">
        <v>5152</v>
      </c>
      <c r="D2332" s="187" t="s">
        <v>160</v>
      </c>
      <c r="E2332" s="188" t="s">
        <v>5153</v>
      </c>
      <c r="F2332" s="189" t="s">
        <v>5154</v>
      </c>
      <c r="G2332" s="190" t="s">
        <v>309</v>
      </c>
      <c r="H2332" s="191">
        <v>71</v>
      </c>
      <c r="I2332" s="192"/>
      <c r="J2332" s="191">
        <f>ROUND(I2332*H2332,0)</f>
        <v>0</v>
      </c>
      <c r="K2332" s="189" t="s">
        <v>1</v>
      </c>
      <c r="L2332" s="40"/>
      <c r="M2332" s="193" t="s">
        <v>1</v>
      </c>
      <c r="N2332" s="194" t="s">
        <v>41</v>
      </c>
      <c r="O2332" s="72"/>
      <c r="P2332" s="195">
        <f>O2332*H2332</f>
        <v>0</v>
      </c>
      <c r="Q2332" s="195">
        <v>0</v>
      </c>
      <c r="R2332" s="195">
        <f>Q2332*H2332</f>
        <v>0</v>
      </c>
      <c r="S2332" s="195">
        <v>0</v>
      </c>
      <c r="T2332" s="196">
        <f>S2332*H2332</f>
        <v>0</v>
      </c>
      <c r="U2332" s="35"/>
      <c r="V2332" s="35"/>
      <c r="W2332" s="35"/>
      <c r="X2332" s="35"/>
      <c r="Y2332" s="35"/>
      <c r="Z2332" s="35"/>
      <c r="AA2332" s="35"/>
      <c r="AB2332" s="35"/>
      <c r="AC2332" s="35"/>
      <c r="AD2332" s="35"/>
      <c r="AE2332" s="35"/>
      <c r="AR2332" s="197" t="s">
        <v>283</v>
      </c>
      <c r="AT2332" s="197" t="s">
        <v>160</v>
      </c>
      <c r="AU2332" s="197" t="s">
        <v>85</v>
      </c>
      <c r="AY2332" s="18" t="s">
        <v>158</v>
      </c>
      <c r="BE2332" s="198">
        <f>IF(N2332="základní",J2332,0)</f>
        <v>0</v>
      </c>
      <c r="BF2332" s="198">
        <f>IF(N2332="snížená",J2332,0)</f>
        <v>0</v>
      </c>
      <c r="BG2332" s="198">
        <f>IF(N2332="zákl. přenesená",J2332,0)</f>
        <v>0</v>
      </c>
      <c r="BH2332" s="198">
        <f>IF(N2332="sníž. přenesená",J2332,0)</f>
        <v>0</v>
      </c>
      <c r="BI2332" s="198">
        <f>IF(N2332="nulová",J2332,0)</f>
        <v>0</v>
      </c>
      <c r="BJ2332" s="18" t="s">
        <v>8</v>
      </c>
      <c r="BK2332" s="198">
        <f>ROUND(I2332*H2332,0)</f>
        <v>0</v>
      </c>
      <c r="BL2332" s="18" t="s">
        <v>283</v>
      </c>
      <c r="BM2332" s="197" t="s">
        <v>5155</v>
      </c>
    </row>
    <row r="2333" spans="1:65" s="2" customFormat="1" ht="24">
      <c r="A2333" s="35"/>
      <c r="B2333" s="36"/>
      <c r="C2333" s="187" t="s">
        <v>5156</v>
      </c>
      <c r="D2333" s="187" t="s">
        <v>160</v>
      </c>
      <c r="E2333" s="188" t="s">
        <v>5157</v>
      </c>
      <c r="F2333" s="189" t="s">
        <v>5158</v>
      </c>
      <c r="G2333" s="190" t="s">
        <v>163</v>
      </c>
      <c r="H2333" s="191">
        <v>646.71</v>
      </c>
      <c r="I2333" s="192"/>
      <c r="J2333" s="191">
        <f>ROUND(I2333*H2333,0)</f>
        <v>0</v>
      </c>
      <c r="K2333" s="189" t="s">
        <v>164</v>
      </c>
      <c r="L2333" s="40"/>
      <c r="M2333" s="193" t="s">
        <v>1</v>
      </c>
      <c r="N2333" s="194" t="s">
        <v>41</v>
      </c>
      <c r="O2333" s="72"/>
      <c r="P2333" s="195">
        <f>O2333*H2333</f>
        <v>0</v>
      </c>
      <c r="Q2333" s="195">
        <v>2.9999999999999997E-4</v>
      </c>
      <c r="R2333" s="195">
        <f>Q2333*H2333</f>
        <v>0.19401299999999999</v>
      </c>
      <c r="S2333" s="195">
        <v>0</v>
      </c>
      <c r="T2333" s="196">
        <f>S2333*H2333</f>
        <v>0</v>
      </c>
      <c r="U2333" s="35"/>
      <c r="V2333" s="35"/>
      <c r="W2333" s="35"/>
      <c r="X2333" s="35"/>
      <c r="Y2333" s="35"/>
      <c r="Z2333" s="35"/>
      <c r="AA2333" s="35"/>
      <c r="AB2333" s="35"/>
      <c r="AC2333" s="35"/>
      <c r="AD2333" s="35"/>
      <c r="AE2333" s="35"/>
      <c r="AR2333" s="197" t="s">
        <v>283</v>
      </c>
      <c r="AT2333" s="197" t="s">
        <v>160</v>
      </c>
      <c r="AU2333" s="197" t="s">
        <v>85</v>
      </c>
      <c r="AY2333" s="18" t="s">
        <v>158</v>
      </c>
      <c r="BE2333" s="198">
        <f>IF(N2333="základní",J2333,0)</f>
        <v>0</v>
      </c>
      <c r="BF2333" s="198">
        <f>IF(N2333="snížená",J2333,0)</f>
        <v>0</v>
      </c>
      <c r="BG2333" s="198">
        <f>IF(N2333="zákl. přenesená",J2333,0)</f>
        <v>0</v>
      </c>
      <c r="BH2333" s="198">
        <f>IF(N2333="sníž. přenesená",J2333,0)</f>
        <v>0</v>
      </c>
      <c r="BI2333" s="198">
        <f>IF(N2333="nulová",J2333,0)</f>
        <v>0</v>
      </c>
      <c r="BJ2333" s="18" t="s">
        <v>8</v>
      </c>
      <c r="BK2333" s="198">
        <f>ROUND(I2333*H2333,0)</f>
        <v>0</v>
      </c>
      <c r="BL2333" s="18" t="s">
        <v>283</v>
      </c>
      <c r="BM2333" s="197" t="s">
        <v>5159</v>
      </c>
    </row>
    <row r="2334" spans="1:65" s="2" customFormat="1" ht="45">
      <c r="A2334" s="35"/>
      <c r="B2334" s="36"/>
      <c r="C2334" s="37"/>
      <c r="D2334" s="199" t="s">
        <v>167</v>
      </c>
      <c r="E2334" s="37"/>
      <c r="F2334" s="200" t="s">
        <v>5160</v>
      </c>
      <c r="G2334" s="37"/>
      <c r="H2334" s="37"/>
      <c r="I2334" s="201"/>
      <c r="J2334" s="37"/>
      <c r="K2334" s="37"/>
      <c r="L2334" s="40"/>
      <c r="M2334" s="202"/>
      <c r="N2334" s="203"/>
      <c r="O2334" s="72"/>
      <c r="P2334" s="72"/>
      <c r="Q2334" s="72"/>
      <c r="R2334" s="72"/>
      <c r="S2334" s="72"/>
      <c r="T2334" s="73"/>
      <c r="U2334" s="35"/>
      <c r="V2334" s="35"/>
      <c r="W2334" s="35"/>
      <c r="X2334" s="35"/>
      <c r="Y2334" s="35"/>
      <c r="Z2334" s="35"/>
      <c r="AA2334" s="35"/>
      <c r="AB2334" s="35"/>
      <c r="AC2334" s="35"/>
      <c r="AD2334" s="35"/>
      <c r="AE2334" s="35"/>
      <c r="AT2334" s="18" t="s">
        <v>167</v>
      </c>
      <c r="AU2334" s="18" t="s">
        <v>85</v>
      </c>
    </row>
    <row r="2335" spans="1:65" s="13" customFormat="1" ht="11.25">
      <c r="B2335" s="204"/>
      <c r="C2335" s="205"/>
      <c r="D2335" s="199" t="s">
        <v>169</v>
      </c>
      <c r="E2335" s="206" t="s">
        <v>1</v>
      </c>
      <c r="F2335" s="207" t="s">
        <v>5161</v>
      </c>
      <c r="G2335" s="205"/>
      <c r="H2335" s="208">
        <v>646.71</v>
      </c>
      <c r="I2335" s="209"/>
      <c r="J2335" s="205"/>
      <c r="K2335" s="205"/>
      <c r="L2335" s="210"/>
      <c r="M2335" s="211"/>
      <c r="N2335" s="212"/>
      <c r="O2335" s="212"/>
      <c r="P2335" s="212"/>
      <c r="Q2335" s="212"/>
      <c r="R2335" s="212"/>
      <c r="S2335" s="212"/>
      <c r="T2335" s="213"/>
      <c r="AT2335" s="214" t="s">
        <v>169</v>
      </c>
      <c r="AU2335" s="214" t="s">
        <v>85</v>
      </c>
      <c r="AV2335" s="13" t="s">
        <v>85</v>
      </c>
      <c r="AW2335" s="13" t="s">
        <v>32</v>
      </c>
      <c r="AX2335" s="13" t="s">
        <v>8</v>
      </c>
      <c r="AY2335" s="214" t="s">
        <v>158</v>
      </c>
    </row>
    <row r="2336" spans="1:65" s="2" customFormat="1" ht="33" customHeight="1">
      <c r="A2336" s="35"/>
      <c r="B2336" s="36"/>
      <c r="C2336" s="187" t="s">
        <v>5162</v>
      </c>
      <c r="D2336" s="187" t="s">
        <v>160</v>
      </c>
      <c r="E2336" s="188" t="s">
        <v>5163</v>
      </c>
      <c r="F2336" s="189" t="s">
        <v>5164</v>
      </c>
      <c r="G2336" s="190" t="s">
        <v>309</v>
      </c>
      <c r="H2336" s="191">
        <v>222.68</v>
      </c>
      <c r="I2336" s="192"/>
      <c r="J2336" s="191">
        <f>ROUND(I2336*H2336,0)</f>
        <v>0</v>
      </c>
      <c r="K2336" s="189" t="s">
        <v>164</v>
      </c>
      <c r="L2336" s="40"/>
      <c r="M2336" s="193" t="s">
        <v>1</v>
      </c>
      <c r="N2336" s="194" t="s">
        <v>41</v>
      </c>
      <c r="O2336" s="72"/>
      <c r="P2336" s="195">
        <f>O2336*H2336</f>
        <v>0</v>
      </c>
      <c r="Q2336" s="195">
        <v>4.2999999999999999E-4</v>
      </c>
      <c r="R2336" s="195">
        <f>Q2336*H2336</f>
        <v>9.5752400000000001E-2</v>
      </c>
      <c r="S2336" s="195">
        <v>0</v>
      </c>
      <c r="T2336" s="196">
        <f>S2336*H2336</f>
        <v>0</v>
      </c>
      <c r="U2336" s="35"/>
      <c r="V2336" s="35"/>
      <c r="W2336" s="35"/>
      <c r="X2336" s="35"/>
      <c r="Y2336" s="35"/>
      <c r="Z2336" s="35"/>
      <c r="AA2336" s="35"/>
      <c r="AB2336" s="35"/>
      <c r="AC2336" s="35"/>
      <c r="AD2336" s="35"/>
      <c r="AE2336" s="35"/>
      <c r="AR2336" s="197" t="s">
        <v>283</v>
      </c>
      <c r="AT2336" s="197" t="s">
        <v>160</v>
      </c>
      <c r="AU2336" s="197" t="s">
        <v>85</v>
      </c>
      <c r="AY2336" s="18" t="s">
        <v>158</v>
      </c>
      <c r="BE2336" s="198">
        <f>IF(N2336="základní",J2336,0)</f>
        <v>0</v>
      </c>
      <c r="BF2336" s="198">
        <f>IF(N2336="snížená",J2336,0)</f>
        <v>0</v>
      </c>
      <c r="BG2336" s="198">
        <f>IF(N2336="zákl. přenesená",J2336,0)</f>
        <v>0</v>
      </c>
      <c r="BH2336" s="198">
        <f>IF(N2336="sníž. přenesená",J2336,0)</f>
        <v>0</v>
      </c>
      <c r="BI2336" s="198">
        <f>IF(N2336="nulová",J2336,0)</f>
        <v>0</v>
      </c>
      <c r="BJ2336" s="18" t="s">
        <v>8</v>
      </c>
      <c r="BK2336" s="198">
        <f>ROUND(I2336*H2336,0)</f>
        <v>0</v>
      </c>
      <c r="BL2336" s="18" t="s">
        <v>283</v>
      </c>
      <c r="BM2336" s="197" t="s">
        <v>5165</v>
      </c>
    </row>
    <row r="2337" spans="1:65" s="14" customFormat="1" ht="11.25">
      <c r="B2337" s="215"/>
      <c r="C2337" s="216"/>
      <c r="D2337" s="199" t="s">
        <v>169</v>
      </c>
      <c r="E2337" s="217" t="s">
        <v>1</v>
      </c>
      <c r="F2337" s="218" t="s">
        <v>360</v>
      </c>
      <c r="G2337" s="216"/>
      <c r="H2337" s="217" t="s">
        <v>1</v>
      </c>
      <c r="I2337" s="219"/>
      <c r="J2337" s="216"/>
      <c r="K2337" s="216"/>
      <c r="L2337" s="220"/>
      <c r="M2337" s="221"/>
      <c r="N2337" s="222"/>
      <c r="O2337" s="222"/>
      <c r="P2337" s="222"/>
      <c r="Q2337" s="222"/>
      <c r="R2337" s="222"/>
      <c r="S2337" s="222"/>
      <c r="T2337" s="223"/>
      <c r="AT2337" s="224" t="s">
        <v>169</v>
      </c>
      <c r="AU2337" s="224" t="s">
        <v>85</v>
      </c>
      <c r="AV2337" s="14" t="s">
        <v>8</v>
      </c>
      <c r="AW2337" s="14" t="s">
        <v>32</v>
      </c>
      <c r="AX2337" s="14" t="s">
        <v>76</v>
      </c>
      <c r="AY2337" s="224" t="s">
        <v>158</v>
      </c>
    </row>
    <row r="2338" spans="1:65" s="13" customFormat="1" ht="11.25">
      <c r="B2338" s="204"/>
      <c r="C2338" s="205"/>
      <c r="D2338" s="199" t="s">
        <v>169</v>
      </c>
      <c r="E2338" s="206" t="s">
        <v>1</v>
      </c>
      <c r="F2338" s="207" t="s">
        <v>5166</v>
      </c>
      <c r="G2338" s="205"/>
      <c r="H2338" s="208">
        <v>109.9</v>
      </c>
      <c r="I2338" s="209"/>
      <c r="J2338" s="205"/>
      <c r="K2338" s="205"/>
      <c r="L2338" s="210"/>
      <c r="M2338" s="211"/>
      <c r="N2338" s="212"/>
      <c r="O2338" s="212"/>
      <c r="P2338" s="212"/>
      <c r="Q2338" s="212"/>
      <c r="R2338" s="212"/>
      <c r="S2338" s="212"/>
      <c r="T2338" s="213"/>
      <c r="AT2338" s="214" t="s">
        <v>169</v>
      </c>
      <c r="AU2338" s="214" t="s">
        <v>85</v>
      </c>
      <c r="AV2338" s="13" t="s">
        <v>85</v>
      </c>
      <c r="AW2338" s="13" t="s">
        <v>32</v>
      </c>
      <c r="AX2338" s="13" t="s">
        <v>76</v>
      </c>
      <c r="AY2338" s="214" t="s">
        <v>158</v>
      </c>
    </row>
    <row r="2339" spans="1:65" s="13" customFormat="1" ht="11.25">
      <c r="B2339" s="204"/>
      <c r="C2339" s="205"/>
      <c r="D2339" s="199" t="s">
        <v>169</v>
      </c>
      <c r="E2339" s="206" t="s">
        <v>1</v>
      </c>
      <c r="F2339" s="207" t="s">
        <v>5167</v>
      </c>
      <c r="G2339" s="205"/>
      <c r="H2339" s="208">
        <v>35.46</v>
      </c>
      <c r="I2339" s="209"/>
      <c r="J2339" s="205"/>
      <c r="K2339" s="205"/>
      <c r="L2339" s="210"/>
      <c r="M2339" s="211"/>
      <c r="N2339" s="212"/>
      <c r="O2339" s="212"/>
      <c r="P2339" s="212"/>
      <c r="Q2339" s="212"/>
      <c r="R2339" s="212"/>
      <c r="S2339" s="212"/>
      <c r="T2339" s="213"/>
      <c r="AT2339" s="214" t="s">
        <v>169</v>
      </c>
      <c r="AU2339" s="214" t="s">
        <v>85</v>
      </c>
      <c r="AV2339" s="13" t="s">
        <v>85</v>
      </c>
      <c r="AW2339" s="13" t="s">
        <v>32</v>
      </c>
      <c r="AX2339" s="13" t="s">
        <v>76</v>
      </c>
      <c r="AY2339" s="214" t="s">
        <v>158</v>
      </c>
    </row>
    <row r="2340" spans="1:65" s="13" customFormat="1" ht="11.25">
      <c r="B2340" s="204"/>
      <c r="C2340" s="205"/>
      <c r="D2340" s="199" t="s">
        <v>169</v>
      </c>
      <c r="E2340" s="206" t="s">
        <v>1</v>
      </c>
      <c r="F2340" s="207" t="s">
        <v>5168</v>
      </c>
      <c r="G2340" s="205"/>
      <c r="H2340" s="208">
        <v>6.6</v>
      </c>
      <c r="I2340" s="209"/>
      <c r="J2340" s="205"/>
      <c r="K2340" s="205"/>
      <c r="L2340" s="210"/>
      <c r="M2340" s="211"/>
      <c r="N2340" s="212"/>
      <c r="O2340" s="212"/>
      <c r="P2340" s="212"/>
      <c r="Q2340" s="212"/>
      <c r="R2340" s="212"/>
      <c r="S2340" s="212"/>
      <c r="T2340" s="213"/>
      <c r="AT2340" s="214" t="s">
        <v>169</v>
      </c>
      <c r="AU2340" s="214" t="s">
        <v>85</v>
      </c>
      <c r="AV2340" s="13" t="s">
        <v>85</v>
      </c>
      <c r="AW2340" s="13" t="s">
        <v>32</v>
      </c>
      <c r="AX2340" s="13" t="s">
        <v>76</v>
      </c>
      <c r="AY2340" s="214" t="s">
        <v>158</v>
      </c>
    </row>
    <row r="2341" spans="1:65" s="13" customFormat="1" ht="11.25">
      <c r="B2341" s="204"/>
      <c r="C2341" s="205"/>
      <c r="D2341" s="199" t="s">
        <v>169</v>
      </c>
      <c r="E2341" s="206" t="s">
        <v>1</v>
      </c>
      <c r="F2341" s="207" t="s">
        <v>5169</v>
      </c>
      <c r="G2341" s="205"/>
      <c r="H2341" s="208">
        <v>60.71</v>
      </c>
      <c r="I2341" s="209"/>
      <c r="J2341" s="205"/>
      <c r="K2341" s="205"/>
      <c r="L2341" s="210"/>
      <c r="M2341" s="211"/>
      <c r="N2341" s="212"/>
      <c r="O2341" s="212"/>
      <c r="P2341" s="212"/>
      <c r="Q2341" s="212"/>
      <c r="R2341" s="212"/>
      <c r="S2341" s="212"/>
      <c r="T2341" s="213"/>
      <c r="AT2341" s="214" t="s">
        <v>169</v>
      </c>
      <c r="AU2341" s="214" t="s">
        <v>85</v>
      </c>
      <c r="AV2341" s="13" t="s">
        <v>85</v>
      </c>
      <c r="AW2341" s="13" t="s">
        <v>32</v>
      </c>
      <c r="AX2341" s="13" t="s">
        <v>76</v>
      </c>
      <c r="AY2341" s="214" t="s">
        <v>158</v>
      </c>
    </row>
    <row r="2342" spans="1:65" s="15" customFormat="1" ht="11.25">
      <c r="B2342" s="225"/>
      <c r="C2342" s="226"/>
      <c r="D2342" s="199" t="s">
        <v>169</v>
      </c>
      <c r="E2342" s="227" t="s">
        <v>1</v>
      </c>
      <c r="F2342" s="228" t="s">
        <v>186</v>
      </c>
      <c r="G2342" s="226"/>
      <c r="H2342" s="229">
        <v>212.67</v>
      </c>
      <c r="I2342" s="230"/>
      <c r="J2342" s="226"/>
      <c r="K2342" s="226"/>
      <c r="L2342" s="231"/>
      <c r="M2342" s="232"/>
      <c r="N2342" s="233"/>
      <c r="O2342" s="233"/>
      <c r="P2342" s="233"/>
      <c r="Q2342" s="233"/>
      <c r="R2342" s="233"/>
      <c r="S2342" s="233"/>
      <c r="T2342" s="234"/>
      <c r="AT2342" s="235" t="s">
        <v>169</v>
      </c>
      <c r="AU2342" s="235" t="s">
        <v>85</v>
      </c>
      <c r="AV2342" s="15" t="s">
        <v>177</v>
      </c>
      <c r="AW2342" s="15" t="s">
        <v>32</v>
      </c>
      <c r="AX2342" s="15" t="s">
        <v>76</v>
      </c>
      <c r="AY2342" s="235" t="s">
        <v>158</v>
      </c>
    </row>
    <row r="2343" spans="1:65" s="14" customFormat="1" ht="11.25">
      <c r="B2343" s="215"/>
      <c r="C2343" s="216"/>
      <c r="D2343" s="199" t="s">
        <v>169</v>
      </c>
      <c r="E2343" s="217" t="s">
        <v>1</v>
      </c>
      <c r="F2343" s="218" t="s">
        <v>5170</v>
      </c>
      <c r="G2343" s="216"/>
      <c r="H2343" s="217" t="s">
        <v>1</v>
      </c>
      <c r="I2343" s="219"/>
      <c r="J2343" s="216"/>
      <c r="K2343" s="216"/>
      <c r="L2343" s="220"/>
      <c r="M2343" s="221"/>
      <c r="N2343" s="222"/>
      <c r="O2343" s="222"/>
      <c r="P2343" s="222"/>
      <c r="Q2343" s="222"/>
      <c r="R2343" s="222"/>
      <c r="S2343" s="222"/>
      <c r="T2343" s="223"/>
      <c r="AT2343" s="224" t="s">
        <v>169</v>
      </c>
      <c r="AU2343" s="224" t="s">
        <v>85</v>
      </c>
      <c r="AV2343" s="14" t="s">
        <v>8</v>
      </c>
      <c r="AW2343" s="14" t="s">
        <v>32</v>
      </c>
      <c r="AX2343" s="14" t="s">
        <v>76</v>
      </c>
      <c r="AY2343" s="224" t="s">
        <v>158</v>
      </c>
    </row>
    <row r="2344" spans="1:65" s="13" customFormat="1" ht="11.25">
      <c r="B2344" s="204"/>
      <c r="C2344" s="205"/>
      <c r="D2344" s="199" t="s">
        <v>169</v>
      </c>
      <c r="E2344" s="206" t="s">
        <v>1</v>
      </c>
      <c r="F2344" s="207" t="s">
        <v>5171</v>
      </c>
      <c r="G2344" s="205"/>
      <c r="H2344" s="208">
        <v>10.01</v>
      </c>
      <c r="I2344" s="209"/>
      <c r="J2344" s="205"/>
      <c r="K2344" s="205"/>
      <c r="L2344" s="210"/>
      <c r="M2344" s="211"/>
      <c r="N2344" s="212"/>
      <c r="O2344" s="212"/>
      <c r="P2344" s="212"/>
      <c r="Q2344" s="212"/>
      <c r="R2344" s="212"/>
      <c r="S2344" s="212"/>
      <c r="T2344" s="213"/>
      <c r="AT2344" s="214" t="s">
        <v>169</v>
      </c>
      <c r="AU2344" s="214" t="s">
        <v>85</v>
      </c>
      <c r="AV2344" s="13" t="s">
        <v>85</v>
      </c>
      <c r="AW2344" s="13" t="s">
        <v>32</v>
      </c>
      <c r="AX2344" s="13" t="s">
        <v>76</v>
      </c>
      <c r="AY2344" s="214" t="s">
        <v>158</v>
      </c>
    </row>
    <row r="2345" spans="1:65" s="15" customFormat="1" ht="11.25">
      <c r="B2345" s="225"/>
      <c r="C2345" s="226"/>
      <c r="D2345" s="199" t="s">
        <v>169</v>
      </c>
      <c r="E2345" s="227" t="s">
        <v>1</v>
      </c>
      <c r="F2345" s="228" t="s">
        <v>186</v>
      </c>
      <c r="G2345" s="226"/>
      <c r="H2345" s="229">
        <v>10.01</v>
      </c>
      <c r="I2345" s="230"/>
      <c r="J2345" s="226"/>
      <c r="K2345" s="226"/>
      <c r="L2345" s="231"/>
      <c r="M2345" s="232"/>
      <c r="N2345" s="233"/>
      <c r="O2345" s="233"/>
      <c r="P2345" s="233"/>
      <c r="Q2345" s="233"/>
      <c r="R2345" s="233"/>
      <c r="S2345" s="233"/>
      <c r="T2345" s="234"/>
      <c r="AT2345" s="235" t="s">
        <v>169</v>
      </c>
      <c r="AU2345" s="235" t="s">
        <v>85</v>
      </c>
      <c r="AV2345" s="15" t="s">
        <v>177</v>
      </c>
      <c r="AW2345" s="15" t="s">
        <v>32</v>
      </c>
      <c r="AX2345" s="15" t="s">
        <v>76</v>
      </c>
      <c r="AY2345" s="235" t="s">
        <v>158</v>
      </c>
    </row>
    <row r="2346" spans="1:65" s="16" customFormat="1" ht="11.25">
      <c r="B2346" s="236"/>
      <c r="C2346" s="237"/>
      <c r="D2346" s="199" t="s">
        <v>169</v>
      </c>
      <c r="E2346" s="238" t="s">
        <v>1</v>
      </c>
      <c r="F2346" s="239" t="s">
        <v>189</v>
      </c>
      <c r="G2346" s="237"/>
      <c r="H2346" s="240">
        <v>222.68</v>
      </c>
      <c r="I2346" s="241"/>
      <c r="J2346" s="237"/>
      <c r="K2346" s="237"/>
      <c r="L2346" s="242"/>
      <c r="M2346" s="243"/>
      <c r="N2346" s="244"/>
      <c r="O2346" s="244"/>
      <c r="P2346" s="244"/>
      <c r="Q2346" s="244"/>
      <c r="R2346" s="244"/>
      <c r="S2346" s="244"/>
      <c r="T2346" s="245"/>
      <c r="AT2346" s="246" t="s">
        <v>169</v>
      </c>
      <c r="AU2346" s="246" t="s">
        <v>85</v>
      </c>
      <c r="AV2346" s="16" t="s">
        <v>165</v>
      </c>
      <c r="AW2346" s="16" t="s">
        <v>32</v>
      </c>
      <c r="AX2346" s="16" t="s">
        <v>8</v>
      </c>
      <c r="AY2346" s="246" t="s">
        <v>158</v>
      </c>
    </row>
    <row r="2347" spans="1:65" s="2" customFormat="1" ht="36">
      <c r="A2347" s="35"/>
      <c r="B2347" s="36"/>
      <c r="C2347" s="187" t="s">
        <v>5172</v>
      </c>
      <c r="D2347" s="187" t="s">
        <v>160</v>
      </c>
      <c r="E2347" s="188" t="s">
        <v>5173</v>
      </c>
      <c r="F2347" s="189" t="s">
        <v>5174</v>
      </c>
      <c r="G2347" s="190" t="s">
        <v>163</v>
      </c>
      <c r="H2347" s="191">
        <v>646.71</v>
      </c>
      <c r="I2347" s="192"/>
      <c r="J2347" s="191">
        <f>ROUND(I2347*H2347,0)</f>
        <v>0</v>
      </c>
      <c r="K2347" s="189" t="s">
        <v>164</v>
      </c>
      <c r="L2347" s="40"/>
      <c r="M2347" s="193" t="s">
        <v>1</v>
      </c>
      <c r="N2347" s="194" t="s">
        <v>41</v>
      </c>
      <c r="O2347" s="72"/>
      <c r="P2347" s="195">
        <f>O2347*H2347</f>
        <v>0</v>
      </c>
      <c r="Q2347" s="195">
        <v>6.3E-3</v>
      </c>
      <c r="R2347" s="195">
        <f>Q2347*H2347</f>
        <v>4.0742730000000007</v>
      </c>
      <c r="S2347" s="195">
        <v>0</v>
      </c>
      <c r="T2347" s="196">
        <f>S2347*H2347</f>
        <v>0</v>
      </c>
      <c r="U2347" s="35"/>
      <c r="V2347" s="35"/>
      <c r="W2347" s="35"/>
      <c r="X2347" s="35"/>
      <c r="Y2347" s="35"/>
      <c r="Z2347" s="35"/>
      <c r="AA2347" s="35"/>
      <c r="AB2347" s="35"/>
      <c r="AC2347" s="35"/>
      <c r="AD2347" s="35"/>
      <c r="AE2347" s="35"/>
      <c r="AR2347" s="197" t="s">
        <v>283</v>
      </c>
      <c r="AT2347" s="197" t="s">
        <v>160</v>
      </c>
      <c r="AU2347" s="197" t="s">
        <v>85</v>
      </c>
      <c r="AY2347" s="18" t="s">
        <v>158</v>
      </c>
      <c r="BE2347" s="198">
        <f>IF(N2347="základní",J2347,0)</f>
        <v>0</v>
      </c>
      <c r="BF2347" s="198">
        <f>IF(N2347="snížená",J2347,0)</f>
        <v>0</v>
      </c>
      <c r="BG2347" s="198">
        <f>IF(N2347="zákl. přenesená",J2347,0)</f>
        <v>0</v>
      </c>
      <c r="BH2347" s="198">
        <f>IF(N2347="sníž. přenesená",J2347,0)</f>
        <v>0</v>
      </c>
      <c r="BI2347" s="198">
        <f>IF(N2347="nulová",J2347,0)</f>
        <v>0</v>
      </c>
      <c r="BJ2347" s="18" t="s">
        <v>8</v>
      </c>
      <c r="BK2347" s="198">
        <f>ROUND(I2347*H2347,0)</f>
        <v>0</v>
      </c>
      <c r="BL2347" s="18" t="s">
        <v>283</v>
      </c>
      <c r="BM2347" s="197" t="s">
        <v>5175</v>
      </c>
    </row>
    <row r="2348" spans="1:65" s="2" customFormat="1" ht="18">
      <c r="A2348" s="35"/>
      <c r="B2348" s="36"/>
      <c r="C2348" s="37"/>
      <c r="D2348" s="199" t="s">
        <v>167</v>
      </c>
      <c r="E2348" s="37"/>
      <c r="F2348" s="200" t="s">
        <v>5176</v>
      </c>
      <c r="G2348" s="37"/>
      <c r="H2348" s="37"/>
      <c r="I2348" s="201"/>
      <c r="J2348" s="37"/>
      <c r="K2348" s="37"/>
      <c r="L2348" s="40"/>
      <c r="M2348" s="202"/>
      <c r="N2348" s="203"/>
      <c r="O2348" s="72"/>
      <c r="P2348" s="72"/>
      <c r="Q2348" s="72"/>
      <c r="R2348" s="72"/>
      <c r="S2348" s="72"/>
      <c r="T2348" s="73"/>
      <c r="U2348" s="35"/>
      <c r="V2348" s="35"/>
      <c r="W2348" s="35"/>
      <c r="X2348" s="35"/>
      <c r="Y2348" s="35"/>
      <c r="Z2348" s="35"/>
      <c r="AA2348" s="35"/>
      <c r="AB2348" s="35"/>
      <c r="AC2348" s="35"/>
      <c r="AD2348" s="35"/>
      <c r="AE2348" s="35"/>
      <c r="AT2348" s="18" t="s">
        <v>167</v>
      </c>
      <c r="AU2348" s="18" t="s">
        <v>85</v>
      </c>
    </row>
    <row r="2349" spans="1:65" s="13" customFormat="1" ht="11.25">
      <c r="B2349" s="204"/>
      <c r="C2349" s="205"/>
      <c r="D2349" s="199" t="s">
        <v>169</v>
      </c>
      <c r="E2349" s="206" t="s">
        <v>1</v>
      </c>
      <c r="F2349" s="207" t="s">
        <v>804</v>
      </c>
      <c r="G2349" s="205"/>
      <c r="H2349" s="208">
        <v>598.92999999999995</v>
      </c>
      <c r="I2349" s="209"/>
      <c r="J2349" s="205"/>
      <c r="K2349" s="205"/>
      <c r="L2349" s="210"/>
      <c r="M2349" s="211"/>
      <c r="N2349" s="212"/>
      <c r="O2349" s="212"/>
      <c r="P2349" s="212"/>
      <c r="Q2349" s="212"/>
      <c r="R2349" s="212"/>
      <c r="S2349" s="212"/>
      <c r="T2349" s="213"/>
      <c r="AT2349" s="214" t="s">
        <v>169</v>
      </c>
      <c r="AU2349" s="214" t="s">
        <v>85</v>
      </c>
      <c r="AV2349" s="13" t="s">
        <v>85</v>
      </c>
      <c r="AW2349" s="13" t="s">
        <v>32</v>
      </c>
      <c r="AX2349" s="13" t="s">
        <v>76</v>
      </c>
      <c r="AY2349" s="214" t="s">
        <v>158</v>
      </c>
    </row>
    <row r="2350" spans="1:65" s="13" customFormat="1" ht="11.25">
      <c r="B2350" s="204"/>
      <c r="C2350" s="205"/>
      <c r="D2350" s="199" t="s">
        <v>169</v>
      </c>
      <c r="E2350" s="206" t="s">
        <v>1</v>
      </c>
      <c r="F2350" s="207" t="s">
        <v>631</v>
      </c>
      <c r="G2350" s="205"/>
      <c r="H2350" s="208">
        <v>47.78</v>
      </c>
      <c r="I2350" s="209"/>
      <c r="J2350" s="205"/>
      <c r="K2350" s="205"/>
      <c r="L2350" s="210"/>
      <c r="M2350" s="211"/>
      <c r="N2350" s="212"/>
      <c r="O2350" s="212"/>
      <c r="P2350" s="212"/>
      <c r="Q2350" s="212"/>
      <c r="R2350" s="212"/>
      <c r="S2350" s="212"/>
      <c r="T2350" s="213"/>
      <c r="AT2350" s="214" t="s">
        <v>169</v>
      </c>
      <c r="AU2350" s="214" t="s">
        <v>85</v>
      </c>
      <c r="AV2350" s="13" t="s">
        <v>85</v>
      </c>
      <c r="AW2350" s="13" t="s">
        <v>32</v>
      </c>
      <c r="AX2350" s="13" t="s">
        <v>76</v>
      </c>
      <c r="AY2350" s="214" t="s">
        <v>158</v>
      </c>
    </row>
    <row r="2351" spans="1:65" s="16" customFormat="1" ht="11.25">
      <c r="B2351" s="236"/>
      <c r="C2351" s="237"/>
      <c r="D2351" s="199" t="s">
        <v>169</v>
      </c>
      <c r="E2351" s="238" t="s">
        <v>1</v>
      </c>
      <c r="F2351" s="239" t="s">
        <v>189</v>
      </c>
      <c r="G2351" s="237"/>
      <c r="H2351" s="240">
        <v>646.71</v>
      </c>
      <c r="I2351" s="241"/>
      <c r="J2351" s="237"/>
      <c r="K2351" s="237"/>
      <c r="L2351" s="242"/>
      <c r="M2351" s="243"/>
      <c r="N2351" s="244"/>
      <c r="O2351" s="244"/>
      <c r="P2351" s="244"/>
      <c r="Q2351" s="244"/>
      <c r="R2351" s="244"/>
      <c r="S2351" s="244"/>
      <c r="T2351" s="245"/>
      <c r="AT2351" s="246" t="s">
        <v>169</v>
      </c>
      <c r="AU2351" s="246" t="s">
        <v>85</v>
      </c>
      <c r="AV2351" s="16" t="s">
        <v>165</v>
      </c>
      <c r="AW2351" s="16" t="s">
        <v>32</v>
      </c>
      <c r="AX2351" s="16" t="s">
        <v>8</v>
      </c>
      <c r="AY2351" s="246" t="s">
        <v>158</v>
      </c>
    </row>
    <row r="2352" spans="1:65" s="2" customFormat="1" ht="24">
      <c r="A2352" s="35"/>
      <c r="B2352" s="36"/>
      <c r="C2352" s="247" t="s">
        <v>5177</v>
      </c>
      <c r="D2352" s="247" t="s">
        <v>250</v>
      </c>
      <c r="E2352" s="248" t="s">
        <v>5178</v>
      </c>
      <c r="F2352" s="249" t="s">
        <v>5179</v>
      </c>
      <c r="G2352" s="250" t="s">
        <v>163</v>
      </c>
      <c r="H2352" s="251">
        <v>735.88</v>
      </c>
      <c r="I2352" s="252"/>
      <c r="J2352" s="251">
        <f>ROUND(I2352*H2352,0)</f>
        <v>0</v>
      </c>
      <c r="K2352" s="249" t="s">
        <v>164</v>
      </c>
      <c r="L2352" s="253"/>
      <c r="M2352" s="254" t="s">
        <v>1</v>
      </c>
      <c r="N2352" s="255" t="s">
        <v>41</v>
      </c>
      <c r="O2352" s="72"/>
      <c r="P2352" s="195">
        <f>O2352*H2352</f>
        <v>0</v>
      </c>
      <c r="Q2352" s="195">
        <v>1.7999999999999999E-2</v>
      </c>
      <c r="R2352" s="195">
        <f>Q2352*H2352</f>
        <v>13.245839999999999</v>
      </c>
      <c r="S2352" s="195">
        <v>0</v>
      </c>
      <c r="T2352" s="196">
        <f>S2352*H2352</f>
        <v>0</v>
      </c>
      <c r="U2352" s="35"/>
      <c r="V2352" s="35"/>
      <c r="W2352" s="35"/>
      <c r="X2352" s="35"/>
      <c r="Y2352" s="35"/>
      <c r="Z2352" s="35"/>
      <c r="AA2352" s="35"/>
      <c r="AB2352" s="35"/>
      <c r="AC2352" s="35"/>
      <c r="AD2352" s="35"/>
      <c r="AE2352" s="35"/>
      <c r="AR2352" s="197" t="s">
        <v>373</v>
      </c>
      <c r="AT2352" s="197" t="s">
        <v>250</v>
      </c>
      <c r="AU2352" s="197" t="s">
        <v>85</v>
      </c>
      <c r="AY2352" s="18" t="s">
        <v>158</v>
      </c>
      <c r="BE2352" s="198">
        <f>IF(N2352="základní",J2352,0)</f>
        <v>0</v>
      </c>
      <c r="BF2352" s="198">
        <f>IF(N2352="snížená",J2352,0)</f>
        <v>0</v>
      </c>
      <c r="BG2352" s="198">
        <f>IF(N2352="zákl. přenesená",J2352,0)</f>
        <v>0</v>
      </c>
      <c r="BH2352" s="198">
        <f>IF(N2352="sníž. přenesená",J2352,0)</f>
        <v>0</v>
      </c>
      <c r="BI2352" s="198">
        <f>IF(N2352="nulová",J2352,0)</f>
        <v>0</v>
      </c>
      <c r="BJ2352" s="18" t="s">
        <v>8</v>
      </c>
      <c r="BK2352" s="198">
        <f>ROUND(I2352*H2352,0)</f>
        <v>0</v>
      </c>
      <c r="BL2352" s="18" t="s">
        <v>283</v>
      </c>
      <c r="BM2352" s="197" t="s">
        <v>5180</v>
      </c>
    </row>
    <row r="2353" spans="1:65" s="13" customFormat="1" ht="11.25">
      <c r="B2353" s="204"/>
      <c r="C2353" s="205"/>
      <c r="D2353" s="199" t="s">
        <v>169</v>
      </c>
      <c r="E2353" s="206" t="s">
        <v>1</v>
      </c>
      <c r="F2353" s="207" t="s">
        <v>5181</v>
      </c>
      <c r="G2353" s="205"/>
      <c r="H2353" s="208">
        <v>646.71</v>
      </c>
      <c r="I2353" s="209"/>
      <c r="J2353" s="205"/>
      <c r="K2353" s="205"/>
      <c r="L2353" s="210"/>
      <c r="M2353" s="211"/>
      <c r="N2353" s="212"/>
      <c r="O2353" s="212"/>
      <c r="P2353" s="212"/>
      <c r="Q2353" s="212"/>
      <c r="R2353" s="212"/>
      <c r="S2353" s="212"/>
      <c r="T2353" s="213"/>
      <c r="AT2353" s="214" t="s">
        <v>169</v>
      </c>
      <c r="AU2353" s="214" t="s">
        <v>85</v>
      </c>
      <c r="AV2353" s="13" t="s">
        <v>85</v>
      </c>
      <c r="AW2353" s="13" t="s">
        <v>32</v>
      </c>
      <c r="AX2353" s="13" t="s">
        <v>76</v>
      </c>
      <c r="AY2353" s="214" t="s">
        <v>158</v>
      </c>
    </row>
    <row r="2354" spans="1:65" s="13" customFormat="1" ht="11.25">
      <c r="B2354" s="204"/>
      <c r="C2354" s="205"/>
      <c r="D2354" s="199" t="s">
        <v>169</v>
      </c>
      <c r="E2354" s="206" t="s">
        <v>1</v>
      </c>
      <c r="F2354" s="207" t="s">
        <v>5182</v>
      </c>
      <c r="G2354" s="205"/>
      <c r="H2354" s="208">
        <v>22.27</v>
      </c>
      <c r="I2354" s="209"/>
      <c r="J2354" s="205"/>
      <c r="K2354" s="205"/>
      <c r="L2354" s="210"/>
      <c r="M2354" s="211"/>
      <c r="N2354" s="212"/>
      <c r="O2354" s="212"/>
      <c r="P2354" s="212"/>
      <c r="Q2354" s="212"/>
      <c r="R2354" s="212"/>
      <c r="S2354" s="212"/>
      <c r="T2354" s="213"/>
      <c r="AT2354" s="214" t="s">
        <v>169</v>
      </c>
      <c r="AU2354" s="214" t="s">
        <v>85</v>
      </c>
      <c r="AV2354" s="13" t="s">
        <v>85</v>
      </c>
      <c r="AW2354" s="13" t="s">
        <v>32</v>
      </c>
      <c r="AX2354" s="13" t="s">
        <v>76</v>
      </c>
      <c r="AY2354" s="214" t="s">
        <v>158</v>
      </c>
    </row>
    <row r="2355" spans="1:65" s="16" customFormat="1" ht="11.25">
      <c r="B2355" s="236"/>
      <c r="C2355" s="237"/>
      <c r="D2355" s="199" t="s">
        <v>169</v>
      </c>
      <c r="E2355" s="238" t="s">
        <v>1</v>
      </c>
      <c r="F2355" s="239" t="s">
        <v>189</v>
      </c>
      <c r="G2355" s="237"/>
      <c r="H2355" s="240">
        <v>668.98</v>
      </c>
      <c r="I2355" s="241"/>
      <c r="J2355" s="237"/>
      <c r="K2355" s="237"/>
      <c r="L2355" s="242"/>
      <c r="M2355" s="243"/>
      <c r="N2355" s="244"/>
      <c r="O2355" s="244"/>
      <c r="P2355" s="244"/>
      <c r="Q2355" s="244"/>
      <c r="R2355" s="244"/>
      <c r="S2355" s="244"/>
      <c r="T2355" s="245"/>
      <c r="AT2355" s="246" t="s">
        <v>169</v>
      </c>
      <c r="AU2355" s="246" t="s">
        <v>85</v>
      </c>
      <c r="AV2355" s="16" t="s">
        <v>165</v>
      </c>
      <c r="AW2355" s="16" t="s">
        <v>32</v>
      </c>
      <c r="AX2355" s="16" t="s">
        <v>8</v>
      </c>
      <c r="AY2355" s="246" t="s">
        <v>158</v>
      </c>
    </row>
    <row r="2356" spans="1:65" s="13" customFormat="1" ht="11.25">
      <c r="B2356" s="204"/>
      <c r="C2356" s="205"/>
      <c r="D2356" s="199" t="s">
        <v>169</v>
      </c>
      <c r="E2356" s="205"/>
      <c r="F2356" s="207" t="s">
        <v>5183</v>
      </c>
      <c r="G2356" s="205"/>
      <c r="H2356" s="208">
        <v>735.88</v>
      </c>
      <c r="I2356" s="209"/>
      <c r="J2356" s="205"/>
      <c r="K2356" s="205"/>
      <c r="L2356" s="210"/>
      <c r="M2356" s="211"/>
      <c r="N2356" s="212"/>
      <c r="O2356" s="212"/>
      <c r="P2356" s="212"/>
      <c r="Q2356" s="212"/>
      <c r="R2356" s="212"/>
      <c r="S2356" s="212"/>
      <c r="T2356" s="213"/>
      <c r="AT2356" s="214" t="s">
        <v>169</v>
      </c>
      <c r="AU2356" s="214" t="s">
        <v>85</v>
      </c>
      <c r="AV2356" s="13" t="s">
        <v>85</v>
      </c>
      <c r="AW2356" s="13" t="s">
        <v>4</v>
      </c>
      <c r="AX2356" s="13" t="s">
        <v>8</v>
      </c>
      <c r="AY2356" s="214" t="s">
        <v>158</v>
      </c>
    </row>
    <row r="2357" spans="1:65" s="2" customFormat="1" ht="36">
      <c r="A2357" s="35"/>
      <c r="B2357" s="36"/>
      <c r="C2357" s="187" t="s">
        <v>5184</v>
      </c>
      <c r="D2357" s="187" t="s">
        <v>160</v>
      </c>
      <c r="E2357" s="188" t="s">
        <v>5185</v>
      </c>
      <c r="F2357" s="189" t="s">
        <v>5186</v>
      </c>
      <c r="G2357" s="190" t="s">
        <v>163</v>
      </c>
      <c r="H2357" s="191">
        <v>2.1</v>
      </c>
      <c r="I2357" s="192"/>
      <c r="J2357" s="191">
        <f>ROUND(I2357*H2357,0)</f>
        <v>0</v>
      </c>
      <c r="K2357" s="189" t="s">
        <v>164</v>
      </c>
      <c r="L2357" s="40"/>
      <c r="M2357" s="193" t="s">
        <v>1</v>
      </c>
      <c r="N2357" s="194" t="s">
        <v>41</v>
      </c>
      <c r="O2357" s="72"/>
      <c r="P2357" s="195">
        <f>O2357*H2357</f>
        <v>0</v>
      </c>
      <c r="Q2357" s="195">
        <v>0</v>
      </c>
      <c r="R2357" s="195">
        <f>Q2357*H2357</f>
        <v>0</v>
      </c>
      <c r="S2357" s="195">
        <v>0</v>
      </c>
      <c r="T2357" s="196">
        <f>S2357*H2357</f>
        <v>0</v>
      </c>
      <c r="U2357" s="35"/>
      <c r="V2357" s="35"/>
      <c r="W2357" s="35"/>
      <c r="X2357" s="35"/>
      <c r="Y2357" s="35"/>
      <c r="Z2357" s="35"/>
      <c r="AA2357" s="35"/>
      <c r="AB2357" s="35"/>
      <c r="AC2357" s="35"/>
      <c r="AD2357" s="35"/>
      <c r="AE2357" s="35"/>
      <c r="AR2357" s="197" t="s">
        <v>283</v>
      </c>
      <c r="AT2357" s="197" t="s">
        <v>160</v>
      </c>
      <c r="AU2357" s="197" t="s">
        <v>85</v>
      </c>
      <c r="AY2357" s="18" t="s">
        <v>158</v>
      </c>
      <c r="BE2357" s="198">
        <f>IF(N2357="základní",J2357,0)</f>
        <v>0</v>
      </c>
      <c r="BF2357" s="198">
        <f>IF(N2357="snížená",J2357,0)</f>
        <v>0</v>
      </c>
      <c r="BG2357" s="198">
        <f>IF(N2357="zákl. přenesená",J2357,0)</f>
        <v>0</v>
      </c>
      <c r="BH2357" s="198">
        <f>IF(N2357="sníž. přenesená",J2357,0)</f>
        <v>0</v>
      </c>
      <c r="BI2357" s="198">
        <f>IF(N2357="nulová",J2357,0)</f>
        <v>0</v>
      </c>
      <c r="BJ2357" s="18" t="s">
        <v>8</v>
      </c>
      <c r="BK2357" s="198">
        <f>ROUND(I2357*H2357,0)</f>
        <v>0</v>
      </c>
      <c r="BL2357" s="18" t="s">
        <v>283</v>
      </c>
      <c r="BM2357" s="197" t="s">
        <v>5187</v>
      </c>
    </row>
    <row r="2358" spans="1:65" s="2" customFormat="1" ht="18">
      <c r="A2358" s="35"/>
      <c r="B2358" s="36"/>
      <c r="C2358" s="37"/>
      <c r="D2358" s="199" t="s">
        <v>167</v>
      </c>
      <c r="E2358" s="37"/>
      <c r="F2358" s="200" t="s">
        <v>5188</v>
      </c>
      <c r="G2358" s="37"/>
      <c r="H2358" s="37"/>
      <c r="I2358" s="201"/>
      <c r="J2358" s="37"/>
      <c r="K2358" s="37"/>
      <c r="L2358" s="40"/>
      <c r="M2358" s="202"/>
      <c r="N2358" s="203"/>
      <c r="O2358" s="72"/>
      <c r="P2358" s="72"/>
      <c r="Q2358" s="72"/>
      <c r="R2358" s="72"/>
      <c r="S2358" s="72"/>
      <c r="T2358" s="73"/>
      <c r="U2358" s="35"/>
      <c r="V2358" s="35"/>
      <c r="W2358" s="35"/>
      <c r="X2358" s="35"/>
      <c r="Y2358" s="35"/>
      <c r="Z2358" s="35"/>
      <c r="AA2358" s="35"/>
      <c r="AB2358" s="35"/>
      <c r="AC2358" s="35"/>
      <c r="AD2358" s="35"/>
      <c r="AE2358" s="35"/>
      <c r="AT2358" s="18" t="s">
        <v>167</v>
      </c>
      <c r="AU2358" s="18" t="s">
        <v>85</v>
      </c>
    </row>
    <row r="2359" spans="1:65" s="13" customFormat="1" ht="11.25">
      <c r="B2359" s="204"/>
      <c r="C2359" s="205"/>
      <c r="D2359" s="199" t="s">
        <v>169</v>
      </c>
      <c r="E2359" s="206" t="s">
        <v>1</v>
      </c>
      <c r="F2359" s="207" t="s">
        <v>5189</v>
      </c>
      <c r="G2359" s="205"/>
      <c r="H2359" s="208">
        <v>2.1</v>
      </c>
      <c r="I2359" s="209"/>
      <c r="J2359" s="205"/>
      <c r="K2359" s="205"/>
      <c r="L2359" s="210"/>
      <c r="M2359" s="211"/>
      <c r="N2359" s="212"/>
      <c r="O2359" s="212"/>
      <c r="P2359" s="212"/>
      <c r="Q2359" s="212"/>
      <c r="R2359" s="212"/>
      <c r="S2359" s="212"/>
      <c r="T2359" s="213"/>
      <c r="AT2359" s="214" t="s">
        <v>169</v>
      </c>
      <c r="AU2359" s="214" t="s">
        <v>85</v>
      </c>
      <c r="AV2359" s="13" t="s">
        <v>85</v>
      </c>
      <c r="AW2359" s="13" t="s">
        <v>32</v>
      </c>
      <c r="AX2359" s="13" t="s">
        <v>8</v>
      </c>
      <c r="AY2359" s="214" t="s">
        <v>158</v>
      </c>
    </row>
    <row r="2360" spans="1:65" s="2" customFormat="1" ht="16.5" customHeight="1">
      <c r="A2360" s="35"/>
      <c r="B2360" s="36"/>
      <c r="C2360" s="187" t="s">
        <v>5190</v>
      </c>
      <c r="D2360" s="187" t="s">
        <v>160</v>
      </c>
      <c r="E2360" s="188" t="s">
        <v>5191</v>
      </c>
      <c r="F2360" s="189" t="s">
        <v>5192</v>
      </c>
      <c r="G2360" s="190" t="s">
        <v>309</v>
      </c>
      <c r="H2360" s="191">
        <v>170</v>
      </c>
      <c r="I2360" s="192"/>
      <c r="J2360" s="191">
        <f>ROUND(I2360*H2360,0)</f>
        <v>0</v>
      </c>
      <c r="K2360" s="189" t="s">
        <v>164</v>
      </c>
      <c r="L2360" s="40"/>
      <c r="M2360" s="193" t="s">
        <v>1</v>
      </c>
      <c r="N2360" s="194" t="s">
        <v>41</v>
      </c>
      <c r="O2360" s="72"/>
      <c r="P2360" s="195">
        <f>O2360*H2360</f>
        <v>0</v>
      </c>
      <c r="Q2360" s="195">
        <v>3.0000000000000001E-5</v>
      </c>
      <c r="R2360" s="195">
        <f>Q2360*H2360</f>
        <v>5.1000000000000004E-3</v>
      </c>
      <c r="S2360" s="195">
        <v>0</v>
      </c>
      <c r="T2360" s="196">
        <f>S2360*H2360</f>
        <v>0</v>
      </c>
      <c r="U2360" s="35"/>
      <c r="V2360" s="35"/>
      <c r="W2360" s="35"/>
      <c r="X2360" s="35"/>
      <c r="Y2360" s="35"/>
      <c r="Z2360" s="35"/>
      <c r="AA2360" s="35"/>
      <c r="AB2360" s="35"/>
      <c r="AC2360" s="35"/>
      <c r="AD2360" s="35"/>
      <c r="AE2360" s="35"/>
      <c r="AR2360" s="197" t="s">
        <v>283</v>
      </c>
      <c r="AT2360" s="197" t="s">
        <v>160</v>
      </c>
      <c r="AU2360" s="197" t="s">
        <v>85</v>
      </c>
      <c r="AY2360" s="18" t="s">
        <v>158</v>
      </c>
      <c r="BE2360" s="198">
        <f>IF(N2360="základní",J2360,0)</f>
        <v>0</v>
      </c>
      <c r="BF2360" s="198">
        <f>IF(N2360="snížená",J2360,0)</f>
        <v>0</v>
      </c>
      <c r="BG2360" s="198">
        <f>IF(N2360="zákl. přenesená",J2360,0)</f>
        <v>0</v>
      </c>
      <c r="BH2360" s="198">
        <f>IF(N2360="sníž. přenesená",J2360,0)</f>
        <v>0</v>
      </c>
      <c r="BI2360" s="198">
        <f>IF(N2360="nulová",J2360,0)</f>
        <v>0</v>
      </c>
      <c r="BJ2360" s="18" t="s">
        <v>8</v>
      </c>
      <c r="BK2360" s="198">
        <f>ROUND(I2360*H2360,0)</f>
        <v>0</v>
      </c>
      <c r="BL2360" s="18" t="s">
        <v>283</v>
      </c>
      <c r="BM2360" s="197" t="s">
        <v>5193</v>
      </c>
    </row>
    <row r="2361" spans="1:65" s="2" customFormat="1" ht="45">
      <c r="A2361" s="35"/>
      <c r="B2361" s="36"/>
      <c r="C2361" s="37"/>
      <c r="D2361" s="199" t="s">
        <v>167</v>
      </c>
      <c r="E2361" s="37"/>
      <c r="F2361" s="200" t="s">
        <v>5194</v>
      </c>
      <c r="G2361" s="37"/>
      <c r="H2361" s="37"/>
      <c r="I2361" s="201"/>
      <c r="J2361" s="37"/>
      <c r="K2361" s="37"/>
      <c r="L2361" s="40"/>
      <c r="M2361" s="202"/>
      <c r="N2361" s="203"/>
      <c r="O2361" s="72"/>
      <c r="P2361" s="72"/>
      <c r="Q2361" s="72"/>
      <c r="R2361" s="72"/>
      <c r="S2361" s="72"/>
      <c r="T2361" s="73"/>
      <c r="U2361" s="35"/>
      <c r="V2361" s="35"/>
      <c r="W2361" s="35"/>
      <c r="X2361" s="35"/>
      <c r="Y2361" s="35"/>
      <c r="Z2361" s="35"/>
      <c r="AA2361" s="35"/>
      <c r="AB2361" s="35"/>
      <c r="AC2361" s="35"/>
      <c r="AD2361" s="35"/>
      <c r="AE2361" s="35"/>
      <c r="AT2361" s="18" t="s">
        <v>167</v>
      </c>
      <c r="AU2361" s="18" t="s">
        <v>85</v>
      </c>
    </row>
    <row r="2362" spans="1:65" s="2" customFormat="1" ht="24">
      <c r="A2362" s="35"/>
      <c r="B2362" s="36"/>
      <c r="C2362" s="187" t="s">
        <v>5195</v>
      </c>
      <c r="D2362" s="187" t="s">
        <v>160</v>
      </c>
      <c r="E2362" s="188" t="s">
        <v>5196</v>
      </c>
      <c r="F2362" s="189" t="s">
        <v>5197</v>
      </c>
      <c r="G2362" s="190" t="s">
        <v>442</v>
      </c>
      <c r="H2362" s="191">
        <v>734.84</v>
      </c>
      <c r="I2362" s="192"/>
      <c r="J2362" s="191">
        <f>ROUND(I2362*H2362,0)</f>
        <v>0</v>
      </c>
      <c r="K2362" s="189" t="s">
        <v>164</v>
      </c>
      <c r="L2362" s="40"/>
      <c r="M2362" s="193" t="s">
        <v>1</v>
      </c>
      <c r="N2362" s="194" t="s">
        <v>41</v>
      </c>
      <c r="O2362" s="72"/>
      <c r="P2362" s="195">
        <f>O2362*H2362</f>
        <v>0</v>
      </c>
      <c r="Q2362" s="195">
        <v>0</v>
      </c>
      <c r="R2362" s="195">
        <f>Q2362*H2362</f>
        <v>0</v>
      </c>
      <c r="S2362" s="195">
        <v>0</v>
      </c>
      <c r="T2362" s="196">
        <f>S2362*H2362</f>
        <v>0</v>
      </c>
      <c r="U2362" s="35"/>
      <c r="V2362" s="35"/>
      <c r="W2362" s="35"/>
      <c r="X2362" s="35"/>
      <c r="Y2362" s="35"/>
      <c r="Z2362" s="35"/>
      <c r="AA2362" s="35"/>
      <c r="AB2362" s="35"/>
      <c r="AC2362" s="35"/>
      <c r="AD2362" s="35"/>
      <c r="AE2362" s="35"/>
      <c r="AR2362" s="197" t="s">
        <v>283</v>
      </c>
      <c r="AT2362" s="197" t="s">
        <v>160</v>
      </c>
      <c r="AU2362" s="197" t="s">
        <v>85</v>
      </c>
      <c r="AY2362" s="18" t="s">
        <v>158</v>
      </c>
      <c r="BE2362" s="198">
        <f>IF(N2362="základní",J2362,0)</f>
        <v>0</v>
      </c>
      <c r="BF2362" s="198">
        <f>IF(N2362="snížená",J2362,0)</f>
        <v>0</v>
      </c>
      <c r="BG2362" s="198">
        <f>IF(N2362="zákl. přenesená",J2362,0)</f>
        <v>0</v>
      </c>
      <c r="BH2362" s="198">
        <f>IF(N2362="sníž. přenesená",J2362,0)</f>
        <v>0</v>
      </c>
      <c r="BI2362" s="198">
        <f>IF(N2362="nulová",J2362,0)</f>
        <v>0</v>
      </c>
      <c r="BJ2362" s="18" t="s">
        <v>8</v>
      </c>
      <c r="BK2362" s="198">
        <f>ROUND(I2362*H2362,0)</f>
        <v>0</v>
      </c>
      <c r="BL2362" s="18" t="s">
        <v>283</v>
      </c>
      <c r="BM2362" s="197" t="s">
        <v>5198</v>
      </c>
    </row>
    <row r="2363" spans="1:65" s="2" customFormat="1" ht="45">
      <c r="A2363" s="35"/>
      <c r="B2363" s="36"/>
      <c r="C2363" s="37"/>
      <c r="D2363" s="199" t="s">
        <v>167</v>
      </c>
      <c r="E2363" s="37"/>
      <c r="F2363" s="200" t="s">
        <v>5194</v>
      </c>
      <c r="G2363" s="37"/>
      <c r="H2363" s="37"/>
      <c r="I2363" s="201"/>
      <c r="J2363" s="37"/>
      <c r="K2363" s="37"/>
      <c r="L2363" s="40"/>
      <c r="M2363" s="202"/>
      <c r="N2363" s="203"/>
      <c r="O2363" s="72"/>
      <c r="P2363" s="72"/>
      <c r="Q2363" s="72"/>
      <c r="R2363" s="72"/>
      <c r="S2363" s="72"/>
      <c r="T2363" s="73"/>
      <c r="U2363" s="35"/>
      <c r="V2363" s="35"/>
      <c r="W2363" s="35"/>
      <c r="X2363" s="35"/>
      <c r="Y2363" s="35"/>
      <c r="Z2363" s="35"/>
      <c r="AA2363" s="35"/>
      <c r="AB2363" s="35"/>
      <c r="AC2363" s="35"/>
      <c r="AD2363" s="35"/>
      <c r="AE2363" s="35"/>
      <c r="AT2363" s="18" t="s">
        <v>167</v>
      </c>
      <c r="AU2363" s="18" t="s">
        <v>85</v>
      </c>
    </row>
    <row r="2364" spans="1:65" s="13" customFormat="1" ht="11.25">
      <c r="B2364" s="204"/>
      <c r="C2364" s="205"/>
      <c r="D2364" s="199" t="s">
        <v>169</v>
      </c>
      <c r="E2364" s="206" t="s">
        <v>1</v>
      </c>
      <c r="F2364" s="207" t="s">
        <v>5199</v>
      </c>
      <c r="G2364" s="205"/>
      <c r="H2364" s="208">
        <v>734.84</v>
      </c>
      <c r="I2364" s="209"/>
      <c r="J2364" s="205"/>
      <c r="K2364" s="205"/>
      <c r="L2364" s="210"/>
      <c r="M2364" s="211"/>
      <c r="N2364" s="212"/>
      <c r="O2364" s="212"/>
      <c r="P2364" s="212"/>
      <c r="Q2364" s="212"/>
      <c r="R2364" s="212"/>
      <c r="S2364" s="212"/>
      <c r="T2364" s="213"/>
      <c r="AT2364" s="214" t="s">
        <v>169</v>
      </c>
      <c r="AU2364" s="214" t="s">
        <v>85</v>
      </c>
      <c r="AV2364" s="13" t="s">
        <v>85</v>
      </c>
      <c r="AW2364" s="13" t="s">
        <v>32</v>
      </c>
      <c r="AX2364" s="13" t="s">
        <v>8</v>
      </c>
      <c r="AY2364" s="214" t="s">
        <v>158</v>
      </c>
    </row>
    <row r="2365" spans="1:65" s="2" customFormat="1" ht="24">
      <c r="A2365" s="35"/>
      <c r="B2365" s="36"/>
      <c r="C2365" s="187" t="s">
        <v>5200</v>
      </c>
      <c r="D2365" s="187" t="s">
        <v>160</v>
      </c>
      <c r="E2365" s="188" t="s">
        <v>5201</v>
      </c>
      <c r="F2365" s="189" t="s">
        <v>5202</v>
      </c>
      <c r="G2365" s="190" t="s">
        <v>163</v>
      </c>
      <c r="H2365" s="191">
        <v>646.71</v>
      </c>
      <c r="I2365" s="192"/>
      <c r="J2365" s="191">
        <f>ROUND(I2365*H2365,0)</f>
        <v>0</v>
      </c>
      <c r="K2365" s="189" t="s">
        <v>164</v>
      </c>
      <c r="L2365" s="40"/>
      <c r="M2365" s="193" t="s">
        <v>1</v>
      </c>
      <c r="N2365" s="194" t="s">
        <v>41</v>
      </c>
      <c r="O2365" s="72"/>
      <c r="P2365" s="195">
        <f>O2365*H2365</f>
        <v>0</v>
      </c>
      <c r="Q2365" s="195">
        <v>5.0000000000000002E-5</v>
      </c>
      <c r="R2365" s="195">
        <f>Q2365*H2365</f>
        <v>3.2335500000000003E-2</v>
      </c>
      <c r="S2365" s="195">
        <v>0</v>
      </c>
      <c r="T2365" s="196">
        <f>S2365*H2365</f>
        <v>0</v>
      </c>
      <c r="U2365" s="35"/>
      <c r="V2365" s="35"/>
      <c r="W2365" s="35"/>
      <c r="X2365" s="35"/>
      <c r="Y2365" s="35"/>
      <c r="Z2365" s="35"/>
      <c r="AA2365" s="35"/>
      <c r="AB2365" s="35"/>
      <c r="AC2365" s="35"/>
      <c r="AD2365" s="35"/>
      <c r="AE2365" s="35"/>
      <c r="AR2365" s="197" t="s">
        <v>283</v>
      </c>
      <c r="AT2365" s="197" t="s">
        <v>160</v>
      </c>
      <c r="AU2365" s="197" t="s">
        <v>85</v>
      </c>
      <c r="AY2365" s="18" t="s">
        <v>158</v>
      </c>
      <c r="BE2365" s="198">
        <f>IF(N2365="základní",J2365,0)</f>
        <v>0</v>
      </c>
      <c r="BF2365" s="198">
        <f>IF(N2365="snížená",J2365,0)</f>
        <v>0</v>
      </c>
      <c r="BG2365" s="198">
        <f>IF(N2365="zákl. přenesená",J2365,0)</f>
        <v>0</v>
      </c>
      <c r="BH2365" s="198">
        <f>IF(N2365="sníž. přenesená",J2365,0)</f>
        <v>0</v>
      </c>
      <c r="BI2365" s="198">
        <f>IF(N2365="nulová",J2365,0)</f>
        <v>0</v>
      </c>
      <c r="BJ2365" s="18" t="s">
        <v>8</v>
      </c>
      <c r="BK2365" s="198">
        <f>ROUND(I2365*H2365,0)</f>
        <v>0</v>
      </c>
      <c r="BL2365" s="18" t="s">
        <v>283</v>
      </c>
      <c r="BM2365" s="197" t="s">
        <v>5203</v>
      </c>
    </row>
    <row r="2366" spans="1:65" s="13" customFormat="1" ht="11.25">
      <c r="B2366" s="204"/>
      <c r="C2366" s="205"/>
      <c r="D2366" s="199" t="s">
        <v>169</v>
      </c>
      <c r="E2366" s="206" t="s">
        <v>1</v>
      </c>
      <c r="F2366" s="207" t="s">
        <v>5161</v>
      </c>
      <c r="G2366" s="205"/>
      <c r="H2366" s="208">
        <v>646.71</v>
      </c>
      <c r="I2366" s="209"/>
      <c r="J2366" s="205"/>
      <c r="K2366" s="205"/>
      <c r="L2366" s="210"/>
      <c r="M2366" s="211"/>
      <c r="N2366" s="212"/>
      <c r="O2366" s="212"/>
      <c r="P2366" s="212"/>
      <c r="Q2366" s="212"/>
      <c r="R2366" s="212"/>
      <c r="S2366" s="212"/>
      <c r="T2366" s="213"/>
      <c r="AT2366" s="214" t="s">
        <v>169</v>
      </c>
      <c r="AU2366" s="214" t="s">
        <v>85</v>
      </c>
      <c r="AV2366" s="13" t="s">
        <v>85</v>
      </c>
      <c r="AW2366" s="13" t="s">
        <v>32</v>
      </c>
      <c r="AX2366" s="13" t="s">
        <v>8</v>
      </c>
      <c r="AY2366" s="214" t="s">
        <v>158</v>
      </c>
    </row>
    <row r="2367" spans="1:65" s="2" customFormat="1" ht="44.25" customHeight="1">
      <c r="A2367" s="35"/>
      <c r="B2367" s="36"/>
      <c r="C2367" s="187" t="s">
        <v>5204</v>
      </c>
      <c r="D2367" s="187" t="s">
        <v>160</v>
      </c>
      <c r="E2367" s="188" t="s">
        <v>5205</v>
      </c>
      <c r="F2367" s="189" t="s">
        <v>5206</v>
      </c>
      <c r="G2367" s="190" t="s">
        <v>1011</v>
      </c>
      <c r="H2367" s="192"/>
      <c r="I2367" s="192"/>
      <c r="J2367" s="191">
        <f>ROUND(I2367*H2367,0)</f>
        <v>0</v>
      </c>
      <c r="K2367" s="189" t="s">
        <v>164</v>
      </c>
      <c r="L2367" s="40"/>
      <c r="M2367" s="193" t="s">
        <v>1</v>
      </c>
      <c r="N2367" s="194" t="s">
        <v>41</v>
      </c>
      <c r="O2367" s="72"/>
      <c r="P2367" s="195">
        <f>O2367*H2367</f>
        <v>0</v>
      </c>
      <c r="Q2367" s="195">
        <v>0</v>
      </c>
      <c r="R2367" s="195">
        <f>Q2367*H2367</f>
        <v>0</v>
      </c>
      <c r="S2367" s="195">
        <v>0</v>
      </c>
      <c r="T2367" s="196">
        <f>S2367*H2367</f>
        <v>0</v>
      </c>
      <c r="U2367" s="35"/>
      <c r="V2367" s="35"/>
      <c r="W2367" s="35"/>
      <c r="X2367" s="35"/>
      <c r="Y2367" s="35"/>
      <c r="Z2367" s="35"/>
      <c r="AA2367" s="35"/>
      <c r="AB2367" s="35"/>
      <c r="AC2367" s="35"/>
      <c r="AD2367" s="35"/>
      <c r="AE2367" s="35"/>
      <c r="AR2367" s="197" t="s">
        <v>283</v>
      </c>
      <c r="AT2367" s="197" t="s">
        <v>160</v>
      </c>
      <c r="AU2367" s="197" t="s">
        <v>85</v>
      </c>
      <c r="AY2367" s="18" t="s">
        <v>158</v>
      </c>
      <c r="BE2367" s="198">
        <f>IF(N2367="základní",J2367,0)</f>
        <v>0</v>
      </c>
      <c r="BF2367" s="198">
        <f>IF(N2367="snížená",J2367,0)</f>
        <v>0</v>
      </c>
      <c r="BG2367" s="198">
        <f>IF(N2367="zákl. přenesená",J2367,0)</f>
        <v>0</v>
      </c>
      <c r="BH2367" s="198">
        <f>IF(N2367="sníž. přenesená",J2367,0)</f>
        <v>0</v>
      </c>
      <c r="BI2367" s="198">
        <f>IF(N2367="nulová",J2367,0)</f>
        <v>0</v>
      </c>
      <c r="BJ2367" s="18" t="s">
        <v>8</v>
      </c>
      <c r="BK2367" s="198">
        <f>ROUND(I2367*H2367,0)</f>
        <v>0</v>
      </c>
      <c r="BL2367" s="18" t="s">
        <v>283</v>
      </c>
      <c r="BM2367" s="197" t="s">
        <v>5207</v>
      </c>
    </row>
    <row r="2368" spans="1:65" s="2" customFormat="1" ht="99">
      <c r="A2368" s="35"/>
      <c r="B2368" s="36"/>
      <c r="C2368" s="37"/>
      <c r="D2368" s="199" t="s">
        <v>167</v>
      </c>
      <c r="E2368" s="37"/>
      <c r="F2368" s="200" t="s">
        <v>1013</v>
      </c>
      <c r="G2368" s="37"/>
      <c r="H2368" s="37"/>
      <c r="I2368" s="201"/>
      <c r="J2368" s="37"/>
      <c r="K2368" s="37"/>
      <c r="L2368" s="40"/>
      <c r="M2368" s="202"/>
      <c r="N2368" s="203"/>
      <c r="O2368" s="72"/>
      <c r="P2368" s="72"/>
      <c r="Q2368" s="72"/>
      <c r="R2368" s="72"/>
      <c r="S2368" s="72"/>
      <c r="T2368" s="73"/>
      <c r="U2368" s="35"/>
      <c r="V2368" s="35"/>
      <c r="W2368" s="35"/>
      <c r="X2368" s="35"/>
      <c r="Y2368" s="35"/>
      <c r="Z2368" s="35"/>
      <c r="AA2368" s="35"/>
      <c r="AB2368" s="35"/>
      <c r="AC2368" s="35"/>
      <c r="AD2368" s="35"/>
      <c r="AE2368" s="35"/>
      <c r="AT2368" s="18" t="s">
        <v>167</v>
      </c>
      <c r="AU2368" s="18" t="s">
        <v>85</v>
      </c>
    </row>
    <row r="2369" spans="1:65" s="12" customFormat="1" ht="22.9" customHeight="1">
      <c r="B2369" s="171"/>
      <c r="C2369" s="172"/>
      <c r="D2369" s="173" t="s">
        <v>75</v>
      </c>
      <c r="E2369" s="185" t="s">
        <v>3334</v>
      </c>
      <c r="F2369" s="185" t="s">
        <v>5208</v>
      </c>
      <c r="G2369" s="172"/>
      <c r="H2369" s="172"/>
      <c r="I2369" s="175"/>
      <c r="J2369" s="186">
        <f>BK2369</f>
        <v>0</v>
      </c>
      <c r="K2369" s="172"/>
      <c r="L2369" s="177"/>
      <c r="M2369" s="178"/>
      <c r="N2369" s="179"/>
      <c r="O2369" s="179"/>
      <c r="P2369" s="180">
        <f>SUM(P2370:P2382)</f>
        <v>0</v>
      </c>
      <c r="Q2369" s="179"/>
      <c r="R2369" s="180">
        <f>SUM(R2370:R2382)</f>
        <v>0.31516899999999998</v>
      </c>
      <c r="S2369" s="179"/>
      <c r="T2369" s="181">
        <f>SUM(T2370:T2382)</f>
        <v>0</v>
      </c>
      <c r="AR2369" s="182" t="s">
        <v>85</v>
      </c>
      <c r="AT2369" s="183" t="s">
        <v>75</v>
      </c>
      <c r="AU2369" s="183" t="s">
        <v>8</v>
      </c>
      <c r="AY2369" s="182" t="s">
        <v>158</v>
      </c>
      <c r="BK2369" s="184">
        <f>SUM(BK2370:BK2382)</f>
        <v>0</v>
      </c>
    </row>
    <row r="2370" spans="1:65" s="2" customFormat="1" ht="16.5" customHeight="1">
      <c r="A2370" s="35"/>
      <c r="B2370" s="36"/>
      <c r="C2370" s="187" t="s">
        <v>5209</v>
      </c>
      <c r="D2370" s="187" t="s">
        <v>160</v>
      </c>
      <c r="E2370" s="188" t="s">
        <v>5210</v>
      </c>
      <c r="F2370" s="189" t="s">
        <v>5211</v>
      </c>
      <c r="G2370" s="190" t="s">
        <v>309</v>
      </c>
      <c r="H2370" s="191">
        <v>191.3</v>
      </c>
      <c r="I2370" s="192"/>
      <c r="J2370" s="191">
        <f>ROUND(I2370*H2370,0)</f>
        <v>0</v>
      </c>
      <c r="K2370" s="189" t="s">
        <v>1</v>
      </c>
      <c r="L2370" s="40"/>
      <c r="M2370" s="193" t="s">
        <v>1</v>
      </c>
      <c r="N2370" s="194" t="s">
        <v>41</v>
      </c>
      <c r="O2370" s="72"/>
      <c r="P2370" s="195">
        <f>O2370*H2370</f>
        <v>0</v>
      </c>
      <c r="Q2370" s="195">
        <v>0</v>
      </c>
      <c r="R2370" s="195">
        <f>Q2370*H2370</f>
        <v>0</v>
      </c>
      <c r="S2370" s="195">
        <v>0</v>
      </c>
      <c r="T2370" s="196">
        <f>S2370*H2370</f>
        <v>0</v>
      </c>
      <c r="U2370" s="35"/>
      <c r="V2370" s="35"/>
      <c r="W2370" s="35"/>
      <c r="X2370" s="35"/>
      <c r="Y2370" s="35"/>
      <c r="Z2370" s="35"/>
      <c r="AA2370" s="35"/>
      <c r="AB2370" s="35"/>
      <c r="AC2370" s="35"/>
      <c r="AD2370" s="35"/>
      <c r="AE2370" s="35"/>
      <c r="AR2370" s="197" t="s">
        <v>283</v>
      </c>
      <c r="AT2370" s="197" t="s">
        <v>160</v>
      </c>
      <c r="AU2370" s="197" t="s">
        <v>85</v>
      </c>
      <c r="AY2370" s="18" t="s">
        <v>158</v>
      </c>
      <c r="BE2370" s="198">
        <f>IF(N2370="základní",J2370,0)</f>
        <v>0</v>
      </c>
      <c r="BF2370" s="198">
        <f>IF(N2370="snížená",J2370,0)</f>
        <v>0</v>
      </c>
      <c r="BG2370" s="198">
        <f>IF(N2370="zákl. přenesená",J2370,0)</f>
        <v>0</v>
      </c>
      <c r="BH2370" s="198">
        <f>IF(N2370="sníž. přenesená",J2370,0)</f>
        <v>0</v>
      </c>
      <c r="BI2370" s="198">
        <f>IF(N2370="nulová",J2370,0)</f>
        <v>0</v>
      </c>
      <c r="BJ2370" s="18" t="s">
        <v>8</v>
      </c>
      <c r="BK2370" s="198">
        <f>ROUND(I2370*H2370,0)</f>
        <v>0</v>
      </c>
      <c r="BL2370" s="18" t="s">
        <v>283</v>
      </c>
      <c r="BM2370" s="197" t="s">
        <v>5212</v>
      </c>
    </row>
    <row r="2371" spans="1:65" s="13" customFormat="1" ht="33.75">
      <c r="B2371" s="204"/>
      <c r="C2371" s="205"/>
      <c r="D2371" s="199" t="s">
        <v>169</v>
      </c>
      <c r="E2371" s="206" t="s">
        <v>1</v>
      </c>
      <c r="F2371" s="207" t="s">
        <v>5213</v>
      </c>
      <c r="G2371" s="205"/>
      <c r="H2371" s="208">
        <v>191.3</v>
      </c>
      <c r="I2371" s="209"/>
      <c r="J2371" s="205"/>
      <c r="K2371" s="205"/>
      <c r="L2371" s="210"/>
      <c r="M2371" s="211"/>
      <c r="N2371" s="212"/>
      <c r="O2371" s="212"/>
      <c r="P2371" s="212"/>
      <c r="Q2371" s="212"/>
      <c r="R2371" s="212"/>
      <c r="S2371" s="212"/>
      <c r="T2371" s="213"/>
      <c r="AT2371" s="214" t="s">
        <v>169</v>
      </c>
      <c r="AU2371" s="214" t="s">
        <v>85</v>
      </c>
      <c r="AV2371" s="13" t="s">
        <v>85</v>
      </c>
      <c r="AW2371" s="13" t="s">
        <v>32</v>
      </c>
      <c r="AX2371" s="13" t="s">
        <v>8</v>
      </c>
      <c r="AY2371" s="214" t="s">
        <v>158</v>
      </c>
    </row>
    <row r="2372" spans="1:65" s="2" customFormat="1" ht="24">
      <c r="A2372" s="35"/>
      <c r="B2372" s="36"/>
      <c r="C2372" s="187" t="s">
        <v>5214</v>
      </c>
      <c r="D2372" s="187" t="s">
        <v>160</v>
      </c>
      <c r="E2372" s="188" t="s">
        <v>5215</v>
      </c>
      <c r="F2372" s="189" t="s">
        <v>5216</v>
      </c>
      <c r="G2372" s="190" t="s">
        <v>163</v>
      </c>
      <c r="H2372" s="191">
        <v>187.85</v>
      </c>
      <c r="I2372" s="192"/>
      <c r="J2372" s="191">
        <f>ROUND(I2372*H2372,0)</f>
        <v>0</v>
      </c>
      <c r="K2372" s="189" t="s">
        <v>164</v>
      </c>
      <c r="L2372" s="40"/>
      <c r="M2372" s="193" t="s">
        <v>1</v>
      </c>
      <c r="N2372" s="194" t="s">
        <v>41</v>
      </c>
      <c r="O2372" s="72"/>
      <c r="P2372" s="195">
        <f>O2372*H2372</f>
        <v>0</v>
      </c>
      <c r="Q2372" s="195">
        <v>5.0000000000000001E-4</v>
      </c>
      <c r="R2372" s="195">
        <f>Q2372*H2372</f>
        <v>9.3924999999999995E-2</v>
      </c>
      <c r="S2372" s="195">
        <v>0</v>
      </c>
      <c r="T2372" s="196">
        <f>S2372*H2372</f>
        <v>0</v>
      </c>
      <c r="U2372" s="35"/>
      <c r="V2372" s="35"/>
      <c r="W2372" s="35"/>
      <c r="X2372" s="35"/>
      <c r="Y2372" s="35"/>
      <c r="Z2372" s="35"/>
      <c r="AA2372" s="35"/>
      <c r="AB2372" s="35"/>
      <c r="AC2372" s="35"/>
      <c r="AD2372" s="35"/>
      <c r="AE2372" s="35"/>
      <c r="AR2372" s="197" t="s">
        <v>283</v>
      </c>
      <c r="AT2372" s="197" t="s">
        <v>160</v>
      </c>
      <c r="AU2372" s="197" t="s">
        <v>85</v>
      </c>
      <c r="AY2372" s="18" t="s">
        <v>158</v>
      </c>
      <c r="BE2372" s="198">
        <f>IF(N2372="základní",J2372,0)</f>
        <v>0</v>
      </c>
      <c r="BF2372" s="198">
        <f>IF(N2372="snížená",J2372,0)</f>
        <v>0</v>
      </c>
      <c r="BG2372" s="198">
        <f>IF(N2372="zákl. přenesená",J2372,0)</f>
        <v>0</v>
      </c>
      <c r="BH2372" s="198">
        <f>IF(N2372="sníž. přenesená",J2372,0)</f>
        <v>0</v>
      </c>
      <c r="BI2372" s="198">
        <f>IF(N2372="nulová",J2372,0)</f>
        <v>0</v>
      </c>
      <c r="BJ2372" s="18" t="s">
        <v>8</v>
      </c>
      <c r="BK2372" s="198">
        <f>ROUND(I2372*H2372,0)</f>
        <v>0</v>
      </c>
      <c r="BL2372" s="18" t="s">
        <v>283</v>
      </c>
      <c r="BM2372" s="197" t="s">
        <v>5217</v>
      </c>
    </row>
    <row r="2373" spans="1:65" s="2" customFormat="1" ht="27">
      <c r="A2373" s="35"/>
      <c r="B2373" s="36"/>
      <c r="C2373" s="37"/>
      <c r="D2373" s="199" t="s">
        <v>167</v>
      </c>
      <c r="E2373" s="37"/>
      <c r="F2373" s="200" t="s">
        <v>5218</v>
      </c>
      <c r="G2373" s="37"/>
      <c r="H2373" s="37"/>
      <c r="I2373" s="201"/>
      <c r="J2373" s="37"/>
      <c r="K2373" s="37"/>
      <c r="L2373" s="40"/>
      <c r="M2373" s="202"/>
      <c r="N2373" s="203"/>
      <c r="O2373" s="72"/>
      <c r="P2373" s="72"/>
      <c r="Q2373" s="72"/>
      <c r="R2373" s="72"/>
      <c r="S2373" s="72"/>
      <c r="T2373" s="73"/>
      <c r="U2373" s="35"/>
      <c r="V2373" s="35"/>
      <c r="W2373" s="35"/>
      <c r="X2373" s="35"/>
      <c r="Y2373" s="35"/>
      <c r="Z2373" s="35"/>
      <c r="AA2373" s="35"/>
      <c r="AB2373" s="35"/>
      <c r="AC2373" s="35"/>
      <c r="AD2373" s="35"/>
      <c r="AE2373" s="35"/>
      <c r="AT2373" s="18" t="s">
        <v>167</v>
      </c>
      <c r="AU2373" s="18" t="s">
        <v>85</v>
      </c>
    </row>
    <row r="2374" spans="1:65" s="13" customFormat="1" ht="11.25">
      <c r="B2374" s="204"/>
      <c r="C2374" s="205"/>
      <c r="D2374" s="199" t="s">
        <v>169</v>
      </c>
      <c r="E2374" s="206" t="s">
        <v>1</v>
      </c>
      <c r="F2374" s="207" t="s">
        <v>5219</v>
      </c>
      <c r="G2374" s="205"/>
      <c r="H2374" s="208">
        <v>187.85</v>
      </c>
      <c r="I2374" s="209"/>
      <c r="J2374" s="205"/>
      <c r="K2374" s="205"/>
      <c r="L2374" s="210"/>
      <c r="M2374" s="211"/>
      <c r="N2374" s="212"/>
      <c r="O2374" s="212"/>
      <c r="P2374" s="212"/>
      <c r="Q2374" s="212"/>
      <c r="R2374" s="212"/>
      <c r="S2374" s="212"/>
      <c r="T2374" s="213"/>
      <c r="AT2374" s="214" t="s">
        <v>169</v>
      </c>
      <c r="AU2374" s="214" t="s">
        <v>85</v>
      </c>
      <c r="AV2374" s="13" t="s">
        <v>85</v>
      </c>
      <c r="AW2374" s="13" t="s">
        <v>32</v>
      </c>
      <c r="AX2374" s="13" t="s">
        <v>8</v>
      </c>
      <c r="AY2374" s="214" t="s">
        <v>158</v>
      </c>
    </row>
    <row r="2375" spans="1:65" s="2" customFormat="1" ht="36">
      <c r="A2375" s="35"/>
      <c r="B2375" s="36"/>
      <c r="C2375" s="247" t="s">
        <v>5220</v>
      </c>
      <c r="D2375" s="247" t="s">
        <v>250</v>
      </c>
      <c r="E2375" s="248" t="s">
        <v>5221</v>
      </c>
      <c r="F2375" s="249" t="s">
        <v>5222</v>
      </c>
      <c r="G2375" s="250" t="s">
        <v>163</v>
      </c>
      <c r="H2375" s="251">
        <v>190.76</v>
      </c>
      <c r="I2375" s="252"/>
      <c r="J2375" s="251">
        <f>ROUND(I2375*H2375,0)</f>
        <v>0</v>
      </c>
      <c r="K2375" s="249" t="s">
        <v>164</v>
      </c>
      <c r="L2375" s="253"/>
      <c r="M2375" s="254" t="s">
        <v>1</v>
      </c>
      <c r="N2375" s="255" t="s">
        <v>41</v>
      </c>
      <c r="O2375" s="72"/>
      <c r="P2375" s="195">
        <f>O2375*H2375</f>
        <v>0</v>
      </c>
      <c r="Q2375" s="195">
        <v>1.15E-3</v>
      </c>
      <c r="R2375" s="195">
        <f>Q2375*H2375</f>
        <v>0.21937399999999999</v>
      </c>
      <c r="S2375" s="195">
        <v>0</v>
      </c>
      <c r="T2375" s="196">
        <f>S2375*H2375</f>
        <v>0</v>
      </c>
      <c r="U2375" s="35"/>
      <c r="V2375" s="35"/>
      <c r="W2375" s="35"/>
      <c r="X2375" s="35"/>
      <c r="Y2375" s="35"/>
      <c r="Z2375" s="35"/>
      <c r="AA2375" s="35"/>
      <c r="AB2375" s="35"/>
      <c r="AC2375" s="35"/>
      <c r="AD2375" s="35"/>
      <c r="AE2375" s="35"/>
      <c r="AR2375" s="197" t="s">
        <v>373</v>
      </c>
      <c r="AT2375" s="197" t="s">
        <v>250</v>
      </c>
      <c r="AU2375" s="197" t="s">
        <v>85</v>
      </c>
      <c r="AY2375" s="18" t="s">
        <v>158</v>
      </c>
      <c r="BE2375" s="198">
        <f>IF(N2375="základní",J2375,0)</f>
        <v>0</v>
      </c>
      <c r="BF2375" s="198">
        <f>IF(N2375="snížená",J2375,0)</f>
        <v>0</v>
      </c>
      <c r="BG2375" s="198">
        <f>IF(N2375="zákl. přenesená",J2375,0)</f>
        <v>0</v>
      </c>
      <c r="BH2375" s="198">
        <f>IF(N2375="sníž. přenesená",J2375,0)</f>
        <v>0</v>
      </c>
      <c r="BI2375" s="198">
        <f>IF(N2375="nulová",J2375,0)</f>
        <v>0</v>
      </c>
      <c r="BJ2375" s="18" t="s">
        <v>8</v>
      </c>
      <c r="BK2375" s="198">
        <f>ROUND(I2375*H2375,0)</f>
        <v>0</v>
      </c>
      <c r="BL2375" s="18" t="s">
        <v>283</v>
      </c>
      <c r="BM2375" s="197" t="s">
        <v>5223</v>
      </c>
    </row>
    <row r="2376" spans="1:65" s="13" customFormat="1" ht="11.25">
      <c r="B2376" s="204"/>
      <c r="C2376" s="205"/>
      <c r="D2376" s="199" t="s">
        <v>169</v>
      </c>
      <c r="E2376" s="205"/>
      <c r="F2376" s="207" t="s">
        <v>5224</v>
      </c>
      <c r="G2376" s="205"/>
      <c r="H2376" s="208">
        <v>190.76</v>
      </c>
      <c r="I2376" s="209"/>
      <c r="J2376" s="205"/>
      <c r="K2376" s="205"/>
      <c r="L2376" s="210"/>
      <c r="M2376" s="211"/>
      <c r="N2376" s="212"/>
      <c r="O2376" s="212"/>
      <c r="P2376" s="212"/>
      <c r="Q2376" s="212"/>
      <c r="R2376" s="212"/>
      <c r="S2376" s="212"/>
      <c r="T2376" s="213"/>
      <c r="AT2376" s="214" t="s">
        <v>169</v>
      </c>
      <c r="AU2376" s="214" t="s">
        <v>85</v>
      </c>
      <c r="AV2376" s="13" t="s">
        <v>85</v>
      </c>
      <c r="AW2376" s="13" t="s">
        <v>4</v>
      </c>
      <c r="AX2376" s="13" t="s">
        <v>8</v>
      </c>
      <c r="AY2376" s="214" t="s">
        <v>158</v>
      </c>
    </row>
    <row r="2377" spans="1:65" s="2" customFormat="1" ht="21.75" customHeight="1">
      <c r="A2377" s="35"/>
      <c r="B2377" s="36"/>
      <c r="C2377" s="187" t="s">
        <v>5225</v>
      </c>
      <c r="D2377" s="187" t="s">
        <v>160</v>
      </c>
      <c r="E2377" s="188" t="s">
        <v>5226</v>
      </c>
      <c r="F2377" s="189" t="s">
        <v>5227</v>
      </c>
      <c r="G2377" s="190" t="s">
        <v>309</v>
      </c>
      <c r="H2377" s="191">
        <v>187</v>
      </c>
      <c r="I2377" s="192"/>
      <c r="J2377" s="191">
        <f>ROUND(I2377*H2377,0)</f>
        <v>0</v>
      </c>
      <c r="K2377" s="189" t="s">
        <v>164</v>
      </c>
      <c r="L2377" s="40"/>
      <c r="M2377" s="193" t="s">
        <v>1</v>
      </c>
      <c r="N2377" s="194" t="s">
        <v>41</v>
      </c>
      <c r="O2377" s="72"/>
      <c r="P2377" s="195">
        <f>O2377*H2377</f>
        <v>0</v>
      </c>
      <c r="Q2377" s="195">
        <v>1.0000000000000001E-5</v>
      </c>
      <c r="R2377" s="195">
        <f>Q2377*H2377</f>
        <v>1.8700000000000001E-3</v>
      </c>
      <c r="S2377" s="195">
        <v>0</v>
      </c>
      <c r="T2377" s="196">
        <f>S2377*H2377</f>
        <v>0</v>
      </c>
      <c r="U2377" s="35"/>
      <c r="V2377" s="35"/>
      <c r="W2377" s="35"/>
      <c r="X2377" s="35"/>
      <c r="Y2377" s="35"/>
      <c r="Z2377" s="35"/>
      <c r="AA2377" s="35"/>
      <c r="AB2377" s="35"/>
      <c r="AC2377" s="35"/>
      <c r="AD2377" s="35"/>
      <c r="AE2377" s="35"/>
      <c r="AR2377" s="197" t="s">
        <v>283</v>
      </c>
      <c r="AT2377" s="197" t="s">
        <v>160</v>
      </c>
      <c r="AU2377" s="197" t="s">
        <v>85</v>
      </c>
      <c r="AY2377" s="18" t="s">
        <v>158</v>
      </c>
      <c r="BE2377" s="198">
        <f>IF(N2377="základní",J2377,0)</f>
        <v>0</v>
      </c>
      <c r="BF2377" s="198">
        <f>IF(N2377="snížená",J2377,0)</f>
        <v>0</v>
      </c>
      <c r="BG2377" s="198">
        <f>IF(N2377="zákl. přenesená",J2377,0)</f>
        <v>0</v>
      </c>
      <c r="BH2377" s="198">
        <f>IF(N2377="sníž. přenesená",J2377,0)</f>
        <v>0</v>
      </c>
      <c r="BI2377" s="198">
        <f>IF(N2377="nulová",J2377,0)</f>
        <v>0</v>
      </c>
      <c r="BJ2377" s="18" t="s">
        <v>8</v>
      </c>
      <c r="BK2377" s="198">
        <f>ROUND(I2377*H2377,0)</f>
        <v>0</v>
      </c>
      <c r="BL2377" s="18" t="s">
        <v>283</v>
      </c>
      <c r="BM2377" s="197" t="s">
        <v>5228</v>
      </c>
    </row>
    <row r="2378" spans="1:65" s="13" customFormat="1" ht="11.25">
      <c r="B2378" s="204"/>
      <c r="C2378" s="205"/>
      <c r="D2378" s="199" t="s">
        <v>169</v>
      </c>
      <c r="E2378" s="206" t="s">
        <v>1</v>
      </c>
      <c r="F2378" s="207" t="s">
        <v>5229</v>
      </c>
      <c r="G2378" s="205"/>
      <c r="H2378" s="208">
        <v>187</v>
      </c>
      <c r="I2378" s="209"/>
      <c r="J2378" s="205"/>
      <c r="K2378" s="205"/>
      <c r="L2378" s="210"/>
      <c r="M2378" s="211"/>
      <c r="N2378" s="212"/>
      <c r="O2378" s="212"/>
      <c r="P2378" s="212"/>
      <c r="Q2378" s="212"/>
      <c r="R2378" s="212"/>
      <c r="S2378" s="212"/>
      <c r="T2378" s="213"/>
      <c r="AT2378" s="214" t="s">
        <v>169</v>
      </c>
      <c r="AU2378" s="214" t="s">
        <v>85</v>
      </c>
      <c r="AV2378" s="13" t="s">
        <v>85</v>
      </c>
      <c r="AW2378" s="13" t="s">
        <v>32</v>
      </c>
      <c r="AX2378" s="13" t="s">
        <v>8</v>
      </c>
      <c r="AY2378" s="214" t="s">
        <v>158</v>
      </c>
    </row>
    <row r="2379" spans="1:65" s="2" customFormat="1" ht="16.5" customHeight="1">
      <c r="A2379" s="35"/>
      <c r="B2379" s="36"/>
      <c r="C2379" s="247" t="s">
        <v>5230</v>
      </c>
      <c r="D2379" s="247" t="s">
        <v>250</v>
      </c>
      <c r="E2379" s="248" t="s">
        <v>5231</v>
      </c>
      <c r="F2379" s="249" t="s">
        <v>5232</v>
      </c>
      <c r="G2379" s="250" t="s">
        <v>309</v>
      </c>
      <c r="H2379" s="251">
        <v>205.7</v>
      </c>
      <c r="I2379" s="252"/>
      <c r="J2379" s="251">
        <f>ROUND(I2379*H2379,0)</f>
        <v>0</v>
      </c>
      <c r="K2379" s="249" t="s">
        <v>1</v>
      </c>
      <c r="L2379" s="253"/>
      <c r="M2379" s="254" t="s">
        <v>1</v>
      </c>
      <c r="N2379" s="255" t="s">
        <v>41</v>
      </c>
      <c r="O2379" s="72"/>
      <c r="P2379" s="195">
        <f>O2379*H2379</f>
        <v>0</v>
      </c>
      <c r="Q2379" s="195">
        <v>0</v>
      </c>
      <c r="R2379" s="195">
        <f>Q2379*H2379</f>
        <v>0</v>
      </c>
      <c r="S2379" s="195">
        <v>0</v>
      </c>
      <c r="T2379" s="196">
        <f>S2379*H2379</f>
        <v>0</v>
      </c>
      <c r="U2379" s="35"/>
      <c r="V2379" s="35"/>
      <c r="W2379" s="35"/>
      <c r="X2379" s="35"/>
      <c r="Y2379" s="35"/>
      <c r="Z2379" s="35"/>
      <c r="AA2379" s="35"/>
      <c r="AB2379" s="35"/>
      <c r="AC2379" s="35"/>
      <c r="AD2379" s="35"/>
      <c r="AE2379" s="35"/>
      <c r="AR2379" s="197" t="s">
        <v>373</v>
      </c>
      <c r="AT2379" s="197" t="s">
        <v>250</v>
      </c>
      <c r="AU2379" s="197" t="s">
        <v>85</v>
      </c>
      <c r="AY2379" s="18" t="s">
        <v>158</v>
      </c>
      <c r="BE2379" s="198">
        <f>IF(N2379="základní",J2379,0)</f>
        <v>0</v>
      </c>
      <c r="BF2379" s="198">
        <f>IF(N2379="snížená",J2379,0)</f>
        <v>0</v>
      </c>
      <c r="BG2379" s="198">
        <f>IF(N2379="zákl. přenesená",J2379,0)</f>
        <v>0</v>
      </c>
      <c r="BH2379" s="198">
        <f>IF(N2379="sníž. přenesená",J2379,0)</f>
        <v>0</v>
      </c>
      <c r="BI2379" s="198">
        <f>IF(N2379="nulová",J2379,0)</f>
        <v>0</v>
      </c>
      <c r="BJ2379" s="18" t="s">
        <v>8</v>
      </c>
      <c r="BK2379" s="198">
        <f>ROUND(I2379*H2379,0)</f>
        <v>0</v>
      </c>
      <c r="BL2379" s="18" t="s">
        <v>283</v>
      </c>
      <c r="BM2379" s="197" t="s">
        <v>5233</v>
      </c>
    </row>
    <row r="2380" spans="1:65" s="13" customFormat="1" ht="11.25">
      <c r="B2380" s="204"/>
      <c r="C2380" s="205"/>
      <c r="D2380" s="199" t="s">
        <v>169</v>
      </c>
      <c r="E2380" s="206" t="s">
        <v>1</v>
      </c>
      <c r="F2380" s="207" t="s">
        <v>5234</v>
      </c>
      <c r="G2380" s="205"/>
      <c r="H2380" s="208">
        <v>205.7</v>
      </c>
      <c r="I2380" s="209"/>
      <c r="J2380" s="205"/>
      <c r="K2380" s="205"/>
      <c r="L2380" s="210"/>
      <c r="M2380" s="211"/>
      <c r="N2380" s="212"/>
      <c r="O2380" s="212"/>
      <c r="P2380" s="212"/>
      <c r="Q2380" s="212"/>
      <c r="R2380" s="212"/>
      <c r="S2380" s="212"/>
      <c r="T2380" s="213"/>
      <c r="AT2380" s="214" t="s">
        <v>169</v>
      </c>
      <c r="AU2380" s="214" t="s">
        <v>85</v>
      </c>
      <c r="AV2380" s="13" t="s">
        <v>85</v>
      </c>
      <c r="AW2380" s="13" t="s">
        <v>32</v>
      </c>
      <c r="AX2380" s="13" t="s">
        <v>8</v>
      </c>
      <c r="AY2380" s="214" t="s">
        <v>158</v>
      </c>
    </row>
    <row r="2381" spans="1:65" s="2" customFormat="1" ht="44.25" customHeight="1">
      <c r="A2381" s="35"/>
      <c r="B2381" s="36"/>
      <c r="C2381" s="187" t="s">
        <v>5235</v>
      </c>
      <c r="D2381" s="187" t="s">
        <v>160</v>
      </c>
      <c r="E2381" s="188" t="s">
        <v>5236</v>
      </c>
      <c r="F2381" s="189" t="s">
        <v>5237</v>
      </c>
      <c r="G2381" s="190" t="s">
        <v>1011</v>
      </c>
      <c r="H2381" s="192"/>
      <c r="I2381" s="192"/>
      <c r="J2381" s="191">
        <f>ROUND(I2381*H2381,0)</f>
        <v>0</v>
      </c>
      <c r="K2381" s="189" t="s">
        <v>164</v>
      </c>
      <c r="L2381" s="40"/>
      <c r="M2381" s="193" t="s">
        <v>1</v>
      </c>
      <c r="N2381" s="194" t="s">
        <v>41</v>
      </c>
      <c r="O2381" s="72"/>
      <c r="P2381" s="195">
        <f>O2381*H2381</f>
        <v>0</v>
      </c>
      <c r="Q2381" s="195">
        <v>0</v>
      </c>
      <c r="R2381" s="195">
        <f>Q2381*H2381</f>
        <v>0</v>
      </c>
      <c r="S2381" s="195">
        <v>0</v>
      </c>
      <c r="T2381" s="196">
        <f>S2381*H2381</f>
        <v>0</v>
      </c>
      <c r="U2381" s="35"/>
      <c r="V2381" s="35"/>
      <c r="W2381" s="35"/>
      <c r="X2381" s="35"/>
      <c r="Y2381" s="35"/>
      <c r="Z2381" s="35"/>
      <c r="AA2381" s="35"/>
      <c r="AB2381" s="35"/>
      <c r="AC2381" s="35"/>
      <c r="AD2381" s="35"/>
      <c r="AE2381" s="35"/>
      <c r="AR2381" s="197" t="s">
        <v>283</v>
      </c>
      <c r="AT2381" s="197" t="s">
        <v>160</v>
      </c>
      <c r="AU2381" s="197" t="s">
        <v>85</v>
      </c>
      <c r="AY2381" s="18" t="s">
        <v>158</v>
      </c>
      <c r="BE2381" s="198">
        <f>IF(N2381="základní",J2381,0)</f>
        <v>0</v>
      </c>
      <c r="BF2381" s="198">
        <f>IF(N2381="snížená",J2381,0)</f>
        <v>0</v>
      </c>
      <c r="BG2381" s="198">
        <f>IF(N2381="zákl. přenesená",J2381,0)</f>
        <v>0</v>
      </c>
      <c r="BH2381" s="198">
        <f>IF(N2381="sníž. přenesená",J2381,0)</f>
        <v>0</v>
      </c>
      <c r="BI2381" s="198">
        <f>IF(N2381="nulová",J2381,0)</f>
        <v>0</v>
      </c>
      <c r="BJ2381" s="18" t="s">
        <v>8</v>
      </c>
      <c r="BK2381" s="198">
        <f>ROUND(I2381*H2381,0)</f>
        <v>0</v>
      </c>
      <c r="BL2381" s="18" t="s">
        <v>283</v>
      </c>
      <c r="BM2381" s="197" t="s">
        <v>5238</v>
      </c>
    </row>
    <row r="2382" spans="1:65" s="2" customFormat="1" ht="99">
      <c r="A2382" s="35"/>
      <c r="B2382" s="36"/>
      <c r="C2382" s="37"/>
      <c r="D2382" s="199" t="s">
        <v>167</v>
      </c>
      <c r="E2382" s="37"/>
      <c r="F2382" s="200" t="s">
        <v>1360</v>
      </c>
      <c r="G2382" s="37"/>
      <c r="H2382" s="37"/>
      <c r="I2382" s="201"/>
      <c r="J2382" s="37"/>
      <c r="K2382" s="37"/>
      <c r="L2382" s="40"/>
      <c r="M2382" s="202"/>
      <c r="N2382" s="203"/>
      <c r="O2382" s="72"/>
      <c r="P2382" s="72"/>
      <c r="Q2382" s="72"/>
      <c r="R2382" s="72"/>
      <c r="S2382" s="72"/>
      <c r="T2382" s="73"/>
      <c r="U2382" s="35"/>
      <c r="V2382" s="35"/>
      <c r="W2382" s="35"/>
      <c r="X2382" s="35"/>
      <c r="Y2382" s="35"/>
      <c r="Z2382" s="35"/>
      <c r="AA2382" s="35"/>
      <c r="AB2382" s="35"/>
      <c r="AC2382" s="35"/>
      <c r="AD2382" s="35"/>
      <c r="AE2382" s="35"/>
      <c r="AT2382" s="18" t="s">
        <v>167</v>
      </c>
      <c r="AU2382" s="18" t="s">
        <v>85</v>
      </c>
    </row>
    <row r="2383" spans="1:65" s="12" customFormat="1" ht="22.9" customHeight="1">
      <c r="B2383" s="171"/>
      <c r="C2383" s="172"/>
      <c r="D2383" s="173" t="s">
        <v>75</v>
      </c>
      <c r="E2383" s="185" t="s">
        <v>3353</v>
      </c>
      <c r="F2383" s="185" t="s">
        <v>5239</v>
      </c>
      <c r="G2383" s="172"/>
      <c r="H2383" s="172"/>
      <c r="I2383" s="175"/>
      <c r="J2383" s="186">
        <f>BK2383</f>
        <v>0</v>
      </c>
      <c r="K2383" s="172"/>
      <c r="L2383" s="177"/>
      <c r="M2383" s="178"/>
      <c r="N2383" s="179"/>
      <c r="O2383" s="179"/>
      <c r="P2383" s="180">
        <f>SUM(P2384:P2407)</f>
        <v>0</v>
      </c>
      <c r="Q2383" s="179"/>
      <c r="R2383" s="180">
        <f>SUM(R2384:R2407)</f>
        <v>3.1664210000000006</v>
      </c>
      <c r="S2383" s="179"/>
      <c r="T2383" s="181">
        <f>SUM(T2384:T2407)</f>
        <v>0</v>
      </c>
      <c r="AR2383" s="182" t="s">
        <v>85</v>
      </c>
      <c r="AT2383" s="183" t="s">
        <v>75</v>
      </c>
      <c r="AU2383" s="183" t="s">
        <v>8</v>
      </c>
      <c r="AY2383" s="182" t="s">
        <v>158</v>
      </c>
      <c r="BK2383" s="184">
        <f>SUM(BK2384:BK2407)</f>
        <v>0</v>
      </c>
    </row>
    <row r="2384" spans="1:65" s="2" customFormat="1" ht="16.5" customHeight="1">
      <c r="A2384" s="35"/>
      <c r="B2384" s="36"/>
      <c r="C2384" s="187" t="s">
        <v>5240</v>
      </c>
      <c r="D2384" s="187" t="s">
        <v>160</v>
      </c>
      <c r="E2384" s="188" t="s">
        <v>5241</v>
      </c>
      <c r="F2384" s="189" t="s">
        <v>5242</v>
      </c>
      <c r="G2384" s="190" t="s">
        <v>309</v>
      </c>
      <c r="H2384" s="191">
        <v>120</v>
      </c>
      <c r="I2384" s="192"/>
      <c r="J2384" s="191">
        <f>ROUND(I2384*H2384,0)</f>
        <v>0</v>
      </c>
      <c r="K2384" s="189" t="s">
        <v>1</v>
      </c>
      <c r="L2384" s="40"/>
      <c r="M2384" s="193" t="s">
        <v>1</v>
      </c>
      <c r="N2384" s="194" t="s">
        <v>41</v>
      </c>
      <c r="O2384" s="72"/>
      <c r="P2384" s="195">
        <f>O2384*H2384</f>
        <v>0</v>
      </c>
      <c r="Q2384" s="195">
        <v>0</v>
      </c>
      <c r="R2384" s="195">
        <f>Q2384*H2384</f>
        <v>0</v>
      </c>
      <c r="S2384" s="195">
        <v>0</v>
      </c>
      <c r="T2384" s="196">
        <f>S2384*H2384</f>
        <v>0</v>
      </c>
      <c r="U2384" s="35"/>
      <c r="V2384" s="35"/>
      <c r="W2384" s="35"/>
      <c r="X2384" s="35"/>
      <c r="Y2384" s="35"/>
      <c r="Z2384" s="35"/>
      <c r="AA2384" s="35"/>
      <c r="AB2384" s="35"/>
      <c r="AC2384" s="35"/>
      <c r="AD2384" s="35"/>
      <c r="AE2384" s="35"/>
      <c r="AR2384" s="197" t="s">
        <v>283</v>
      </c>
      <c r="AT2384" s="197" t="s">
        <v>160</v>
      </c>
      <c r="AU2384" s="197" t="s">
        <v>85</v>
      </c>
      <c r="AY2384" s="18" t="s">
        <v>158</v>
      </c>
      <c r="BE2384" s="198">
        <f>IF(N2384="základní",J2384,0)</f>
        <v>0</v>
      </c>
      <c r="BF2384" s="198">
        <f>IF(N2384="snížená",J2384,0)</f>
        <v>0</v>
      </c>
      <c r="BG2384" s="198">
        <f>IF(N2384="zákl. přenesená",J2384,0)</f>
        <v>0</v>
      </c>
      <c r="BH2384" s="198">
        <f>IF(N2384="sníž. přenesená",J2384,0)</f>
        <v>0</v>
      </c>
      <c r="BI2384" s="198">
        <f>IF(N2384="nulová",J2384,0)</f>
        <v>0</v>
      </c>
      <c r="BJ2384" s="18" t="s">
        <v>8</v>
      </c>
      <c r="BK2384" s="198">
        <f>ROUND(I2384*H2384,0)</f>
        <v>0</v>
      </c>
      <c r="BL2384" s="18" t="s">
        <v>283</v>
      </c>
      <c r="BM2384" s="197" t="s">
        <v>5243</v>
      </c>
    </row>
    <row r="2385" spans="1:65" s="2" customFormat="1" ht="24">
      <c r="A2385" s="35"/>
      <c r="B2385" s="36"/>
      <c r="C2385" s="187" t="s">
        <v>5244</v>
      </c>
      <c r="D2385" s="187" t="s">
        <v>160</v>
      </c>
      <c r="E2385" s="188" t="s">
        <v>5245</v>
      </c>
      <c r="F2385" s="189" t="s">
        <v>5246</v>
      </c>
      <c r="G2385" s="190" t="s">
        <v>163</v>
      </c>
      <c r="H2385" s="191">
        <v>161.36000000000001</v>
      </c>
      <c r="I2385" s="192"/>
      <c r="J2385" s="191">
        <f>ROUND(I2385*H2385,0)</f>
        <v>0</v>
      </c>
      <c r="K2385" s="189" t="s">
        <v>164</v>
      </c>
      <c r="L2385" s="40"/>
      <c r="M2385" s="193" t="s">
        <v>1</v>
      </c>
      <c r="N2385" s="194" t="s">
        <v>41</v>
      </c>
      <c r="O2385" s="72"/>
      <c r="P2385" s="195">
        <f>O2385*H2385</f>
        <v>0</v>
      </c>
      <c r="Q2385" s="195">
        <v>2.9999999999999997E-4</v>
      </c>
      <c r="R2385" s="195">
        <f>Q2385*H2385</f>
        <v>4.8408E-2</v>
      </c>
      <c r="S2385" s="195">
        <v>0</v>
      </c>
      <c r="T2385" s="196">
        <f>S2385*H2385</f>
        <v>0</v>
      </c>
      <c r="U2385" s="35"/>
      <c r="V2385" s="35"/>
      <c r="W2385" s="35"/>
      <c r="X2385" s="35"/>
      <c r="Y2385" s="35"/>
      <c r="Z2385" s="35"/>
      <c r="AA2385" s="35"/>
      <c r="AB2385" s="35"/>
      <c r="AC2385" s="35"/>
      <c r="AD2385" s="35"/>
      <c r="AE2385" s="35"/>
      <c r="AR2385" s="197" t="s">
        <v>283</v>
      </c>
      <c r="AT2385" s="197" t="s">
        <v>160</v>
      </c>
      <c r="AU2385" s="197" t="s">
        <v>85</v>
      </c>
      <c r="AY2385" s="18" t="s">
        <v>158</v>
      </c>
      <c r="BE2385" s="198">
        <f>IF(N2385="základní",J2385,0)</f>
        <v>0</v>
      </c>
      <c r="BF2385" s="198">
        <f>IF(N2385="snížená",J2385,0)</f>
        <v>0</v>
      </c>
      <c r="BG2385" s="198">
        <f>IF(N2385="zákl. přenesená",J2385,0)</f>
        <v>0</v>
      </c>
      <c r="BH2385" s="198">
        <f>IF(N2385="sníž. přenesená",J2385,0)</f>
        <v>0</v>
      </c>
      <c r="BI2385" s="198">
        <f>IF(N2385="nulová",J2385,0)</f>
        <v>0</v>
      </c>
      <c r="BJ2385" s="18" t="s">
        <v>8</v>
      </c>
      <c r="BK2385" s="198">
        <f>ROUND(I2385*H2385,0)</f>
        <v>0</v>
      </c>
      <c r="BL2385" s="18" t="s">
        <v>283</v>
      </c>
      <c r="BM2385" s="197" t="s">
        <v>5247</v>
      </c>
    </row>
    <row r="2386" spans="1:65" s="2" customFormat="1" ht="72">
      <c r="A2386" s="35"/>
      <c r="B2386" s="36"/>
      <c r="C2386" s="37"/>
      <c r="D2386" s="199" t="s">
        <v>167</v>
      </c>
      <c r="E2386" s="37"/>
      <c r="F2386" s="200" t="s">
        <v>5248</v>
      </c>
      <c r="G2386" s="37"/>
      <c r="H2386" s="37"/>
      <c r="I2386" s="201"/>
      <c r="J2386" s="37"/>
      <c r="K2386" s="37"/>
      <c r="L2386" s="40"/>
      <c r="M2386" s="202"/>
      <c r="N2386" s="203"/>
      <c r="O2386" s="72"/>
      <c r="P2386" s="72"/>
      <c r="Q2386" s="72"/>
      <c r="R2386" s="72"/>
      <c r="S2386" s="72"/>
      <c r="T2386" s="73"/>
      <c r="U2386" s="35"/>
      <c r="V2386" s="35"/>
      <c r="W2386" s="35"/>
      <c r="X2386" s="35"/>
      <c r="Y2386" s="35"/>
      <c r="Z2386" s="35"/>
      <c r="AA2386" s="35"/>
      <c r="AB2386" s="35"/>
      <c r="AC2386" s="35"/>
      <c r="AD2386" s="35"/>
      <c r="AE2386" s="35"/>
      <c r="AT2386" s="18" t="s">
        <v>167</v>
      </c>
      <c r="AU2386" s="18" t="s">
        <v>85</v>
      </c>
    </row>
    <row r="2387" spans="1:65" s="13" customFormat="1" ht="11.25">
      <c r="B2387" s="204"/>
      <c r="C2387" s="205"/>
      <c r="D2387" s="199" t="s">
        <v>169</v>
      </c>
      <c r="E2387" s="206" t="s">
        <v>1</v>
      </c>
      <c r="F2387" s="207" t="s">
        <v>5249</v>
      </c>
      <c r="G2387" s="205"/>
      <c r="H2387" s="208">
        <v>161.36000000000001</v>
      </c>
      <c r="I2387" s="209"/>
      <c r="J2387" s="205"/>
      <c r="K2387" s="205"/>
      <c r="L2387" s="210"/>
      <c r="M2387" s="211"/>
      <c r="N2387" s="212"/>
      <c r="O2387" s="212"/>
      <c r="P2387" s="212"/>
      <c r="Q2387" s="212"/>
      <c r="R2387" s="212"/>
      <c r="S2387" s="212"/>
      <c r="T2387" s="213"/>
      <c r="AT2387" s="214" t="s">
        <v>169</v>
      </c>
      <c r="AU2387" s="214" t="s">
        <v>85</v>
      </c>
      <c r="AV2387" s="13" t="s">
        <v>85</v>
      </c>
      <c r="AW2387" s="13" t="s">
        <v>32</v>
      </c>
      <c r="AX2387" s="13" t="s">
        <v>8</v>
      </c>
      <c r="AY2387" s="214" t="s">
        <v>158</v>
      </c>
    </row>
    <row r="2388" spans="1:65" s="2" customFormat="1" ht="36">
      <c r="A2388" s="35"/>
      <c r="B2388" s="36"/>
      <c r="C2388" s="187" t="s">
        <v>5250</v>
      </c>
      <c r="D2388" s="187" t="s">
        <v>160</v>
      </c>
      <c r="E2388" s="188" t="s">
        <v>5251</v>
      </c>
      <c r="F2388" s="189" t="s">
        <v>5252</v>
      </c>
      <c r="G2388" s="190" t="s">
        <v>163</v>
      </c>
      <c r="H2388" s="191">
        <v>161.36000000000001</v>
      </c>
      <c r="I2388" s="192"/>
      <c r="J2388" s="191">
        <f>ROUND(I2388*H2388,0)</f>
        <v>0</v>
      </c>
      <c r="K2388" s="189" t="s">
        <v>164</v>
      </c>
      <c r="L2388" s="40"/>
      <c r="M2388" s="193" t="s">
        <v>1</v>
      </c>
      <c r="N2388" s="194" t="s">
        <v>41</v>
      </c>
      <c r="O2388" s="72"/>
      <c r="P2388" s="195">
        <f>O2388*H2388</f>
        <v>0</v>
      </c>
      <c r="Q2388" s="195">
        <v>6.0000000000000001E-3</v>
      </c>
      <c r="R2388" s="195">
        <f>Q2388*H2388</f>
        <v>0.96816000000000013</v>
      </c>
      <c r="S2388" s="195">
        <v>0</v>
      </c>
      <c r="T2388" s="196">
        <f>S2388*H2388</f>
        <v>0</v>
      </c>
      <c r="U2388" s="35"/>
      <c r="V2388" s="35"/>
      <c r="W2388" s="35"/>
      <c r="X2388" s="35"/>
      <c r="Y2388" s="35"/>
      <c r="Z2388" s="35"/>
      <c r="AA2388" s="35"/>
      <c r="AB2388" s="35"/>
      <c r="AC2388" s="35"/>
      <c r="AD2388" s="35"/>
      <c r="AE2388" s="35"/>
      <c r="AR2388" s="197" t="s">
        <v>283</v>
      </c>
      <c r="AT2388" s="197" t="s">
        <v>160</v>
      </c>
      <c r="AU2388" s="197" t="s">
        <v>85</v>
      </c>
      <c r="AY2388" s="18" t="s">
        <v>158</v>
      </c>
      <c r="BE2388" s="198">
        <f>IF(N2388="základní",J2388,0)</f>
        <v>0</v>
      </c>
      <c r="BF2388" s="198">
        <f>IF(N2388="snížená",J2388,0)</f>
        <v>0</v>
      </c>
      <c r="BG2388" s="198">
        <f>IF(N2388="zákl. přenesená",J2388,0)</f>
        <v>0</v>
      </c>
      <c r="BH2388" s="198">
        <f>IF(N2388="sníž. přenesená",J2388,0)</f>
        <v>0</v>
      </c>
      <c r="BI2388" s="198">
        <f>IF(N2388="nulová",J2388,0)</f>
        <v>0</v>
      </c>
      <c r="BJ2388" s="18" t="s">
        <v>8</v>
      </c>
      <c r="BK2388" s="198">
        <f>ROUND(I2388*H2388,0)</f>
        <v>0</v>
      </c>
      <c r="BL2388" s="18" t="s">
        <v>283</v>
      </c>
      <c r="BM2388" s="197" t="s">
        <v>5253</v>
      </c>
    </row>
    <row r="2389" spans="1:65" s="2" customFormat="1" ht="18">
      <c r="A2389" s="35"/>
      <c r="B2389" s="36"/>
      <c r="C2389" s="37"/>
      <c r="D2389" s="199" t="s">
        <v>167</v>
      </c>
      <c r="E2389" s="37"/>
      <c r="F2389" s="200" t="s">
        <v>5188</v>
      </c>
      <c r="G2389" s="37"/>
      <c r="H2389" s="37"/>
      <c r="I2389" s="201"/>
      <c r="J2389" s="37"/>
      <c r="K2389" s="37"/>
      <c r="L2389" s="40"/>
      <c r="M2389" s="202"/>
      <c r="N2389" s="203"/>
      <c r="O2389" s="72"/>
      <c r="P2389" s="72"/>
      <c r="Q2389" s="72"/>
      <c r="R2389" s="72"/>
      <c r="S2389" s="72"/>
      <c r="T2389" s="73"/>
      <c r="U2389" s="35"/>
      <c r="V2389" s="35"/>
      <c r="W2389" s="35"/>
      <c r="X2389" s="35"/>
      <c r="Y2389" s="35"/>
      <c r="Z2389" s="35"/>
      <c r="AA2389" s="35"/>
      <c r="AB2389" s="35"/>
      <c r="AC2389" s="35"/>
      <c r="AD2389" s="35"/>
      <c r="AE2389" s="35"/>
      <c r="AT2389" s="18" t="s">
        <v>167</v>
      </c>
      <c r="AU2389" s="18" t="s">
        <v>85</v>
      </c>
    </row>
    <row r="2390" spans="1:65" s="14" customFormat="1" ht="11.25">
      <c r="B2390" s="215"/>
      <c r="C2390" s="216"/>
      <c r="D2390" s="199" t="s">
        <v>169</v>
      </c>
      <c r="E2390" s="217" t="s">
        <v>1</v>
      </c>
      <c r="F2390" s="218" t="s">
        <v>5170</v>
      </c>
      <c r="G2390" s="216"/>
      <c r="H2390" s="217" t="s">
        <v>1</v>
      </c>
      <c r="I2390" s="219"/>
      <c r="J2390" s="216"/>
      <c r="K2390" s="216"/>
      <c r="L2390" s="220"/>
      <c r="M2390" s="221"/>
      <c r="N2390" s="222"/>
      <c r="O2390" s="222"/>
      <c r="P2390" s="222"/>
      <c r="Q2390" s="222"/>
      <c r="R2390" s="222"/>
      <c r="S2390" s="222"/>
      <c r="T2390" s="223"/>
      <c r="AT2390" s="224" t="s">
        <v>169</v>
      </c>
      <c r="AU2390" s="224" t="s">
        <v>85</v>
      </c>
      <c r="AV2390" s="14" t="s">
        <v>8</v>
      </c>
      <c r="AW2390" s="14" t="s">
        <v>32</v>
      </c>
      <c r="AX2390" s="14" t="s">
        <v>76</v>
      </c>
      <c r="AY2390" s="224" t="s">
        <v>158</v>
      </c>
    </row>
    <row r="2391" spans="1:65" s="13" customFormat="1" ht="11.25">
      <c r="B2391" s="204"/>
      <c r="C2391" s="205"/>
      <c r="D2391" s="199" t="s">
        <v>169</v>
      </c>
      <c r="E2391" s="206" t="s">
        <v>1</v>
      </c>
      <c r="F2391" s="207" t="s">
        <v>5254</v>
      </c>
      <c r="G2391" s="205"/>
      <c r="H2391" s="208">
        <v>22.01</v>
      </c>
      <c r="I2391" s="209"/>
      <c r="J2391" s="205"/>
      <c r="K2391" s="205"/>
      <c r="L2391" s="210"/>
      <c r="M2391" s="211"/>
      <c r="N2391" s="212"/>
      <c r="O2391" s="212"/>
      <c r="P2391" s="212"/>
      <c r="Q2391" s="212"/>
      <c r="R2391" s="212"/>
      <c r="S2391" s="212"/>
      <c r="T2391" s="213"/>
      <c r="AT2391" s="214" t="s">
        <v>169</v>
      </c>
      <c r="AU2391" s="214" t="s">
        <v>85</v>
      </c>
      <c r="AV2391" s="13" t="s">
        <v>85</v>
      </c>
      <c r="AW2391" s="13" t="s">
        <v>32</v>
      </c>
      <c r="AX2391" s="13" t="s">
        <v>76</v>
      </c>
      <c r="AY2391" s="214" t="s">
        <v>158</v>
      </c>
    </row>
    <row r="2392" spans="1:65" s="13" customFormat="1" ht="22.5">
      <c r="B2392" s="204"/>
      <c r="C2392" s="205"/>
      <c r="D2392" s="199" t="s">
        <v>169</v>
      </c>
      <c r="E2392" s="206" t="s">
        <v>1</v>
      </c>
      <c r="F2392" s="207" t="s">
        <v>5255</v>
      </c>
      <c r="G2392" s="205"/>
      <c r="H2392" s="208">
        <v>58.67</v>
      </c>
      <c r="I2392" s="209"/>
      <c r="J2392" s="205"/>
      <c r="K2392" s="205"/>
      <c r="L2392" s="210"/>
      <c r="M2392" s="211"/>
      <c r="N2392" s="212"/>
      <c r="O2392" s="212"/>
      <c r="P2392" s="212"/>
      <c r="Q2392" s="212"/>
      <c r="R2392" s="212"/>
      <c r="S2392" s="212"/>
      <c r="T2392" s="213"/>
      <c r="AT2392" s="214" t="s">
        <v>169</v>
      </c>
      <c r="AU2392" s="214" t="s">
        <v>85</v>
      </c>
      <c r="AV2392" s="13" t="s">
        <v>85</v>
      </c>
      <c r="AW2392" s="13" t="s">
        <v>32</v>
      </c>
      <c r="AX2392" s="13" t="s">
        <v>76</v>
      </c>
      <c r="AY2392" s="214" t="s">
        <v>158</v>
      </c>
    </row>
    <row r="2393" spans="1:65" s="13" customFormat="1" ht="11.25">
      <c r="B2393" s="204"/>
      <c r="C2393" s="205"/>
      <c r="D2393" s="199" t="s">
        <v>169</v>
      </c>
      <c r="E2393" s="206" t="s">
        <v>1</v>
      </c>
      <c r="F2393" s="207" t="s">
        <v>5256</v>
      </c>
      <c r="G2393" s="205"/>
      <c r="H2393" s="208">
        <v>58.67</v>
      </c>
      <c r="I2393" s="209"/>
      <c r="J2393" s="205"/>
      <c r="K2393" s="205"/>
      <c r="L2393" s="210"/>
      <c r="M2393" s="211"/>
      <c r="N2393" s="212"/>
      <c r="O2393" s="212"/>
      <c r="P2393" s="212"/>
      <c r="Q2393" s="212"/>
      <c r="R2393" s="212"/>
      <c r="S2393" s="212"/>
      <c r="T2393" s="213"/>
      <c r="AT2393" s="214" t="s">
        <v>169</v>
      </c>
      <c r="AU2393" s="214" t="s">
        <v>85</v>
      </c>
      <c r="AV2393" s="13" t="s">
        <v>85</v>
      </c>
      <c r="AW2393" s="13" t="s">
        <v>32</v>
      </c>
      <c r="AX2393" s="13" t="s">
        <v>76</v>
      </c>
      <c r="AY2393" s="214" t="s">
        <v>158</v>
      </c>
    </row>
    <row r="2394" spans="1:65" s="13" customFormat="1" ht="11.25">
      <c r="B2394" s="204"/>
      <c r="C2394" s="205"/>
      <c r="D2394" s="199" t="s">
        <v>169</v>
      </c>
      <c r="E2394" s="206" t="s">
        <v>1</v>
      </c>
      <c r="F2394" s="207" t="s">
        <v>5257</v>
      </c>
      <c r="G2394" s="205"/>
      <c r="H2394" s="208">
        <v>22.01</v>
      </c>
      <c r="I2394" s="209"/>
      <c r="J2394" s="205"/>
      <c r="K2394" s="205"/>
      <c r="L2394" s="210"/>
      <c r="M2394" s="211"/>
      <c r="N2394" s="212"/>
      <c r="O2394" s="212"/>
      <c r="P2394" s="212"/>
      <c r="Q2394" s="212"/>
      <c r="R2394" s="212"/>
      <c r="S2394" s="212"/>
      <c r="T2394" s="213"/>
      <c r="AT2394" s="214" t="s">
        <v>169</v>
      </c>
      <c r="AU2394" s="214" t="s">
        <v>85</v>
      </c>
      <c r="AV2394" s="13" t="s">
        <v>85</v>
      </c>
      <c r="AW2394" s="13" t="s">
        <v>32</v>
      </c>
      <c r="AX2394" s="13" t="s">
        <v>76</v>
      </c>
      <c r="AY2394" s="214" t="s">
        <v>158</v>
      </c>
    </row>
    <row r="2395" spans="1:65" s="16" customFormat="1" ht="11.25">
      <c r="B2395" s="236"/>
      <c r="C2395" s="237"/>
      <c r="D2395" s="199" t="s">
        <v>169</v>
      </c>
      <c r="E2395" s="238" t="s">
        <v>1</v>
      </c>
      <c r="F2395" s="239" t="s">
        <v>189</v>
      </c>
      <c r="G2395" s="237"/>
      <c r="H2395" s="240">
        <v>161.36000000000001</v>
      </c>
      <c r="I2395" s="241"/>
      <c r="J2395" s="237"/>
      <c r="K2395" s="237"/>
      <c r="L2395" s="242"/>
      <c r="M2395" s="243"/>
      <c r="N2395" s="244"/>
      <c r="O2395" s="244"/>
      <c r="P2395" s="244"/>
      <c r="Q2395" s="244"/>
      <c r="R2395" s="244"/>
      <c r="S2395" s="244"/>
      <c r="T2395" s="245"/>
      <c r="AT2395" s="246" t="s">
        <v>169</v>
      </c>
      <c r="AU2395" s="246" t="s">
        <v>85</v>
      </c>
      <c r="AV2395" s="16" t="s">
        <v>165</v>
      </c>
      <c r="AW2395" s="16" t="s">
        <v>32</v>
      </c>
      <c r="AX2395" s="16" t="s">
        <v>8</v>
      </c>
      <c r="AY2395" s="246" t="s">
        <v>158</v>
      </c>
    </row>
    <row r="2396" spans="1:65" s="2" customFormat="1" ht="16.5" customHeight="1">
      <c r="A2396" s="35"/>
      <c r="B2396" s="36"/>
      <c r="C2396" s="247" t="s">
        <v>5258</v>
      </c>
      <c r="D2396" s="247" t="s">
        <v>250</v>
      </c>
      <c r="E2396" s="248" t="s">
        <v>5259</v>
      </c>
      <c r="F2396" s="249" t="s">
        <v>5260</v>
      </c>
      <c r="G2396" s="250" t="s">
        <v>163</v>
      </c>
      <c r="H2396" s="251">
        <v>177.5</v>
      </c>
      <c r="I2396" s="252"/>
      <c r="J2396" s="251">
        <f>ROUND(I2396*H2396,0)</f>
        <v>0</v>
      </c>
      <c r="K2396" s="249" t="s">
        <v>164</v>
      </c>
      <c r="L2396" s="253"/>
      <c r="M2396" s="254" t="s">
        <v>1</v>
      </c>
      <c r="N2396" s="255" t="s">
        <v>41</v>
      </c>
      <c r="O2396" s="72"/>
      <c r="P2396" s="195">
        <f>O2396*H2396</f>
        <v>0</v>
      </c>
      <c r="Q2396" s="195">
        <v>1.18E-2</v>
      </c>
      <c r="R2396" s="195">
        <f>Q2396*H2396</f>
        <v>2.0945</v>
      </c>
      <c r="S2396" s="195">
        <v>0</v>
      </c>
      <c r="T2396" s="196">
        <f>S2396*H2396</f>
        <v>0</v>
      </c>
      <c r="U2396" s="35"/>
      <c r="V2396" s="35"/>
      <c r="W2396" s="35"/>
      <c r="X2396" s="35"/>
      <c r="Y2396" s="35"/>
      <c r="Z2396" s="35"/>
      <c r="AA2396" s="35"/>
      <c r="AB2396" s="35"/>
      <c r="AC2396" s="35"/>
      <c r="AD2396" s="35"/>
      <c r="AE2396" s="35"/>
      <c r="AR2396" s="197" t="s">
        <v>373</v>
      </c>
      <c r="AT2396" s="197" t="s">
        <v>250</v>
      </c>
      <c r="AU2396" s="197" t="s">
        <v>85</v>
      </c>
      <c r="AY2396" s="18" t="s">
        <v>158</v>
      </c>
      <c r="BE2396" s="198">
        <f>IF(N2396="základní",J2396,0)</f>
        <v>0</v>
      </c>
      <c r="BF2396" s="198">
        <f>IF(N2396="snížená",J2396,0)</f>
        <v>0</v>
      </c>
      <c r="BG2396" s="198">
        <f>IF(N2396="zákl. přenesená",J2396,0)</f>
        <v>0</v>
      </c>
      <c r="BH2396" s="198">
        <f>IF(N2396="sníž. přenesená",J2396,0)</f>
        <v>0</v>
      </c>
      <c r="BI2396" s="198">
        <f>IF(N2396="nulová",J2396,0)</f>
        <v>0</v>
      </c>
      <c r="BJ2396" s="18" t="s">
        <v>8</v>
      </c>
      <c r="BK2396" s="198">
        <f>ROUND(I2396*H2396,0)</f>
        <v>0</v>
      </c>
      <c r="BL2396" s="18" t="s">
        <v>283</v>
      </c>
      <c r="BM2396" s="197" t="s">
        <v>5261</v>
      </c>
    </row>
    <row r="2397" spans="1:65" s="13" customFormat="1" ht="11.25">
      <c r="B2397" s="204"/>
      <c r="C2397" s="205"/>
      <c r="D2397" s="199" t="s">
        <v>169</v>
      </c>
      <c r="E2397" s="205"/>
      <c r="F2397" s="207" t="s">
        <v>5262</v>
      </c>
      <c r="G2397" s="205"/>
      <c r="H2397" s="208">
        <v>177.5</v>
      </c>
      <c r="I2397" s="209"/>
      <c r="J2397" s="205"/>
      <c r="K2397" s="205"/>
      <c r="L2397" s="210"/>
      <c r="M2397" s="211"/>
      <c r="N2397" s="212"/>
      <c r="O2397" s="212"/>
      <c r="P2397" s="212"/>
      <c r="Q2397" s="212"/>
      <c r="R2397" s="212"/>
      <c r="S2397" s="212"/>
      <c r="T2397" s="213"/>
      <c r="AT2397" s="214" t="s">
        <v>169</v>
      </c>
      <c r="AU2397" s="214" t="s">
        <v>85</v>
      </c>
      <c r="AV2397" s="13" t="s">
        <v>85</v>
      </c>
      <c r="AW2397" s="13" t="s">
        <v>4</v>
      </c>
      <c r="AX2397" s="13" t="s">
        <v>8</v>
      </c>
      <c r="AY2397" s="214" t="s">
        <v>158</v>
      </c>
    </row>
    <row r="2398" spans="1:65" s="2" customFormat="1" ht="24">
      <c r="A2398" s="35"/>
      <c r="B2398" s="36"/>
      <c r="C2398" s="187" t="s">
        <v>5263</v>
      </c>
      <c r="D2398" s="187" t="s">
        <v>160</v>
      </c>
      <c r="E2398" s="188" t="s">
        <v>5264</v>
      </c>
      <c r="F2398" s="189" t="s">
        <v>5265</v>
      </c>
      <c r="G2398" s="190" t="s">
        <v>309</v>
      </c>
      <c r="H2398" s="191">
        <v>76.7</v>
      </c>
      <c r="I2398" s="192"/>
      <c r="J2398" s="191">
        <f>ROUND(I2398*H2398,0)</f>
        <v>0</v>
      </c>
      <c r="K2398" s="189" t="s">
        <v>164</v>
      </c>
      <c r="L2398" s="40"/>
      <c r="M2398" s="193" t="s">
        <v>1</v>
      </c>
      <c r="N2398" s="194" t="s">
        <v>41</v>
      </c>
      <c r="O2398" s="72"/>
      <c r="P2398" s="195">
        <f>O2398*H2398</f>
        <v>0</v>
      </c>
      <c r="Q2398" s="195">
        <v>5.5000000000000003E-4</v>
      </c>
      <c r="R2398" s="195">
        <f>Q2398*H2398</f>
        <v>4.2185000000000007E-2</v>
      </c>
      <c r="S2398" s="195">
        <v>0</v>
      </c>
      <c r="T2398" s="196">
        <f>S2398*H2398</f>
        <v>0</v>
      </c>
      <c r="U2398" s="35"/>
      <c r="V2398" s="35"/>
      <c r="W2398" s="35"/>
      <c r="X2398" s="35"/>
      <c r="Y2398" s="35"/>
      <c r="Z2398" s="35"/>
      <c r="AA2398" s="35"/>
      <c r="AB2398" s="35"/>
      <c r="AC2398" s="35"/>
      <c r="AD2398" s="35"/>
      <c r="AE2398" s="35"/>
      <c r="AR2398" s="197" t="s">
        <v>283</v>
      </c>
      <c r="AT2398" s="197" t="s">
        <v>160</v>
      </c>
      <c r="AU2398" s="197" t="s">
        <v>85</v>
      </c>
      <c r="AY2398" s="18" t="s">
        <v>158</v>
      </c>
      <c r="BE2398" s="198">
        <f>IF(N2398="základní",J2398,0)</f>
        <v>0</v>
      </c>
      <c r="BF2398" s="198">
        <f>IF(N2398="snížená",J2398,0)</f>
        <v>0</v>
      </c>
      <c r="BG2398" s="198">
        <f>IF(N2398="zákl. přenesená",J2398,0)</f>
        <v>0</v>
      </c>
      <c r="BH2398" s="198">
        <f>IF(N2398="sníž. přenesená",J2398,0)</f>
        <v>0</v>
      </c>
      <c r="BI2398" s="198">
        <f>IF(N2398="nulová",J2398,0)</f>
        <v>0</v>
      </c>
      <c r="BJ2398" s="18" t="s">
        <v>8</v>
      </c>
      <c r="BK2398" s="198">
        <f>ROUND(I2398*H2398,0)</f>
        <v>0</v>
      </c>
      <c r="BL2398" s="18" t="s">
        <v>283</v>
      </c>
      <c r="BM2398" s="197" t="s">
        <v>5266</v>
      </c>
    </row>
    <row r="2399" spans="1:65" s="2" customFormat="1" ht="36">
      <c r="A2399" s="35"/>
      <c r="B2399" s="36"/>
      <c r="C2399" s="37"/>
      <c r="D2399" s="199" t="s">
        <v>167</v>
      </c>
      <c r="E2399" s="37"/>
      <c r="F2399" s="200" t="s">
        <v>5267</v>
      </c>
      <c r="G2399" s="37"/>
      <c r="H2399" s="37"/>
      <c r="I2399" s="201"/>
      <c r="J2399" s="37"/>
      <c r="K2399" s="37"/>
      <c r="L2399" s="40"/>
      <c r="M2399" s="202"/>
      <c r="N2399" s="203"/>
      <c r="O2399" s="72"/>
      <c r="P2399" s="72"/>
      <c r="Q2399" s="72"/>
      <c r="R2399" s="72"/>
      <c r="S2399" s="72"/>
      <c r="T2399" s="73"/>
      <c r="U2399" s="35"/>
      <c r="V2399" s="35"/>
      <c r="W2399" s="35"/>
      <c r="X2399" s="35"/>
      <c r="Y2399" s="35"/>
      <c r="Z2399" s="35"/>
      <c r="AA2399" s="35"/>
      <c r="AB2399" s="35"/>
      <c r="AC2399" s="35"/>
      <c r="AD2399" s="35"/>
      <c r="AE2399" s="35"/>
      <c r="AT2399" s="18" t="s">
        <v>167</v>
      </c>
      <c r="AU2399" s="18" t="s">
        <v>85</v>
      </c>
    </row>
    <row r="2400" spans="1:65" s="14" customFormat="1" ht="11.25">
      <c r="B2400" s="215"/>
      <c r="C2400" s="216"/>
      <c r="D2400" s="199" t="s">
        <v>169</v>
      </c>
      <c r="E2400" s="217" t="s">
        <v>1</v>
      </c>
      <c r="F2400" s="218" t="s">
        <v>406</v>
      </c>
      <c r="G2400" s="216"/>
      <c r="H2400" s="217" t="s">
        <v>1</v>
      </c>
      <c r="I2400" s="219"/>
      <c r="J2400" s="216"/>
      <c r="K2400" s="216"/>
      <c r="L2400" s="220"/>
      <c r="M2400" s="221"/>
      <c r="N2400" s="222"/>
      <c r="O2400" s="222"/>
      <c r="P2400" s="222"/>
      <c r="Q2400" s="222"/>
      <c r="R2400" s="222"/>
      <c r="S2400" s="222"/>
      <c r="T2400" s="223"/>
      <c r="AT2400" s="224" t="s">
        <v>169</v>
      </c>
      <c r="AU2400" s="224" t="s">
        <v>85</v>
      </c>
      <c r="AV2400" s="14" t="s">
        <v>8</v>
      </c>
      <c r="AW2400" s="14" t="s">
        <v>32</v>
      </c>
      <c r="AX2400" s="14" t="s">
        <v>76</v>
      </c>
      <c r="AY2400" s="224" t="s">
        <v>158</v>
      </c>
    </row>
    <row r="2401" spans="1:65" s="13" customFormat="1" ht="11.25">
      <c r="B2401" s="204"/>
      <c r="C2401" s="205"/>
      <c r="D2401" s="199" t="s">
        <v>169</v>
      </c>
      <c r="E2401" s="206" t="s">
        <v>1</v>
      </c>
      <c r="F2401" s="207" t="s">
        <v>5268</v>
      </c>
      <c r="G2401" s="205"/>
      <c r="H2401" s="208">
        <v>76.7</v>
      </c>
      <c r="I2401" s="209"/>
      <c r="J2401" s="205"/>
      <c r="K2401" s="205"/>
      <c r="L2401" s="210"/>
      <c r="M2401" s="211"/>
      <c r="N2401" s="212"/>
      <c r="O2401" s="212"/>
      <c r="P2401" s="212"/>
      <c r="Q2401" s="212"/>
      <c r="R2401" s="212"/>
      <c r="S2401" s="212"/>
      <c r="T2401" s="213"/>
      <c r="AT2401" s="214" t="s">
        <v>169</v>
      </c>
      <c r="AU2401" s="214" t="s">
        <v>85</v>
      </c>
      <c r="AV2401" s="13" t="s">
        <v>85</v>
      </c>
      <c r="AW2401" s="13" t="s">
        <v>32</v>
      </c>
      <c r="AX2401" s="13" t="s">
        <v>8</v>
      </c>
      <c r="AY2401" s="214" t="s">
        <v>158</v>
      </c>
    </row>
    <row r="2402" spans="1:65" s="2" customFormat="1" ht="24">
      <c r="A2402" s="35"/>
      <c r="B2402" s="36"/>
      <c r="C2402" s="187" t="s">
        <v>5269</v>
      </c>
      <c r="D2402" s="187" t="s">
        <v>160</v>
      </c>
      <c r="E2402" s="188" t="s">
        <v>5270</v>
      </c>
      <c r="F2402" s="189" t="s">
        <v>5271</v>
      </c>
      <c r="G2402" s="190" t="s">
        <v>309</v>
      </c>
      <c r="H2402" s="191">
        <v>170</v>
      </c>
      <c r="I2402" s="192"/>
      <c r="J2402" s="191">
        <f>ROUND(I2402*H2402,0)</f>
        <v>0</v>
      </c>
      <c r="K2402" s="189" t="s">
        <v>164</v>
      </c>
      <c r="L2402" s="40"/>
      <c r="M2402" s="193" t="s">
        <v>1</v>
      </c>
      <c r="N2402" s="194" t="s">
        <v>41</v>
      </c>
      <c r="O2402" s="72"/>
      <c r="P2402" s="195">
        <f>O2402*H2402</f>
        <v>0</v>
      </c>
      <c r="Q2402" s="195">
        <v>3.0000000000000001E-5</v>
      </c>
      <c r="R2402" s="195">
        <f>Q2402*H2402</f>
        <v>5.1000000000000004E-3</v>
      </c>
      <c r="S2402" s="195">
        <v>0</v>
      </c>
      <c r="T2402" s="196">
        <f>S2402*H2402</f>
        <v>0</v>
      </c>
      <c r="U2402" s="35"/>
      <c r="V2402" s="35"/>
      <c r="W2402" s="35"/>
      <c r="X2402" s="35"/>
      <c r="Y2402" s="35"/>
      <c r="Z2402" s="35"/>
      <c r="AA2402" s="35"/>
      <c r="AB2402" s="35"/>
      <c r="AC2402" s="35"/>
      <c r="AD2402" s="35"/>
      <c r="AE2402" s="35"/>
      <c r="AR2402" s="197" t="s">
        <v>283</v>
      </c>
      <c r="AT2402" s="197" t="s">
        <v>160</v>
      </c>
      <c r="AU2402" s="197" t="s">
        <v>85</v>
      </c>
      <c r="AY2402" s="18" t="s">
        <v>158</v>
      </c>
      <c r="BE2402" s="198">
        <f>IF(N2402="základní",J2402,0)</f>
        <v>0</v>
      </c>
      <c r="BF2402" s="198">
        <f>IF(N2402="snížená",J2402,0)</f>
        <v>0</v>
      </c>
      <c r="BG2402" s="198">
        <f>IF(N2402="zákl. přenesená",J2402,0)</f>
        <v>0</v>
      </c>
      <c r="BH2402" s="198">
        <f>IF(N2402="sníž. přenesená",J2402,0)</f>
        <v>0</v>
      </c>
      <c r="BI2402" s="198">
        <f>IF(N2402="nulová",J2402,0)</f>
        <v>0</v>
      </c>
      <c r="BJ2402" s="18" t="s">
        <v>8</v>
      </c>
      <c r="BK2402" s="198">
        <f>ROUND(I2402*H2402,0)</f>
        <v>0</v>
      </c>
      <c r="BL2402" s="18" t="s">
        <v>283</v>
      </c>
      <c r="BM2402" s="197" t="s">
        <v>5272</v>
      </c>
    </row>
    <row r="2403" spans="1:65" s="2" customFormat="1" ht="36">
      <c r="A2403" s="35"/>
      <c r="B2403" s="36"/>
      <c r="C2403" s="37"/>
      <c r="D2403" s="199" t="s">
        <v>167</v>
      </c>
      <c r="E2403" s="37"/>
      <c r="F2403" s="200" t="s">
        <v>5267</v>
      </c>
      <c r="G2403" s="37"/>
      <c r="H2403" s="37"/>
      <c r="I2403" s="201"/>
      <c r="J2403" s="37"/>
      <c r="K2403" s="37"/>
      <c r="L2403" s="40"/>
      <c r="M2403" s="202"/>
      <c r="N2403" s="203"/>
      <c r="O2403" s="72"/>
      <c r="P2403" s="72"/>
      <c r="Q2403" s="72"/>
      <c r="R2403" s="72"/>
      <c r="S2403" s="72"/>
      <c r="T2403" s="73"/>
      <c r="U2403" s="35"/>
      <c r="V2403" s="35"/>
      <c r="W2403" s="35"/>
      <c r="X2403" s="35"/>
      <c r="Y2403" s="35"/>
      <c r="Z2403" s="35"/>
      <c r="AA2403" s="35"/>
      <c r="AB2403" s="35"/>
      <c r="AC2403" s="35"/>
      <c r="AD2403" s="35"/>
      <c r="AE2403" s="35"/>
      <c r="AT2403" s="18" t="s">
        <v>167</v>
      </c>
      <c r="AU2403" s="18" t="s">
        <v>85</v>
      </c>
    </row>
    <row r="2404" spans="1:65" s="2" customFormat="1" ht="24">
      <c r="A2404" s="35"/>
      <c r="B2404" s="36"/>
      <c r="C2404" s="187" t="s">
        <v>5273</v>
      </c>
      <c r="D2404" s="187" t="s">
        <v>160</v>
      </c>
      <c r="E2404" s="188" t="s">
        <v>5274</v>
      </c>
      <c r="F2404" s="189" t="s">
        <v>5275</v>
      </c>
      <c r="G2404" s="190" t="s">
        <v>163</v>
      </c>
      <c r="H2404" s="191">
        <v>161.36000000000001</v>
      </c>
      <c r="I2404" s="192"/>
      <c r="J2404" s="191">
        <f>ROUND(I2404*H2404,0)</f>
        <v>0</v>
      </c>
      <c r="K2404" s="189" t="s">
        <v>164</v>
      </c>
      <c r="L2404" s="40"/>
      <c r="M2404" s="193" t="s">
        <v>1</v>
      </c>
      <c r="N2404" s="194" t="s">
        <v>41</v>
      </c>
      <c r="O2404" s="72"/>
      <c r="P2404" s="195">
        <f>O2404*H2404</f>
        <v>0</v>
      </c>
      <c r="Q2404" s="195">
        <v>5.0000000000000002E-5</v>
      </c>
      <c r="R2404" s="195">
        <f>Q2404*H2404</f>
        <v>8.0680000000000005E-3</v>
      </c>
      <c r="S2404" s="195">
        <v>0</v>
      </c>
      <c r="T2404" s="196">
        <f>S2404*H2404</f>
        <v>0</v>
      </c>
      <c r="U2404" s="35"/>
      <c r="V2404" s="35"/>
      <c r="W2404" s="35"/>
      <c r="X2404" s="35"/>
      <c r="Y2404" s="35"/>
      <c r="Z2404" s="35"/>
      <c r="AA2404" s="35"/>
      <c r="AB2404" s="35"/>
      <c r="AC2404" s="35"/>
      <c r="AD2404" s="35"/>
      <c r="AE2404" s="35"/>
      <c r="AR2404" s="197" t="s">
        <v>283</v>
      </c>
      <c r="AT2404" s="197" t="s">
        <v>160</v>
      </c>
      <c r="AU2404" s="197" t="s">
        <v>85</v>
      </c>
      <c r="AY2404" s="18" t="s">
        <v>158</v>
      </c>
      <c r="BE2404" s="198">
        <f>IF(N2404="základní",J2404,0)</f>
        <v>0</v>
      </c>
      <c r="BF2404" s="198">
        <f>IF(N2404="snížená",J2404,0)</f>
        <v>0</v>
      </c>
      <c r="BG2404" s="198">
        <f>IF(N2404="zákl. přenesená",J2404,0)</f>
        <v>0</v>
      </c>
      <c r="BH2404" s="198">
        <f>IF(N2404="sníž. přenesená",J2404,0)</f>
        <v>0</v>
      </c>
      <c r="BI2404" s="198">
        <f>IF(N2404="nulová",J2404,0)</f>
        <v>0</v>
      </c>
      <c r="BJ2404" s="18" t="s">
        <v>8</v>
      </c>
      <c r="BK2404" s="198">
        <f>ROUND(I2404*H2404,0)</f>
        <v>0</v>
      </c>
      <c r="BL2404" s="18" t="s">
        <v>283</v>
      </c>
      <c r="BM2404" s="197" t="s">
        <v>5276</v>
      </c>
    </row>
    <row r="2405" spans="1:65" s="13" customFormat="1" ht="11.25">
      <c r="B2405" s="204"/>
      <c r="C2405" s="205"/>
      <c r="D2405" s="199" t="s">
        <v>169</v>
      </c>
      <c r="E2405" s="206" t="s">
        <v>1</v>
      </c>
      <c r="F2405" s="207" t="s">
        <v>5249</v>
      </c>
      <c r="G2405" s="205"/>
      <c r="H2405" s="208">
        <v>161.36000000000001</v>
      </c>
      <c r="I2405" s="209"/>
      <c r="J2405" s="205"/>
      <c r="K2405" s="205"/>
      <c r="L2405" s="210"/>
      <c r="M2405" s="211"/>
      <c r="N2405" s="212"/>
      <c r="O2405" s="212"/>
      <c r="P2405" s="212"/>
      <c r="Q2405" s="212"/>
      <c r="R2405" s="212"/>
      <c r="S2405" s="212"/>
      <c r="T2405" s="213"/>
      <c r="AT2405" s="214" t="s">
        <v>169</v>
      </c>
      <c r="AU2405" s="214" t="s">
        <v>85</v>
      </c>
      <c r="AV2405" s="13" t="s">
        <v>85</v>
      </c>
      <c r="AW2405" s="13" t="s">
        <v>32</v>
      </c>
      <c r="AX2405" s="13" t="s">
        <v>8</v>
      </c>
      <c r="AY2405" s="214" t="s">
        <v>158</v>
      </c>
    </row>
    <row r="2406" spans="1:65" s="2" customFormat="1" ht="44.25" customHeight="1">
      <c r="A2406" s="35"/>
      <c r="B2406" s="36"/>
      <c r="C2406" s="187" t="s">
        <v>5277</v>
      </c>
      <c r="D2406" s="187" t="s">
        <v>160</v>
      </c>
      <c r="E2406" s="188" t="s">
        <v>5278</v>
      </c>
      <c r="F2406" s="189" t="s">
        <v>5279</v>
      </c>
      <c r="G2406" s="190" t="s">
        <v>1011</v>
      </c>
      <c r="H2406" s="192"/>
      <c r="I2406" s="192"/>
      <c r="J2406" s="191">
        <f>ROUND(I2406*H2406,0)</f>
        <v>0</v>
      </c>
      <c r="K2406" s="189" t="s">
        <v>164</v>
      </c>
      <c r="L2406" s="40"/>
      <c r="M2406" s="193" t="s">
        <v>1</v>
      </c>
      <c r="N2406" s="194" t="s">
        <v>41</v>
      </c>
      <c r="O2406" s="72"/>
      <c r="P2406" s="195">
        <f>O2406*H2406</f>
        <v>0</v>
      </c>
      <c r="Q2406" s="195">
        <v>0</v>
      </c>
      <c r="R2406" s="195">
        <f>Q2406*H2406</f>
        <v>0</v>
      </c>
      <c r="S2406" s="195">
        <v>0</v>
      </c>
      <c r="T2406" s="196">
        <f>S2406*H2406</f>
        <v>0</v>
      </c>
      <c r="U2406" s="35"/>
      <c r="V2406" s="35"/>
      <c r="W2406" s="35"/>
      <c r="X2406" s="35"/>
      <c r="Y2406" s="35"/>
      <c r="Z2406" s="35"/>
      <c r="AA2406" s="35"/>
      <c r="AB2406" s="35"/>
      <c r="AC2406" s="35"/>
      <c r="AD2406" s="35"/>
      <c r="AE2406" s="35"/>
      <c r="AR2406" s="197" t="s">
        <v>283</v>
      </c>
      <c r="AT2406" s="197" t="s">
        <v>160</v>
      </c>
      <c r="AU2406" s="197" t="s">
        <v>85</v>
      </c>
      <c r="AY2406" s="18" t="s">
        <v>158</v>
      </c>
      <c r="BE2406" s="198">
        <f>IF(N2406="základní",J2406,0)</f>
        <v>0</v>
      </c>
      <c r="BF2406" s="198">
        <f>IF(N2406="snížená",J2406,0)</f>
        <v>0</v>
      </c>
      <c r="BG2406" s="198">
        <f>IF(N2406="zákl. přenesená",J2406,0)</f>
        <v>0</v>
      </c>
      <c r="BH2406" s="198">
        <f>IF(N2406="sníž. přenesená",J2406,0)</f>
        <v>0</v>
      </c>
      <c r="BI2406" s="198">
        <f>IF(N2406="nulová",J2406,0)</f>
        <v>0</v>
      </c>
      <c r="BJ2406" s="18" t="s">
        <v>8</v>
      </c>
      <c r="BK2406" s="198">
        <f>ROUND(I2406*H2406,0)</f>
        <v>0</v>
      </c>
      <c r="BL2406" s="18" t="s">
        <v>283</v>
      </c>
      <c r="BM2406" s="197" t="s">
        <v>5280</v>
      </c>
    </row>
    <row r="2407" spans="1:65" s="2" customFormat="1" ht="99">
      <c r="A2407" s="35"/>
      <c r="B2407" s="36"/>
      <c r="C2407" s="37"/>
      <c r="D2407" s="199" t="s">
        <v>167</v>
      </c>
      <c r="E2407" s="37"/>
      <c r="F2407" s="200" t="s">
        <v>1013</v>
      </c>
      <c r="G2407" s="37"/>
      <c r="H2407" s="37"/>
      <c r="I2407" s="201"/>
      <c r="J2407" s="37"/>
      <c r="K2407" s="37"/>
      <c r="L2407" s="40"/>
      <c r="M2407" s="202"/>
      <c r="N2407" s="203"/>
      <c r="O2407" s="72"/>
      <c r="P2407" s="72"/>
      <c r="Q2407" s="72"/>
      <c r="R2407" s="72"/>
      <c r="S2407" s="72"/>
      <c r="T2407" s="73"/>
      <c r="U2407" s="35"/>
      <c r="V2407" s="35"/>
      <c r="W2407" s="35"/>
      <c r="X2407" s="35"/>
      <c r="Y2407" s="35"/>
      <c r="Z2407" s="35"/>
      <c r="AA2407" s="35"/>
      <c r="AB2407" s="35"/>
      <c r="AC2407" s="35"/>
      <c r="AD2407" s="35"/>
      <c r="AE2407" s="35"/>
      <c r="AT2407" s="18" t="s">
        <v>167</v>
      </c>
      <c r="AU2407" s="18" t="s">
        <v>85</v>
      </c>
    </row>
    <row r="2408" spans="1:65" s="12" customFormat="1" ht="22.9" customHeight="1">
      <c r="B2408" s="171"/>
      <c r="C2408" s="172"/>
      <c r="D2408" s="173" t="s">
        <v>75</v>
      </c>
      <c r="E2408" s="185" t="s">
        <v>3365</v>
      </c>
      <c r="F2408" s="185" t="s">
        <v>5281</v>
      </c>
      <c r="G2408" s="172"/>
      <c r="H2408" s="172"/>
      <c r="I2408" s="175"/>
      <c r="J2408" s="186">
        <f>BK2408</f>
        <v>0</v>
      </c>
      <c r="K2408" s="172"/>
      <c r="L2408" s="177"/>
      <c r="M2408" s="178"/>
      <c r="N2408" s="179"/>
      <c r="O2408" s="179"/>
      <c r="P2408" s="180">
        <f>SUM(P2409:P2417)</f>
        <v>0</v>
      </c>
      <c r="Q2408" s="179"/>
      <c r="R2408" s="180">
        <f>SUM(R2409:R2417)</f>
        <v>0.76224199999999998</v>
      </c>
      <c r="S2408" s="179"/>
      <c r="T2408" s="181">
        <f>SUM(T2409:T2417)</f>
        <v>0</v>
      </c>
      <c r="AR2408" s="182" t="s">
        <v>85</v>
      </c>
      <c r="AT2408" s="183" t="s">
        <v>75</v>
      </c>
      <c r="AU2408" s="183" t="s">
        <v>8</v>
      </c>
      <c r="AY2408" s="182" t="s">
        <v>158</v>
      </c>
      <c r="BK2408" s="184">
        <f>SUM(BK2409:BK2417)</f>
        <v>0</v>
      </c>
    </row>
    <row r="2409" spans="1:65" s="2" customFormat="1" ht="24">
      <c r="A2409" s="35"/>
      <c r="B2409" s="36"/>
      <c r="C2409" s="187" t="s">
        <v>5282</v>
      </c>
      <c r="D2409" s="187" t="s">
        <v>160</v>
      </c>
      <c r="E2409" s="188" t="s">
        <v>5283</v>
      </c>
      <c r="F2409" s="189" t="s">
        <v>5284</v>
      </c>
      <c r="G2409" s="190" t="s">
        <v>163</v>
      </c>
      <c r="H2409" s="191">
        <v>1133.3599999999999</v>
      </c>
      <c r="I2409" s="192"/>
      <c r="J2409" s="191">
        <f>ROUND(I2409*H2409,0)</f>
        <v>0</v>
      </c>
      <c r="K2409" s="189" t="s">
        <v>164</v>
      </c>
      <c r="L2409" s="40"/>
      <c r="M2409" s="193" t="s">
        <v>1</v>
      </c>
      <c r="N2409" s="194" t="s">
        <v>41</v>
      </c>
      <c r="O2409" s="72"/>
      <c r="P2409" s="195">
        <f>O2409*H2409</f>
        <v>0</v>
      </c>
      <c r="Q2409" s="195">
        <v>2.0000000000000001E-4</v>
      </c>
      <c r="R2409" s="195">
        <f>Q2409*H2409</f>
        <v>0.22667199999999998</v>
      </c>
      <c r="S2409" s="195">
        <v>0</v>
      </c>
      <c r="T2409" s="196">
        <f>S2409*H2409</f>
        <v>0</v>
      </c>
      <c r="U2409" s="35"/>
      <c r="V2409" s="35"/>
      <c r="W2409" s="35"/>
      <c r="X2409" s="35"/>
      <c r="Y2409" s="35"/>
      <c r="Z2409" s="35"/>
      <c r="AA2409" s="35"/>
      <c r="AB2409" s="35"/>
      <c r="AC2409" s="35"/>
      <c r="AD2409" s="35"/>
      <c r="AE2409" s="35"/>
      <c r="AR2409" s="197" t="s">
        <v>283</v>
      </c>
      <c r="AT2409" s="197" t="s">
        <v>160</v>
      </c>
      <c r="AU2409" s="197" t="s">
        <v>85</v>
      </c>
      <c r="AY2409" s="18" t="s">
        <v>158</v>
      </c>
      <c r="BE2409" s="198">
        <f>IF(N2409="základní",J2409,0)</f>
        <v>0</v>
      </c>
      <c r="BF2409" s="198">
        <f>IF(N2409="snížená",J2409,0)</f>
        <v>0</v>
      </c>
      <c r="BG2409" s="198">
        <f>IF(N2409="zákl. přenesená",J2409,0)</f>
        <v>0</v>
      </c>
      <c r="BH2409" s="198">
        <f>IF(N2409="sníž. přenesená",J2409,0)</f>
        <v>0</v>
      </c>
      <c r="BI2409" s="198">
        <f>IF(N2409="nulová",J2409,0)</f>
        <v>0</v>
      </c>
      <c r="BJ2409" s="18" t="s">
        <v>8</v>
      </c>
      <c r="BK2409" s="198">
        <f>ROUND(I2409*H2409,0)</f>
        <v>0</v>
      </c>
      <c r="BL2409" s="18" t="s">
        <v>283</v>
      </c>
      <c r="BM2409" s="197" t="s">
        <v>5285</v>
      </c>
    </row>
    <row r="2410" spans="1:65" s="13" customFormat="1" ht="11.25">
      <c r="B2410" s="204"/>
      <c r="C2410" s="205"/>
      <c r="D2410" s="199" t="s">
        <v>169</v>
      </c>
      <c r="E2410" s="206" t="s">
        <v>1</v>
      </c>
      <c r="F2410" s="207" t="s">
        <v>5286</v>
      </c>
      <c r="G2410" s="205"/>
      <c r="H2410" s="208">
        <v>1133.3599999999999</v>
      </c>
      <c r="I2410" s="209"/>
      <c r="J2410" s="205"/>
      <c r="K2410" s="205"/>
      <c r="L2410" s="210"/>
      <c r="M2410" s="211"/>
      <c r="N2410" s="212"/>
      <c r="O2410" s="212"/>
      <c r="P2410" s="212"/>
      <c r="Q2410" s="212"/>
      <c r="R2410" s="212"/>
      <c r="S2410" s="212"/>
      <c r="T2410" s="213"/>
      <c r="AT2410" s="214" t="s">
        <v>169</v>
      </c>
      <c r="AU2410" s="214" t="s">
        <v>85</v>
      </c>
      <c r="AV2410" s="13" t="s">
        <v>85</v>
      </c>
      <c r="AW2410" s="13" t="s">
        <v>32</v>
      </c>
      <c r="AX2410" s="13" t="s">
        <v>8</v>
      </c>
      <c r="AY2410" s="214" t="s">
        <v>158</v>
      </c>
    </row>
    <row r="2411" spans="1:65" s="2" customFormat="1" ht="24">
      <c r="A2411" s="35"/>
      <c r="B2411" s="36"/>
      <c r="C2411" s="187" t="s">
        <v>5287</v>
      </c>
      <c r="D2411" s="187" t="s">
        <v>160</v>
      </c>
      <c r="E2411" s="188" t="s">
        <v>5288</v>
      </c>
      <c r="F2411" s="189" t="s">
        <v>5289</v>
      </c>
      <c r="G2411" s="190" t="s">
        <v>163</v>
      </c>
      <c r="H2411" s="191">
        <v>383.14</v>
      </c>
      <c r="I2411" s="192"/>
      <c r="J2411" s="191">
        <f>ROUND(I2411*H2411,0)</f>
        <v>0</v>
      </c>
      <c r="K2411" s="189" t="s">
        <v>164</v>
      </c>
      <c r="L2411" s="40"/>
      <c r="M2411" s="193" t="s">
        <v>1</v>
      </c>
      <c r="N2411" s="194" t="s">
        <v>41</v>
      </c>
      <c r="O2411" s="72"/>
      <c r="P2411" s="195">
        <f>O2411*H2411</f>
        <v>0</v>
      </c>
      <c r="Q2411" s="195">
        <v>2.1000000000000001E-4</v>
      </c>
      <c r="R2411" s="195">
        <f>Q2411*H2411</f>
        <v>8.04594E-2</v>
      </c>
      <c r="S2411" s="195">
        <v>0</v>
      </c>
      <c r="T2411" s="196">
        <f>S2411*H2411</f>
        <v>0</v>
      </c>
      <c r="U2411" s="35"/>
      <c r="V2411" s="35"/>
      <c r="W2411" s="35"/>
      <c r="X2411" s="35"/>
      <c r="Y2411" s="35"/>
      <c r="Z2411" s="35"/>
      <c r="AA2411" s="35"/>
      <c r="AB2411" s="35"/>
      <c r="AC2411" s="35"/>
      <c r="AD2411" s="35"/>
      <c r="AE2411" s="35"/>
      <c r="AR2411" s="197" t="s">
        <v>283</v>
      </c>
      <c r="AT2411" s="197" t="s">
        <v>160</v>
      </c>
      <c r="AU2411" s="197" t="s">
        <v>85</v>
      </c>
      <c r="AY2411" s="18" t="s">
        <v>158</v>
      </c>
      <c r="BE2411" s="198">
        <f>IF(N2411="základní",J2411,0)</f>
        <v>0</v>
      </c>
      <c r="BF2411" s="198">
        <f>IF(N2411="snížená",J2411,0)</f>
        <v>0</v>
      </c>
      <c r="BG2411" s="198">
        <f>IF(N2411="zákl. přenesená",J2411,0)</f>
        <v>0</v>
      </c>
      <c r="BH2411" s="198">
        <f>IF(N2411="sníž. přenesená",J2411,0)</f>
        <v>0</v>
      </c>
      <c r="BI2411" s="198">
        <f>IF(N2411="nulová",J2411,0)</f>
        <v>0</v>
      </c>
      <c r="BJ2411" s="18" t="s">
        <v>8</v>
      </c>
      <c r="BK2411" s="198">
        <f>ROUND(I2411*H2411,0)</f>
        <v>0</v>
      </c>
      <c r="BL2411" s="18" t="s">
        <v>283</v>
      </c>
      <c r="BM2411" s="197" t="s">
        <v>5290</v>
      </c>
    </row>
    <row r="2412" spans="1:65" s="14" customFormat="1" ht="11.25">
      <c r="B2412" s="215"/>
      <c r="C2412" s="216"/>
      <c r="D2412" s="199" t="s">
        <v>169</v>
      </c>
      <c r="E2412" s="217" t="s">
        <v>1</v>
      </c>
      <c r="F2412" s="218" t="s">
        <v>5291</v>
      </c>
      <c r="G2412" s="216"/>
      <c r="H2412" s="217" t="s">
        <v>1</v>
      </c>
      <c r="I2412" s="219"/>
      <c r="J2412" s="216"/>
      <c r="K2412" s="216"/>
      <c r="L2412" s="220"/>
      <c r="M2412" s="221"/>
      <c r="N2412" s="222"/>
      <c r="O2412" s="222"/>
      <c r="P2412" s="222"/>
      <c r="Q2412" s="222"/>
      <c r="R2412" s="222"/>
      <c r="S2412" s="222"/>
      <c r="T2412" s="223"/>
      <c r="AT2412" s="224" t="s">
        <v>169</v>
      </c>
      <c r="AU2412" s="224" t="s">
        <v>85</v>
      </c>
      <c r="AV2412" s="14" t="s">
        <v>8</v>
      </c>
      <c r="AW2412" s="14" t="s">
        <v>32</v>
      </c>
      <c r="AX2412" s="14" t="s">
        <v>76</v>
      </c>
      <c r="AY2412" s="224" t="s">
        <v>158</v>
      </c>
    </row>
    <row r="2413" spans="1:65" s="13" customFormat="1" ht="11.25">
      <c r="B2413" s="204"/>
      <c r="C2413" s="205"/>
      <c r="D2413" s="199" t="s">
        <v>169</v>
      </c>
      <c r="E2413" s="206" t="s">
        <v>1</v>
      </c>
      <c r="F2413" s="207" t="s">
        <v>5292</v>
      </c>
      <c r="G2413" s="205"/>
      <c r="H2413" s="208">
        <v>383.14</v>
      </c>
      <c r="I2413" s="209"/>
      <c r="J2413" s="205"/>
      <c r="K2413" s="205"/>
      <c r="L2413" s="210"/>
      <c r="M2413" s="211"/>
      <c r="N2413" s="212"/>
      <c r="O2413" s="212"/>
      <c r="P2413" s="212"/>
      <c r="Q2413" s="212"/>
      <c r="R2413" s="212"/>
      <c r="S2413" s="212"/>
      <c r="T2413" s="213"/>
      <c r="AT2413" s="214" t="s">
        <v>169</v>
      </c>
      <c r="AU2413" s="214" t="s">
        <v>85</v>
      </c>
      <c r="AV2413" s="13" t="s">
        <v>85</v>
      </c>
      <c r="AW2413" s="13" t="s">
        <v>32</v>
      </c>
      <c r="AX2413" s="13" t="s">
        <v>8</v>
      </c>
      <c r="AY2413" s="214" t="s">
        <v>158</v>
      </c>
    </row>
    <row r="2414" spans="1:65" s="2" customFormat="1" ht="36">
      <c r="A2414" s="35"/>
      <c r="B2414" s="36"/>
      <c r="C2414" s="187" t="s">
        <v>5293</v>
      </c>
      <c r="D2414" s="187" t="s">
        <v>160</v>
      </c>
      <c r="E2414" s="188" t="s">
        <v>5294</v>
      </c>
      <c r="F2414" s="189" t="s">
        <v>5295</v>
      </c>
      <c r="G2414" s="190" t="s">
        <v>163</v>
      </c>
      <c r="H2414" s="191">
        <v>1133.3599999999999</v>
      </c>
      <c r="I2414" s="192"/>
      <c r="J2414" s="191">
        <f>ROUND(I2414*H2414,0)</f>
        <v>0</v>
      </c>
      <c r="K2414" s="189" t="s">
        <v>164</v>
      </c>
      <c r="L2414" s="40"/>
      <c r="M2414" s="193" t="s">
        <v>1</v>
      </c>
      <c r="N2414" s="194" t="s">
        <v>41</v>
      </c>
      <c r="O2414" s="72"/>
      <c r="P2414" s="195">
        <f>O2414*H2414</f>
        <v>0</v>
      </c>
      <c r="Q2414" s="195">
        <v>2.9E-4</v>
      </c>
      <c r="R2414" s="195">
        <f>Q2414*H2414</f>
        <v>0.32867439999999998</v>
      </c>
      <c r="S2414" s="195">
        <v>0</v>
      </c>
      <c r="T2414" s="196">
        <f>S2414*H2414</f>
        <v>0</v>
      </c>
      <c r="U2414" s="35"/>
      <c r="V2414" s="35"/>
      <c r="W2414" s="35"/>
      <c r="X2414" s="35"/>
      <c r="Y2414" s="35"/>
      <c r="Z2414" s="35"/>
      <c r="AA2414" s="35"/>
      <c r="AB2414" s="35"/>
      <c r="AC2414" s="35"/>
      <c r="AD2414" s="35"/>
      <c r="AE2414" s="35"/>
      <c r="AR2414" s="197" t="s">
        <v>283</v>
      </c>
      <c r="AT2414" s="197" t="s">
        <v>160</v>
      </c>
      <c r="AU2414" s="197" t="s">
        <v>85</v>
      </c>
      <c r="AY2414" s="18" t="s">
        <v>158</v>
      </c>
      <c r="BE2414" s="198">
        <f>IF(N2414="základní",J2414,0)</f>
        <v>0</v>
      </c>
      <c r="BF2414" s="198">
        <f>IF(N2414="snížená",J2414,0)</f>
        <v>0</v>
      </c>
      <c r="BG2414" s="198">
        <f>IF(N2414="zákl. přenesená",J2414,0)</f>
        <v>0</v>
      </c>
      <c r="BH2414" s="198">
        <f>IF(N2414="sníž. přenesená",J2414,0)</f>
        <v>0</v>
      </c>
      <c r="BI2414" s="198">
        <f>IF(N2414="nulová",J2414,0)</f>
        <v>0</v>
      </c>
      <c r="BJ2414" s="18" t="s">
        <v>8</v>
      </c>
      <c r="BK2414" s="198">
        <f>ROUND(I2414*H2414,0)</f>
        <v>0</v>
      </c>
      <c r="BL2414" s="18" t="s">
        <v>283</v>
      </c>
      <c r="BM2414" s="197" t="s">
        <v>5296</v>
      </c>
    </row>
    <row r="2415" spans="1:65" s="13" customFormat="1" ht="11.25">
      <c r="B2415" s="204"/>
      <c r="C2415" s="205"/>
      <c r="D2415" s="199" t="s">
        <v>169</v>
      </c>
      <c r="E2415" s="206" t="s">
        <v>1</v>
      </c>
      <c r="F2415" s="207" t="s">
        <v>5297</v>
      </c>
      <c r="G2415" s="205"/>
      <c r="H2415" s="208">
        <v>1133.3599999999999</v>
      </c>
      <c r="I2415" s="209"/>
      <c r="J2415" s="205"/>
      <c r="K2415" s="205"/>
      <c r="L2415" s="210"/>
      <c r="M2415" s="211"/>
      <c r="N2415" s="212"/>
      <c r="O2415" s="212"/>
      <c r="P2415" s="212"/>
      <c r="Q2415" s="212"/>
      <c r="R2415" s="212"/>
      <c r="S2415" s="212"/>
      <c r="T2415" s="213"/>
      <c r="AT2415" s="214" t="s">
        <v>169</v>
      </c>
      <c r="AU2415" s="214" t="s">
        <v>85</v>
      </c>
      <c r="AV2415" s="13" t="s">
        <v>85</v>
      </c>
      <c r="AW2415" s="13" t="s">
        <v>32</v>
      </c>
      <c r="AX2415" s="13" t="s">
        <v>8</v>
      </c>
      <c r="AY2415" s="214" t="s">
        <v>158</v>
      </c>
    </row>
    <row r="2416" spans="1:65" s="2" customFormat="1" ht="24">
      <c r="A2416" s="35"/>
      <c r="B2416" s="36"/>
      <c r="C2416" s="187" t="s">
        <v>5298</v>
      </c>
      <c r="D2416" s="187" t="s">
        <v>160</v>
      </c>
      <c r="E2416" s="188" t="s">
        <v>5299</v>
      </c>
      <c r="F2416" s="189" t="s">
        <v>5300</v>
      </c>
      <c r="G2416" s="190" t="s">
        <v>163</v>
      </c>
      <c r="H2416" s="191">
        <v>383.14</v>
      </c>
      <c r="I2416" s="192"/>
      <c r="J2416" s="191">
        <f>ROUND(I2416*H2416,0)</f>
        <v>0</v>
      </c>
      <c r="K2416" s="189" t="s">
        <v>164</v>
      </c>
      <c r="L2416" s="40"/>
      <c r="M2416" s="193" t="s">
        <v>1</v>
      </c>
      <c r="N2416" s="194" t="s">
        <v>41</v>
      </c>
      <c r="O2416" s="72"/>
      <c r="P2416" s="195">
        <f>O2416*H2416</f>
        <v>0</v>
      </c>
      <c r="Q2416" s="195">
        <v>3.3E-4</v>
      </c>
      <c r="R2416" s="195">
        <f>Q2416*H2416</f>
        <v>0.1264362</v>
      </c>
      <c r="S2416" s="195">
        <v>0</v>
      </c>
      <c r="T2416" s="196">
        <f>S2416*H2416</f>
        <v>0</v>
      </c>
      <c r="U2416" s="35"/>
      <c r="V2416" s="35"/>
      <c r="W2416" s="35"/>
      <c r="X2416" s="35"/>
      <c r="Y2416" s="35"/>
      <c r="Z2416" s="35"/>
      <c r="AA2416" s="35"/>
      <c r="AB2416" s="35"/>
      <c r="AC2416" s="35"/>
      <c r="AD2416" s="35"/>
      <c r="AE2416" s="35"/>
      <c r="AR2416" s="197" t="s">
        <v>283</v>
      </c>
      <c r="AT2416" s="197" t="s">
        <v>160</v>
      </c>
      <c r="AU2416" s="197" t="s">
        <v>85</v>
      </c>
      <c r="AY2416" s="18" t="s">
        <v>158</v>
      </c>
      <c r="BE2416" s="198">
        <f>IF(N2416="základní",J2416,0)</f>
        <v>0</v>
      </c>
      <c r="BF2416" s="198">
        <f>IF(N2416="snížená",J2416,0)</f>
        <v>0</v>
      </c>
      <c r="BG2416" s="198">
        <f>IF(N2416="zákl. přenesená",J2416,0)</f>
        <v>0</v>
      </c>
      <c r="BH2416" s="198">
        <f>IF(N2416="sníž. přenesená",J2416,0)</f>
        <v>0</v>
      </c>
      <c r="BI2416" s="198">
        <f>IF(N2416="nulová",J2416,0)</f>
        <v>0</v>
      </c>
      <c r="BJ2416" s="18" t="s">
        <v>8</v>
      </c>
      <c r="BK2416" s="198">
        <f>ROUND(I2416*H2416,0)</f>
        <v>0</v>
      </c>
      <c r="BL2416" s="18" t="s">
        <v>283</v>
      </c>
      <c r="BM2416" s="197" t="s">
        <v>5301</v>
      </c>
    </row>
    <row r="2417" spans="1:65" s="13" customFormat="1" ht="11.25">
      <c r="B2417" s="204"/>
      <c r="C2417" s="205"/>
      <c r="D2417" s="199" t="s">
        <v>169</v>
      </c>
      <c r="E2417" s="206" t="s">
        <v>1</v>
      </c>
      <c r="F2417" s="207" t="s">
        <v>5302</v>
      </c>
      <c r="G2417" s="205"/>
      <c r="H2417" s="208">
        <v>383.14</v>
      </c>
      <c r="I2417" s="209"/>
      <c r="J2417" s="205"/>
      <c r="K2417" s="205"/>
      <c r="L2417" s="210"/>
      <c r="M2417" s="211"/>
      <c r="N2417" s="212"/>
      <c r="O2417" s="212"/>
      <c r="P2417" s="212"/>
      <c r="Q2417" s="212"/>
      <c r="R2417" s="212"/>
      <c r="S2417" s="212"/>
      <c r="T2417" s="213"/>
      <c r="AT2417" s="214" t="s">
        <v>169</v>
      </c>
      <c r="AU2417" s="214" t="s">
        <v>85</v>
      </c>
      <c r="AV2417" s="13" t="s">
        <v>85</v>
      </c>
      <c r="AW2417" s="13" t="s">
        <v>32</v>
      </c>
      <c r="AX2417" s="13" t="s">
        <v>8</v>
      </c>
      <c r="AY2417" s="214" t="s">
        <v>158</v>
      </c>
    </row>
    <row r="2418" spans="1:65" s="12" customFormat="1" ht="25.9" customHeight="1">
      <c r="B2418" s="171"/>
      <c r="C2418" s="172"/>
      <c r="D2418" s="173" t="s">
        <v>75</v>
      </c>
      <c r="E2418" s="174" t="s">
        <v>250</v>
      </c>
      <c r="F2418" s="174" t="s">
        <v>250</v>
      </c>
      <c r="G2418" s="172"/>
      <c r="H2418" s="172"/>
      <c r="I2418" s="175"/>
      <c r="J2418" s="176">
        <f>BK2418</f>
        <v>0</v>
      </c>
      <c r="K2418" s="172"/>
      <c r="L2418" s="177"/>
      <c r="M2418" s="178"/>
      <c r="N2418" s="179"/>
      <c r="O2418" s="179"/>
      <c r="P2418" s="180">
        <f>P2419</f>
        <v>0</v>
      </c>
      <c r="Q2418" s="179"/>
      <c r="R2418" s="180">
        <f>R2419</f>
        <v>0</v>
      </c>
      <c r="S2418" s="179"/>
      <c r="T2418" s="181">
        <f>T2419</f>
        <v>0</v>
      </c>
      <c r="AR2418" s="182" t="s">
        <v>177</v>
      </c>
      <c r="AT2418" s="183" t="s">
        <v>75</v>
      </c>
      <c r="AU2418" s="183" t="s">
        <v>76</v>
      </c>
      <c r="AY2418" s="182" t="s">
        <v>158</v>
      </c>
      <c r="BK2418" s="184">
        <f>BK2419</f>
        <v>0</v>
      </c>
    </row>
    <row r="2419" spans="1:65" s="12" customFormat="1" ht="22.9" customHeight="1">
      <c r="B2419" s="171"/>
      <c r="C2419" s="172"/>
      <c r="D2419" s="173" t="s">
        <v>75</v>
      </c>
      <c r="E2419" s="185" t="s">
        <v>5303</v>
      </c>
      <c r="F2419" s="185" t="s">
        <v>5304</v>
      </c>
      <c r="G2419" s="172"/>
      <c r="H2419" s="172"/>
      <c r="I2419" s="175"/>
      <c r="J2419" s="186">
        <f>BK2419</f>
        <v>0</v>
      </c>
      <c r="K2419" s="172"/>
      <c r="L2419" s="177"/>
      <c r="M2419" s="178"/>
      <c r="N2419" s="179"/>
      <c r="O2419" s="179"/>
      <c r="P2419" s="180">
        <f>P2420</f>
        <v>0</v>
      </c>
      <c r="Q2419" s="179"/>
      <c r="R2419" s="180">
        <f>R2420</f>
        <v>0</v>
      </c>
      <c r="S2419" s="179"/>
      <c r="T2419" s="181">
        <f>T2420</f>
        <v>0</v>
      </c>
      <c r="AR2419" s="182" t="s">
        <v>177</v>
      </c>
      <c r="AT2419" s="183" t="s">
        <v>75</v>
      </c>
      <c r="AU2419" s="183" t="s">
        <v>8</v>
      </c>
      <c r="AY2419" s="182" t="s">
        <v>158</v>
      </c>
      <c r="BK2419" s="184">
        <f>BK2420</f>
        <v>0</v>
      </c>
    </row>
    <row r="2420" spans="1:65" s="2" customFormat="1" ht="36">
      <c r="A2420" s="35"/>
      <c r="B2420" s="36"/>
      <c r="C2420" s="187" t="s">
        <v>5305</v>
      </c>
      <c r="D2420" s="187" t="s">
        <v>160</v>
      </c>
      <c r="E2420" s="188" t="s">
        <v>5306</v>
      </c>
      <c r="F2420" s="189" t="s">
        <v>5307</v>
      </c>
      <c r="G2420" s="190" t="s">
        <v>498</v>
      </c>
      <c r="H2420" s="191">
        <v>1</v>
      </c>
      <c r="I2420" s="192"/>
      <c r="J2420" s="191">
        <f>ROUND(I2420*H2420,0)</f>
        <v>0</v>
      </c>
      <c r="K2420" s="189" t="s">
        <v>1</v>
      </c>
      <c r="L2420" s="40"/>
      <c r="M2420" s="193" t="s">
        <v>1</v>
      </c>
      <c r="N2420" s="194" t="s">
        <v>41</v>
      </c>
      <c r="O2420" s="72"/>
      <c r="P2420" s="195">
        <f>O2420*H2420</f>
        <v>0</v>
      </c>
      <c r="Q2420" s="195">
        <v>0</v>
      </c>
      <c r="R2420" s="195">
        <f>Q2420*H2420</f>
        <v>0</v>
      </c>
      <c r="S2420" s="195">
        <v>0</v>
      </c>
      <c r="T2420" s="196">
        <f>S2420*H2420</f>
        <v>0</v>
      </c>
      <c r="U2420" s="35"/>
      <c r="V2420" s="35"/>
      <c r="W2420" s="35"/>
      <c r="X2420" s="35"/>
      <c r="Y2420" s="35"/>
      <c r="Z2420" s="35"/>
      <c r="AA2420" s="35"/>
      <c r="AB2420" s="35"/>
      <c r="AC2420" s="35"/>
      <c r="AD2420" s="35"/>
      <c r="AE2420" s="35"/>
      <c r="AR2420" s="197" t="s">
        <v>562</v>
      </c>
      <c r="AT2420" s="197" t="s">
        <v>160</v>
      </c>
      <c r="AU2420" s="197" t="s">
        <v>85</v>
      </c>
      <c r="AY2420" s="18" t="s">
        <v>158</v>
      </c>
      <c r="BE2420" s="198">
        <f>IF(N2420="základní",J2420,0)</f>
        <v>0</v>
      </c>
      <c r="BF2420" s="198">
        <f>IF(N2420="snížená",J2420,0)</f>
        <v>0</v>
      </c>
      <c r="BG2420" s="198">
        <f>IF(N2420="zákl. přenesená",J2420,0)</f>
        <v>0</v>
      </c>
      <c r="BH2420" s="198">
        <f>IF(N2420="sníž. přenesená",J2420,0)</f>
        <v>0</v>
      </c>
      <c r="BI2420" s="198">
        <f>IF(N2420="nulová",J2420,0)</f>
        <v>0</v>
      </c>
      <c r="BJ2420" s="18" t="s">
        <v>8</v>
      </c>
      <c r="BK2420" s="198">
        <f>ROUND(I2420*H2420,0)</f>
        <v>0</v>
      </c>
      <c r="BL2420" s="18" t="s">
        <v>562</v>
      </c>
      <c r="BM2420" s="197" t="s">
        <v>5308</v>
      </c>
    </row>
    <row r="2421" spans="1:65" s="12" customFormat="1" ht="25.9" customHeight="1">
      <c r="B2421" s="171"/>
      <c r="C2421" s="172"/>
      <c r="D2421" s="173" t="s">
        <v>75</v>
      </c>
      <c r="E2421" s="174" t="s">
        <v>5309</v>
      </c>
      <c r="F2421" s="174" t="s">
        <v>5310</v>
      </c>
      <c r="G2421" s="172"/>
      <c r="H2421" s="172"/>
      <c r="I2421" s="175"/>
      <c r="J2421" s="176">
        <f>BK2421</f>
        <v>0</v>
      </c>
      <c r="K2421" s="172"/>
      <c r="L2421" s="177"/>
      <c r="M2421" s="178"/>
      <c r="N2421" s="179"/>
      <c r="O2421" s="179"/>
      <c r="P2421" s="180">
        <f>SUM(P2422:P2424)</f>
        <v>0</v>
      </c>
      <c r="Q2421" s="179"/>
      <c r="R2421" s="180">
        <f>SUM(R2422:R2424)</f>
        <v>0</v>
      </c>
      <c r="S2421" s="179"/>
      <c r="T2421" s="181">
        <f>SUM(T2422:T2424)</f>
        <v>0</v>
      </c>
      <c r="AR2421" s="182" t="s">
        <v>165</v>
      </c>
      <c r="AT2421" s="183" t="s">
        <v>75</v>
      </c>
      <c r="AU2421" s="183" t="s">
        <v>76</v>
      </c>
      <c r="AY2421" s="182" t="s">
        <v>158</v>
      </c>
      <c r="BK2421" s="184">
        <f>SUM(BK2422:BK2424)</f>
        <v>0</v>
      </c>
    </row>
    <row r="2422" spans="1:65" s="2" customFormat="1" ht="36">
      <c r="A2422" s="35"/>
      <c r="B2422" s="36"/>
      <c r="C2422" s="187" t="s">
        <v>5311</v>
      </c>
      <c r="D2422" s="187" t="s">
        <v>160</v>
      </c>
      <c r="E2422" s="188" t="s">
        <v>5312</v>
      </c>
      <c r="F2422" s="189" t="s">
        <v>5313</v>
      </c>
      <c r="G2422" s="190" t="s">
        <v>1718</v>
      </c>
      <c r="H2422" s="191">
        <v>240</v>
      </c>
      <c r="I2422" s="192"/>
      <c r="J2422" s="191">
        <f>ROUND(I2422*H2422,0)</f>
        <v>0</v>
      </c>
      <c r="K2422" s="189" t="s">
        <v>164</v>
      </c>
      <c r="L2422" s="40"/>
      <c r="M2422" s="193" t="s">
        <v>1</v>
      </c>
      <c r="N2422" s="194" t="s">
        <v>41</v>
      </c>
      <c r="O2422" s="72"/>
      <c r="P2422" s="195">
        <f>O2422*H2422</f>
        <v>0</v>
      </c>
      <c r="Q2422" s="195">
        <v>0</v>
      </c>
      <c r="R2422" s="195">
        <f>Q2422*H2422</f>
        <v>0</v>
      </c>
      <c r="S2422" s="195">
        <v>0</v>
      </c>
      <c r="T2422" s="196">
        <f>S2422*H2422</f>
        <v>0</v>
      </c>
      <c r="U2422" s="35"/>
      <c r="V2422" s="35"/>
      <c r="W2422" s="35"/>
      <c r="X2422" s="35"/>
      <c r="Y2422" s="35"/>
      <c r="Z2422" s="35"/>
      <c r="AA2422" s="35"/>
      <c r="AB2422" s="35"/>
      <c r="AC2422" s="35"/>
      <c r="AD2422" s="35"/>
      <c r="AE2422" s="35"/>
      <c r="AR2422" s="197" t="s">
        <v>2518</v>
      </c>
      <c r="AT2422" s="197" t="s">
        <v>160</v>
      </c>
      <c r="AU2422" s="197" t="s">
        <v>8</v>
      </c>
      <c r="AY2422" s="18" t="s">
        <v>158</v>
      </c>
      <c r="BE2422" s="198">
        <f>IF(N2422="základní",J2422,0)</f>
        <v>0</v>
      </c>
      <c r="BF2422" s="198">
        <f>IF(N2422="snížená",J2422,0)</f>
        <v>0</v>
      </c>
      <c r="BG2422" s="198">
        <f>IF(N2422="zákl. přenesená",J2422,0)</f>
        <v>0</v>
      </c>
      <c r="BH2422" s="198">
        <f>IF(N2422="sníž. přenesená",J2422,0)</f>
        <v>0</v>
      </c>
      <c r="BI2422" s="198">
        <f>IF(N2422="nulová",J2422,0)</f>
        <v>0</v>
      </c>
      <c r="BJ2422" s="18" t="s">
        <v>8</v>
      </c>
      <c r="BK2422" s="198">
        <f>ROUND(I2422*H2422,0)</f>
        <v>0</v>
      </c>
      <c r="BL2422" s="18" t="s">
        <v>2518</v>
      </c>
      <c r="BM2422" s="197" t="s">
        <v>5314</v>
      </c>
    </row>
    <row r="2423" spans="1:65" s="2" customFormat="1" ht="33" customHeight="1">
      <c r="A2423" s="35"/>
      <c r="B2423" s="36"/>
      <c r="C2423" s="187" t="s">
        <v>5315</v>
      </c>
      <c r="D2423" s="187" t="s">
        <v>160</v>
      </c>
      <c r="E2423" s="188" t="s">
        <v>5316</v>
      </c>
      <c r="F2423" s="189" t="s">
        <v>5317</v>
      </c>
      <c r="G2423" s="190" t="s">
        <v>1718</v>
      </c>
      <c r="H2423" s="191">
        <v>35</v>
      </c>
      <c r="I2423" s="192"/>
      <c r="J2423" s="191">
        <f>ROUND(I2423*H2423,0)</f>
        <v>0</v>
      </c>
      <c r="K2423" s="189" t="s">
        <v>164</v>
      </c>
      <c r="L2423" s="40"/>
      <c r="M2423" s="193" t="s">
        <v>1</v>
      </c>
      <c r="N2423" s="194" t="s">
        <v>41</v>
      </c>
      <c r="O2423" s="72"/>
      <c r="P2423" s="195">
        <f>O2423*H2423</f>
        <v>0</v>
      </c>
      <c r="Q2423" s="195">
        <v>0</v>
      </c>
      <c r="R2423" s="195">
        <f>Q2423*H2423</f>
        <v>0</v>
      </c>
      <c r="S2423" s="195">
        <v>0</v>
      </c>
      <c r="T2423" s="196">
        <f>S2423*H2423</f>
        <v>0</v>
      </c>
      <c r="U2423" s="35"/>
      <c r="V2423" s="35"/>
      <c r="W2423" s="35"/>
      <c r="X2423" s="35"/>
      <c r="Y2423" s="35"/>
      <c r="Z2423" s="35"/>
      <c r="AA2423" s="35"/>
      <c r="AB2423" s="35"/>
      <c r="AC2423" s="35"/>
      <c r="AD2423" s="35"/>
      <c r="AE2423" s="35"/>
      <c r="AR2423" s="197" t="s">
        <v>2518</v>
      </c>
      <c r="AT2423" s="197" t="s">
        <v>160</v>
      </c>
      <c r="AU2423" s="197" t="s">
        <v>8</v>
      </c>
      <c r="AY2423" s="18" t="s">
        <v>158</v>
      </c>
      <c r="BE2423" s="198">
        <f>IF(N2423="základní",J2423,0)</f>
        <v>0</v>
      </c>
      <c r="BF2423" s="198">
        <f>IF(N2423="snížená",J2423,0)</f>
        <v>0</v>
      </c>
      <c r="BG2423" s="198">
        <f>IF(N2423="zákl. přenesená",J2423,0)</f>
        <v>0</v>
      </c>
      <c r="BH2423" s="198">
        <f>IF(N2423="sníž. přenesená",J2423,0)</f>
        <v>0</v>
      </c>
      <c r="BI2423" s="198">
        <f>IF(N2423="nulová",J2423,0)</f>
        <v>0</v>
      </c>
      <c r="BJ2423" s="18" t="s">
        <v>8</v>
      </c>
      <c r="BK2423" s="198">
        <f>ROUND(I2423*H2423,0)</f>
        <v>0</v>
      </c>
      <c r="BL2423" s="18" t="s">
        <v>2518</v>
      </c>
      <c r="BM2423" s="197" t="s">
        <v>5318</v>
      </c>
    </row>
    <row r="2424" spans="1:65" s="13" customFormat="1" ht="11.25">
      <c r="B2424" s="204"/>
      <c r="C2424" s="205"/>
      <c r="D2424" s="199" t="s">
        <v>169</v>
      </c>
      <c r="E2424" s="206" t="s">
        <v>1</v>
      </c>
      <c r="F2424" s="207" t="s">
        <v>5319</v>
      </c>
      <c r="G2424" s="205"/>
      <c r="H2424" s="208">
        <v>35</v>
      </c>
      <c r="I2424" s="209"/>
      <c r="J2424" s="205"/>
      <c r="K2424" s="205"/>
      <c r="L2424" s="210"/>
      <c r="M2424" s="211"/>
      <c r="N2424" s="212"/>
      <c r="O2424" s="212"/>
      <c r="P2424" s="212"/>
      <c r="Q2424" s="212"/>
      <c r="R2424" s="212"/>
      <c r="S2424" s="212"/>
      <c r="T2424" s="213"/>
      <c r="AT2424" s="214" t="s">
        <v>169</v>
      </c>
      <c r="AU2424" s="214" t="s">
        <v>8</v>
      </c>
      <c r="AV2424" s="13" t="s">
        <v>85</v>
      </c>
      <c r="AW2424" s="13" t="s">
        <v>32</v>
      </c>
      <c r="AX2424" s="13" t="s">
        <v>8</v>
      </c>
      <c r="AY2424" s="214" t="s">
        <v>158</v>
      </c>
    </row>
    <row r="2425" spans="1:65" s="12" customFormat="1" ht="25.9" customHeight="1">
      <c r="B2425" s="171"/>
      <c r="C2425" s="172"/>
      <c r="D2425" s="173" t="s">
        <v>75</v>
      </c>
      <c r="E2425" s="174" t="s">
        <v>5320</v>
      </c>
      <c r="F2425" s="174" t="s">
        <v>5321</v>
      </c>
      <c r="G2425" s="172"/>
      <c r="H2425" s="172"/>
      <c r="I2425" s="175"/>
      <c r="J2425" s="176">
        <f>BK2425</f>
        <v>0</v>
      </c>
      <c r="K2425" s="172"/>
      <c r="L2425" s="177"/>
      <c r="M2425" s="178"/>
      <c r="N2425" s="179"/>
      <c r="O2425" s="179"/>
      <c r="P2425" s="180">
        <f>P2426+P2431+P2435+P2438</f>
        <v>0</v>
      </c>
      <c r="Q2425" s="179"/>
      <c r="R2425" s="180">
        <f>R2426+R2431+R2435+R2438</f>
        <v>0</v>
      </c>
      <c r="S2425" s="179"/>
      <c r="T2425" s="181">
        <f>T2426+T2431+T2435+T2438</f>
        <v>0</v>
      </c>
      <c r="AR2425" s="182" t="s">
        <v>199</v>
      </c>
      <c r="AT2425" s="183" t="s">
        <v>75</v>
      </c>
      <c r="AU2425" s="183" t="s">
        <v>76</v>
      </c>
      <c r="AY2425" s="182" t="s">
        <v>158</v>
      </c>
      <c r="BK2425" s="184">
        <f>BK2426+BK2431+BK2435+BK2438</f>
        <v>0</v>
      </c>
    </row>
    <row r="2426" spans="1:65" s="12" customFormat="1" ht="22.9" customHeight="1">
      <c r="B2426" s="171"/>
      <c r="C2426" s="172"/>
      <c r="D2426" s="173" t="s">
        <v>75</v>
      </c>
      <c r="E2426" s="185" t="s">
        <v>5322</v>
      </c>
      <c r="F2426" s="185" t="s">
        <v>5323</v>
      </c>
      <c r="G2426" s="172"/>
      <c r="H2426" s="172"/>
      <c r="I2426" s="175"/>
      <c r="J2426" s="186">
        <f>BK2426</f>
        <v>0</v>
      </c>
      <c r="K2426" s="172"/>
      <c r="L2426" s="177"/>
      <c r="M2426" s="178"/>
      <c r="N2426" s="179"/>
      <c r="O2426" s="179"/>
      <c r="P2426" s="180">
        <f>SUM(P2427:P2430)</f>
        <v>0</v>
      </c>
      <c r="Q2426" s="179"/>
      <c r="R2426" s="180">
        <f>SUM(R2427:R2430)</f>
        <v>0</v>
      </c>
      <c r="S2426" s="179"/>
      <c r="T2426" s="181">
        <f>SUM(T2427:T2430)</f>
        <v>0</v>
      </c>
      <c r="AR2426" s="182" t="s">
        <v>199</v>
      </c>
      <c r="AT2426" s="183" t="s">
        <v>75</v>
      </c>
      <c r="AU2426" s="183" t="s">
        <v>8</v>
      </c>
      <c r="AY2426" s="182" t="s">
        <v>158</v>
      </c>
      <c r="BK2426" s="184">
        <f>SUM(BK2427:BK2430)</f>
        <v>0</v>
      </c>
    </row>
    <row r="2427" spans="1:65" s="2" customFormat="1" ht="16.5" customHeight="1">
      <c r="A2427" s="35"/>
      <c r="B2427" s="36"/>
      <c r="C2427" s="187" t="s">
        <v>5324</v>
      </c>
      <c r="D2427" s="187" t="s">
        <v>160</v>
      </c>
      <c r="E2427" s="188" t="s">
        <v>5325</v>
      </c>
      <c r="F2427" s="189" t="s">
        <v>5326</v>
      </c>
      <c r="G2427" s="190" t="s">
        <v>921</v>
      </c>
      <c r="H2427" s="191">
        <v>1</v>
      </c>
      <c r="I2427" s="192"/>
      <c r="J2427" s="191">
        <f>ROUND(I2427*H2427,0)</f>
        <v>0</v>
      </c>
      <c r="K2427" s="189" t="s">
        <v>164</v>
      </c>
      <c r="L2427" s="40"/>
      <c r="M2427" s="193" t="s">
        <v>1</v>
      </c>
      <c r="N2427" s="194" t="s">
        <v>41</v>
      </c>
      <c r="O2427" s="72"/>
      <c r="P2427" s="195">
        <f>O2427*H2427</f>
        <v>0</v>
      </c>
      <c r="Q2427" s="195">
        <v>0</v>
      </c>
      <c r="R2427" s="195">
        <f>Q2427*H2427</f>
        <v>0</v>
      </c>
      <c r="S2427" s="195">
        <v>0</v>
      </c>
      <c r="T2427" s="196">
        <f>S2427*H2427</f>
        <v>0</v>
      </c>
      <c r="U2427" s="35"/>
      <c r="V2427" s="35"/>
      <c r="W2427" s="35"/>
      <c r="X2427" s="35"/>
      <c r="Y2427" s="35"/>
      <c r="Z2427" s="35"/>
      <c r="AA2427" s="35"/>
      <c r="AB2427" s="35"/>
      <c r="AC2427" s="35"/>
      <c r="AD2427" s="35"/>
      <c r="AE2427" s="35"/>
      <c r="AR2427" s="197" t="s">
        <v>4148</v>
      </c>
      <c r="AT2427" s="197" t="s">
        <v>160</v>
      </c>
      <c r="AU2427" s="197" t="s">
        <v>85</v>
      </c>
      <c r="AY2427" s="18" t="s">
        <v>158</v>
      </c>
      <c r="BE2427" s="198">
        <f>IF(N2427="základní",J2427,0)</f>
        <v>0</v>
      </c>
      <c r="BF2427" s="198">
        <f>IF(N2427="snížená",J2427,0)</f>
        <v>0</v>
      </c>
      <c r="BG2427" s="198">
        <f>IF(N2427="zákl. přenesená",J2427,0)</f>
        <v>0</v>
      </c>
      <c r="BH2427" s="198">
        <f>IF(N2427="sníž. přenesená",J2427,0)</f>
        <v>0</v>
      </c>
      <c r="BI2427" s="198">
        <f>IF(N2427="nulová",J2427,0)</f>
        <v>0</v>
      </c>
      <c r="BJ2427" s="18" t="s">
        <v>8</v>
      </c>
      <c r="BK2427" s="198">
        <f>ROUND(I2427*H2427,0)</f>
        <v>0</v>
      </c>
      <c r="BL2427" s="18" t="s">
        <v>4148</v>
      </c>
      <c r="BM2427" s="197" t="s">
        <v>5327</v>
      </c>
    </row>
    <row r="2428" spans="1:65" s="2" customFormat="1" ht="16.5" customHeight="1">
      <c r="A2428" s="35"/>
      <c r="B2428" s="36"/>
      <c r="C2428" s="187" t="s">
        <v>5328</v>
      </c>
      <c r="D2428" s="187" t="s">
        <v>160</v>
      </c>
      <c r="E2428" s="188" t="s">
        <v>5329</v>
      </c>
      <c r="F2428" s="189" t="s">
        <v>1752</v>
      </c>
      <c r="G2428" s="190" t="s">
        <v>921</v>
      </c>
      <c r="H2428" s="191">
        <v>1</v>
      </c>
      <c r="I2428" s="192"/>
      <c r="J2428" s="191">
        <f>ROUND(I2428*H2428,0)</f>
        <v>0</v>
      </c>
      <c r="K2428" s="189" t="s">
        <v>1</v>
      </c>
      <c r="L2428" s="40"/>
      <c r="M2428" s="193" t="s">
        <v>1</v>
      </c>
      <c r="N2428" s="194" t="s">
        <v>41</v>
      </c>
      <c r="O2428" s="72"/>
      <c r="P2428" s="195">
        <f>O2428*H2428</f>
        <v>0</v>
      </c>
      <c r="Q2428" s="195">
        <v>0</v>
      </c>
      <c r="R2428" s="195">
        <f>Q2428*H2428</f>
        <v>0</v>
      </c>
      <c r="S2428" s="195">
        <v>0</v>
      </c>
      <c r="T2428" s="196">
        <f>S2428*H2428</f>
        <v>0</v>
      </c>
      <c r="U2428" s="35"/>
      <c r="V2428" s="35"/>
      <c r="W2428" s="35"/>
      <c r="X2428" s="35"/>
      <c r="Y2428" s="35"/>
      <c r="Z2428" s="35"/>
      <c r="AA2428" s="35"/>
      <c r="AB2428" s="35"/>
      <c r="AC2428" s="35"/>
      <c r="AD2428" s="35"/>
      <c r="AE2428" s="35"/>
      <c r="AR2428" s="197" t="s">
        <v>4148</v>
      </c>
      <c r="AT2428" s="197" t="s">
        <v>160</v>
      </c>
      <c r="AU2428" s="197" t="s">
        <v>85</v>
      </c>
      <c r="AY2428" s="18" t="s">
        <v>158</v>
      </c>
      <c r="BE2428" s="198">
        <f>IF(N2428="základní",J2428,0)</f>
        <v>0</v>
      </c>
      <c r="BF2428" s="198">
        <f>IF(N2428="snížená",J2428,0)</f>
        <v>0</v>
      </c>
      <c r="BG2428" s="198">
        <f>IF(N2428="zákl. přenesená",J2428,0)</f>
        <v>0</v>
      </c>
      <c r="BH2428" s="198">
        <f>IF(N2428="sníž. přenesená",J2428,0)</f>
        <v>0</v>
      </c>
      <c r="BI2428" s="198">
        <f>IF(N2428="nulová",J2428,0)</f>
        <v>0</v>
      </c>
      <c r="BJ2428" s="18" t="s">
        <v>8</v>
      </c>
      <c r="BK2428" s="198">
        <f>ROUND(I2428*H2428,0)</f>
        <v>0</v>
      </c>
      <c r="BL2428" s="18" t="s">
        <v>4148</v>
      </c>
      <c r="BM2428" s="197" t="s">
        <v>5330</v>
      </c>
    </row>
    <row r="2429" spans="1:65" s="2" customFormat="1" ht="16.5" customHeight="1">
      <c r="A2429" s="35"/>
      <c r="B2429" s="36"/>
      <c r="C2429" s="187" t="s">
        <v>5331</v>
      </c>
      <c r="D2429" s="187" t="s">
        <v>160</v>
      </c>
      <c r="E2429" s="188" t="s">
        <v>5332</v>
      </c>
      <c r="F2429" s="189" t="s">
        <v>5333</v>
      </c>
      <c r="G2429" s="190" t="s">
        <v>921</v>
      </c>
      <c r="H2429" s="191">
        <v>1</v>
      </c>
      <c r="I2429" s="192"/>
      <c r="J2429" s="191">
        <f>ROUND(I2429*H2429,0)</f>
        <v>0</v>
      </c>
      <c r="K2429" s="189" t="s">
        <v>1</v>
      </c>
      <c r="L2429" s="40"/>
      <c r="M2429" s="193" t="s">
        <v>1</v>
      </c>
      <c r="N2429" s="194" t="s">
        <v>41</v>
      </c>
      <c r="O2429" s="72"/>
      <c r="P2429" s="195">
        <f>O2429*H2429</f>
        <v>0</v>
      </c>
      <c r="Q2429" s="195">
        <v>0</v>
      </c>
      <c r="R2429" s="195">
        <f>Q2429*H2429</f>
        <v>0</v>
      </c>
      <c r="S2429" s="195">
        <v>0</v>
      </c>
      <c r="T2429" s="196">
        <f>S2429*H2429</f>
        <v>0</v>
      </c>
      <c r="U2429" s="35"/>
      <c r="V2429" s="35"/>
      <c r="W2429" s="35"/>
      <c r="X2429" s="35"/>
      <c r="Y2429" s="35"/>
      <c r="Z2429" s="35"/>
      <c r="AA2429" s="35"/>
      <c r="AB2429" s="35"/>
      <c r="AC2429" s="35"/>
      <c r="AD2429" s="35"/>
      <c r="AE2429" s="35"/>
      <c r="AR2429" s="197" t="s">
        <v>4148</v>
      </c>
      <c r="AT2429" s="197" t="s">
        <v>160</v>
      </c>
      <c r="AU2429" s="197" t="s">
        <v>85</v>
      </c>
      <c r="AY2429" s="18" t="s">
        <v>158</v>
      </c>
      <c r="BE2429" s="198">
        <f>IF(N2429="základní",J2429,0)</f>
        <v>0</v>
      </c>
      <c r="BF2429" s="198">
        <f>IF(N2429="snížená",J2429,0)</f>
        <v>0</v>
      </c>
      <c r="BG2429" s="198">
        <f>IF(N2429="zákl. přenesená",J2429,0)</f>
        <v>0</v>
      </c>
      <c r="BH2429" s="198">
        <f>IF(N2429="sníž. přenesená",J2429,0)</f>
        <v>0</v>
      </c>
      <c r="BI2429" s="198">
        <f>IF(N2429="nulová",J2429,0)</f>
        <v>0</v>
      </c>
      <c r="BJ2429" s="18" t="s">
        <v>8</v>
      </c>
      <c r="BK2429" s="198">
        <f>ROUND(I2429*H2429,0)</f>
        <v>0</v>
      </c>
      <c r="BL2429" s="18" t="s">
        <v>4148</v>
      </c>
      <c r="BM2429" s="197" t="s">
        <v>5334</v>
      </c>
    </row>
    <row r="2430" spans="1:65" s="2" customFormat="1" ht="16.5" customHeight="1">
      <c r="A2430" s="35"/>
      <c r="B2430" s="36"/>
      <c r="C2430" s="187" t="s">
        <v>5335</v>
      </c>
      <c r="D2430" s="187" t="s">
        <v>160</v>
      </c>
      <c r="E2430" s="188" t="s">
        <v>5336</v>
      </c>
      <c r="F2430" s="189" t="s">
        <v>5337</v>
      </c>
      <c r="G2430" s="190" t="s">
        <v>921</v>
      </c>
      <c r="H2430" s="191">
        <v>1</v>
      </c>
      <c r="I2430" s="192"/>
      <c r="J2430" s="191">
        <f>ROUND(I2430*H2430,0)</f>
        <v>0</v>
      </c>
      <c r="K2430" s="189" t="s">
        <v>164</v>
      </c>
      <c r="L2430" s="40"/>
      <c r="M2430" s="193" t="s">
        <v>1</v>
      </c>
      <c r="N2430" s="194" t="s">
        <v>41</v>
      </c>
      <c r="O2430" s="72"/>
      <c r="P2430" s="195">
        <f>O2430*H2430</f>
        <v>0</v>
      </c>
      <c r="Q2430" s="195">
        <v>0</v>
      </c>
      <c r="R2430" s="195">
        <f>Q2430*H2430</f>
        <v>0</v>
      </c>
      <c r="S2430" s="195">
        <v>0</v>
      </c>
      <c r="T2430" s="196">
        <f>S2430*H2430</f>
        <v>0</v>
      </c>
      <c r="U2430" s="35"/>
      <c r="V2430" s="35"/>
      <c r="W2430" s="35"/>
      <c r="X2430" s="35"/>
      <c r="Y2430" s="35"/>
      <c r="Z2430" s="35"/>
      <c r="AA2430" s="35"/>
      <c r="AB2430" s="35"/>
      <c r="AC2430" s="35"/>
      <c r="AD2430" s="35"/>
      <c r="AE2430" s="35"/>
      <c r="AR2430" s="197" t="s">
        <v>4148</v>
      </c>
      <c r="AT2430" s="197" t="s">
        <v>160</v>
      </c>
      <c r="AU2430" s="197" t="s">
        <v>85</v>
      </c>
      <c r="AY2430" s="18" t="s">
        <v>158</v>
      </c>
      <c r="BE2430" s="198">
        <f>IF(N2430="základní",J2430,0)</f>
        <v>0</v>
      </c>
      <c r="BF2430" s="198">
        <f>IF(N2430="snížená",J2430,0)</f>
        <v>0</v>
      </c>
      <c r="BG2430" s="198">
        <f>IF(N2430="zákl. přenesená",J2430,0)</f>
        <v>0</v>
      </c>
      <c r="BH2430" s="198">
        <f>IF(N2430="sníž. přenesená",J2430,0)</f>
        <v>0</v>
      </c>
      <c r="BI2430" s="198">
        <f>IF(N2430="nulová",J2430,0)</f>
        <v>0</v>
      </c>
      <c r="BJ2430" s="18" t="s">
        <v>8</v>
      </c>
      <c r="BK2430" s="198">
        <f>ROUND(I2430*H2430,0)</f>
        <v>0</v>
      </c>
      <c r="BL2430" s="18" t="s">
        <v>4148</v>
      </c>
      <c r="BM2430" s="197" t="s">
        <v>5338</v>
      </c>
    </row>
    <row r="2431" spans="1:65" s="12" customFormat="1" ht="22.9" customHeight="1">
      <c r="B2431" s="171"/>
      <c r="C2431" s="172"/>
      <c r="D2431" s="173" t="s">
        <v>75</v>
      </c>
      <c r="E2431" s="185" t="s">
        <v>5339</v>
      </c>
      <c r="F2431" s="185" t="s">
        <v>5340</v>
      </c>
      <c r="G2431" s="172"/>
      <c r="H2431" s="172"/>
      <c r="I2431" s="175"/>
      <c r="J2431" s="186">
        <f>BK2431</f>
        <v>0</v>
      </c>
      <c r="K2431" s="172"/>
      <c r="L2431" s="177"/>
      <c r="M2431" s="178"/>
      <c r="N2431" s="179"/>
      <c r="O2431" s="179"/>
      <c r="P2431" s="180">
        <f>SUM(P2432:P2434)</f>
        <v>0</v>
      </c>
      <c r="Q2431" s="179"/>
      <c r="R2431" s="180">
        <f>SUM(R2432:R2434)</f>
        <v>0</v>
      </c>
      <c r="S2431" s="179"/>
      <c r="T2431" s="181">
        <f>SUM(T2432:T2434)</f>
        <v>0</v>
      </c>
      <c r="AR2431" s="182" t="s">
        <v>199</v>
      </c>
      <c r="AT2431" s="183" t="s">
        <v>75</v>
      </c>
      <c r="AU2431" s="183" t="s">
        <v>8</v>
      </c>
      <c r="AY2431" s="182" t="s">
        <v>158</v>
      </c>
      <c r="BK2431" s="184">
        <f>SUM(BK2432:BK2434)</f>
        <v>0</v>
      </c>
    </row>
    <row r="2432" spans="1:65" s="2" customFormat="1" ht="16.5" customHeight="1">
      <c r="A2432" s="35"/>
      <c r="B2432" s="36"/>
      <c r="C2432" s="187" t="s">
        <v>5341</v>
      </c>
      <c r="D2432" s="187" t="s">
        <v>160</v>
      </c>
      <c r="E2432" s="188" t="s">
        <v>5342</v>
      </c>
      <c r="F2432" s="189" t="s">
        <v>5340</v>
      </c>
      <c r="G2432" s="190" t="s">
        <v>921</v>
      </c>
      <c r="H2432" s="191">
        <v>1</v>
      </c>
      <c r="I2432" s="192"/>
      <c r="J2432" s="191">
        <f>ROUND(I2432*H2432,0)</f>
        <v>0</v>
      </c>
      <c r="K2432" s="189" t="s">
        <v>164</v>
      </c>
      <c r="L2432" s="40"/>
      <c r="M2432" s="193" t="s">
        <v>1</v>
      </c>
      <c r="N2432" s="194" t="s">
        <v>41</v>
      </c>
      <c r="O2432" s="72"/>
      <c r="P2432" s="195">
        <f>O2432*H2432</f>
        <v>0</v>
      </c>
      <c r="Q2432" s="195">
        <v>0</v>
      </c>
      <c r="R2432" s="195">
        <f>Q2432*H2432</f>
        <v>0</v>
      </c>
      <c r="S2432" s="195">
        <v>0</v>
      </c>
      <c r="T2432" s="196">
        <f>S2432*H2432</f>
        <v>0</v>
      </c>
      <c r="U2432" s="35"/>
      <c r="V2432" s="35"/>
      <c r="W2432" s="35"/>
      <c r="X2432" s="35"/>
      <c r="Y2432" s="35"/>
      <c r="Z2432" s="35"/>
      <c r="AA2432" s="35"/>
      <c r="AB2432" s="35"/>
      <c r="AC2432" s="35"/>
      <c r="AD2432" s="35"/>
      <c r="AE2432" s="35"/>
      <c r="AR2432" s="197" t="s">
        <v>4148</v>
      </c>
      <c r="AT2432" s="197" t="s">
        <v>160</v>
      </c>
      <c r="AU2432" s="197" t="s">
        <v>85</v>
      </c>
      <c r="AY2432" s="18" t="s">
        <v>158</v>
      </c>
      <c r="BE2432" s="198">
        <f>IF(N2432="základní",J2432,0)</f>
        <v>0</v>
      </c>
      <c r="BF2432" s="198">
        <f>IF(N2432="snížená",J2432,0)</f>
        <v>0</v>
      </c>
      <c r="BG2432" s="198">
        <f>IF(N2432="zákl. přenesená",J2432,0)</f>
        <v>0</v>
      </c>
      <c r="BH2432" s="198">
        <f>IF(N2432="sníž. přenesená",J2432,0)</f>
        <v>0</v>
      </c>
      <c r="BI2432" s="198">
        <f>IF(N2432="nulová",J2432,0)</f>
        <v>0</v>
      </c>
      <c r="BJ2432" s="18" t="s">
        <v>8</v>
      </c>
      <c r="BK2432" s="198">
        <f>ROUND(I2432*H2432,0)</f>
        <v>0</v>
      </c>
      <c r="BL2432" s="18" t="s">
        <v>4148</v>
      </c>
      <c r="BM2432" s="197" t="s">
        <v>5343</v>
      </c>
    </row>
    <row r="2433" spans="1:65" s="2" customFormat="1" ht="16.5" customHeight="1">
      <c r="A2433" s="35"/>
      <c r="B2433" s="36"/>
      <c r="C2433" s="187" t="s">
        <v>5344</v>
      </c>
      <c r="D2433" s="187" t="s">
        <v>160</v>
      </c>
      <c r="E2433" s="188" t="s">
        <v>5345</v>
      </c>
      <c r="F2433" s="189" t="s">
        <v>5346</v>
      </c>
      <c r="G2433" s="190" t="s">
        <v>498</v>
      </c>
      <c r="H2433" s="191">
        <v>1</v>
      </c>
      <c r="I2433" s="192"/>
      <c r="J2433" s="191">
        <f>ROUND(I2433*H2433,0)</f>
        <v>0</v>
      </c>
      <c r="K2433" s="189" t="s">
        <v>1</v>
      </c>
      <c r="L2433" s="40"/>
      <c r="M2433" s="193" t="s">
        <v>1</v>
      </c>
      <c r="N2433" s="194" t="s">
        <v>41</v>
      </c>
      <c r="O2433" s="72"/>
      <c r="P2433" s="195">
        <f>O2433*H2433</f>
        <v>0</v>
      </c>
      <c r="Q2433" s="195">
        <v>0</v>
      </c>
      <c r="R2433" s="195">
        <f>Q2433*H2433</f>
        <v>0</v>
      </c>
      <c r="S2433" s="195">
        <v>0</v>
      </c>
      <c r="T2433" s="196">
        <f>S2433*H2433</f>
        <v>0</v>
      </c>
      <c r="U2433" s="35"/>
      <c r="V2433" s="35"/>
      <c r="W2433" s="35"/>
      <c r="X2433" s="35"/>
      <c r="Y2433" s="35"/>
      <c r="Z2433" s="35"/>
      <c r="AA2433" s="35"/>
      <c r="AB2433" s="35"/>
      <c r="AC2433" s="35"/>
      <c r="AD2433" s="35"/>
      <c r="AE2433" s="35"/>
      <c r="AR2433" s="197" t="s">
        <v>4148</v>
      </c>
      <c r="AT2433" s="197" t="s">
        <v>160</v>
      </c>
      <c r="AU2433" s="197" t="s">
        <v>85</v>
      </c>
      <c r="AY2433" s="18" t="s">
        <v>158</v>
      </c>
      <c r="BE2433" s="198">
        <f>IF(N2433="základní",J2433,0)</f>
        <v>0</v>
      </c>
      <c r="BF2433" s="198">
        <f>IF(N2433="snížená",J2433,0)</f>
        <v>0</v>
      </c>
      <c r="BG2433" s="198">
        <f>IF(N2433="zákl. přenesená",J2433,0)</f>
        <v>0</v>
      </c>
      <c r="BH2433" s="198">
        <f>IF(N2433="sníž. přenesená",J2433,0)</f>
        <v>0</v>
      </c>
      <c r="BI2433" s="198">
        <f>IF(N2433="nulová",J2433,0)</f>
        <v>0</v>
      </c>
      <c r="BJ2433" s="18" t="s">
        <v>8</v>
      </c>
      <c r="BK2433" s="198">
        <f>ROUND(I2433*H2433,0)</f>
        <v>0</v>
      </c>
      <c r="BL2433" s="18" t="s">
        <v>4148</v>
      </c>
      <c r="BM2433" s="197" t="s">
        <v>5347</v>
      </c>
    </row>
    <row r="2434" spans="1:65" s="2" customFormat="1" ht="16.5" customHeight="1">
      <c r="A2434" s="35"/>
      <c r="B2434" s="36"/>
      <c r="C2434" s="187" t="s">
        <v>5348</v>
      </c>
      <c r="D2434" s="187" t="s">
        <v>160</v>
      </c>
      <c r="E2434" s="188" t="s">
        <v>5349</v>
      </c>
      <c r="F2434" s="189" t="s">
        <v>5350</v>
      </c>
      <c r="G2434" s="190" t="s">
        <v>921</v>
      </c>
      <c r="H2434" s="191">
        <v>1</v>
      </c>
      <c r="I2434" s="192"/>
      <c r="J2434" s="191">
        <f>ROUND(I2434*H2434,0)</f>
        <v>0</v>
      </c>
      <c r="K2434" s="189" t="s">
        <v>164</v>
      </c>
      <c r="L2434" s="40"/>
      <c r="M2434" s="193" t="s">
        <v>1</v>
      </c>
      <c r="N2434" s="194" t="s">
        <v>41</v>
      </c>
      <c r="O2434" s="72"/>
      <c r="P2434" s="195">
        <f>O2434*H2434</f>
        <v>0</v>
      </c>
      <c r="Q2434" s="195">
        <v>0</v>
      </c>
      <c r="R2434" s="195">
        <f>Q2434*H2434</f>
        <v>0</v>
      </c>
      <c r="S2434" s="195">
        <v>0</v>
      </c>
      <c r="T2434" s="196">
        <f>S2434*H2434</f>
        <v>0</v>
      </c>
      <c r="U2434" s="35"/>
      <c r="V2434" s="35"/>
      <c r="W2434" s="35"/>
      <c r="X2434" s="35"/>
      <c r="Y2434" s="35"/>
      <c r="Z2434" s="35"/>
      <c r="AA2434" s="35"/>
      <c r="AB2434" s="35"/>
      <c r="AC2434" s="35"/>
      <c r="AD2434" s="35"/>
      <c r="AE2434" s="35"/>
      <c r="AR2434" s="197" t="s">
        <v>4148</v>
      </c>
      <c r="AT2434" s="197" t="s">
        <v>160</v>
      </c>
      <c r="AU2434" s="197" t="s">
        <v>85</v>
      </c>
      <c r="AY2434" s="18" t="s">
        <v>158</v>
      </c>
      <c r="BE2434" s="198">
        <f>IF(N2434="základní",J2434,0)</f>
        <v>0</v>
      </c>
      <c r="BF2434" s="198">
        <f>IF(N2434="snížená",J2434,0)</f>
        <v>0</v>
      </c>
      <c r="BG2434" s="198">
        <f>IF(N2434="zákl. přenesená",J2434,0)</f>
        <v>0</v>
      </c>
      <c r="BH2434" s="198">
        <f>IF(N2434="sníž. přenesená",J2434,0)</f>
        <v>0</v>
      </c>
      <c r="BI2434" s="198">
        <f>IF(N2434="nulová",J2434,0)</f>
        <v>0</v>
      </c>
      <c r="BJ2434" s="18" t="s">
        <v>8</v>
      </c>
      <c r="BK2434" s="198">
        <f>ROUND(I2434*H2434,0)</f>
        <v>0</v>
      </c>
      <c r="BL2434" s="18" t="s">
        <v>4148</v>
      </c>
      <c r="BM2434" s="197" t="s">
        <v>5351</v>
      </c>
    </row>
    <row r="2435" spans="1:65" s="12" customFormat="1" ht="22.9" customHeight="1">
      <c r="B2435" s="171"/>
      <c r="C2435" s="172"/>
      <c r="D2435" s="173" t="s">
        <v>75</v>
      </c>
      <c r="E2435" s="185" t="s">
        <v>5352</v>
      </c>
      <c r="F2435" s="185" t="s">
        <v>5353</v>
      </c>
      <c r="G2435" s="172"/>
      <c r="H2435" s="172"/>
      <c r="I2435" s="175"/>
      <c r="J2435" s="186">
        <f>BK2435</f>
        <v>0</v>
      </c>
      <c r="K2435" s="172"/>
      <c r="L2435" s="177"/>
      <c r="M2435" s="178"/>
      <c r="N2435" s="179"/>
      <c r="O2435" s="179"/>
      <c r="P2435" s="180">
        <f>SUM(P2436:P2437)</f>
        <v>0</v>
      </c>
      <c r="Q2435" s="179"/>
      <c r="R2435" s="180">
        <f>SUM(R2436:R2437)</f>
        <v>0</v>
      </c>
      <c r="S2435" s="179"/>
      <c r="T2435" s="181">
        <f>SUM(T2436:T2437)</f>
        <v>0</v>
      </c>
      <c r="AR2435" s="182" t="s">
        <v>199</v>
      </c>
      <c r="AT2435" s="183" t="s">
        <v>75</v>
      </c>
      <c r="AU2435" s="183" t="s">
        <v>8</v>
      </c>
      <c r="AY2435" s="182" t="s">
        <v>158</v>
      </c>
      <c r="BK2435" s="184">
        <f>SUM(BK2436:BK2437)</f>
        <v>0</v>
      </c>
    </row>
    <row r="2436" spans="1:65" s="2" customFormat="1" ht="16.5" customHeight="1">
      <c r="A2436" s="35"/>
      <c r="B2436" s="36"/>
      <c r="C2436" s="187" t="s">
        <v>5354</v>
      </c>
      <c r="D2436" s="187" t="s">
        <v>160</v>
      </c>
      <c r="E2436" s="188" t="s">
        <v>5355</v>
      </c>
      <c r="F2436" s="189" t="s">
        <v>5356</v>
      </c>
      <c r="G2436" s="190" t="s">
        <v>921</v>
      </c>
      <c r="H2436" s="191">
        <v>1</v>
      </c>
      <c r="I2436" s="192"/>
      <c r="J2436" s="191">
        <f>ROUND(I2436*H2436,0)</f>
        <v>0</v>
      </c>
      <c r="K2436" s="189" t="s">
        <v>1</v>
      </c>
      <c r="L2436" s="40"/>
      <c r="M2436" s="193" t="s">
        <v>1</v>
      </c>
      <c r="N2436" s="194" t="s">
        <v>41</v>
      </c>
      <c r="O2436" s="72"/>
      <c r="P2436" s="195">
        <f>O2436*H2436</f>
        <v>0</v>
      </c>
      <c r="Q2436" s="195">
        <v>0</v>
      </c>
      <c r="R2436" s="195">
        <f>Q2436*H2436</f>
        <v>0</v>
      </c>
      <c r="S2436" s="195">
        <v>0</v>
      </c>
      <c r="T2436" s="196">
        <f>S2436*H2436</f>
        <v>0</v>
      </c>
      <c r="U2436" s="35"/>
      <c r="V2436" s="35"/>
      <c r="W2436" s="35"/>
      <c r="X2436" s="35"/>
      <c r="Y2436" s="35"/>
      <c r="Z2436" s="35"/>
      <c r="AA2436" s="35"/>
      <c r="AB2436" s="35"/>
      <c r="AC2436" s="35"/>
      <c r="AD2436" s="35"/>
      <c r="AE2436" s="35"/>
      <c r="AR2436" s="197" t="s">
        <v>4148</v>
      </c>
      <c r="AT2436" s="197" t="s">
        <v>160</v>
      </c>
      <c r="AU2436" s="197" t="s">
        <v>85</v>
      </c>
      <c r="AY2436" s="18" t="s">
        <v>158</v>
      </c>
      <c r="BE2436" s="198">
        <f>IF(N2436="základní",J2436,0)</f>
        <v>0</v>
      </c>
      <c r="BF2436" s="198">
        <f>IF(N2436="snížená",J2436,0)</f>
        <v>0</v>
      </c>
      <c r="BG2436" s="198">
        <f>IF(N2436="zákl. přenesená",J2436,0)</f>
        <v>0</v>
      </c>
      <c r="BH2436" s="198">
        <f>IF(N2436="sníž. přenesená",J2436,0)</f>
        <v>0</v>
      </c>
      <c r="BI2436" s="198">
        <f>IF(N2436="nulová",J2436,0)</f>
        <v>0</v>
      </c>
      <c r="BJ2436" s="18" t="s">
        <v>8</v>
      </c>
      <c r="BK2436" s="198">
        <f>ROUND(I2436*H2436,0)</f>
        <v>0</v>
      </c>
      <c r="BL2436" s="18" t="s">
        <v>4148</v>
      </c>
      <c r="BM2436" s="197" t="s">
        <v>5357</v>
      </c>
    </row>
    <row r="2437" spans="1:65" s="2" customFormat="1" ht="16.5" customHeight="1">
      <c r="A2437" s="35"/>
      <c r="B2437" s="36"/>
      <c r="C2437" s="187" t="s">
        <v>5358</v>
      </c>
      <c r="D2437" s="187" t="s">
        <v>160</v>
      </c>
      <c r="E2437" s="188" t="s">
        <v>5359</v>
      </c>
      <c r="F2437" s="189" t="s">
        <v>1734</v>
      </c>
      <c r="G2437" s="190" t="s">
        <v>921</v>
      </c>
      <c r="H2437" s="191">
        <v>1</v>
      </c>
      <c r="I2437" s="192"/>
      <c r="J2437" s="191">
        <f>ROUND(I2437*H2437,0)</f>
        <v>0</v>
      </c>
      <c r="K2437" s="189" t="s">
        <v>164</v>
      </c>
      <c r="L2437" s="40"/>
      <c r="M2437" s="193" t="s">
        <v>1</v>
      </c>
      <c r="N2437" s="194" t="s">
        <v>41</v>
      </c>
      <c r="O2437" s="72"/>
      <c r="P2437" s="195">
        <f>O2437*H2437</f>
        <v>0</v>
      </c>
      <c r="Q2437" s="195">
        <v>0</v>
      </c>
      <c r="R2437" s="195">
        <f>Q2437*H2437</f>
        <v>0</v>
      </c>
      <c r="S2437" s="195">
        <v>0</v>
      </c>
      <c r="T2437" s="196">
        <f>S2437*H2437</f>
        <v>0</v>
      </c>
      <c r="U2437" s="35"/>
      <c r="V2437" s="35"/>
      <c r="W2437" s="35"/>
      <c r="X2437" s="35"/>
      <c r="Y2437" s="35"/>
      <c r="Z2437" s="35"/>
      <c r="AA2437" s="35"/>
      <c r="AB2437" s="35"/>
      <c r="AC2437" s="35"/>
      <c r="AD2437" s="35"/>
      <c r="AE2437" s="35"/>
      <c r="AR2437" s="197" t="s">
        <v>4148</v>
      </c>
      <c r="AT2437" s="197" t="s">
        <v>160</v>
      </c>
      <c r="AU2437" s="197" t="s">
        <v>85</v>
      </c>
      <c r="AY2437" s="18" t="s">
        <v>158</v>
      </c>
      <c r="BE2437" s="198">
        <f>IF(N2437="základní",J2437,0)</f>
        <v>0</v>
      </c>
      <c r="BF2437" s="198">
        <f>IF(N2437="snížená",J2437,0)</f>
        <v>0</v>
      </c>
      <c r="BG2437" s="198">
        <f>IF(N2437="zákl. přenesená",J2437,0)</f>
        <v>0</v>
      </c>
      <c r="BH2437" s="198">
        <f>IF(N2437="sníž. přenesená",J2437,0)</f>
        <v>0</v>
      </c>
      <c r="BI2437" s="198">
        <f>IF(N2437="nulová",J2437,0)</f>
        <v>0</v>
      </c>
      <c r="BJ2437" s="18" t="s">
        <v>8</v>
      </c>
      <c r="BK2437" s="198">
        <f>ROUND(I2437*H2437,0)</f>
        <v>0</v>
      </c>
      <c r="BL2437" s="18" t="s">
        <v>4148</v>
      </c>
      <c r="BM2437" s="197" t="s">
        <v>5360</v>
      </c>
    </row>
    <row r="2438" spans="1:65" s="12" customFormat="1" ht="22.9" customHeight="1">
      <c r="B2438" s="171"/>
      <c r="C2438" s="172"/>
      <c r="D2438" s="173" t="s">
        <v>75</v>
      </c>
      <c r="E2438" s="185" t="s">
        <v>5361</v>
      </c>
      <c r="F2438" s="185" t="s">
        <v>5362</v>
      </c>
      <c r="G2438" s="172"/>
      <c r="H2438" s="172"/>
      <c r="I2438" s="175"/>
      <c r="J2438" s="186">
        <f>BK2438</f>
        <v>0</v>
      </c>
      <c r="K2438" s="172"/>
      <c r="L2438" s="177"/>
      <c r="M2438" s="178"/>
      <c r="N2438" s="179"/>
      <c r="O2438" s="179"/>
      <c r="P2438" s="180">
        <f>SUM(P2439:P2440)</f>
        <v>0</v>
      </c>
      <c r="Q2438" s="179"/>
      <c r="R2438" s="180">
        <f>SUM(R2439:R2440)</f>
        <v>0</v>
      </c>
      <c r="S2438" s="179"/>
      <c r="T2438" s="181">
        <f>SUM(T2439:T2440)</f>
        <v>0</v>
      </c>
      <c r="AR2438" s="182" t="s">
        <v>199</v>
      </c>
      <c r="AT2438" s="183" t="s">
        <v>75</v>
      </c>
      <c r="AU2438" s="183" t="s">
        <v>8</v>
      </c>
      <c r="AY2438" s="182" t="s">
        <v>158</v>
      </c>
      <c r="BK2438" s="184">
        <f>SUM(BK2439:BK2440)</f>
        <v>0</v>
      </c>
    </row>
    <row r="2439" spans="1:65" s="2" customFormat="1" ht="16.5" customHeight="1">
      <c r="A2439" s="35"/>
      <c r="B2439" s="36"/>
      <c r="C2439" s="187" t="s">
        <v>5363</v>
      </c>
      <c r="D2439" s="187" t="s">
        <v>160</v>
      </c>
      <c r="E2439" s="188" t="s">
        <v>5364</v>
      </c>
      <c r="F2439" s="189" t="s">
        <v>5362</v>
      </c>
      <c r="G2439" s="190" t="s">
        <v>921</v>
      </c>
      <c r="H2439" s="191">
        <v>1</v>
      </c>
      <c r="I2439" s="192"/>
      <c r="J2439" s="191">
        <f>ROUND(I2439*H2439,0)</f>
        <v>0</v>
      </c>
      <c r="K2439" s="189" t="s">
        <v>164</v>
      </c>
      <c r="L2439" s="40"/>
      <c r="M2439" s="193" t="s">
        <v>1</v>
      </c>
      <c r="N2439" s="194" t="s">
        <v>41</v>
      </c>
      <c r="O2439" s="72"/>
      <c r="P2439" s="195">
        <f>O2439*H2439</f>
        <v>0</v>
      </c>
      <c r="Q2439" s="195">
        <v>0</v>
      </c>
      <c r="R2439" s="195">
        <f>Q2439*H2439</f>
        <v>0</v>
      </c>
      <c r="S2439" s="195">
        <v>0</v>
      </c>
      <c r="T2439" s="196">
        <f>S2439*H2439</f>
        <v>0</v>
      </c>
      <c r="U2439" s="35"/>
      <c r="V2439" s="35"/>
      <c r="W2439" s="35"/>
      <c r="X2439" s="35"/>
      <c r="Y2439" s="35"/>
      <c r="Z2439" s="35"/>
      <c r="AA2439" s="35"/>
      <c r="AB2439" s="35"/>
      <c r="AC2439" s="35"/>
      <c r="AD2439" s="35"/>
      <c r="AE2439" s="35"/>
      <c r="AR2439" s="197" t="s">
        <v>4148</v>
      </c>
      <c r="AT2439" s="197" t="s">
        <v>160</v>
      </c>
      <c r="AU2439" s="197" t="s">
        <v>85</v>
      </c>
      <c r="AY2439" s="18" t="s">
        <v>158</v>
      </c>
      <c r="BE2439" s="198">
        <f>IF(N2439="základní",J2439,0)</f>
        <v>0</v>
      </c>
      <c r="BF2439" s="198">
        <f>IF(N2439="snížená",J2439,0)</f>
        <v>0</v>
      </c>
      <c r="BG2439" s="198">
        <f>IF(N2439="zákl. přenesená",J2439,0)</f>
        <v>0</v>
      </c>
      <c r="BH2439" s="198">
        <f>IF(N2439="sníž. přenesená",J2439,0)</f>
        <v>0</v>
      </c>
      <c r="BI2439" s="198">
        <f>IF(N2439="nulová",J2439,0)</f>
        <v>0</v>
      </c>
      <c r="BJ2439" s="18" t="s">
        <v>8</v>
      </c>
      <c r="BK2439" s="198">
        <f>ROUND(I2439*H2439,0)</f>
        <v>0</v>
      </c>
      <c r="BL2439" s="18" t="s">
        <v>4148</v>
      </c>
      <c r="BM2439" s="197" t="s">
        <v>5365</v>
      </c>
    </row>
    <row r="2440" spans="1:65" s="2" customFormat="1" ht="16.5" customHeight="1">
      <c r="A2440" s="35"/>
      <c r="B2440" s="36"/>
      <c r="C2440" s="187" t="s">
        <v>5366</v>
      </c>
      <c r="D2440" s="187" t="s">
        <v>160</v>
      </c>
      <c r="E2440" s="188" t="s">
        <v>5367</v>
      </c>
      <c r="F2440" s="189" t="s">
        <v>5368</v>
      </c>
      <c r="G2440" s="190" t="s">
        <v>921</v>
      </c>
      <c r="H2440" s="191">
        <v>1</v>
      </c>
      <c r="I2440" s="192"/>
      <c r="J2440" s="191">
        <f>ROUND(I2440*H2440,0)</f>
        <v>0</v>
      </c>
      <c r="K2440" s="189" t="s">
        <v>1</v>
      </c>
      <c r="L2440" s="40"/>
      <c r="M2440" s="256" t="s">
        <v>1</v>
      </c>
      <c r="N2440" s="257" t="s">
        <v>41</v>
      </c>
      <c r="O2440" s="258"/>
      <c r="P2440" s="259">
        <f>O2440*H2440</f>
        <v>0</v>
      </c>
      <c r="Q2440" s="259">
        <v>0</v>
      </c>
      <c r="R2440" s="259">
        <f>Q2440*H2440</f>
        <v>0</v>
      </c>
      <c r="S2440" s="259">
        <v>0</v>
      </c>
      <c r="T2440" s="260">
        <f>S2440*H2440</f>
        <v>0</v>
      </c>
      <c r="U2440" s="35"/>
      <c r="V2440" s="35"/>
      <c r="W2440" s="35"/>
      <c r="X2440" s="35"/>
      <c r="Y2440" s="35"/>
      <c r="Z2440" s="35"/>
      <c r="AA2440" s="35"/>
      <c r="AB2440" s="35"/>
      <c r="AC2440" s="35"/>
      <c r="AD2440" s="35"/>
      <c r="AE2440" s="35"/>
      <c r="AR2440" s="197" t="s">
        <v>4148</v>
      </c>
      <c r="AT2440" s="197" t="s">
        <v>160</v>
      </c>
      <c r="AU2440" s="197" t="s">
        <v>85</v>
      </c>
      <c r="AY2440" s="18" t="s">
        <v>158</v>
      </c>
      <c r="BE2440" s="198">
        <f>IF(N2440="základní",J2440,0)</f>
        <v>0</v>
      </c>
      <c r="BF2440" s="198">
        <f>IF(N2440="snížená",J2440,0)</f>
        <v>0</v>
      </c>
      <c r="BG2440" s="198">
        <f>IF(N2440="zákl. přenesená",J2440,0)</f>
        <v>0</v>
      </c>
      <c r="BH2440" s="198">
        <f>IF(N2440="sníž. přenesená",J2440,0)</f>
        <v>0</v>
      </c>
      <c r="BI2440" s="198">
        <f>IF(N2440="nulová",J2440,0)</f>
        <v>0</v>
      </c>
      <c r="BJ2440" s="18" t="s">
        <v>8</v>
      </c>
      <c r="BK2440" s="198">
        <f>ROUND(I2440*H2440,0)</f>
        <v>0</v>
      </c>
      <c r="BL2440" s="18" t="s">
        <v>4148</v>
      </c>
      <c r="BM2440" s="197" t="s">
        <v>5369</v>
      </c>
    </row>
    <row r="2441" spans="1:65" s="2" customFormat="1" ht="6.95" customHeight="1">
      <c r="A2441" s="35"/>
      <c r="B2441" s="55"/>
      <c r="C2441" s="56"/>
      <c r="D2441" s="56"/>
      <c r="E2441" s="56"/>
      <c r="F2441" s="56"/>
      <c r="G2441" s="56"/>
      <c r="H2441" s="56"/>
      <c r="I2441" s="56"/>
      <c r="J2441" s="56"/>
      <c r="K2441" s="56"/>
      <c r="L2441" s="40"/>
      <c r="M2441" s="35"/>
      <c r="O2441" s="35"/>
      <c r="P2441" s="35"/>
      <c r="Q2441" s="35"/>
      <c r="R2441" s="35"/>
      <c r="S2441" s="35"/>
      <c r="T2441" s="35"/>
      <c r="U2441" s="35"/>
      <c r="V2441" s="35"/>
      <c r="W2441" s="35"/>
      <c r="X2441" s="35"/>
      <c r="Y2441" s="35"/>
      <c r="Z2441" s="35"/>
      <c r="AA2441" s="35"/>
      <c r="AB2441" s="35"/>
      <c r="AC2441" s="35"/>
      <c r="AD2441" s="35"/>
      <c r="AE2441" s="35"/>
    </row>
  </sheetData>
  <sheetProtection algorithmName="SHA-512" hashValue="cT3LfP4JyNXmiBqTUJuIYXQESYKDqDIL7p3TDaf4xiBzER/b3OBS0Vs0QgVPWda7b1DUPXdXizC4VZ9ZZJU1GQ==" saltValue="4hCKVatTCcnGT+45pStvIS6CHZBx561xWp1Paa77gfNPA126HtzjizGCTP5kVh6kZ+2cMWtvGFW73BsTjuYsNg==" spinCount="100000" sheet="1" objects="1" scenarios="1" formatColumns="0" formatRows="0" autoFilter="0"/>
  <autoFilter ref="C155:K2440" xr:uid="{00000000-0009-0000-0000-000001000000}"/>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88</v>
      </c>
    </row>
    <row r="3" spans="1:46" s="1" customFormat="1" ht="6.95" customHeight="1">
      <c r="B3" s="109"/>
      <c r="C3" s="110"/>
      <c r="D3" s="110"/>
      <c r="E3" s="110"/>
      <c r="F3" s="110"/>
      <c r="G3" s="110"/>
      <c r="H3" s="110"/>
      <c r="I3" s="110"/>
      <c r="J3" s="110"/>
      <c r="K3" s="110"/>
      <c r="L3" s="21"/>
      <c r="AT3" s="18" t="s">
        <v>85</v>
      </c>
    </row>
    <row r="4" spans="1:46" s="1" customFormat="1" ht="24.95" customHeight="1">
      <c r="B4" s="21"/>
      <c r="D4" s="111" t="s">
        <v>95</v>
      </c>
      <c r="L4" s="21"/>
      <c r="M4" s="112" t="s">
        <v>11</v>
      </c>
      <c r="AT4" s="18" t="s">
        <v>4</v>
      </c>
    </row>
    <row r="5" spans="1:46" s="1" customFormat="1" ht="6.95" customHeight="1">
      <c r="B5" s="21"/>
      <c r="L5" s="21"/>
    </row>
    <row r="6" spans="1:46" s="1" customFormat="1" ht="12" customHeight="1">
      <c r="B6" s="21"/>
      <c r="D6" s="113" t="s">
        <v>16</v>
      </c>
      <c r="L6" s="21"/>
    </row>
    <row r="7" spans="1:46" s="1" customFormat="1" ht="26.25" customHeight="1">
      <c r="B7" s="21"/>
      <c r="E7" s="302" t="str">
        <f>'Rekapitulace stavby'!K6</f>
        <v>15720 Tachov stavební úpravy a přístavba společenského sálu areálu Mže</v>
      </c>
      <c r="F7" s="303"/>
      <c r="G7" s="303"/>
      <c r="H7" s="303"/>
      <c r="L7" s="21"/>
    </row>
    <row r="8" spans="1:46" s="2" customFormat="1" ht="12" customHeight="1">
      <c r="A8" s="35"/>
      <c r="B8" s="40"/>
      <c r="C8" s="35"/>
      <c r="D8" s="113" t="s">
        <v>96</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4" t="s">
        <v>5370</v>
      </c>
      <c r="F9" s="305"/>
      <c r="G9" s="305"/>
      <c r="H9" s="305"/>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19</v>
      </c>
      <c r="E11" s="35"/>
      <c r="F11" s="114" t="s">
        <v>1</v>
      </c>
      <c r="G11" s="35"/>
      <c r="H11" s="35"/>
      <c r="I11" s="113" t="s">
        <v>20</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14" t="s">
        <v>22</v>
      </c>
      <c r="G12" s="35"/>
      <c r="H12" s="35"/>
      <c r="I12" s="113" t="s">
        <v>23</v>
      </c>
      <c r="J12" s="115" t="str">
        <f>'Rekapitulace stavby'!AN8</f>
        <v>12. 11. 2020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27</v>
      </c>
      <c r="E14" s="35"/>
      <c r="F14" s="35"/>
      <c r="G14" s="35"/>
      <c r="H14" s="35"/>
      <c r="I14" s="113" t="s">
        <v>28</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tr">
        <f>IF('Rekapitulace stavby'!E11="","",'Rekapitulace stavby'!E11)</f>
        <v xml:space="preserve"> </v>
      </c>
      <c r="F15" s="35"/>
      <c r="G15" s="35"/>
      <c r="H15" s="35"/>
      <c r="I15" s="113" t="s">
        <v>29</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30</v>
      </c>
      <c r="E17" s="35"/>
      <c r="F17" s="35"/>
      <c r="G17" s="35"/>
      <c r="H17" s="35"/>
      <c r="I17" s="113" t="s">
        <v>28</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6" t="str">
        <f>'Rekapitulace stavby'!E14</f>
        <v>Vyplň údaj</v>
      </c>
      <c r="F18" s="307"/>
      <c r="G18" s="307"/>
      <c r="H18" s="307"/>
      <c r="I18" s="113" t="s">
        <v>29</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33</v>
      </c>
      <c r="E20" s="35"/>
      <c r="F20" s="35"/>
      <c r="G20" s="35"/>
      <c r="H20" s="35"/>
      <c r="I20" s="113" t="s">
        <v>28</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29</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28</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29</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08" t="s">
        <v>1</v>
      </c>
      <c r="F27" s="308"/>
      <c r="G27" s="308"/>
      <c r="H27" s="308"/>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ROUND((SUM(BE149:BE1184)),  2)</f>
        <v>0</v>
      </c>
      <c r="G33" s="35"/>
      <c r="H33" s="35"/>
      <c r="I33" s="125">
        <v>0.21</v>
      </c>
      <c r="J33" s="124">
        <f>ROUND(((SUM(BE149:BE1184))*I33),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ROUND((SUM(BF149:BF1184)),  2)</f>
        <v>0</v>
      </c>
      <c r="G34" s="35"/>
      <c r="H34" s="35"/>
      <c r="I34" s="125">
        <v>0.15</v>
      </c>
      <c r="J34" s="124">
        <f>ROUND(((SUM(BF149:BF1184))*I34),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ROUND((SUM(BG149:BG1184)),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ROUND((SUM(BH149:BH1184)),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ROUND((SUM(BI149:BI1184)),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98</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09" t="str">
        <f>E7</f>
        <v>15720 Tachov stavební úpravy a přístavba společenského sálu areálu Mže</v>
      </c>
      <c r="F85" s="310"/>
      <c r="G85" s="310"/>
      <c r="H85" s="31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96</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1" t="str">
        <f>E9</f>
        <v>02 - SO 02 Etapa 2</v>
      </c>
      <c r="F87" s="311"/>
      <c r="G87" s="311"/>
      <c r="H87" s="311"/>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 xml:space="preserve"> </v>
      </c>
      <c r="G89" s="37"/>
      <c r="H89" s="37"/>
      <c r="I89" s="30" t="s">
        <v>23</v>
      </c>
      <c r="J89" s="67" t="str">
        <f>IF(J12="","",J12)</f>
        <v>12. 11. 2020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27</v>
      </c>
      <c r="D91" s="37"/>
      <c r="E91" s="37"/>
      <c r="F91" s="28" t="str">
        <f>E15</f>
        <v xml:space="preserve"> </v>
      </c>
      <c r="G91" s="37"/>
      <c r="H91" s="37"/>
      <c r="I91" s="30" t="s">
        <v>33</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99</v>
      </c>
      <c r="D94" s="145"/>
      <c r="E94" s="145"/>
      <c r="F94" s="145"/>
      <c r="G94" s="145"/>
      <c r="H94" s="145"/>
      <c r="I94" s="145"/>
      <c r="J94" s="146" t="s">
        <v>100</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101</v>
      </c>
      <c r="D96" s="37"/>
      <c r="E96" s="37"/>
      <c r="F96" s="37"/>
      <c r="G96" s="37"/>
      <c r="H96" s="37"/>
      <c r="I96" s="37"/>
      <c r="J96" s="85">
        <f>J149</f>
        <v>0</v>
      </c>
      <c r="K96" s="37"/>
      <c r="L96" s="52"/>
      <c r="S96" s="35"/>
      <c r="T96" s="35"/>
      <c r="U96" s="35"/>
      <c r="V96" s="35"/>
      <c r="W96" s="35"/>
      <c r="X96" s="35"/>
      <c r="Y96" s="35"/>
      <c r="Z96" s="35"/>
      <c r="AA96" s="35"/>
      <c r="AB96" s="35"/>
      <c r="AC96" s="35"/>
      <c r="AD96" s="35"/>
      <c r="AE96" s="35"/>
      <c r="AU96" s="18" t="s">
        <v>102</v>
      </c>
    </row>
    <row r="97" spans="2:12" s="9" customFormat="1" ht="24.95" customHeight="1">
      <c r="B97" s="148"/>
      <c r="C97" s="149"/>
      <c r="D97" s="150" t="s">
        <v>103</v>
      </c>
      <c r="E97" s="151"/>
      <c r="F97" s="151"/>
      <c r="G97" s="151"/>
      <c r="H97" s="151"/>
      <c r="I97" s="151"/>
      <c r="J97" s="152">
        <f>J150</f>
        <v>0</v>
      </c>
      <c r="K97" s="149"/>
      <c r="L97" s="153"/>
    </row>
    <row r="98" spans="2:12" s="10" customFormat="1" ht="19.899999999999999" customHeight="1">
      <c r="B98" s="154"/>
      <c r="C98" s="155"/>
      <c r="D98" s="156" t="s">
        <v>105</v>
      </c>
      <c r="E98" s="157"/>
      <c r="F98" s="157"/>
      <c r="G98" s="157"/>
      <c r="H98" s="157"/>
      <c r="I98" s="157"/>
      <c r="J98" s="158">
        <f>J151</f>
        <v>0</v>
      </c>
      <c r="K98" s="155"/>
      <c r="L98" s="159"/>
    </row>
    <row r="99" spans="2:12" s="10" customFormat="1" ht="19.899999999999999" customHeight="1">
      <c r="B99" s="154"/>
      <c r="C99" s="155"/>
      <c r="D99" s="156" t="s">
        <v>106</v>
      </c>
      <c r="E99" s="157"/>
      <c r="F99" s="157"/>
      <c r="G99" s="157"/>
      <c r="H99" s="157"/>
      <c r="I99" s="157"/>
      <c r="J99" s="158">
        <f>J157</f>
        <v>0</v>
      </c>
      <c r="K99" s="155"/>
      <c r="L99" s="159"/>
    </row>
    <row r="100" spans="2:12" s="10" customFormat="1" ht="19.899999999999999" customHeight="1">
      <c r="B100" s="154"/>
      <c r="C100" s="155"/>
      <c r="D100" s="156" t="s">
        <v>107</v>
      </c>
      <c r="E100" s="157"/>
      <c r="F100" s="157"/>
      <c r="G100" s="157"/>
      <c r="H100" s="157"/>
      <c r="I100" s="157"/>
      <c r="J100" s="158">
        <f>J161</f>
        <v>0</v>
      </c>
      <c r="K100" s="155"/>
      <c r="L100" s="159"/>
    </row>
    <row r="101" spans="2:12" s="10" customFormat="1" ht="19.899999999999999" customHeight="1">
      <c r="B101" s="154"/>
      <c r="C101" s="155"/>
      <c r="D101" s="156" t="s">
        <v>109</v>
      </c>
      <c r="E101" s="157"/>
      <c r="F101" s="157"/>
      <c r="G101" s="157"/>
      <c r="H101" s="157"/>
      <c r="I101" s="157"/>
      <c r="J101" s="158">
        <f>J165</f>
        <v>0</v>
      </c>
      <c r="K101" s="155"/>
      <c r="L101" s="159"/>
    </row>
    <row r="102" spans="2:12" s="10" customFormat="1" ht="19.899999999999999" customHeight="1">
      <c r="B102" s="154"/>
      <c r="C102" s="155"/>
      <c r="D102" s="156" t="s">
        <v>111</v>
      </c>
      <c r="E102" s="157"/>
      <c r="F102" s="157"/>
      <c r="G102" s="157"/>
      <c r="H102" s="157"/>
      <c r="I102" s="157"/>
      <c r="J102" s="158">
        <f>J229</f>
        <v>0</v>
      </c>
      <c r="K102" s="155"/>
      <c r="L102" s="159"/>
    </row>
    <row r="103" spans="2:12" s="10" customFormat="1" ht="19.899999999999999" customHeight="1">
      <c r="B103" s="154"/>
      <c r="C103" s="155"/>
      <c r="D103" s="156" t="s">
        <v>5371</v>
      </c>
      <c r="E103" s="157"/>
      <c r="F103" s="157"/>
      <c r="G103" s="157"/>
      <c r="H103" s="157"/>
      <c r="I103" s="157"/>
      <c r="J103" s="158">
        <f>J263</f>
        <v>0</v>
      </c>
      <c r="K103" s="155"/>
      <c r="L103" s="159"/>
    </row>
    <row r="104" spans="2:12" s="10" customFormat="1" ht="19.899999999999999" customHeight="1">
      <c r="B104" s="154"/>
      <c r="C104" s="155"/>
      <c r="D104" s="156" t="s">
        <v>112</v>
      </c>
      <c r="E104" s="157"/>
      <c r="F104" s="157"/>
      <c r="G104" s="157"/>
      <c r="H104" s="157"/>
      <c r="I104" s="157"/>
      <c r="J104" s="158">
        <f>J275</f>
        <v>0</v>
      </c>
      <c r="K104" s="155"/>
      <c r="L104" s="159"/>
    </row>
    <row r="105" spans="2:12" s="9" customFormat="1" ht="24.95" customHeight="1">
      <c r="B105" s="148"/>
      <c r="C105" s="149"/>
      <c r="D105" s="150" t="s">
        <v>113</v>
      </c>
      <c r="E105" s="151"/>
      <c r="F105" s="151"/>
      <c r="G105" s="151"/>
      <c r="H105" s="151"/>
      <c r="I105" s="151"/>
      <c r="J105" s="152">
        <f>J278</f>
        <v>0</v>
      </c>
      <c r="K105" s="149"/>
      <c r="L105" s="153"/>
    </row>
    <row r="106" spans="2:12" s="10" customFormat="1" ht="19.899999999999999" customHeight="1">
      <c r="B106" s="154"/>
      <c r="C106" s="155"/>
      <c r="D106" s="156" t="s">
        <v>115</v>
      </c>
      <c r="E106" s="157"/>
      <c r="F106" s="157"/>
      <c r="G106" s="157"/>
      <c r="H106" s="157"/>
      <c r="I106" s="157"/>
      <c r="J106" s="158">
        <f>J279</f>
        <v>0</v>
      </c>
      <c r="K106" s="155"/>
      <c r="L106" s="159"/>
    </row>
    <row r="107" spans="2:12" s="10" customFormat="1" ht="19.899999999999999" customHeight="1">
      <c r="B107" s="154"/>
      <c r="C107" s="155"/>
      <c r="D107" s="156" t="s">
        <v>5372</v>
      </c>
      <c r="E107" s="157"/>
      <c r="F107" s="157"/>
      <c r="G107" s="157"/>
      <c r="H107" s="157"/>
      <c r="I107" s="157"/>
      <c r="J107" s="158">
        <f>J300</f>
        <v>0</v>
      </c>
      <c r="K107" s="155"/>
      <c r="L107" s="159"/>
    </row>
    <row r="108" spans="2:12" s="10" customFormat="1" ht="19.899999999999999" customHeight="1">
      <c r="B108" s="154"/>
      <c r="C108" s="155"/>
      <c r="D108" s="156" t="s">
        <v>117</v>
      </c>
      <c r="E108" s="157"/>
      <c r="F108" s="157"/>
      <c r="G108" s="157"/>
      <c r="H108" s="157"/>
      <c r="I108" s="157"/>
      <c r="J108" s="158">
        <f>J306</f>
        <v>0</v>
      </c>
      <c r="K108" s="155"/>
      <c r="L108" s="159"/>
    </row>
    <row r="109" spans="2:12" s="10" customFormat="1" ht="19.899999999999999" customHeight="1">
      <c r="B109" s="154"/>
      <c r="C109" s="155"/>
      <c r="D109" s="156" t="s">
        <v>118</v>
      </c>
      <c r="E109" s="157"/>
      <c r="F109" s="157"/>
      <c r="G109" s="157"/>
      <c r="H109" s="157"/>
      <c r="I109" s="157"/>
      <c r="J109" s="158">
        <f>J339</f>
        <v>0</v>
      </c>
      <c r="K109" s="155"/>
      <c r="L109" s="159"/>
    </row>
    <row r="110" spans="2:12" s="10" customFormat="1" ht="19.899999999999999" customHeight="1">
      <c r="B110" s="154"/>
      <c r="C110" s="155"/>
      <c r="D110" s="156" t="s">
        <v>119</v>
      </c>
      <c r="E110" s="157"/>
      <c r="F110" s="157"/>
      <c r="G110" s="157"/>
      <c r="H110" s="157"/>
      <c r="I110" s="157"/>
      <c r="J110" s="158">
        <f>J370</f>
        <v>0</v>
      </c>
      <c r="K110" s="155"/>
      <c r="L110" s="159"/>
    </row>
    <row r="111" spans="2:12" s="10" customFormat="1" ht="19.899999999999999" customHeight="1">
      <c r="B111" s="154"/>
      <c r="C111" s="155"/>
      <c r="D111" s="156" t="s">
        <v>120</v>
      </c>
      <c r="E111" s="157"/>
      <c r="F111" s="157"/>
      <c r="G111" s="157"/>
      <c r="H111" s="157"/>
      <c r="I111" s="157"/>
      <c r="J111" s="158">
        <f>J390</f>
        <v>0</v>
      </c>
      <c r="K111" s="155"/>
      <c r="L111" s="159"/>
    </row>
    <row r="112" spans="2:12" s="10" customFormat="1" ht="19.899999999999999" customHeight="1">
      <c r="B112" s="154"/>
      <c r="C112" s="155"/>
      <c r="D112" s="156" t="s">
        <v>121</v>
      </c>
      <c r="E112" s="157"/>
      <c r="F112" s="157"/>
      <c r="G112" s="157"/>
      <c r="H112" s="157"/>
      <c r="I112" s="157"/>
      <c r="J112" s="158">
        <f>J397</f>
        <v>0</v>
      </c>
      <c r="K112" s="155"/>
      <c r="L112" s="159"/>
    </row>
    <row r="113" spans="2:12" s="10" customFormat="1" ht="19.899999999999999" customHeight="1">
      <c r="B113" s="154"/>
      <c r="C113" s="155"/>
      <c r="D113" s="156" t="s">
        <v>122</v>
      </c>
      <c r="E113" s="157"/>
      <c r="F113" s="157"/>
      <c r="G113" s="157"/>
      <c r="H113" s="157"/>
      <c r="I113" s="157"/>
      <c r="J113" s="158">
        <f>J474</f>
        <v>0</v>
      </c>
      <c r="K113" s="155"/>
      <c r="L113" s="159"/>
    </row>
    <row r="114" spans="2:12" s="10" customFormat="1" ht="19.899999999999999" customHeight="1">
      <c r="B114" s="154"/>
      <c r="C114" s="155"/>
      <c r="D114" s="156" t="s">
        <v>123</v>
      </c>
      <c r="E114" s="157"/>
      <c r="F114" s="157"/>
      <c r="G114" s="157"/>
      <c r="H114" s="157"/>
      <c r="I114" s="157"/>
      <c r="J114" s="158">
        <f>J528</f>
        <v>0</v>
      </c>
      <c r="K114" s="155"/>
      <c r="L114" s="159"/>
    </row>
    <row r="115" spans="2:12" s="10" customFormat="1" ht="19.899999999999999" customHeight="1">
      <c r="B115" s="154"/>
      <c r="C115" s="155"/>
      <c r="D115" s="156" t="s">
        <v>126</v>
      </c>
      <c r="E115" s="157"/>
      <c r="F115" s="157"/>
      <c r="G115" s="157"/>
      <c r="H115" s="157"/>
      <c r="I115" s="157"/>
      <c r="J115" s="158">
        <f>J580</f>
        <v>0</v>
      </c>
      <c r="K115" s="155"/>
      <c r="L115" s="159"/>
    </row>
    <row r="116" spans="2:12" s="10" customFormat="1" ht="19.899999999999999" customHeight="1">
      <c r="B116" s="154"/>
      <c r="C116" s="155"/>
      <c r="D116" s="156" t="s">
        <v>125</v>
      </c>
      <c r="E116" s="157"/>
      <c r="F116" s="157"/>
      <c r="G116" s="157"/>
      <c r="H116" s="157"/>
      <c r="I116" s="157"/>
      <c r="J116" s="158">
        <f>J717</f>
        <v>0</v>
      </c>
      <c r="K116" s="155"/>
      <c r="L116" s="159"/>
    </row>
    <row r="117" spans="2:12" s="10" customFormat="1" ht="19.899999999999999" customHeight="1">
      <c r="B117" s="154"/>
      <c r="C117" s="155"/>
      <c r="D117" s="156" t="s">
        <v>127</v>
      </c>
      <c r="E117" s="157"/>
      <c r="F117" s="157"/>
      <c r="G117" s="157"/>
      <c r="H117" s="157"/>
      <c r="I117" s="157"/>
      <c r="J117" s="158">
        <f>J854</f>
        <v>0</v>
      </c>
      <c r="K117" s="155"/>
      <c r="L117" s="159"/>
    </row>
    <row r="118" spans="2:12" s="10" customFormat="1" ht="19.899999999999999" customHeight="1">
      <c r="B118" s="154"/>
      <c r="C118" s="155"/>
      <c r="D118" s="156" t="s">
        <v>128</v>
      </c>
      <c r="E118" s="157"/>
      <c r="F118" s="157"/>
      <c r="G118" s="157"/>
      <c r="H118" s="157"/>
      <c r="I118" s="157"/>
      <c r="J118" s="158">
        <f>J878</f>
        <v>0</v>
      </c>
      <c r="K118" s="155"/>
      <c r="L118" s="159"/>
    </row>
    <row r="119" spans="2:12" s="10" customFormat="1" ht="19.899999999999999" customHeight="1">
      <c r="B119" s="154"/>
      <c r="C119" s="155"/>
      <c r="D119" s="156" t="s">
        <v>129</v>
      </c>
      <c r="E119" s="157"/>
      <c r="F119" s="157"/>
      <c r="G119" s="157"/>
      <c r="H119" s="157"/>
      <c r="I119" s="157"/>
      <c r="J119" s="158">
        <f>J889</f>
        <v>0</v>
      </c>
      <c r="K119" s="155"/>
      <c r="L119" s="159"/>
    </row>
    <row r="120" spans="2:12" s="10" customFormat="1" ht="19.899999999999999" customHeight="1">
      <c r="B120" s="154"/>
      <c r="C120" s="155"/>
      <c r="D120" s="156" t="s">
        <v>130</v>
      </c>
      <c r="E120" s="157"/>
      <c r="F120" s="157"/>
      <c r="G120" s="157"/>
      <c r="H120" s="157"/>
      <c r="I120" s="157"/>
      <c r="J120" s="158">
        <f>J1061</f>
        <v>0</v>
      </c>
      <c r="K120" s="155"/>
      <c r="L120" s="159"/>
    </row>
    <row r="121" spans="2:12" s="10" customFormat="1" ht="19.899999999999999" customHeight="1">
      <c r="B121" s="154"/>
      <c r="C121" s="155"/>
      <c r="D121" s="156" t="s">
        <v>131</v>
      </c>
      <c r="E121" s="157"/>
      <c r="F121" s="157"/>
      <c r="G121" s="157"/>
      <c r="H121" s="157"/>
      <c r="I121" s="157"/>
      <c r="J121" s="158">
        <f>J1100</f>
        <v>0</v>
      </c>
      <c r="K121" s="155"/>
      <c r="L121" s="159"/>
    </row>
    <row r="122" spans="2:12" s="10" customFormat="1" ht="19.899999999999999" customHeight="1">
      <c r="B122" s="154"/>
      <c r="C122" s="155"/>
      <c r="D122" s="156" t="s">
        <v>133</v>
      </c>
      <c r="E122" s="157"/>
      <c r="F122" s="157"/>
      <c r="G122" s="157"/>
      <c r="H122" s="157"/>
      <c r="I122" s="157"/>
      <c r="J122" s="158">
        <f>J1128</f>
        <v>0</v>
      </c>
      <c r="K122" s="155"/>
      <c r="L122" s="159"/>
    </row>
    <row r="123" spans="2:12" s="10" customFormat="1" ht="19.899999999999999" customHeight="1">
      <c r="B123" s="154"/>
      <c r="C123" s="155"/>
      <c r="D123" s="156" t="s">
        <v>134</v>
      </c>
      <c r="E123" s="157"/>
      <c r="F123" s="157"/>
      <c r="G123" s="157"/>
      <c r="H123" s="157"/>
      <c r="I123" s="157"/>
      <c r="J123" s="158">
        <f>J1156</f>
        <v>0</v>
      </c>
      <c r="K123" s="155"/>
      <c r="L123" s="159"/>
    </row>
    <row r="124" spans="2:12" s="9" customFormat="1" ht="24.95" customHeight="1">
      <c r="B124" s="148"/>
      <c r="C124" s="149"/>
      <c r="D124" s="150" t="s">
        <v>137</v>
      </c>
      <c r="E124" s="151"/>
      <c r="F124" s="151"/>
      <c r="G124" s="151"/>
      <c r="H124" s="151"/>
      <c r="I124" s="151"/>
      <c r="J124" s="152">
        <f>J1166</f>
        <v>0</v>
      </c>
      <c r="K124" s="149"/>
      <c r="L124" s="153"/>
    </row>
    <row r="125" spans="2:12" s="9" customFormat="1" ht="24.95" customHeight="1">
      <c r="B125" s="148"/>
      <c r="C125" s="149"/>
      <c r="D125" s="150" t="s">
        <v>138</v>
      </c>
      <c r="E125" s="151"/>
      <c r="F125" s="151"/>
      <c r="G125" s="151"/>
      <c r="H125" s="151"/>
      <c r="I125" s="151"/>
      <c r="J125" s="152">
        <f>J1170</f>
        <v>0</v>
      </c>
      <c r="K125" s="149"/>
      <c r="L125" s="153"/>
    </row>
    <row r="126" spans="2:12" s="10" customFormat="1" ht="19.899999999999999" customHeight="1">
      <c r="B126" s="154"/>
      <c r="C126" s="155"/>
      <c r="D126" s="156" t="s">
        <v>139</v>
      </c>
      <c r="E126" s="157"/>
      <c r="F126" s="157"/>
      <c r="G126" s="157"/>
      <c r="H126" s="157"/>
      <c r="I126" s="157"/>
      <c r="J126" s="158">
        <f>J1171</f>
        <v>0</v>
      </c>
      <c r="K126" s="155"/>
      <c r="L126" s="159"/>
    </row>
    <row r="127" spans="2:12" s="10" customFormat="1" ht="19.899999999999999" customHeight="1">
      <c r="B127" s="154"/>
      <c r="C127" s="155"/>
      <c r="D127" s="156" t="s">
        <v>140</v>
      </c>
      <c r="E127" s="157"/>
      <c r="F127" s="157"/>
      <c r="G127" s="157"/>
      <c r="H127" s="157"/>
      <c r="I127" s="157"/>
      <c r="J127" s="158">
        <f>J1175</f>
        <v>0</v>
      </c>
      <c r="K127" s="155"/>
      <c r="L127" s="159"/>
    </row>
    <row r="128" spans="2:12" s="10" customFormat="1" ht="19.899999999999999" customHeight="1">
      <c r="B128" s="154"/>
      <c r="C128" s="155"/>
      <c r="D128" s="156" t="s">
        <v>141</v>
      </c>
      <c r="E128" s="157"/>
      <c r="F128" s="157"/>
      <c r="G128" s="157"/>
      <c r="H128" s="157"/>
      <c r="I128" s="157"/>
      <c r="J128" s="158">
        <f>J1179</f>
        <v>0</v>
      </c>
      <c r="K128" s="155"/>
      <c r="L128" s="159"/>
    </row>
    <row r="129" spans="1:31" s="10" customFormat="1" ht="19.899999999999999" customHeight="1">
      <c r="B129" s="154"/>
      <c r="C129" s="155"/>
      <c r="D129" s="156" t="s">
        <v>142</v>
      </c>
      <c r="E129" s="157"/>
      <c r="F129" s="157"/>
      <c r="G129" s="157"/>
      <c r="H129" s="157"/>
      <c r="I129" s="157"/>
      <c r="J129" s="158">
        <f>J1182</f>
        <v>0</v>
      </c>
      <c r="K129" s="155"/>
      <c r="L129" s="159"/>
    </row>
    <row r="130" spans="1:31" s="2" customFormat="1" ht="21.7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31" s="2" customFormat="1" ht="6.95" customHeight="1">
      <c r="A131" s="35"/>
      <c r="B131" s="55"/>
      <c r="C131" s="56"/>
      <c r="D131" s="56"/>
      <c r="E131" s="56"/>
      <c r="F131" s="56"/>
      <c r="G131" s="56"/>
      <c r="H131" s="56"/>
      <c r="I131" s="56"/>
      <c r="J131" s="56"/>
      <c r="K131" s="56"/>
      <c r="L131" s="52"/>
      <c r="S131" s="35"/>
      <c r="T131" s="35"/>
      <c r="U131" s="35"/>
      <c r="V131" s="35"/>
      <c r="W131" s="35"/>
      <c r="X131" s="35"/>
      <c r="Y131" s="35"/>
      <c r="Z131" s="35"/>
      <c r="AA131" s="35"/>
      <c r="AB131" s="35"/>
      <c r="AC131" s="35"/>
      <c r="AD131" s="35"/>
      <c r="AE131" s="35"/>
    </row>
    <row r="135" spans="1:31" s="2" customFormat="1" ht="6.95" customHeight="1">
      <c r="A135" s="35"/>
      <c r="B135" s="57"/>
      <c r="C135" s="58"/>
      <c r="D135" s="58"/>
      <c r="E135" s="58"/>
      <c r="F135" s="58"/>
      <c r="G135" s="58"/>
      <c r="H135" s="58"/>
      <c r="I135" s="58"/>
      <c r="J135" s="58"/>
      <c r="K135" s="58"/>
      <c r="L135" s="52"/>
      <c r="S135" s="35"/>
      <c r="T135" s="35"/>
      <c r="U135" s="35"/>
      <c r="V135" s="35"/>
      <c r="W135" s="35"/>
      <c r="X135" s="35"/>
      <c r="Y135" s="35"/>
      <c r="Z135" s="35"/>
      <c r="AA135" s="35"/>
      <c r="AB135" s="35"/>
      <c r="AC135" s="35"/>
      <c r="AD135" s="35"/>
      <c r="AE135" s="35"/>
    </row>
    <row r="136" spans="1:31" s="2" customFormat="1" ht="24.95" customHeight="1">
      <c r="A136" s="35"/>
      <c r="B136" s="36"/>
      <c r="C136" s="24" t="s">
        <v>143</v>
      </c>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12" customHeight="1">
      <c r="A138" s="35"/>
      <c r="B138" s="36"/>
      <c r="C138" s="30" t="s">
        <v>16</v>
      </c>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26.25" customHeight="1">
      <c r="A139" s="35"/>
      <c r="B139" s="36"/>
      <c r="C139" s="37"/>
      <c r="D139" s="37"/>
      <c r="E139" s="309" t="str">
        <f>E7</f>
        <v>15720 Tachov stavební úpravy a přístavba společenského sálu areálu Mže</v>
      </c>
      <c r="F139" s="310"/>
      <c r="G139" s="310"/>
      <c r="H139" s="310"/>
      <c r="I139" s="37"/>
      <c r="J139" s="37"/>
      <c r="K139" s="37"/>
      <c r="L139" s="52"/>
      <c r="S139" s="35"/>
      <c r="T139" s="35"/>
      <c r="U139" s="35"/>
      <c r="V139" s="35"/>
      <c r="W139" s="35"/>
      <c r="X139" s="35"/>
      <c r="Y139" s="35"/>
      <c r="Z139" s="35"/>
      <c r="AA139" s="35"/>
      <c r="AB139" s="35"/>
      <c r="AC139" s="35"/>
      <c r="AD139" s="35"/>
      <c r="AE139" s="35"/>
    </row>
    <row r="140" spans="1:31" s="2" customFormat="1" ht="12" customHeight="1">
      <c r="A140" s="35"/>
      <c r="B140" s="36"/>
      <c r="C140" s="30" t="s">
        <v>96</v>
      </c>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16.5" customHeight="1">
      <c r="A141" s="35"/>
      <c r="B141" s="36"/>
      <c r="C141" s="37"/>
      <c r="D141" s="37"/>
      <c r="E141" s="261" t="str">
        <f>E9</f>
        <v>02 - SO 02 Etapa 2</v>
      </c>
      <c r="F141" s="311"/>
      <c r="G141" s="311"/>
      <c r="H141" s="311"/>
      <c r="I141" s="37"/>
      <c r="J141" s="37"/>
      <c r="K141" s="37"/>
      <c r="L141" s="52"/>
      <c r="S141" s="35"/>
      <c r="T141" s="35"/>
      <c r="U141" s="35"/>
      <c r="V141" s="35"/>
      <c r="W141" s="35"/>
      <c r="X141" s="35"/>
      <c r="Y141" s="35"/>
      <c r="Z141" s="35"/>
      <c r="AA141" s="35"/>
      <c r="AB141" s="35"/>
      <c r="AC141" s="35"/>
      <c r="AD141" s="35"/>
      <c r="AE141" s="35"/>
    </row>
    <row r="142" spans="1:31" s="2" customFormat="1" ht="6.95" customHeight="1">
      <c r="A142" s="35"/>
      <c r="B142" s="36"/>
      <c r="C142" s="37"/>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12" customHeight="1">
      <c r="A143" s="35"/>
      <c r="B143" s="36"/>
      <c r="C143" s="30" t="s">
        <v>21</v>
      </c>
      <c r="D143" s="37"/>
      <c r="E143" s="37"/>
      <c r="F143" s="28" t="str">
        <f>F12</f>
        <v xml:space="preserve"> </v>
      </c>
      <c r="G143" s="37"/>
      <c r="H143" s="37"/>
      <c r="I143" s="30" t="s">
        <v>23</v>
      </c>
      <c r="J143" s="67" t="str">
        <f>IF(J12="","",J12)</f>
        <v>12. 11. 2020</v>
      </c>
      <c r="K143" s="37"/>
      <c r="L143" s="52"/>
      <c r="S143" s="35"/>
      <c r="T143" s="35"/>
      <c r="U143" s="35"/>
      <c r="V143" s="35"/>
      <c r="W143" s="35"/>
      <c r="X143" s="35"/>
      <c r="Y143" s="35"/>
      <c r="Z143" s="35"/>
      <c r="AA143" s="35"/>
      <c r="AB143" s="35"/>
      <c r="AC143" s="35"/>
      <c r="AD143" s="35"/>
      <c r="AE143" s="35"/>
    </row>
    <row r="144" spans="1:31" s="2" customFormat="1" ht="6.95" customHeight="1">
      <c r="A144" s="35"/>
      <c r="B144" s="36"/>
      <c r="C144" s="37"/>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E15</f>
        <v xml:space="preserve"> </v>
      </c>
      <c r="G145" s="37"/>
      <c r="H145" s="37"/>
      <c r="I145" s="30" t="s">
        <v>33</v>
      </c>
      <c r="J145" s="33" t="str">
        <f>E21</f>
        <v xml:space="preserve"> </v>
      </c>
      <c r="K145" s="37"/>
      <c r="L145" s="52"/>
      <c r="S145" s="35"/>
      <c r="T145" s="35"/>
      <c r="U145" s="35"/>
      <c r="V145" s="35"/>
      <c r="W145" s="35"/>
      <c r="X145" s="35"/>
      <c r="Y145" s="35"/>
      <c r="Z145" s="35"/>
      <c r="AA145" s="35"/>
      <c r="AB145" s="35"/>
      <c r="AC145" s="35"/>
      <c r="AD145" s="35"/>
      <c r="AE145" s="35"/>
    </row>
    <row r="146" spans="1:65" s="2" customFormat="1" ht="15.2" customHeight="1">
      <c r="A146" s="35"/>
      <c r="B146" s="36"/>
      <c r="C146" s="30" t="s">
        <v>30</v>
      </c>
      <c r="D146" s="37"/>
      <c r="E146" s="37"/>
      <c r="F146" s="28" t="str">
        <f>IF(E18="","",E18)</f>
        <v>Vyplň údaj</v>
      </c>
      <c r="G146" s="37"/>
      <c r="H146" s="37"/>
      <c r="I146" s="30" t="s">
        <v>34</v>
      </c>
      <c r="J146" s="33" t="str">
        <f>E24</f>
        <v xml:space="preserve"> </v>
      </c>
      <c r="K146" s="37"/>
      <c r="L146" s="52"/>
      <c r="S146" s="35"/>
      <c r="T146" s="35"/>
      <c r="U146" s="35"/>
      <c r="V146" s="35"/>
      <c r="W146" s="35"/>
      <c r="X146" s="35"/>
      <c r="Y146" s="35"/>
      <c r="Z146" s="35"/>
      <c r="AA146" s="35"/>
      <c r="AB146" s="35"/>
      <c r="AC146" s="35"/>
      <c r="AD146" s="35"/>
      <c r="AE146" s="35"/>
    </row>
    <row r="147" spans="1:65" s="2" customFormat="1" ht="10.35" customHeight="1">
      <c r="A147" s="35"/>
      <c r="B147" s="36"/>
      <c r="C147" s="37"/>
      <c r="D147" s="37"/>
      <c r="E147" s="37"/>
      <c r="F147" s="37"/>
      <c r="G147" s="37"/>
      <c r="H147" s="37"/>
      <c r="I147" s="37"/>
      <c r="J147" s="37"/>
      <c r="K147" s="37"/>
      <c r="L147" s="52"/>
      <c r="S147" s="35"/>
      <c r="T147" s="35"/>
      <c r="U147" s="35"/>
      <c r="V147" s="35"/>
      <c r="W147" s="35"/>
      <c r="X147" s="35"/>
      <c r="Y147" s="35"/>
      <c r="Z147" s="35"/>
      <c r="AA147" s="35"/>
      <c r="AB147" s="35"/>
      <c r="AC147" s="35"/>
      <c r="AD147" s="35"/>
      <c r="AE147" s="35"/>
    </row>
    <row r="148" spans="1:65" s="11" customFormat="1" ht="29.25" customHeight="1">
      <c r="A148" s="160"/>
      <c r="B148" s="161"/>
      <c r="C148" s="162" t="s">
        <v>144</v>
      </c>
      <c r="D148" s="163" t="s">
        <v>61</v>
      </c>
      <c r="E148" s="163" t="s">
        <v>57</v>
      </c>
      <c r="F148" s="163" t="s">
        <v>58</v>
      </c>
      <c r="G148" s="163" t="s">
        <v>145</v>
      </c>
      <c r="H148" s="163" t="s">
        <v>146</v>
      </c>
      <c r="I148" s="163" t="s">
        <v>147</v>
      </c>
      <c r="J148" s="163" t="s">
        <v>100</v>
      </c>
      <c r="K148" s="164" t="s">
        <v>148</v>
      </c>
      <c r="L148" s="165"/>
      <c r="M148" s="76" t="s">
        <v>1</v>
      </c>
      <c r="N148" s="77" t="s">
        <v>40</v>
      </c>
      <c r="O148" s="77" t="s">
        <v>149</v>
      </c>
      <c r="P148" s="77" t="s">
        <v>150</v>
      </c>
      <c r="Q148" s="77" t="s">
        <v>151</v>
      </c>
      <c r="R148" s="77" t="s">
        <v>152</v>
      </c>
      <c r="S148" s="77" t="s">
        <v>153</v>
      </c>
      <c r="T148" s="78" t="s">
        <v>154</v>
      </c>
      <c r="U148" s="160"/>
      <c r="V148" s="160"/>
      <c r="W148" s="160"/>
      <c r="X148" s="160"/>
      <c r="Y148" s="160"/>
      <c r="Z148" s="160"/>
      <c r="AA148" s="160"/>
      <c r="AB148" s="160"/>
      <c r="AC148" s="160"/>
      <c r="AD148" s="160"/>
      <c r="AE148" s="160"/>
    </row>
    <row r="149" spans="1:65" s="2" customFormat="1" ht="22.9" customHeight="1">
      <c r="A149" s="35"/>
      <c r="B149" s="36"/>
      <c r="C149" s="83" t="s">
        <v>155</v>
      </c>
      <c r="D149" s="37"/>
      <c r="E149" s="37"/>
      <c r="F149" s="37"/>
      <c r="G149" s="37"/>
      <c r="H149" s="37"/>
      <c r="I149" s="37"/>
      <c r="J149" s="166">
        <f>BK149</f>
        <v>0</v>
      </c>
      <c r="K149" s="37"/>
      <c r="L149" s="40"/>
      <c r="M149" s="79"/>
      <c r="N149" s="167"/>
      <c r="O149" s="80"/>
      <c r="P149" s="168">
        <f>P150+P278+P1166+P1170</f>
        <v>0</v>
      </c>
      <c r="Q149" s="80"/>
      <c r="R149" s="168">
        <f>R150+R278+R1166+R1170</f>
        <v>51.0112071</v>
      </c>
      <c r="S149" s="80"/>
      <c r="T149" s="169">
        <f>T150+T278+T1166+T1170</f>
        <v>117.88300500000001</v>
      </c>
      <c r="U149" s="35"/>
      <c r="V149" s="35"/>
      <c r="W149" s="35"/>
      <c r="X149" s="35"/>
      <c r="Y149" s="35"/>
      <c r="Z149" s="35"/>
      <c r="AA149" s="35"/>
      <c r="AB149" s="35"/>
      <c r="AC149" s="35"/>
      <c r="AD149" s="35"/>
      <c r="AE149" s="35"/>
      <c r="AT149" s="18" t="s">
        <v>75</v>
      </c>
      <c r="AU149" s="18" t="s">
        <v>102</v>
      </c>
      <c r="BK149" s="170">
        <f>BK150+BK278+BK1166+BK1170</f>
        <v>0</v>
      </c>
    </row>
    <row r="150" spans="1:65" s="12" customFormat="1" ht="25.9" customHeight="1">
      <c r="B150" s="171"/>
      <c r="C150" s="172"/>
      <c r="D150" s="173" t="s">
        <v>75</v>
      </c>
      <c r="E150" s="174" t="s">
        <v>156</v>
      </c>
      <c r="F150" s="174" t="s">
        <v>157</v>
      </c>
      <c r="G150" s="172"/>
      <c r="H150" s="172"/>
      <c r="I150" s="175"/>
      <c r="J150" s="176">
        <f>BK150</f>
        <v>0</v>
      </c>
      <c r="K150" s="172"/>
      <c r="L150" s="177"/>
      <c r="M150" s="178"/>
      <c r="N150" s="179"/>
      <c r="O150" s="179"/>
      <c r="P150" s="180">
        <f>P151+P157+P161+P165+P229+P263+P275</f>
        <v>0</v>
      </c>
      <c r="Q150" s="179"/>
      <c r="R150" s="180">
        <f>R151+R157+R161+R165+R229+R263+R275</f>
        <v>8.0040103999999985</v>
      </c>
      <c r="S150" s="179"/>
      <c r="T150" s="181">
        <f>T151+T157+T161+T165+T229+T263+T275</f>
        <v>115.38283000000001</v>
      </c>
      <c r="AR150" s="182" t="s">
        <v>8</v>
      </c>
      <c r="AT150" s="183" t="s">
        <v>75</v>
      </c>
      <c r="AU150" s="183" t="s">
        <v>76</v>
      </c>
      <c r="AY150" s="182" t="s">
        <v>158</v>
      </c>
      <c r="BK150" s="184">
        <f>BK151+BK157+BK161+BK165+BK229+BK263+BK275</f>
        <v>0</v>
      </c>
    </row>
    <row r="151" spans="1:65" s="12" customFormat="1" ht="22.9" customHeight="1">
      <c r="B151" s="171"/>
      <c r="C151" s="172"/>
      <c r="D151" s="173" t="s">
        <v>75</v>
      </c>
      <c r="E151" s="185" t="s">
        <v>85</v>
      </c>
      <c r="F151" s="185" t="s">
        <v>274</v>
      </c>
      <c r="G151" s="172"/>
      <c r="H151" s="172"/>
      <c r="I151" s="175"/>
      <c r="J151" s="186">
        <f>BK151</f>
        <v>0</v>
      </c>
      <c r="K151" s="172"/>
      <c r="L151" s="177"/>
      <c r="M151" s="178"/>
      <c r="N151" s="179"/>
      <c r="O151" s="179"/>
      <c r="P151" s="180">
        <f>SUM(P152:P156)</f>
        <v>0</v>
      </c>
      <c r="Q151" s="179"/>
      <c r="R151" s="180">
        <f>SUM(R152:R156)</f>
        <v>9.3653899999999984E-2</v>
      </c>
      <c r="S151" s="179"/>
      <c r="T151" s="181">
        <f>SUM(T152:T156)</f>
        <v>0</v>
      </c>
      <c r="AR151" s="182" t="s">
        <v>8</v>
      </c>
      <c r="AT151" s="183" t="s">
        <v>75</v>
      </c>
      <c r="AU151" s="183" t="s">
        <v>8</v>
      </c>
      <c r="AY151" s="182" t="s">
        <v>158</v>
      </c>
      <c r="BK151" s="184">
        <f>SUM(BK152:BK156)</f>
        <v>0</v>
      </c>
    </row>
    <row r="152" spans="1:65" s="2" customFormat="1" ht="44.25" customHeight="1">
      <c r="A152" s="35"/>
      <c r="B152" s="36"/>
      <c r="C152" s="187" t="s">
        <v>8</v>
      </c>
      <c r="D152" s="187" t="s">
        <v>160</v>
      </c>
      <c r="E152" s="188" t="s">
        <v>329</v>
      </c>
      <c r="F152" s="189" t="s">
        <v>330</v>
      </c>
      <c r="G152" s="190" t="s">
        <v>163</v>
      </c>
      <c r="H152" s="191">
        <v>323.5</v>
      </c>
      <c r="I152" s="192"/>
      <c r="J152" s="191">
        <f>ROUND(I152*H152,0)</f>
        <v>0</v>
      </c>
      <c r="K152" s="189" t="s">
        <v>164</v>
      </c>
      <c r="L152" s="40"/>
      <c r="M152" s="193" t="s">
        <v>1</v>
      </c>
      <c r="N152" s="194" t="s">
        <v>41</v>
      </c>
      <c r="O152" s="72"/>
      <c r="P152" s="195">
        <f>O152*H152</f>
        <v>0</v>
      </c>
      <c r="Q152" s="195">
        <v>1.3999999999999999E-4</v>
      </c>
      <c r="R152" s="195">
        <f>Q152*H152</f>
        <v>4.5289999999999997E-2</v>
      </c>
      <c r="S152" s="195">
        <v>0</v>
      </c>
      <c r="T152" s="196">
        <f>S152*H152</f>
        <v>0</v>
      </c>
      <c r="U152" s="35"/>
      <c r="V152" s="35"/>
      <c r="W152" s="35"/>
      <c r="X152" s="35"/>
      <c r="Y152" s="35"/>
      <c r="Z152" s="35"/>
      <c r="AA152" s="35"/>
      <c r="AB152" s="35"/>
      <c r="AC152" s="35"/>
      <c r="AD152" s="35"/>
      <c r="AE152" s="35"/>
      <c r="AR152" s="197" t="s">
        <v>165</v>
      </c>
      <c r="AT152" s="197" t="s">
        <v>160</v>
      </c>
      <c r="AU152" s="197" t="s">
        <v>85</v>
      </c>
      <c r="AY152" s="18" t="s">
        <v>158</v>
      </c>
      <c r="BE152" s="198">
        <f>IF(N152="základní",J152,0)</f>
        <v>0</v>
      </c>
      <c r="BF152" s="198">
        <f>IF(N152="snížená",J152,0)</f>
        <v>0</v>
      </c>
      <c r="BG152" s="198">
        <f>IF(N152="zákl. přenesená",J152,0)</f>
        <v>0</v>
      </c>
      <c r="BH152" s="198">
        <f>IF(N152="sníž. přenesená",J152,0)</f>
        <v>0</v>
      </c>
      <c r="BI152" s="198">
        <f>IF(N152="nulová",J152,0)</f>
        <v>0</v>
      </c>
      <c r="BJ152" s="18" t="s">
        <v>8</v>
      </c>
      <c r="BK152" s="198">
        <f>ROUND(I152*H152,0)</f>
        <v>0</v>
      </c>
      <c r="BL152" s="18" t="s">
        <v>165</v>
      </c>
      <c r="BM152" s="197" t="s">
        <v>5373</v>
      </c>
    </row>
    <row r="153" spans="1:65" s="2" customFormat="1" ht="63">
      <c r="A153" s="35"/>
      <c r="B153" s="36"/>
      <c r="C153" s="37"/>
      <c r="D153" s="199" t="s">
        <v>167</v>
      </c>
      <c r="E153" s="37"/>
      <c r="F153" s="200" t="s">
        <v>332</v>
      </c>
      <c r="G153" s="37"/>
      <c r="H153" s="37"/>
      <c r="I153" s="201"/>
      <c r="J153" s="37"/>
      <c r="K153" s="37"/>
      <c r="L153" s="40"/>
      <c r="M153" s="202"/>
      <c r="N153" s="203"/>
      <c r="O153" s="72"/>
      <c r="P153" s="72"/>
      <c r="Q153" s="72"/>
      <c r="R153" s="72"/>
      <c r="S153" s="72"/>
      <c r="T153" s="73"/>
      <c r="U153" s="35"/>
      <c r="V153" s="35"/>
      <c r="W153" s="35"/>
      <c r="X153" s="35"/>
      <c r="Y153" s="35"/>
      <c r="Z153" s="35"/>
      <c r="AA153" s="35"/>
      <c r="AB153" s="35"/>
      <c r="AC153" s="35"/>
      <c r="AD153" s="35"/>
      <c r="AE153" s="35"/>
      <c r="AT153" s="18" t="s">
        <v>167</v>
      </c>
      <c r="AU153" s="18" t="s">
        <v>85</v>
      </c>
    </row>
    <row r="154" spans="1:65" s="13" customFormat="1" ht="11.25">
      <c r="B154" s="204"/>
      <c r="C154" s="205"/>
      <c r="D154" s="199" t="s">
        <v>169</v>
      </c>
      <c r="E154" s="206" t="s">
        <v>1</v>
      </c>
      <c r="F154" s="207" t="s">
        <v>5374</v>
      </c>
      <c r="G154" s="205"/>
      <c r="H154" s="208">
        <v>323.5</v>
      </c>
      <c r="I154" s="209"/>
      <c r="J154" s="205"/>
      <c r="K154" s="205"/>
      <c r="L154" s="210"/>
      <c r="M154" s="211"/>
      <c r="N154" s="212"/>
      <c r="O154" s="212"/>
      <c r="P154" s="212"/>
      <c r="Q154" s="212"/>
      <c r="R154" s="212"/>
      <c r="S154" s="212"/>
      <c r="T154" s="213"/>
      <c r="AT154" s="214" t="s">
        <v>169</v>
      </c>
      <c r="AU154" s="214" t="s">
        <v>85</v>
      </c>
      <c r="AV154" s="13" t="s">
        <v>85</v>
      </c>
      <c r="AW154" s="13" t="s">
        <v>32</v>
      </c>
      <c r="AX154" s="13" t="s">
        <v>8</v>
      </c>
      <c r="AY154" s="214" t="s">
        <v>158</v>
      </c>
    </row>
    <row r="155" spans="1:65" s="2" customFormat="1" ht="24">
      <c r="A155" s="35"/>
      <c r="B155" s="36"/>
      <c r="C155" s="247" t="s">
        <v>85</v>
      </c>
      <c r="D155" s="247" t="s">
        <v>250</v>
      </c>
      <c r="E155" s="248" t="s">
        <v>335</v>
      </c>
      <c r="F155" s="249" t="s">
        <v>336</v>
      </c>
      <c r="G155" s="250" t="s">
        <v>163</v>
      </c>
      <c r="H155" s="251">
        <v>372.03</v>
      </c>
      <c r="I155" s="252"/>
      <c r="J155" s="251">
        <f>ROUND(I155*H155,0)</f>
        <v>0</v>
      </c>
      <c r="K155" s="249" t="s">
        <v>164</v>
      </c>
      <c r="L155" s="253"/>
      <c r="M155" s="254" t="s">
        <v>1</v>
      </c>
      <c r="N155" s="255" t="s">
        <v>41</v>
      </c>
      <c r="O155" s="72"/>
      <c r="P155" s="195">
        <f>O155*H155</f>
        <v>0</v>
      </c>
      <c r="Q155" s="195">
        <v>1.2999999999999999E-4</v>
      </c>
      <c r="R155" s="195">
        <f>Q155*H155</f>
        <v>4.8363899999999994E-2</v>
      </c>
      <c r="S155" s="195">
        <v>0</v>
      </c>
      <c r="T155" s="196">
        <f>S155*H155</f>
        <v>0</v>
      </c>
      <c r="U155" s="35"/>
      <c r="V155" s="35"/>
      <c r="W155" s="35"/>
      <c r="X155" s="35"/>
      <c r="Y155" s="35"/>
      <c r="Z155" s="35"/>
      <c r="AA155" s="35"/>
      <c r="AB155" s="35"/>
      <c r="AC155" s="35"/>
      <c r="AD155" s="35"/>
      <c r="AE155" s="35"/>
      <c r="AR155" s="197" t="s">
        <v>224</v>
      </c>
      <c r="AT155" s="197" t="s">
        <v>250</v>
      </c>
      <c r="AU155" s="197" t="s">
        <v>85</v>
      </c>
      <c r="AY155" s="18" t="s">
        <v>158</v>
      </c>
      <c r="BE155" s="198">
        <f>IF(N155="základní",J155,0)</f>
        <v>0</v>
      </c>
      <c r="BF155" s="198">
        <f>IF(N155="snížená",J155,0)</f>
        <v>0</v>
      </c>
      <c r="BG155" s="198">
        <f>IF(N155="zákl. přenesená",J155,0)</f>
        <v>0</v>
      </c>
      <c r="BH155" s="198">
        <f>IF(N155="sníž. přenesená",J155,0)</f>
        <v>0</v>
      </c>
      <c r="BI155" s="198">
        <f>IF(N155="nulová",J155,0)</f>
        <v>0</v>
      </c>
      <c r="BJ155" s="18" t="s">
        <v>8</v>
      </c>
      <c r="BK155" s="198">
        <f>ROUND(I155*H155,0)</f>
        <v>0</v>
      </c>
      <c r="BL155" s="18" t="s">
        <v>165</v>
      </c>
      <c r="BM155" s="197" t="s">
        <v>5375</v>
      </c>
    </row>
    <row r="156" spans="1:65" s="13" customFormat="1" ht="11.25">
      <c r="B156" s="204"/>
      <c r="C156" s="205"/>
      <c r="D156" s="199" t="s">
        <v>169</v>
      </c>
      <c r="E156" s="205"/>
      <c r="F156" s="207" t="s">
        <v>5376</v>
      </c>
      <c r="G156" s="205"/>
      <c r="H156" s="208">
        <v>372.03</v>
      </c>
      <c r="I156" s="209"/>
      <c r="J156" s="205"/>
      <c r="K156" s="205"/>
      <c r="L156" s="210"/>
      <c r="M156" s="211"/>
      <c r="N156" s="212"/>
      <c r="O156" s="212"/>
      <c r="P156" s="212"/>
      <c r="Q156" s="212"/>
      <c r="R156" s="212"/>
      <c r="S156" s="212"/>
      <c r="T156" s="213"/>
      <c r="AT156" s="214" t="s">
        <v>169</v>
      </c>
      <c r="AU156" s="214" t="s">
        <v>85</v>
      </c>
      <c r="AV156" s="13" t="s">
        <v>85</v>
      </c>
      <c r="AW156" s="13" t="s">
        <v>4</v>
      </c>
      <c r="AX156" s="13" t="s">
        <v>8</v>
      </c>
      <c r="AY156" s="214" t="s">
        <v>158</v>
      </c>
    </row>
    <row r="157" spans="1:65" s="12" customFormat="1" ht="22.9" customHeight="1">
      <c r="B157" s="171"/>
      <c r="C157" s="172"/>
      <c r="D157" s="173" t="s">
        <v>75</v>
      </c>
      <c r="E157" s="185" t="s">
        <v>177</v>
      </c>
      <c r="F157" s="185" t="s">
        <v>400</v>
      </c>
      <c r="G157" s="172"/>
      <c r="H157" s="172"/>
      <c r="I157" s="175"/>
      <c r="J157" s="186">
        <f>BK157</f>
        <v>0</v>
      </c>
      <c r="K157" s="172"/>
      <c r="L157" s="177"/>
      <c r="M157" s="178"/>
      <c r="N157" s="179"/>
      <c r="O157" s="179"/>
      <c r="P157" s="180">
        <f>SUM(P158:P160)</f>
        <v>0</v>
      </c>
      <c r="Q157" s="179"/>
      <c r="R157" s="180">
        <f>SUM(R158:R160)</f>
        <v>5.2555139999999998</v>
      </c>
      <c r="S157" s="179"/>
      <c r="T157" s="181">
        <f>SUM(T158:T160)</f>
        <v>0</v>
      </c>
      <c r="AR157" s="182" t="s">
        <v>8</v>
      </c>
      <c r="AT157" s="183" t="s">
        <v>75</v>
      </c>
      <c r="AU157" s="183" t="s">
        <v>8</v>
      </c>
      <c r="AY157" s="182" t="s">
        <v>158</v>
      </c>
      <c r="BK157" s="184">
        <f>SUM(BK158:BK160)</f>
        <v>0</v>
      </c>
    </row>
    <row r="158" spans="1:65" s="2" customFormat="1" ht="36">
      <c r="A158" s="35"/>
      <c r="B158" s="36"/>
      <c r="C158" s="187" t="s">
        <v>177</v>
      </c>
      <c r="D158" s="187" t="s">
        <v>160</v>
      </c>
      <c r="E158" s="188" t="s">
        <v>5377</v>
      </c>
      <c r="F158" s="189" t="s">
        <v>5378</v>
      </c>
      <c r="G158" s="190" t="s">
        <v>173</v>
      </c>
      <c r="H158" s="191">
        <v>3.96</v>
      </c>
      <c r="I158" s="192"/>
      <c r="J158" s="191">
        <f>ROUND(I158*H158,0)</f>
        <v>0</v>
      </c>
      <c r="K158" s="189" t="s">
        <v>164</v>
      </c>
      <c r="L158" s="40"/>
      <c r="M158" s="193" t="s">
        <v>1</v>
      </c>
      <c r="N158" s="194" t="s">
        <v>41</v>
      </c>
      <c r="O158" s="72"/>
      <c r="P158" s="195">
        <f>O158*H158</f>
        <v>0</v>
      </c>
      <c r="Q158" s="195">
        <v>1.3271500000000001</v>
      </c>
      <c r="R158" s="195">
        <f>Q158*H158</f>
        <v>5.2555139999999998</v>
      </c>
      <c r="S158" s="195">
        <v>0</v>
      </c>
      <c r="T158" s="196">
        <f>S158*H158</f>
        <v>0</v>
      </c>
      <c r="U158" s="35"/>
      <c r="V158" s="35"/>
      <c r="W158" s="35"/>
      <c r="X158" s="35"/>
      <c r="Y158" s="35"/>
      <c r="Z158" s="35"/>
      <c r="AA158" s="35"/>
      <c r="AB158" s="35"/>
      <c r="AC158" s="35"/>
      <c r="AD158" s="35"/>
      <c r="AE158" s="35"/>
      <c r="AR158" s="197" t="s">
        <v>165</v>
      </c>
      <c r="AT158" s="197" t="s">
        <v>160</v>
      </c>
      <c r="AU158" s="197" t="s">
        <v>85</v>
      </c>
      <c r="AY158" s="18" t="s">
        <v>158</v>
      </c>
      <c r="BE158" s="198">
        <f>IF(N158="základní",J158,0)</f>
        <v>0</v>
      </c>
      <c r="BF158" s="198">
        <f>IF(N158="snížená",J158,0)</f>
        <v>0</v>
      </c>
      <c r="BG158" s="198">
        <f>IF(N158="zákl. přenesená",J158,0)</f>
        <v>0</v>
      </c>
      <c r="BH158" s="198">
        <f>IF(N158="sníž. přenesená",J158,0)</f>
        <v>0</v>
      </c>
      <c r="BI158" s="198">
        <f>IF(N158="nulová",J158,0)</f>
        <v>0</v>
      </c>
      <c r="BJ158" s="18" t="s">
        <v>8</v>
      </c>
      <c r="BK158" s="198">
        <f>ROUND(I158*H158,0)</f>
        <v>0</v>
      </c>
      <c r="BL158" s="18" t="s">
        <v>165</v>
      </c>
      <c r="BM158" s="197" t="s">
        <v>5379</v>
      </c>
    </row>
    <row r="159" spans="1:65" s="14" customFormat="1" ht="11.25">
      <c r="B159" s="215"/>
      <c r="C159" s="216"/>
      <c r="D159" s="199" t="s">
        <v>169</v>
      </c>
      <c r="E159" s="217" t="s">
        <v>1</v>
      </c>
      <c r="F159" s="218" t="s">
        <v>406</v>
      </c>
      <c r="G159" s="216"/>
      <c r="H159" s="217" t="s">
        <v>1</v>
      </c>
      <c r="I159" s="219"/>
      <c r="J159" s="216"/>
      <c r="K159" s="216"/>
      <c r="L159" s="220"/>
      <c r="M159" s="221"/>
      <c r="N159" s="222"/>
      <c r="O159" s="222"/>
      <c r="P159" s="222"/>
      <c r="Q159" s="222"/>
      <c r="R159" s="222"/>
      <c r="S159" s="222"/>
      <c r="T159" s="223"/>
      <c r="AT159" s="224" t="s">
        <v>169</v>
      </c>
      <c r="AU159" s="224" t="s">
        <v>85</v>
      </c>
      <c r="AV159" s="14" t="s">
        <v>8</v>
      </c>
      <c r="AW159" s="14" t="s">
        <v>32</v>
      </c>
      <c r="AX159" s="14" t="s">
        <v>76</v>
      </c>
      <c r="AY159" s="224" t="s">
        <v>158</v>
      </c>
    </row>
    <row r="160" spans="1:65" s="13" customFormat="1" ht="11.25">
      <c r="B160" s="204"/>
      <c r="C160" s="205"/>
      <c r="D160" s="199" t="s">
        <v>169</v>
      </c>
      <c r="E160" s="206" t="s">
        <v>1</v>
      </c>
      <c r="F160" s="207" t="s">
        <v>5380</v>
      </c>
      <c r="G160" s="205"/>
      <c r="H160" s="208">
        <v>3.96</v>
      </c>
      <c r="I160" s="209"/>
      <c r="J160" s="205"/>
      <c r="K160" s="205"/>
      <c r="L160" s="210"/>
      <c r="M160" s="211"/>
      <c r="N160" s="212"/>
      <c r="O160" s="212"/>
      <c r="P160" s="212"/>
      <c r="Q160" s="212"/>
      <c r="R160" s="212"/>
      <c r="S160" s="212"/>
      <c r="T160" s="213"/>
      <c r="AT160" s="214" t="s">
        <v>169</v>
      </c>
      <c r="AU160" s="214" t="s">
        <v>85</v>
      </c>
      <c r="AV160" s="13" t="s">
        <v>85</v>
      </c>
      <c r="AW160" s="13" t="s">
        <v>32</v>
      </c>
      <c r="AX160" s="13" t="s">
        <v>8</v>
      </c>
      <c r="AY160" s="214" t="s">
        <v>158</v>
      </c>
    </row>
    <row r="161" spans="1:65" s="12" customFormat="1" ht="22.9" customHeight="1">
      <c r="B161" s="171"/>
      <c r="C161" s="172"/>
      <c r="D161" s="173" t="s">
        <v>75</v>
      </c>
      <c r="E161" s="185" t="s">
        <v>165</v>
      </c>
      <c r="F161" s="185" t="s">
        <v>500</v>
      </c>
      <c r="G161" s="172"/>
      <c r="H161" s="172"/>
      <c r="I161" s="175"/>
      <c r="J161" s="186">
        <f>BK161</f>
        <v>0</v>
      </c>
      <c r="K161" s="172"/>
      <c r="L161" s="177"/>
      <c r="M161" s="178"/>
      <c r="N161" s="179"/>
      <c r="O161" s="179"/>
      <c r="P161" s="180">
        <f>SUM(P162:P164)</f>
        <v>0</v>
      </c>
      <c r="Q161" s="179"/>
      <c r="R161" s="180">
        <f>SUM(R162:R164)</f>
        <v>0.56226240000000005</v>
      </c>
      <c r="S161" s="179"/>
      <c r="T161" s="181">
        <f>SUM(T162:T164)</f>
        <v>0</v>
      </c>
      <c r="AR161" s="182" t="s">
        <v>8</v>
      </c>
      <c r="AT161" s="183" t="s">
        <v>75</v>
      </c>
      <c r="AU161" s="183" t="s">
        <v>8</v>
      </c>
      <c r="AY161" s="182" t="s">
        <v>158</v>
      </c>
      <c r="BK161" s="184">
        <f>SUM(BK162:BK164)</f>
        <v>0</v>
      </c>
    </row>
    <row r="162" spans="1:65" s="2" customFormat="1" ht="48">
      <c r="A162" s="35"/>
      <c r="B162" s="36"/>
      <c r="C162" s="187" t="s">
        <v>165</v>
      </c>
      <c r="D162" s="187" t="s">
        <v>160</v>
      </c>
      <c r="E162" s="188" t="s">
        <v>5381</v>
      </c>
      <c r="F162" s="189" t="s">
        <v>5382</v>
      </c>
      <c r="G162" s="190" t="s">
        <v>173</v>
      </c>
      <c r="H162" s="191">
        <v>0.24</v>
      </c>
      <c r="I162" s="192"/>
      <c r="J162" s="191">
        <f>ROUND(I162*H162,0)</f>
        <v>0</v>
      </c>
      <c r="K162" s="189" t="s">
        <v>164</v>
      </c>
      <c r="L162" s="40"/>
      <c r="M162" s="193" t="s">
        <v>1</v>
      </c>
      <c r="N162" s="194" t="s">
        <v>41</v>
      </c>
      <c r="O162" s="72"/>
      <c r="P162" s="195">
        <f>O162*H162</f>
        <v>0</v>
      </c>
      <c r="Q162" s="195">
        <v>2.3427600000000002</v>
      </c>
      <c r="R162" s="195">
        <f>Q162*H162</f>
        <v>0.56226240000000005</v>
      </c>
      <c r="S162" s="195">
        <v>0</v>
      </c>
      <c r="T162" s="196">
        <f>S162*H162</f>
        <v>0</v>
      </c>
      <c r="U162" s="35"/>
      <c r="V162" s="35"/>
      <c r="W162" s="35"/>
      <c r="X162" s="35"/>
      <c r="Y162" s="35"/>
      <c r="Z162" s="35"/>
      <c r="AA162" s="35"/>
      <c r="AB162" s="35"/>
      <c r="AC162" s="35"/>
      <c r="AD162" s="35"/>
      <c r="AE162" s="35"/>
      <c r="AR162" s="197" t="s">
        <v>165</v>
      </c>
      <c r="AT162" s="197" t="s">
        <v>160</v>
      </c>
      <c r="AU162" s="197" t="s">
        <v>85</v>
      </c>
      <c r="AY162" s="18" t="s">
        <v>158</v>
      </c>
      <c r="BE162" s="198">
        <f>IF(N162="základní",J162,0)</f>
        <v>0</v>
      </c>
      <c r="BF162" s="198">
        <f>IF(N162="snížená",J162,0)</f>
        <v>0</v>
      </c>
      <c r="BG162" s="198">
        <f>IF(N162="zákl. přenesená",J162,0)</f>
        <v>0</v>
      </c>
      <c r="BH162" s="198">
        <f>IF(N162="sníž. přenesená",J162,0)</f>
        <v>0</v>
      </c>
      <c r="BI162" s="198">
        <f>IF(N162="nulová",J162,0)</f>
        <v>0</v>
      </c>
      <c r="BJ162" s="18" t="s">
        <v>8</v>
      </c>
      <c r="BK162" s="198">
        <f>ROUND(I162*H162,0)</f>
        <v>0</v>
      </c>
      <c r="BL162" s="18" t="s">
        <v>165</v>
      </c>
      <c r="BM162" s="197" t="s">
        <v>5383</v>
      </c>
    </row>
    <row r="163" spans="1:65" s="14" customFormat="1" ht="11.25">
      <c r="B163" s="215"/>
      <c r="C163" s="216"/>
      <c r="D163" s="199" t="s">
        <v>169</v>
      </c>
      <c r="E163" s="217" t="s">
        <v>1</v>
      </c>
      <c r="F163" s="218" t="s">
        <v>406</v>
      </c>
      <c r="G163" s="216"/>
      <c r="H163" s="217" t="s">
        <v>1</v>
      </c>
      <c r="I163" s="219"/>
      <c r="J163" s="216"/>
      <c r="K163" s="216"/>
      <c r="L163" s="220"/>
      <c r="M163" s="221"/>
      <c r="N163" s="222"/>
      <c r="O163" s="222"/>
      <c r="P163" s="222"/>
      <c r="Q163" s="222"/>
      <c r="R163" s="222"/>
      <c r="S163" s="222"/>
      <c r="T163" s="223"/>
      <c r="AT163" s="224" t="s">
        <v>169</v>
      </c>
      <c r="AU163" s="224" t="s">
        <v>85</v>
      </c>
      <c r="AV163" s="14" t="s">
        <v>8</v>
      </c>
      <c r="AW163" s="14" t="s">
        <v>32</v>
      </c>
      <c r="AX163" s="14" t="s">
        <v>76</v>
      </c>
      <c r="AY163" s="224" t="s">
        <v>158</v>
      </c>
    </row>
    <row r="164" spans="1:65" s="13" customFormat="1" ht="11.25">
      <c r="B164" s="204"/>
      <c r="C164" s="205"/>
      <c r="D164" s="199" t="s">
        <v>169</v>
      </c>
      <c r="E164" s="206" t="s">
        <v>1</v>
      </c>
      <c r="F164" s="207" t="s">
        <v>5384</v>
      </c>
      <c r="G164" s="205"/>
      <c r="H164" s="208">
        <v>0.24</v>
      </c>
      <c r="I164" s="209"/>
      <c r="J164" s="205"/>
      <c r="K164" s="205"/>
      <c r="L164" s="210"/>
      <c r="M164" s="211"/>
      <c r="N164" s="212"/>
      <c r="O164" s="212"/>
      <c r="P164" s="212"/>
      <c r="Q164" s="212"/>
      <c r="R164" s="212"/>
      <c r="S164" s="212"/>
      <c r="T164" s="213"/>
      <c r="AT164" s="214" t="s">
        <v>169</v>
      </c>
      <c r="AU164" s="214" t="s">
        <v>85</v>
      </c>
      <c r="AV164" s="13" t="s">
        <v>85</v>
      </c>
      <c r="AW164" s="13" t="s">
        <v>32</v>
      </c>
      <c r="AX164" s="13" t="s">
        <v>8</v>
      </c>
      <c r="AY164" s="214" t="s">
        <v>158</v>
      </c>
    </row>
    <row r="165" spans="1:65" s="12" customFormat="1" ht="22.9" customHeight="1">
      <c r="B165" s="171"/>
      <c r="C165" s="172"/>
      <c r="D165" s="173" t="s">
        <v>75</v>
      </c>
      <c r="E165" s="185" t="s">
        <v>209</v>
      </c>
      <c r="F165" s="185" t="s">
        <v>626</v>
      </c>
      <c r="G165" s="172"/>
      <c r="H165" s="172"/>
      <c r="I165" s="175"/>
      <c r="J165" s="186">
        <f>BK165</f>
        <v>0</v>
      </c>
      <c r="K165" s="172"/>
      <c r="L165" s="177"/>
      <c r="M165" s="178"/>
      <c r="N165" s="179"/>
      <c r="O165" s="179"/>
      <c r="P165" s="180">
        <f>SUM(P166:P228)</f>
        <v>0</v>
      </c>
      <c r="Q165" s="179"/>
      <c r="R165" s="180">
        <f>SUM(R166:R228)</f>
        <v>1.9532738999999999</v>
      </c>
      <c r="S165" s="179"/>
      <c r="T165" s="181">
        <f>SUM(T166:T228)</f>
        <v>0</v>
      </c>
      <c r="AR165" s="182" t="s">
        <v>8</v>
      </c>
      <c r="AT165" s="183" t="s">
        <v>75</v>
      </c>
      <c r="AU165" s="183" t="s">
        <v>8</v>
      </c>
      <c r="AY165" s="182" t="s">
        <v>158</v>
      </c>
      <c r="BK165" s="184">
        <f>SUM(BK166:BK228)</f>
        <v>0</v>
      </c>
    </row>
    <row r="166" spans="1:65" s="2" customFormat="1" ht="44.25" customHeight="1">
      <c r="A166" s="35"/>
      <c r="B166" s="36"/>
      <c r="C166" s="187" t="s">
        <v>199</v>
      </c>
      <c r="D166" s="187" t="s">
        <v>160</v>
      </c>
      <c r="E166" s="188" t="s">
        <v>640</v>
      </c>
      <c r="F166" s="189" t="s">
        <v>641</v>
      </c>
      <c r="G166" s="190" t="s">
        <v>163</v>
      </c>
      <c r="H166" s="191">
        <v>31.16</v>
      </c>
      <c r="I166" s="192"/>
      <c r="J166" s="191">
        <f>ROUND(I166*H166,0)</f>
        <v>0</v>
      </c>
      <c r="K166" s="189" t="s">
        <v>164</v>
      </c>
      <c r="L166" s="40"/>
      <c r="M166" s="193" t="s">
        <v>1</v>
      </c>
      <c r="N166" s="194" t="s">
        <v>41</v>
      </c>
      <c r="O166" s="72"/>
      <c r="P166" s="195">
        <f>O166*H166</f>
        <v>0</v>
      </c>
      <c r="Q166" s="195">
        <v>1.8380000000000001E-2</v>
      </c>
      <c r="R166" s="195">
        <f>Q166*H166</f>
        <v>0.57272080000000003</v>
      </c>
      <c r="S166" s="195">
        <v>0</v>
      </c>
      <c r="T166" s="196">
        <f>S166*H166</f>
        <v>0</v>
      </c>
      <c r="U166" s="35"/>
      <c r="V166" s="35"/>
      <c r="W166" s="35"/>
      <c r="X166" s="35"/>
      <c r="Y166" s="35"/>
      <c r="Z166" s="35"/>
      <c r="AA166" s="35"/>
      <c r="AB166" s="35"/>
      <c r="AC166" s="35"/>
      <c r="AD166" s="35"/>
      <c r="AE166" s="35"/>
      <c r="AR166" s="197" t="s">
        <v>165</v>
      </c>
      <c r="AT166" s="197" t="s">
        <v>160</v>
      </c>
      <c r="AU166" s="197" t="s">
        <v>85</v>
      </c>
      <c r="AY166" s="18" t="s">
        <v>158</v>
      </c>
      <c r="BE166" s="198">
        <f>IF(N166="základní",J166,0)</f>
        <v>0</v>
      </c>
      <c r="BF166" s="198">
        <f>IF(N166="snížená",J166,0)</f>
        <v>0</v>
      </c>
      <c r="BG166" s="198">
        <f>IF(N166="zákl. přenesená",J166,0)</f>
        <v>0</v>
      </c>
      <c r="BH166" s="198">
        <f>IF(N166="sníž. přenesená",J166,0)</f>
        <v>0</v>
      </c>
      <c r="BI166" s="198">
        <f>IF(N166="nulová",J166,0)</f>
        <v>0</v>
      </c>
      <c r="BJ166" s="18" t="s">
        <v>8</v>
      </c>
      <c r="BK166" s="198">
        <f>ROUND(I166*H166,0)</f>
        <v>0</v>
      </c>
      <c r="BL166" s="18" t="s">
        <v>165</v>
      </c>
      <c r="BM166" s="197" t="s">
        <v>5385</v>
      </c>
    </row>
    <row r="167" spans="1:65" s="2" customFormat="1" ht="63">
      <c r="A167" s="35"/>
      <c r="B167" s="36"/>
      <c r="C167" s="37"/>
      <c r="D167" s="199" t="s">
        <v>167</v>
      </c>
      <c r="E167" s="37"/>
      <c r="F167" s="200" t="s">
        <v>643</v>
      </c>
      <c r="G167" s="37"/>
      <c r="H167" s="37"/>
      <c r="I167" s="201"/>
      <c r="J167" s="37"/>
      <c r="K167" s="37"/>
      <c r="L167" s="40"/>
      <c r="M167" s="202"/>
      <c r="N167" s="203"/>
      <c r="O167" s="72"/>
      <c r="P167" s="72"/>
      <c r="Q167" s="72"/>
      <c r="R167" s="72"/>
      <c r="S167" s="72"/>
      <c r="T167" s="73"/>
      <c r="U167" s="35"/>
      <c r="V167" s="35"/>
      <c r="W167" s="35"/>
      <c r="X167" s="35"/>
      <c r="Y167" s="35"/>
      <c r="Z167" s="35"/>
      <c r="AA167" s="35"/>
      <c r="AB167" s="35"/>
      <c r="AC167" s="35"/>
      <c r="AD167" s="35"/>
      <c r="AE167" s="35"/>
      <c r="AT167" s="18" t="s">
        <v>167</v>
      </c>
      <c r="AU167" s="18" t="s">
        <v>85</v>
      </c>
    </row>
    <row r="168" spans="1:65" s="14" customFormat="1" ht="11.25">
      <c r="B168" s="215"/>
      <c r="C168" s="216"/>
      <c r="D168" s="199" t="s">
        <v>169</v>
      </c>
      <c r="E168" s="217" t="s">
        <v>1</v>
      </c>
      <c r="F168" s="218" t="s">
        <v>406</v>
      </c>
      <c r="G168" s="216"/>
      <c r="H168" s="217" t="s">
        <v>1</v>
      </c>
      <c r="I168" s="219"/>
      <c r="J168" s="216"/>
      <c r="K168" s="216"/>
      <c r="L168" s="220"/>
      <c r="M168" s="221"/>
      <c r="N168" s="222"/>
      <c r="O168" s="222"/>
      <c r="P168" s="222"/>
      <c r="Q168" s="222"/>
      <c r="R168" s="222"/>
      <c r="S168" s="222"/>
      <c r="T168" s="223"/>
      <c r="AT168" s="224" t="s">
        <v>169</v>
      </c>
      <c r="AU168" s="224" t="s">
        <v>85</v>
      </c>
      <c r="AV168" s="14" t="s">
        <v>8</v>
      </c>
      <c r="AW168" s="14" t="s">
        <v>32</v>
      </c>
      <c r="AX168" s="14" t="s">
        <v>76</v>
      </c>
      <c r="AY168" s="224" t="s">
        <v>158</v>
      </c>
    </row>
    <row r="169" spans="1:65" s="13" customFormat="1" ht="11.25">
      <c r="B169" s="204"/>
      <c r="C169" s="205"/>
      <c r="D169" s="199" t="s">
        <v>169</v>
      </c>
      <c r="E169" s="206" t="s">
        <v>1</v>
      </c>
      <c r="F169" s="207" t="s">
        <v>5386</v>
      </c>
      <c r="G169" s="205"/>
      <c r="H169" s="208">
        <v>31.16</v>
      </c>
      <c r="I169" s="209"/>
      <c r="J169" s="205"/>
      <c r="K169" s="205"/>
      <c r="L169" s="210"/>
      <c r="M169" s="211"/>
      <c r="N169" s="212"/>
      <c r="O169" s="212"/>
      <c r="P169" s="212"/>
      <c r="Q169" s="212"/>
      <c r="R169" s="212"/>
      <c r="S169" s="212"/>
      <c r="T169" s="213"/>
      <c r="AT169" s="214" t="s">
        <v>169</v>
      </c>
      <c r="AU169" s="214" t="s">
        <v>85</v>
      </c>
      <c r="AV169" s="13" t="s">
        <v>85</v>
      </c>
      <c r="AW169" s="13" t="s">
        <v>32</v>
      </c>
      <c r="AX169" s="13" t="s">
        <v>8</v>
      </c>
      <c r="AY169" s="214" t="s">
        <v>158</v>
      </c>
    </row>
    <row r="170" spans="1:65" s="2" customFormat="1" ht="33" customHeight="1">
      <c r="A170" s="35"/>
      <c r="B170" s="36"/>
      <c r="C170" s="187" t="s">
        <v>209</v>
      </c>
      <c r="D170" s="187" t="s">
        <v>160</v>
      </c>
      <c r="E170" s="188" t="s">
        <v>670</v>
      </c>
      <c r="F170" s="189" t="s">
        <v>671</v>
      </c>
      <c r="G170" s="190" t="s">
        <v>163</v>
      </c>
      <c r="H170" s="191">
        <v>100</v>
      </c>
      <c r="I170" s="192"/>
      <c r="J170" s="191">
        <f>ROUND(I170*H170,0)</f>
        <v>0</v>
      </c>
      <c r="K170" s="189" t="s">
        <v>164</v>
      </c>
      <c r="L170" s="40"/>
      <c r="M170" s="193" t="s">
        <v>1</v>
      </c>
      <c r="N170" s="194" t="s">
        <v>41</v>
      </c>
      <c r="O170" s="72"/>
      <c r="P170" s="195">
        <f>O170*H170</f>
        <v>0</v>
      </c>
      <c r="Q170" s="195">
        <v>0</v>
      </c>
      <c r="R170" s="195">
        <f>Q170*H170</f>
        <v>0</v>
      </c>
      <c r="S170" s="195">
        <v>0</v>
      </c>
      <c r="T170" s="196">
        <f>S170*H170</f>
        <v>0</v>
      </c>
      <c r="U170" s="35"/>
      <c r="V170" s="35"/>
      <c r="W170" s="35"/>
      <c r="X170" s="35"/>
      <c r="Y170" s="35"/>
      <c r="Z170" s="35"/>
      <c r="AA170" s="35"/>
      <c r="AB170" s="35"/>
      <c r="AC170" s="35"/>
      <c r="AD170" s="35"/>
      <c r="AE170" s="35"/>
      <c r="AR170" s="197" t="s">
        <v>165</v>
      </c>
      <c r="AT170" s="197" t="s">
        <v>160</v>
      </c>
      <c r="AU170" s="197" t="s">
        <v>85</v>
      </c>
      <c r="AY170" s="18" t="s">
        <v>158</v>
      </c>
      <c r="BE170" s="198">
        <f>IF(N170="základní",J170,0)</f>
        <v>0</v>
      </c>
      <c r="BF170" s="198">
        <f>IF(N170="snížená",J170,0)</f>
        <v>0</v>
      </c>
      <c r="BG170" s="198">
        <f>IF(N170="zákl. přenesená",J170,0)</f>
        <v>0</v>
      </c>
      <c r="BH170" s="198">
        <f>IF(N170="sníž. přenesená",J170,0)</f>
        <v>0</v>
      </c>
      <c r="BI170" s="198">
        <f>IF(N170="nulová",J170,0)</f>
        <v>0</v>
      </c>
      <c r="BJ170" s="18" t="s">
        <v>8</v>
      </c>
      <c r="BK170" s="198">
        <f>ROUND(I170*H170,0)</f>
        <v>0</v>
      </c>
      <c r="BL170" s="18" t="s">
        <v>165</v>
      </c>
      <c r="BM170" s="197" t="s">
        <v>5387</v>
      </c>
    </row>
    <row r="171" spans="1:65" s="2" customFormat="1" ht="45">
      <c r="A171" s="35"/>
      <c r="B171" s="36"/>
      <c r="C171" s="37"/>
      <c r="D171" s="199" t="s">
        <v>167</v>
      </c>
      <c r="E171" s="37"/>
      <c r="F171" s="200" t="s">
        <v>673</v>
      </c>
      <c r="G171" s="37"/>
      <c r="H171" s="37"/>
      <c r="I171" s="201"/>
      <c r="J171" s="37"/>
      <c r="K171" s="37"/>
      <c r="L171" s="40"/>
      <c r="M171" s="202"/>
      <c r="N171" s="203"/>
      <c r="O171" s="72"/>
      <c r="P171" s="72"/>
      <c r="Q171" s="72"/>
      <c r="R171" s="72"/>
      <c r="S171" s="72"/>
      <c r="T171" s="73"/>
      <c r="U171" s="35"/>
      <c r="V171" s="35"/>
      <c r="W171" s="35"/>
      <c r="X171" s="35"/>
      <c r="Y171" s="35"/>
      <c r="Z171" s="35"/>
      <c r="AA171" s="35"/>
      <c r="AB171" s="35"/>
      <c r="AC171" s="35"/>
      <c r="AD171" s="35"/>
      <c r="AE171" s="35"/>
      <c r="AT171" s="18" t="s">
        <v>167</v>
      </c>
      <c r="AU171" s="18" t="s">
        <v>85</v>
      </c>
    </row>
    <row r="172" spans="1:65" s="2" customFormat="1" ht="36">
      <c r="A172" s="35"/>
      <c r="B172" s="36"/>
      <c r="C172" s="187" t="s">
        <v>217</v>
      </c>
      <c r="D172" s="187" t="s">
        <v>160</v>
      </c>
      <c r="E172" s="188" t="s">
        <v>675</v>
      </c>
      <c r="F172" s="189" t="s">
        <v>676</v>
      </c>
      <c r="G172" s="190" t="s">
        <v>163</v>
      </c>
      <c r="H172" s="191">
        <v>4.42</v>
      </c>
      <c r="I172" s="192"/>
      <c r="J172" s="191">
        <f>ROUND(I172*H172,0)</f>
        <v>0</v>
      </c>
      <c r="K172" s="189" t="s">
        <v>164</v>
      </c>
      <c r="L172" s="40"/>
      <c r="M172" s="193" t="s">
        <v>1</v>
      </c>
      <c r="N172" s="194" t="s">
        <v>41</v>
      </c>
      <c r="O172" s="72"/>
      <c r="P172" s="195">
        <f>O172*H172</f>
        <v>0</v>
      </c>
      <c r="Q172" s="195">
        <v>0</v>
      </c>
      <c r="R172" s="195">
        <f>Q172*H172</f>
        <v>0</v>
      </c>
      <c r="S172" s="195">
        <v>0</v>
      </c>
      <c r="T172" s="196">
        <f>S172*H172</f>
        <v>0</v>
      </c>
      <c r="U172" s="35"/>
      <c r="V172" s="35"/>
      <c r="W172" s="35"/>
      <c r="X172" s="35"/>
      <c r="Y172" s="35"/>
      <c r="Z172" s="35"/>
      <c r="AA172" s="35"/>
      <c r="AB172" s="35"/>
      <c r="AC172" s="35"/>
      <c r="AD172" s="35"/>
      <c r="AE172" s="35"/>
      <c r="AR172" s="197" t="s">
        <v>165</v>
      </c>
      <c r="AT172" s="197" t="s">
        <v>160</v>
      </c>
      <c r="AU172" s="197" t="s">
        <v>85</v>
      </c>
      <c r="AY172" s="18" t="s">
        <v>158</v>
      </c>
      <c r="BE172" s="198">
        <f>IF(N172="základní",J172,0)</f>
        <v>0</v>
      </c>
      <c r="BF172" s="198">
        <f>IF(N172="snížená",J172,0)</f>
        <v>0</v>
      </c>
      <c r="BG172" s="198">
        <f>IF(N172="zákl. přenesená",J172,0)</f>
        <v>0</v>
      </c>
      <c r="BH172" s="198">
        <f>IF(N172="sníž. přenesená",J172,0)</f>
        <v>0</v>
      </c>
      <c r="BI172" s="198">
        <f>IF(N172="nulová",J172,0)</f>
        <v>0</v>
      </c>
      <c r="BJ172" s="18" t="s">
        <v>8</v>
      </c>
      <c r="BK172" s="198">
        <f>ROUND(I172*H172,0)</f>
        <v>0</v>
      </c>
      <c r="BL172" s="18" t="s">
        <v>165</v>
      </c>
      <c r="BM172" s="197" t="s">
        <v>5388</v>
      </c>
    </row>
    <row r="173" spans="1:65" s="2" customFormat="1" ht="45">
      <c r="A173" s="35"/>
      <c r="B173" s="36"/>
      <c r="C173" s="37"/>
      <c r="D173" s="199" t="s">
        <v>167</v>
      </c>
      <c r="E173" s="37"/>
      <c r="F173" s="200" t="s">
        <v>673</v>
      </c>
      <c r="G173" s="37"/>
      <c r="H173" s="37"/>
      <c r="I173" s="201"/>
      <c r="J173" s="37"/>
      <c r="K173" s="37"/>
      <c r="L173" s="40"/>
      <c r="M173" s="202"/>
      <c r="N173" s="203"/>
      <c r="O173" s="72"/>
      <c r="P173" s="72"/>
      <c r="Q173" s="72"/>
      <c r="R173" s="72"/>
      <c r="S173" s="72"/>
      <c r="T173" s="73"/>
      <c r="U173" s="35"/>
      <c r="V173" s="35"/>
      <c r="W173" s="35"/>
      <c r="X173" s="35"/>
      <c r="Y173" s="35"/>
      <c r="Z173" s="35"/>
      <c r="AA173" s="35"/>
      <c r="AB173" s="35"/>
      <c r="AC173" s="35"/>
      <c r="AD173" s="35"/>
      <c r="AE173" s="35"/>
      <c r="AT173" s="18" t="s">
        <v>167</v>
      </c>
      <c r="AU173" s="18" t="s">
        <v>85</v>
      </c>
    </row>
    <row r="174" spans="1:65" s="13" customFormat="1" ht="11.25">
      <c r="B174" s="204"/>
      <c r="C174" s="205"/>
      <c r="D174" s="199" t="s">
        <v>169</v>
      </c>
      <c r="E174" s="206" t="s">
        <v>1</v>
      </c>
      <c r="F174" s="207" t="s">
        <v>5389</v>
      </c>
      <c r="G174" s="205"/>
      <c r="H174" s="208">
        <v>4.42</v>
      </c>
      <c r="I174" s="209"/>
      <c r="J174" s="205"/>
      <c r="K174" s="205"/>
      <c r="L174" s="210"/>
      <c r="M174" s="211"/>
      <c r="N174" s="212"/>
      <c r="O174" s="212"/>
      <c r="P174" s="212"/>
      <c r="Q174" s="212"/>
      <c r="R174" s="212"/>
      <c r="S174" s="212"/>
      <c r="T174" s="213"/>
      <c r="AT174" s="214" t="s">
        <v>169</v>
      </c>
      <c r="AU174" s="214" t="s">
        <v>85</v>
      </c>
      <c r="AV174" s="13" t="s">
        <v>85</v>
      </c>
      <c r="AW174" s="13" t="s">
        <v>32</v>
      </c>
      <c r="AX174" s="13" t="s">
        <v>8</v>
      </c>
      <c r="AY174" s="214" t="s">
        <v>158</v>
      </c>
    </row>
    <row r="175" spans="1:65" s="2" customFormat="1" ht="24">
      <c r="A175" s="35"/>
      <c r="B175" s="36"/>
      <c r="C175" s="247" t="s">
        <v>224</v>
      </c>
      <c r="D175" s="247" t="s">
        <v>250</v>
      </c>
      <c r="E175" s="248" t="s">
        <v>686</v>
      </c>
      <c r="F175" s="249" t="s">
        <v>687</v>
      </c>
      <c r="G175" s="250" t="s">
        <v>163</v>
      </c>
      <c r="H175" s="251">
        <v>49.82</v>
      </c>
      <c r="I175" s="252"/>
      <c r="J175" s="251">
        <f>ROUND(I175*H175,0)</f>
        <v>0</v>
      </c>
      <c r="K175" s="249" t="s">
        <v>164</v>
      </c>
      <c r="L175" s="253"/>
      <c r="M175" s="254" t="s">
        <v>1</v>
      </c>
      <c r="N175" s="255" t="s">
        <v>41</v>
      </c>
      <c r="O175" s="72"/>
      <c r="P175" s="195">
        <f>O175*H175</f>
        <v>0</v>
      </c>
      <c r="Q175" s="195">
        <v>1.35E-2</v>
      </c>
      <c r="R175" s="195">
        <f>Q175*H175</f>
        <v>0.67257</v>
      </c>
      <c r="S175" s="195">
        <v>0</v>
      </c>
      <c r="T175" s="196">
        <f>S175*H175</f>
        <v>0</v>
      </c>
      <c r="U175" s="35"/>
      <c r="V175" s="35"/>
      <c r="W175" s="35"/>
      <c r="X175" s="35"/>
      <c r="Y175" s="35"/>
      <c r="Z175" s="35"/>
      <c r="AA175" s="35"/>
      <c r="AB175" s="35"/>
      <c r="AC175" s="35"/>
      <c r="AD175" s="35"/>
      <c r="AE175" s="35"/>
      <c r="AR175" s="197" t="s">
        <v>224</v>
      </c>
      <c r="AT175" s="197" t="s">
        <v>250</v>
      </c>
      <c r="AU175" s="197" t="s">
        <v>85</v>
      </c>
      <c r="AY175" s="18" t="s">
        <v>158</v>
      </c>
      <c r="BE175" s="198">
        <f>IF(N175="základní",J175,0)</f>
        <v>0</v>
      </c>
      <c r="BF175" s="198">
        <f>IF(N175="snížená",J175,0)</f>
        <v>0</v>
      </c>
      <c r="BG175" s="198">
        <f>IF(N175="zákl. přenesená",J175,0)</f>
        <v>0</v>
      </c>
      <c r="BH175" s="198">
        <f>IF(N175="sníž. přenesená",J175,0)</f>
        <v>0</v>
      </c>
      <c r="BI175" s="198">
        <f>IF(N175="nulová",J175,0)</f>
        <v>0</v>
      </c>
      <c r="BJ175" s="18" t="s">
        <v>8</v>
      </c>
      <c r="BK175" s="198">
        <f>ROUND(I175*H175,0)</f>
        <v>0</v>
      </c>
      <c r="BL175" s="18" t="s">
        <v>165</v>
      </c>
      <c r="BM175" s="197" t="s">
        <v>5390</v>
      </c>
    </row>
    <row r="176" spans="1:65" s="14" customFormat="1" ht="11.25">
      <c r="B176" s="215"/>
      <c r="C176" s="216"/>
      <c r="D176" s="199" t="s">
        <v>169</v>
      </c>
      <c r="E176" s="217" t="s">
        <v>1</v>
      </c>
      <c r="F176" s="218" t="s">
        <v>5391</v>
      </c>
      <c r="G176" s="216"/>
      <c r="H176" s="217" t="s">
        <v>1</v>
      </c>
      <c r="I176" s="219"/>
      <c r="J176" s="216"/>
      <c r="K176" s="216"/>
      <c r="L176" s="220"/>
      <c r="M176" s="221"/>
      <c r="N176" s="222"/>
      <c r="O176" s="222"/>
      <c r="P176" s="222"/>
      <c r="Q176" s="222"/>
      <c r="R176" s="222"/>
      <c r="S176" s="222"/>
      <c r="T176" s="223"/>
      <c r="AT176" s="224" t="s">
        <v>169</v>
      </c>
      <c r="AU176" s="224" t="s">
        <v>85</v>
      </c>
      <c r="AV176" s="14" t="s">
        <v>8</v>
      </c>
      <c r="AW176" s="14" t="s">
        <v>32</v>
      </c>
      <c r="AX176" s="14" t="s">
        <v>76</v>
      </c>
      <c r="AY176" s="224" t="s">
        <v>158</v>
      </c>
    </row>
    <row r="177" spans="1:65" s="13" customFormat="1" ht="11.25">
      <c r="B177" s="204"/>
      <c r="C177" s="205"/>
      <c r="D177" s="199" t="s">
        <v>169</v>
      </c>
      <c r="E177" s="206" t="s">
        <v>1</v>
      </c>
      <c r="F177" s="207" t="s">
        <v>5392</v>
      </c>
      <c r="G177" s="205"/>
      <c r="H177" s="208">
        <v>33.619999999999997</v>
      </c>
      <c r="I177" s="209"/>
      <c r="J177" s="205"/>
      <c r="K177" s="205"/>
      <c r="L177" s="210"/>
      <c r="M177" s="211"/>
      <c r="N177" s="212"/>
      <c r="O177" s="212"/>
      <c r="P177" s="212"/>
      <c r="Q177" s="212"/>
      <c r="R177" s="212"/>
      <c r="S177" s="212"/>
      <c r="T177" s="213"/>
      <c r="AT177" s="214" t="s">
        <v>169</v>
      </c>
      <c r="AU177" s="214" t="s">
        <v>85</v>
      </c>
      <c r="AV177" s="13" t="s">
        <v>85</v>
      </c>
      <c r="AW177" s="13" t="s">
        <v>32</v>
      </c>
      <c r="AX177" s="13" t="s">
        <v>76</v>
      </c>
      <c r="AY177" s="214" t="s">
        <v>158</v>
      </c>
    </row>
    <row r="178" spans="1:65" s="14" customFormat="1" ht="11.25">
      <c r="B178" s="215"/>
      <c r="C178" s="216"/>
      <c r="D178" s="199" t="s">
        <v>169</v>
      </c>
      <c r="E178" s="217" t="s">
        <v>1</v>
      </c>
      <c r="F178" s="218" t="s">
        <v>691</v>
      </c>
      <c r="G178" s="216"/>
      <c r="H178" s="217" t="s">
        <v>1</v>
      </c>
      <c r="I178" s="219"/>
      <c r="J178" s="216"/>
      <c r="K178" s="216"/>
      <c r="L178" s="220"/>
      <c r="M178" s="221"/>
      <c r="N178" s="222"/>
      <c r="O178" s="222"/>
      <c r="P178" s="222"/>
      <c r="Q178" s="222"/>
      <c r="R178" s="222"/>
      <c r="S178" s="222"/>
      <c r="T178" s="223"/>
      <c r="AT178" s="224" t="s">
        <v>169</v>
      </c>
      <c r="AU178" s="224" t="s">
        <v>85</v>
      </c>
      <c r="AV178" s="14" t="s">
        <v>8</v>
      </c>
      <c r="AW178" s="14" t="s">
        <v>32</v>
      </c>
      <c r="AX178" s="14" t="s">
        <v>76</v>
      </c>
      <c r="AY178" s="224" t="s">
        <v>158</v>
      </c>
    </row>
    <row r="179" spans="1:65" s="13" customFormat="1" ht="11.25">
      <c r="B179" s="204"/>
      <c r="C179" s="205"/>
      <c r="D179" s="199" t="s">
        <v>169</v>
      </c>
      <c r="E179" s="206" t="s">
        <v>1</v>
      </c>
      <c r="F179" s="207" t="s">
        <v>5393</v>
      </c>
      <c r="G179" s="205"/>
      <c r="H179" s="208">
        <v>16.2</v>
      </c>
      <c r="I179" s="209"/>
      <c r="J179" s="205"/>
      <c r="K179" s="205"/>
      <c r="L179" s="210"/>
      <c r="M179" s="211"/>
      <c r="N179" s="212"/>
      <c r="O179" s="212"/>
      <c r="P179" s="212"/>
      <c r="Q179" s="212"/>
      <c r="R179" s="212"/>
      <c r="S179" s="212"/>
      <c r="T179" s="213"/>
      <c r="AT179" s="214" t="s">
        <v>169</v>
      </c>
      <c r="AU179" s="214" t="s">
        <v>85</v>
      </c>
      <c r="AV179" s="13" t="s">
        <v>85</v>
      </c>
      <c r="AW179" s="13" t="s">
        <v>32</v>
      </c>
      <c r="AX179" s="13" t="s">
        <v>76</v>
      </c>
      <c r="AY179" s="214" t="s">
        <v>158</v>
      </c>
    </row>
    <row r="180" spans="1:65" s="16" customFormat="1" ht="11.25">
      <c r="B180" s="236"/>
      <c r="C180" s="237"/>
      <c r="D180" s="199" t="s">
        <v>169</v>
      </c>
      <c r="E180" s="238" t="s">
        <v>1</v>
      </c>
      <c r="F180" s="239" t="s">
        <v>189</v>
      </c>
      <c r="G180" s="237"/>
      <c r="H180" s="240">
        <v>49.819999999999993</v>
      </c>
      <c r="I180" s="241"/>
      <c r="J180" s="237"/>
      <c r="K180" s="237"/>
      <c r="L180" s="242"/>
      <c r="M180" s="243"/>
      <c r="N180" s="244"/>
      <c r="O180" s="244"/>
      <c r="P180" s="244"/>
      <c r="Q180" s="244"/>
      <c r="R180" s="244"/>
      <c r="S180" s="244"/>
      <c r="T180" s="245"/>
      <c r="AT180" s="246" t="s">
        <v>169</v>
      </c>
      <c r="AU180" s="246" t="s">
        <v>85</v>
      </c>
      <c r="AV180" s="16" t="s">
        <v>165</v>
      </c>
      <c r="AW180" s="16" t="s">
        <v>32</v>
      </c>
      <c r="AX180" s="16" t="s">
        <v>8</v>
      </c>
      <c r="AY180" s="246" t="s">
        <v>158</v>
      </c>
    </row>
    <row r="181" spans="1:65" s="2" customFormat="1" ht="48">
      <c r="A181" s="35"/>
      <c r="B181" s="36"/>
      <c r="C181" s="187" t="s">
        <v>231</v>
      </c>
      <c r="D181" s="187" t="s">
        <v>160</v>
      </c>
      <c r="E181" s="188" t="s">
        <v>699</v>
      </c>
      <c r="F181" s="189" t="s">
        <v>700</v>
      </c>
      <c r="G181" s="190" t="s">
        <v>163</v>
      </c>
      <c r="H181" s="191">
        <v>49.82</v>
      </c>
      <c r="I181" s="192"/>
      <c r="J181" s="191">
        <f>ROUND(I181*H181,0)</f>
        <v>0</v>
      </c>
      <c r="K181" s="189" t="s">
        <v>164</v>
      </c>
      <c r="L181" s="40"/>
      <c r="M181" s="193" t="s">
        <v>1</v>
      </c>
      <c r="N181" s="194" t="s">
        <v>41</v>
      </c>
      <c r="O181" s="72"/>
      <c r="P181" s="195">
        <f>O181*H181</f>
        <v>0</v>
      </c>
      <c r="Q181" s="195">
        <v>9.5200000000000007E-3</v>
      </c>
      <c r="R181" s="195">
        <f>Q181*H181</f>
        <v>0.47428640000000005</v>
      </c>
      <c r="S181" s="195">
        <v>0</v>
      </c>
      <c r="T181" s="196">
        <f>S181*H181</f>
        <v>0</v>
      </c>
      <c r="U181" s="35"/>
      <c r="V181" s="35"/>
      <c r="W181" s="35"/>
      <c r="X181" s="35"/>
      <c r="Y181" s="35"/>
      <c r="Z181" s="35"/>
      <c r="AA181" s="35"/>
      <c r="AB181" s="35"/>
      <c r="AC181" s="35"/>
      <c r="AD181" s="35"/>
      <c r="AE181" s="35"/>
      <c r="AR181" s="197" t="s">
        <v>165</v>
      </c>
      <c r="AT181" s="197" t="s">
        <v>160</v>
      </c>
      <c r="AU181" s="197" t="s">
        <v>85</v>
      </c>
      <c r="AY181" s="18" t="s">
        <v>158</v>
      </c>
      <c r="BE181" s="198">
        <f>IF(N181="základní",J181,0)</f>
        <v>0</v>
      </c>
      <c r="BF181" s="198">
        <f>IF(N181="snížená",J181,0)</f>
        <v>0</v>
      </c>
      <c r="BG181" s="198">
        <f>IF(N181="zákl. přenesená",J181,0)</f>
        <v>0</v>
      </c>
      <c r="BH181" s="198">
        <f>IF(N181="sníž. přenesená",J181,0)</f>
        <v>0</v>
      </c>
      <c r="BI181" s="198">
        <f>IF(N181="nulová",J181,0)</f>
        <v>0</v>
      </c>
      <c r="BJ181" s="18" t="s">
        <v>8</v>
      </c>
      <c r="BK181" s="198">
        <f>ROUND(I181*H181,0)</f>
        <v>0</v>
      </c>
      <c r="BL181" s="18" t="s">
        <v>165</v>
      </c>
      <c r="BM181" s="197" t="s">
        <v>5394</v>
      </c>
    </row>
    <row r="182" spans="1:65" s="2" customFormat="1" ht="171">
      <c r="A182" s="35"/>
      <c r="B182" s="36"/>
      <c r="C182" s="37"/>
      <c r="D182" s="199" t="s">
        <v>167</v>
      </c>
      <c r="E182" s="37"/>
      <c r="F182" s="200" t="s">
        <v>702</v>
      </c>
      <c r="G182" s="37"/>
      <c r="H182" s="37"/>
      <c r="I182" s="201"/>
      <c r="J182" s="37"/>
      <c r="K182" s="37"/>
      <c r="L182" s="40"/>
      <c r="M182" s="202"/>
      <c r="N182" s="203"/>
      <c r="O182" s="72"/>
      <c r="P182" s="72"/>
      <c r="Q182" s="72"/>
      <c r="R182" s="72"/>
      <c r="S182" s="72"/>
      <c r="T182" s="73"/>
      <c r="U182" s="35"/>
      <c r="V182" s="35"/>
      <c r="W182" s="35"/>
      <c r="X182" s="35"/>
      <c r="Y182" s="35"/>
      <c r="Z182" s="35"/>
      <c r="AA182" s="35"/>
      <c r="AB182" s="35"/>
      <c r="AC182" s="35"/>
      <c r="AD182" s="35"/>
      <c r="AE182" s="35"/>
      <c r="AT182" s="18" t="s">
        <v>167</v>
      </c>
      <c r="AU182" s="18" t="s">
        <v>85</v>
      </c>
    </row>
    <row r="183" spans="1:65" s="14" customFormat="1" ht="11.25">
      <c r="B183" s="215"/>
      <c r="C183" s="216"/>
      <c r="D183" s="199" t="s">
        <v>169</v>
      </c>
      <c r="E183" s="217" t="s">
        <v>1</v>
      </c>
      <c r="F183" s="218" t="s">
        <v>5391</v>
      </c>
      <c r="G183" s="216"/>
      <c r="H183" s="217" t="s">
        <v>1</v>
      </c>
      <c r="I183" s="219"/>
      <c r="J183" s="216"/>
      <c r="K183" s="216"/>
      <c r="L183" s="220"/>
      <c r="M183" s="221"/>
      <c r="N183" s="222"/>
      <c r="O183" s="222"/>
      <c r="P183" s="222"/>
      <c r="Q183" s="222"/>
      <c r="R183" s="222"/>
      <c r="S183" s="222"/>
      <c r="T183" s="223"/>
      <c r="AT183" s="224" t="s">
        <v>169</v>
      </c>
      <c r="AU183" s="224" t="s">
        <v>85</v>
      </c>
      <c r="AV183" s="14" t="s">
        <v>8</v>
      </c>
      <c r="AW183" s="14" t="s">
        <v>32</v>
      </c>
      <c r="AX183" s="14" t="s">
        <v>76</v>
      </c>
      <c r="AY183" s="224" t="s">
        <v>158</v>
      </c>
    </row>
    <row r="184" spans="1:65" s="13" customFormat="1" ht="11.25">
      <c r="B184" s="204"/>
      <c r="C184" s="205"/>
      <c r="D184" s="199" t="s">
        <v>169</v>
      </c>
      <c r="E184" s="206" t="s">
        <v>1</v>
      </c>
      <c r="F184" s="207" t="s">
        <v>5392</v>
      </c>
      <c r="G184" s="205"/>
      <c r="H184" s="208">
        <v>33.619999999999997</v>
      </c>
      <c r="I184" s="209"/>
      <c r="J184" s="205"/>
      <c r="K184" s="205"/>
      <c r="L184" s="210"/>
      <c r="M184" s="211"/>
      <c r="N184" s="212"/>
      <c r="O184" s="212"/>
      <c r="P184" s="212"/>
      <c r="Q184" s="212"/>
      <c r="R184" s="212"/>
      <c r="S184" s="212"/>
      <c r="T184" s="213"/>
      <c r="AT184" s="214" t="s">
        <v>169</v>
      </c>
      <c r="AU184" s="214" t="s">
        <v>85</v>
      </c>
      <c r="AV184" s="13" t="s">
        <v>85</v>
      </c>
      <c r="AW184" s="13" t="s">
        <v>32</v>
      </c>
      <c r="AX184" s="13" t="s">
        <v>76</v>
      </c>
      <c r="AY184" s="214" t="s">
        <v>158</v>
      </c>
    </row>
    <row r="185" spans="1:65" s="14" customFormat="1" ht="11.25">
      <c r="B185" s="215"/>
      <c r="C185" s="216"/>
      <c r="D185" s="199" t="s">
        <v>169</v>
      </c>
      <c r="E185" s="217" t="s">
        <v>1</v>
      </c>
      <c r="F185" s="218" t="s">
        <v>691</v>
      </c>
      <c r="G185" s="216"/>
      <c r="H185" s="217" t="s">
        <v>1</v>
      </c>
      <c r="I185" s="219"/>
      <c r="J185" s="216"/>
      <c r="K185" s="216"/>
      <c r="L185" s="220"/>
      <c r="M185" s="221"/>
      <c r="N185" s="222"/>
      <c r="O185" s="222"/>
      <c r="P185" s="222"/>
      <c r="Q185" s="222"/>
      <c r="R185" s="222"/>
      <c r="S185" s="222"/>
      <c r="T185" s="223"/>
      <c r="AT185" s="224" t="s">
        <v>169</v>
      </c>
      <c r="AU185" s="224" t="s">
        <v>85</v>
      </c>
      <c r="AV185" s="14" t="s">
        <v>8</v>
      </c>
      <c r="AW185" s="14" t="s">
        <v>32</v>
      </c>
      <c r="AX185" s="14" t="s">
        <v>76</v>
      </c>
      <c r="AY185" s="224" t="s">
        <v>158</v>
      </c>
    </row>
    <row r="186" spans="1:65" s="13" customFormat="1" ht="11.25">
      <c r="B186" s="204"/>
      <c r="C186" s="205"/>
      <c r="D186" s="199" t="s">
        <v>169</v>
      </c>
      <c r="E186" s="206" t="s">
        <v>1</v>
      </c>
      <c r="F186" s="207" t="s">
        <v>5393</v>
      </c>
      <c r="G186" s="205"/>
      <c r="H186" s="208">
        <v>16.2</v>
      </c>
      <c r="I186" s="209"/>
      <c r="J186" s="205"/>
      <c r="K186" s="205"/>
      <c r="L186" s="210"/>
      <c r="M186" s="211"/>
      <c r="N186" s="212"/>
      <c r="O186" s="212"/>
      <c r="P186" s="212"/>
      <c r="Q186" s="212"/>
      <c r="R186" s="212"/>
      <c r="S186" s="212"/>
      <c r="T186" s="213"/>
      <c r="AT186" s="214" t="s">
        <v>169</v>
      </c>
      <c r="AU186" s="214" t="s">
        <v>85</v>
      </c>
      <c r="AV186" s="13" t="s">
        <v>85</v>
      </c>
      <c r="AW186" s="13" t="s">
        <v>32</v>
      </c>
      <c r="AX186" s="13" t="s">
        <v>76</v>
      </c>
      <c r="AY186" s="214" t="s">
        <v>158</v>
      </c>
    </row>
    <row r="187" spans="1:65" s="16" customFormat="1" ht="11.25">
      <c r="B187" s="236"/>
      <c r="C187" s="237"/>
      <c r="D187" s="199" t="s">
        <v>169</v>
      </c>
      <c r="E187" s="238" t="s">
        <v>1</v>
      </c>
      <c r="F187" s="239" t="s">
        <v>189</v>
      </c>
      <c r="G187" s="237"/>
      <c r="H187" s="240">
        <v>49.819999999999993</v>
      </c>
      <c r="I187" s="241"/>
      <c r="J187" s="237"/>
      <c r="K187" s="237"/>
      <c r="L187" s="242"/>
      <c r="M187" s="243"/>
      <c r="N187" s="244"/>
      <c r="O187" s="244"/>
      <c r="P187" s="244"/>
      <c r="Q187" s="244"/>
      <c r="R187" s="244"/>
      <c r="S187" s="244"/>
      <c r="T187" s="245"/>
      <c r="AT187" s="246" t="s">
        <v>169</v>
      </c>
      <c r="AU187" s="246" t="s">
        <v>85</v>
      </c>
      <c r="AV187" s="16" t="s">
        <v>165</v>
      </c>
      <c r="AW187" s="16" t="s">
        <v>32</v>
      </c>
      <c r="AX187" s="16" t="s">
        <v>8</v>
      </c>
      <c r="AY187" s="246" t="s">
        <v>158</v>
      </c>
    </row>
    <row r="188" spans="1:65" s="2" customFormat="1" ht="24">
      <c r="A188" s="35"/>
      <c r="B188" s="36"/>
      <c r="C188" s="187" t="s">
        <v>25</v>
      </c>
      <c r="D188" s="187" t="s">
        <v>160</v>
      </c>
      <c r="E188" s="188" t="s">
        <v>730</v>
      </c>
      <c r="F188" s="189" t="s">
        <v>731</v>
      </c>
      <c r="G188" s="190" t="s">
        <v>309</v>
      </c>
      <c r="H188" s="191">
        <v>37</v>
      </c>
      <c r="I188" s="192"/>
      <c r="J188" s="191">
        <f>ROUND(I188*H188,0)</f>
        <v>0</v>
      </c>
      <c r="K188" s="189" t="s">
        <v>1</v>
      </c>
      <c r="L188" s="40"/>
      <c r="M188" s="193" t="s">
        <v>1</v>
      </c>
      <c r="N188" s="194" t="s">
        <v>41</v>
      </c>
      <c r="O188" s="72"/>
      <c r="P188" s="195">
        <f>O188*H188</f>
        <v>0</v>
      </c>
      <c r="Q188" s="195">
        <v>0</v>
      </c>
      <c r="R188" s="195">
        <f>Q188*H188</f>
        <v>0</v>
      </c>
      <c r="S188" s="195">
        <v>0</v>
      </c>
      <c r="T188" s="196">
        <f>S188*H188</f>
        <v>0</v>
      </c>
      <c r="U188" s="35"/>
      <c r="V188" s="35"/>
      <c r="W188" s="35"/>
      <c r="X188" s="35"/>
      <c r="Y188" s="35"/>
      <c r="Z188" s="35"/>
      <c r="AA188" s="35"/>
      <c r="AB188" s="35"/>
      <c r="AC188" s="35"/>
      <c r="AD188" s="35"/>
      <c r="AE188" s="35"/>
      <c r="AR188" s="197" t="s">
        <v>165</v>
      </c>
      <c r="AT188" s="197" t="s">
        <v>160</v>
      </c>
      <c r="AU188" s="197" t="s">
        <v>85</v>
      </c>
      <c r="AY188" s="18" t="s">
        <v>158</v>
      </c>
      <c r="BE188" s="198">
        <f>IF(N188="základní",J188,0)</f>
        <v>0</v>
      </c>
      <c r="BF188" s="198">
        <f>IF(N188="snížená",J188,0)</f>
        <v>0</v>
      </c>
      <c r="BG188" s="198">
        <f>IF(N188="zákl. přenesená",J188,0)</f>
        <v>0</v>
      </c>
      <c r="BH188" s="198">
        <f>IF(N188="sníž. přenesená",J188,0)</f>
        <v>0</v>
      </c>
      <c r="BI188" s="198">
        <f>IF(N188="nulová",J188,0)</f>
        <v>0</v>
      </c>
      <c r="BJ188" s="18" t="s">
        <v>8</v>
      </c>
      <c r="BK188" s="198">
        <f>ROUND(I188*H188,0)</f>
        <v>0</v>
      </c>
      <c r="BL188" s="18" t="s">
        <v>165</v>
      </c>
      <c r="BM188" s="197" t="s">
        <v>5395</v>
      </c>
    </row>
    <row r="189" spans="1:65" s="2" customFormat="1" ht="54">
      <c r="A189" s="35"/>
      <c r="B189" s="36"/>
      <c r="C189" s="37"/>
      <c r="D189" s="199" t="s">
        <v>167</v>
      </c>
      <c r="E189" s="37"/>
      <c r="F189" s="200" t="s">
        <v>722</v>
      </c>
      <c r="G189" s="37"/>
      <c r="H189" s="37"/>
      <c r="I189" s="201"/>
      <c r="J189" s="37"/>
      <c r="K189" s="37"/>
      <c r="L189" s="40"/>
      <c r="M189" s="202"/>
      <c r="N189" s="203"/>
      <c r="O189" s="72"/>
      <c r="P189" s="72"/>
      <c r="Q189" s="72"/>
      <c r="R189" s="72"/>
      <c r="S189" s="72"/>
      <c r="T189" s="73"/>
      <c r="U189" s="35"/>
      <c r="V189" s="35"/>
      <c r="W189" s="35"/>
      <c r="X189" s="35"/>
      <c r="Y189" s="35"/>
      <c r="Z189" s="35"/>
      <c r="AA189" s="35"/>
      <c r="AB189" s="35"/>
      <c r="AC189" s="35"/>
      <c r="AD189" s="35"/>
      <c r="AE189" s="35"/>
      <c r="AT189" s="18" t="s">
        <v>167</v>
      </c>
      <c r="AU189" s="18" t="s">
        <v>85</v>
      </c>
    </row>
    <row r="190" spans="1:65" s="13" customFormat="1" ht="11.25">
      <c r="B190" s="204"/>
      <c r="C190" s="205"/>
      <c r="D190" s="199" t="s">
        <v>169</v>
      </c>
      <c r="E190" s="206" t="s">
        <v>1</v>
      </c>
      <c r="F190" s="207" t="s">
        <v>5396</v>
      </c>
      <c r="G190" s="205"/>
      <c r="H190" s="208">
        <v>6</v>
      </c>
      <c r="I190" s="209"/>
      <c r="J190" s="205"/>
      <c r="K190" s="205"/>
      <c r="L190" s="210"/>
      <c r="M190" s="211"/>
      <c r="N190" s="212"/>
      <c r="O190" s="212"/>
      <c r="P190" s="212"/>
      <c r="Q190" s="212"/>
      <c r="R190" s="212"/>
      <c r="S190" s="212"/>
      <c r="T190" s="213"/>
      <c r="AT190" s="214" t="s">
        <v>169</v>
      </c>
      <c r="AU190" s="214" t="s">
        <v>85</v>
      </c>
      <c r="AV190" s="13" t="s">
        <v>85</v>
      </c>
      <c r="AW190" s="13" t="s">
        <v>32</v>
      </c>
      <c r="AX190" s="13" t="s">
        <v>76</v>
      </c>
      <c r="AY190" s="214" t="s">
        <v>158</v>
      </c>
    </row>
    <row r="191" spans="1:65" s="13" customFormat="1" ht="11.25">
      <c r="B191" s="204"/>
      <c r="C191" s="205"/>
      <c r="D191" s="199" t="s">
        <v>169</v>
      </c>
      <c r="E191" s="206" t="s">
        <v>1</v>
      </c>
      <c r="F191" s="207" t="s">
        <v>771</v>
      </c>
      <c r="G191" s="205"/>
      <c r="H191" s="208">
        <v>6</v>
      </c>
      <c r="I191" s="209"/>
      <c r="J191" s="205"/>
      <c r="K191" s="205"/>
      <c r="L191" s="210"/>
      <c r="M191" s="211"/>
      <c r="N191" s="212"/>
      <c r="O191" s="212"/>
      <c r="P191" s="212"/>
      <c r="Q191" s="212"/>
      <c r="R191" s="212"/>
      <c r="S191" s="212"/>
      <c r="T191" s="213"/>
      <c r="AT191" s="214" t="s">
        <v>169</v>
      </c>
      <c r="AU191" s="214" t="s">
        <v>85</v>
      </c>
      <c r="AV191" s="13" t="s">
        <v>85</v>
      </c>
      <c r="AW191" s="13" t="s">
        <v>32</v>
      </c>
      <c r="AX191" s="13" t="s">
        <v>76</v>
      </c>
      <c r="AY191" s="214" t="s">
        <v>158</v>
      </c>
    </row>
    <row r="192" spans="1:65" s="15" customFormat="1" ht="11.25">
      <c r="B192" s="225"/>
      <c r="C192" s="226"/>
      <c r="D192" s="199" t="s">
        <v>169</v>
      </c>
      <c r="E192" s="227" t="s">
        <v>1</v>
      </c>
      <c r="F192" s="228" t="s">
        <v>740</v>
      </c>
      <c r="G192" s="226"/>
      <c r="H192" s="229">
        <v>12</v>
      </c>
      <c r="I192" s="230"/>
      <c r="J192" s="226"/>
      <c r="K192" s="226"/>
      <c r="L192" s="231"/>
      <c r="M192" s="232"/>
      <c r="N192" s="233"/>
      <c r="O192" s="233"/>
      <c r="P192" s="233"/>
      <c r="Q192" s="233"/>
      <c r="R192" s="233"/>
      <c r="S192" s="233"/>
      <c r="T192" s="234"/>
      <c r="AT192" s="235" t="s">
        <v>169</v>
      </c>
      <c r="AU192" s="235" t="s">
        <v>85</v>
      </c>
      <c r="AV192" s="15" t="s">
        <v>177</v>
      </c>
      <c r="AW192" s="15" t="s">
        <v>32</v>
      </c>
      <c r="AX192" s="15" t="s">
        <v>76</v>
      </c>
      <c r="AY192" s="235" t="s">
        <v>158</v>
      </c>
    </row>
    <row r="193" spans="1:65" s="13" customFormat="1" ht="11.25">
      <c r="B193" s="204"/>
      <c r="C193" s="205"/>
      <c r="D193" s="199" t="s">
        <v>169</v>
      </c>
      <c r="E193" s="206" t="s">
        <v>1</v>
      </c>
      <c r="F193" s="207" t="s">
        <v>5397</v>
      </c>
      <c r="G193" s="205"/>
      <c r="H193" s="208">
        <v>3.4</v>
      </c>
      <c r="I193" s="209"/>
      <c r="J193" s="205"/>
      <c r="K193" s="205"/>
      <c r="L193" s="210"/>
      <c r="M193" s="211"/>
      <c r="N193" s="212"/>
      <c r="O193" s="212"/>
      <c r="P193" s="212"/>
      <c r="Q193" s="212"/>
      <c r="R193" s="212"/>
      <c r="S193" s="212"/>
      <c r="T193" s="213"/>
      <c r="AT193" s="214" t="s">
        <v>169</v>
      </c>
      <c r="AU193" s="214" t="s">
        <v>85</v>
      </c>
      <c r="AV193" s="13" t="s">
        <v>85</v>
      </c>
      <c r="AW193" s="13" t="s">
        <v>32</v>
      </c>
      <c r="AX193" s="13" t="s">
        <v>76</v>
      </c>
      <c r="AY193" s="214" t="s">
        <v>158</v>
      </c>
    </row>
    <row r="194" spans="1:65" s="15" customFormat="1" ht="11.25">
      <c r="B194" s="225"/>
      <c r="C194" s="226"/>
      <c r="D194" s="199" t="s">
        <v>169</v>
      </c>
      <c r="E194" s="227" t="s">
        <v>1</v>
      </c>
      <c r="F194" s="228" t="s">
        <v>743</v>
      </c>
      <c r="G194" s="226"/>
      <c r="H194" s="229">
        <v>3.4</v>
      </c>
      <c r="I194" s="230"/>
      <c r="J194" s="226"/>
      <c r="K194" s="226"/>
      <c r="L194" s="231"/>
      <c r="M194" s="232"/>
      <c r="N194" s="233"/>
      <c r="O194" s="233"/>
      <c r="P194" s="233"/>
      <c r="Q194" s="233"/>
      <c r="R194" s="233"/>
      <c r="S194" s="233"/>
      <c r="T194" s="234"/>
      <c r="AT194" s="235" t="s">
        <v>169</v>
      </c>
      <c r="AU194" s="235" t="s">
        <v>85</v>
      </c>
      <c r="AV194" s="15" t="s">
        <v>177</v>
      </c>
      <c r="AW194" s="15" t="s">
        <v>32</v>
      </c>
      <c r="AX194" s="15" t="s">
        <v>76</v>
      </c>
      <c r="AY194" s="235" t="s">
        <v>158</v>
      </c>
    </row>
    <row r="195" spans="1:65" s="13" customFormat="1" ht="11.25">
      <c r="B195" s="204"/>
      <c r="C195" s="205"/>
      <c r="D195" s="199" t="s">
        <v>169</v>
      </c>
      <c r="E195" s="206" t="s">
        <v>1</v>
      </c>
      <c r="F195" s="207" t="s">
        <v>5398</v>
      </c>
      <c r="G195" s="205"/>
      <c r="H195" s="208">
        <v>2.6</v>
      </c>
      <c r="I195" s="209"/>
      <c r="J195" s="205"/>
      <c r="K195" s="205"/>
      <c r="L195" s="210"/>
      <c r="M195" s="211"/>
      <c r="N195" s="212"/>
      <c r="O195" s="212"/>
      <c r="P195" s="212"/>
      <c r="Q195" s="212"/>
      <c r="R195" s="212"/>
      <c r="S195" s="212"/>
      <c r="T195" s="213"/>
      <c r="AT195" s="214" t="s">
        <v>169</v>
      </c>
      <c r="AU195" s="214" t="s">
        <v>85</v>
      </c>
      <c r="AV195" s="13" t="s">
        <v>85</v>
      </c>
      <c r="AW195" s="13" t="s">
        <v>32</v>
      </c>
      <c r="AX195" s="13" t="s">
        <v>76</v>
      </c>
      <c r="AY195" s="214" t="s">
        <v>158</v>
      </c>
    </row>
    <row r="196" spans="1:65" s="15" customFormat="1" ht="11.25">
      <c r="B196" s="225"/>
      <c r="C196" s="226"/>
      <c r="D196" s="199" t="s">
        <v>169</v>
      </c>
      <c r="E196" s="227" t="s">
        <v>1</v>
      </c>
      <c r="F196" s="228" t="s">
        <v>745</v>
      </c>
      <c r="G196" s="226"/>
      <c r="H196" s="229">
        <v>2.6</v>
      </c>
      <c r="I196" s="230"/>
      <c r="J196" s="226"/>
      <c r="K196" s="226"/>
      <c r="L196" s="231"/>
      <c r="M196" s="232"/>
      <c r="N196" s="233"/>
      <c r="O196" s="233"/>
      <c r="P196" s="233"/>
      <c r="Q196" s="233"/>
      <c r="R196" s="233"/>
      <c r="S196" s="233"/>
      <c r="T196" s="234"/>
      <c r="AT196" s="235" t="s">
        <v>169</v>
      </c>
      <c r="AU196" s="235" t="s">
        <v>85</v>
      </c>
      <c r="AV196" s="15" t="s">
        <v>177</v>
      </c>
      <c r="AW196" s="15" t="s">
        <v>32</v>
      </c>
      <c r="AX196" s="15" t="s">
        <v>76</v>
      </c>
      <c r="AY196" s="235" t="s">
        <v>158</v>
      </c>
    </row>
    <row r="197" spans="1:65" s="13" customFormat="1" ht="11.25">
      <c r="B197" s="204"/>
      <c r="C197" s="205"/>
      <c r="D197" s="199" t="s">
        <v>169</v>
      </c>
      <c r="E197" s="206" t="s">
        <v>1</v>
      </c>
      <c r="F197" s="207" t="s">
        <v>5398</v>
      </c>
      <c r="G197" s="205"/>
      <c r="H197" s="208">
        <v>2.6</v>
      </c>
      <c r="I197" s="209"/>
      <c r="J197" s="205"/>
      <c r="K197" s="205"/>
      <c r="L197" s="210"/>
      <c r="M197" s="211"/>
      <c r="N197" s="212"/>
      <c r="O197" s="212"/>
      <c r="P197" s="212"/>
      <c r="Q197" s="212"/>
      <c r="R197" s="212"/>
      <c r="S197" s="212"/>
      <c r="T197" s="213"/>
      <c r="AT197" s="214" t="s">
        <v>169</v>
      </c>
      <c r="AU197" s="214" t="s">
        <v>85</v>
      </c>
      <c r="AV197" s="13" t="s">
        <v>85</v>
      </c>
      <c r="AW197" s="13" t="s">
        <v>32</v>
      </c>
      <c r="AX197" s="13" t="s">
        <v>76</v>
      </c>
      <c r="AY197" s="214" t="s">
        <v>158</v>
      </c>
    </row>
    <row r="198" spans="1:65" s="15" customFormat="1" ht="11.25">
      <c r="B198" s="225"/>
      <c r="C198" s="226"/>
      <c r="D198" s="199" t="s">
        <v>169</v>
      </c>
      <c r="E198" s="227" t="s">
        <v>1</v>
      </c>
      <c r="F198" s="228" t="s">
        <v>747</v>
      </c>
      <c r="G198" s="226"/>
      <c r="H198" s="229">
        <v>2.6</v>
      </c>
      <c r="I198" s="230"/>
      <c r="J198" s="226"/>
      <c r="K198" s="226"/>
      <c r="L198" s="231"/>
      <c r="M198" s="232"/>
      <c r="N198" s="233"/>
      <c r="O198" s="233"/>
      <c r="P198" s="233"/>
      <c r="Q198" s="233"/>
      <c r="R198" s="233"/>
      <c r="S198" s="233"/>
      <c r="T198" s="234"/>
      <c r="AT198" s="235" t="s">
        <v>169</v>
      </c>
      <c r="AU198" s="235" t="s">
        <v>85</v>
      </c>
      <c r="AV198" s="15" t="s">
        <v>177</v>
      </c>
      <c r="AW198" s="15" t="s">
        <v>32</v>
      </c>
      <c r="AX198" s="15" t="s">
        <v>76</v>
      </c>
      <c r="AY198" s="235" t="s">
        <v>158</v>
      </c>
    </row>
    <row r="199" spans="1:65" s="14" customFormat="1" ht="11.25">
      <c r="B199" s="215"/>
      <c r="C199" s="216"/>
      <c r="D199" s="199" t="s">
        <v>169</v>
      </c>
      <c r="E199" s="217" t="s">
        <v>1</v>
      </c>
      <c r="F199" s="218" t="s">
        <v>5399</v>
      </c>
      <c r="G199" s="216"/>
      <c r="H199" s="217" t="s">
        <v>1</v>
      </c>
      <c r="I199" s="219"/>
      <c r="J199" s="216"/>
      <c r="K199" s="216"/>
      <c r="L199" s="220"/>
      <c r="M199" s="221"/>
      <c r="N199" s="222"/>
      <c r="O199" s="222"/>
      <c r="P199" s="222"/>
      <c r="Q199" s="222"/>
      <c r="R199" s="222"/>
      <c r="S199" s="222"/>
      <c r="T199" s="223"/>
      <c r="AT199" s="224" t="s">
        <v>169</v>
      </c>
      <c r="AU199" s="224" t="s">
        <v>85</v>
      </c>
      <c r="AV199" s="14" t="s">
        <v>8</v>
      </c>
      <c r="AW199" s="14" t="s">
        <v>32</v>
      </c>
      <c r="AX199" s="14" t="s">
        <v>76</v>
      </c>
      <c r="AY199" s="224" t="s">
        <v>158</v>
      </c>
    </row>
    <row r="200" spans="1:65" s="13" customFormat="1" ht="11.25">
      <c r="B200" s="204"/>
      <c r="C200" s="205"/>
      <c r="D200" s="199" t="s">
        <v>169</v>
      </c>
      <c r="E200" s="206" t="s">
        <v>1</v>
      </c>
      <c r="F200" s="207" t="s">
        <v>5400</v>
      </c>
      <c r="G200" s="205"/>
      <c r="H200" s="208">
        <v>16.399999999999999</v>
      </c>
      <c r="I200" s="209"/>
      <c r="J200" s="205"/>
      <c r="K200" s="205"/>
      <c r="L200" s="210"/>
      <c r="M200" s="211"/>
      <c r="N200" s="212"/>
      <c r="O200" s="212"/>
      <c r="P200" s="212"/>
      <c r="Q200" s="212"/>
      <c r="R200" s="212"/>
      <c r="S200" s="212"/>
      <c r="T200" s="213"/>
      <c r="AT200" s="214" t="s">
        <v>169</v>
      </c>
      <c r="AU200" s="214" t="s">
        <v>85</v>
      </c>
      <c r="AV200" s="13" t="s">
        <v>85</v>
      </c>
      <c r="AW200" s="13" t="s">
        <v>32</v>
      </c>
      <c r="AX200" s="13" t="s">
        <v>76</v>
      </c>
      <c r="AY200" s="214" t="s">
        <v>158</v>
      </c>
    </row>
    <row r="201" spans="1:65" s="16" customFormat="1" ht="11.25">
      <c r="B201" s="236"/>
      <c r="C201" s="237"/>
      <c r="D201" s="199" t="s">
        <v>169</v>
      </c>
      <c r="E201" s="238" t="s">
        <v>1</v>
      </c>
      <c r="F201" s="239" t="s">
        <v>189</v>
      </c>
      <c r="G201" s="237"/>
      <c r="H201" s="240">
        <v>37</v>
      </c>
      <c r="I201" s="241"/>
      <c r="J201" s="237"/>
      <c r="K201" s="237"/>
      <c r="L201" s="242"/>
      <c r="M201" s="243"/>
      <c r="N201" s="244"/>
      <c r="O201" s="244"/>
      <c r="P201" s="244"/>
      <c r="Q201" s="244"/>
      <c r="R201" s="244"/>
      <c r="S201" s="244"/>
      <c r="T201" s="245"/>
      <c r="AT201" s="246" t="s">
        <v>169</v>
      </c>
      <c r="AU201" s="246" t="s">
        <v>85</v>
      </c>
      <c r="AV201" s="16" t="s">
        <v>165</v>
      </c>
      <c r="AW201" s="16" t="s">
        <v>32</v>
      </c>
      <c r="AX201" s="16" t="s">
        <v>8</v>
      </c>
      <c r="AY201" s="246" t="s">
        <v>158</v>
      </c>
    </row>
    <row r="202" spans="1:65" s="2" customFormat="1" ht="24">
      <c r="A202" s="35"/>
      <c r="B202" s="36"/>
      <c r="C202" s="247" t="s">
        <v>242</v>
      </c>
      <c r="D202" s="247" t="s">
        <v>250</v>
      </c>
      <c r="E202" s="248" t="s">
        <v>754</v>
      </c>
      <c r="F202" s="249" t="s">
        <v>755</v>
      </c>
      <c r="G202" s="250" t="s">
        <v>309</v>
      </c>
      <c r="H202" s="251">
        <v>12.6</v>
      </c>
      <c r="I202" s="252"/>
      <c r="J202" s="251">
        <f>ROUND(I202*H202,0)</f>
        <v>0</v>
      </c>
      <c r="K202" s="249" t="s">
        <v>1</v>
      </c>
      <c r="L202" s="253"/>
      <c r="M202" s="254" t="s">
        <v>1</v>
      </c>
      <c r="N202" s="255" t="s">
        <v>41</v>
      </c>
      <c r="O202" s="72"/>
      <c r="P202" s="195">
        <f>O202*H202</f>
        <v>0</v>
      </c>
      <c r="Q202" s="195">
        <v>4.0000000000000003E-5</v>
      </c>
      <c r="R202" s="195">
        <f>Q202*H202</f>
        <v>5.04E-4</v>
      </c>
      <c r="S202" s="195">
        <v>0</v>
      </c>
      <c r="T202" s="196">
        <f>S202*H202</f>
        <v>0</v>
      </c>
      <c r="U202" s="35"/>
      <c r="V202" s="35"/>
      <c r="W202" s="35"/>
      <c r="X202" s="35"/>
      <c r="Y202" s="35"/>
      <c r="Z202" s="35"/>
      <c r="AA202" s="35"/>
      <c r="AB202" s="35"/>
      <c r="AC202" s="35"/>
      <c r="AD202" s="35"/>
      <c r="AE202" s="35"/>
      <c r="AR202" s="197" t="s">
        <v>224</v>
      </c>
      <c r="AT202" s="197" t="s">
        <v>250</v>
      </c>
      <c r="AU202" s="197" t="s">
        <v>85</v>
      </c>
      <c r="AY202" s="18" t="s">
        <v>158</v>
      </c>
      <c r="BE202" s="198">
        <f>IF(N202="základní",J202,0)</f>
        <v>0</v>
      </c>
      <c r="BF202" s="198">
        <f>IF(N202="snížená",J202,0)</f>
        <v>0</v>
      </c>
      <c r="BG202" s="198">
        <f>IF(N202="zákl. přenesená",J202,0)</f>
        <v>0</v>
      </c>
      <c r="BH202" s="198">
        <f>IF(N202="sníž. přenesená",J202,0)</f>
        <v>0</v>
      </c>
      <c r="BI202" s="198">
        <f>IF(N202="nulová",J202,0)</f>
        <v>0</v>
      </c>
      <c r="BJ202" s="18" t="s">
        <v>8</v>
      </c>
      <c r="BK202" s="198">
        <f>ROUND(I202*H202,0)</f>
        <v>0</v>
      </c>
      <c r="BL202" s="18" t="s">
        <v>165</v>
      </c>
      <c r="BM202" s="197" t="s">
        <v>5401</v>
      </c>
    </row>
    <row r="203" spans="1:65" s="13" customFormat="1" ht="11.25">
      <c r="B203" s="204"/>
      <c r="C203" s="205"/>
      <c r="D203" s="199" t="s">
        <v>169</v>
      </c>
      <c r="E203" s="206" t="s">
        <v>1</v>
      </c>
      <c r="F203" s="207" t="s">
        <v>5402</v>
      </c>
      <c r="G203" s="205"/>
      <c r="H203" s="208">
        <v>12.6</v>
      </c>
      <c r="I203" s="209"/>
      <c r="J203" s="205"/>
      <c r="K203" s="205"/>
      <c r="L203" s="210"/>
      <c r="M203" s="211"/>
      <c r="N203" s="212"/>
      <c r="O203" s="212"/>
      <c r="P203" s="212"/>
      <c r="Q203" s="212"/>
      <c r="R203" s="212"/>
      <c r="S203" s="212"/>
      <c r="T203" s="213"/>
      <c r="AT203" s="214" t="s">
        <v>169</v>
      </c>
      <c r="AU203" s="214" t="s">
        <v>85</v>
      </c>
      <c r="AV203" s="13" t="s">
        <v>85</v>
      </c>
      <c r="AW203" s="13" t="s">
        <v>32</v>
      </c>
      <c r="AX203" s="13" t="s">
        <v>76</v>
      </c>
      <c r="AY203" s="214" t="s">
        <v>158</v>
      </c>
    </row>
    <row r="204" spans="1:65" s="16" customFormat="1" ht="11.25">
      <c r="B204" s="236"/>
      <c r="C204" s="237"/>
      <c r="D204" s="199" t="s">
        <v>169</v>
      </c>
      <c r="E204" s="238" t="s">
        <v>1</v>
      </c>
      <c r="F204" s="239" t="s">
        <v>189</v>
      </c>
      <c r="G204" s="237"/>
      <c r="H204" s="240">
        <v>12.6</v>
      </c>
      <c r="I204" s="241"/>
      <c r="J204" s="237"/>
      <c r="K204" s="237"/>
      <c r="L204" s="242"/>
      <c r="M204" s="243"/>
      <c r="N204" s="244"/>
      <c r="O204" s="244"/>
      <c r="P204" s="244"/>
      <c r="Q204" s="244"/>
      <c r="R204" s="244"/>
      <c r="S204" s="244"/>
      <c r="T204" s="245"/>
      <c r="AT204" s="246" t="s">
        <v>169</v>
      </c>
      <c r="AU204" s="246" t="s">
        <v>85</v>
      </c>
      <c r="AV204" s="16" t="s">
        <v>165</v>
      </c>
      <c r="AW204" s="16" t="s">
        <v>32</v>
      </c>
      <c r="AX204" s="16" t="s">
        <v>8</v>
      </c>
      <c r="AY204" s="246" t="s">
        <v>158</v>
      </c>
    </row>
    <row r="205" spans="1:65" s="2" customFormat="1" ht="24">
      <c r="A205" s="35"/>
      <c r="B205" s="36"/>
      <c r="C205" s="247" t="s">
        <v>249</v>
      </c>
      <c r="D205" s="247" t="s">
        <v>250</v>
      </c>
      <c r="E205" s="248" t="s">
        <v>760</v>
      </c>
      <c r="F205" s="249" t="s">
        <v>761</v>
      </c>
      <c r="G205" s="250" t="s">
        <v>309</v>
      </c>
      <c r="H205" s="251">
        <v>19.97</v>
      </c>
      <c r="I205" s="252"/>
      <c r="J205" s="251">
        <f>ROUND(I205*H205,0)</f>
        <v>0</v>
      </c>
      <c r="K205" s="249" t="s">
        <v>164</v>
      </c>
      <c r="L205" s="253"/>
      <c r="M205" s="254" t="s">
        <v>1</v>
      </c>
      <c r="N205" s="255" t="s">
        <v>41</v>
      </c>
      <c r="O205" s="72"/>
      <c r="P205" s="195">
        <f>O205*H205</f>
        <v>0</v>
      </c>
      <c r="Q205" s="195">
        <v>3.0000000000000001E-5</v>
      </c>
      <c r="R205" s="195">
        <f>Q205*H205</f>
        <v>5.9909999999999998E-4</v>
      </c>
      <c r="S205" s="195">
        <v>0</v>
      </c>
      <c r="T205" s="196">
        <f>S205*H205</f>
        <v>0</v>
      </c>
      <c r="U205" s="35"/>
      <c r="V205" s="35"/>
      <c r="W205" s="35"/>
      <c r="X205" s="35"/>
      <c r="Y205" s="35"/>
      <c r="Z205" s="35"/>
      <c r="AA205" s="35"/>
      <c r="AB205" s="35"/>
      <c r="AC205" s="35"/>
      <c r="AD205" s="35"/>
      <c r="AE205" s="35"/>
      <c r="AR205" s="197" t="s">
        <v>224</v>
      </c>
      <c r="AT205" s="197" t="s">
        <v>250</v>
      </c>
      <c r="AU205" s="197" t="s">
        <v>85</v>
      </c>
      <c r="AY205" s="18" t="s">
        <v>158</v>
      </c>
      <c r="BE205" s="198">
        <f>IF(N205="základní",J205,0)</f>
        <v>0</v>
      </c>
      <c r="BF205" s="198">
        <f>IF(N205="snížená",J205,0)</f>
        <v>0</v>
      </c>
      <c r="BG205" s="198">
        <f>IF(N205="zákl. přenesená",J205,0)</f>
        <v>0</v>
      </c>
      <c r="BH205" s="198">
        <f>IF(N205="sníž. přenesená",J205,0)</f>
        <v>0</v>
      </c>
      <c r="BI205" s="198">
        <f>IF(N205="nulová",J205,0)</f>
        <v>0</v>
      </c>
      <c r="BJ205" s="18" t="s">
        <v>8</v>
      </c>
      <c r="BK205" s="198">
        <f>ROUND(I205*H205,0)</f>
        <v>0</v>
      </c>
      <c r="BL205" s="18" t="s">
        <v>165</v>
      </c>
      <c r="BM205" s="197" t="s">
        <v>5403</v>
      </c>
    </row>
    <row r="206" spans="1:65" s="13" customFormat="1" ht="11.25">
      <c r="B206" s="204"/>
      <c r="C206" s="205"/>
      <c r="D206" s="199" t="s">
        <v>169</v>
      </c>
      <c r="E206" s="206" t="s">
        <v>1</v>
      </c>
      <c r="F206" s="207" t="s">
        <v>5404</v>
      </c>
      <c r="G206" s="205"/>
      <c r="H206" s="208">
        <v>3.57</v>
      </c>
      <c r="I206" s="209"/>
      <c r="J206" s="205"/>
      <c r="K206" s="205"/>
      <c r="L206" s="210"/>
      <c r="M206" s="211"/>
      <c r="N206" s="212"/>
      <c r="O206" s="212"/>
      <c r="P206" s="212"/>
      <c r="Q206" s="212"/>
      <c r="R206" s="212"/>
      <c r="S206" s="212"/>
      <c r="T206" s="213"/>
      <c r="AT206" s="214" t="s">
        <v>169</v>
      </c>
      <c r="AU206" s="214" t="s">
        <v>85</v>
      </c>
      <c r="AV206" s="13" t="s">
        <v>85</v>
      </c>
      <c r="AW206" s="13" t="s">
        <v>32</v>
      </c>
      <c r="AX206" s="13" t="s">
        <v>76</v>
      </c>
      <c r="AY206" s="214" t="s">
        <v>158</v>
      </c>
    </row>
    <row r="207" spans="1:65" s="14" customFormat="1" ht="11.25">
      <c r="B207" s="215"/>
      <c r="C207" s="216"/>
      <c r="D207" s="199" t="s">
        <v>169</v>
      </c>
      <c r="E207" s="217" t="s">
        <v>1</v>
      </c>
      <c r="F207" s="218" t="s">
        <v>5399</v>
      </c>
      <c r="G207" s="216"/>
      <c r="H207" s="217" t="s">
        <v>1</v>
      </c>
      <c r="I207" s="219"/>
      <c r="J207" s="216"/>
      <c r="K207" s="216"/>
      <c r="L207" s="220"/>
      <c r="M207" s="221"/>
      <c r="N207" s="222"/>
      <c r="O207" s="222"/>
      <c r="P207" s="222"/>
      <c r="Q207" s="222"/>
      <c r="R207" s="222"/>
      <c r="S207" s="222"/>
      <c r="T207" s="223"/>
      <c r="AT207" s="224" t="s">
        <v>169</v>
      </c>
      <c r="AU207" s="224" t="s">
        <v>85</v>
      </c>
      <c r="AV207" s="14" t="s">
        <v>8</v>
      </c>
      <c r="AW207" s="14" t="s">
        <v>32</v>
      </c>
      <c r="AX207" s="14" t="s">
        <v>76</v>
      </c>
      <c r="AY207" s="224" t="s">
        <v>158</v>
      </c>
    </row>
    <row r="208" spans="1:65" s="13" customFormat="1" ht="11.25">
      <c r="B208" s="204"/>
      <c r="C208" s="205"/>
      <c r="D208" s="199" t="s">
        <v>169</v>
      </c>
      <c r="E208" s="206" t="s">
        <v>1</v>
      </c>
      <c r="F208" s="207" t="s">
        <v>5405</v>
      </c>
      <c r="G208" s="205"/>
      <c r="H208" s="208">
        <v>16.399999999999999</v>
      </c>
      <c r="I208" s="209"/>
      <c r="J208" s="205"/>
      <c r="K208" s="205"/>
      <c r="L208" s="210"/>
      <c r="M208" s="211"/>
      <c r="N208" s="212"/>
      <c r="O208" s="212"/>
      <c r="P208" s="212"/>
      <c r="Q208" s="212"/>
      <c r="R208" s="212"/>
      <c r="S208" s="212"/>
      <c r="T208" s="213"/>
      <c r="AT208" s="214" t="s">
        <v>169</v>
      </c>
      <c r="AU208" s="214" t="s">
        <v>85</v>
      </c>
      <c r="AV208" s="13" t="s">
        <v>85</v>
      </c>
      <c r="AW208" s="13" t="s">
        <v>32</v>
      </c>
      <c r="AX208" s="13" t="s">
        <v>76</v>
      </c>
      <c r="AY208" s="214" t="s">
        <v>158</v>
      </c>
    </row>
    <row r="209" spans="1:65" s="16" customFormat="1" ht="11.25">
      <c r="B209" s="236"/>
      <c r="C209" s="237"/>
      <c r="D209" s="199" t="s">
        <v>169</v>
      </c>
      <c r="E209" s="238" t="s">
        <v>1</v>
      </c>
      <c r="F209" s="239" t="s">
        <v>189</v>
      </c>
      <c r="G209" s="237"/>
      <c r="H209" s="240">
        <v>19.97</v>
      </c>
      <c r="I209" s="241"/>
      <c r="J209" s="237"/>
      <c r="K209" s="237"/>
      <c r="L209" s="242"/>
      <c r="M209" s="243"/>
      <c r="N209" s="244"/>
      <c r="O209" s="244"/>
      <c r="P209" s="244"/>
      <c r="Q209" s="244"/>
      <c r="R209" s="244"/>
      <c r="S209" s="244"/>
      <c r="T209" s="245"/>
      <c r="AT209" s="246" t="s">
        <v>169</v>
      </c>
      <c r="AU209" s="246" t="s">
        <v>85</v>
      </c>
      <c r="AV209" s="16" t="s">
        <v>165</v>
      </c>
      <c r="AW209" s="16" t="s">
        <v>32</v>
      </c>
      <c r="AX209" s="16" t="s">
        <v>8</v>
      </c>
      <c r="AY209" s="246" t="s">
        <v>158</v>
      </c>
    </row>
    <row r="210" spans="1:65" s="2" customFormat="1" ht="24">
      <c r="A210" s="35"/>
      <c r="B210" s="36"/>
      <c r="C210" s="247" t="s">
        <v>256</v>
      </c>
      <c r="D210" s="247" t="s">
        <v>250</v>
      </c>
      <c r="E210" s="248" t="s">
        <v>767</v>
      </c>
      <c r="F210" s="249" t="s">
        <v>768</v>
      </c>
      <c r="G210" s="250" t="s">
        <v>309</v>
      </c>
      <c r="H210" s="251">
        <v>2.8</v>
      </c>
      <c r="I210" s="252"/>
      <c r="J210" s="251">
        <f>ROUND(I210*H210,0)</f>
        <v>0</v>
      </c>
      <c r="K210" s="249" t="s">
        <v>164</v>
      </c>
      <c r="L210" s="253"/>
      <c r="M210" s="254" t="s">
        <v>1</v>
      </c>
      <c r="N210" s="255" t="s">
        <v>41</v>
      </c>
      <c r="O210" s="72"/>
      <c r="P210" s="195">
        <f>O210*H210</f>
        <v>0</v>
      </c>
      <c r="Q210" s="195">
        <v>2.0000000000000001E-4</v>
      </c>
      <c r="R210" s="195">
        <f>Q210*H210</f>
        <v>5.5999999999999995E-4</v>
      </c>
      <c r="S210" s="195">
        <v>0</v>
      </c>
      <c r="T210" s="196">
        <f>S210*H210</f>
        <v>0</v>
      </c>
      <c r="U210" s="35"/>
      <c r="V210" s="35"/>
      <c r="W210" s="35"/>
      <c r="X210" s="35"/>
      <c r="Y210" s="35"/>
      <c r="Z210" s="35"/>
      <c r="AA210" s="35"/>
      <c r="AB210" s="35"/>
      <c r="AC210" s="35"/>
      <c r="AD210" s="35"/>
      <c r="AE210" s="35"/>
      <c r="AR210" s="197" t="s">
        <v>224</v>
      </c>
      <c r="AT210" s="197" t="s">
        <v>250</v>
      </c>
      <c r="AU210" s="197" t="s">
        <v>85</v>
      </c>
      <c r="AY210" s="18" t="s">
        <v>158</v>
      </c>
      <c r="BE210" s="198">
        <f>IF(N210="základní",J210,0)</f>
        <v>0</v>
      </c>
      <c r="BF210" s="198">
        <f>IF(N210="snížená",J210,0)</f>
        <v>0</v>
      </c>
      <c r="BG210" s="198">
        <f>IF(N210="zákl. přenesená",J210,0)</f>
        <v>0</v>
      </c>
      <c r="BH210" s="198">
        <f>IF(N210="sníž. přenesená",J210,0)</f>
        <v>0</v>
      </c>
      <c r="BI210" s="198">
        <f>IF(N210="nulová",J210,0)</f>
        <v>0</v>
      </c>
      <c r="BJ210" s="18" t="s">
        <v>8</v>
      </c>
      <c r="BK210" s="198">
        <f>ROUND(I210*H210,0)</f>
        <v>0</v>
      </c>
      <c r="BL210" s="18" t="s">
        <v>165</v>
      </c>
      <c r="BM210" s="197" t="s">
        <v>5406</v>
      </c>
    </row>
    <row r="211" spans="1:65" s="13" customFormat="1" ht="11.25">
      <c r="B211" s="204"/>
      <c r="C211" s="205"/>
      <c r="D211" s="199" t="s">
        <v>169</v>
      </c>
      <c r="E211" s="206" t="s">
        <v>1</v>
      </c>
      <c r="F211" s="207" t="s">
        <v>5407</v>
      </c>
      <c r="G211" s="205"/>
      <c r="H211" s="208">
        <v>2.73</v>
      </c>
      <c r="I211" s="209"/>
      <c r="J211" s="205"/>
      <c r="K211" s="205"/>
      <c r="L211" s="210"/>
      <c r="M211" s="211"/>
      <c r="N211" s="212"/>
      <c r="O211" s="212"/>
      <c r="P211" s="212"/>
      <c r="Q211" s="212"/>
      <c r="R211" s="212"/>
      <c r="S211" s="212"/>
      <c r="T211" s="213"/>
      <c r="AT211" s="214" t="s">
        <v>169</v>
      </c>
      <c r="AU211" s="214" t="s">
        <v>85</v>
      </c>
      <c r="AV211" s="13" t="s">
        <v>85</v>
      </c>
      <c r="AW211" s="13" t="s">
        <v>32</v>
      </c>
      <c r="AX211" s="13" t="s">
        <v>76</v>
      </c>
      <c r="AY211" s="214" t="s">
        <v>158</v>
      </c>
    </row>
    <row r="212" spans="1:65" s="16" customFormat="1" ht="11.25">
      <c r="B212" s="236"/>
      <c r="C212" s="237"/>
      <c r="D212" s="199" t="s">
        <v>169</v>
      </c>
      <c r="E212" s="238" t="s">
        <v>1</v>
      </c>
      <c r="F212" s="239" t="s">
        <v>189</v>
      </c>
      <c r="G212" s="237"/>
      <c r="H212" s="240">
        <v>2.73</v>
      </c>
      <c r="I212" s="241"/>
      <c r="J212" s="237"/>
      <c r="K212" s="237"/>
      <c r="L212" s="242"/>
      <c r="M212" s="243"/>
      <c r="N212" s="244"/>
      <c r="O212" s="244"/>
      <c r="P212" s="244"/>
      <c r="Q212" s="244"/>
      <c r="R212" s="244"/>
      <c r="S212" s="244"/>
      <c r="T212" s="245"/>
      <c r="AT212" s="246" t="s">
        <v>169</v>
      </c>
      <c r="AU212" s="246" t="s">
        <v>85</v>
      </c>
      <c r="AV212" s="16" t="s">
        <v>165</v>
      </c>
      <c r="AW212" s="16" t="s">
        <v>32</v>
      </c>
      <c r="AX212" s="16" t="s">
        <v>76</v>
      </c>
      <c r="AY212" s="246" t="s">
        <v>158</v>
      </c>
    </row>
    <row r="213" spans="1:65" s="13" customFormat="1" ht="11.25">
      <c r="B213" s="204"/>
      <c r="C213" s="205"/>
      <c r="D213" s="199" t="s">
        <v>169</v>
      </c>
      <c r="E213" s="206" t="s">
        <v>1</v>
      </c>
      <c r="F213" s="207" t="s">
        <v>5408</v>
      </c>
      <c r="G213" s="205"/>
      <c r="H213" s="208">
        <v>2.8</v>
      </c>
      <c r="I213" s="209"/>
      <c r="J213" s="205"/>
      <c r="K213" s="205"/>
      <c r="L213" s="210"/>
      <c r="M213" s="211"/>
      <c r="N213" s="212"/>
      <c r="O213" s="212"/>
      <c r="P213" s="212"/>
      <c r="Q213" s="212"/>
      <c r="R213" s="212"/>
      <c r="S213" s="212"/>
      <c r="T213" s="213"/>
      <c r="AT213" s="214" t="s">
        <v>169</v>
      </c>
      <c r="AU213" s="214" t="s">
        <v>85</v>
      </c>
      <c r="AV213" s="13" t="s">
        <v>85</v>
      </c>
      <c r="AW213" s="13" t="s">
        <v>32</v>
      </c>
      <c r="AX213" s="13" t="s">
        <v>8</v>
      </c>
      <c r="AY213" s="214" t="s">
        <v>158</v>
      </c>
    </row>
    <row r="214" spans="1:65" s="2" customFormat="1" ht="24">
      <c r="A214" s="35"/>
      <c r="B214" s="36"/>
      <c r="C214" s="247" t="s">
        <v>267</v>
      </c>
      <c r="D214" s="247" t="s">
        <v>250</v>
      </c>
      <c r="E214" s="248" t="s">
        <v>773</v>
      </c>
      <c r="F214" s="249" t="s">
        <v>774</v>
      </c>
      <c r="G214" s="250" t="s">
        <v>309</v>
      </c>
      <c r="H214" s="251">
        <v>2.8</v>
      </c>
      <c r="I214" s="252"/>
      <c r="J214" s="251">
        <f>ROUND(I214*H214,0)</f>
        <v>0</v>
      </c>
      <c r="K214" s="249" t="s">
        <v>164</v>
      </c>
      <c r="L214" s="253"/>
      <c r="M214" s="254" t="s">
        <v>1</v>
      </c>
      <c r="N214" s="255" t="s">
        <v>41</v>
      </c>
      <c r="O214" s="72"/>
      <c r="P214" s="195">
        <f>O214*H214</f>
        <v>0</v>
      </c>
      <c r="Q214" s="195">
        <v>2.9999999999999997E-4</v>
      </c>
      <c r="R214" s="195">
        <f>Q214*H214</f>
        <v>8.3999999999999993E-4</v>
      </c>
      <c r="S214" s="195">
        <v>0</v>
      </c>
      <c r="T214" s="196">
        <f>S214*H214</f>
        <v>0</v>
      </c>
      <c r="U214" s="35"/>
      <c r="V214" s="35"/>
      <c r="W214" s="35"/>
      <c r="X214" s="35"/>
      <c r="Y214" s="35"/>
      <c r="Z214" s="35"/>
      <c r="AA214" s="35"/>
      <c r="AB214" s="35"/>
      <c r="AC214" s="35"/>
      <c r="AD214" s="35"/>
      <c r="AE214" s="35"/>
      <c r="AR214" s="197" t="s">
        <v>224</v>
      </c>
      <c r="AT214" s="197" t="s">
        <v>250</v>
      </c>
      <c r="AU214" s="197" t="s">
        <v>85</v>
      </c>
      <c r="AY214" s="18" t="s">
        <v>158</v>
      </c>
      <c r="BE214" s="198">
        <f>IF(N214="základní",J214,0)</f>
        <v>0</v>
      </c>
      <c r="BF214" s="198">
        <f>IF(N214="snížená",J214,0)</f>
        <v>0</v>
      </c>
      <c r="BG214" s="198">
        <f>IF(N214="zákl. přenesená",J214,0)</f>
        <v>0</v>
      </c>
      <c r="BH214" s="198">
        <f>IF(N214="sníž. přenesená",J214,0)</f>
        <v>0</v>
      </c>
      <c r="BI214" s="198">
        <f>IF(N214="nulová",J214,0)</f>
        <v>0</v>
      </c>
      <c r="BJ214" s="18" t="s">
        <v>8</v>
      </c>
      <c r="BK214" s="198">
        <f>ROUND(I214*H214,0)</f>
        <v>0</v>
      </c>
      <c r="BL214" s="18" t="s">
        <v>165</v>
      </c>
      <c r="BM214" s="197" t="s">
        <v>5409</v>
      </c>
    </row>
    <row r="215" spans="1:65" s="13" customFormat="1" ht="11.25">
      <c r="B215" s="204"/>
      <c r="C215" s="205"/>
      <c r="D215" s="199" t="s">
        <v>169</v>
      </c>
      <c r="E215" s="206" t="s">
        <v>1</v>
      </c>
      <c r="F215" s="207" t="s">
        <v>5408</v>
      </c>
      <c r="G215" s="205"/>
      <c r="H215" s="208">
        <v>2.8</v>
      </c>
      <c r="I215" s="209"/>
      <c r="J215" s="205"/>
      <c r="K215" s="205"/>
      <c r="L215" s="210"/>
      <c r="M215" s="211"/>
      <c r="N215" s="212"/>
      <c r="O215" s="212"/>
      <c r="P215" s="212"/>
      <c r="Q215" s="212"/>
      <c r="R215" s="212"/>
      <c r="S215" s="212"/>
      <c r="T215" s="213"/>
      <c r="AT215" s="214" t="s">
        <v>169</v>
      </c>
      <c r="AU215" s="214" t="s">
        <v>85</v>
      </c>
      <c r="AV215" s="13" t="s">
        <v>85</v>
      </c>
      <c r="AW215" s="13" t="s">
        <v>32</v>
      </c>
      <c r="AX215" s="13" t="s">
        <v>76</v>
      </c>
      <c r="AY215" s="214" t="s">
        <v>158</v>
      </c>
    </row>
    <row r="216" spans="1:65" s="16" customFormat="1" ht="11.25">
      <c r="B216" s="236"/>
      <c r="C216" s="237"/>
      <c r="D216" s="199" t="s">
        <v>169</v>
      </c>
      <c r="E216" s="238" t="s">
        <v>1</v>
      </c>
      <c r="F216" s="239" t="s">
        <v>189</v>
      </c>
      <c r="G216" s="237"/>
      <c r="H216" s="240">
        <v>2.8</v>
      </c>
      <c r="I216" s="241"/>
      <c r="J216" s="237"/>
      <c r="K216" s="237"/>
      <c r="L216" s="242"/>
      <c r="M216" s="243"/>
      <c r="N216" s="244"/>
      <c r="O216" s="244"/>
      <c r="P216" s="244"/>
      <c r="Q216" s="244"/>
      <c r="R216" s="244"/>
      <c r="S216" s="244"/>
      <c r="T216" s="245"/>
      <c r="AT216" s="246" t="s">
        <v>169</v>
      </c>
      <c r="AU216" s="246" t="s">
        <v>85</v>
      </c>
      <c r="AV216" s="16" t="s">
        <v>165</v>
      </c>
      <c r="AW216" s="16" t="s">
        <v>32</v>
      </c>
      <c r="AX216" s="16" t="s">
        <v>8</v>
      </c>
      <c r="AY216" s="246" t="s">
        <v>158</v>
      </c>
    </row>
    <row r="217" spans="1:65" s="2" customFormat="1" ht="36">
      <c r="A217" s="35"/>
      <c r="B217" s="36"/>
      <c r="C217" s="187" t="s">
        <v>9</v>
      </c>
      <c r="D217" s="187" t="s">
        <v>160</v>
      </c>
      <c r="E217" s="188" t="s">
        <v>5410</v>
      </c>
      <c r="F217" s="189" t="s">
        <v>5411</v>
      </c>
      <c r="G217" s="190" t="s">
        <v>163</v>
      </c>
      <c r="H217" s="191">
        <v>49.82</v>
      </c>
      <c r="I217" s="192"/>
      <c r="J217" s="191">
        <f>ROUND(I217*H217,0)</f>
        <v>0</v>
      </c>
      <c r="K217" s="189" t="s">
        <v>164</v>
      </c>
      <c r="L217" s="40"/>
      <c r="M217" s="193" t="s">
        <v>1</v>
      </c>
      <c r="N217" s="194" t="s">
        <v>41</v>
      </c>
      <c r="O217" s="72"/>
      <c r="P217" s="195">
        <f>O217*H217</f>
        <v>0</v>
      </c>
      <c r="Q217" s="195">
        <v>3.48E-3</v>
      </c>
      <c r="R217" s="195">
        <f>Q217*H217</f>
        <v>0.17337359999999999</v>
      </c>
      <c r="S217" s="195">
        <v>0</v>
      </c>
      <c r="T217" s="196">
        <f>S217*H217</f>
        <v>0</v>
      </c>
      <c r="U217" s="35"/>
      <c r="V217" s="35"/>
      <c r="W217" s="35"/>
      <c r="X217" s="35"/>
      <c r="Y217" s="35"/>
      <c r="Z217" s="35"/>
      <c r="AA217" s="35"/>
      <c r="AB217" s="35"/>
      <c r="AC217" s="35"/>
      <c r="AD217" s="35"/>
      <c r="AE217" s="35"/>
      <c r="AR217" s="197" t="s">
        <v>165</v>
      </c>
      <c r="AT217" s="197" t="s">
        <v>160</v>
      </c>
      <c r="AU217" s="197" t="s">
        <v>85</v>
      </c>
      <c r="AY217" s="18" t="s">
        <v>158</v>
      </c>
      <c r="BE217" s="198">
        <f>IF(N217="základní",J217,0)</f>
        <v>0</v>
      </c>
      <c r="BF217" s="198">
        <f>IF(N217="snížená",J217,0)</f>
        <v>0</v>
      </c>
      <c r="BG217" s="198">
        <f>IF(N217="zákl. přenesená",J217,0)</f>
        <v>0</v>
      </c>
      <c r="BH217" s="198">
        <f>IF(N217="sníž. přenesená",J217,0)</f>
        <v>0</v>
      </c>
      <c r="BI217" s="198">
        <f>IF(N217="nulová",J217,0)</f>
        <v>0</v>
      </c>
      <c r="BJ217" s="18" t="s">
        <v>8</v>
      </c>
      <c r="BK217" s="198">
        <f>ROUND(I217*H217,0)</f>
        <v>0</v>
      </c>
      <c r="BL217" s="18" t="s">
        <v>165</v>
      </c>
      <c r="BM217" s="197" t="s">
        <v>5412</v>
      </c>
    </row>
    <row r="218" spans="1:65" s="14" customFormat="1" ht="11.25">
      <c r="B218" s="215"/>
      <c r="C218" s="216"/>
      <c r="D218" s="199" t="s">
        <v>169</v>
      </c>
      <c r="E218" s="217" t="s">
        <v>1</v>
      </c>
      <c r="F218" s="218" t="s">
        <v>5391</v>
      </c>
      <c r="G218" s="216"/>
      <c r="H218" s="217" t="s">
        <v>1</v>
      </c>
      <c r="I218" s="219"/>
      <c r="J218" s="216"/>
      <c r="K218" s="216"/>
      <c r="L218" s="220"/>
      <c r="M218" s="221"/>
      <c r="N218" s="222"/>
      <c r="O218" s="222"/>
      <c r="P218" s="222"/>
      <c r="Q218" s="222"/>
      <c r="R218" s="222"/>
      <c r="S218" s="222"/>
      <c r="T218" s="223"/>
      <c r="AT218" s="224" t="s">
        <v>169</v>
      </c>
      <c r="AU218" s="224" t="s">
        <v>85</v>
      </c>
      <c r="AV218" s="14" t="s">
        <v>8</v>
      </c>
      <c r="AW218" s="14" t="s">
        <v>32</v>
      </c>
      <c r="AX218" s="14" t="s">
        <v>76</v>
      </c>
      <c r="AY218" s="224" t="s">
        <v>158</v>
      </c>
    </row>
    <row r="219" spans="1:65" s="13" customFormat="1" ht="11.25">
      <c r="B219" s="204"/>
      <c r="C219" s="205"/>
      <c r="D219" s="199" t="s">
        <v>169</v>
      </c>
      <c r="E219" s="206" t="s">
        <v>1</v>
      </c>
      <c r="F219" s="207" t="s">
        <v>5392</v>
      </c>
      <c r="G219" s="205"/>
      <c r="H219" s="208">
        <v>33.619999999999997</v>
      </c>
      <c r="I219" s="209"/>
      <c r="J219" s="205"/>
      <c r="K219" s="205"/>
      <c r="L219" s="210"/>
      <c r="M219" s="211"/>
      <c r="N219" s="212"/>
      <c r="O219" s="212"/>
      <c r="P219" s="212"/>
      <c r="Q219" s="212"/>
      <c r="R219" s="212"/>
      <c r="S219" s="212"/>
      <c r="T219" s="213"/>
      <c r="AT219" s="214" t="s">
        <v>169</v>
      </c>
      <c r="AU219" s="214" t="s">
        <v>85</v>
      </c>
      <c r="AV219" s="13" t="s">
        <v>85</v>
      </c>
      <c r="AW219" s="13" t="s">
        <v>32</v>
      </c>
      <c r="AX219" s="13" t="s">
        <v>76</v>
      </c>
      <c r="AY219" s="214" t="s">
        <v>158</v>
      </c>
    </row>
    <row r="220" spans="1:65" s="14" customFormat="1" ht="11.25">
      <c r="B220" s="215"/>
      <c r="C220" s="216"/>
      <c r="D220" s="199" t="s">
        <v>169</v>
      </c>
      <c r="E220" s="217" t="s">
        <v>1</v>
      </c>
      <c r="F220" s="218" t="s">
        <v>691</v>
      </c>
      <c r="G220" s="216"/>
      <c r="H220" s="217" t="s">
        <v>1</v>
      </c>
      <c r="I220" s="219"/>
      <c r="J220" s="216"/>
      <c r="K220" s="216"/>
      <c r="L220" s="220"/>
      <c r="M220" s="221"/>
      <c r="N220" s="222"/>
      <c r="O220" s="222"/>
      <c r="P220" s="222"/>
      <c r="Q220" s="222"/>
      <c r="R220" s="222"/>
      <c r="S220" s="222"/>
      <c r="T220" s="223"/>
      <c r="AT220" s="224" t="s">
        <v>169</v>
      </c>
      <c r="AU220" s="224" t="s">
        <v>85</v>
      </c>
      <c r="AV220" s="14" t="s">
        <v>8</v>
      </c>
      <c r="AW220" s="14" t="s">
        <v>32</v>
      </c>
      <c r="AX220" s="14" t="s">
        <v>76</v>
      </c>
      <c r="AY220" s="224" t="s">
        <v>158</v>
      </c>
    </row>
    <row r="221" spans="1:65" s="13" customFormat="1" ht="11.25">
      <c r="B221" s="204"/>
      <c r="C221" s="205"/>
      <c r="D221" s="199" t="s">
        <v>169</v>
      </c>
      <c r="E221" s="206" t="s">
        <v>1</v>
      </c>
      <c r="F221" s="207" t="s">
        <v>5393</v>
      </c>
      <c r="G221" s="205"/>
      <c r="H221" s="208">
        <v>16.2</v>
      </c>
      <c r="I221" s="209"/>
      <c r="J221" s="205"/>
      <c r="K221" s="205"/>
      <c r="L221" s="210"/>
      <c r="M221" s="211"/>
      <c r="N221" s="212"/>
      <c r="O221" s="212"/>
      <c r="P221" s="212"/>
      <c r="Q221" s="212"/>
      <c r="R221" s="212"/>
      <c r="S221" s="212"/>
      <c r="T221" s="213"/>
      <c r="AT221" s="214" t="s">
        <v>169</v>
      </c>
      <c r="AU221" s="214" t="s">
        <v>85</v>
      </c>
      <c r="AV221" s="13" t="s">
        <v>85</v>
      </c>
      <c r="AW221" s="13" t="s">
        <v>32</v>
      </c>
      <c r="AX221" s="13" t="s">
        <v>76</v>
      </c>
      <c r="AY221" s="214" t="s">
        <v>158</v>
      </c>
    </row>
    <row r="222" spans="1:65" s="16" customFormat="1" ht="11.25">
      <c r="B222" s="236"/>
      <c r="C222" s="237"/>
      <c r="D222" s="199" t="s">
        <v>169</v>
      </c>
      <c r="E222" s="238" t="s">
        <v>1</v>
      </c>
      <c r="F222" s="239" t="s">
        <v>189</v>
      </c>
      <c r="G222" s="237"/>
      <c r="H222" s="240">
        <v>49.819999999999993</v>
      </c>
      <c r="I222" s="241"/>
      <c r="J222" s="237"/>
      <c r="K222" s="237"/>
      <c r="L222" s="242"/>
      <c r="M222" s="243"/>
      <c r="N222" s="244"/>
      <c r="O222" s="244"/>
      <c r="P222" s="244"/>
      <c r="Q222" s="244"/>
      <c r="R222" s="244"/>
      <c r="S222" s="244"/>
      <c r="T222" s="245"/>
      <c r="AT222" s="246" t="s">
        <v>169</v>
      </c>
      <c r="AU222" s="246" t="s">
        <v>85</v>
      </c>
      <c r="AV222" s="16" t="s">
        <v>165</v>
      </c>
      <c r="AW222" s="16" t="s">
        <v>32</v>
      </c>
      <c r="AX222" s="16" t="s">
        <v>8</v>
      </c>
      <c r="AY222" s="246" t="s">
        <v>158</v>
      </c>
    </row>
    <row r="223" spans="1:65" s="2" customFormat="1" ht="24">
      <c r="A223" s="35"/>
      <c r="B223" s="36"/>
      <c r="C223" s="187" t="s">
        <v>283</v>
      </c>
      <c r="D223" s="187" t="s">
        <v>160</v>
      </c>
      <c r="E223" s="188" t="s">
        <v>784</v>
      </c>
      <c r="F223" s="189" t="s">
        <v>785</v>
      </c>
      <c r="G223" s="190" t="s">
        <v>309</v>
      </c>
      <c r="H223" s="191">
        <v>2.8</v>
      </c>
      <c r="I223" s="192"/>
      <c r="J223" s="191">
        <f>ROUND(I223*H223,0)</f>
        <v>0</v>
      </c>
      <c r="K223" s="189" t="s">
        <v>1</v>
      </c>
      <c r="L223" s="40"/>
      <c r="M223" s="193" t="s">
        <v>1</v>
      </c>
      <c r="N223" s="194" t="s">
        <v>41</v>
      </c>
      <c r="O223" s="72"/>
      <c r="P223" s="195">
        <f>O223*H223</f>
        <v>0</v>
      </c>
      <c r="Q223" s="195">
        <v>2.0650000000000002E-2</v>
      </c>
      <c r="R223" s="195">
        <f>Q223*H223</f>
        <v>5.7820000000000003E-2</v>
      </c>
      <c r="S223" s="195">
        <v>0</v>
      </c>
      <c r="T223" s="196">
        <f>S223*H223</f>
        <v>0</v>
      </c>
      <c r="U223" s="35"/>
      <c r="V223" s="35"/>
      <c r="W223" s="35"/>
      <c r="X223" s="35"/>
      <c r="Y223" s="35"/>
      <c r="Z223" s="35"/>
      <c r="AA223" s="35"/>
      <c r="AB223" s="35"/>
      <c r="AC223" s="35"/>
      <c r="AD223" s="35"/>
      <c r="AE223" s="35"/>
      <c r="AR223" s="197" t="s">
        <v>165</v>
      </c>
      <c r="AT223" s="197" t="s">
        <v>160</v>
      </c>
      <c r="AU223" s="197" t="s">
        <v>85</v>
      </c>
      <c r="AY223" s="18" t="s">
        <v>158</v>
      </c>
      <c r="BE223" s="198">
        <f>IF(N223="základní",J223,0)</f>
        <v>0</v>
      </c>
      <c r="BF223" s="198">
        <f>IF(N223="snížená",J223,0)</f>
        <v>0</v>
      </c>
      <c r="BG223" s="198">
        <f>IF(N223="zákl. přenesená",J223,0)</f>
        <v>0</v>
      </c>
      <c r="BH223" s="198">
        <f>IF(N223="sníž. přenesená",J223,0)</f>
        <v>0</v>
      </c>
      <c r="BI223" s="198">
        <f>IF(N223="nulová",J223,0)</f>
        <v>0</v>
      </c>
      <c r="BJ223" s="18" t="s">
        <v>8</v>
      </c>
      <c r="BK223" s="198">
        <f>ROUND(I223*H223,0)</f>
        <v>0</v>
      </c>
      <c r="BL223" s="18" t="s">
        <v>165</v>
      </c>
      <c r="BM223" s="197" t="s">
        <v>5413</v>
      </c>
    </row>
    <row r="224" spans="1:65" s="13" customFormat="1" ht="11.25">
      <c r="B224" s="204"/>
      <c r="C224" s="205"/>
      <c r="D224" s="199" t="s">
        <v>169</v>
      </c>
      <c r="E224" s="206" t="s">
        <v>1</v>
      </c>
      <c r="F224" s="207" t="s">
        <v>5408</v>
      </c>
      <c r="G224" s="205"/>
      <c r="H224" s="208">
        <v>2.8</v>
      </c>
      <c r="I224" s="209"/>
      <c r="J224" s="205"/>
      <c r="K224" s="205"/>
      <c r="L224" s="210"/>
      <c r="M224" s="211"/>
      <c r="N224" s="212"/>
      <c r="O224" s="212"/>
      <c r="P224" s="212"/>
      <c r="Q224" s="212"/>
      <c r="R224" s="212"/>
      <c r="S224" s="212"/>
      <c r="T224" s="213"/>
      <c r="AT224" s="214" t="s">
        <v>169</v>
      </c>
      <c r="AU224" s="214" t="s">
        <v>85</v>
      </c>
      <c r="AV224" s="13" t="s">
        <v>85</v>
      </c>
      <c r="AW224" s="13" t="s">
        <v>32</v>
      </c>
      <c r="AX224" s="13" t="s">
        <v>76</v>
      </c>
      <c r="AY224" s="214" t="s">
        <v>158</v>
      </c>
    </row>
    <row r="225" spans="1:65" s="16" customFormat="1" ht="11.25">
      <c r="B225" s="236"/>
      <c r="C225" s="237"/>
      <c r="D225" s="199" t="s">
        <v>169</v>
      </c>
      <c r="E225" s="238" t="s">
        <v>1</v>
      </c>
      <c r="F225" s="239" t="s">
        <v>189</v>
      </c>
      <c r="G225" s="237"/>
      <c r="H225" s="240">
        <v>2.8</v>
      </c>
      <c r="I225" s="241"/>
      <c r="J225" s="237"/>
      <c r="K225" s="237"/>
      <c r="L225" s="242"/>
      <c r="M225" s="243"/>
      <c r="N225" s="244"/>
      <c r="O225" s="244"/>
      <c r="P225" s="244"/>
      <c r="Q225" s="244"/>
      <c r="R225" s="244"/>
      <c r="S225" s="244"/>
      <c r="T225" s="245"/>
      <c r="AT225" s="246" t="s">
        <v>169</v>
      </c>
      <c r="AU225" s="246" t="s">
        <v>85</v>
      </c>
      <c r="AV225" s="16" t="s">
        <v>165</v>
      </c>
      <c r="AW225" s="16" t="s">
        <v>32</v>
      </c>
      <c r="AX225" s="16" t="s">
        <v>8</v>
      </c>
      <c r="AY225" s="246" t="s">
        <v>158</v>
      </c>
    </row>
    <row r="226" spans="1:65" s="2" customFormat="1" ht="36">
      <c r="A226" s="35"/>
      <c r="B226" s="36"/>
      <c r="C226" s="187" t="s">
        <v>288</v>
      </c>
      <c r="D226" s="187" t="s">
        <v>160</v>
      </c>
      <c r="E226" s="188" t="s">
        <v>788</v>
      </c>
      <c r="F226" s="189" t="s">
        <v>789</v>
      </c>
      <c r="G226" s="190" t="s">
        <v>163</v>
      </c>
      <c r="H226" s="191">
        <v>4.42</v>
      </c>
      <c r="I226" s="192"/>
      <c r="J226" s="191">
        <f>ROUND(I226*H226,0)</f>
        <v>0</v>
      </c>
      <c r="K226" s="189" t="s">
        <v>164</v>
      </c>
      <c r="L226" s="40"/>
      <c r="M226" s="193" t="s">
        <v>1</v>
      </c>
      <c r="N226" s="194" t="s">
        <v>41</v>
      </c>
      <c r="O226" s="72"/>
      <c r="P226" s="195">
        <f>O226*H226</f>
        <v>0</v>
      </c>
      <c r="Q226" s="195">
        <v>0</v>
      </c>
      <c r="R226" s="195">
        <f>Q226*H226</f>
        <v>0</v>
      </c>
      <c r="S226" s="195">
        <v>0</v>
      </c>
      <c r="T226" s="196">
        <f>S226*H226</f>
        <v>0</v>
      </c>
      <c r="U226" s="35"/>
      <c r="V226" s="35"/>
      <c r="W226" s="35"/>
      <c r="X226" s="35"/>
      <c r="Y226" s="35"/>
      <c r="Z226" s="35"/>
      <c r="AA226" s="35"/>
      <c r="AB226" s="35"/>
      <c r="AC226" s="35"/>
      <c r="AD226" s="35"/>
      <c r="AE226" s="35"/>
      <c r="AR226" s="197" t="s">
        <v>165</v>
      </c>
      <c r="AT226" s="197" t="s">
        <v>160</v>
      </c>
      <c r="AU226" s="197" t="s">
        <v>85</v>
      </c>
      <c r="AY226" s="18" t="s">
        <v>158</v>
      </c>
      <c r="BE226" s="198">
        <f>IF(N226="základní",J226,0)</f>
        <v>0</v>
      </c>
      <c r="BF226" s="198">
        <f>IF(N226="snížená",J226,0)</f>
        <v>0</v>
      </c>
      <c r="BG226" s="198">
        <f>IF(N226="zákl. přenesená",J226,0)</f>
        <v>0</v>
      </c>
      <c r="BH226" s="198">
        <f>IF(N226="sníž. přenesená",J226,0)</f>
        <v>0</v>
      </c>
      <c r="BI226" s="198">
        <f>IF(N226="nulová",J226,0)</f>
        <v>0</v>
      </c>
      <c r="BJ226" s="18" t="s">
        <v>8</v>
      </c>
      <c r="BK226" s="198">
        <f>ROUND(I226*H226,0)</f>
        <v>0</v>
      </c>
      <c r="BL226" s="18" t="s">
        <v>165</v>
      </c>
      <c r="BM226" s="197" t="s">
        <v>5414</v>
      </c>
    </row>
    <row r="227" spans="1:65" s="2" customFormat="1" ht="36">
      <c r="A227" s="35"/>
      <c r="B227" s="36"/>
      <c r="C227" s="37"/>
      <c r="D227" s="199" t="s">
        <v>167</v>
      </c>
      <c r="E227" s="37"/>
      <c r="F227" s="200" t="s">
        <v>791</v>
      </c>
      <c r="G227" s="37"/>
      <c r="H227" s="37"/>
      <c r="I227" s="201"/>
      <c r="J227" s="37"/>
      <c r="K227" s="37"/>
      <c r="L227" s="40"/>
      <c r="M227" s="202"/>
      <c r="N227" s="203"/>
      <c r="O227" s="72"/>
      <c r="P227" s="72"/>
      <c r="Q227" s="72"/>
      <c r="R227" s="72"/>
      <c r="S227" s="72"/>
      <c r="T227" s="73"/>
      <c r="U227" s="35"/>
      <c r="V227" s="35"/>
      <c r="W227" s="35"/>
      <c r="X227" s="35"/>
      <c r="Y227" s="35"/>
      <c r="Z227" s="35"/>
      <c r="AA227" s="35"/>
      <c r="AB227" s="35"/>
      <c r="AC227" s="35"/>
      <c r="AD227" s="35"/>
      <c r="AE227" s="35"/>
      <c r="AT227" s="18" t="s">
        <v>167</v>
      </c>
      <c r="AU227" s="18" t="s">
        <v>85</v>
      </c>
    </row>
    <row r="228" spans="1:65" s="13" customFormat="1" ht="11.25">
      <c r="B228" s="204"/>
      <c r="C228" s="205"/>
      <c r="D228" s="199" t="s">
        <v>169</v>
      </c>
      <c r="E228" s="206" t="s">
        <v>1</v>
      </c>
      <c r="F228" s="207" t="s">
        <v>5389</v>
      </c>
      <c r="G228" s="205"/>
      <c r="H228" s="208">
        <v>4.42</v>
      </c>
      <c r="I228" s="209"/>
      <c r="J228" s="205"/>
      <c r="K228" s="205"/>
      <c r="L228" s="210"/>
      <c r="M228" s="211"/>
      <c r="N228" s="212"/>
      <c r="O228" s="212"/>
      <c r="P228" s="212"/>
      <c r="Q228" s="212"/>
      <c r="R228" s="212"/>
      <c r="S228" s="212"/>
      <c r="T228" s="213"/>
      <c r="AT228" s="214" t="s">
        <v>169</v>
      </c>
      <c r="AU228" s="214" t="s">
        <v>85</v>
      </c>
      <c r="AV228" s="13" t="s">
        <v>85</v>
      </c>
      <c r="AW228" s="13" t="s">
        <v>32</v>
      </c>
      <c r="AX228" s="13" t="s">
        <v>8</v>
      </c>
      <c r="AY228" s="214" t="s">
        <v>158</v>
      </c>
    </row>
    <row r="229" spans="1:65" s="12" customFormat="1" ht="22.9" customHeight="1">
      <c r="B229" s="171"/>
      <c r="C229" s="172"/>
      <c r="D229" s="173" t="s">
        <v>75</v>
      </c>
      <c r="E229" s="185" t="s">
        <v>231</v>
      </c>
      <c r="F229" s="185" t="s">
        <v>848</v>
      </c>
      <c r="G229" s="172"/>
      <c r="H229" s="172"/>
      <c r="I229" s="175"/>
      <c r="J229" s="186">
        <f>BK229</f>
        <v>0</v>
      </c>
      <c r="K229" s="172"/>
      <c r="L229" s="177"/>
      <c r="M229" s="178"/>
      <c r="N229" s="179"/>
      <c r="O229" s="179"/>
      <c r="P229" s="180">
        <f>SUM(P230:P262)</f>
        <v>0</v>
      </c>
      <c r="Q229" s="179"/>
      <c r="R229" s="180">
        <f>SUM(R230:R262)</f>
        <v>0.13930619999999999</v>
      </c>
      <c r="S229" s="179"/>
      <c r="T229" s="181">
        <f>SUM(T230:T262)</f>
        <v>115.38283000000001</v>
      </c>
      <c r="AR229" s="182" t="s">
        <v>8</v>
      </c>
      <c r="AT229" s="183" t="s">
        <v>75</v>
      </c>
      <c r="AU229" s="183" t="s">
        <v>8</v>
      </c>
      <c r="AY229" s="182" t="s">
        <v>158</v>
      </c>
      <c r="BK229" s="184">
        <f>SUM(BK230:BK262)</f>
        <v>0</v>
      </c>
    </row>
    <row r="230" spans="1:65" s="2" customFormat="1" ht="36">
      <c r="A230" s="35"/>
      <c r="B230" s="36"/>
      <c r="C230" s="187" t="s">
        <v>295</v>
      </c>
      <c r="D230" s="187" t="s">
        <v>160</v>
      </c>
      <c r="E230" s="188" t="s">
        <v>903</v>
      </c>
      <c r="F230" s="189" t="s">
        <v>904</v>
      </c>
      <c r="G230" s="190" t="s">
        <v>163</v>
      </c>
      <c r="H230" s="191">
        <v>523.38</v>
      </c>
      <c r="I230" s="192"/>
      <c r="J230" s="191">
        <f>ROUND(I230*H230,0)</f>
        <v>0</v>
      </c>
      <c r="K230" s="189" t="s">
        <v>164</v>
      </c>
      <c r="L230" s="40"/>
      <c r="M230" s="193" t="s">
        <v>1</v>
      </c>
      <c r="N230" s="194" t="s">
        <v>41</v>
      </c>
      <c r="O230" s="72"/>
      <c r="P230" s="195">
        <f>O230*H230</f>
        <v>0</v>
      </c>
      <c r="Q230" s="195">
        <v>2.1000000000000001E-4</v>
      </c>
      <c r="R230" s="195">
        <f>Q230*H230</f>
        <v>0.1099098</v>
      </c>
      <c r="S230" s="195">
        <v>0</v>
      </c>
      <c r="T230" s="196">
        <f>S230*H230</f>
        <v>0</v>
      </c>
      <c r="U230" s="35"/>
      <c r="V230" s="35"/>
      <c r="W230" s="35"/>
      <c r="X230" s="35"/>
      <c r="Y230" s="35"/>
      <c r="Z230" s="35"/>
      <c r="AA230" s="35"/>
      <c r="AB230" s="35"/>
      <c r="AC230" s="35"/>
      <c r="AD230" s="35"/>
      <c r="AE230" s="35"/>
      <c r="AR230" s="197" t="s">
        <v>165</v>
      </c>
      <c r="AT230" s="197" t="s">
        <v>160</v>
      </c>
      <c r="AU230" s="197" t="s">
        <v>85</v>
      </c>
      <c r="AY230" s="18" t="s">
        <v>158</v>
      </c>
      <c r="BE230" s="198">
        <f>IF(N230="základní",J230,0)</f>
        <v>0</v>
      </c>
      <c r="BF230" s="198">
        <f>IF(N230="snížená",J230,0)</f>
        <v>0</v>
      </c>
      <c r="BG230" s="198">
        <f>IF(N230="zákl. přenesená",J230,0)</f>
        <v>0</v>
      </c>
      <c r="BH230" s="198">
        <f>IF(N230="sníž. přenesená",J230,0)</f>
        <v>0</v>
      </c>
      <c r="BI230" s="198">
        <f>IF(N230="nulová",J230,0)</f>
        <v>0</v>
      </c>
      <c r="BJ230" s="18" t="s">
        <v>8</v>
      </c>
      <c r="BK230" s="198">
        <f>ROUND(I230*H230,0)</f>
        <v>0</v>
      </c>
      <c r="BL230" s="18" t="s">
        <v>165</v>
      </c>
      <c r="BM230" s="197" t="s">
        <v>5415</v>
      </c>
    </row>
    <row r="231" spans="1:65" s="2" customFormat="1" ht="54">
      <c r="A231" s="35"/>
      <c r="B231" s="36"/>
      <c r="C231" s="37"/>
      <c r="D231" s="199" t="s">
        <v>167</v>
      </c>
      <c r="E231" s="37"/>
      <c r="F231" s="200" t="s">
        <v>906</v>
      </c>
      <c r="G231" s="37"/>
      <c r="H231" s="37"/>
      <c r="I231" s="201"/>
      <c r="J231" s="37"/>
      <c r="K231" s="37"/>
      <c r="L231" s="40"/>
      <c r="M231" s="202"/>
      <c r="N231" s="203"/>
      <c r="O231" s="72"/>
      <c r="P231" s="72"/>
      <c r="Q231" s="72"/>
      <c r="R231" s="72"/>
      <c r="S231" s="72"/>
      <c r="T231" s="73"/>
      <c r="U231" s="35"/>
      <c r="V231" s="35"/>
      <c r="W231" s="35"/>
      <c r="X231" s="35"/>
      <c r="Y231" s="35"/>
      <c r="Z231" s="35"/>
      <c r="AA231" s="35"/>
      <c r="AB231" s="35"/>
      <c r="AC231" s="35"/>
      <c r="AD231" s="35"/>
      <c r="AE231" s="35"/>
      <c r="AT231" s="18" t="s">
        <v>167</v>
      </c>
      <c r="AU231" s="18" t="s">
        <v>85</v>
      </c>
    </row>
    <row r="232" spans="1:65" s="14" customFormat="1" ht="11.25">
      <c r="B232" s="215"/>
      <c r="C232" s="216"/>
      <c r="D232" s="199" t="s">
        <v>169</v>
      </c>
      <c r="E232" s="217" t="s">
        <v>1</v>
      </c>
      <c r="F232" s="218" t="s">
        <v>908</v>
      </c>
      <c r="G232" s="216"/>
      <c r="H232" s="217" t="s">
        <v>1</v>
      </c>
      <c r="I232" s="219"/>
      <c r="J232" s="216"/>
      <c r="K232" s="216"/>
      <c r="L232" s="220"/>
      <c r="M232" s="221"/>
      <c r="N232" s="222"/>
      <c r="O232" s="222"/>
      <c r="P232" s="222"/>
      <c r="Q232" s="222"/>
      <c r="R232" s="222"/>
      <c r="S232" s="222"/>
      <c r="T232" s="223"/>
      <c r="AT232" s="224" t="s">
        <v>169</v>
      </c>
      <c r="AU232" s="224" t="s">
        <v>85</v>
      </c>
      <c r="AV232" s="14" t="s">
        <v>8</v>
      </c>
      <c r="AW232" s="14" t="s">
        <v>32</v>
      </c>
      <c r="AX232" s="14" t="s">
        <v>76</v>
      </c>
      <c r="AY232" s="224" t="s">
        <v>158</v>
      </c>
    </row>
    <row r="233" spans="1:65" s="13" customFormat="1" ht="22.5">
      <c r="B233" s="204"/>
      <c r="C233" s="205"/>
      <c r="D233" s="199" t="s">
        <v>169</v>
      </c>
      <c r="E233" s="206" t="s">
        <v>1</v>
      </c>
      <c r="F233" s="207" t="s">
        <v>5416</v>
      </c>
      <c r="G233" s="205"/>
      <c r="H233" s="208">
        <v>482.38</v>
      </c>
      <c r="I233" s="209"/>
      <c r="J233" s="205"/>
      <c r="K233" s="205"/>
      <c r="L233" s="210"/>
      <c r="M233" s="211"/>
      <c r="N233" s="212"/>
      <c r="O233" s="212"/>
      <c r="P233" s="212"/>
      <c r="Q233" s="212"/>
      <c r="R233" s="212"/>
      <c r="S233" s="212"/>
      <c r="T233" s="213"/>
      <c r="AT233" s="214" t="s">
        <v>169</v>
      </c>
      <c r="AU233" s="214" t="s">
        <v>85</v>
      </c>
      <c r="AV233" s="13" t="s">
        <v>85</v>
      </c>
      <c r="AW233" s="13" t="s">
        <v>32</v>
      </c>
      <c r="AX233" s="13" t="s">
        <v>76</v>
      </c>
      <c r="AY233" s="214" t="s">
        <v>158</v>
      </c>
    </row>
    <row r="234" spans="1:65" s="13" customFormat="1" ht="11.25">
      <c r="B234" s="204"/>
      <c r="C234" s="205"/>
      <c r="D234" s="199" t="s">
        <v>169</v>
      </c>
      <c r="E234" s="206" t="s">
        <v>1</v>
      </c>
      <c r="F234" s="207" t="s">
        <v>5417</v>
      </c>
      <c r="G234" s="205"/>
      <c r="H234" s="208">
        <v>41</v>
      </c>
      <c r="I234" s="209"/>
      <c r="J234" s="205"/>
      <c r="K234" s="205"/>
      <c r="L234" s="210"/>
      <c r="M234" s="211"/>
      <c r="N234" s="212"/>
      <c r="O234" s="212"/>
      <c r="P234" s="212"/>
      <c r="Q234" s="212"/>
      <c r="R234" s="212"/>
      <c r="S234" s="212"/>
      <c r="T234" s="213"/>
      <c r="AT234" s="214" t="s">
        <v>169</v>
      </c>
      <c r="AU234" s="214" t="s">
        <v>85</v>
      </c>
      <c r="AV234" s="13" t="s">
        <v>85</v>
      </c>
      <c r="AW234" s="13" t="s">
        <v>32</v>
      </c>
      <c r="AX234" s="13" t="s">
        <v>76</v>
      </c>
      <c r="AY234" s="214" t="s">
        <v>158</v>
      </c>
    </row>
    <row r="235" spans="1:65" s="16" customFormat="1" ht="11.25">
      <c r="B235" s="236"/>
      <c r="C235" s="237"/>
      <c r="D235" s="199" t="s">
        <v>169</v>
      </c>
      <c r="E235" s="238" t="s">
        <v>1</v>
      </c>
      <c r="F235" s="239" t="s">
        <v>189</v>
      </c>
      <c r="G235" s="237"/>
      <c r="H235" s="240">
        <v>523.38</v>
      </c>
      <c r="I235" s="241"/>
      <c r="J235" s="237"/>
      <c r="K235" s="237"/>
      <c r="L235" s="242"/>
      <c r="M235" s="243"/>
      <c r="N235" s="244"/>
      <c r="O235" s="244"/>
      <c r="P235" s="244"/>
      <c r="Q235" s="244"/>
      <c r="R235" s="244"/>
      <c r="S235" s="244"/>
      <c r="T235" s="245"/>
      <c r="AT235" s="246" t="s">
        <v>169</v>
      </c>
      <c r="AU235" s="246" t="s">
        <v>85</v>
      </c>
      <c r="AV235" s="16" t="s">
        <v>165</v>
      </c>
      <c r="AW235" s="16" t="s">
        <v>32</v>
      </c>
      <c r="AX235" s="16" t="s">
        <v>8</v>
      </c>
      <c r="AY235" s="246" t="s">
        <v>158</v>
      </c>
    </row>
    <row r="236" spans="1:65" s="2" customFormat="1" ht="24">
      <c r="A236" s="35"/>
      <c r="B236" s="36"/>
      <c r="C236" s="187" t="s">
        <v>300</v>
      </c>
      <c r="D236" s="187" t="s">
        <v>160</v>
      </c>
      <c r="E236" s="188" t="s">
        <v>816</v>
      </c>
      <c r="F236" s="189" t="s">
        <v>5418</v>
      </c>
      <c r="G236" s="190" t="s">
        <v>921</v>
      </c>
      <c r="H236" s="191">
        <v>1</v>
      </c>
      <c r="I236" s="192"/>
      <c r="J236" s="191">
        <f>ROUND(I236*H236,0)</f>
        <v>0</v>
      </c>
      <c r="K236" s="189" t="s">
        <v>1</v>
      </c>
      <c r="L236" s="40"/>
      <c r="M236" s="193" t="s">
        <v>1</v>
      </c>
      <c r="N236" s="194" t="s">
        <v>41</v>
      </c>
      <c r="O236" s="72"/>
      <c r="P236" s="195">
        <f>O236*H236</f>
        <v>0</v>
      </c>
      <c r="Q236" s="195">
        <v>0</v>
      </c>
      <c r="R236" s="195">
        <f>Q236*H236</f>
        <v>0</v>
      </c>
      <c r="S236" s="195">
        <v>0</v>
      </c>
      <c r="T236" s="196">
        <f>S236*H236</f>
        <v>0</v>
      </c>
      <c r="U236" s="35"/>
      <c r="V236" s="35"/>
      <c r="W236" s="35"/>
      <c r="X236" s="35"/>
      <c r="Y236" s="35"/>
      <c r="Z236" s="35"/>
      <c r="AA236" s="35"/>
      <c r="AB236" s="35"/>
      <c r="AC236" s="35"/>
      <c r="AD236" s="35"/>
      <c r="AE236" s="35"/>
      <c r="AR236" s="197" t="s">
        <v>165</v>
      </c>
      <c r="AT236" s="197" t="s">
        <v>160</v>
      </c>
      <c r="AU236" s="197" t="s">
        <v>85</v>
      </c>
      <c r="AY236" s="18" t="s">
        <v>158</v>
      </c>
      <c r="BE236" s="198">
        <f>IF(N236="základní",J236,0)</f>
        <v>0</v>
      </c>
      <c r="BF236" s="198">
        <f>IF(N236="snížená",J236,0)</f>
        <v>0</v>
      </c>
      <c r="BG236" s="198">
        <f>IF(N236="zákl. přenesená",J236,0)</f>
        <v>0</v>
      </c>
      <c r="BH236" s="198">
        <f>IF(N236="sníž. přenesená",J236,0)</f>
        <v>0</v>
      </c>
      <c r="BI236" s="198">
        <f>IF(N236="nulová",J236,0)</f>
        <v>0</v>
      </c>
      <c r="BJ236" s="18" t="s">
        <v>8</v>
      </c>
      <c r="BK236" s="198">
        <f>ROUND(I236*H236,0)</f>
        <v>0</v>
      </c>
      <c r="BL236" s="18" t="s">
        <v>165</v>
      </c>
      <c r="BM236" s="197" t="s">
        <v>5419</v>
      </c>
    </row>
    <row r="237" spans="1:65" s="2" customFormat="1" ht="16.5" customHeight="1">
      <c r="A237" s="35"/>
      <c r="B237" s="36"/>
      <c r="C237" s="187" t="s">
        <v>305</v>
      </c>
      <c r="D237" s="187" t="s">
        <v>160</v>
      </c>
      <c r="E237" s="188" t="s">
        <v>919</v>
      </c>
      <c r="F237" s="189" t="s">
        <v>5420</v>
      </c>
      <c r="G237" s="190" t="s">
        <v>921</v>
      </c>
      <c r="H237" s="191">
        <v>1</v>
      </c>
      <c r="I237" s="192"/>
      <c r="J237" s="191">
        <f>ROUND(I237*H237,0)</f>
        <v>0</v>
      </c>
      <c r="K237" s="189" t="s">
        <v>1</v>
      </c>
      <c r="L237" s="40"/>
      <c r="M237" s="193" t="s">
        <v>1</v>
      </c>
      <c r="N237" s="194" t="s">
        <v>41</v>
      </c>
      <c r="O237" s="72"/>
      <c r="P237" s="195">
        <f>O237*H237</f>
        <v>0</v>
      </c>
      <c r="Q237" s="195">
        <v>0</v>
      </c>
      <c r="R237" s="195">
        <f>Q237*H237</f>
        <v>0</v>
      </c>
      <c r="S237" s="195">
        <v>0</v>
      </c>
      <c r="T237" s="196">
        <f>S237*H237</f>
        <v>0</v>
      </c>
      <c r="U237" s="35"/>
      <c r="V237" s="35"/>
      <c r="W237" s="35"/>
      <c r="X237" s="35"/>
      <c r="Y237" s="35"/>
      <c r="Z237" s="35"/>
      <c r="AA237" s="35"/>
      <c r="AB237" s="35"/>
      <c r="AC237" s="35"/>
      <c r="AD237" s="35"/>
      <c r="AE237" s="35"/>
      <c r="AR237" s="197" t="s">
        <v>165</v>
      </c>
      <c r="AT237" s="197" t="s">
        <v>160</v>
      </c>
      <c r="AU237" s="197" t="s">
        <v>85</v>
      </c>
      <c r="AY237" s="18" t="s">
        <v>158</v>
      </c>
      <c r="BE237" s="198">
        <f>IF(N237="základní",J237,0)</f>
        <v>0</v>
      </c>
      <c r="BF237" s="198">
        <f>IF(N237="snížená",J237,0)</f>
        <v>0</v>
      </c>
      <c r="BG237" s="198">
        <f>IF(N237="zákl. přenesená",J237,0)</f>
        <v>0</v>
      </c>
      <c r="BH237" s="198">
        <f>IF(N237="sníž. přenesená",J237,0)</f>
        <v>0</v>
      </c>
      <c r="BI237" s="198">
        <f>IF(N237="nulová",J237,0)</f>
        <v>0</v>
      </c>
      <c r="BJ237" s="18" t="s">
        <v>8</v>
      </c>
      <c r="BK237" s="198">
        <f>ROUND(I237*H237,0)</f>
        <v>0</v>
      </c>
      <c r="BL237" s="18" t="s">
        <v>165</v>
      </c>
      <c r="BM237" s="197" t="s">
        <v>5421</v>
      </c>
    </row>
    <row r="238" spans="1:65" s="2" customFormat="1" ht="24">
      <c r="A238" s="35"/>
      <c r="B238" s="36"/>
      <c r="C238" s="187" t="s">
        <v>7</v>
      </c>
      <c r="D238" s="187" t="s">
        <v>160</v>
      </c>
      <c r="E238" s="188" t="s">
        <v>924</v>
      </c>
      <c r="F238" s="189" t="s">
        <v>5422</v>
      </c>
      <c r="G238" s="190" t="s">
        <v>921</v>
      </c>
      <c r="H238" s="191">
        <v>1</v>
      </c>
      <c r="I238" s="192"/>
      <c r="J238" s="191">
        <f>ROUND(I238*H238,0)</f>
        <v>0</v>
      </c>
      <c r="K238" s="189" t="s">
        <v>1</v>
      </c>
      <c r="L238" s="40"/>
      <c r="M238" s="193" t="s">
        <v>1</v>
      </c>
      <c r="N238" s="194" t="s">
        <v>41</v>
      </c>
      <c r="O238" s="72"/>
      <c r="P238" s="195">
        <f>O238*H238</f>
        <v>0</v>
      </c>
      <c r="Q238" s="195">
        <v>0</v>
      </c>
      <c r="R238" s="195">
        <f>Q238*H238</f>
        <v>0</v>
      </c>
      <c r="S238" s="195">
        <v>0</v>
      </c>
      <c r="T238" s="196">
        <f>S238*H238</f>
        <v>0</v>
      </c>
      <c r="U238" s="35"/>
      <c r="V238" s="35"/>
      <c r="W238" s="35"/>
      <c r="X238" s="35"/>
      <c r="Y238" s="35"/>
      <c r="Z238" s="35"/>
      <c r="AA238" s="35"/>
      <c r="AB238" s="35"/>
      <c r="AC238" s="35"/>
      <c r="AD238" s="35"/>
      <c r="AE238" s="35"/>
      <c r="AR238" s="197" t="s">
        <v>165</v>
      </c>
      <c r="AT238" s="197" t="s">
        <v>160</v>
      </c>
      <c r="AU238" s="197" t="s">
        <v>85</v>
      </c>
      <c r="AY238" s="18" t="s">
        <v>158</v>
      </c>
      <c r="BE238" s="198">
        <f>IF(N238="základní",J238,0)</f>
        <v>0</v>
      </c>
      <c r="BF238" s="198">
        <f>IF(N238="snížená",J238,0)</f>
        <v>0</v>
      </c>
      <c r="BG238" s="198">
        <f>IF(N238="zákl. přenesená",J238,0)</f>
        <v>0</v>
      </c>
      <c r="BH238" s="198">
        <f>IF(N238="sníž. přenesená",J238,0)</f>
        <v>0</v>
      </c>
      <c r="BI238" s="198">
        <f>IF(N238="nulová",J238,0)</f>
        <v>0</v>
      </c>
      <c r="BJ238" s="18" t="s">
        <v>8</v>
      </c>
      <c r="BK238" s="198">
        <f>ROUND(I238*H238,0)</f>
        <v>0</v>
      </c>
      <c r="BL238" s="18" t="s">
        <v>165</v>
      </c>
      <c r="BM238" s="197" t="s">
        <v>5423</v>
      </c>
    </row>
    <row r="239" spans="1:65" s="2" customFormat="1" ht="36">
      <c r="A239" s="35"/>
      <c r="B239" s="36"/>
      <c r="C239" s="187" t="s">
        <v>311</v>
      </c>
      <c r="D239" s="187" t="s">
        <v>160</v>
      </c>
      <c r="E239" s="188" t="s">
        <v>928</v>
      </c>
      <c r="F239" s="189" t="s">
        <v>929</v>
      </c>
      <c r="G239" s="190" t="s">
        <v>163</v>
      </c>
      <c r="H239" s="191">
        <v>734.91</v>
      </c>
      <c r="I239" s="192"/>
      <c r="J239" s="191">
        <f>ROUND(I239*H239,0)</f>
        <v>0</v>
      </c>
      <c r="K239" s="189" t="s">
        <v>164</v>
      </c>
      <c r="L239" s="40"/>
      <c r="M239" s="193" t="s">
        <v>1</v>
      </c>
      <c r="N239" s="194" t="s">
        <v>41</v>
      </c>
      <c r="O239" s="72"/>
      <c r="P239" s="195">
        <f>O239*H239</f>
        <v>0</v>
      </c>
      <c r="Q239" s="195">
        <v>4.0000000000000003E-5</v>
      </c>
      <c r="R239" s="195">
        <f>Q239*H239</f>
        <v>2.93964E-2</v>
      </c>
      <c r="S239" s="195">
        <v>0</v>
      </c>
      <c r="T239" s="196">
        <f>S239*H239</f>
        <v>0</v>
      </c>
      <c r="U239" s="35"/>
      <c r="V239" s="35"/>
      <c r="W239" s="35"/>
      <c r="X239" s="35"/>
      <c r="Y239" s="35"/>
      <c r="Z239" s="35"/>
      <c r="AA239" s="35"/>
      <c r="AB239" s="35"/>
      <c r="AC239" s="35"/>
      <c r="AD239" s="35"/>
      <c r="AE239" s="35"/>
      <c r="AR239" s="197" t="s">
        <v>165</v>
      </c>
      <c r="AT239" s="197" t="s">
        <v>160</v>
      </c>
      <c r="AU239" s="197" t="s">
        <v>85</v>
      </c>
      <c r="AY239" s="18" t="s">
        <v>158</v>
      </c>
      <c r="BE239" s="198">
        <f>IF(N239="základní",J239,0)</f>
        <v>0</v>
      </c>
      <c r="BF239" s="198">
        <f>IF(N239="snížená",J239,0)</f>
        <v>0</v>
      </c>
      <c r="BG239" s="198">
        <f>IF(N239="zákl. přenesená",J239,0)</f>
        <v>0</v>
      </c>
      <c r="BH239" s="198">
        <f>IF(N239="sníž. přenesená",J239,0)</f>
        <v>0</v>
      </c>
      <c r="BI239" s="198">
        <f>IF(N239="nulová",J239,0)</f>
        <v>0</v>
      </c>
      <c r="BJ239" s="18" t="s">
        <v>8</v>
      </c>
      <c r="BK239" s="198">
        <f>ROUND(I239*H239,0)</f>
        <v>0</v>
      </c>
      <c r="BL239" s="18" t="s">
        <v>165</v>
      </c>
      <c r="BM239" s="197" t="s">
        <v>5424</v>
      </c>
    </row>
    <row r="240" spans="1:65" s="2" customFormat="1" ht="198">
      <c r="A240" s="35"/>
      <c r="B240" s="36"/>
      <c r="C240" s="37"/>
      <c r="D240" s="199" t="s">
        <v>167</v>
      </c>
      <c r="E240" s="37"/>
      <c r="F240" s="200" t="s">
        <v>931</v>
      </c>
      <c r="G240" s="37"/>
      <c r="H240" s="37"/>
      <c r="I240" s="201"/>
      <c r="J240" s="37"/>
      <c r="K240" s="37"/>
      <c r="L240" s="40"/>
      <c r="M240" s="202"/>
      <c r="N240" s="203"/>
      <c r="O240" s="72"/>
      <c r="P240" s="72"/>
      <c r="Q240" s="72"/>
      <c r="R240" s="72"/>
      <c r="S240" s="72"/>
      <c r="T240" s="73"/>
      <c r="U240" s="35"/>
      <c r="V240" s="35"/>
      <c r="W240" s="35"/>
      <c r="X240" s="35"/>
      <c r="Y240" s="35"/>
      <c r="Z240" s="35"/>
      <c r="AA240" s="35"/>
      <c r="AB240" s="35"/>
      <c r="AC240" s="35"/>
      <c r="AD240" s="35"/>
      <c r="AE240" s="35"/>
      <c r="AT240" s="18" t="s">
        <v>167</v>
      </c>
      <c r="AU240" s="18" t="s">
        <v>85</v>
      </c>
    </row>
    <row r="241" spans="1:65" s="14" customFormat="1" ht="11.25">
      <c r="B241" s="215"/>
      <c r="C241" s="216"/>
      <c r="D241" s="199" t="s">
        <v>169</v>
      </c>
      <c r="E241" s="217" t="s">
        <v>1</v>
      </c>
      <c r="F241" s="218" t="s">
        <v>908</v>
      </c>
      <c r="G241" s="216"/>
      <c r="H241" s="217" t="s">
        <v>1</v>
      </c>
      <c r="I241" s="219"/>
      <c r="J241" s="216"/>
      <c r="K241" s="216"/>
      <c r="L241" s="220"/>
      <c r="M241" s="221"/>
      <c r="N241" s="222"/>
      <c r="O241" s="222"/>
      <c r="P241" s="222"/>
      <c r="Q241" s="222"/>
      <c r="R241" s="222"/>
      <c r="S241" s="222"/>
      <c r="T241" s="223"/>
      <c r="AT241" s="224" t="s">
        <v>169</v>
      </c>
      <c r="AU241" s="224" t="s">
        <v>85</v>
      </c>
      <c r="AV241" s="14" t="s">
        <v>8</v>
      </c>
      <c r="AW241" s="14" t="s">
        <v>32</v>
      </c>
      <c r="AX241" s="14" t="s">
        <v>76</v>
      </c>
      <c r="AY241" s="224" t="s">
        <v>158</v>
      </c>
    </row>
    <row r="242" spans="1:65" s="13" customFormat="1" ht="22.5">
      <c r="B242" s="204"/>
      <c r="C242" s="205"/>
      <c r="D242" s="199" t="s">
        <v>169</v>
      </c>
      <c r="E242" s="206" t="s">
        <v>1</v>
      </c>
      <c r="F242" s="207" t="s">
        <v>5416</v>
      </c>
      <c r="G242" s="205"/>
      <c r="H242" s="208">
        <v>482.38</v>
      </c>
      <c r="I242" s="209"/>
      <c r="J242" s="205"/>
      <c r="K242" s="205"/>
      <c r="L242" s="210"/>
      <c r="M242" s="211"/>
      <c r="N242" s="212"/>
      <c r="O242" s="212"/>
      <c r="P242" s="212"/>
      <c r="Q242" s="212"/>
      <c r="R242" s="212"/>
      <c r="S242" s="212"/>
      <c r="T242" s="213"/>
      <c r="AT242" s="214" t="s">
        <v>169</v>
      </c>
      <c r="AU242" s="214" t="s">
        <v>85</v>
      </c>
      <c r="AV242" s="13" t="s">
        <v>85</v>
      </c>
      <c r="AW242" s="13" t="s">
        <v>32</v>
      </c>
      <c r="AX242" s="13" t="s">
        <v>76</v>
      </c>
      <c r="AY242" s="214" t="s">
        <v>158</v>
      </c>
    </row>
    <row r="243" spans="1:65" s="14" customFormat="1" ht="11.25">
      <c r="B243" s="215"/>
      <c r="C243" s="216"/>
      <c r="D243" s="199" t="s">
        <v>169</v>
      </c>
      <c r="E243" s="217" t="s">
        <v>1</v>
      </c>
      <c r="F243" s="218" t="s">
        <v>5425</v>
      </c>
      <c r="G243" s="216"/>
      <c r="H243" s="217" t="s">
        <v>1</v>
      </c>
      <c r="I243" s="219"/>
      <c r="J243" s="216"/>
      <c r="K243" s="216"/>
      <c r="L243" s="220"/>
      <c r="M243" s="221"/>
      <c r="N243" s="222"/>
      <c r="O243" s="222"/>
      <c r="P243" s="222"/>
      <c r="Q243" s="222"/>
      <c r="R243" s="222"/>
      <c r="S243" s="222"/>
      <c r="T243" s="223"/>
      <c r="AT243" s="224" t="s">
        <v>169</v>
      </c>
      <c r="AU243" s="224" t="s">
        <v>85</v>
      </c>
      <c r="AV243" s="14" t="s">
        <v>8</v>
      </c>
      <c r="AW243" s="14" t="s">
        <v>32</v>
      </c>
      <c r="AX243" s="14" t="s">
        <v>76</v>
      </c>
      <c r="AY243" s="224" t="s">
        <v>158</v>
      </c>
    </row>
    <row r="244" spans="1:65" s="13" customFormat="1" ht="11.25">
      <c r="B244" s="204"/>
      <c r="C244" s="205"/>
      <c r="D244" s="199" t="s">
        <v>169</v>
      </c>
      <c r="E244" s="206" t="s">
        <v>1</v>
      </c>
      <c r="F244" s="207" t="s">
        <v>5426</v>
      </c>
      <c r="G244" s="205"/>
      <c r="H244" s="208">
        <v>252.53</v>
      </c>
      <c r="I244" s="209"/>
      <c r="J244" s="205"/>
      <c r="K244" s="205"/>
      <c r="L244" s="210"/>
      <c r="M244" s="211"/>
      <c r="N244" s="212"/>
      <c r="O244" s="212"/>
      <c r="P244" s="212"/>
      <c r="Q244" s="212"/>
      <c r="R244" s="212"/>
      <c r="S244" s="212"/>
      <c r="T244" s="213"/>
      <c r="AT244" s="214" t="s">
        <v>169</v>
      </c>
      <c r="AU244" s="214" t="s">
        <v>85</v>
      </c>
      <c r="AV244" s="13" t="s">
        <v>85</v>
      </c>
      <c r="AW244" s="13" t="s">
        <v>32</v>
      </c>
      <c r="AX244" s="13" t="s">
        <v>76</v>
      </c>
      <c r="AY244" s="214" t="s">
        <v>158</v>
      </c>
    </row>
    <row r="245" spans="1:65" s="16" customFormat="1" ht="11.25">
      <c r="B245" s="236"/>
      <c r="C245" s="237"/>
      <c r="D245" s="199" t="s">
        <v>169</v>
      </c>
      <c r="E245" s="238" t="s">
        <v>1</v>
      </c>
      <c r="F245" s="239" t="s">
        <v>189</v>
      </c>
      <c r="G245" s="237"/>
      <c r="H245" s="240">
        <v>734.91</v>
      </c>
      <c r="I245" s="241"/>
      <c r="J245" s="237"/>
      <c r="K245" s="237"/>
      <c r="L245" s="242"/>
      <c r="M245" s="243"/>
      <c r="N245" s="244"/>
      <c r="O245" s="244"/>
      <c r="P245" s="244"/>
      <c r="Q245" s="244"/>
      <c r="R245" s="244"/>
      <c r="S245" s="244"/>
      <c r="T245" s="245"/>
      <c r="AT245" s="246" t="s">
        <v>169</v>
      </c>
      <c r="AU245" s="246" t="s">
        <v>85</v>
      </c>
      <c r="AV245" s="16" t="s">
        <v>165</v>
      </c>
      <c r="AW245" s="16" t="s">
        <v>32</v>
      </c>
      <c r="AX245" s="16" t="s">
        <v>8</v>
      </c>
      <c r="AY245" s="246" t="s">
        <v>158</v>
      </c>
    </row>
    <row r="246" spans="1:65" s="2" customFormat="1" ht="44.25" customHeight="1">
      <c r="A246" s="35"/>
      <c r="B246" s="36"/>
      <c r="C246" s="187" t="s">
        <v>317</v>
      </c>
      <c r="D246" s="187" t="s">
        <v>160</v>
      </c>
      <c r="E246" s="188" t="s">
        <v>5427</v>
      </c>
      <c r="F246" s="189" t="s">
        <v>5428</v>
      </c>
      <c r="G246" s="190" t="s">
        <v>163</v>
      </c>
      <c r="H246" s="191">
        <v>269.51</v>
      </c>
      <c r="I246" s="192"/>
      <c r="J246" s="191">
        <f>ROUND(I246*H246,0)</f>
        <v>0</v>
      </c>
      <c r="K246" s="189" t="s">
        <v>164</v>
      </c>
      <c r="L246" s="40"/>
      <c r="M246" s="193" t="s">
        <v>1</v>
      </c>
      <c r="N246" s="194" t="s">
        <v>41</v>
      </c>
      <c r="O246" s="72"/>
      <c r="P246" s="195">
        <f>O246*H246</f>
        <v>0</v>
      </c>
      <c r="Q246" s="195">
        <v>0</v>
      </c>
      <c r="R246" s="195">
        <f>Q246*H246</f>
        <v>0</v>
      </c>
      <c r="S246" s="195">
        <v>0.13100000000000001</v>
      </c>
      <c r="T246" s="196">
        <f>S246*H246</f>
        <v>35.305810000000001</v>
      </c>
      <c r="U246" s="35"/>
      <c r="V246" s="35"/>
      <c r="W246" s="35"/>
      <c r="X246" s="35"/>
      <c r="Y246" s="35"/>
      <c r="Z246" s="35"/>
      <c r="AA246" s="35"/>
      <c r="AB246" s="35"/>
      <c r="AC246" s="35"/>
      <c r="AD246" s="35"/>
      <c r="AE246" s="35"/>
      <c r="AR246" s="197" t="s">
        <v>165</v>
      </c>
      <c r="AT246" s="197" t="s">
        <v>160</v>
      </c>
      <c r="AU246" s="197" t="s">
        <v>85</v>
      </c>
      <c r="AY246" s="18" t="s">
        <v>158</v>
      </c>
      <c r="BE246" s="198">
        <f>IF(N246="základní",J246,0)</f>
        <v>0</v>
      </c>
      <c r="BF246" s="198">
        <f>IF(N246="snížená",J246,0)</f>
        <v>0</v>
      </c>
      <c r="BG246" s="198">
        <f>IF(N246="zákl. přenesená",J246,0)</f>
        <v>0</v>
      </c>
      <c r="BH246" s="198">
        <f>IF(N246="sníž. přenesená",J246,0)</f>
        <v>0</v>
      </c>
      <c r="BI246" s="198">
        <f>IF(N246="nulová",J246,0)</f>
        <v>0</v>
      </c>
      <c r="BJ246" s="18" t="s">
        <v>8</v>
      </c>
      <c r="BK246" s="198">
        <f>ROUND(I246*H246,0)</f>
        <v>0</v>
      </c>
      <c r="BL246" s="18" t="s">
        <v>165</v>
      </c>
      <c r="BM246" s="197" t="s">
        <v>5429</v>
      </c>
    </row>
    <row r="247" spans="1:65" s="13" customFormat="1" ht="33.75">
      <c r="B247" s="204"/>
      <c r="C247" s="205"/>
      <c r="D247" s="199" t="s">
        <v>169</v>
      </c>
      <c r="E247" s="206" t="s">
        <v>1</v>
      </c>
      <c r="F247" s="207" t="s">
        <v>5430</v>
      </c>
      <c r="G247" s="205"/>
      <c r="H247" s="208">
        <v>269.51</v>
      </c>
      <c r="I247" s="209"/>
      <c r="J247" s="205"/>
      <c r="K247" s="205"/>
      <c r="L247" s="210"/>
      <c r="M247" s="211"/>
      <c r="N247" s="212"/>
      <c r="O247" s="212"/>
      <c r="P247" s="212"/>
      <c r="Q247" s="212"/>
      <c r="R247" s="212"/>
      <c r="S247" s="212"/>
      <c r="T247" s="213"/>
      <c r="AT247" s="214" t="s">
        <v>169</v>
      </c>
      <c r="AU247" s="214" t="s">
        <v>85</v>
      </c>
      <c r="AV247" s="13" t="s">
        <v>85</v>
      </c>
      <c r="AW247" s="13" t="s">
        <v>32</v>
      </c>
      <c r="AX247" s="13" t="s">
        <v>8</v>
      </c>
      <c r="AY247" s="214" t="s">
        <v>158</v>
      </c>
    </row>
    <row r="248" spans="1:65" s="2" customFormat="1" ht="44.25" customHeight="1">
      <c r="A248" s="35"/>
      <c r="B248" s="36"/>
      <c r="C248" s="187" t="s">
        <v>322</v>
      </c>
      <c r="D248" s="187" t="s">
        <v>160</v>
      </c>
      <c r="E248" s="188" t="s">
        <v>5431</v>
      </c>
      <c r="F248" s="189" t="s">
        <v>5432</v>
      </c>
      <c r="G248" s="190" t="s">
        <v>163</v>
      </c>
      <c r="H248" s="191">
        <v>122.18</v>
      </c>
      <c r="I248" s="192"/>
      <c r="J248" s="191">
        <f>ROUND(I248*H248,0)</f>
        <v>0</v>
      </c>
      <c r="K248" s="189" t="s">
        <v>164</v>
      </c>
      <c r="L248" s="40"/>
      <c r="M248" s="193" t="s">
        <v>1</v>
      </c>
      <c r="N248" s="194" t="s">
        <v>41</v>
      </c>
      <c r="O248" s="72"/>
      <c r="P248" s="195">
        <f>O248*H248</f>
        <v>0</v>
      </c>
      <c r="Q248" s="195">
        <v>0</v>
      </c>
      <c r="R248" s="195">
        <f>Q248*H248</f>
        <v>0</v>
      </c>
      <c r="S248" s="195">
        <v>0.26100000000000001</v>
      </c>
      <c r="T248" s="196">
        <f>S248*H248</f>
        <v>31.888980000000004</v>
      </c>
      <c r="U248" s="35"/>
      <c r="V248" s="35"/>
      <c r="W248" s="35"/>
      <c r="X248" s="35"/>
      <c r="Y248" s="35"/>
      <c r="Z248" s="35"/>
      <c r="AA248" s="35"/>
      <c r="AB248" s="35"/>
      <c r="AC248" s="35"/>
      <c r="AD248" s="35"/>
      <c r="AE248" s="35"/>
      <c r="AR248" s="197" t="s">
        <v>165</v>
      </c>
      <c r="AT248" s="197" t="s">
        <v>160</v>
      </c>
      <c r="AU248" s="197" t="s">
        <v>85</v>
      </c>
      <c r="AY248" s="18" t="s">
        <v>158</v>
      </c>
      <c r="BE248" s="198">
        <f>IF(N248="základní",J248,0)</f>
        <v>0</v>
      </c>
      <c r="BF248" s="198">
        <f>IF(N248="snížená",J248,0)</f>
        <v>0</v>
      </c>
      <c r="BG248" s="198">
        <f>IF(N248="zákl. přenesená",J248,0)</f>
        <v>0</v>
      </c>
      <c r="BH248" s="198">
        <f>IF(N248="sníž. přenesená",J248,0)</f>
        <v>0</v>
      </c>
      <c r="BI248" s="198">
        <f>IF(N248="nulová",J248,0)</f>
        <v>0</v>
      </c>
      <c r="BJ248" s="18" t="s">
        <v>8</v>
      </c>
      <c r="BK248" s="198">
        <f>ROUND(I248*H248,0)</f>
        <v>0</v>
      </c>
      <c r="BL248" s="18" t="s">
        <v>165</v>
      </c>
      <c r="BM248" s="197" t="s">
        <v>5433</v>
      </c>
    </row>
    <row r="249" spans="1:65" s="13" customFormat="1" ht="11.25">
      <c r="B249" s="204"/>
      <c r="C249" s="205"/>
      <c r="D249" s="199" t="s">
        <v>169</v>
      </c>
      <c r="E249" s="206" t="s">
        <v>1</v>
      </c>
      <c r="F249" s="207" t="s">
        <v>5434</v>
      </c>
      <c r="G249" s="205"/>
      <c r="H249" s="208">
        <v>122.18</v>
      </c>
      <c r="I249" s="209"/>
      <c r="J249" s="205"/>
      <c r="K249" s="205"/>
      <c r="L249" s="210"/>
      <c r="M249" s="211"/>
      <c r="N249" s="212"/>
      <c r="O249" s="212"/>
      <c r="P249" s="212"/>
      <c r="Q249" s="212"/>
      <c r="R249" s="212"/>
      <c r="S249" s="212"/>
      <c r="T249" s="213"/>
      <c r="AT249" s="214" t="s">
        <v>169</v>
      </c>
      <c r="AU249" s="214" t="s">
        <v>85</v>
      </c>
      <c r="AV249" s="13" t="s">
        <v>85</v>
      </c>
      <c r="AW249" s="13" t="s">
        <v>32</v>
      </c>
      <c r="AX249" s="13" t="s">
        <v>8</v>
      </c>
      <c r="AY249" s="214" t="s">
        <v>158</v>
      </c>
    </row>
    <row r="250" spans="1:65" s="2" customFormat="1" ht="48">
      <c r="A250" s="35"/>
      <c r="B250" s="36"/>
      <c r="C250" s="187" t="s">
        <v>328</v>
      </c>
      <c r="D250" s="187" t="s">
        <v>160</v>
      </c>
      <c r="E250" s="188" t="s">
        <v>5435</v>
      </c>
      <c r="F250" s="189" t="s">
        <v>5436</v>
      </c>
      <c r="G250" s="190" t="s">
        <v>173</v>
      </c>
      <c r="H250" s="191">
        <v>25.83</v>
      </c>
      <c r="I250" s="192"/>
      <c r="J250" s="191">
        <f>ROUND(I250*H250,0)</f>
        <v>0</v>
      </c>
      <c r="K250" s="189" t="s">
        <v>164</v>
      </c>
      <c r="L250" s="40"/>
      <c r="M250" s="193" t="s">
        <v>1</v>
      </c>
      <c r="N250" s="194" t="s">
        <v>41</v>
      </c>
      <c r="O250" s="72"/>
      <c r="P250" s="195">
        <f>O250*H250</f>
        <v>0</v>
      </c>
      <c r="Q250" s="195">
        <v>0</v>
      </c>
      <c r="R250" s="195">
        <f>Q250*H250</f>
        <v>0</v>
      </c>
      <c r="S250" s="195">
        <v>1.8</v>
      </c>
      <c r="T250" s="196">
        <f>S250*H250</f>
        <v>46.494</v>
      </c>
      <c r="U250" s="35"/>
      <c r="V250" s="35"/>
      <c r="W250" s="35"/>
      <c r="X250" s="35"/>
      <c r="Y250" s="35"/>
      <c r="Z250" s="35"/>
      <c r="AA250" s="35"/>
      <c r="AB250" s="35"/>
      <c r="AC250" s="35"/>
      <c r="AD250" s="35"/>
      <c r="AE250" s="35"/>
      <c r="AR250" s="197" t="s">
        <v>165</v>
      </c>
      <c r="AT250" s="197" t="s">
        <v>160</v>
      </c>
      <c r="AU250" s="197" t="s">
        <v>85</v>
      </c>
      <c r="AY250" s="18" t="s">
        <v>158</v>
      </c>
      <c r="BE250" s="198">
        <f>IF(N250="základní",J250,0)</f>
        <v>0</v>
      </c>
      <c r="BF250" s="198">
        <f>IF(N250="snížená",J250,0)</f>
        <v>0</v>
      </c>
      <c r="BG250" s="198">
        <f>IF(N250="zákl. přenesená",J250,0)</f>
        <v>0</v>
      </c>
      <c r="BH250" s="198">
        <f>IF(N250="sníž. přenesená",J250,0)</f>
        <v>0</v>
      </c>
      <c r="BI250" s="198">
        <f>IF(N250="nulová",J250,0)</f>
        <v>0</v>
      </c>
      <c r="BJ250" s="18" t="s">
        <v>8</v>
      </c>
      <c r="BK250" s="198">
        <f>ROUND(I250*H250,0)</f>
        <v>0</v>
      </c>
      <c r="BL250" s="18" t="s">
        <v>165</v>
      </c>
      <c r="BM250" s="197" t="s">
        <v>5437</v>
      </c>
    </row>
    <row r="251" spans="1:65" s="2" customFormat="1" ht="36">
      <c r="A251" s="35"/>
      <c r="B251" s="36"/>
      <c r="C251" s="37"/>
      <c r="D251" s="199" t="s">
        <v>167</v>
      </c>
      <c r="E251" s="37"/>
      <c r="F251" s="200" t="s">
        <v>5438</v>
      </c>
      <c r="G251" s="37"/>
      <c r="H251" s="37"/>
      <c r="I251" s="201"/>
      <c r="J251" s="37"/>
      <c r="K251" s="37"/>
      <c r="L251" s="40"/>
      <c r="M251" s="202"/>
      <c r="N251" s="203"/>
      <c r="O251" s="72"/>
      <c r="P251" s="72"/>
      <c r="Q251" s="72"/>
      <c r="R251" s="72"/>
      <c r="S251" s="72"/>
      <c r="T251" s="73"/>
      <c r="U251" s="35"/>
      <c r="V251" s="35"/>
      <c r="W251" s="35"/>
      <c r="X251" s="35"/>
      <c r="Y251" s="35"/>
      <c r="Z251" s="35"/>
      <c r="AA251" s="35"/>
      <c r="AB251" s="35"/>
      <c r="AC251" s="35"/>
      <c r="AD251" s="35"/>
      <c r="AE251" s="35"/>
      <c r="AT251" s="18" t="s">
        <v>167</v>
      </c>
      <c r="AU251" s="18" t="s">
        <v>85</v>
      </c>
    </row>
    <row r="252" spans="1:65" s="13" customFormat="1" ht="11.25">
      <c r="B252" s="204"/>
      <c r="C252" s="205"/>
      <c r="D252" s="199" t="s">
        <v>169</v>
      </c>
      <c r="E252" s="206" t="s">
        <v>1</v>
      </c>
      <c r="F252" s="207" t="s">
        <v>5439</v>
      </c>
      <c r="G252" s="205"/>
      <c r="H252" s="208">
        <v>25.83</v>
      </c>
      <c r="I252" s="209"/>
      <c r="J252" s="205"/>
      <c r="K252" s="205"/>
      <c r="L252" s="210"/>
      <c r="M252" s="211"/>
      <c r="N252" s="212"/>
      <c r="O252" s="212"/>
      <c r="P252" s="212"/>
      <c r="Q252" s="212"/>
      <c r="R252" s="212"/>
      <c r="S252" s="212"/>
      <c r="T252" s="213"/>
      <c r="AT252" s="214" t="s">
        <v>169</v>
      </c>
      <c r="AU252" s="214" t="s">
        <v>85</v>
      </c>
      <c r="AV252" s="13" t="s">
        <v>85</v>
      </c>
      <c r="AW252" s="13" t="s">
        <v>32</v>
      </c>
      <c r="AX252" s="13" t="s">
        <v>8</v>
      </c>
      <c r="AY252" s="214" t="s">
        <v>158</v>
      </c>
    </row>
    <row r="253" spans="1:65" s="2" customFormat="1" ht="36">
      <c r="A253" s="35"/>
      <c r="B253" s="36"/>
      <c r="C253" s="187" t="s">
        <v>334</v>
      </c>
      <c r="D253" s="187" t="s">
        <v>160</v>
      </c>
      <c r="E253" s="188" t="s">
        <v>5440</v>
      </c>
      <c r="F253" s="189" t="s">
        <v>5441</v>
      </c>
      <c r="G253" s="190" t="s">
        <v>163</v>
      </c>
      <c r="H253" s="191">
        <v>18.12</v>
      </c>
      <c r="I253" s="192"/>
      <c r="J253" s="191">
        <f>ROUND(I253*H253,0)</f>
        <v>0</v>
      </c>
      <c r="K253" s="189" t="s">
        <v>164</v>
      </c>
      <c r="L253" s="40"/>
      <c r="M253" s="193" t="s">
        <v>1</v>
      </c>
      <c r="N253" s="194" t="s">
        <v>41</v>
      </c>
      <c r="O253" s="72"/>
      <c r="P253" s="195">
        <f>O253*H253</f>
        <v>0</v>
      </c>
      <c r="Q253" s="195">
        <v>0</v>
      </c>
      <c r="R253" s="195">
        <f>Q253*H253</f>
        <v>0</v>
      </c>
      <c r="S253" s="195">
        <v>7.5999999999999998E-2</v>
      </c>
      <c r="T253" s="196">
        <f>S253*H253</f>
        <v>1.3771200000000001</v>
      </c>
      <c r="U253" s="35"/>
      <c r="V253" s="35"/>
      <c r="W253" s="35"/>
      <c r="X253" s="35"/>
      <c r="Y253" s="35"/>
      <c r="Z253" s="35"/>
      <c r="AA253" s="35"/>
      <c r="AB253" s="35"/>
      <c r="AC253" s="35"/>
      <c r="AD253" s="35"/>
      <c r="AE253" s="35"/>
      <c r="AR253" s="197" t="s">
        <v>165</v>
      </c>
      <c r="AT253" s="197" t="s">
        <v>160</v>
      </c>
      <c r="AU253" s="197" t="s">
        <v>85</v>
      </c>
      <c r="AY253" s="18" t="s">
        <v>158</v>
      </c>
      <c r="BE253" s="198">
        <f>IF(N253="základní",J253,0)</f>
        <v>0</v>
      </c>
      <c r="BF253" s="198">
        <f>IF(N253="snížená",J253,0)</f>
        <v>0</v>
      </c>
      <c r="BG253" s="198">
        <f>IF(N253="zákl. přenesená",J253,0)</f>
        <v>0</v>
      </c>
      <c r="BH253" s="198">
        <f>IF(N253="sníž. přenesená",J253,0)</f>
        <v>0</v>
      </c>
      <c r="BI253" s="198">
        <f>IF(N253="nulová",J253,0)</f>
        <v>0</v>
      </c>
      <c r="BJ253" s="18" t="s">
        <v>8</v>
      </c>
      <c r="BK253" s="198">
        <f>ROUND(I253*H253,0)</f>
        <v>0</v>
      </c>
      <c r="BL253" s="18" t="s">
        <v>165</v>
      </c>
      <c r="BM253" s="197" t="s">
        <v>5442</v>
      </c>
    </row>
    <row r="254" spans="1:65" s="2" customFormat="1" ht="36">
      <c r="A254" s="35"/>
      <c r="B254" s="36"/>
      <c r="C254" s="37"/>
      <c r="D254" s="199" t="s">
        <v>167</v>
      </c>
      <c r="E254" s="37"/>
      <c r="F254" s="200" t="s">
        <v>5443</v>
      </c>
      <c r="G254" s="37"/>
      <c r="H254" s="37"/>
      <c r="I254" s="201"/>
      <c r="J254" s="37"/>
      <c r="K254" s="37"/>
      <c r="L254" s="40"/>
      <c r="M254" s="202"/>
      <c r="N254" s="203"/>
      <c r="O254" s="72"/>
      <c r="P254" s="72"/>
      <c r="Q254" s="72"/>
      <c r="R254" s="72"/>
      <c r="S254" s="72"/>
      <c r="T254" s="73"/>
      <c r="U254" s="35"/>
      <c r="V254" s="35"/>
      <c r="W254" s="35"/>
      <c r="X254" s="35"/>
      <c r="Y254" s="35"/>
      <c r="Z254" s="35"/>
      <c r="AA254" s="35"/>
      <c r="AB254" s="35"/>
      <c r="AC254" s="35"/>
      <c r="AD254" s="35"/>
      <c r="AE254" s="35"/>
      <c r="AT254" s="18" t="s">
        <v>167</v>
      </c>
      <c r="AU254" s="18" t="s">
        <v>85</v>
      </c>
    </row>
    <row r="255" spans="1:65" s="13" customFormat="1" ht="11.25">
      <c r="B255" s="204"/>
      <c r="C255" s="205"/>
      <c r="D255" s="199" t="s">
        <v>169</v>
      </c>
      <c r="E255" s="206" t="s">
        <v>1</v>
      </c>
      <c r="F255" s="207" t="s">
        <v>5444</v>
      </c>
      <c r="G255" s="205"/>
      <c r="H255" s="208">
        <v>18.12</v>
      </c>
      <c r="I255" s="209"/>
      <c r="J255" s="205"/>
      <c r="K255" s="205"/>
      <c r="L255" s="210"/>
      <c r="M255" s="211"/>
      <c r="N255" s="212"/>
      <c r="O255" s="212"/>
      <c r="P255" s="212"/>
      <c r="Q255" s="212"/>
      <c r="R255" s="212"/>
      <c r="S255" s="212"/>
      <c r="T255" s="213"/>
      <c r="AT255" s="214" t="s">
        <v>169</v>
      </c>
      <c r="AU255" s="214" t="s">
        <v>85</v>
      </c>
      <c r="AV255" s="13" t="s">
        <v>85</v>
      </c>
      <c r="AW255" s="13" t="s">
        <v>32</v>
      </c>
      <c r="AX255" s="13" t="s">
        <v>8</v>
      </c>
      <c r="AY255" s="214" t="s">
        <v>158</v>
      </c>
    </row>
    <row r="256" spans="1:65" s="2" customFormat="1" ht="36">
      <c r="A256" s="35"/>
      <c r="B256" s="36"/>
      <c r="C256" s="187" t="s">
        <v>339</v>
      </c>
      <c r="D256" s="187" t="s">
        <v>160</v>
      </c>
      <c r="E256" s="188" t="s">
        <v>5445</v>
      </c>
      <c r="F256" s="189" t="s">
        <v>5446</v>
      </c>
      <c r="G256" s="190" t="s">
        <v>163</v>
      </c>
      <c r="H256" s="191">
        <v>3.66</v>
      </c>
      <c r="I256" s="192"/>
      <c r="J256" s="191">
        <f>ROUND(I256*H256,0)</f>
        <v>0</v>
      </c>
      <c r="K256" s="189" t="s">
        <v>164</v>
      </c>
      <c r="L256" s="40"/>
      <c r="M256" s="193" t="s">
        <v>1</v>
      </c>
      <c r="N256" s="194" t="s">
        <v>41</v>
      </c>
      <c r="O256" s="72"/>
      <c r="P256" s="195">
        <f>O256*H256</f>
        <v>0</v>
      </c>
      <c r="Q256" s="195">
        <v>0</v>
      </c>
      <c r="R256" s="195">
        <f>Q256*H256</f>
        <v>0</v>
      </c>
      <c r="S256" s="195">
        <v>2.5000000000000001E-2</v>
      </c>
      <c r="T256" s="196">
        <f>S256*H256</f>
        <v>9.1500000000000012E-2</v>
      </c>
      <c r="U256" s="35"/>
      <c r="V256" s="35"/>
      <c r="W256" s="35"/>
      <c r="X256" s="35"/>
      <c r="Y256" s="35"/>
      <c r="Z256" s="35"/>
      <c r="AA256" s="35"/>
      <c r="AB256" s="35"/>
      <c r="AC256" s="35"/>
      <c r="AD256" s="35"/>
      <c r="AE256" s="35"/>
      <c r="AR256" s="197" t="s">
        <v>165</v>
      </c>
      <c r="AT256" s="197" t="s">
        <v>160</v>
      </c>
      <c r="AU256" s="197" t="s">
        <v>85</v>
      </c>
      <c r="AY256" s="18" t="s">
        <v>158</v>
      </c>
      <c r="BE256" s="198">
        <f>IF(N256="základní",J256,0)</f>
        <v>0</v>
      </c>
      <c r="BF256" s="198">
        <f>IF(N256="snížená",J256,0)</f>
        <v>0</v>
      </c>
      <c r="BG256" s="198">
        <f>IF(N256="zákl. přenesená",J256,0)</f>
        <v>0</v>
      </c>
      <c r="BH256" s="198">
        <f>IF(N256="sníž. přenesená",J256,0)</f>
        <v>0</v>
      </c>
      <c r="BI256" s="198">
        <f>IF(N256="nulová",J256,0)</f>
        <v>0</v>
      </c>
      <c r="BJ256" s="18" t="s">
        <v>8</v>
      </c>
      <c r="BK256" s="198">
        <f>ROUND(I256*H256,0)</f>
        <v>0</v>
      </c>
      <c r="BL256" s="18" t="s">
        <v>165</v>
      </c>
      <c r="BM256" s="197" t="s">
        <v>5447</v>
      </c>
    </row>
    <row r="257" spans="1:65" s="2" customFormat="1" ht="36">
      <c r="A257" s="35"/>
      <c r="B257" s="36"/>
      <c r="C257" s="37"/>
      <c r="D257" s="199" t="s">
        <v>167</v>
      </c>
      <c r="E257" s="37"/>
      <c r="F257" s="200" t="s">
        <v>5443</v>
      </c>
      <c r="G257" s="37"/>
      <c r="H257" s="37"/>
      <c r="I257" s="201"/>
      <c r="J257" s="37"/>
      <c r="K257" s="37"/>
      <c r="L257" s="40"/>
      <c r="M257" s="202"/>
      <c r="N257" s="203"/>
      <c r="O257" s="72"/>
      <c r="P257" s="72"/>
      <c r="Q257" s="72"/>
      <c r="R257" s="72"/>
      <c r="S257" s="72"/>
      <c r="T257" s="73"/>
      <c r="U257" s="35"/>
      <c r="V257" s="35"/>
      <c r="W257" s="35"/>
      <c r="X257" s="35"/>
      <c r="Y257" s="35"/>
      <c r="Z257" s="35"/>
      <c r="AA257" s="35"/>
      <c r="AB257" s="35"/>
      <c r="AC257" s="35"/>
      <c r="AD257" s="35"/>
      <c r="AE257" s="35"/>
      <c r="AT257" s="18" t="s">
        <v>167</v>
      </c>
      <c r="AU257" s="18" t="s">
        <v>85</v>
      </c>
    </row>
    <row r="258" spans="1:65" s="13" customFormat="1" ht="11.25">
      <c r="B258" s="204"/>
      <c r="C258" s="205"/>
      <c r="D258" s="199" t="s">
        <v>169</v>
      </c>
      <c r="E258" s="206" t="s">
        <v>1</v>
      </c>
      <c r="F258" s="207" t="s">
        <v>5448</v>
      </c>
      <c r="G258" s="205"/>
      <c r="H258" s="208">
        <v>3.66</v>
      </c>
      <c r="I258" s="209"/>
      <c r="J258" s="205"/>
      <c r="K258" s="205"/>
      <c r="L258" s="210"/>
      <c r="M258" s="211"/>
      <c r="N258" s="212"/>
      <c r="O258" s="212"/>
      <c r="P258" s="212"/>
      <c r="Q258" s="212"/>
      <c r="R258" s="212"/>
      <c r="S258" s="212"/>
      <c r="T258" s="213"/>
      <c r="AT258" s="214" t="s">
        <v>169</v>
      </c>
      <c r="AU258" s="214" t="s">
        <v>85</v>
      </c>
      <c r="AV258" s="13" t="s">
        <v>85</v>
      </c>
      <c r="AW258" s="13" t="s">
        <v>32</v>
      </c>
      <c r="AX258" s="13" t="s">
        <v>8</v>
      </c>
      <c r="AY258" s="214" t="s">
        <v>158</v>
      </c>
    </row>
    <row r="259" spans="1:65" s="2" customFormat="1" ht="33" customHeight="1">
      <c r="A259" s="35"/>
      <c r="B259" s="36"/>
      <c r="C259" s="187" t="s">
        <v>348</v>
      </c>
      <c r="D259" s="187" t="s">
        <v>160</v>
      </c>
      <c r="E259" s="188" t="s">
        <v>5449</v>
      </c>
      <c r="F259" s="189" t="s">
        <v>5450</v>
      </c>
      <c r="G259" s="190" t="s">
        <v>163</v>
      </c>
      <c r="H259" s="191">
        <v>4.42</v>
      </c>
      <c r="I259" s="192"/>
      <c r="J259" s="191">
        <f>ROUND(I259*H259,0)</f>
        <v>0</v>
      </c>
      <c r="K259" s="189" t="s">
        <v>164</v>
      </c>
      <c r="L259" s="40"/>
      <c r="M259" s="193" t="s">
        <v>1</v>
      </c>
      <c r="N259" s="194" t="s">
        <v>41</v>
      </c>
      <c r="O259" s="72"/>
      <c r="P259" s="195">
        <f>O259*H259</f>
        <v>0</v>
      </c>
      <c r="Q259" s="195">
        <v>0</v>
      </c>
      <c r="R259" s="195">
        <f>Q259*H259</f>
        <v>0</v>
      </c>
      <c r="S259" s="195">
        <v>5.0999999999999997E-2</v>
      </c>
      <c r="T259" s="196">
        <f>S259*H259</f>
        <v>0.22541999999999998</v>
      </c>
      <c r="U259" s="35"/>
      <c r="V259" s="35"/>
      <c r="W259" s="35"/>
      <c r="X259" s="35"/>
      <c r="Y259" s="35"/>
      <c r="Z259" s="35"/>
      <c r="AA259" s="35"/>
      <c r="AB259" s="35"/>
      <c r="AC259" s="35"/>
      <c r="AD259" s="35"/>
      <c r="AE259" s="35"/>
      <c r="AR259" s="197" t="s">
        <v>165</v>
      </c>
      <c r="AT259" s="197" t="s">
        <v>160</v>
      </c>
      <c r="AU259" s="197" t="s">
        <v>85</v>
      </c>
      <c r="AY259" s="18" t="s">
        <v>158</v>
      </c>
      <c r="BE259" s="198">
        <f>IF(N259="základní",J259,0)</f>
        <v>0</v>
      </c>
      <c r="BF259" s="198">
        <f>IF(N259="snížená",J259,0)</f>
        <v>0</v>
      </c>
      <c r="BG259" s="198">
        <f>IF(N259="zákl. přenesená",J259,0)</f>
        <v>0</v>
      </c>
      <c r="BH259" s="198">
        <f>IF(N259="sníž. přenesená",J259,0)</f>
        <v>0</v>
      </c>
      <c r="BI259" s="198">
        <f>IF(N259="nulová",J259,0)</f>
        <v>0</v>
      </c>
      <c r="BJ259" s="18" t="s">
        <v>8</v>
      </c>
      <c r="BK259" s="198">
        <f>ROUND(I259*H259,0)</f>
        <v>0</v>
      </c>
      <c r="BL259" s="18" t="s">
        <v>165</v>
      </c>
      <c r="BM259" s="197" t="s">
        <v>5451</v>
      </c>
    </row>
    <row r="260" spans="1:65" s="2" customFormat="1" ht="45">
      <c r="A260" s="35"/>
      <c r="B260" s="36"/>
      <c r="C260" s="37"/>
      <c r="D260" s="199" t="s">
        <v>167</v>
      </c>
      <c r="E260" s="37"/>
      <c r="F260" s="200" t="s">
        <v>5452</v>
      </c>
      <c r="G260" s="37"/>
      <c r="H260" s="37"/>
      <c r="I260" s="201"/>
      <c r="J260" s="37"/>
      <c r="K260" s="37"/>
      <c r="L260" s="40"/>
      <c r="M260" s="202"/>
      <c r="N260" s="203"/>
      <c r="O260" s="72"/>
      <c r="P260" s="72"/>
      <c r="Q260" s="72"/>
      <c r="R260" s="72"/>
      <c r="S260" s="72"/>
      <c r="T260" s="73"/>
      <c r="U260" s="35"/>
      <c r="V260" s="35"/>
      <c r="W260" s="35"/>
      <c r="X260" s="35"/>
      <c r="Y260" s="35"/>
      <c r="Z260" s="35"/>
      <c r="AA260" s="35"/>
      <c r="AB260" s="35"/>
      <c r="AC260" s="35"/>
      <c r="AD260" s="35"/>
      <c r="AE260" s="35"/>
      <c r="AT260" s="18" t="s">
        <v>167</v>
      </c>
      <c r="AU260" s="18" t="s">
        <v>85</v>
      </c>
    </row>
    <row r="261" spans="1:65" s="13" customFormat="1" ht="11.25">
      <c r="B261" s="204"/>
      <c r="C261" s="205"/>
      <c r="D261" s="199" t="s">
        <v>169</v>
      </c>
      <c r="E261" s="206" t="s">
        <v>1</v>
      </c>
      <c r="F261" s="207" t="s">
        <v>5453</v>
      </c>
      <c r="G261" s="205"/>
      <c r="H261" s="208">
        <v>4.42</v>
      </c>
      <c r="I261" s="209"/>
      <c r="J261" s="205"/>
      <c r="K261" s="205"/>
      <c r="L261" s="210"/>
      <c r="M261" s="211"/>
      <c r="N261" s="212"/>
      <c r="O261" s="212"/>
      <c r="P261" s="212"/>
      <c r="Q261" s="212"/>
      <c r="R261" s="212"/>
      <c r="S261" s="212"/>
      <c r="T261" s="213"/>
      <c r="AT261" s="214" t="s">
        <v>169</v>
      </c>
      <c r="AU261" s="214" t="s">
        <v>85</v>
      </c>
      <c r="AV261" s="13" t="s">
        <v>85</v>
      </c>
      <c r="AW261" s="13" t="s">
        <v>32</v>
      </c>
      <c r="AX261" s="13" t="s">
        <v>76</v>
      </c>
      <c r="AY261" s="214" t="s">
        <v>158</v>
      </c>
    </row>
    <row r="262" spans="1:65" s="16" customFormat="1" ht="11.25">
      <c r="B262" s="236"/>
      <c r="C262" s="237"/>
      <c r="D262" s="199" t="s">
        <v>169</v>
      </c>
      <c r="E262" s="238" t="s">
        <v>1</v>
      </c>
      <c r="F262" s="239" t="s">
        <v>189</v>
      </c>
      <c r="G262" s="237"/>
      <c r="H262" s="240">
        <v>4.42</v>
      </c>
      <c r="I262" s="241"/>
      <c r="J262" s="237"/>
      <c r="K262" s="237"/>
      <c r="L262" s="242"/>
      <c r="M262" s="243"/>
      <c r="N262" s="244"/>
      <c r="O262" s="244"/>
      <c r="P262" s="244"/>
      <c r="Q262" s="244"/>
      <c r="R262" s="244"/>
      <c r="S262" s="244"/>
      <c r="T262" s="245"/>
      <c r="AT262" s="246" t="s">
        <v>169</v>
      </c>
      <c r="AU262" s="246" t="s">
        <v>85</v>
      </c>
      <c r="AV262" s="16" t="s">
        <v>165</v>
      </c>
      <c r="AW262" s="16" t="s">
        <v>32</v>
      </c>
      <c r="AX262" s="16" t="s">
        <v>8</v>
      </c>
      <c r="AY262" s="246" t="s">
        <v>158</v>
      </c>
    </row>
    <row r="263" spans="1:65" s="12" customFormat="1" ht="22.9" customHeight="1">
      <c r="B263" s="171"/>
      <c r="C263" s="172"/>
      <c r="D263" s="173" t="s">
        <v>75</v>
      </c>
      <c r="E263" s="185" t="s">
        <v>4090</v>
      </c>
      <c r="F263" s="185" t="s">
        <v>5454</v>
      </c>
      <c r="G263" s="172"/>
      <c r="H263" s="172"/>
      <c r="I263" s="175"/>
      <c r="J263" s="186">
        <f>BK263</f>
        <v>0</v>
      </c>
      <c r="K263" s="172"/>
      <c r="L263" s="177"/>
      <c r="M263" s="178"/>
      <c r="N263" s="179"/>
      <c r="O263" s="179"/>
      <c r="P263" s="180">
        <f>SUM(P264:P274)</f>
        <v>0</v>
      </c>
      <c r="Q263" s="179"/>
      <c r="R263" s="180">
        <f>SUM(R264:R274)</f>
        <v>0</v>
      </c>
      <c r="S263" s="179"/>
      <c r="T263" s="181">
        <f>SUM(T264:T274)</f>
        <v>0</v>
      </c>
      <c r="AR263" s="182" t="s">
        <v>8</v>
      </c>
      <c r="AT263" s="183" t="s">
        <v>75</v>
      </c>
      <c r="AU263" s="183" t="s">
        <v>8</v>
      </c>
      <c r="AY263" s="182" t="s">
        <v>158</v>
      </c>
      <c r="BK263" s="184">
        <f>SUM(BK264:BK274)</f>
        <v>0</v>
      </c>
    </row>
    <row r="264" spans="1:65" s="2" customFormat="1" ht="24">
      <c r="A264" s="35"/>
      <c r="B264" s="36"/>
      <c r="C264" s="187" t="s">
        <v>355</v>
      </c>
      <c r="D264" s="187" t="s">
        <v>160</v>
      </c>
      <c r="E264" s="188" t="s">
        <v>5455</v>
      </c>
      <c r="F264" s="189" t="s">
        <v>5456</v>
      </c>
      <c r="G264" s="190" t="s">
        <v>227</v>
      </c>
      <c r="H264" s="191">
        <v>117.88</v>
      </c>
      <c r="I264" s="192"/>
      <c r="J264" s="191">
        <f>ROUND(I264*H264,0)</f>
        <v>0</v>
      </c>
      <c r="K264" s="189" t="s">
        <v>164</v>
      </c>
      <c r="L264" s="40"/>
      <c r="M264" s="193" t="s">
        <v>1</v>
      </c>
      <c r="N264" s="194" t="s">
        <v>41</v>
      </c>
      <c r="O264" s="72"/>
      <c r="P264" s="195">
        <f>O264*H264</f>
        <v>0</v>
      </c>
      <c r="Q264" s="195">
        <v>0</v>
      </c>
      <c r="R264" s="195">
        <f>Q264*H264</f>
        <v>0</v>
      </c>
      <c r="S264" s="195">
        <v>0</v>
      </c>
      <c r="T264" s="196">
        <f>S264*H264</f>
        <v>0</v>
      </c>
      <c r="U264" s="35"/>
      <c r="V264" s="35"/>
      <c r="W264" s="35"/>
      <c r="X264" s="35"/>
      <c r="Y264" s="35"/>
      <c r="Z264" s="35"/>
      <c r="AA264" s="35"/>
      <c r="AB264" s="35"/>
      <c r="AC264" s="35"/>
      <c r="AD264" s="35"/>
      <c r="AE264" s="35"/>
      <c r="AR264" s="197" t="s">
        <v>165</v>
      </c>
      <c r="AT264" s="197" t="s">
        <v>160</v>
      </c>
      <c r="AU264" s="197" t="s">
        <v>85</v>
      </c>
      <c r="AY264" s="18" t="s">
        <v>158</v>
      </c>
      <c r="BE264" s="198">
        <f>IF(N264="základní",J264,0)</f>
        <v>0</v>
      </c>
      <c r="BF264" s="198">
        <f>IF(N264="snížená",J264,0)</f>
        <v>0</v>
      </c>
      <c r="BG264" s="198">
        <f>IF(N264="zákl. přenesená",J264,0)</f>
        <v>0</v>
      </c>
      <c r="BH264" s="198">
        <f>IF(N264="sníž. přenesená",J264,0)</f>
        <v>0</v>
      </c>
      <c r="BI264" s="198">
        <f>IF(N264="nulová",J264,0)</f>
        <v>0</v>
      </c>
      <c r="BJ264" s="18" t="s">
        <v>8</v>
      </c>
      <c r="BK264" s="198">
        <f>ROUND(I264*H264,0)</f>
        <v>0</v>
      </c>
      <c r="BL264" s="18" t="s">
        <v>165</v>
      </c>
      <c r="BM264" s="197" t="s">
        <v>5457</v>
      </c>
    </row>
    <row r="265" spans="1:65" s="2" customFormat="1" ht="27">
      <c r="A265" s="35"/>
      <c r="B265" s="36"/>
      <c r="C265" s="37"/>
      <c r="D265" s="199" t="s">
        <v>167</v>
      </c>
      <c r="E265" s="37"/>
      <c r="F265" s="200" t="s">
        <v>5458</v>
      </c>
      <c r="G265" s="37"/>
      <c r="H265" s="37"/>
      <c r="I265" s="201"/>
      <c r="J265" s="37"/>
      <c r="K265" s="37"/>
      <c r="L265" s="40"/>
      <c r="M265" s="202"/>
      <c r="N265" s="203"/>
      <c r="O265" s="72"/>
      <c r="P265" s="72"/>
      <c r="Q265" s="72"/>
      <c r="R265" s="72"/>
      <c r="S265" s="72"/>
      <c r="T265" s="73"/>
      <c r="U265" s="35"/>
      <c r="V265" s="35"/>
      <c r="W265" s="35"/>
      <c r="X265" s="35"/>
      <c r="Y265" s="35"/>
      <c r="Z265" s="35"/>
      <c r="AA265" s="35"/>
      <c r="AB265" s="35"/>
      <c r="AC265" s="35"/>
      <c r="AD265" s="35"/>
      <c r="AE265" s="35"/>
      <c r="AT265" s="18" t="s">
        <v>167</v>
      </c>
      <c r="AU265" s="18" t="s">
        <v>85</v>
      </c>
    </row>
    <row r="266" spans="1:65" s="2" customFormat="1" ht="44.25" customHeight="1">
      <c r="A266" s="35"/>
      <c r="B266" s="36"/>
      <c r="C266" s="187" t="s">
        <v>362</v>
      </c>
      <c r="D266" s="187" t="s">
        <v>160</v>
      </c>
      <c r="E266" s="188" t="s">
        <v>5459</v>
      </c>
      <c r="F266" s="189" t="s">
        <v>5460</v>
      </c>
      <c r="G266" s="190" t="s">
        <v>227</v>
      </c>
      <c r="H266" s="191">
        <v>117.88</v>
      </c>
      <c r="I266" s="192"/>
      <c r="J266" s="191">
        <f>ROUND(I266*H266,0)</f>
        <v>0</v>
      </c>
      <c r="K266" s="189" t="s">
        <v>164</v>
      </c>
      <c r="L266" s="40"/>
      <c r="M266" s="193" t="s">
        <v>1</v>
      </c>
      <c r="N266" s="194" t="s">
        <v>41</v>
      </c>
      <c r="O266" s="72"/>
      <c r="P266" s="195">
        <f>O266*H266</f>
        <v>0</v>
      </c>
      <c r="Q266" s="195">
        <v>0</v>
      </c>
      <c r="R266" s="195">
        <f>Q266*H266</f>
        <v>0</v>
      </c>
      <c r="S266" s="195">
        <v>0</v>
      </c>
      <c r="T266" s="196">
        <f>S266*H266</f>
        <v>0</v>
      </c>
      <c r="U266" s="35"/>
      <c r="V266" s="35"/>
      <c r="W266" s="35"/>
      <c r="X266" s="35"/>
      <c r="Y266" s="35"/>
      <c r="Z266" s="35"/>
      <c r="AA266" s="35"/>
      <c r="AB266" s="35"/>
      <c r="AC266" s="35"/>
      <c r="AD266" s="35"/>
      <c r="AE266" s="35"/>
      <c r="AR266" s="197" t="s">
        <v>165</v>
      </c>
      <c r="AT266" s="197" t="s">
        <v>160</v>
      </c>
      <c r="AU266" s="197" t="s">
        <v>85</v>
      </c>
      <c r="AY266" s="18" t="s">
        <v>158</v>
      </c>
      <c r="BE266" s="198">
        <f>IF(N266="základní",J266,0)</f>
        <v>0</v>
      </c>
      <c r="BF266" s="198">
        <f>IF(N266="snížená",J266,0)</f>
        <v>0</v>
      </c>
      <c r="BG266" s="198">
        <f>IF(N266="zákl. přenesená",J266,0)</f>
        <v>0</v>
      </c>
      <c r="BH266" s="198">
        <f>IF(N266="sníž. přenesená",J266,0)</f>
        <v>0</v>
      </c>
      <c r="BI266" s="198">
        <f>IF(N266="nulová",J266,0)</f>
        <v>0</v>
      </c>
      <c r="BJ266" s="18" t="s">
        <v>8</v>
      </c>
      <c r="BK266" s="198">
        <f>ROUND(I266*H266,0)</f>
        <v>0</v>
      </c>
      <c r="BL266" s="18" t="s">
        <v>165</v>
      </c>
      <c r="BM266" s="197" t="s">
        <v>5461</v>
      </c>
    </row>
    <row r="267" spans="1:65" s="2" customFormat="1" ht="108">
      <c r="A267" s="35"/>
      <c r="B267" s="36"/>
      <c r="C267" s="37"/>
      <c r="D267" s="199" t="s">
        <v>167</v>
      </c>
      <c r="E267" s="37"/>
      <c r="F267" s="200" t="s">
        <v>5462</v>
      </c>
      <c r="G267" s="37"/>
      <c r="H267" s="37"/>
      <c r="I267" s="201"/>
      <c r="J267" s="37"/>
      <c r="K267" s="37"/>
      <c r="L267" s="40"/>
      <c r="M267" s="202"/>
      <c r="N267" s="203"/>
      <c r="O267" s="72"/>
      <c r="P267" s="72"/>
      <c r="Q267" s="72"/>
      <c r="R267" s="72"/>
      <c r="S267" s="72"/>
      <c r="T267" s="73"/>
      <c r="U267" s="35"/>
      <c r="V267" s="35"/>
      <c r="W267" s="35"/>
      <c r="X267" s="35"/>
      <c r="Y267" s="35"/>
      <c r="Z267" s="35"/>
      <c r="AA267" s="35"/>
      <c r="AB267" s="35"/>
      <c r="AC267" s="35"/>
      <c r="AD267" s="35"/>
      <c r="AE267" s="35"/>
      <c r="AT267" s="18" t="s">
        <v>167</v>
      </c>
      <c r="AU267" s="18" t="s">
        <v>85</v>
      </c>
    </row>
    <row r="268" spans="1:65" s="2" customFormat="1" ht="33" customHeight="1">
      <c r="A268" s="35"/>
      <c r="B268" s="36"/>
      <c r="C268" s="187" t="s">
        <v>369</v>
      </c>
      <c r="D268" s="187" t="s">
        <v>160</v>
      </c>
      <c r="E268" s="188" t="s">
        <v>5463</v>
      </c>
      <c r="F268" s="189" t="s">
        <v>5464</v>
      </c>
      <c r="G268" s="190" t="s">
        <v>227</v>
      </c>
      <c r="H268" s="191">
        <v>117.88</v>
      </c>
      <c r="I268" s="192"/>
      <c r="J268" s="191">
        <f>ROUND(I268*H268,0)</f>
        <v>0</v>
      </c>
      <c r="K268" s="189" t="s">
        <v>164</v>
      </c>
      <c r="L268" s="40"/>
      <c r="M268" s="193" t="s">
        <v>1</v>
      </c>
      <c r="N268" s="194" t="s">
        <v>41</v>
      </c>
      <c r="O268" s="72"/>
      <c r="P268" s="195">
        <f>O268*H268</f>
        <v>0</v>
      </c>
      <c r="Q268" s="195">
        <v>0</v>
      </c>
      <c r="R268" s="195">
        <f>Q268*H268</f>
        <v>0</v>
      </c>
      <c r="S268" s="195">
        <v>0</v>
      </c>
      <c r="T268" s="196">
        <f>S268*H268</f>
        <v>0</v>
      </c>
      <c r="U268" s="35"/>
      <c r="V268" s="35"/>
      <c r="W268" s="35"/>
      <c r="X268" s="35"/>
      <c r="Y268" s="35"/>
      <c r="Z268" s="35"/>
      <c r="AA268" s="35"/>
      <c r="AB268" s="35"/>
      <c r="AC268" s="35"/>
      <c r="AD268" s="35"/>
      <c r="AE268" s="35"/>
      <c r="AR268" s="197" t="s">
        <v>165</v>
      </c>
      <c r="AT268" s="197" t="s">
        <v>160</v>
      </c>
      <c r="AU268" s="197" t="s">
        <v>85</v>
      </c>
      <c r="AY268" s="18" t="s">
        <v>158</v>
      </c>
      <c r="BE268" s="198">
        <f>IF(N268="základní",J268,0)</f>
        <v>0</v>
      </c>
      <c r="BF268" s="198">
        <f>IF(N268="snížená",J268,0)</f>
        <v>0</v>
      </c>
      <c r="BG268" s="198">
        <f>IF(N268="zákl. přenesená",J268,0)</f>
        <v>0</v>
      </c>
      <c r="BH268" s="198">
        <f>IF(N268="sníž. přenesená",J268,0)</f>
        <v>0</v>
      </c>
      <c r="BI268" s="198">
        <f>IF(N268="nulová",J268,0)</f>
        <v>0</v>
      </c>
      <c r="BJ268" s="18" t="s">
        <v>8</v>
      </c>
      <c r="BK268" s="198">
        <f>ROUND(I268*H268,0)</f>
        <v>0</v>
      </c>
      <c r="BL268" s="18" t="s">
        <v>165</v>
      </c>
      <c r="BM268" s="197" t="s">
        <v>5465</v>
      </c>
    </row>
    <row r="269" spans="1:65" s="2" customFormat="1" ht="72">
      <c r="A269" s="35"/>
      <c r="B269" s="36"/>
      <c r="C269" s="37"/>
      <c r="D269" s="199" t="s">
        <v>167</v>
      </c>
      <c r="E269" s="37"/>
      <c r="F269" s="200" t="s">
        <v>5466</v>
      </c>
      <c r="G269" s="37"/>
      <c r="H269" s="37"/>
      <c r="I269" s="201"/>
      <c r="J269" s="37"/>
      <c r="K269" s="37"/>
      <c r="L269" s="40"/>
      <c r="M269" s="202"/>
      <c r="N269" s="203"/>
      <c r="O269" s="72"/>
      <c r="P269" s="72"/>
      <c r="Q269" s="72"/>
      <c r="R269" s="72"/>
      <c r="S269" s="72"/>
      <c r="T269" s="73"/>
      <c r="U269" s="35"/>
      <c r="V269" s="35"/>
      <c r="W269" s="35"/>
      <c r="X269" s="35"/>
      <c r="Y269" s="35"/>
      <c r="Z269" s="35"/>
      <c r="AA269" s="35"/>
      <c r="AB269" s="35"/>
      <c r="AC269" s="35"/>
      <c r="AD269" s="35"/>
      <c r="AE269" s="35"/>
      <c r="AT269" s="18" t="s">
        <v>167</v>
      </c>
      <c r="AU269" s="18" t="s">
        <v>85</v>
      </c>
    </row>
    <row r="270" spans="1:65" s="2" customFormat="1" ht="44.25" customHeight="1">
      <c r="A270" s="35"/>
      <c r="B270" s="36"/>
      <c r="C270" s="187" t="s">
        <v>373</v>
      </c>
      <c r="D270" s="187" t="s">
        <v>160</v>
      </c>
      <c r="E270" s="188" t="s">
        <v>5467</v>
      </c>
      <c r="F270" s="189" t="s">
        <v>5468</v>
      </c>
      <c r="G270" s="190" t="s">
        <v>227</v>
      </c>
      <c r="H270" s="191">
        <v>1056.51</v>
      </c>
      <c r="I270" s="192"/>
      <c r="J270" s="191">
        <f>ROUND(I270*H270,0)</f>
        <v>0</v>
      </c>
      <c r="K270" s="189" t="s">
        <v>164</v>
      </c>
      <c r="L270" s="40"/>
      <c r="M270" s="193" t="s">
        <v>1</v>
      </c>
      <c r="N270" s="194" t="s">
        <v>41</v>
      </c>
      <c r="O270" s="72"/>
      <c r="P270" s="195">
        <f>O270*H270</f>
        <v>0</v>
      </c>
      <c r="Q270" s="195">
        <v>0</v>
      </c>
      <c r="R270" s="195">
        <f>Q270*H270</f>
        <v>0</v>
      </c>
      <c r="S270" s="195">
        <v>0</v>
      </c>
      <c r="T270" s="196">
        <f>S270*H270</f>
        <v>0</v>
      </c>
      <c r="U270" s="35"/>
      <c r="V270" s="35"/>
      <c r="W270" s="35"/>
      <c r="X270" s="35"/>
      <c r="Y270" s="35"/>
      <c r="Z270" s="35"/>
      <c r="AA270" s="35"/>
      <c r="AB270" s="35"/>
      <c r="AC270" s="35"/>
      <c r="AD270" s="35"/>
      <c r="AE270" s="35"/>
      <c r="AR270" s="197" t="s">
        <v>165</v>
      </c>
      <c r="AT270" s="197" t="s">
        <v>160</v>
      </c>
      <c r="AU270" s="197" t="s">
        <v>85</v>
      </c>
      <c r="AY270" s="18" t="s">
        <v>158</v>
      </c>
      <c r="BE270" s="198">
        <f>IF(N270="základní",J270,0)</f>
        <v>0</v>
      </c>
      <c r="BF270" s="198">
        <f>IF(N270="snížená",J270,0)</f>
        <v>0</v>
      </c>
      <c r="BG270" s="198">
        <f>IF(N270="zákl. přenesená",J270,0)</f>
        <v>0</v>
      </c>
      <c r="BH270" s="198">
        <f>IF(N270="sníž. přenesená",J270,0)</f>
        <v>0</v>
      </c>
      <c r="BI270" s="198">
        <f>IF(N270="nulová",J270,0)</f>
        <v>0</v>
      </c>
      <c r="BJ270" s="18" t="s">
        <v>8</v>
      </c>
      <c r="BK270" s="198">
        <f>ROUND(I270*H270,0)</f>
        <v>0</v>
      </c>
      <c r="BL270" s="18" t="s">
        <v>165</v>
      </c>
      <c r="BM270" s="197" t="s">
        <v>5469</v>
      </c>
    </row>
    <row r="271" spans="1:65" s="2" customFormat="1" ht="72">
      <c r="A271" s="35"/>
      <c r="B271" s="36"/>
      <c r="C271" s="37"/>
      <c r="D271" s="199" t="s">
        <v>167</v>
      </c>
      <c r="E271" s="37"/>
      <c r="F271" s="200" t="s">
        <v>5466</v>
      </c>
      <c r="G271" s="37"/>
      <c r="H271" s="37"/>
      <c r="I271" s="201"/>
      <c r="J271" s="37"/>
      <c r="K271" s="37"/>
      <c r="L271" s="40"/>
      <c r="M271" s="202"/>
      <c r="N271" s="203"/>
      <c r="O271" s="72"/>
      <c r="P271" s="72"/>
      <c r="Q271" s="72"/>
      <c r="R271" s="72"/>
      <c r="S271" s="72"/>
      <c r="T271" s="73"/>
      <c r="U271" s="35"/>
      <c r="V271" s="35"/>
      <c r="W271" s="35"/>
      <c r="X271" s="35"/>
      <c r="Y271" s="35"/>
      <c r="Z271" s="35"/>
      <c r="AA271" s="35"/>
      <c r="AB271" s="35"/>
      <c r="AC271" s="35"/>
      <c r="AD271" s="35"/>
      <c r="AE271" s="35"/>
      <c r="AT271" s="18" t="s">
        <v>167</v>
      </c>
      <c r="AU271" s="18" t="s">
        <v>85</v>
      </c>
    </row>
    <row r="272" spans="1:65" s="13" customFormat="1" ht="11.25">
      <c r="B272" s="204"/>
      <c r="C272" s="205"/>
      <c r="D272" s="199" t="s">
        <v>169</v>
      </c>
      <c r="E272" s="206" t="s">
        <v>1</v>
      </c>
      <c r="F272" s="207" t="s">
        <v>5470</v>
      </c>
      <c r="G272" s="205"/>
      <c r="H272" s="208">
        <v>1056.51</v>
      </c>
      <c r="I272" s="209"/>
      <c r="J272" s="205"/>
      <c r="K272" s="205"/>
      <c r="L272" s="210"/>
      <c r="M272" s="211"/>
      <c r="N272" s="212"/>
      <c r="O272" s="212"/>
      <c r="P272" s="212"/>
      <c r="Q272" s="212"/>
      <c r="R272" s="212"/>
      <c r="S272" s="212"/>
      <c r="T272" s="213"/>
      <c r="AT272" s="214" t="s">
        <v>169</v>
      </c>
      <c r="AU272" s="214" t="s">
        <v>85</v>
      </c>
      <c r="AV272" s="13" t="s">
        <v>85</v>
      </c>
      <c r="AW272" s="13" t="s">
        <v>32</v>
      </c>
      <c r="AX272" s="13" t="s">
        <v>8</v>
      </c>
      <c r="AY272" s="214" t="s">
        <v>158</v>
      </c>
    </row>
    <row r="273" spans="1:65" s="2" customFormat="1" ht="44.25" customHeight="1">
      <c r="A273" s="35"/>
      <c r="B273" s="36"/>
      <c r="C273" s="187" t="s">
        <v>379</v>
      </c>
      <c r="D273" s="187" t="s">
        <v>160</v>
      </c>
      <c r="E273" s="188" t="s">
        <v>5471</v>
      </c>
      <c r="F273" s="189" t="s">
        <v>5472</v>
      </c>
      <c r="G273" s="190" t="s">
        <v>227</v>
      </c>
      <c r="H273" s="191">
        <v>117.39</v>
      </c>
      <c r="I273" s="192"/>
      <c r="J273" s="191">
        <f>ROUND(I273*H273,0)</f>
        <v>0</v>
      </c>
      <c r="K273" s="189" t="s">
        <v>164</v>
      </c>
      <c r="L273" s="40"/>
      <c r="M273" s="193" t="s">
        <v>1</v>
      </c>
      <c r="N273" s="194" t="s">
        <v>41</v>
      </c>
      <c r="O273" s="72"/>
      <c r="P273" s="195">
        <f>O273*H273</f>
        <v>0</v>
      </c>
      <c r="Q273" s="195">
        <v>0</v>
      </c>
      <c r="R273" s="195">
        <f>Q273*H273</f>
        <v>0</v>
      </c>
      <c r="S273" s="195">
        <v>0</v>
      </c>
      <c r="T273" s="196">
        <f>S273*H273</f>
        <v>0</v>
      </c>
      <c r="U273" s="35"/>
      <c r="V273" s="35"/>
      <c r="W273" s="35"/>
      <c r="X273" s="35"/>
      <c r="Y273" s="35"/>
      <c r="Z273" s="35"/>
      <c r="AA273" s="35"/>
      <c r="AB273" s="35"/>
      <c r="AC273" s="35"/>
      <c r="AD273" s="35"/>
      <c r="AE273" s="35"/>
      <c r="AR273" s="197" t="s">
        <v>165</v>
      </c>
      <c r="AT273" s="197" t="s">
        <v>160</v>
      </c>
      <c r="AU273" s="197" t="s">
        <v>85</v>
      </c>
      <c r="AY273" s="18" t="s">
        <v>158</v>
      </c>
      <c r="BE273" s="198">
        <f>IF(N273="základní",J273,0)</f>
        <v>0</v>
      </c>
      <c r="BF273" s="198">
        <f>IF(N273="snížená",J273,0)</f>
        <v>0</v>
      </c>
      <c r="BG273" s="198">
        <f>IF(N273="zákl. přenesená",J273,0)</f>
        <v>0</v>
      </c>
      <c r="BH273" s="198">
        <f>IF(N273="sníž. přenesená",J273,0)</f>
        <v>0</v>
      </c>
      <c r="BI273" s="198">
        <f>IF(N273="nulová",J273,0)</f>
        <v>0</v>
      </c>
      <c r="BJ273" s="18" t="s">
        <v>8</v>
      </c>
      <c r="BK273" s="198">
        <f>ROUND(I273*H273,0)</f>
        <v>0</v>
      </c>
      <c r="BL273" s="18" t="s">
        <v>165</v>
      </c>
      <c r="BM273" s="197" t="s">
        <v>5473</v>
      </c>
    </row>
    <row r="274" spans="1:65" s="2" customFormat="1" ht="63">
      <c r="A274" s="35"/>
      <c r="B274" s="36"/>
      <c r="C274" s="37"/>
      <c r="D274" s="199" t="s">
        <v>167</v>
      </c>
      <c r="E274" s="37"/>
      <c r="F274" s="200" t="s">
        <v>5474</v>
      </c>
      <c r="G274" s="37"/>
      <c r="H274" s="37"/>
      <c r="I274" s="201"/>
      <c r="J274" s="37"/>
      <c r="K274" s="37"/>
      <c r="L274" s="40"/>
      <c r="M274" s="202"/>
      <c r="N274" s="203"/>
      <c r="O274" s="72"/>
      <c r="P274" s="72"/>
      <c r="Q274" s="72"/>
      <c r="R274" s="72"/>
      <c r="S274" s="72"/>
      <c r="T274" s="73"/>
      <c r="U274" s="35"/>
      <c r="V274" s="35"/>
      <c r="W274" s="35"/>
      <c r="X274" s="35"/>
      <c r="Y274" s="35"/>
      <c r="Z274" s="35"/>
      <c r="AA274" s="35"/>
      <c r="AB274" s="35"/>
      <c r="AC274" s="35"/>
      <c r="AD274" s="35"/>
      <c r="AE274" s="35"/>
      <c r="AT274" s="18" t="s">
        <v>167</v>
      </c>
      <c r="AU274" s="18" t="s">
        <v>85</v>
      </c>
    </row>
    <row r="275" spans="1:65" s="12" customFormat="1" ht="22.9" customHeight="1">
      <c r="B275" s="171"/>
      <c r="C275" s="172"/>
      <c r="D275" s="173" t="s">
        <v>75</v>
      </c>
      <c r="E275" s="185" t="s">
        <v>943</v>
      </c>
      <c r="F275" s="185" t="s">
        <v>944</v>
      </c>
      <c r="G275" s="172"/>
      <c r="H275" s="172"/>
      <c r="I275" s="175"/>
      <c r="J275" s="186">
        <f>BK275</f>
        <v>0</v>
      </c>
      <c r="K275" s="172"/>
      <c r="L275" s="177"/>
      <c r="M275" s="178"/>
      <c r="N275" s="179"/>
      <c r="O275" s="179"/>
      <c r="P275" s="180">
        <f>SUM(P276:P277)</f>
        <v>0</v>
      </c>
      <c r="Q275" s="179"/>
      <c r="R275" s="180">
        <f>SUM(R276:R277)</f>
        <v>0</v>
      </c>
      <c r="S275" s="179"/>
      <c r="T275" s="181">
        <f>SUM(T276:T277)</f>
        <v>0</v>
      </c>
      <c r="AR275" s="182" t="s">
        <v>8</v>
      </c>
      <c r="AT275" s="183" t="s">
        <v>75</v>
      </c>
      <c r="AU275" s="183" t="s">
        <v>8</v>
      </c>
      <c r="AY275" s="182" t="s">
        <v>158</v>
      </c>
      <c r="BK275" s="184">
        <f>SUM(BK276:BK277)</f>
        <v>0</v>
      </c>
    </row>
    <row r="276" spans="1:65" s="2" customFormat="1" ht="55.5" customHeight="1">
      <c r="A276" s="35"/>
      <c r="B276" s="36"/>
      <c r="C276" s="187" t="s">
        <v>384</v>
      </c>
      <c r="D276" s="187" t="s">
        <v>160</v>
      </c>
      <c r="E276" s="188" t="s">
        <v>5475</v>
      </c>
      <c r="F276" s="189" t="s">
        <v>5476</v>
      </c>
      <c r="G276" s="190" t="s">
        <v>227</v>
      </c>
      <c r="H276" s="191">
        <v>8</v>
      </c>
      <c r="I276" s="192"/>
      <c r="J276" s="191">
        <f>ROUND(I276*H276,0)</f>
        <v>0</v>
      </c>
      <c r="K276" s="189" t="s">
        <v>164</v>
      </c>
      <c r="L276" s="40"/>
      <c r="M276" s="193" t="s">
        <v>1</v>
      </c>
      <c r="N276" s="194" t="s">
        <v>41</v>
      </c>
      <c r="O276" s="72"/>
      <c r="P276" s="195">
        <f>O276*H276</f>
        <v>0</v>
      </c>
      <c r="Q276" s="195">
        <v>0</v>
      </c>
      <c r="R276" s="195">
        <f>Q276*H276</f>
        <v>0</v>
      </c>
      <c r="S276" s="195">
        <v>0</v>
      </c>
      <c r="T276" s="196">
        <f>S276*H276</f>
        <v>0</v>
      </c>
      <c r="U276" s="35"/>
      <c r="V276" s="35"/>
      <c r="W276" s="35"/>
      <c r="X276" s="35"/>
      <c r="Y276" s="35"/>
      <c r="Z276" s="35"/>
      <c r="AA276" s="35"/>
      <c r="AB276" s="35"/>
      <c r="AC276" s="35"/>
      <c r="AD276" s="35"/>
      <c r="AE276" s="35"/>
      <c r="AR276" s="197" t="s">
        <v>165</v>
      </c>
      <c r="AT276" s="197" t="s">
        <v>160</v>
      </c>
      <c r="AU276" s="197" t="s">
        <v>85</v>
      </c>
      <c r="AY276" s="18" t="s">
        <v>158</v>
      </c>
      <c r="BE276" s="198">
        <f>IF(N276="základní",J276,0)</f>
        <v>0</v>
      </c>
      <c r="BF276" s="198">
        <f>IF(N276="snížená",J276,0)</f>
        <v>0</v>
      </c>
      <c r="BG276" s="198">
        <f>IF(N276="zákl. přenesená",J276,0)</f>
        <v>0</v>
      </c>
      <c r="BH276" s="198">
        <f>IF(N276="sníž. přenesená",J276,0)</f>
        <v>0</v>
      </c>
      <c r="BI276" s="198">
        <f>IF(N276="nulová",J276,0)</f>
        <v>0</v>
      </c>
      <c r="BJ276" s="18" t="s">
        <v>8</v>
      </c>
      <c r="BK276" s="198">
        <f>ROUND(I276*H276,0)</f>
        <v>0</v>
      </c>
      <c r="BL276" s="18" t="s">
        <v>165</v>
      </c>
      <c r="BM276" s="197" t="s">
        <v>5477</v>
      </c>
    </row>
    <row r="277" spans="1:65" s="2" customFormat="1" ht="63">
      <c r="A277" s="35"/>
      <c r="B277" s="36"/>
      <c r="C277" s="37"/>
      <c r="D277" s="199" t="s">
        <v>167</v>
      </c>
      <c r="E277" s="37"/>
      <c r="F277" s="200" t="s">
        <v>949</v>
      </c>
      <c r="G277" s="37"/>
      <c r="H277" s="37"/>
      <c r="I277" s="201"/>
      <c r="J277" s="37"/>
      <c r="K277" s="37"/>
      <c r="L277" s="40"/>
      <c r="M277" s="202"/>
      <c r="N277" s="203"/>
      <c r="O277" s="72"/>
      <c r="P277" s="72"/>
      <c r="Q277" s="72"/>
      <c r="R277" s="72"/>
      <c r="S277" s="72"/>
      <c r="T277" s="73"/>
      <c r="U277" s="35"/>
      <c r="V277" s="35"/>
      <c r="W277" s="35"/>
      <c r="X277" s="35"/>
      <c r="Y277" s="35"/>
      <c r="Z277" s="35"/>
      <c r="AA277" s="35"/>
      <c r="AB277" s="35"/>
      <c r="AC277" s="35"/>
      <c r="AD277" s="35"/>
      <c r="AE277" s="35"/>
      <c r="AT277" s="18" t="s">
        <v>167</v>
      </c>
      <c r="AU277" s="18" t="s">
        <v>85</v>
      </c>
    </row>
    <row r="278" spans="1:65" s="12" customFormat="1" ht="25.9" customHeight="1">
      <c r="B278" s="171"/>
      <c r="C278" s="172"/>
      <c r="D278" s="173" t="s">
        <v>75</v>
      </c>
      <c r="E278" s="174" t="s">
        <v>950</v>
      </c>
      <c r="F278" s="174" t="s">
        <v>951</v>
      </c>
      <c r="G278" s="172"/>
      <c r="H278" s="172"/>
      <c r="I278" s="175"/>
      <c r="J278" s="176">
        <f>BK278</f>
        <v>0</v>
      </c>
      <c r="K278" s="172"/>
      <c r="L278" s="177"/>
      <c r="M278" s="178"/>
      <c r="N278" s="179"/>
      <c r="O278" s="179"/>
      <c r="P278" s="180">
        <f>P279+P300+P306+P339+P370+P390+P397+P474+P528+P580+P717+P854+P878+P889+P1061+P1100+P1128+P1156</f>
        <v>0</v>
      </c>
      <c r="Q278" s="179"/>
      <c r="R278" s="180">
        <f>R279+R300+R306+R339+R370+R390+R397+R474+R528+R580+R717+R854+R878+R889+R1061+R1100+R1128+R1156</f>
        <v>43.007196700000001</v>
      </c>
      <c r="S278" s="179"/>
      <c r="T278" s="181">
        <f>T279+T300+T306+T339+T370+T390+T397+T474+T528+T580+T717+T854+T878+T889+T1061+T1100+T1128+T1156</f>
        <v>2.5001749999999996</v>
      </c>
      <c r="AR278" s="182" t="s">
        <v>85</v>
      </c>
      <c r="AT278" s="183" t="s">
        <v>75</v>
      </c>
      <c r="AU278" s="183" t="s">
        <v>76</v>
      </c>
      <c r="AY278" s="182" t="s">
        <v>158</v>
      </c>
      <c r="BK278" s="184">
        <f>BK279+BK300+BK306+BK339+BK370+BK390+BK397+BK474+BK528+BK580+BK717+BK854+BK878+BK889+BK1061+BK1100+BK1128+BK1156</f>
        <v>0</v>
      </c>
    </row>
    <row r="279" spans="1:65" s="12" customFormat="1" ht="22.9" customHeight="1">
      <c r="B279" s="171"/>
      <c r="C279" s="172"/>
      <c r="D279" s="173" t="s">
        <v>75</v>
      </c>
      <c r="E279" s="185" t="s">
        <v>1014</v>
      </c>
      <c r="F279" s="185" t="s">
        <v>1015</v>
      </c>
      <c r="G279" s="172"/>
      <c r="H279" s="172"/>
      <c r="I279" s="175"/>
      <c r="J279" s="186">
        <f>BK279</f>
        <v>0</v>
      </c>
      <c r="K279" s="172"/>
      <c r="L279" s="177"/>
      <c r="M279" s="178"/>
      <c r="N279" s="179"/>
      <c r="O279" s="179"/>
      <c r="P279" s="180">
        <f>SUM(P280:P299)</f>
        <v>0</v>
      </c>
      <c r="Q279" s="179"/>
      <c r="R279" s="180">
        <f>SUM(R280:R299)</f>
        <v>2.0780728000000002</v>
      </c>
      <c r="S279" s="179"/>
      <c r="T279" s="181">
        <f>SUM(T280:T299)</f>
        <v>0</v>
      </c>
      <c r="AR279" s="182" t="s">
        <v>85</v>
      </c>
      <c r="AT279" s="183" t="s">
        <v>75</v>
      </c>
      <c r="AU279" s="183" t="s">
        <v>8</v>
      </c>
      <c r="AY279" s="182" t="s">
        <v>158</v>
      </c>
      <c r="BK279" s="184">
        <f>SUM(BK280:BK299)</f>
        <v>0</v>
      </c>
    </row>
    <row r="280" spans="1:65" s="2" customFormat="1" ht="36">
      <c r="A280" s="35"/>
      <c r="B280" s="36"/>
      <c r="C280" s="187" t="s">
        <v>390</v>
      </c>
      <c r="D280" s="187" t="s">
        <v>160</v>
      </c>
      <c r="E280" s="188" t="s">
        <v>1022</v>
      </c>
      <c r="F280" s="189" t="s">
        <v>1023</v>
      </c>
      <c r="G280" s="190" t="s">
        <v>163</v>
      </c>
      <c r="H280" s="191">
        <v>252.53</v>
      </c>
      <c r="I280" s="192"/>
      <c r="J280" s="191">
        <f>ROUND(I280*H280,0)</f>
        <v>0</v>
      </c>
      <c r="K280" s="189" t="s">
        <v>164</v>
      </c>
      <c r="L280" s="40"/>
      <c r="M280" s="193" t="s">
        <v>1</v>
      </c>
      <c r="N280" s="194" t="s">
        <v>41</v>
      </c>
      <c r="O280" s="72"/>
      <c r="P280" s="195">
        <f>O280*H280</f>
        <v>0</v>
      </c>
      <c r="Q280" s="195">
        <v>0</v>
      </c>
      <c r="R280" s="195">
        <f>Q280*H280</f>
        <v>0</v>
      </c>
      <c r="S280" s="195">
        <v>0</v>
      </c>
      <c r="T280" s="196">
        <f>S280*H280</f>
        <v>0</v>
      </c>
      <c r="U280" s="35"/>
      <c r="V280" s="35"/>
      <c r="W280" s="35"/>
      <c r="X280" s="35"/>
      <c r="Y280" s="35"/>
      <c r="Z280" s="35"/>
      <c r="AA280" s="35"/>
      <c r="AB280" s="35"/>
      <c r="AC280" s="35"/>
      <c r="AD280" s="35"/>
      <c r="AE280" s="35"/>
      <c r="AR280" s="197" t="s">
        <v>283</v>
      </c>
      <c r="AT280" s="197" t="s">
        <v>160</v>
      </c>
      <c r="AU280" s="197" t="s">
        <v>85</v>
      </c>
      <c r="AY280" s="18" t="s">
        <v>158</v>
      </c>
      <c r="BE280" s="198">
        <f>IF(N280="základní",J280,0)</f>
        <v>0</v>
      </c>
      <c r="BF280" s="198">
        <f>IF(N280="snížená",J280,0)</f>
        <v>0</v>
      </c>
      <c r="BG280" s="198">
        <f>IF(N280="zákl. přenesená",J280,0)</f>
        <v>0</v>
      </c>
      <c r="BH280" s="198">
        <f>IF(N280="sníž. přenesená",J280,0)</f>
        <v>0</v>
      </c>
      <c r="BI280" s="198">
        <f>IF(N280="nulová",J280,0)</f>
        <v>0</v>
      </c>
      <c r="BJ280" s="18" t="s">
        <v>8</v>
      </c>
      <c r="BK280" s="198">
        <f>ROUND(I280*H280,0)</f>
        <v>0</v>
      </c>
      <c r="BL280" s="18" t="s">
        <v>283</v>
      </c>
      <c r="BM280" s="197" t="s">
        <v>5478</v>
      </c>
    </row>
    <row r="281" spans="1:65" s="2" customFormat="1" ht="54">
      <c r="A281" s="35"/>
      <c r="B281" s="36"/>
      <c r="C281" s="37"/>
      <c r="D281" s="199" t="s">
        <v>167</v>
      </c>
      <c r="E281" s="37"/>
      <c r="F281" s="200" t="s">
        <v>1025</v>
      </c>
      <c r="G281" s="37"/>
      <c r="H281" s="37"/>
      <c r="I281" s="201"/>
      <c r="J281" s="37"/>
      <c r="K281" s="37"/>
      <c r="L281" s="40"/>
      <c r="M281" s="202"/>
      <c r="N281" s="203"/>
      <c r="O281" s="72"/>
      <c r="P281" s="72"/>
      <c r="Q281" s="72"/>
      <c r="R281" s="72"/>
      <c r="S281" s="72"/>
      <c r="T281" s="73"/>
      <c r="U281" s="35"/>
      <c r="V281" s="35"/>
      <c r="W281" s="35"/>
      <c r="X281" s="35"/>
      <c r="Y281" s="35"/>
      <c r="Z281" s="35"/>
      <c r="AA281" s="35"/>
      <c r="AB281" s="35"/>
      <c r="AC281" s="35"/>
      <c r="AD281" s="35"/>
      <c r="AE281" s="35"/>
      <c r="AT281" s="18" t="s">
        <v>167</v>
      </c>
      <c r="AU281" s="18" t="s">
        <v>85</v>
      </c>
    </row>
    <row r="282" spans="1:65" s="14" customFormat="1" ht="11.25">
      <c r="B282" s="215"/>
      <c r="C282" s="216"/>
      <c r="D282" s="199" t="s">
        <v>169</v>
      </c>
      <c r="E282" s="217" t="s">
        <v>1</v>
      </c>
      <c r="F282" s="218" t="s">
        <v>5425</v>
      </c>
      <c r="G282" s="216"/>
      <c r="H282" s="217" t="s">
        <v>1</v>
      </c>
      <c r="I282" s="219"/>
      <c r="J282" s="216"/>
      <c r="K282" s="216"/>
      <c r="L282" s="220"/>
      <c r="M282" s="221"/>
      <c r="N282" s="222"/>
      <c r="O282" s="222"/>
      <c r="P282" s="222"/>
      <c r="Q282" s="222"/>
      <c r="R282" s="222"/>
      <c r="S282" s="222"/>
      <c r="T282" s="223"/>
      <c r="AT282" s="224" t="s">
        <v>169</v>
      </c>
      <c r="AU282" s="224" t="s">
        <v>85</v>
      </c>
      <c r="AV282" s="14" t="s">
        <v>8</v>
      </c>
      <c r="AW282" s="14" t="s">
        <v>32</v>
      </c>
      <c r="AX282" s="14" t="s">
        <v>76</v>
      </c>
      <c r="AY282" s="224" t="s">
        <v>158</v>
      </c>
    </row>
    <row r="283" spans="1:65" s="13" customFormat="1" ht="11.25">
      <c r="B283" s="204"/>
      <c r="C283" s="205"/>
      <c r="D283" s="199" t="s">
        <v>169</v>
      </c>
      <c r="E283" s="206" t="s">
        <v>1</v>
      </c>
      <c r="F283" s="207" t="s">
        <v>5426</v>
      </c>
      <c r="G283" s="205"/>
      <c r="H283" s="208">
        <v>252.53</v>
      </c>
      <c r="I283" s="209"/>
      <c r="J283" s="205"/>
      <c r="K283" s="205"/>
      <c r="L283" s="210"/>
      <c r="M283" s="211"/>
      <c r="N283" s="212"/>
      <c r="O283" s="212"/>
      <c r="P283" s="212"/>
      <c r="Q283" s="212"/>
      <c r="R283" s="212"/>
      <c r="S283" s="212"/>
      <c r="T283" s="213"/>
      <c r="AT283" s="214" t="s">
        <v>169</v>
      </c>
      <c r="AU283" s="214" t="s">
        <v>85</v>
      </c>
      <c r="AV283" s="13" t="s">
        <v>85</v>
      </c>
      <c r="AW283" s="13" t="s">
        <v>32</v>
      </c>
      <c r="AX283" s="13" t="s">
        <v>8</v>
      </c>
      <c r="AY283" s="214" t="s">
        <v>158</v>
      </c>
    </row>
    <row r="284" spans="1:65" s="2" customFormat="1" ht="24">
      <c r="A284" s="35"/>
      <c r="B284" s="36"/>
      <c r="C284" s="247" t="s">
        <v>395</v>
      </c>
      <c r="D284" s="247" t="s">
        <v>250</v>
      </c>
      <c r="E284" s="248" t="s">
        <v>296</v>
      </c>
      <c r="F284" s="249" t="s">
        <v>297</v>
      </c>
      <c r="G284" s="250" t="s">
        <v>163</v>
      </c>
      <c r="H284" s="251">
        <v>265.16000000000003</v>
      </c>
      <c r="I284" s="252"/>
      <c r="J284" s="251">
        <f>ROUND(I284*H284,0)</f>
        <v>0</v>
      </c>
      <c r="K284" s="249" t="s">
        <v>164</v>
      </c>
      <c r="L284" s="253"/>
      <c r="M284" s="254" t="s">
        <v>1</v>
      </c>
      <c r="N284" s="255" t="s">
        <v>41</v>
      </c>
      <c r="O284" s="72"/>
      <c r="P284" s="195">
        <f>O284*H284</f>
        <v>0</v>
      </c>
      <c r="Q284" s="195">
        <v>1.8000000000000001E-4</v>
      </c>
      <c r="R284" s="195">
        <f>Q284*H284</f>
        <v>4.7728800000000009E-2</v>
      </c>
      <c r="S284" s="195">
        <v>0</v>
      </c>
      <c r="T284" s="196">
        <f>S284*H284</f>
        <v>0</v>
      </c>
      <c r="U284" s="35"/>
      <c r="V284" s="35"/>
      <c r="W284" s="35"/>
      <c r="X284" s="35"/>
      <c r="Y284" s="35"/>
      <c r="Z284" s="35"/>
      <c r="AA284" s="35"/>
      <c r="AB284" s="35"/>
      <c r="AC284" s="35"/>
      <c r="AD284" s="35"/>
      <c r="AE284" s="35"/>
      <c r="AR284" s="197" t="s">
        <v>373</v>
      </c>
      <c r="AT284" s="197" t="s">
        <v>250</v>
      </c>
      <c r="AU284" s="197" t="s">
        <v>85</v>
      </c>
      <c r="AY284" s="18" t="s">
        <v>158</v>
      </c>
      <c r="BE284" s="198">
        <f>IF(N284="základní",J284,0)</f>
        <v>0</v>
      </c>
      <c r="BF284" s="198">
        <f>IF(N284="snížená",J284,0)</f>
        <v>0</v>
      </c>
      <c r="BG284" s="198">
        <f>IF(N284="zákl. přenesená",J284,0)</f>
        <v>0</v>
      </c>
      <c r="BH284" s="198">
        <f>IF(N284="sníž. přenesená",J284,0)</f>
        <v>0</v>
      </c>
      <c r="BI284" s="198">
        <f>IF(N284="nulová",J284,0)</f>
        <v>0</v>
      </c>
      <c r="BJ284" s="18" t="s">
        <v>8</v>
      </c>
      <c r="BK284" s="198">
        <f>ROUND(I284*H284,0)</f>
        <v>0</v>
      </c>
      <c r="BL284" s="18" t="s">
        <v>283</v>
      </c>
      <c r="BM284" s="197" t="s">
        <v>5479</v>
      </c>
    </row>
    <row r="285" spans="1:65" s="13" customFormat="1" ht="11.25">
      <c r="B285" s="204"/>
      <c r="C285" s="205"/>
      <c r="D285" s="199" t="s">
        <v>169</v>
      </c>
      <c r="E285" s="205"/>
      <c r="F285" s="207" t="s">
        <v>5480</v>
      </c>
      <c r="G285" s="205"/>
      <c r="H285" s="208">
        <v>265.16000000000003</v>
      </c>
      <c r="I285" s="209"/>
      <c r="J285" s="205"/>
      <c r="K285" s="205"/>
      <c r="L285" s="210"/>
      <c r="M285" s="211"/>
      <c r="N285" s="212"/>
      <c r="O285" s="212"/>
      <c r="P285" s="212"/>
      <c r="Q285" s="212"/>
      <c r="R285" s="212"/>
      <c r="S285" s="212"/>
      <c r="T285" s="213"/>
      <c r="AT285" s="214" t="s">
        <v>169</v>
      </c>
      <c r="AU285" s="214" t="s">
        <v>85</v>
      </c>
      <c r="AV285" s="13" t="s">
        <v>85</v>
      </c>
      <c r="AW285" s="13" t="s">
        <v>4</v>
      </c>
      <c r="AX285" s="13" t="s">
        <v>8</v>
      </c>
      <c r="AY285" s="214" t="s">
        <v>158</v>
      </c>
    </row>
    <row r="286" spans="1:65" s="2" customFormat="1" ht="16.5" customHeight="1">
      <c r="A286" s="35"/>
      <c r="B286" s="36"/>
      <c r="C286" s="247" t="s">
        <v>401</v>
      </c>
      <c r="D286" s="247" t="s">
        <v>250</v>
      </c>
      <c r="E286" s="248" t="s">
        <v>1031</v>
      </c>
      <c r="F286" s="249" t="s">
        <v>1032</v>
      </c>
      <c r="G286" s="250" t="s">
        <v>163</v>
      </c>
      <c r="H286" s="251">
        <v>290.41000000000003</v>
      </c>
      <c r="I286" s="252"/>
      <c r="J286" s="251">
        <f>ROUND(I286*H286,0)</f>
        <v>0</v>
      </c>
      <c r="K286" s="249" t="s">
        <v>1</v>
      </c>
      <c r="L286" s="253"/>
      <c r="M286" s="254" t="s">
        <v>1</v>
      </c>
      <c r="N286" s="255" t="s">
        <v>41</v>
      </c>
      <c r="O286" s="72"/>
      <c r="P286" s="195">
        <f>O286*H286</f>
        <v>0</v>
      </c>
      <c r="Q286" s="195">
        <v>3.3999999999999998E-3</v>
      </c>
      <c r="R286" s="195">
        <f>Q286*H286</f>
        <v>0.98739399999999999</v>
      </c>
      <c r="S286" s="195">
        <v>0</v>
      </c>
      <c r="T286" s="196">
        <f>S286*H286</f>
        <v>0</v>
      </c>
      <c r="U286" s="35"/>
      <c r="V286" s="35"/>
      <c r="W286" s="35"/>
      <c r="X286" s="35"/>
      <c r="Y286" s="35"/>
      <c r="Z286" s="35"/>
      <c r="AA286" s="35"/>
      <c r="AB286" s="35"/>
      <c r="AC286" s="35"/>
      <c r="AD286" s="35"/>
      <c r="AE286" s="35"/>
      <c r="AR286" s="197" t="s">
        <v>373</v>
      </c>
      <c r="AT286" s="197" t="s">
        <v>250</v>
      </c>
      <c r="AU286" s="197" t="s">
        <v>85</v>
      </c>
      <c r="AY286" s="18" t="s">
        <v>158</v>
      </c>
      <c r="BE286" s="198">
        <f>IF(N286="základní",J286,0)</f>
        <v>0</v>
      </c>
      <c r="BF286" s="198">
        <f>IF(N286="snížená",J286,0)</f>
        <v>0</v>
      </c>
      <c r="BG286" s="198">
        <f>IF(N286="zákl. přenesená",J286,0)</f>
        <v>0</v>
      </c>
      <c r="BH286" s="198">
        <f>IF(N286="sníž. přenesená",J286,0)</f>
        <v>0</v>
      </c>
      <c r="BI286" s="198">
        <f>IF(N286="nulová",J286,0)</f>
        <v>0</v>
      </c>
      <c r="BJ286" s="18" t="s">
        <v>8</v>
      </c>
      <c r="BK286" s="198">
        <f>ROUND(I286*H286,0)</f>
        <v>0</v>
      </c>
      <c r="BL286" s="18" t="s">
        <v>283</v>
      </c>
      <c r="BM286" s="197" t="s">
        <v>5481</v>
      </c>
    </row>
    <row r="287" spans="1:65" s="14" customFormat="1" ht="11.25">
      <c r="B287" s="215"/>
      <c r="C287" s="216"/>
      <c r="D287" s="199" t="s">
        <v>169</v>
      </c>
      <c r="E287" s="217" t="s">
        <v>1</v>
      </c>
      <c r="F287" s="218" t="s">
        <v>5425</v>
      </c>
      <c r="G287" s="216"/>
      <c r="H287" s="217" t="s">
        <v>1</v>
      </c>
      <c r="I287" s="219"/>
      <c r="J287" s="216"/>
      <c r="K287" s="216"/>
      <c r="L287" s="220"/>
      <c r="M287" s="221"/>
      <c r="N287" s="222"/>
      <c r="O287" s="222"/>
      <c r="P287" s="222"/>
      <c r="Q287" s="222"/>
      <c r="R287" s="222"/>
      <c r="S287" s="222"/>
      <c r="T287" s="223"/>
      <c r="AT287" s="224" t="s">
        <v>169</v>
      </c>
      <c r="AU287" s="224" t="s">
        <v>85</v>
      </c>
      <c r="AV287" s="14" t="s">
        <v>8</v>
      </c>
      <c r="AW287" s="14" t="s">
        <v>32</v>
      </c>
      <c r="AX287" s="14" t="s">
        <v>76</v>
      </c>
      <c r="AY287" s="224" t="s">
        <v>158</v>
      </c>
    </row>
    <row r="288" spans="1:65" s="13" customFormat="1" ht="11.25">
      <c r="B288" s="204"/>
      <c r="C288" s="205"/>
      <c r="D288" s="199" t="s">
        <v>169</v>
      </c>
      <c r="E288" s="206" t="s">
        <v>1</v>
      </c>
      <c r="F288" s="207" t="s">
        <v>5426</v>
      </c>
      <c r="G288" s="205"/>
      <c r="H288" s="208">
        <v>252.53</v>
      </c>
      <c r="I288" s="209"/>
      <c r="J288" s="205"/>
      <c r="K288" s="205"/>
      <c r="L288" s="210"/>
      <c r="M288" s="211"/>
      <c r="N288" s="212"/>
      <c r="O288" s="212"/>
      <c r="P288" s="212"/>
      <c r="Q288" s="212"/>
      <c r="R288" s="212"/>
      <c r="S288" s="212"/>
      <c r="T288" s="213"/>
      <c r="AT288" s="214" t="s">
        <v>169</v>
      </c>
      <c r="AU288" s="214" t="s">
        <v>85</v>
      </c>
      <c r="AV288" s="13" t="s">
        <v>85</v>
      </c>
      <c r="AW288" s="13" t="s">
        <v>32</v>
      </c>
      <c r="AX288" s="13" t="s">
        <v>8</v>
      </c>
      <c r="AY288" s="214" t="s">
        <v>158</v>
      </c>
    </row>
    <row r="289" spans="1:65" s="13" customFormat="1" ht="11.25">
      <c r="B289" s="204"/>
      <c r="C289" s="205"/>
      <c r="D289" s="199" t="s">
        <v>169</v>
      </c>
      <c r="E289" s="205"/>
      <c r="F289" s="207" t="s">
        <v>5482</v>
      </c>
      <c r="G289" s="205"/>
      <c r="H289" s="208">
        <v>290.41000000000003</v>
      </c>
      <c r="I289" s="209"/>
      <c r="J289" s="205"/>
      <c r="K289" s="205"/>
      <c r="L289" s="210"/>
      <c r="M289" s="211"/>
      <c r="N289" s="212"/>
      <c r="O289" s="212"/>
      <c r="P289" s="212"/>
      <c r="Q289" s="212"/>
      <c r="R289" s="212"/>
      <c r="S289" s="212"/>
      <c r="T289" s="213"/>
      <c r="AT289" s="214" t="s">
        <v>169</v>
      </c>
      <c r="AU289" s="214" t="s">
        <v>85</v>
      </c>
      <c r="AV289" s="13" t="s">
        <v>85</v>
      </c>
      <c r="AW289" s="13" t="s">
        <v>4</v>
      </c>
      <c r="AX289" s="13" t="s">
        <v>8</v>
      </c>
      <c r="AY289" s="214" t="s">
        <v>158</v>
      </c>
    </row>
    <row r="290" spans="1:65" s="2" customFormat="1" ht="24">
      <c r="A290" s="35"/>
      <c r="B290" s="36"/>
      <c r="C290" s="187" t="s">
        <v>408</v>
      </c>
      <c r="D290" s="187" t="s">
        <v>160</v>
      </c>
      <c r="E290" s="188" t="s">
        <v>1017</v>
      </c>
      <c r="F290" s="189" t="s">
        <v>1018</v>
      </c>
      <c r="G290" s="190" t="s">
        <v>163</v>
      </c>
      <c r="H290" s="191">
        <v>252.53</v>
      </c>
      <c r="I290" s="192"/>
      <c r="J290" s="191">
        <f>ROUND(I290*H290,0)</f>
        <v>0</v>
      </c>
      <c r="K290" s="189" t="s">
        <v>164</v>
      </c>
      <c r="L290" s="40"/>
      <c r="M290" s="193" t="s">
        <v>1</v>
      </c>
      <c r="N290" s="194" t="s">
        <v>41</v>
      </c>
      <c r="O290" s="72"/>
      <c r="P290" s="195">
        <f>O290*H290</f>
        <v>0</v>
      </c>
      <c r="Q290" s="195">
        <v>8.8000000000000003E-4</v>
      </c>
      <c r="R290" s="195">
        <f>Q290*H290</f>
        <v>0.22222640000000002</v>
      </c>
      <c r="S290" s="195">
        <v>0</v>
      </c>
      <c r="T290" s="196">
        <f>S290*H290</f>
        <v>0</v>
      </c>
      <c r="U290" s="35"/>
      <c r="V290" s="35"/>
      <c r="W290" s="35"/>
      <c r="X290" s="35"/>
      <c r="Y290" s="35"/>
      <c r="Z290" s="35"/>
      <c r="AA290" s="35"/>
      <c r="AB290" s="35"/>
      <c r="AC290" s="35"/>
      <c r="AD290" s="35"/>
      <c r="AE290" s="35"/>
      <c r="AR290" s="197" t="s">
        <v>283</v>
      </c>
      <c r="AT290" s="197" t="s">
        <v>160</v>
      </c>
      <c r="AU290" s="197" t="s">
        <v>85</v>
      </c>
      <c r="AY290" s="18" t="s">
        <v>158</v>
      </c>
      <c r="BE290" s="198">
        <f>IF(N290="základní",J290,0)</f>
        <v>0</v>
      </c>
      <c r="BF290" s="198">
        <f>IF(N290="snížená",J290,0)</f>
        <v>0</v>
      </c>
      <c r="BG290" s="198">
        <f>IF(N290="zákl. přenesená",J290,0)</f>
        <v>0</v>
      </c>
      <c r="BH290" s="198">
        <f>IF(N290="sníž. přenesená",J290,0)</f>
        <v>0</v>
      </c>
      <c r="BI290" s="198">
        <f>IF(N290="nulová",J290,0)</f>
        <v>0</v>
      </c>
      <c r="BJ290" s="18" t="s">
        <v>8</v>
      </c>
      <c r="BK290" s="198">
        <f>ROUND(I290*H290,0)</f>
        <v>0</v>
      </c>
      <c r="BL290" s="18" t="s">
        <v>283</v>
      </c>
      <c r="BM290" s="197" t="s">
        <v>5483</v>
      </c>
    </row>
    <row r="291" spans="1:65" s="2" customFormat="1" ht="36">
      <c r="A291" s="35"/>
      <c r="B291" s="36"/>
      <c r="C291" s="37"/>
      <c r="D291" s="199" t="s">
        <v>167</v>
      </c>
      <c r="E291" s="37"/>
      <c r="F291" s="200" t="s">
        <v>1020</v>
      </c>
      <c r="G291" s="37"/>
      <c r="H291" s="37"/>
      <c r="I291" s="201"/>
      <c r="J291" s="37"/>
      <c r="K291" s="37"/>
      <c r="L291" s="40"/>
      <c r="M291" s="202"/>
      <c r="N291" s="203"/>
      <c r="O291" s="72"/>
      <c r="P291" s="72"/>
      <c r="Q291" s="72"/>
      <c r="R291" s="72"/>
      <c r="S291" s="72"/>
      <c r="T291" s="73"/>
      <c r="U291" s="35"/>
      <c r="V291" s="35"/>
      <c r="W291" s="35"/>
      <c r="X291" s="35"/>
      <c r="Y291" s="35"/>
      <c r="Z291" s="35"/>
      <c r="AA291" s="35"/>
      <c r="AB291" s="35"/>
      <c r="AC291" s="35"/>
      <c r="AD291" s="35"/>
      <c r="AE291" s="35"/>
      <c r="AT291" s="18" t="s">
        <v>167</v>
      </c>
      <c r="AU291" s="18" t="s">
        <v>85</v>
      </c>
    </row>
    <row r="292" spans="1:65" s="2" customFormat="1" ht="24">
      <c r="A292" s="35"/>
      <c r="B292" s="36"/>
      <c r="C292" s="187" t="s">
        <v>413</v>
      </c>
      <c r="D292" s="187" t="s">
        <v>160</v>
      </c>
      <c r="E292" s="188" t="s">
        <v>1036</v>
      </c>
      <c r="F292" s="189" t="s">
        <v>1037</v>
      </c>
      <c r="G292" s="190" t="s">
        <v>163</v>
      </c>
      <c r="H292" s="191">
        <v>252.53</v>
      </c>
      <c r="I292" s="192"/>
      <c r="J292" s="191">
        <f>ROUND(I292*H292,0)</f>
        <v>0</v>
      </c>
      <c r="K292" s="189" t="s">
        <v>164</v>
      </c>
      <c r="L292" s="40"/>
      <c r="M292" s="193" t="s">
        <v>1</v>
      </c>
      <c r="N292" s="194" t="s">
        <v>41</v>
      </c>
      <c r="O292" s="72"/>
      <c r="P292" s="195">
        <f>O292*H292</f>
        <v>0</v>
      </c>
      <c r="Q292" s="195">
        <v>7.2000000000000005E-4</v>
      </c>
      <c r="R292" s="195">
        <f>Q292*H292</f>
        <v>0.1818216</v>
      </c>
      <c r="S292" s="195">
        <v>0</v>
      </c>
      <c r="T292" s="196">
        <f>S292*H292</f>
        <v>0</v>
      </c>
      <c r="U292" s="35"/>
      <c r="V292" s="35"/>
      <c r="W292" s="35"/>
      <c r="X292" s="35"/>
      <c r="Y292" s="35"/>
      <c r="Z292" s="35"/>
      <c r="AA292" s="35"/>
      <c r="AB292" s="35"/>
      <c r="AC292" s="35"/>
      <c r="AD292" s="35"/>
      <c r="AE292" s="35"/>
      <c r="AR292" s="197" t="s">
        <v>283</v>
      </c>
      <c r="AT292" s="197" t="s">
        <v>160</v>
      </c>
      <c r="AU292" s="197" t="s">
        <v>85</v>
      </c>
      <c r="AY292" s="18" t="s">
        <v>158</v>
      </c>
      <c r="BE292" s="198">
        <f>IF(N292="základní",J292,0)</f>
        <v>0</v>
      </c>
      <c r="BF292" s="198">
        <f>IF(N292="snížená",J292,0)</f>
        <v>0</v>
      </c>
      <c r="BG292" s="198">
        <f>IF(N292="zákl. přenesená",J292,0)</f>
        <v>0</v>
      </c>
      <c r="BH292" s="198">
        <f>IF(N292="sníž. přenesená",J292,0)</f>
        <v>0</v>
      </c>
      <c r="BI292" s="198">
        <f>IF(N292="nulová",J292,0)</f>
        <v>0</v>
      </c>
      <c r="BJ292" s="18" t="s">
        <v>8</v>
      </c>
      <c r="BK292" s="198">
        <f>ROUND(I292*H292,0)</f>
        <v>0</v>
      </c>
      <c r="BL292" s="18" t="s">
        <v>283</v>
      </c>
      <c r="BM292" s="197" t="s">
        <v>5484</v>
      </c>
    </row>
    <row r="293" spans="1:65" s="2" customFormat="1" ht="36">
      <c r="A293" s="35"/>
      <c r="B293" s="36"/>
      <c r="C293" s="37"/>
      <c r="D293" s="199" t="s">
        <v>167</v>
      </c>
      <c r="E293" s="37"/>
      <c r="F293" s="200" t="s">
        <v>1020</v>
      </c>
      <c r="G293" s="37"/>
      <c r="H293" s="37"/>
      <c r="I293" s="201"/>
      <c r="J293" s="37"/>
      <c r="K293" s="37"/>
      <c r="L293" s="40"/>
      <c r="M293" s="202"/>
      <c r="N293" s="203"/>
      <c r="O293" s="72"/>
      <c r="P293" s="72"/>
      <c r="Q293" s="72"/>
      <c r="R293" s="72"/>
      <c r="S293" s="72"/>
      <c r="T293" s="73"/>
      <c r="U293" s="35"/>
      <c r="V293" s="35"/>
      <c r="W293" s="35"/>
      <c r="X293" s="35"/>
      <c r="Y293" s="35"/>
      <c r="Z293" s="35"/>
      <c r="AA293" s="35"/>
      <c r="AB293" s="35"/>
      <c r="AC293" s="35"/>
      <c r="AD293" s="35"/>
      <c r="AE293" s="35"/>
      <c r="AT293" s="18" t="s">
        <v>167</v>
      </c>
      <c r="AU293" s="18" t="s">
        <v>85</v>
      </c>
    </row>
    <row r="294" spans="1:65" s="14" customFormat="1" ht="11.25">
      <c r="B294" s="215"/>
      <c r="C294" s="216"/>
      <c r="D294" s="199" t="s">
        <v>169</v>
      </c>
      <c r="E294" s="217" t="s">
        <v>1</v>
      </c>
      <c r="F294" s="218" t="s">
        <v>5425</v>
      </c>
      <c r="G294" s="216"/>
      <c r="H294" s="217" t="s">
        <v>1</v>
      </c>
      <c r="I294" s="219"/>
      <c r="J294" s="216"/>
      <c r="K294" s="216"/>
      <c r="L294" s="220"/>
      <c r="M294" s="221"/>
      <c r="N294" s="222"/>
      <c r="O294" s="222"/>
      <c r="P294" s="222"/>
      <c r="Q294" s="222"/>
      <c r="R294" s="222"/>
      <c r="S294" s="222"/>
      <c r="T294" s="223"/>
      <c r="AT294" s="224" t="s">
        <v>169</v>
      </c>
      <c r="AU294" s="224" t="s">
        <v>85</v>
      </c>
      <c r="AV294" s="14" t="s">
        <v>8</v>
      </c>
      <c r="AW294" s="14" t="s">
        <v>32</v>
      </c>
      <c r="AX294" s="14" t="s">
        <v>76</v>
      </c>
      <c r="AY294" s="224" t="s">
        <v>158</v>
      </c>
    </row>
    <row r="295" spans="1:65" s="13" customFormat="1" ht="11.25">
      <c r="B295" s="204"/>
      <c r="C295" s="205"/>
      <c r="D295" s="199" t="s">
        <v>169</v>
      </c>
      <c r="E295" s="206" t="s">
        <v>1</v>
      </c>
      <c r="F295" s="207" t="s">
        <v>5426</v>
      </c>
      <c r="G295" s="205"/>
      <c r="H295" s="208">
        <v>252.53</v>
      </c>
      <c r="I295" s="209"/>
      <c r="J295" s="205"/>
      <c r="K295" s="205"/>
      <c r="L295" s="210"/>
      <c r="M295" s="211"/>
      <c r="N295" s="212"/>
      <c r="O295" s="212"/>
      <c r="P295" s="212"/>
      <c r="Q295" s="212"/>
      <c r="R295" s="212"/>
      <c r="S295" s="212"/>
      <c r="T295" s="213"/>
      <c r="AT295" s="214" t="s">
        <v>169</v>
      </c>
      <c r="AU295" s="214" t="s">
        <v>85</v>
      </c>
      <c r="AV295" s="13" t="s">
        <v>85</v>
      </c>
      <c r="AW295" s="13" t="s">
        <v>32</v>
      </c>
      <c r="AX295" s="13" t="s">
        <v>8</v>
      </c>
      <c r="AY295" s="214" t="s">
        <v>158</v>
      </c>
    </row>
    <row r="296" spans="1:65" s="2" customFormat="1" ht="24">
      <c r="A296" s="35"/>
      <c r="B296" s="36"/>
      <c r="C296" s="247" t="s">
        <v>422</v>
      </c>
      <c r="D296" s="247" t="s">
        <v>250</v>
      </c>
      <c r="E296" s="248" t="s">
        <v>1040</v>
      </c>
      <c r="F296" s="249" t="s">
        <v>1041</v>
      </c>
      <c r="G296" s="250" t="s">
        <v>163</v>
      </c>
      <c r="H296" s="251">
        <v>290.41000000000003</v>
      </c>
      <c r="I296" s="252"/>
      <c r="J296" s="251">
        <f>ROUND(I296*H296,0)</f>
        <v>0</v>
      </c>
      <c r="K296" s="249" t="s">
        <v>164</v>
      </c>
      <c r="L296" s="253"/>
      <c r="M296" s="254" t="s">
        <v>1</v>
      </c>
      <c r="N296" s="255" t="s">
        <v>41</v>
      </c>
      <c r="O296" s="72"/>
      <c r="P296" s="195">
        <f>O296*H296</f>
        <v>0</v>
      </c>
      <c r="Q296" s="195">
        <v>2.2000000000000001E-3</v>
      </c>
      <c r="R296" s="195">
        <f>Q296*H296</f>
        <v>0.63890200000000008</v>
      </c>
      <c r="S296" s="195">
        <v>0</v>
      </c>
      <c r="T296" s="196">
        <f>S296*H296</f>
        <v>0</v>
      </c>
      <c r="U296" s="35"/>
      <c r="V296" s="35"/>
      <c r="W296" s="35"/>
      <c r="X296" s="35"/>
      <c r="Y296" s="35"/>
      <c r="Z296" s="35"/>
      <c r="AA296" s="35"/>
      <c r="AB296" s="35"/>
      <c r="AC296" s="35"/>
      <c r="AD296" s="35"/>
      <c r="AE296" s="35"/>
      <c r="AR296" s="197" t="s">
        <v>373</v>
      </c>
      <c r="AT296" s="197" t="s">
        <v>250</v>
      </c>
      <c r="AU296" s="197" t="s">
        <v>85</v>
      </c>
      <c r="AY296" s="18" t="s">
        <v>158</v>
      </c>
      <c r="BE296" s="198">
        <f>IF(N296="základní",J296,0)</f>
        <v>0</v>
      </c>
      <c r="BF296" s="198">
        <f>IF(N296="snížená",J296,0)</f>
        <v>0</v>
      </c>
      <c r="BG296" s="198">
        <f>IF(N296="zákl. přenesená",J296,0)</f>
        <v>0</v>
      </c>
      <c r="BH296" s="198">
        <f>IF(N296="sníž. přenesená",J296,0)</f>
        <v>0</v>
      </c>
      <c r="BI296" s="198">
        <f>IF(N296="nulová",J296,0)</f>
        <v>0</v>
      </c>
      <c r="BJ296" s="18" t="s">
        <v>8</v>
      </c>
      <c r="BK296" s="198">
        <f>ROUND(I296*H296,0)</f>
        <v>0</v>
      </c>
      <c r="BL296" s="18" t="s">
        <v>283</v>
      </c>
      <c r="BM296" s="197" t="s">
        <v>5485</v>
      </c>
    </row>
    <row r="297" spans="1:65" s="13" customFormat="1" ht="11.25">
      <c r="B297" s="204"/>
      <c r="C297" s="205"/>
      <c r="D297" s="199" t="s">
        <v>169</v>
      </c>
      <c r="E297" s="205"/>
      <c r="F297" s="207" t="s">
        <v>5482</v>
      </c>
      <c r="G297" s="205"/>
      <c r="H297" s="208">
        <v>290.41000000000003</v>
      </c>
      <c r="I297" s="209"/>
      <c r="J297" s="205"/>
      <c r="K297" s="205"/>
      <c r="L297" s="210"/>
      <c r="M297" s="211"/>
      <c r="N297" s="212"/>
      <c r="O297" s="212"/>
      <c r="P297" s="212"/>
      <c r="Q297" s="212"/>
      <c r="R297" s="212"/>
      <c r="S297" s="212"/>
      <c r="T297" s="213"/>
      <c r="AT297" s="214" t="s">
        <v>169</v>
      </c>
      <c r="AU297" s="214" t="s">
        <v>85</v>
      </c>
      <c r="AV297" s="13" t="s">
        <v>85</v>
      </c>
      <c r="AW297" s="13" t="s">
        <v>4</v>
      </c>
      <c r="AX297" s="13" t="s">
        <v>8</v>
      </c>
      <c r="AY297" s="214" t="s">
        <v>158</v>
      </c>
    </row>
    <row r="298" spans="1:65" s="2" customFormat="1" ht="44.25" customHeight="1">
      <c r="A298" s="35"/>
      <c r="B298" s="36"/>
      <c r="C298" s="187" t="s">
        <v>429</v>
      </c>
      <c r="D298" s="187" t="s">
        <v>160</v>
      </c>
      <c r="E298" s="188" t="s">
        <v>1044</v>
      </c>
      <c r="F298" s="189" t="s">
        <v>1045</v>
      </c>
      <c r="G298" s="190" t="s">
        <v>1011</v>
      </c>
      <c r="H298" s="192"/>
      <c r="I298" s="192"/>
      <c r="J298" s="191">
        <f>ROUND(I298*H298,0)</f>
        <v>0</v>
      </c>
      <c r="K298" s="189" t="s">
        <v>164</v>
      </c>
      <c r="L298" s="40"/>
      <c r="M298" s="193" t="s">
        <v>1</v>
      </c>
      <c r="N298" s="194" t="s">
        <v>41</v>
      </c>
      <c r="O298" s="72"/>
      <c r="P298" s="195">
        <f>O298*H298</f>
        <v>0</v>
      </c>
      <c r="Q298" s="195">
        <v>0</v>
      </c>
      <c r="R298" s="195">
        <f>Q298*H298</f>
        <v>0</v>
      </c>
      <c r="S298" s="195">
        <v>0</v>
      </c>
      <c r="T298" s="196">
        <f>S298*H298</f>
        <v>0</v>
      </c>
      <c r="U298" s="35"/>
      <c r="V298" s="35"/>
      <c r="W298" s="35"/>
      <c r="X298" s="35"/>
      <c r="Y298" s="35"/>
      <c r="Z298" s="35"/>
      <c r="AA298" s="35"/>
      <c r="AB298" s="35"/>
      <c r="AC298" s="35"/>
      <c r="AD298" s="35"/>
      <c r="AE298" s="35"/>
      <c r="AR298" s="197" t="s">
        <v>283</v>
      </c>
      <c r="AT298" s="197" t="s">
        <v>160</v>
      </c>
      <c r="AU298" s="197" t="s">
        <v>85</v>
      </c>
      <c r="AY298" s="18" t="s">
        <v>158</v>
      </c>
      <c r="BE298" s="198">
        <f>IF(N298="základní",J298,0)</f>
        <v>0</v>
      </c>
      <c r="BF298" s="198">
        <f>IF(N298="snížená",J298,0)</f>
        <v>0</v>
      </c>
      <c r="BG298" s="198">
        <f>IF(N298="zákl. přenesená",J298,0)</f>
        <v>0</v>
      </c>
      <c r="BH298" s="198">
        <f>IF(N298="sníž. přenesená",J298,0)</f>
        <v>0</v>
      </c>
      <c r="BI298" s="198">
        <f>IF(N298="nulová",J298,0)</f>
        <v>0</v>
      </c>
      <c r="BJ298" s="18" t="s">
        <v>8</v>
      </c>
      <c r="BK298" s="198">
        <f>ROUND(I298*H298,0)</f>
        <v>0</v>
      </c>
      <c r="BL298" s="18" t="s">
        <v>283</v>
      </c>
      <c r="BM298" s="197" t="s">
        <v>5486</v>
      </c>
    </row>
    <row r="299" spans="1:65" s="2" customFormat="1" ht="99">
      <c r="A299" s="35"/>
      <c r="B299" s="36"/>
      <c r="C299" s="37"/>
      <c r="D299" s="199" t="s">
        <v>167</v>
      </c>
      <c r="E299" s="37"/>
      <c r="F299" s="200" t="s">
        <v>1047</v>
      </c>
      <c r="G299" s="37"/>
      <c r="H299" s="37"/>
      <c r="I299" s="201"/>
      <c r="J299" s="37"/>
      <c r="K299" s="37"/>
      <c r="L299" s="40"/>
      <c r="M299" s="202"/>
      <c r="N299" s="203"/>
      <c r="O299" s="72"/>
      <c r="P299" s="72"/>
      <c r="Q299" s="72"/>
      <c r="R299" s="72"/>
      <c r="S299" s="72"/>
      <c r="T299" s="73"/>
      <c r="U299" s="35"/>
      <c r="V299" s="35"/>
      <c r="W299" s="35"/>
      <c r="X299" s="35"/>
      <c r="Y299" s="35"/>
      <c r="Z299" s="35"/>
      <c r="AA299" s="35"/>
      <c r="AB299" s="35"/>
      <c r="AC299" s="35"/>
      <c r="AD299" s="35"/>
      <c r="AE299" s="35"/>
      <c r="AT299" s="18" t="s">
        <v>167</v>
      </c>
      <c r="AU299" s="18" t="s">
        <v>85</v>
      </c>
    </row>
    <row r="300" spans="1:65" s="12" customFormat="1" ht="22.9" customHeight="1">
      <c r="B300" s="171"/>
      <c r="C300" s="172"/>
      <c r="D300" s="173" t="s">
        <v>75</v>
      </c>
      <c r="E300" s="185" t="s">
        <v>3109</v>
      </c>
      <c r="F300" s="185" t="s">
        <v>5487</v>
      </c>
      <c r="G300" s="172"/>
      <c r="H300" s="172"/>
      <c r="I300" s="175"/>
      <c r="J300" s="186">
        <f>BK300</f>
        <v>0</v>
      </c>
      <c r="K300" s="172"/>
      <c r="L300" s="177"/>
      <c r="M300" s="178"/>
      <c r="N300" s="179"/>
      <c r="O300" s="179"/>
      <c r="P300" s="180">
        <f>SUM(P301:P305)</f>
        <v>0</v>
      </c>
      <c r="Q300" s="179"/>
      <c r="R300" s="180">
        <f>SUM(R301:R305)</f>
        <v>0.33923999999999999</v>
      </c>
      <c r="S300" s="179"/>
      <c r="T300" s="181">
        <f>SUM(T301:T305)</f>
        <v>0</v>
      </c>
      <c r="AR300" s="182" t="s">
        <v>85</v>
      </c>
      <c r="AT300" s="183" t="s">
        <v>75</v>
      </c>
      <c r="AU300" s="183" t="s">
        <v>8</v>
      </c>
      <c r="AY300" s="182" t="s">
        <v>158</v>
      </c>
      <c r="BK300" s="184">
        <f>SUM(BK301:BK305)</f>
        <v>0</v>
      </c>
    </row>
    <row r="301" spans="1:65" s="2" customFormat="1" ht="33" customHeight="1">
      <c r="A301" s="35"/>
      <c r="B301" s="36"/>
      <c r="C301" s="187" t="s">
        <v>434</v>
      </c>
      <c r="D301" s="187" t="s">
        <v>160</v>
      </c>
      <c r="E301" s="188" t="s">
        <v>5488</v>
      </c>
      <c r="F301" s="189" t="s">
        <v>5489</v>
      </c>
      <c r="G301" s="190" t="s">
        <v>163</v>
      </c>
      <c r="H301" s="191">
        <v>257</v>
      </c>
      <c r="I301" s="192"/>
      <c r="J301" s="191">
        <f>ROUND(I301*H301,0)</f>
        <v>0</v>
      </c>
      <c r="K301" s="189" t="s">
        <v>1</v>
      </c>
      <c r="L301" s="40"/>
      <c r="M301" s="193" t="s">
        <v>1</v>
      </c>
      <c r="N301" s="194" t="s">
        <v>41</v>
      </c>
      <c r="O301" s="72"/>
      <c r="P301" s="195">
        <f>O301*H301</f>
        <v>0</v>
      </c>
      <c r="Q301" s="195">
        <v>1.32E-3</v>
      </c>
      <c r="R301" s="195">
        <f>Q301*H301</f>
        <v>0.33923999999999999</v>
      </c>
      <c r="S301" s="195">
        <v>0</v>
      </c>
      <c r="T301" s="196">
        <f>S301*H301</f>
        <v>0</v>
      </c>
      <c r="U301" s="35"/>
      <c r="V301" s="35"/>
      <c r="W301" s="35"/>
      <c r="X301" s="35"/>
      <c r="Y301" s="35"/>
      <c r="Z301" s="35"/>
      <c r="AA301" s="35"/>
      <c r="AB301" s="35"/>
      <c r="AC301" s="35"/>
      <c r="AD301" s="35"/>
      <c r="AE301" s="35"/>
      <c r="AR301" s="197" t="s">
        <v>283</v>
      </c>
      <c r="AT301" s="197" t="s">
        <v>160</v>
      </c>
      <c r="AU301" s="197" t="s">
        <v>85</v>
      </c>
      <c r="AY301" s="18" t="s">
        <v>158</v>
      </c>
      <c r="BE301" s="198">
        <f>IF(N301="základní",J301,0)</f>
        <v>0</v>
      </c>
      <c r="BF301" s="198">
        <f>IF(N301="snížená",J301,0)</f>
        <v>0</v>
      </c>
      <c r="BG301" s="198">
        <f>IF(N301="zákl. přenesená",J301,0)</f>
        <v>0</v>
      </c>
      <c r="BH301" s="198">
        <f>IF(N301="sníž. přenesená",J301,0)</f>
        <v>0</v>
      </c>
      <c r="BI301" s="198">
        <f>IF(N301="nulová",J301,0)</f>
        <v>0</v>
      </c>
      <c r="BJ301" s="18" t="s">
        <v>8</v>
      </c>
      <c r="BK301" s="198">
        <f>ROUND(I301*H301,0)</f>
        <v>0</v>
      </c>
      <c r="BL301" s="18" t="s">
        <v>283</v>
      </c>
      <c r="BM301" s="197" t="s">
        <v>5490</v>
      </c>
    </row>
    <row r="302" spans="1:65" s="2" customFormat="1" ht="117">
      <c r="A302" s="35"/>
      <c r="B302" s="36"/>
      <c r="C302" s="37"/>
      <c r="D302" s="199" t="s">
        <v>167</v>
      </c>
      <c r="E302" s="37"/>
      <c r="F302" s="200" t="s">
        <v>5491</v>
      </c>
      <c r="G302" s="37"/>
      <c r="H302" s="37"/>
      <c r="I302" s="201"/>
      <c r="J302" s="37"/>
      <c r="K302" s="37"/>
      <c r="L302" s="40"/>
      <c r="M302" s="202"/>
      <c r="N302" s="203"/>
      <c r="O302" s="72"/>
      <c r="P302" s="72"/>
      <c r="Q302" s="72"/>
      <c r="R302" s="72"/>
      <c r="S302" s="72"/>
      <c r="T302" s="73"/>
      <c r="U302" s="35"/>
      <c r="V302" s="35"/>
      <c r="W302" s="35"/>
      <c r="X302" s="35"/>
      <c r="Y302" s="35"/>
      <c r="Z302" s="35"/>
      <c r="AA302" s="35"/>
      <c r="AB302" s="35"/>
      <c r="AC302" s="35"/>
      <c r="AD302" s="35"/>
      <c r="AE302" s="35"/>
      <c r="AT302" s="18" t="s">
        <v>167</v>
      </c>
      <c r="AU302" s="18" t="s">
        <v>85</v>
      </c>
    </row>
    <row r="303" spans="1:65" s="13" customFormat="1" ht="11.25">
      <c r="B303" s="204"/>
      <c r="C303" s="205"/>
      <c r="D303" s="199" t="s">
        <v>169</v>
      </c>
      <c r="E303" s="206" t="s">
        <v>1</v>
      </c>
      <c r="F303" s="207" t="s">
        <v>5492</v>
      </c>
      <c r="G303" s="205"/>
      <c r="H303" s="208">
        <v>257</v>
      </c>
      <c r="I303" s="209"/>
      <c r="J303" s="205"/>
      <c r="K303" s="205"/>
      <c r="L303" s="210"/>
      <c r="M303" s="211"/>
      <c r="N303" s="212"/>
      <c r="O303" s="212"/>
      <c r="P303" s="212"/>
      <c r="Q303" s="212"/>
      <c r="R303" s="212"/>
      <c r="S303" s="212"/>
      <c r="T303" s="213"/>
      <c r="AT303" s="214" t="s">
        <v>169</v>
      </c>
      <c r="AU303" s="214" t="s">
        <v>85</v>
      </c>
      <c r="AV303" s="13" t="s">
        <v>85</v>
      </c>
      <c r="AW303" s="13" t="s">
        <v>32</v>
      </c>
      <c r="AX303" s="13" t="s">
        <v>8</v>
      </c>
      <c r="AY303" s="214" t="s">
        <v>158</v>
      </c>
    </row>
    <row r="304" spans="1:65" s="2" customFormat="1" ht="48">
      <c r="A304" s="35"/>
      <c r="B304" s="36"/>
      <c r="C304" s="187" t="s">
        <v>439</v>
      </c>
      <c r="D304" s="187" t="s">
        <v>160</v>
      </c>
      <c r="E304" s="188" t="s">
        <v>5493</v>
      </c>
      <c r="F304" s="189" t="s">
        <v>5494</v>
      </c>
      <c r="G304" s="190" t="s">
        <v>1011</v>
      </c>
      <c r="H304" s="192"/>
      <c r="I304" s="192"/>
      <c r="J304" s="191">
        <f>ROUND(I304*H304,0)</f>
        <v>0</v>
      </c>
      <c r="K304" s="189" t="s">
        <v>164</v>
      </c>
      <c r="L304" s="40"/>
      <c r="M304" s="193" t="s">
        <v>1</v>
      </c>
      <c r="N304" s="194" t="s">
        <v>41</v>
      </c>
      <c r="O304" s="72"/>
      <c r="P304" s="195">
        <f>O304*H304</f>
        <v>0</v>
      </c>
      <c r="Q304" s="195">
        <v>0</v>
      </c>
      <c r="R304" s="195">
        <f>Q304*H304</f>
        <v>0</v>
      </c>
      <c r="S304" s="195">
        <v>0</v>
      </c>
      <c r="T304" s="196">
        <f>S304*H304</f>
        <v>0</v>
      </c>
      <c r="U304" s="35"/>
      <c r="V304" s="35"/>
      <c r="W304" s="35"/>
      <c r="X304" s="35"/>
      <c r="Y304" s="35"/>
      <c r="Z304" s="35"/>
      <c r="AA304" s="35"/>
      <c r="AB304" s="35"/>
      <c r="AC304" s="35"/>
      <c r="AD304" s="35"/>
      <c r="AE304" s="35"/>
      <c r="AR304" s="197" t="s">
        <v>283</v>
      </c>
      <c r="AT304" s="197" t="s">
        <v>160</v>
      </c>
      <c r="AU304" s="197" t="s">
        <v>85</v>
      </c>
      <c r="AY304" s="18" t="s">
        <v>158</v>
      </c>
      <c r="BE304" s="198">
        <f>IF(N304="základní",J304,0)</f>
        <v>0</v>
      </c>
      <c r="BF304" s="198">
        <f>IF(N304="snížená",J304,0)</f>
        <v>0</v>
      </c>
      <c r="BG304" s="198">
        <f>IF(N304="zákl. přenesená",J304,0)</f>
        <v>0</v>
      </c>
      <c r="BH304" s="198">
        <f>IF(N304="sníž. přenesená",J304,0)</f>
        <v>0</v>
      </c>
      <c r="BI304" s="198">
        <f>IF(N304="nulová",J304,0)</f>
        <v>0</v>
      </c>
      <c r="BJ304" s="18" t="s">
        <v>8</v>
      </c>
      <c r="BK304" s="198">
        <f>ROUND(I304*H304,0)</f>
        <v>0</v>
      </c>
      <c r="BL304" s="18" t="s">
        <v>283</v>
      </c>
      <c r="BM304" s="197" t="s">
        <v>5495</v>
      </c>
    </row>
    <row r="305" spans="1:65" s="2" customFormat="1" ht="99">
      <c r="A305" s="35"/>
      <c r="B305" s="36"/>
      <c r="C305" s="37"/>
      <c r="D305" s="199" t="s">
        <v>167</v>
      </c>
      <c r="E305" s="37"/>
      <c r="F305" s="200" t="s">
        <v>4833</v>
      </c>
      <c r="G305" s="37"/>
      <c r="H305" s="37"/>
      <c r="I305" s="201"/>
      <c r="J305" s="37"/>
      <c r="K305" s="37"/>
      <c r="L305" s="40"/>
      <c r="M305" s="202"/>
      <c r="N305" s="203"/>
      <c r="O305" s="72"/>
      <c r="P305" s="72"/>
      <c r="Q305" s="72"/>
      <c r="R305" s="72"/>
      <c r="S305" s="72"/>
      <c r="T305" s="73"/>
      <c r="U305" s="35"/>
      <c r="V305" s="35"/>
      <c r="W305" s="35"/>
      <c r="X305" s="35"/>
      <c r="Y305" s="35"/>
      <c r="Z305" s="35"/>
      <c r="AA305" s="35"/>
      <c r="AB305" s="35"/>
      <c r="AC305" s="35"/>
      <c r="AD305" s="35"/>
      <c r="AE305" s="35"/>
      <c r="AT305" s="18" t="s">
        <v>167</v>
      </c>
      <c r="AU305" s="18" t="s">
        <v>85</v>
      </c>
    </row>
    <row r="306" spans="1:65" s="12" customFormat="1" ht="22.9" customHeight="1">
      <c r="B306" s="171"/>
      <c r="C306" s="172"/>
      <c r="D306" s="173" t="s">
        <v>75</v>
      </c>
      <c r="E306" s="185" t="s">
        <v>1135</v>
      </c>
      <c r="F306" s="185" t="s">
        <v>1136</v>
      </c>
      <c r="G306" s="172"/>
      <c r="H306" s="172"/>
      <c r="I306" s="175"/>
      <c r="J306" s="186">
        <f>BK306</f>
        <v>0</v>
      </c>
      <c r="K306" s="172"/>
      <c r="L306" s="177"/>
      <c r="M306" s="178"/>
      <c r="N306" s="179"/>
      <c r="O306" s="179"/>
      <c r="P306" s="180">
        <f>SUM(P307:P338)</f>
        <v>0</v>
      </c>
      <c r="Q306" s="179"/>
      <c r="R306" s="180">
        <f>SUM(R307:R338)</f>
        <v>0.26191549999999997</v>
      </c>
      <c r="S306" s="179"/>
      <c r="T306" s="181">
        <f>SUM(T307:T338)</f>
        <v>0</v>
      </c>
      <c r="AR306" s="182" t="s">
        <v>85</v>
      </c>
      <c r="AT306" s="183" t="s">
        <v>75</v>
      </c>
      <c r="AU306" s="183" t="s">
        <v>8</v>
      </c>
      <c r="AY306" s="182" t="s">
        <v>158</v>
      </c>
      <c r="BK306" s="184">
        <f>SUM(BK307:BK338)</f>
        <v>0</v>
      </c>
    </row>
    <row r="307" spans="1:65" s="2" customFormat="1" ht="16.5" customHeight="1">
      <c r="A307" s="35"/>
      <c r="B307" s="36"/>
      <c r="C307" s="187" t="s">
        <v>445</v>
      </c>
      <c r="D307" s="187" t="s">
        <v>160</v>
      </c>
      <c r="E307" s="188" t="s">
        <v>5496</v>
      </c>
      <c r="F307" s="189" t="s">
        <v>5497</v>
      </c>
      <c r="G307" s="190" t="s">
        <v>309</v>
      </c>
      <c r="H307" s="191">
        <v>15.1</v>
      </c>
      <c r="I307" s="192"/>
      <c r="J307" s="191">
        <f>ROUND(I307*H307,0)</f>
        <v>0</v>
      </c>
      <c r="K307" s="189" t="s">
        <v>164</v>
      </c>
      <c r="L307" s="40"/>
      <c r="M307" s="193" t="s">
        <v>1</v>
      </c>
      <c r="N307" s="194" t="s">
        <v>41</v>
      </c>
      <c r="O307" s="72"/>
      <c r="P307" s="195">
        <f>O307*H307</f>
        <v>0</v>
      </c>
      <c r="Q307" s="195">
        <v>1.91E-3</v>
      </c>
      <c r="R307" s="195">
        <f>Q307*H307</f>
        <v>2.8840999999999999E-2</v>
      </c>
      <c r="S307" s="195">
        <v>0</v>
      </c>
      <c r="T307" s="196">
        <f>S307*H307</f>
        <v>0</v>
      </c>
      <c r="U307" s="35"/>
      <c r="V307" s="35"/>
      <c r="W307" s="35"/>
      <c r="X307" s="35"/>
      <c r="Y307" s="35"/>
      <c r="Z307" s="35"/>
      <c r="AA307" s="35"/>
      <c r="AB307" s="35"/>
      <c r="AC307" s="35"/>
      <c r="AD307" s="35"/>
      <c r="AE307" s="35"/>
      <c r="AR307" s="197" t="s">
        <v>283</v>
      </c>
      <c r="AT307" s="197" t="s">
        <v>160</v>
      </c>
      <c r="AU307" s="197" t="s">
        <v>85</v>
      </c>
      <c r="AY307" s="18" t="s">
        <v>158</v>
      </c>
      <c r="BE307" s="198">
        <f>IF(N307="základní",J307,0)</f>
        <v>0</v>
      </c>
      <c r="BF307" s="198">
        <f>IF(N307="snížená",J307,0)</f>
        <v>0</v>
      </c>
      <c r="BG307" s="198">
        <f>IF(N307="zákl. přenesená",J307,0)</f>
        <v>0</v>
      </c>
      <c r="BH307" s="198">
        <f>IF(N307="sníž. přenesená",J307,0)</f>
        <v>0</v>
      </c>
      <c r="BI307" s="198">
        <f>IF(N307="nulová",J307,0)</f>
        <v>0</v>
      </c>
      <c r="BJ307" s="18" t="s">
        <v>8</v>
      </c>
      <c r="BK307" s="198">
        <f>ROUND(I307*H307,0)</f>
        <v>0</v>
      </c>
      <c r="BL307" s="18" t="s">
        <v>283</v>
      </c>
      <c r="BM307" s="197" t="s">
        <v>5498</v>
      </c>
    </row>
    <row r="308" spans="1:65" s="2" customFormat="1" ht="27">
      <c r="A308" s="35"/>
      <c r="B308" s="36"/>
      <c r="C308" s="37"/>
      <c r="D308" s="199" t="s">
        <v>167</v>
      </c>
      <c r="E308" s="37"/>
      <c r="F308" s="200" t="s">
        <v>1141</v>
      </c>
      <c r="G308" s="37"/>
      <c r="H308" s="37"/>
      <c r="I308" s="201"/>
      <c r="J308" s="37"/>
      <c r="K308" s="37"/>
      <c r="L308" s="40"/>
      <c r="M308" s="202"/>
      <c r="N308" s="203"/>
      <c r="O308" s="72"/>
      <c r="P308" s="72"/>
      <c r="Q308" s="72"/>
      <c r="R308" s="72"/>
      <c r="S308" s="72"/>
      <c r="T308" s="73"/>
      <c r="U308" s="35"/>
      <c r="V308" s="35"/>
      <c r="W308" s="35"/>
      <c r="X308" s="35"/>
      <c r="Y308" s="35"/>
      <c r="Z308" s="35"/>
      <c r="AA308" s="35"/>
      <c r="AB308" s="35"/>
      <c r="AC308" s="35"/>
      <c r="AD308" s="35"/>
      <c r="AE308" s="35"/>
      <c r="AT308" s="18" t="s">
        <v>167</v>
      </c>
      <c r="AU308" s="18" t="s">
        <v>85</v>
      </c>
    </row>
    <row r="309" spans="1:65" s="2" customFormat="1" ht="16.5" customHeight="1">
      <c r="A309" s="35"/>
      <c r="B309" s="36"/>
      <c r="C309" s="187" t="s">
        <v>452</v>
      </c>
      <c r="D309" s="187" t="s">
        <v>160</v>
      </c>
      <c r="E309" s="188" t="s">
        <v>5499</v>
      </c>
      <c r="F309" s="189" t="s">
        <v>5500</v>
      </c>
      <c r="G309" s="190" t="s">
        <v>309</v>
      </c>
      <c r="H309" s="191">
        <v>19.5</v>
      </c>
      <c r="I309" s="192"/>
      <c r="J309" s="191">
        <f>ROUND(I309*H309,0)</f>
        <v>0</v>
      </c>
      <c r="K309" s="189" t="s">
        <v>164</v>
      </c>
      <c r="L309" s="40"/>
      <c r="M309" s="193" t="s">
        <v>1</v>
      </c>
      <c r="N309" s="194" t="s">
        <v>41</v>
      </c>
      <c r="O309" s="72"/>
      <c r="P309" s="195">
        <f>O309*H309</f>
        <v>0</v>
      </c>
      <c r="Q309" s="195">
        <v>3.0799999999999998E-3</v>
      </c>
      <c r="R309" s="195">
        <f>Q309*H309</f>
        <v>6.0059999999999995E-2</v>
      </c>
      <c r="S309" s="195">
        <v>0</v>
      </c>
      <c r="T309" s="196">
        <f>S309*H309</f>
        <v>0</v>
      </c>
      <c r="U309" s="35"/>
      <c r="V309" s="35"/>
      <c r="W309" s="35"/>
      <c r="X309" s="35"/>
      <c r="Y309" s="35"/>
      <c r="Z309" s="35"/>
      <c r="AA309" s="35"/>
      <c r="AB309" s="35"/>
      <c r="AC309" s="35"/>
      <c r="AD309" s="35"/>
      <c r="AE309" s="35"/>
      <c r="AR309" s="197" t="s">
        <v>283</v>
      </c>
      <c r="AT309" s="197" t="s">
        <v>160</v>
      </c>
      <c r="AU309" s="197" t="s">
        <v>85</v>
      </c>
      <c r="AY309" s="18" t="s">
        <v>158</v>
      </c>
      <c r="BE309" s="198">
        <f>IF(N309="základní",J309,0)</f>
        <v>0</v>
      </c>
      <c r="BF309" s="198">
        <f>IF(N309="snížená",J309,0)</f>
        <v>0</v>
      </c>
      <c r="BG309" s="198">
        <f>IF(N309="zákl. přenesená",J309,0)</f>
        <v>0</v>
      </c>
      <c r="BH309" s="198">
        <f>IF(N309="sníž. přenesená",J309,0)</f>
        <v>0</v>
      </c>
      <c r="BI309" s="198">
        <f>IF(N309="nulová",J309,0)</f>
        <v>0</v>
      </c>
      <c r="BJ309" s="18" t="s">
        <v>8</v>
      </c>
      <c r="BK309" s="198">
        <f>ROUND(I309*H309,0)</f>
        <v>0</v>
      </c>
      <c r="BL309" s="18" t="s">
        <v>283</v>
      </c>
      <c r="BM309" s="197" t="s">
        <v>5501</v>
      </c>
    </row>
    <row r="310" spans="1:65" s="2" customFormat="1" ht="27">
      <c r="A310" s="35"/>
      <c r="B310" s="36"/>
      <c r="C310" s="37"/>
      <c r="D310" s="199" t="s">
        <v>167</v>
      </c>
      <c r="E310" s="37"/>
      <c r="F310" s="200" t="s">
        <v>1141</v>
      </c>
      <c r="G310" s="37"/>
      <c r="H310" s="37"/>
      <c r="I310" s="201"/>
      <c r="J310" s="37"/>
      <c r="K310" s="37"/>
      <c r="L310" s="40"/>
      <c r="M310" s="202"/>
      <c r="N310" s="203"/>
      <c r="O310" s="72"/>
      <c r="P310" s="72"/>
      <c r="Q310" s="72"/>
      <c r="R310" s="72"/>
      <c r="S310" s="72"/>
      <c r="T310" s="73"/>
      <c r="U310" s="35"/>
      <c r="V310" s="35"/>
      <c r="W310" s="35"/>
      <c r="X310" s="35"/>
      <c r="Y310" s="35"/>
      <c r="Z310" s="35"/>
      <c r="AA310" s="35"/>
      <c r="AB310" s="35"/>
      <c r="AC310" s="35"/>
      <c r="AD310" s="35"/>
      <c r="AE310" s="35"/>
      <c r="AT310" s="18" t="s">
        <v>167</v>
      </c>
      <c r="AU310" s="18" t="s">
        <v>85</v>
      </c>
    </row>
    <row r="311" spans="1:65" s="2" customFormat="1" ht="24">
      <c r="A311" s="35"/>
      <c r="B311" s="36"/>
      <c r="C311" s="187" t="s">
        <v>458</v>
      </c>
      <c r="D311" s="187" t="s">
        <v>160</v>
      </c>
      <c r="E311" s="188" t="s">
        <v>1147</v>
      </c>
      <c r="F311" s="189" t="s">
        <v>1148</v>
      </c>
      <c r="G311" s="190" t="s">
        <v>309</v>
      </c>
      <c r="H311" s="191">
        <v>32.299999999999997</v>
      </c>
      <c r="I311" s="192"/>
      <c r="J311" s="191">
        <f>ROUND(I311*H311,0)</f>
        <v>0</v>
      </c>
      <c r="K311" s="189" t="s">
        <v>164</v>
      </c>
      <c r="L311" s="40"/>
      <c r="M311" s="193" t="s">
        <v>1</v>
      </c>
      <c r="N311" s="194" t="s">
        <v>41</v>
      </c>
      <c r="O311" s="72"/>
      <c r="P311" s="195">
        <f>O311*H311</f>
        <v>0</v>
      </c>
      <c r="Q311" s="195">
        <v>2.0100000000000001E-3</v>
      </c>
      <c r="R311" s="195">
        <f>Q311*H311</f>
        <v>6.4922999999999995E-2</v>
      </c>
      <c r="S311" s="195">
        <v>0</v>
      </c>
      <c r="T311" s="196">
        <f>S311*H311</f>
        <v>0</v>
      </c>
      <c r="U311" s="35"/>
      <c r="V311" s="35"/>
      <c r="W311" s="35"/>
      <c r="X311" s="35"/>
      <c r="Y311" s="35"/>
      <c r="Z311" s="35"/>
      <c r="AA311" s="35"/>
      <c r="AB311" s="35"/>
      <c r="AC311" s="35"/>
      <c r="AD311" s="35"/>
      <c r="AE311" s="35"/>
      <c r="AR311" s="197" t="s">
        <v>283</v>
      </c>
      <c r="AT311" s="197" t="s">
        <v>160</v>
      </c>
      <c r="AU311" s="197" t="s">
        <v>85</v>
      </c>
      <c r="AY311" s="18" t="s">
        <v>158</v>
      </c>
      <c r="BE311" s="198">
        <f>IF(N311="základní",J311,0)</f>
        <v>0</v>
      </c>
      <c r="BF311" s="198">
        <f>IF(N311="snížená",J311,0)</f>
        <v>0</v>
      </c>
      <c r="BG311" s="198">
        <f>IF(N311="zákl. přenesená",J311,0)</f>
        <v>0</v>
      </c>
      <c r="BH311" s="198">
        <f>IF(N311="sníž. přenesená",J311,0)</f>
        <v>0</v>
      </c>
      <c r="BI311" s="198">
        <f>IF(N311="nulová",J311,0)</f>
        <v>0</v>
      </c>
      <c r="BJ311" s="18" t="s">
        <v>8</v>
      </c>
      <c r="BK311" s="198">
        <f>ROUND(I311*H311,0)</f>
        <v>0</v>
      </c>
      <c r="BL311" s="18" t="s">
        <v>283</v>
      </c>
      <c r="BM311" s="197" t="s">
        <v>5502</v>
      </c>
    </row>
    <row r="312" spans="1:65" s="2" customFormat="1" ht="45">
      <c r="A312" s="35"/>
      <c r="B312" s="36"/>
      <c r="C312" s="37"/>
      <c r="D312" s="199" t="s">
        <v>167</v>
      </c>
      <c r="E312" s="37"/>
      <c r="F312" s="200" t="s">
        <v>1150</v>
      </c>
      <c r="G312" s="37"/>
      <c r="H312" s="37"/>
      <c r="I312" s="201"/>
      <c r="J312" s="37"/>
      <c r="K312" s="37"/>
      <c r="L312" s="40"/>
      <c r="M312" s="202"/>
      <c r="N312" s="203"/>
      <c r="O312" s="72"/>
      <c r="P312" s="72"/>
      <c r="Q312" s="72"/>
      <c r="R312" s="72"/>
      <c r="S312" s="72"/>
      <c r="T312" s="73"/>
      <c r="U312" s="35"/>
      <c r="V312" s="35"/>
      <c r="W312" s="35"/>
      <c r="X312" s="35"/>
      <c r="Y312" s="35"/>
      <c r="Z312" s="35"/>
      <c r="AA312" s="35"/>
      <c r="AB312" s="35"/>
      <c r="AC312" s="35"/>
      <c r="AD312" s="35"/>
      <c r="AE312" s="35"/>
      <c r="AT312" s="18" t="s">
        <v>167</v>
      </c>
      <c r="AU312" s="18" t="s">
        <v>85</v>
      </c>
    </row>
    <row r="313" spans="1:65" s="2" customFormat="1" ht="24">
      <c r="A313" s="35"/>
      <c r="B313" s="36"/>
      <c r="C313" s="187" t="s">
        <v>463</v>
      </c>
      <c r="D313" s="187" t="s">
        <v>160</v>
      </c>
      <c r="E313" s="188" t="s">
        <v>5503</v>
      </c>
      <c r="F313" s="189" t="s">
        <v>5504</v>
      </c>
      <c r="G313" s="190" t="s">
        <v>309</v>
      </c>
      <c r="H313" s="191">
        <v>53.65</v>
      </c>
      <c r="I313" s="192"/>
      <c r="J313" s="191">
        <f>ROUND(I313*H313,0)</f>
        <v>0</v>
      </c>
      <c r="K313" s="189" t="s">
        <v>164</v>
      </c>
      <c r="L313" s="40"/>
      <c r="M313" s="193" t="s">
        <v>1</v>
      </c>
      <c r="N313" s="194" t="s">
        <v>41</v>
      </c>
      <c r="O313" s="72"/>
      <c r="P313" s="195">
        <f>O313*H313</f>
        <v>0</v>
      </c>
      <c r="Q313" s="195">
        <v>1.4499999999999999E-3</v>
      </c>
      <c r="R313" s="195">
        <f>Q313*H313</f>
        <v>7.7792499999999987E-2</v>
      </c>
      <c r="S313" s="195">
        <v>0</v>
      </c>
      <c r="T313" s="196">
        <f>S313*H313</f>
        <v>0</v>
      </c>
      <c r="U313" s="35"/>
      <c r="V313" s="35"/>
      <c r="W313" s="35"/>
      <c r="X313" s="35"/>
      <c r="Y313" s="35"/>
      <c r="Z313" s="35"/>
      <c r="AA313" s="35"/>
      <c r="AB313" s="35"/>
      <c r="AC313" s="35"/>
      <c r="AD313" s="35"/>
      <c r="AE313" s="35"/>
      <c r="AR313" s="197" t="s">
        <v>283</v>
      </c>
      <c r="AT313" s="197" t="s">
        <v>160</v>
      </c>
      <c r="AU313" s="197" t="s">
        <v>85</v>
      </c>
      <c r="AY313" s="18" t="s">
        <v>158</v>
      </c>
      <c r="BE313" s="198">
        <f>IF(N313="základní",J313,0)</f>
        <v>0</v>
      </c>
      <c r="BF313" s="198">
        <f>IF(N313="snížená",J313,0)</f>
        <v>0</v>
      </c>
      <c r="BG313" s="198">
        <f>IF(N313="zákl. přenesená",J313,0)</f>
        <v>0</v>
      </c>
      <c r="BH313" s="198">
        <f>IF(N313="sníž. přenesená",J313,0)</f>
        <v>0</v>
      </c>
      <c r="BI313" s="198">
        <f>IF(N313="nulová",J313,0)</f>
        <v>0</v>
      </c>
      <c r="BJ313" s="18" t="s">
        <v>8</v>
      </c>
      <c r="BK313" s="198">
        <f>ROUND(I313*H313,0)</f>
        <v>0</v>
      </c>
      <c r="BL313" s="18" t="s">
        <v>283</v>
      </c>
      <c r="BM313" s="197" t="s">
        <v>5505</v>
      </c>
    </row>
    <row r="314" spans="1:65" s="2" customFormat="1" ht="45">
      <c r="A314" s="35"/>
      <c r="B314" s="36"/>
      <c r="C314" s="37"/>
      <c r="D314" s="199" t="s">
        <v>167</v>
      </c>
      <c r="E314" s="37"/>
      <c r="F314" s="200" t="s">
        <v>1150</v>
      </c>
      <c r="G314" s="37"/>
      <c r="H314" s="37"/>
      <c r="I314" s="201"/>
      <c r="J314" s="37"/>
      <c r="K314" s="37"/>
      <c r="L314" s="40"/>
      <c r="M314" s="202"/>
      <c r="N314" s="203"/>
      <c r="O314" s="72"/>
      <c r="P314" s="72"/>
      <c r="Q314" s="72"/>
      <c r="R314" s="72"/>
      <c r="S314" s="72"/>
      <c r="T314" s="73"/>
      <c r="U314" s="35"/>
      <c r="V314" s="35"/>
      <c r="W314" s="35"/>
      <c r="X314" s="35"/>
      <c r="Y314" s="35"/>
      <c r="Z314" s="35"/>
      <c r="AA314" s="35"/>
      <c r="AB314" s="35"/>
      <c r="AC314" s="35"/>
      <c r="AD314" s="35"/>
      <c r="AE314" s="35"/>
      <c r="AT314" s="18" t="s">
        <v>167</v>
      </c>
      <c r="AU314" s="18" t="s">
        <v>85</v>
      </c>
    </row>
    <row r="315" spans="1:65" s="13" customFormat="1" ht="11.25">
      <c r="B315" s="204"/>
      <c r="C315" s="205"/>
      <c r="D315" s="199" t="s">
        <v>169</v>
      </c>
      <c r="E315" s="206" t="s">
        <v>1</v>
      </c>
      <c r="F315" s="207" t="s">
        <v>5506</v>
      </c>
      <c r="G315" s="205"/>
      <c r="H315" s="208">
        <v>53.65</v>
      </c>
      <c r="I315" s="209"/>
      <c r="J315" s="205"/>
      <c r="K315" s="205"/>
      <c r="L315" s="210"/>
      <c r="M315" s="211"/>
      <c r="N315" s="212"/>
      <c r="O315" s="212"/>
      <c r="P315" s="212"/>
      <c r="Q315" s="212"/>
      <c r="R315" s="212"/>
      <c r="S315" s="212"/>
      <c r="T315" s="213"/>
      <c r="AT315" s="214" t="s">
        <v>169</v>
      </c>
      <c r="AU315" s="214" t="s">
        <v>85</v>
      </c>
      <c r="AV315" s="13" t="s">
        <v>85</v>
      </c>
      <c r="AW315" s="13" t="s">
        <v>32</v>
      </c>
      <c r="AX315" s="13" t="s">
        <v>8</v>
      </c>
      <c r="AY315" s="214" t="s">
        <v>158</v>
      </c>
    </row>
    <row r="316" spans="1:65" s="2" customFormat="1" ht="21.75" customHeight="1">
      <c r="A316" s="35"/>
      <c r="B316" s="36"/>
      <c r="C316" s="187" t="s">
        <v>468</v>
      </c>
      <c r="D316" s="187" t="s">
        <v>160</v>
      </c>
      <c r="E316" s="188" t="s">
        <v>1152</v>
      </c>
      <c r="F316" s="189" t="s">
        <v>1153</v>
      </c>
      <c r="G316" s="190" t="s">
        <v>309</v>
      </c>
      <c r="H316" s="191">
        <v>28.5</v>
      </c>
      <c r="I316" s="192"/>
      <c r="J316" s="191">
        <f>ROUND(I316*H316,0)</f>
        <v>0</v>
      </c>
      <c r="K316" s="189" t="s">
        <v>164</v>
      </c>
      <c r="L316" s="40"/>
      <c r="M316" s="193" t="s">
        <v>1</v>
      </c>
      <c r="N316" s="194" t="s">
        <v>41</v>
      </c>
      <c r="O316" s="72"/>
      <c r="P316" s="195">
        <f>O316*H316</f>
        <v>0</v>
      </c>
      <c r="Q316" s="195">
        <v>4.0999999999999999E-4</v>
      </c>
      <c r="R316" s="195">
        <f>Q316*H316</f>
        <v>1.1684999999999999E-2</v>
      </c>
      <c r="S316" s="195">
        <v>0</v>
      </c>
      <c r="T316" s="196">
        <f>S316*H316</f>
        <v>0</v>
      </c>
      <c r="U316" s="35"/>
      <c r="V316" s="35"/>
      <c r="W316" s="35"/>
      <c r="X316" s="35"/>
      <c r="Y316" s="35"/>
      <c r="Z316" s="35"/>
      <c r="AA316" s="35"/>
      <c r="AB316" s="35"/>
      <c r="AC316" s="35"/>
      <c r="AD316" s="35"/>
      <c r="AE316" s="35"/>
      <c r="AR316" s="197" t="s">
        <v>283</v>
      </c>
      <c r="AT316" s="197" t="s">
        <v>160</v>
      </c>
      <c r="AU316" s="197" t="s">
        <v>85</v>
      </c>
      <c r="AY316" s="18" t="s">
        <v>158</v>
      </c>
      <c r="BE316" s="198">
        <f>IF(N316="základní",J316,0)</f>
        <v>0</v>
      </c>
      <c r="BF316" s="198">
        <f>IF(N316="snížená",J316,0)</f>
        <v>0</v>
      </c>
      <c r="BG316" s="198">
        <f>IF(N316="zákl. přenesená",J316,0)</f>
        <v>0</v>
      </c>
      <c r="BH316" s="198">
        <f>IF(N316="sníž. přenesená",J316,0)</f>
        <v>0</v>
      </c>
      <c r="BI316" s="198">
        <f>IF(N316="nulová",J316,0)</f>
        <v>0</v>
      </c>
      <c r="BJ316" s="18" t="s">
        <v>8</v>
      </c>
      <c r="BK316" s="198">
        <f>ROUND(I316*H316,0)</f>
        <v>0</v>
      </c>
      <c r="BL316" s="18" t="s">
        <v>283</v>
      </c>
      <c r="BM316" s="197" t="s">
        <v>5507</v>
      </c>
    </row>
    <row r="317" spans="1:65" s="2" customFormat="1" ht="45">
      <c r="A317" s="35"/>
      <c r="B317" s="36"/>
      <c r="C317" s="37"/>
      <c r="D317" s="199" t="s">
        <v>167</v>
      </c>
      <c r="E317" s="37"/>
      <c r="F317" s="200" t="s">
        <v>1150</v>
      </c>
      <c r="G317" s="37"/>
      <c r="H317" s="37"/>
      <c r="I317" s="201"/>
      <c r="J317" s="37"/>
      <c r="K317" s="37"/>
      <c r="L317" s="40"/>
      <c r="M317" s="202"/>
      <c r="N317" s="203"/>
      <c r="O317" s="72"/>
      <c r="P317" s="72"/>
      <c r="Q317" s="72"/>
      <c r="R317" s="72"/>
      <c r="S317" s="72"/>
      <c r="T317" s="73"/>
      <c r="U317" s="35"/>
      <c r="V317" s="35"/>
      <c r="W317" s="35"/>
      <c r="X317" s="35"/>
      <c r="Y317" s="35"/>
      <c r="Z317" s="35"/>
      <c r="AA317" s="35"/>
      <c r="AB317" s="35"/>
      <c r="AC317" s="35"/>
      <c r="AD317" s="35"/>
      <c r="AE317" s="35"/>
      <c r="AT317" s="18" t="s">
        <v>167</v>
      </c>
      <c r="AU317" s="18" t="s">
        <v>85</v>
      </c>
    </row>
    <row r="318" spans="1:65" s="13" customFormat="1" ht="11.25">
      <c r="B318" s="204"/>
      <c r="C318" s="205"/>
      <c r="D318" s="199" t="s">
        <v>169</v>
      </c>
      <c r="E318" s="206" t="s">
        <v>1</v>
      </c>
      <c r="F318" s="207" t="s">
        <v>5508</v>
      </c>
      <c r="G318" s="205"/>
      <c r="H318" s="208">
        <v>28.5</v>
      </c>
      <c r="I318" s="209"/>
      <c r="J318" s="205"/>
      <c r="K318" s="205"/>
      <c r="L318" s="210"/>
      <c r="M318" s="211"/>
      <c r="N318" s="212"/>
      <c r="O318" s="212"/>
      <c r="P318" s="212"/>
      <c r="Q318" s="212"/>
      <c r="R318" s="212"/>
      <c r="S318" s="212"/>
      <c r="T318" s="213"/>
      <c r="AT318" s="214" t="s">
        <v>169</v>
      </c>
      <c r="AU318" s="214" t="s">
        <v>85</v>
      </c>
      <c r="AV318" s="13" t="s">
        <v>85</v>
      </c>
      <c r="AW318" s="13" t="s">
        <v>32</v>
      </c>
      <c r="AX318" s="13" t="s">
        <v>8</v>
      </c>
      <c r="AY318" s="214" t="s">
        <v>158</v>
      </c>
    </row>
    <row r="319" spans="1:65" s="2" customFormat="1" ht="21.75" customHeight="1">
      <c r="A319" s="35"/>
      <c r="B319" s="36"/>
      <c r="C319" s="187" t="s">
        <v>473</v>
      </c>
      <c r="D319" s="187" t="s">
        <v>160</v>
      </c>
      <c r="E319" s="188" t="s">
        <v>1157</v>
      </c>
      <c r="F319" s="189" t="s">
        <v>1158</v>
      </c>
      <c r="G319" s="190" t="s">
        <v>309</v>
      </c>
      <c r="H319" s="191">
        <v>15.9</v>
      </c>
      <c r="I319" s="192"/>
      <c r="J319" s="191">
        <f>ROUND(I319*H319,0)</f>
        <v>0</v>
      </c>
      <c r="K319" s="189" t="s">
        <v>164</v>
      </c>
      <c r="L319" s="40"/>
      <c r="M319" s="193" t="s">
        <v>1</v>
      </c>
      <c r="N319" s="194" t="s">
        <v>41</v>
      </c>
      <c r="O319" s="72"/>
      <c r="P319" s="195">
        <f>O319*H319</f>
        <v>0</v>
      </c>
      <c r="Q319" s="195">
        <v>4.8000000000000001E-4</v>
      </c>
      <c r="R319" s="195">
        <f>Q319*H319</f>
        <v>7.6320000000000008E-3</v>
      </c>
      <c r="S319" s="195">
        <v>0</v>
      </c>
      <c r="T319" s="196">
        <f>S319*H319</f>
        <v>0</v>
      </c>
      <c r="U319" s="35"/>
      <c r="V319" s="35"/>
      <c r="W319" s="35"/>
      <c r="X319" s="35"/>
      <c r="Y319" s="35"/>
      <c r="Z319" s="35"/>
      <c r="AA319" s="35"/>
      <c r="AB319" s="35"/>
      <c r="AC319" s="35"/>
      <c r="AD319" s="35"/>
      <c r="AE319" s="35"/>
      <c r="AR319" s="197" t="s">
        <v>283</v>
      </c>
      <c r="AT319" s="197" t="s">
        <v>160</v>
      </c>
      <c r="AU319" s="197" t="s">
        <v>85</v>
      </c>
      <c r="AY319" s="18" t="s">
        <v>158</v>
      </c>
      <c r="BE319" s="198">
        <f>IF(N319="základní",J319,0)</f>
        <v>0</v>
      </c>
      <c r="BF319" s="198">
        <f>IF(N319="snížená",J319,0)</f>
        <v>0</v>
      </c>
      <c r="BG319" s="198">
        <f>IF(N319="zákl. přenesená",J319,0)</f>
        <v>0</v>
      </c>
      <c r="BH319" s="198">
        <f>IF(N319="sníž. přenesená",J319,0)</f>
        <v>0</v>
      </c>
      <c r="BI319" s="198">
        <f>IF(N319="nulová",J319,0)</f>
        <v>0</v>
      </c>
      <c r="BJ319" s="18" t="s">
        <v>8</v>
      </c>
      <c r="BK319" s="198">
        <f>ROUND(I319*H319,0)</f>
        <v>0</v>
      </c>
      <c r="BL319" s="18" t="s">
        <v>283</v>
      </c>
      <c r="BM319" s="197" t="s">
        <v>5509</v>
      </c>
    </row>
    <row r="320" spans="1:65" s="2" customFormat="1" ht="45">
      <c r="A320" s="35"/>
      <c r="B320" s="36"/>
      <c r="C320" s="37"/>
      <c r="D320" s="199" t="s">
        <v>167</v>
      </c>
      <c r="E320" s="37"/>
      <c r="F320" s="200" t="s">
        <v>1150</v>
      </c>
      <c r="G320" s="37"/>
      <c r="H320" s="37"/>
      <c r="I320" s="201"/>
      <c r="J320" s="37"/>
      <c r="K320" s="37"/>
      <c r="L320" s="40"/>
      <c r="M320" s="202"/>
      <c r="N320" s="203"/>
      <c r="O320" s="72"/>
      <c r="P320" s="72"/>
      <c r="Q320" s="72"/>
      <c r="R320" s="72"/>
      <c r="S320" s="72"/>
      <c r="T320" s="73"/>
      <c r="U320" s="35"/>
      <c r="V320" s="35"/>
      <c r="W320" s="35"/>
      <c r="X320" s="35"/>
      <c r="Y320" s="35"/>
      <c r="Z320" s="35"/>
      <c r="AA320" s="35"/>
      <c r="AB320" s="35"/>
      <c r="AC320" s="35"/>
      <c r="AD320" s="35"/>
      <c r="AE320" s="35"/>
      <c r="AT320" s="18" t="s">
        <v>167</v>
      </c>
      <c r="AU320" s="18" t="s">
        <v>85</v>
      </c>
    </row>
    <row r="321" spans="1:65" s="13" customFormat="1" ht="11.25">
      <c r="B321" s="204"/>
      <c r="C321" s="205"/>
      <c r="D321" s="199" t="s">
        <v>169</v>
      </c>
      <c r="E321" s="206" t="s">
        <v>1</v>
      </c>
      <c r="F321" s="207" t="s">
        <v>5510</v>
      </c>
      <c r="G321" s="205"/>
      <c r="H321" s="208">
        <v>15.9</v>
      </c>
      <c r="I321" s="209"/>
      <c r="J321" s="205"/>
      <c r="K321" s="205"/>
      <c r="L321" s="210"/>
      <c r="M321" s="211"/>
      <c r="N321" s="212"/>
      <c r="O321" s="212"/>
      <c r="P321" s="212"/>
      <c r="Q321" s="212"/>
      <c r="R321" s="212"/>
      <c r="S321" s="212"/>
      <c r="T321" s="213"/>
      <c r="AT321" s="214" t="s">
        <v>169</v>
      </c>
      <c r="AU321" s="214" t="s">
        <v>85</v>
      </c>
      <c r="AV321" s="13" t="s">
        <v>85</v>
      </c>
      <c r="AW321" s="13" t="s">
        <v>32</v>
      </c>
      <c r="AX321" s="13" t="s">
        <v>8</v>
      </c>
      <c r="AY321" s="214" t="s">
        <v>158</v>
      </c>
    </row>
    <row r="322" spans="1:65" s="2" customFormat="1" ht="21.75" customHeight="1">
      <c r="A322" s="35"/>
      <c r="B322" s="36"/>
      <c r="C322" s="187" t="s">
        <v>478</v>
      </c>
      <c r="D322" s="187" t="s">
        <v>160</v>
      </c>
      <c r="E322" s="188" t="s">
        <v>1162</v>
      </c>
      <c r="F322" s="189" t="s">
        <v>1163</v>
      </c>
      <c r="G322" s="190" t="s">
        <v>309</v>
      </c>
      <c r="H322" s="191">
        <v>8.1999999999999993</v>
      </c>
      <c r="I322" s="192"/>
      <c r="J322" s="191">
        <f>ROUND(I322*H322,0)</f>
        <v>0</v>
      </c>
      <c r="K322" s="189" t="s">
        <v>164</v>
      </c>
      <c r="L322" s="40"/>
      <c r="M322" s="193" t="s">
        <v>1</v>
      </c>
      <c r="N322" s="194" t="s">
        <v>41</v>
      </c>
      <c r="O322" s="72"/>
      <c r="P322" s="195">
        <f>O322*H322</f>
        <v>0</v>
      </c>
      <c r="Q322" s="195">
        <v>7.1000000000000002E-4</v>
      </c>
      <c r="R322" s="195">
        <f>Q322*H322</f>
        <v>5.8219999999999999E-3</v>
      </c>
      <c r="S322" s="195">
        <v>0</v>
      </c>
      <c r="T322" s="196">
        <f>S322*H322</f>
        <v>0</v>
      </c>
      <c r="U322" s="35"/>
      <c r="V322" s="35"/>
      <c r="W322" s="35"/>
      <c r="X322" s="35"/>
      <c r="Y322" s="35"/>
      <c r="Z322" s="35"/>
      <c r="AA322" s="35"/>
      <c r="AB322" s="35"/>
      <c r="AC322" s="35"/>
      <c r="AD322" s="35"/>
      <c r="AE322" s="35"/>
      <c r="AR322" s="197" t="s">
        <v>283</v>
      </c>
      <c r="AT322" s="197" t="s">
        <v>160</v>
      </c>
      <c r="AU322" s="197" t="s">
        <v>85</v>
      </c>
      <c r="AY322" s="18" t="s">
        <v>158</v>
      </c>
      <c r="BE322" s="198">
        <f>IF(N322="základní",J322,0)</f>
        <v>0</v>
      </c>
      <c r="BF322" s="198">
        <f>IF(N322="snížená",J322,0)</f>
        <v>0</v>
      </c>
      <c r="BG322" s="198">
        <f>IF(N322="zákl. přenesená",J322,0)</f>
        <v>0</v>
      </c>
      <c r="BH322" s="198">
        <f>IF(N322="sníž. přenesená",J322,0)</f>
        <v>0</v>
      </c>
      <c r="BI322" s="198">
        <f>IF(N322="nulová",J322,0)</f>
        <v>0</v>
      </c>
      <c r="BJ322" s="18" t="s">
        <v>8</v>
      </c>
      <c r="BK322" s="198">
        <f>ROUND(I322*H322,0)</f>
        <v>0</v>
      </c>
      <c r="BL322" s="18" t="s">
        <v>283</v>
      </c>
      <c r="BM322" s="197" t="s">
        <v>5511</v>
      </c>
    </row>
    <row r="323" spans="1:65" s="2" customFormat="1" ht="45">
      <c r="A323" s="35"/>
      <c r="B323" s="36"/>
      <c r="C323" s="37"/>
      <c r="D323" s="199" t="s">
        <v>167</v>
      </c>
      <c r="E323" s="37"/>
      <c r="F323" s="200" t="s">
        <v>1150</v>
      </c>
      <c r="G323" s="37"/>
      <c r="H323" s="37"/>
      <c r="I323" s="201"/>
      <c r="J323" s="37"/>
      <c r="K323" s="37"/>
      <c r="L323" s="40"/>
      <c r="M323" s="202"/>
      <c r="N323" s="203"/>
      <c r="O323" s="72"/>
      <c r="P323" s="72"/>
      <c r="Q323" s="72"/>
      <c r="R323" s="72"/>
      <c r="S323" s="72"/>
      <c r="T323" s="73"/>
      <c r="U323" s="35"/>
      <c r="V323" s="35"/>
      <c r="W323" s="35"/>
      <c r="X323" s="35"/>
      <c r="Y323" s="35"/>
      <c r="Z323" s="35"/>
      <c r="AA323" s="35"/>
      <c r="AB323" s="35"/>
      <c r="AC323" s="35"/>
      <c r="AD323" s="35"/>
      <c r="AE323" s="35"/>
      <c r="AT323" s="18" t="s">
        <v>167</v>
      </c>
      <c r="AU323" s="18" t="s">
        <v>85</v>
      </c>
    </row>
    <row r="324" spans="1:65" s="2" customFormat="1" ht="24">
      <c r="A324" s="35"/>
      <c r="B324" s="36"/>
      <c r="C324" s="187" t="s">
        <v>483</v>
      </c>
      <c r="D324" s="187" t="s">
        <v>160</v>
      </c>
      <c r="E324" s="188" t="s">
        <v>1174</v>
      </c>
      <c r="F324" s="189" t="s">
        <v>1175</v>
      </c>
      <c r="G324" s="190" t="s">
        <v>442</v>
      </c>
      <c r="H324" s="191">
        <v>9</v>
      </c>
      <c r="I324" s="192"/>
      <c r="J324" s="191">
        <f>ROUND(I324*H324,0)</f>
        <v>0</v>
      </c>
      <c r="K324" s="189" t="s">
        <v>164</v>
      </c>
      <c r="L324" s="40"/>
      <c r="M324" s="193" t="s">
        <v>1</v>
      </c>
      <c r="N324" s="194" t="s">
        <v>41</v>
      </c>
      <c r="O324" s="72"/>
      <c r="P324" s="195">
        <f>O324*H324</f>
        <v>0</v>
      </c>
      <c r="Q324" s="195">
        <v>0</v>
      </c>
      <c r="R324" s="195">
        <f>Q324*H324</f>
        <v>0</v>
      </c>
      <c r="S324" s="195">
        <v>0</v>
      </c>
      <c r="T324" s="196">
        <f>S324*H324</f>
        <v>0</v>
      </c>
      <c r="U324" s="35"/>
      <c r="V324" s="35"/>
      <c r="W324" s="35"/>
      <c r="X324" s="35"/>
      <c r="Y324" s="35"/>
      <c r="Z324" s="35"/>
      <c r="AA324" s="35"/>
      <c r="AB324" s="35"/>
      <c r="AC324" s="35"/>
      <c r="AD324" s="35"/>
      <c r="AE324" s="35"/>
      <c r="AR324" s="197" t="s">
        <v>283</v>
      </c>
      <c r="AT324" s="197" t="s">
        <v>160</v>
      </c>
      <c r="AU324" s="197" t="s">
        <v>85</v>
      </c>
      <c r="AY324" s="18" t="s">
        <v>158</v>
      </c>
      <c r="BE324" s="198">
        <f>IF(N324="základní",J324,0)</f>
        <v>0</v>
      </c>
      <c r="BF324" s="198">
        <f>IF(N324="snížená",J324,0)</f>
        <v>0</v>
      </c>
      <c r="BG324" s="198">
        <f>IF(N324="zákl. přenesená",J324,0)</f>
        <v>0</v>
      </c>
      <c r="BH324" s="198">
        <f>IF(N324="sníž. přenesená",J324,0)</f>
        <v>0</v>
      </c>
      <c r="BI324" s="198">
        <f>IF(N324="nulová",J324,0)</f>
        <v>0</v>
      </c>
      <c r="BJ324" s="18" t="s">
        <v>8</v>
      </c>
      <c r="BK324" s="198">
        <f>ROUND(I324*H324,0)</f>
        <v>0</v>
      </c>
      <c r="BL324" s="18" t="s">
        <v>283</v>
      </c>
      <c r="BM324" s="197" t="s">
        <v>5512</v>
      </c>
    </row>
    <row r="325" spans="1:65" s="2" customFormat="1" ht="36">
      <c r="A325" s="35"/>
      <c r="B325" s="36"/>
      <c r="C325" s="37"/>
      <c r="D325" s="199" t="s">
        <v>167</v>
      </c>
      <c r="E325" s="37"/>
      <c r="F325" s="200" t="s">
        <v>1177</v>
      </c>
      <c r="G325" s="37"/>
      <c r="H325" s="37"/>
      <c r="I325" s="201"/>
      <c r="J325" s="37"/>
      <c r="K325" s="37"/>
      <c r="L325" s="40"/>
      <c r="M325" s="202"/>
      <c r="N325" s="203"/>
      <c r="O325" s="72"/>
      <c r="P325" s="72"/>
      <c r="Q325" s="72"/>
      <c r="R325" s="72"/>
      <c r="S325" s="72"/>
      <c r="T325" s="73"/>
      <c r="U325" s="35"/>
      <c r="V325" s="35"/>
      <c r="W325" s="35"/>
      <c r="X325" s="35"/>
      <c r="Y325" s="35"/>
      <c r="Z325" s="35"/>
      <c r="AA325" s="35"/>
      <c r="AB325" s="35"/>
      <c r="AC325" s="35"/>
      <c r="AD325" s="35"/>
      <c r="AE325" s="35"/>
      <c r="AT325" s="18" t="s">
        <v>167</v>
      </c>
      <c r="AU325" s="18" t="s">
        <v>85</v>
      </c>
    </row>
    <row r="326" spans="1:65" s="13" customFormat="1" ht="11.25">
      <c r="B326" s="204"/>
      <c r="C326" s="205"/>
      <c r="D326" s="199" t="s">
        <v>169</v>
      </c>
      <c r="E326" s="206" t="s">
        <v>1</v>
      </c>
      <c r="F326" s="207" t="s">
        <v>5513</v>
      </c>
      <c r="G326" s="205"/>
      <c r="H326" s="208">
        <v>9</v>
      </c>
      <c r="I326" s="209"/>
      <c r="J326" s="205"/>
      <c r="K326" s="205"/>
      <c r="L326" s="210"/>
      <c r="M326" s="211"/>
      <c r="N326" s="212"/>
      <c r="O326" s="212"/>
      <c r="P326" s="212"/>
      <c r="Q326" s="212"/>
      <c r="R326" s="212"/>
      <c r="S326" s="212"/>
      <c r="T326" s="213"/>
      <c r="AT326" s="214" t="s">
        <v>169</v>
      </c>
      <c r="AU326" s="214" t="s">
        <v>85</v>
      </c>
      <c r="AV326" s="13" t="s">
        <v>85</v>
      </c>
      <c r="AW326" s="13" t="s">
        <v>32</v>
      </c>
      <c r="AX326" s="13" t="s">
        <v>8</v>
      </c>
      <c r="AY326" s="214" t="s">
        <v>158</v>
      </c>
    </row>
    <row r="327" spans="1:65" s="2" customFormat="1" ht="24">
      <c r="A327" s="35"/>
      <c r="B327" s="36"/>
      <c r="C327" s="187" t="s">
        <v>489</v>
      </c>
      <c r="D327" s="187" t="s">
        <v>160</v>
      </c>
      <c r="E327" s="188" t="s">
        <v>1179</v>
      </c>
      <c r="F327" s="189" t="s">
        <v>1180</v>
      </c>
      <c r="G327" s="190" t="s">
        <v>442</v>
      </c>
      <c r="H327" s="191">
        <v>7</v>
      </c>
      <c r="I327" s="192"/>
      <c r="J327" s="191">
        <f>ROUND(I327*H327,0)</f>
        <v>0</v>
      </c>
      <c r="K327" s="189" t="s">
        <v>164</v>
      </c>
      <c r="L327" s="40"/>
      <c r="M327" s="193" t="s">
        <v>1</v>
      </c>
      <c r="N327" s="194" t="s">
        <v>41</v>
      </c>
      <c r="O327" s="72"/>
      <c r="P327" s="195">
        <f>O327*H327</f>
        <v>0</v>
      </c>
      <c r="Q327" s="195">
        <v>0</v>
      </c>
      <c r="R327" s="195">
        <f>Q327*H327</f>
        <v>0</v>
      </c>
      <c r="S327" s="195">
        <v>0</v>
      </c>
      <c r="T327" s="196">
        <f>S327*H327</f>
        <v>0</v>
      </c>
      <c r="U327" s="35"/>
      <c r="V327" s="35"/>
      <c r="W327" s="35"/>
      <c r="X327" s="35"/>
      <c r="Y327" s="35"/>
      <c r="Z327" s="35"/>
      <c r="AA327" s="35"/>
      <c r="AB327" s="35"/>
      <c r="AC327" s="35"/>
      <c r="AD327" s="35"/>
      <c r="AE327" s="35"/>
      <c r="AR327" s="197" t="s">
        <v>283</v>
      </c>
      <c r="AT327" s="197" t="s">
        <v>160</v>
      </c>
      <c r="AU327" s="197" t="s">
        <v>85</v>
      </c>
      <c r="AY327" s="18" t="s">
        <v>158</v>
      </c>
      <c r="BE327" s="198">
        <f>IF(N327="základní",J327,0)</f>
        <v>0</v>
      </c>
      <c r="BF327" s="198">
        <f>IF(N327="snížená",J327,0)</f>
        <v>0</v>
      </c>
      <c r="BG327" s="198">
        <f>IF(N327="zákl. přenesená",J327,0)</f>
        <v>0</v>
      </c>
      <c r="BH327" s="198">
        <f>IF(N327="sníž. přenesená",J327,0)</f>
        <v>0</v>
      </c>
      <c r="BI327" s="198">
        <f>IF(N327="nulová",J327,0)</f>
        <v>0</v>
      </c>
      <c r="BJ327" s="18" t="s">
        <v>8</v>
      </c>
      <c r="BK327" s="198">
        <f>ROUND(I327*H327,0)</f>
        <v>0</v>
      </c>
      <c r="BL327" s="18" t="s">
        <v>283</v>
      </c>
      <c r="BM327" s="197" t="s">
        <v>5514</v>
      </c>
    </row>
    <row r="328" spans="1:65" s="2" customFormat="1" ht="36">
      <c r="A328" s="35"/>
      <c r="B328" s="36"/>
      <c r="C328" s="37"/>
      <c r="D328" s="199" t="s">
        <v>167</v>
      </c>
      <c r="E328" s="37"/>
      <c r="F328" s="200" t="s">
        <v>1177</v>
      </c>
      <c r="G328" s="37"/>
      <c r="H328" s="37"/>
      <c r="I328" s="201"/>
      <c r="J328" s="37"/>
      <c r="K328" s="37"/>
      <c r="L328" s="40"/>
      <c r="M328" s="202"/>
      <c r="N328" s="203"/>
      <c r="O328" s="72"/>
      <c r="P328" s="72"/>
      <c r="Q328" s="72"/>
      <c r="R328" s="72"/>
      <c r="S328" s="72"/>
      <c r="T328" s="73"/>
      <c r="U328" s="35"/>
      <c r="V328" s="35"/>
      <c r="W328" s="35"/>
      <c r="X328" s="35"/>
      <c r="Y328" s="35"/>
      <c r="Z328" s="35"/>
      <c r="AA328" s="35"/>
      <c r="AB328" s="35"/>
      <c r="AC328" s="35"/>
      <c r="AD328" s="35"/>
      <c r="AE328" s="35"/>
      <c r="AT328" s="18" t="s">
        <v>167</v>
      </c>
      <c r="AU328" s="18" t="s">
        <v>85</v>
      </c>
    </row>
    <row r="329" spans="1:65" s="13" customFormat="1" ht="11.25">
      <c r="B329" s="204"/>
      <c r="C329" s="205"/>
      <c r="D329" s="199" t="s">
        <v>169</v>
      </c>
      <c r="E329" s="206" t="s">
        <v>1</v>
      </c>
      <c r="F329" s="207" t="s">
        <v>5515</v>
      </c>
      <c r="G329" s="205"/>
      <c r="H329" s="208">
        <v>7</v>
      </c>
      <c r="I329" s="209"/>
      <c r="J329" s="205"/>
      <c r="K329" s="205"/>
      <c r="L329" s="210"/>
      <c r="M329" s="211"/>
      <c r="N329" s="212"/>
      <c r="O329" s="212"/>
      <c r="P329" s="212"/>
      <c r="Q329" s="212"/>
      <c r="R329" s="212"/>
      <c r="S329" s="212"/>
      <c r="T329" s="213"/>
      <c r="AT329" s="214" t="s">
        <v>169</v>
      </c>
      <c r="AU329" s="214" t="s">
        <v>85</v>
      </c>
      <c r="AV329" s="13" t="s">
        <v>85</v>
      </c>
      <c r="AW329" s="13" t="s">
        <v>32</v>
      </c>
      <c r="AX329" s="13" t="s">
        <v>8</v>
      </c>
      <c r="AY329" s="214" t="s">
        <v>158</v>
      </c>
    </row>
    <row r="330" spans="1:65" s="2" customFormat="1" ht="36">
      <c r="A330" s="35"/>
      <c r="B330" s="36"/>
      <c r="C330" s="187" t="s">
        <v>495</v>
      </c>
      <c r="D330" s="187" t="s">
        <v>160</v>
      </c>
      <c r="E330" s="188" t="s">
        <v>1187</v>
      </c>
      <c r="F330" s="189" t="s">
        <v>1188</v>
      </c>
      <c r="G330" s="190" t="s">
        <v>442</v>
      </c>
      <c r="H330" s="191">
        <v>2</v>
      </c>
      <c r="I330" s="192"/>
      <c r="J330" s="191">
        <f>ROUND(I330*H330,0)</f>
        <v>0</v>
      </c>
      <c r="K330" s="189" t="s">
        <v>1</v>
      </c>
      <c r="L330" s="40"/>
      <c r="M330" s="193" t="s">
        <v>1</v>
      </c>
      <c r="N330" s="194" t="s">
        <v>41</v>
      </c>
      <c r="O330" s="72"/>
      <c r="P330" s="195">
        <f>O330*H330</f>
        <v>0</v>
      </c>
      <c r="Q330" s="195">
        <v>2.1299999999999999E-3</v>
      </c>
      <c r="R330" s="195">
        <f>Q330*H330</f>
        <v>4.2599999999999999E-3</v>
      </c>
      <c r="S330" s="195">
        <v>0</v>
      </c>
      <c r="T330" s="196">
        <f>S330*H330</f>
        <v>0</v>
      </c>
      <c r="U330" s="35"/>
      <c r="V330" s="35"/>
      <c r="W330" s="35"/>
      <c r="X330" s="35"/>
      <c r="Y330" s="35"/>
      <c r="Z330" s="35"/>
      <c r="AA330" s="35"/>
      <c r="AB330" s="35"/>
      <c r="AC330" s="35"/>
      <c r="AD330" s="35"/>
      <c r="AE330" s="35"/>
      <c r="AR330" s="197" t="s">
        <v>283</v>
      </c>
      <c r="AT330" s="197" t="s">
        <v>160</v>
      </c>
      <c r="AU330" s="197" t="s">
        <v>85</v>
      </c>
      <c r="AY330" s="18" t="s">
        <v>158</v>
      </c>
      <c r="BE330" s="198">
        <f>IF(N330="základní",J330,0)</f>
        <v>0</v>
      </c>
      <c r="BF330" s="198">
        <f>IF(N330="snížená",J330,0)</f>
        <v>0</v>
      </c>
      <c r="BG330" s="198">
        <f>IF(N330="zákl. přenesená",J330,0)</f>
        <v>0</v>
      </c>
      <c r="BH330" s="198">
        <f>IF(N330="sníž. přenesená",J330,0)</f>
        <v>0</v>
      </c>
      <c r="BI330" s="198">
        <f>IF(N330="nulová",J330,0)</f>
        <v>0</v>
      </c>
      <c r="BJ330" s="18" t="s">
        <v>8</v>
      </c>
      <c r="BK330" s="198">
        <f>ROUND(I330*H330,0)</f>
        <v>0</v>
      </c>
      <c r="BL330" s="18" t="s">
        <v>283</v>
      </c>
      <c r="BM330" s="197" t="s">
        <v>5516</v>
      </c>
    </row>
    <row r="331" spans="1:65" s="2" customFormat="1" ht="21.75" customHeight="1">
      <c r="A331" s="35"/>
      <c r="B331" s="36"/>
      <c r="C331" s="187" t="s">
        <v>501</v>
      </c>
      <c r="D331" s="187" t="s">
        <v>160</v>
      </c>
      <c r="E331" s="188" t="s">
        <v>5517</v>
      </c>
      <c r="F331" s="189" t="s">
        <v>5518</v>
      </c>
      <c r="G331" s="190" t="s">
        <v>442</v>
      </c>
      <c r="H331" s="191">
        <v>5</v>
      </c>
      <c r="I331" s="192"/>
      <c r="J331" s="191">
        <f>ROUND(I331*H331,0)</f>
        <v>0</v>
      </c>
      <c r="K331" s="189" t="s">
        <v>164</v>
      </c>
      <c r="L331" s="40"/>
      <c r="M331" s="193" t="s">
        <v>1</v>
      </c>
      <c r="N331" s="194" t="s">
        <v>41</v>
      </c>
      <c r="O331" s="72"/>
      <c r="P331" s="195">
        <f>O331*H331</f>
        <v>0</v>
      </c>
      <c r="Q331" s="195">
        <v>1.8000000000000001E-4</v>
      </c>
      <c r="R331" s="195">
        <f>Q331*H331</f>
        <v>9.0000000000000008E-4</v>
      </c>
      <c r="S331" s="195">
        <v>0</v>
      </c>
      <c r="T331" s="196">
        <f>S331*H331</f>
        <v>0</v>
      </c>
      <c r="U331" s="35"/>
      <c r="V331" s="35"/>
      <c r="W331" s="35"/>
      <c r="X331" s="35"/>
      <c r="Y331" s="35"/>
      <c r="Z331" s="35"/>
      <c r="AA331" s="35"/>
      <c r="AB331" s="35"/>
      <c r="AC331" s="35"/>
      <c r="AD331" s="35"/>
      <c r="AE331" s="35"/>
      <c r="AR331" s="197" t="s">
        <v>283</v>
      </c>
      <c r="AT331" s="197" t="s">
        <v>160</v>
      </c>
      <c r="AU331" s="197" t="s">
        <v>85</v>
      </c>
      <c r="AY331" s="18" t="s">
        <v>158</v>
      </c>
      <c r="BE331" s="198">
        <f>IF(N331="základní",J331,0)</f>
        <v>0</v>
      </c>
      <c r="BF331" s="198">
        <f>IF(N331="snížená",J331,0)</f>
        <v>0</v>
      </c>
      <c r="BG331" s="198">
        <f>IF(N331="zákl. přenesená",J331,0)</f>
        <v>0</v>
      </c>
      <c r="BH331" s="198">
        <f>IF(N331="sníž. přenesená",J331,0)</f>
        <v>0</v>
      </c>
      <c r="BI331" s="198">
        <f>IF(N331="nulová",J331,0)</f>
        <v>0</v>
      </c>
      <c r="BJ331" s="18" t="s">
        <v>8</v>
      </c>
      <c r="BK331" s="198">
        <f>ROUND(I331*H331,0)</f>
        <v>0</v>
      </c>
      <c r="BL331" s="18" t="s">
        <v>283</v>
      </c>
      <c r="BM331" s="197" t="s">
        <v>5519</v>
      </c>
    </row>
    <row r="332" spans="1:65" s="2" customFormat="1" ht="24">
      <c r="A332" s="35"/>
      <c r="B332" s="36"/>
      <c r="C332" s="187" t="s">
        <v>510</v>
      </c>
      <c r="D332" s="187" t="s">
        <v>160</v>
      </c>
      <c r="E332" s="188" t="s">
        <v>1199</v>
      </c>
      <c r="F332" s="189" t="s">
        <v>1200</v>
      </c>
      <c r="G332" s="190" t="s">
        <v>309</v>
      </c>
      <c r="H332" s="191">
        <v>153.6</v>
      </c>
      <c r="I332" s="192"/>
      <c r="J332" s="191">
        <f>ROUND(I332*H332,0)</f>
        <v>0</v>
      </c>
      <c r="K332" s="189" t="s">
        <v>164</v>
      </c>
      <c r="L332" s="40"/>
      <c r="M332" s="193" t="s">
        <v>1</v>
      </c>
      <c r="N332" s="194" t="s">
        <v>41</v>
      </c>
      <c r="O332" s="72"/>
      <c r="P332" s="195">
        <f>O332*H332</f>
        <v>0</v>
      </c>
      <c r="Q332" s="195">
        <v>0</v>
      </c>
      <c r="R332" s="195">
        <f>Q332*H332</f>
        <v>0</v>
      </c>
      <c r="S332" s="195">
        <v>0</v>
      </c>
      <c r="T332" s="196">
        <f>S332*H332</f>
        <v>0</v>
      </c>
      <c r="U332" s="35"/>
      <c r="V332" s="35"/>
      <c r="W332" s="35"/>
      <c r="X332" s="35"/>
      <c r="Y332" s="35"/>
      <c r="Z332" s="35"/>
      <c r="AA332" s="35"/>
      <c r="AB332" s="35"/>
      <c r="AC332" s="35"/>
      <c r="AD332" s="35"/>
      <c r="AE332" s="35"/>
      <c r="AR332" s="197" t="s">
        <v>283</v>
      </c>
      <c r="AT332" s="197" t="s">
        <v>160</v>
      </c>
      <c r="AU332" s="197" t="s">
        <v>85</v>
      </c>
      <c r="AY332" s="18" t="s">
        <v>158</v>
      </c>
      <c r="BE332" s="198">
        <f>IF(N332="základní",J332,0)</f>
        <v>0</v>
      </c>
      <c r="BF332" s="198">
        <f>IF(N332="snížená",J332,0)</f>
        <v>0</v>
      </c>
      <c r="BG332" s="198">
        <f>IF(N332="zákl. přenesená",J332,0)</f>
        <v>0</v>
      </c>
      <c r="BH332" s="198">
        <f>IF(N332="sníž. přenesená",J332,0)</f>
        <v>0</v>
      </c>
      <c r="BI332" s="198">
        <f>IF(N332="nulová",J332,0)</f>
        <v>0</v>
      </c>
      <c r="BJ332" s="18" t="s">
        <v>8</v>
      </c>
      <c r="BK332" s="198">
        <f>ROUND(I332*H332,0)</f>
        <v>0</v>
      </c>
      <c r="BL332" s="18" t="s">
        <v>283</v>
      </c>
      <c r="BM332" s="197" t="s">
        <v>5520</v>
      </c>
    </row>
    <row r="333" spans="1:65" s="2" customFormat="1" ht="27">
      <c r="A333" s="35"/>
      <c r="B333" s="36"/>
      <c r="C333" s="37"/>
      <c r="D333" s="199" t="s">
        <v>167</v>
      </c>
      <c r="E333" s="37"/>
      <c r="F333" s="200" t="s">
        <v>1202</v>
      </c>
      <c r="G333" s="37"/>
      <c r="H333" s="37"/>
      <c r="I333" s="201"/>
      <c r="J333" s="37"/>
      <c r="K333" s="37"/>
      <c r="L333" s="40"/>
      <c r="M333" s="202"/>
      <c r="N333" s="203"/>
      <c r="O333" s="72"/>
      <c r="P333" s="72"/>
      <c r="Q333" s="72"/>
      <c r="R333" s="72"/>
      <c r="S333" s="72"/>
      <c r="T333" s="73"/>
      <c r="U333" s="35"/>
      <c r="V333" s="35"/>
      <c r="W333" s="35"/>
      <c r="X333" s="35"/>
      <c r="Y333" s="35"/>
      <c r="Z333" s="35"/>
      <c r="AA333" s="35"/>
      <c r="AB333" s="35"/>
      <c r="AC333" s="35"/>
      <c r="AD333" s="35"/>
      <c r="AE333" s="35"/>
      <c r="AT333" s="18" t="s">
        <v>167</v>
      </c>
      <c r="AU333" s="18" t="s">
        <v>85</v>
      </c>
    </row>
    <row r="334" spans="1:65" s="13" customFormat="1" ht="11.25">
      <c r="B334" s="204"/>
      <c r="C334" s="205"/>
      <c r="D334" s="199" t="s">
        <v>169</v>
      </c>
      <c r="E334" s="206" t="s">
        <v>1</v>
      </c>
      <c r="F334" s="207" t="s">
        <v>5521</v>
      </c>
      <c r="G334" s="205"/>
      <c r="H334" s="208">
        <v>153.6</v>
      </c>
      <c r="I334" s="209"/>
      <c r="J334" s="205"/>
      <c r="K334" s="205"/>
      <c r="L334" s="210"/>
      <c r="M334" s="211"/>
      <c r="N334" s="212"/>
      <c r="O334" s="212"/>
      <c r="P334" s="212"/>
      <c r="Q334" s="212"/>
      <c r="R334" s="212"/>
      <c r="S334" s="212"/>
      <c r="T334" s="213"/>
      <c r="AT334" s="214" t="s">
        <v>169</v>
      </c>
      <c r="AU334" s="214" t="s">
        <v>85</v>
      </c>
      <c r="AV334" s="13" t="s">
        <v>85</v>
      </c>
      <c r="AW334" s="13" t="s">
        <v>32</v>
      </c>
      <c r="AX334" s="13" t="s">
        <v>8</v>
      </c>
      <c r="AY334" s="214" t="s">
        <v>158</v>
      </c>
    </row>
    <row r="335" spans="1:65" s="2" customFormat="1" ht="24">
      <c r="A335" s="35"/>
      <c r="B335" s="36"/>
      <c r="C335" s="187" t="s">
        <v>517</v>
      </c>
      <c r="D335" s="187" t="s">
        <v>160</v>
      </c>
      <c r="E335" s="188" t="s">
        <v>1205</v>
      </c>
      <c r="F335" s="189" t="s">
        <v>1206</v>
      </c>
      <c r="G335" s="190" t="s">
        <v>309</v>
      </c>
      <c r="H335" s="191">
        <v>19.5</v>
      </c>
      <c r="I335" s="192"/>
      <c r="J335" s="191">
        <f>ROUND(I335*H335,0)</f>
        <v>0</v>
      </c>
      <c r="K335" s="189" t="s">
        <v>164</v>
      </c>
      <c r="L335" s="40"/>
      <c r="M335" s="193" t="s">
        <v>1</v>
      </c>
      <c r="N335" s="194" t="s">
        <v>41</v>
      </c>
      <c r="O335" s="72"/>
      <c r="P335" s="195">
        <f>O335*H335</f>
        <v>0</v>
      </c>
      <c r="Q335" s="195">
        <v>0</v>
      </c>
      <c r="R335" s="195">
        <f>Q335*H335</f>
        <v>0</v>
      </c>
      <c r="S335" s="195">
        <v>0</v>
      </c>
      <c r="T335" s="196">
        <f>S335*H335</f>
        <v>0</v>
      </c>
      <c r="U335" s="35"/>
      <c r="V335" s="35"/>
      <c r="W335" s="35"/>
      <c r="X335" s="35"/>
      <c r="Y335" s="35"/>
      <c r="Z335" s="35"/>
      <c r="AA335" s="35"/>
      <c r="AB335" s="35"/>
      <c r="AC335" s="35"/>
      <c r="AD335" s="35"/>
      <c r="AE335" s="35"/>
      <c r="AR335" s="197" t="s">
        <v>283</v>
      </c>
      <c r="AT335" s="197" t="s">
        <v>160</v>
      </c>
      <c r="AU335" s="197" t="s">
        <v>85</v>
      </c>
      <c r="AY335" s="18" t="s">
        <v>158</v>
      </c>
      <c r="BE335" s="198">
        <f>IF(N335="základní",J335,0)</f>
        <v>0</v>
      </c>
      <c r="BF335" s="198">
        <f>IF(N335="snížená",J335,0)</f>
        <v>0</v>
      </c>
      <c r="BG335" s="198">
        <f>IF(N335="zákl. přenesená",J335,0)</f>
        <v>0</v>
      </c>
      <c r="BH335" s="198">
        <f>IF(N335="sníž. přenesená",J335,0)</f>
        <v>0</v>
      </c>
      <c r="BI335" s="198">
        <f>IF(N335="nulová",J335,0)</f>
        <v>0</v>
      </c>
      <c r="BJ335" s="18" t="s">
        <v>8</v>
      </c>
      <c r="BK335" s="198">
        <f>ROUND(I335*H335,0)</f>
        <v>0</v>
      </c>
      <c r="BL335" s="18" t="s">
        <v>283</v>
      </c>
      <c r="BM335" s="197" t="s">
        <v>5522</v>
      </c>
    </row>
    <row r="336" spans="1:65" s="2" customFormat="1" ht="27">
      <c r="A336" s="35"/>
      <c r="B336" s="36"/>
      <c r="C336" s="37"/>
      <c r="D336" s="199" t="s">
        <v>167</v>
      </c>
      <c r="E336" s="37"/>
      <c r="F336" s="200" t="s">
        <v>1202</v>
      </c>
      <c r="G336" s="37"/>
      <c r="H336" s="37"/>
      <c r="I336" s="201"/>
      <c r="J336" s="37"/>
      <c r="K336" s="37"/>
      <c r="L336" s="40"/>
      <c r="M336" s="202"/>
      <c r="N336" s="203"/>
      <c r="O336" s="72"/>
      <c r="P336" s="72"/>
      <c r="Q336" s="72"/>
      <c r="R336" s="72"/>
      <c r="S336" s="72"/>
      <c r="T336" s="73"/>
      <c r="U336" s="35"/>
      <c r="V336" s="35"/>
      <c r="W336" s="35"/>
      <c r="X336" s="35"/>
      <c r="Y336" s="35"/>
      <c r="Z336" s="35"/>
      <c r="AA336" s="35"/>
      <c r="AB336" s="35"/>
      <c r="AC336" s="35"/>
      <c r="AD336" s="35"/>
      <c r="AE336" s="35"/>
      <c r="AT336" s="18" t="s">
        <v>167</v>
      </c>
      <c r="AU336" s="18" t="s">
        <v>85</v>
      </c>
    </row>
    <row r="337" spans="1:65" s="2" customFormat="1" ht="44.25" customHeight="1">
      <c r="A337" s="35"/>
      <c r="B337" s="36"/>
      <c r="C337" s="187" t="s">
        <v>522</v>
      </c>
      <c r="D337" s="187" t="s">
        <v>160</v>
      </c>
      <c r="E337" s="188" t="s">
        <v>1210</v>
      </c>
      <c r="F337" s="189" t="s">
        <v>1211</v>
      </c>
      <c r="G337" s="190" t="s">
        <v>1011</v>
      </c>
      <c r="H337" s="192"/>
      <c r="I337" s="192"/>
      <c r="J337" s="191">
        <f>ROUND(I337*H337,0)</f>
        <v>0</v>
      </c>
      <c r="K337" s="189" t="s">
        <v>164</v>
      </c>
      <c r="L337" s="40"/>
      <c r="M337" s="193" t="s">
        <v>1</v>
      </c>
      <c r="N337" s="194" t="s">
        <v>41</v>
      </c>
      <c r="O337" s="72"/>
      <c r="P337" s="195">
        <f>O337*H337</f>
        <v>0</v>
      </c>
      <c r="Q337" s="195">
        <v>0</v>
      </c>
      <c r="R337" s="195">
        <f>Q337*H337</f>
        <v>0</v>
      </c>
      <c r="S337" s="195">
        <v>0</v>
      </c>
      <c r="T337" s="196">
        <f>S337*H337</f>
        <v>0</v>
      </c>
      <c r="U337" s="35"/>
      <c r="V337" s="35"/>
      <c r="W337" s="35"/>
      <c r="X337" s="35"/>
      <c r="Y337" s="35"/>
      <c r="Z337" s="35"/>
      <c r="AA337" s="35"/>
      <c r="AB337" s="35"/>
      <c r="AC337" s="35"/>
      <c r="AD337" s="35"/>
      <c r="AE337" s="35"/>
      <c r="AR337" s="197" t="s">
        <v>283</v>
      </c>
      <c r="AT337" s="197" t="s">
        <v>160</v>
      </c>
      <c r="AU337" s="197" t="s">
        <v>85</v>
      </c>
      <c r="AY337" s="18" t="s">
        <v>158</v>
      </c>
      <c r="BE337" s="198">
        <f>IF(N337="základní",J337,0)</f>
        <v>0</v>
      </c>
      <c r="BF337" s="198">
        <f>IF(N337="snížená",J337,0)</f>
        <v>0</v>
      </c>
      <c r="BG337" s="198">
        <f>IF(N337="zákl. přenesená",J337,0)</f>
        <v>0</v>
      </c>
      <c r="BH337" s="198">
        <f>IF(N337="sníž. přenesená",J337,0)</f>
        <v>0</v>
      </c>
      <c r="BI337" s="198">
        <f>IF(N337="nulová",J337,0)</f>
        <v>0</v>
      </c>
      <c r="BJ337" s="18" t="s">
        <v>8</v>
      </c>
      <c r="BK337" s="198">
        <f>ROUND(I337*H337,0)</f>
        <v>0</v>
      </c>
      <c r="BL337" s="18" t="s">
        <v>283</v>
      </c>
      <c r="BM337" s="197" t="s">
        <v>5523</v>
      </c>
    </row>
    <row r="338" spans="1:65" s="2" customFormat="1" ht="99">
      <c r="A338" s="35"/>
      <c r="B338" s="36"/>
      <c r="C338" s="37"/>
      <c r="D338" s="199" t="s">
        <v>167</v>
      </c>
      <c r="E338" s="37"/>
      <c r="F338" s="200" t="s">
        <v>1013</v>
      </c>
      <c r="G338" s="37"/>
      <c r="H338" s="37"/>
      <c r="I338" s="201"/>
      <c r="J338" s="37"/>
      <c r="K338" s="37"/>
      <c r="L338" s="40"/>
      <c r="M338" s="202"/>
      <c r="N338" s="203"/>
      <c r="O338" s="72"/>
      <c r="P338" s="72"/>
      <c r="Q338" s="72"/>
      <c r="R338" s="72"/>
      <c r="S338" s="72"/>
      <c r="T338" s="73"/>
      <c r="U338" s="35"/>
      <c r="V338" s="35"/>
      <c r="W338" s="35"/>
      <c r="X338" s="35"/>
      <c r="Y338" s="35"/>
      <c r="Z338" s="35"/>
      <c r="AA338" s="35"/>
      <c r="AB338" s="35"/>
      <c r="AC338" s="35"/>
      <c r="AD338" s="35"/>
      <c r="AE338" s="35"/>
      <c r="AT338" s="18" t="s">
        <v>167</v>
      </c>
      <c r="AU338" s="18" t="s">
        <v>85</v>
      </c>
    </row>
    <row r="339" spans="1:65" s="12" customFormat="1" ht="22.9" customHeight="1">
      <c r="B339" s="171"/>
      <c r="C339" s="172"/>
      <c r="D339" s="173" t="s">
        <v>75</v>
      </c>
      <c r="E339" s="185" t="s">
        <v>1213</v>
      </c>
      <c r="F339" s="185" t="s">
        <v>1214</v>
      </c>
      <c r="G339" s="172"/>
      <c r="H339" s="172"/>
      <c r="I339" s="175"/>
      <c r="J339" s="186">
        <f>BK339</f>
        <v>0</v>
      </c>
      <c r="K339" s="172"/>
      <c r="L339" s="177"/>
      <c r="M339" s="178"/>
      <c r="N339" s="179"/>
      <c r="O339" s="179"/>
      <c r="P339" s="180">
        <f>SUM(P340:P369)</f>
        <v>0</v>
      </c>
      <c r="Q339" s="179"/>
      <c r="R339" s="180">
        <f>SUM(R340:R369)</f>
        <v>0.3589634000000001</v>
      </c>
      <c r="S339" s="179"/>
      <c r="T339" s="181">
        <f>SUM(T340:T369)</f>
        <v>0</v>
      </c>
      <c r="AR339" s="182" t="s">
        <v>85</v>
      </c>
      <c r="AT339" s="183" t="s">
        <v>75</v>
      </c>
      <c r="AU339" s="183" t="s">
        <v>8</v>
      </c>
      <c r="AY339" s="182" t="s">
        <v>158</v>
      </c>
      <c r="BK339" s="184">
        <f>SUM(BK340:BK369)</f>
        <v>0</v>
      </c>
    </row>
    <row r="340" spans="1:65" s="2" customFormat="1" ht="24">
      <c r="A340" s="35"/>
      <c r="B340" s="36"/>
      <c r="C340" s="187" t="s">
        <v>527</v>
      </c>
      <c r="D340" s="187" t="s">
        <v>160</v>
      </c>
      <c r="E340" s="188" t="s">
        <v>5524</v>
      </c>
      <c r="F340" s="189" t="s">
        <v>5525</v>
      </c>
      <c r="G340" s="190" t="s">
        <v>309</v>
      </c>
      <c r="H340" s="191">
        <v>7.94</v>
      </c>
      <c r="I340" s="192"/>
      <c r="J340" s="191">
        <f>ROUND(I340*H340,0)</f>
        <v>0</v>
      </c>
      <c r="K340" s="189" t="s">
        <v>164</v>
      </c>
      <c r="L340" s="40"/>
      <c r="M340" s="193" t="s">
        <v>1</v>
      </c>
      <c r="N340" s="194" t="s">
        <v>41</v>
      </c>
      <c r="O340" s="72"/>
      <c r="P340" s="195">
        <f>O340*H340</f>
        <v>0</v>
      </c>
      <c r="Q340" s="195">
        <v>3.0899999999999999E-3</v>
      </c>
      <c r="R340" s="195">
        <f>Q340*H340</f>
        <v>2.45346E-2</v>
      </c>
      <c r="S340" s="195">
        <v>0</v>
      </c>
      <c r="T340" s="196">
        <f>S340*H340</f>
        <v>0</v>
      </c>
      <c r="U340" s="35"/>
      <c r="V340" s="35"/>
      <c r="W340" s="35"/>
      <c r="X340" s="35"/>
      <c r="Y340" s="35"/>
      <c r="Z340" s="35"/>
      <c r="AA340" s="35"/>
      <c r="AB340" s="35"/>
      <c r="AC340" s="35"/>
      <c r="AD340" s="35"/>
      <c r="AE340" s="35"/>
      <c r="AR340" s="197" t="s">
        <v>283</v>
      </c>
      <c r="AT340" s="197" t="s">
        <v>160</v>
      </c>
      <c r="AU340" s="197" t="s">
        <v>85</v>
      </c>
      <c r="AY340" s="18" t="s">
        <v>158</v>
      </c>
      <c r="BE340" s="198">
        <f>IF(N340="základní",J340,0)</f>
        <v>0</v>
      </c>
      <c r="BF340" s="198">
        <f>IF(N340="snížená",J340,0)</f>
        <v>0</v>
      </c>
      <c r="BG340" s="198">
        <f>IF(N340="zákl. přenesená",J340,0)</f>
        <v>0</v>
      </c>
      <c r="BH340" s="198">
        <f>IF(N340="sníž. přenesená",J340,0)</f>
        <v>0</v>
      </c>
      <c r="BI340" s="198">
        <f>IF(N340="nulová",J340,0)</f>
        <v>0</v>
      </c>
      <c r="BJ340" s="18" t="s">
        <v>8</v>
      </c>
      <c r="BK340" s="198">
        <f>ROUND(I340*H340,0)</f>
        <v>0</v>
      </c>
      <c r="BL340" s="18" t="s">
        <v>283</v>
      </c>
      <c r="BM340" s="197" t="s">
        <v>5526</v>
      </c>
    </row>
    <row r="341" spans="1:65" s="2" customFormat="1" ht="33" customHeight="1">
      <c r="A341" s="35"/>
      <c r="B341" s="36"/>
      <c r="C341" s="187" t="s">
        <v>531</v>
      </c>
      <c r="D341" s="187" t="s">
        <v>160</v>
      </c>
      <c r="E341" s="188" t="s">
        <v>1236</v>
      </c>
      <c r="F341" s="189" t="s">
        <v>1237</v>
      </c>
      <c r="G341" s="190" t="s">
        <v>309</v>
      </c>
      <c r="H341" s="191">
        <v>100.11</v>
      </c>
      <c r="I341" s="192"/>
      <c r="J341" s="191">
        <f>ROUND(I341*H341,0)</f>
        <v>0</v>
      </c>
      <c r="K341" s="189" t="s">
        <v>164</v>
      </c>
      <c r="L341" s="40"/>
      <c r="M341" s="193" t="s">
        <v>1</v>
      </c>
      <c r="N341" s="194" t="s">
        <v>41</v>
      </c>
      <c r="O341" s="72"/>
      <c r="P341" s="195">
        <f>O341*H341</f>
        <v>0</v>
      </c>
      <c r="Q341" s="195">
        <v>8.4999999999999995E-4</v>
      </c>
      <c r="R341" s="195">
        <f>Q341*H341</f>
        <v>8.5093499999999989E-2</v>
      </c>
      <c r="S341" s="195">
        <v>0</v>
      </c>
      <c r="T341" s="196">
        <f>S341*H341</f>
        <v>0</v>
      </c>
      <c r="U341" s="35"/>
      <c r="V341" s="35"/>
      <c r="W341" s="35"/>
      <c r="X341" s="35"/>
      <c r="Y341" s="35"/>
      <c r="Z341" s="35"/>
      <c r="AA341" s="35"/>
      <c r="AB341" s="35"/>
      <c r="AC341" s="35"/>
      <c r="AD341" s="35"/>
      <c r="AE341" s="35"/>
      <c r="AR341" s="197" t="s">
        <v>283</v>
      </c>
      <c r="AT341" s="197" t="s">
        <v>160</v>
      </c>
      <c r="AU341" s="197" t="s">
        <v>85</v>
      </c>
      <c r="AY341" s="18" t="s">
        <v>158</v>
      </c>
      <c r="BE341" s="198">
        <f>IF(N341="základní",J341,0)</f>
        <v>0</v>
      </c>
      <c r="BF341" s="198">
        <f>IF(N341="snížená",J341,0)</f>
        <v>0</v>
      </c>
      <c r="BG341" s="198">
        <f>IF(N341="zákl. přenesená",J341,0)</f>
        <v>0</v>
      </c>
      <c r="BH341" s="198">
        <f>IF(N341="sníž. přenesená",J341,0)</f>
        <v>0</v>
      </c>
      <c r="BI341" s="198">
        <f>IF(N341="nulová",J341,0)</f>
        <v>0</v>
      </c>
      <c r="BJ341" s="18" t="s">
        <v>8</v>
      </c>
      <c r="BK341" s="198">
        <f>ROUND(I341*H341,0)</f>
        <v>0</v>
      </c>
      <c r="BL341" s="18" t="s">
        <v>283</v>
      </c>
      <c r="BM341" s="197" t="s">
        <v>5527</v>
      </c>
    </row>
    <row r="342" spans="1:65" s="2" customFormat="1" ht="27">
      <c r="A342" s="35"/>
      <c r="B342" s="36"/>
      <c r="C342" s="37"/>
      <c r="D342" s="199" t="s">
        <v>167</v>
      </c>
      <c r="E342" s="37"/>
      <c r="F342" s="200" t="s">
        <v>1239</v>
      </c>
      <c r="G342" s="37"/>
      <c r="H342" s="37"/>
      <c r="I342" s="201"/>
      <c r="J342" s="37"/>
      <c r="K342" s="37"/>
      <c r="L342" s="40"/>
      <c r="M342" s="202"/>
      <c r="N342" s="203"/>
      <c r="O342" s="72"/>
      <c r="P342" s="72"/>
      <c r="Q342" s="72"/>
      <c r="R342" s="72"/>
      <c r="S342" s="72"/>
      <c r="T342" s="73"/>
      <c r="U342" s="35"/>
      <c r="V342" s="35"/>
      <c r="W342" s="35"/>
      <c r="X342" s="35"/>
      <c r="Y342" s="35"/>
      <c r="Z342" s="35"/>
      <c r="AA342" s="35"/>
      <c r="AB342" s="35"/>
      <c r="AC342" s="35"/>
      <c r="AD342" s="35"/>
      <c r="AE342" s="35"/>
      <c r="AT342" s="18" t="s">
        <v>167</v>
      </c>
      <c r="AU342" s="18" t="s">
        <v>85</v>
      </c>
    </row>
    <row r="343" spans="1:65" s="13" customFormat="1" ht="11.25">
      <c r="B343" s="204"/>
      <c r="C343" s="205"/>
      <c r="D343" s="199" t="s">
        <v>169</v>
      </c>
      <c r="E343" s="206" t="s">
        <v>1</v>
      </c>
      <c r="F343" s="207" t="s">
        <v>5528</v>
      </c>
      <c r="G343" s="205"/>
      <c r="H343" s="208">
        <v>100.11</v>
      </c>
      <c r="I343" s="209"/>
      <c r="J343" s="205"/>
      <c r="K343" s="205"/>
      <c r="L343" s="210"/>
      <c r="M343" s="211"/>
      <c r="N343" s="212"/>
      <c r="O343" s="212"/>
      <c r="P343" s="212"/>
      <c r="Q343" s="212"/>
      <c r="R343" s="212"/>
      <c r="S343" s="212"/>
      <c r="T343" s="213"/>
      <c r="AT343" s="214" t="s">
        <v>169</v>
      </c>
      <c r="AU343" s="214" t="s">
        <v>85</v>
      </c>
      <c r="AV343" s="13" t="s">
        <v>85</v>
      </c>
      <c r="AW343" s="13" t="s">
        <v>32</v>
      </c>
      <c r="AX343" s="13" t="s">
        <v>8</v>
      </c>
      <c r="AY343" s="214" t="s">
        <v>158</v>
      </c>
    </row>
    <row r="344" spans="1:65" s="2" customFormat="1" ht="33" customHeight="1">
      <c r="A344" s="35"/>
      <c r="B344" s="36"/>
      <c r="C344" s="187" t="s">
        <v>536</v>
      </c>
      <c r="D344" s="187" t="s">
        <v>160</v>
      </c>
      <c r="E344" s="188" t="s">
        <v>1242</v>
      </c>
      <c r="F344" s="189" t="s">
        <v>1243</v>
      </c>
      <c r="G344" s="190" t="s">
        <v>309</v>
      </c>
      <c r="H344" s="191">
        <v>52.3</v>
      </c>
      <c r="I344" s="192"/>
      <c r="J344" s="191">
        <f>ROUND(I344*H344,0)</f>
        <v>0</v>
      </c>
      <c r="K344" s="189" t="s">
        <v>164</v>
      </c>
      <c r="L344" s="40"/>
      <c r="M344" s="193" t="s">
        <v>1</v>
      </c>
      <c r="N344" s="194" t="s">
        <v>41</v>
      </c>
      <c r="O344" s="72"/>
      <c r="P344" s="195">
        <f>O344*H344</f>
        <v>0</v>
      </c>
      <c r="Q344" s="195">
        <v>1.16E-3</v>
      </c>
      <c r="R344" s="195">
        <f>Q344*H344</f>
        <v>6.0668E-2</v>
      </c>
      <c r="S344" s="195">
        <v>0</v>
      </c>
      <c r="T344" s="196">
        <f>S344*H344</f>
        <v>0</v>
      </c>
      <c r="U344" s="35"/>
      <c r="V344" s="35"/>
      <c r="W344" s="35"/>
      <c r="X344" s="35"/>
      <c r="Y344" s="35"/>
      <c r="Z344" s="35"/>
      <c r="AA344" s="35"/>
      <c r="AB344" s="35"/>
      <c r="AC344" s="35"/>
      <c r="AD344" s="35"/>
      <c r="AE344" s="35"/>
      <c r="AR344" s="197" t="s">
        <v>283</v>
      </c>
      <c r="AT344" s="197" t="s">
        <v>160</v>
      </c>
      <c r="AU344" s="197" t="s">
        <v>85</v>
      </c>
      <c r="AY344" s="18" t="s">
        <v>158</v>
      </c>
      <c r="BE344" s="198">
        <f>IF(N344="základní",J344,0)</f>
        <v>0</v>
      </c>
      <c r="BF344" s="198">
        <f>IF(N344="snížená",J344,0)</f>
        <v>0</v>
      </c>
      <c r="BG344" s="198">
        <f>IF(N344="zákl. přenesená",J344,0)</f>
        <v>0</v>
      </c>
      <c r="BH344" s="198">
        <f>IF(N344="sníž. přenesená",J344,0)</f>
        <v>0</v>
      </c>
      <c r="BI344" s="198">
        <f>IF(N344="nulová",J344,0)</f>
        <v>0</v>
      </c>
      <c r="BJ344" s="18" t="s">
        <v>8</v>
      </c>
      <c r="BK344" s="198">
        <f>ROUND(I344*H344,0)</f>
        <v>0</v>
      </c>
      <c r="BL344" s="18" t="s">
        <v>283</v>
      </c>
      <c r="BM344" s="197" t="s">
        <v>5529</v>
      </c>
    </row>
    <row r="345" spans="1:65" s="2" customFormat="1" ht="27">
      <c r="A345" s="35"/>
      <c r="B345" s="36"/>
      <c r="C345" s="37"/>
      <c r="D345" s="199" t="s">
        <v>167</v>
      </c>
      <c r="E345" s="37"/>
      <c r="F345" s="200" t="s">
        <v>1239</v>
      </c>
      <c r="G345" s="37"/>
      <c r="H345" s="37"/>
      <c r="I345" s="201"/>
      <c r="J345" s="37"/>
      <c r="K345" s="37"/>
      <c r="L345" s="40"/>
      <c r="M345" s="202"/>
      <c r="N345" s="203"/>
      <c r="O345" s="72"/>
      <c r="P345" s="72"/>
      <c r="Q345" s="72"/>
      <c r="R345" s="72"/>
      <c r="S345" s="72"/>
      <c r="T345" s="73"/>
      <c r="U345" s="35"/>
      <c r="V345" s="35"/>
      <c r="W345" s="35"/>
      <c r="X345" s="35"/>
      <c r="Y345" s="35"/>
      <c r="Z345" s="35"/>
      <c r="AA345" s="35"/>
      <c r="AB345" s="35"/>
      <c r="AC345" s="35"/>
      <c r="AD345" s="35"/>
      <c r="AE345" s="35"/>
      <c r="AT345" s="18" t="s">
        <v>167</v>
      </c>
      <c r="AU345" s="18" t="s">
        <v>85</v>
      </c>
    </row>
    <row r="346" spans="1:65" s="13" customFormat="1" ht="11.25">
      <c r="B346" s="204"/>
      <c r="C346" s="205"/>
      <c r="D346" s="199" t="s">
        <v>169</v>
      </c>
      <c r="E346" s="206" t="s">
        <v>1</v>
      </c>
      <c r="F346" s="207" t="s">
        <v>5530</v>
      </c>
      <c r="G346" s="205"/>
      <c r="H346" s="208">
        <v>52.3</v>
      </c>
      <c r="I346" s="209"/>
      <c r="J346" s="205"/>
      <c r="K346" s="205"/>
      <c r="L346" s="210"/>
      <c r="M346" s="211"/>
      <c r="N346" s="212"/>
      <c r="O346" s="212"/>
      <c r="P346" s="212"/>
      <c r="Q346" s="212"/>
      <c r="R346" s="212"/>
      <c r="S346" s="212"/>
      <c r="T346" s="213"/>
      <c r="AT346" s="214" t="s">
        <v>169</v>
      </c>
      <c r="AU346" s="214" t="s">
        <v>85</v>
      </c>
      <c r="AV346" s="13" t="s">
        <v>85</v>
      </c>
      <c r="AW346" s="13" t="s">
        <v>32</v>
      </c>
      <c r="AX346" s="13" t="s">
        <v>8</v>
      </c>
      <c r="AY346" s="214" t="s">
        <v>158</v>
      </c>
    </row>
    <row r="347" spans="1:65" s="2" customFormat="1" ht="33" customHeight="1">
      <c r="A347" s="35"/>
      <c r="B347" s="36"/>
      <c r="C347" s="187" t="s">
        <v>545</v>
      </c>
      <c r="D347" s="187" t="s">
        <v>160</v>
      </c>
      <c r="E347" s="188" t="s">
        <v>1247</v>
      </c>
      <c r="F347" s="189" t="s">
        <v>1248</v>
      </c>
      <c r="G347" s="190" t="s">
        <v>309</v>
      </c>
      <c r="H347" s="191">
        <v>29.97</v>
      </c>
      <c r="I347" s="192"/>
      <c r="J347" s="191">
        <f>ROUND(I347*H347,0)</f>
        <v>0</v>
      </c>
      <c r="K347" s="189" t="s">
        <v>164</v>
      </c>
      <c r="L347" s="40"/>
      <c r="M347" s="193" t="s">
        <v>1</v>
      </c>
      <c r="N347" s="194" t="s">
        <v>41</v>
      </c>
      <c r="O347" s="72"/>
      <c r="P347" s="195">
        <f>O347*H347</f>
        <v>0</v>
      </c>
      <c r="Q347" s="195">
        <v>1.4400000000000001E-3</v>
      </c>
      <c r="R347" s="195">
        <f>Q347*H347</f>
        <v>4.3156800000000002E-2</v>
      </c>
      <c r="S347" s="195">
        <v>0</v>
      </c>
      <c r="T347" s="196">
        <f>S347*H347</f>
        <v>0</v>
      </c>
      <c r="U347" s="35"/>
      <c r="V347" s="35"/>
      <c r="W347" s="35"/>
      <c r="X347" s="35"/>
      <c r="Y347" s="35"/>
      <c r="Z347" s="35"/>
      <c r="AA347" s="35"/>
      <c r="AB347" s="35"/>
      <c r="AC347" s="35"/>
      <c r="AD347" s="35"/>
      <c r="AE347" s="35"/>
      <c r="AR347" s="197" t="s">
        <v>283</v>
      </c>
      <c r="AT347" s="197" t="s">
        <v>160</v>
      </c>
      <c r="AU347" s="197" t="s">
        <v>85</v>
      </c>
      <c r="AY347" s="18" t="s">
        <v>158</v>
      </c>
      <c r="BE347" s="198">
        <f>IF(N347="základní",J347,0)</f>
        <v>0</v>
      </c>
      <c r="BF347" s="198">
        <f>IF(N347="snížená",J347,0)</f>
        <v>0</v>
      </c>
      <c r="BG347" s="198">
        <f>IF(N347="zákl. přenesená",J347,0)</f>
        <v>0</v>
      </c>
      <c r="BH347" s="198">
        <f>IF(N347="sníž. přenesená",J347,0)</f>
        <v>0</v>
      </c>
      <c r="BI347" s="198">
        <f>IF(N347="nulová",J347,0)</f>
        <v>0</v>
      </c>
      <c r="BJ347" s="18" t="s">
        <v>8</v>
      </c>
      <c r="BK347" s="198">
        <f>ROUND(I347*H347,0)</f>
        <v>0</v>
      </c>
      <c r="BL347" s="18" t="s">
        <v>283</v>
      </c>
      <c r="BM347" s="197" t="s">
        <v>5531</v>
      </c>
    </row>
    <row r="348" spans="1:65" s="2" customFormat="1" ht="27">
      <c r="A348" s="35"/>
      <c r="B348" s="36"/>
      <c r="C348" s="37"/>
      <c r="D348" s="199" t="s">
        <v>167</v>
      </c>
      <c r="E348" s="37"/>
      <c r="F348" s="200" t="s">
        <v>1239</v>
      </c>
      <c r="G348" s="37"/>
      <c r="H348" s="37"/>
      <c r="I348" s="201"/>
      <c r="J348" s="37"/>
      <c r="K348" s="37"/>
      <c r="L348" s="40"/>
      <c r="M348" s="202"/>
      <c r="N348" s="203"/>
      <c r="O348" s="72"/>
      <c r="P348" s="72"/>
      <c r="Q348" s="72"/>
      <c r="R348" s="72"/>
      <c r="S348" s="72"/>
      <c r="T348" s="73"/>
      <c r="U348" s="35"/>
      <c r="V348" s="35"/>
      <c r="W348" s="35"/>
      <c r="X348" s="35"/>
      <c r="Y348" s="35"/>
      <c r="Z348" s="35"/>
      <c r="AA348" s="35"/>
      <c r="AB348" s="35"/>
      <c r="AC348" s="35"/>
      <c r="AD348" s="35"/>
      <c r="AE348" s="35"/>
      <c r="AT348" s="18" t="s">
        <v>167</v>
      </c>
      <c r="AU348" s="18" t="s">
        <v>85</v>
      </c>
    </row>
    <row r="349" spans="1:65" s="13" customFormat="1" ht="11.25">
      <c r="B349" s="204"/>
      <c r="C349" s="205"/>
      <c r="D349" s="199" t="s">
        <v>169</v>
      </c>
      <c r="E349" s="206" t="s">
        <v>1</v>
      </c>
      <c r="F349" s="207" t="s">
        <v>5532</v>
      </c>
      <c r="G349" s="205"/>
      <c r="H349" s="208">
        <v>29.97</v>
      </c>
      <c r="I349" s="209"/>
      <c r="J349" s="205"/>
      <c r="K349" s="205"/>
      <c r="L349" s="210"/>
      <c r="M349" s="211"/>
      <c r="N349" s="212"/>
      <c r="O349" s="212"/>
      <c r="P349" s="212"/>
      <c r="Q349" s="212"/>
      <c r="R349" s="212"/>
      <c r="S349" s="212"/>
      <c r="T349" s="213"/>
      <c r="AT349" s="214" t="s">
        <v>169</v>
      </c>
      <c r="AU349" s="214" t="s">
        <v>85</v>
      </c>
      <c r="AV349" s="13" t="s">
        <v>85</v>
      </c>
      <c r="AW349" s="13" t="s">
        <v>32</v>
      </c>
      <c r="AX349" s="13" t="s">
        <v>8</v>
      </c>
      <c r="AY349" s="214" t="s">
        <v>158</v>
      </c>
    </row>
    <row r="350" spans="1:65" s="2" customFormat="1" ht="33" customHeight="1">
      <c r="A350" s="35"/>
      <c r="B350" s="36"/>
      <c r="C350" s="187" t="s">
        <v>552</v>
      </c>
      <c r="D350" s="187" t="s">
        <v>160</v>
      </c>
      <c r="E350" s="188" t="s">
        <v>1252</v>
      </c>
      <c r="F350" s="189" t="s">
        <v>1253</v>
      </c>
      <c r="G350" s="190" t="s">
        <v>309</v>
      </c>
      <c r="H350" s="191">
        <v>13.48</v>
      </c>
      <c r="I350" s="192"/>
      <c r="J350" s="191">
        <f>ROUND(I350*H350,0)</f>
        <v>0</v>
      </c>
      <c r="K350" s="189" t="s">
        <v>164</v>
      </c>
      <c r="L350" s="40"/>
      <c r="M350" s="193" t="s">
        <v>1</v>
      </c>
      <c r="N350" s="194" t="s">
        <v>41</v>
      </c>
      <c r="O350" s="72"/>
      <c r="P350" s="195">
        <f>O350*H350</f>
        <v>0</v>
      </c>
      <c r="Q350" s="195">
        <v>2.81E-3</v>
      </c>
      <c r="R350" s="195">
        <f>Q350*H350</f>
        <v>3.7878800000000004E-2</v>
      </c>
      <c r="S350" s="195">
        <v>0</v>
      </c>
      <c r="T350" s="196">
        <f>S350*H350</f>
        <v>0</v>
      </c>
      <c r="U350" s="35"/>
      <c r="V350" s="35"/>
      <c r="W350" s="35"/>
      <c r="X350" s="35"/>
      <c r="Y350" s="35"/>
      <c r="Z350" s="35"/>
      <c r="AA350" s="35"/>
      <c r="AB350" s="35"/>
      <c r="AC350" s="35"/>
      <c r="AD350" s="35"/>
      <c r="AE350" s="35"/>
      <c r="AR350" s="197" t="s">
        <v>283</v>
      </c>
      <c r="AT350" s="197" t="s">
        <v>160</v>
      </c>
      <c r="AU350" s="197" t="s">
        <v>85</v>
      </c>
      <c r="AY350" s="18" t="s">
        <v>158</v>
      </c>
      <c r="BE350" s="198">
        <f>IF(N350="základní",J350,0)</f>
        <v>0</v>
      </c>
      <c r="BF350" s="198">
        <f>IF(N350="snížená",J350,0)</f>
        <v>0</v>
      </c>
      <c r="BG350" s="198">
        <f>IF(N350="zákl. přenesená",J350,0)</f>
        <v>0</v>
      </c>
      <c r="BH350" s="198">
        <f>IF(N350="sníž. přenesená",J350,0)</f>
        <v>0</v>
      </c>
      <c r="BI350" s="198">
        <f>IF(N350="nulová",J350,0)</f>
        <v>0</v>
      </c>
      <c r="BJ350" s="18" t="s">
        <v>8</v>
      </c>
      <c r="BK350" s="198">
        <f>ROUND(I350*H350,0)</f>
        <v>0</v>
      </c>
      <c r="BL350" s="18" t="s">
        <v>283</v>
      </c>
      <c r="BM350" s="197" t="s">
        <v>5533</v>
      </c>
    </row>
    <row r="351" spans="1:65" s="2" customFormat="1" ht="27">
      <c r="A351" s="35"/>
      <c r="B351" s="36"/>
      <c r="C351" s="37"/>
      <c r="D351" s="199" t="s">
        <v>167</v>
      </c>
      <c r="E351" s="37"/>
      <c r="F351" s="200" t="s">
        <v>1239</v>
      </c>
      <c r="G351" s="37"/>
      <c r="H351" s="37"/>
      <c r="I351" s="201"/>
      <c r="J351" s="37"/>
      <c r="K351" s="37"/>
      <c r="L351" s="40"/>
      <c r="M351" s="202"/>
      <c r="N351" s="203"/>
      <c r="O351" s="72"/>
      <c r="P351" s="72"/>
      <c r="Q351" s="72"/>
      <c r="R351" s="72"/>
      <c r="S351" s="72"/>
      <c r="T351" s="73"/>
      <c r="U351" s="35"/>
      <c r="V351" s="35"/>
      <c r="W351" s="35"/>
      <c r="X351" s="35"/>
      <c r="Y351" s="35"/>
      <c r="Z351" s="35"/>
      <c r="AA351" s="35"/>
      <c r="AB351" s="35"/>
      <c r="AC351" s="35"/>
      <c r="AD351" s="35"/>
      <c r="AE351" s="35"/>
      <c r="AT351" s="18" t="s">
        <v>167</v>
      </c>
      <c r="AU351" s="18" t="s">
        <v>85</v>
      </c>
    </row>
    <row r="352" spans="1:65" s="13" customFormat="1" ht="11.25">
      <c r="B352" s="204"/>
      <c r="C352" s="205"/>
      <c r="D352" s="199" t="s">
        <v>169</v>
      </c>
      <c r="E352" s="206" t="s">
        <v>1</v>
      </c>
      <c r="F352" s="207" t="s">
        <v>5534</v>
      </c>
      <c r="G352" s="205"/>
      <c r="H352" s="208">
        <v>13.48</v>
      </c>
      <c r="I352" s="209"/>
      <c r="J352" s="205"/>
      <c r="K352" s="205"/>
      <c r="L352" s="210"/>
      <c r="M352" s="211"/>
      <c r="N352" s="212"/>
      <c r="O352" s="212"/>
      <c r="P352" s="212"/>
      <c r="Q352" s="212"/>
      <c r="R352" s="212"/>
      <c r="S352" s="212"/>
      <c r="T352" s="213"/>
      <c r="AT352" s="214" t="s">
        <v>169</v>
      </c>
      <c r="AU352" s="214" t="s">
        <v>85</v>
      </c>
      <c r="AV352" s="13" t="s">
        <v>85</v>
      </c>
      <c r="AW352" s="13" t="s">
        <v>32</v>
      </c>
      <c r="AX352" s="13" t="s">
        <v>8</v>
      </c>
      <c r="AY352" s="214" t="s">
        <v>158</v>
      </c>
    </row>
    <row r="353" spans="1:65" s="2" customFormat="1" ht="55.5" customHeight="1">
      <c r="A353" s="35"/>
      <c r="B353" s="36"/>
      <c r="C353" s="187" t="s">
        <v>557</v>
      </c>
      <c r="D353" s="187" t="s">
        <v>160</v>
      </c>
      <c r="E353" s="188" t="s">
        <v>1261</v>
      </c>
      <c r="F353" s="189" t="s">
        <v>1262</v>
      </c>
      <c r="G353" s="190" t="s">
        <v>309</v>
      </c>
      <c r="H353" s="191">
        <v>106.71</v>
      </c>
      <c r="I353" s="192"/>
      <c r="J353" s="191">
        <f>ROUND(I353*H353,0)</f>
        <v>0</v>
      </c>
      <c r="K353" s="189" t="s">
        <v>164</v>
      </c>
      <c r="L353" s="40"/>
      <c r="M353" s="193" t="s">
        <v>1</v>
      </c>
      <c r="N353" s="194" t="s">
        <v>41</v>
      </c>
      <c r="O353" s="72"/>
      <c r="P353" s="195">
        <f>O353*H353</f>
        <v>0</v>
      </c>
      <c r="Q353" s="195">
        <v>6.9999999999999994E-5</v>
      </c>
      <c r="R353" s="195">
        <f>Q353*H353</f>
        <v>7.4696999999999993E-3</v>
      </c>
      <c r="S353" s="195">
        <v>0</v>
      </c>
      <c r="T353" s="196">
        <f>S353*H353</f>
        <v>0</v>
      </c>
      <c r="U353" s="35"/>
      <c r="V353" s="35"/>
      <c r="W353" s="35"/>
      <c r="X353" s="35"/>
      <c r="Y353" s="35"/>
      <c r="Z353" s="35"/>
      <c r="AA353" s="35"/>
      <c r="AB353" s="35"/>
      <c r="AC353" s="35"/>
      <c r="AD353" s="35"/>
      <c r="AE353" s="35"/>
      <c r="AR353" s="197" t="s">
        <v>283</v>
      </c>
      <c r="AT353" s="197" t="s">
        <v>160</v>
      </c>
      <c r="AU353" s="197" t="s">
        <v>85</v>
      </c>
      <c r="AY353" s="18" t="s">
        <v>158</v>
      </c>
      <c r="BE353" s="198">
        <f>IF(N353="základní",J353,0)</f>
        <v>0</v>
      </c>
      <c r="BF353" s="198">
        <f>IF(N353="snížená",J353,0)</f>
        <v>0</v>
      </c>
      <c r="BG353" s="198">
        <f>IF(N353="zákl. přenesená",J353,0)</f>
        <v>0</v>
      </c>
      <c r="BH353" s="198">
        <f>IF(N353="sníž. přenesená",J353,0)</f>
        <v>0</v>
      </c>
      <c r="BI353" s="198">
        <f>IF(N353="nulová",J353,0)</f>
        <v>0</v>
      </c>
      <c r="BJ353" s="18" t="s">
        <v>8</v>
      </c>
      <c r="BK353" s="198">
        <f>ROUND(I353*H353,0)</f>
        <v>0</v>
      </c>
      <c r="BL353" s="18" t="s">
        <v>283</v>
      </c>
      <c r="BM353" s="197" t="s">
        <v>5535</v>
      </c>
    </row>
    <row r="354" spans="1:65" s="2" customFormat="1" ht="27">
      <c r="A354" s="35"/>
      <c r="B354" s="36"/>
      <c r="C354" s="37"/>
      <c r="D354" s="199" t="s">
        <v>167</v>
      </c>
      <c r="E354" s="37"/>
      <c r="F354" s="200" t="s">
        <v>1264</v>
      </c>
      <c r="G354" s="37"/>
      <c r="H354" s="37"/>
      <c r="I354" s="201"/>
      <c r="J354" s="37"/>
      <c r="K354" s="37"/>
      <c r="L354" s="40"/>
      <c r="M354" s="202"/>
      <c r="N354" s="203"/>
      <c r="O354" s="72"/>
      <c r="P354" s="72"/>
      <c r="Q354" s="72"/>
      <c r="R354" s="72"/>
      <c r="S354" s="72"/>
      <c r="T354" s="73"/>
      <c r="U354" s="35"/>
      <c r="V354" s="35"/>
      <c r="W354" s="35"/>
      <c r="X354" s="35"/>
      <c r="Y354" s="35"/>
      <c r="Z354" s="35"/>
      <c r="AA354" s="35"/>
      <c r="AB354" s="35"/>
      <c r="AC354" s="35"/>
      <c r="AD354" s="35"/>
      <c r="AE354" s="35"/>
      <c r="AT354" s="18" t="s">
        <v>167</v>
      </c>
      <c r="AU354" s="18" t="s">
        <v>85</v>
      </c>
    </row>
    <row r="355" spans="1:65" s="2" customFormat="1" ht="55.5" customHeight="1">
      <c r="A355" s="35"/>
      <c r="B355" s="36"/>
      <c r="C355" s="187" t="s">
        <v>562</v>
      </c>
      <c r="D355" s="187" t="s">
        <v>160</v>
      </c>
      <c r="E355" s="188" t="s">
        <v>1266</v>
      </c>
      <c r="F355" s="189" t="s">
        <v>1267</v>
      </c>
      <c r="G355" s="190" t="s">
        <v>309</v>
      </c>
      <c r="H355" s="191">
        <v>89.15</v>
      </c>
      <c r="I355" s="192"/>
      <c r="J355" s="191">
        <f>ROUND(I355*H355,0)</f>
        <v>0</v>
      </c>
      <c r="K355" s="189" t="s">
        <v>164</v>
      </c>
      <c r="L355" s="40"/>
      <c r="M355" s="193" t="s">
        <v>1</v>
      </c>
      <c r="N355" s="194" t="s">
        <v>41</v>
      </c>
      <c r="O355" s="72"/>
      <c r="P355" s="195">
        <f>O355*H355</f>
        <v>0</v>
      </c>
      <c r="Q355" s="195">
        <v>2.4000000000000001E-4</v>
      </c>
      <c r="R355" s="195">
        <f>Q355*H355</f>
        <v>2.1396000000000002E-2</v>
      </c>
      <c r="S355" s="195">
        <v>0</v>
      </c>
      <c r="T355" s="196">
        <f>S355*H355</f>
        <v>0</v>
      </c>
      <c r="U355" s="35"/>
      <c r="V355" s="35"/>
      <c r="W355" s="35"/>
      <c r="X355" s="35"/>
      <c r="Y355" s="35"/>
      <c r="Z355" s="35"/>
      <c r="AA355" s="35"/>
      <c r="AB355" s="35"/>
      <c r="AC355" s="35"/>
      <c r="AD355" s="35"/>
      <c r="AE355" s="35"/>
      <c r="AR355" s="197" t="s">
        <v>283</v>
      </c>
      <c r="AT355" s="197" t="s">
        <v>160</v>
      </c>
      <c r="AU355" s="197" t="s">
        <v>85</v>
      </c>
      <c r="AY355" s="18" t="s">
        <v>158</v>
      </c>
      <c r="BE355" s="198">
        <f>IF(N355="základní",J355,0)</f>
        <v>0</v>
      </c>
      <c r="BF355" s="198">
        <f>IF(N355="snížená",J355,0)</f>
        <v>0</v>
      </c>
      <c r="BG355" s="198">
        <f>IF(N355="zákl. přenesená",J355,0)</f>
        <v>0</v>
      </c>
      <c r="BH355" s="198">
        <f>IF(N355="sníž. přenesená",J355,0)</f>
        <v>0</v>
      </c>
      <c r="BI355" s="198">
        <f>IF(N355="nulová",J355,0)</f>
        <v>0</v>
      </c>
      <c r="BJ355" s="18" t="s">
        <v>8</v>
      </c>
      <c r="BK355" s="198">
        <f>ROUND(I355*H355,0)</f>
        <v>0</v>
      </c>
      <c r="BL355" s="18" t="s">
        <v>283</v>
      </c>
      <c r="BM355" s="197" t="s">
        <v>5536</v>
      </c>
    </row>
    <row r="356" spans="1:65" s="2" customFormat="1" ht="27">
      <c r="A356" s="35"/>
      <c r="B356" s="36"/>
      <c r="C356" s="37"/>
      <c r="D356" s="199" t="s">
        <v>167</v>
      </c>
      <c r="E356" s="37"/>
      <c r="F356" s="200" t="s">
        <v>1264</v>
      </c>
      <c r="G356" s="37"/>
      <c r="H356" s="37"/>
      <c r="I356" s="201"/>
      <c r="J356" s="37"/>
      <c r="K356" s="37"/>
      <c r="L356" s="40"/>
      <c r="M356" s="202"/>
      <c r="N356" s="203"/>
      <c r="O356" s="72"/>
      <c r="P356" s="72"/>
      <c r="Q356" s="72"/>
      <c r="R356" s="72"/>
      <c r="S356" s="72"/>
      <c r="T356" s="73"/>
      <c r="U356" s="35"/>
      <c r="V356" s="35"/>
      <c r="W356" s="35"/>
      <c r="X356" s="35"/>
      <c r="Y356" s="35"/>
      <c r="Z356" s="35"/>
      <c r="AA356" s="35"/>
      <c r="AB356" s="35"/>
      <c r="AC356" s="35"/>
      <c r="AD356" s="35"/>
      <c r="AE356" s="35"/>
      <c r="AT356" s="18" t="s">
        <v>167</v>
      </c>
      <c r="AU356" s="18" t="s">
        <v>85</v>
      </c>
    </row>
    <row r="357" spans="1:65" s="13" customFormat="1" ht="11.25">
      <c r="B357" s="204"/>
      <c r="C357" s="205"/>
      <c r="D357" s="199" t="s">
        <v>169</v>
      </c>
      <c r="E357" s="206" t="s">
        <v>1</v>
      </c>
      <c r="F357" s="207" t="s">
        <v>5537</v>
      </c>
      <c r="G357" s="205"/>
      <c r="H357" s="208">
        <v>89.15</v>
      </c>
      <c r="I357" s="209"/>
      <c r="J357" s="205"/>
      <c r="K357" s="205"/>
      <c r="L357" s="210"/>
      <c r="M357" s="211"/>
      <c r="N357" s="212"/>
      <c r="O357" s="212"/>
      <c r="P357" s="212"/>
      <c r="Q357" s="212"/>
      <c r="R357" s="212"/>
      <c r="S357" s="212"/>
      <c r="T357" s="213"/>
      <c r="AT357" s="214" t="s">
        <v>169</v>
      </c>
      <c r="AU357" s="214" t="s">
        <v>85</v>
      </c>
      <c r="AV357" s="13" t="s">
        <v>85</v>
      </c>
      <c r="AW357" s="13" t="s">
        <v>32</v>
      </c>
      <c r="AX357" s="13" t="s">
        <v>8</v>
      </c>
      <c r="AY357" s="214" t="s">
        <v>158</v>
      </c>
    </row>
    <row r="358" spans="1:65" s="2" customFormat="1" ht="16.5" customHeight="1">
      <c r="A358" s="35"/>
      <c r="B358" s="36"/>
      <c r="C358" s="187" t="s">
        <v>567</v>
      </c>
      <c r="D358" s="187" t="s">
        <v>160</v>
      </c>
      <c r="E358" s="188" t="s">
        <v>1271</v>
      </c>
      <c r="F358" s="189" t="s">
        <v>1272</v>
      </c>
      <c r="G358" s="190" t="s">
        <v>498</v>
      </c>
      <c r="H358" s="191">
        <v>1</v>
      </c>
      <c r="I358" s="192"/>
      <c r="J358" s="191">
        <f t="shared" ref="J358:J363" si="0">ROUND(I358*H358,0)</f>
        <v>0</v>
      </c>
      <c r="K358" s="189" t="s">
        <v>1</v>
      </c>
      <c r="L358" s="40"/>
      <c r="M358" s="193" t="s">
        <v>1</v>
      </c>
      <c r="N358" s="194" t="s">
        <v>41</v>
      </c>
      <c r="O358" s="72"/>
      <c r="P358" s="195">
        <f t="shared" ref="P358:P363" si="1">O358*H358</f>
        <v>0</v>
      </c>
      <c r="Q358" s="195">
        <v>0</v>
      </c>
      <c r="R358" s="195">
        <f t="shared" ref="R358:R363" si="2">Q358*H358</f>
        <v>0</v>
      </c>
      <c r="S358" s="195">
        <v>0</v>
      </c>
      <c r="T358" s="196">
        <f t="shared" ref="T358:T363" si="3">S358*H358</f>
        <v>0</v>
      </c>
      <c r="U358" s="35"/>
      <c r="V358" s="35"/>
      <c r="W358" s="35"/>
      <c r="X358" s="35"/>
      <c r="Y358" s="35"/>
      <c r="Z358" s="35"/>
      <c r="AA358" s="35"/>
      <c r="AB358" s="35"/>
      <c r="AC358" s="35"/>
      <c r="AD358" s="35"/>
      <c r="AE358" s="35"/>
      <c r="AR358" s="197" t="s">
        <v>283</v>
      </c>
      <c r="AT358" s="197" t="s">
        <v>160</v>
      </c>
      <c r="AU358" s="197" t="s">
        <v>85</v>
      </c>
      <c r="AY358" s="18" t="s">
        <v>158</v>
      </c>
      <c r="BE358" s="198">
        <f t="shared" ref="BE358:BE363" si="4">IF(N358="základní",J358,0)</f>
        <v>0</v>
      </c>
      <c r="BF358" s="198">
        <f t="shared" ref="BF358:BF363" si="5">IF(N358="snížená",J358,0)</f>
        <v>0</v>
      </c>
      <c r="BG358" s="198">
        <f t="shared" ref="BG358:BG363" si="6">IF(N358="zákl. přenesená",J358,0)</f>
        <v>0</v>
      </c>
      <c r="BH358" s="198">
        <f t="shared" ref="BH358:BH363" si="7">IF(N358="sníž. přenesená",J358,0)</f>
        <v>0</v>
      </c>
      <c r="BI358" s="198">
        <f t="shared" ref="BI358:BI363" si="8">IF(N358="nulová",J358,0)</f>
        <v>0</v>
      </c>
      <c r="BJ358" s="18" t="s">
        <v>8</v>
      </c>
      <c r="BK358" s="198">
        <f t="shared" ref="BK358:BK363" si="9">ROUND(I358*H358,0)</f>
        <v>0</v>
      </c>
      <c r="BL358" s="18" t="s">
        <v>283</v>
      </c>
      <c r="BM358" s="197" t="s">
        <v>5538</v>
      </c>
    </row>
    <row r="359" spans="1:65" s="2" customFormat="1" ht="16.5" customHeight="1">
      <c r="A359" s="35"/>
      <c r="B359" s="36"/>
      <c r="C359" s="187" t="s">
        <v>571</v>
      </c>
      <c r="D359" s="187" t="s">
        <v>160</v>
      </c>
      <c r="E359" s="188" t="s">
        <v>1275</v>
      </c>
      <c r="F359" s="189" t="s">
        <v>1276</v>
      </c>
      <c r="G359" s="190" t="s">
        <v>442</v>
      </c>
      <c r="H359" s="191">
        <v>4</v>
      </c>
      <c r="I359" s="192"/>
      <c r="J359" s="191">
        <f t="shared" si="0"/>
        <v>0</v>
      </c>
      <c r="K359" s="189" t="s">
        <v>164</v>
      </c>
      <c r="L359" s="40"/>
      <c r="M359" s="193" t="s">
        <v>1</v>
      </c>
      <c r="N359" s="194" t="s">
        <v>41</v>
      </c>
      <c r="O359" s="72"/>
      <c r="P359" s="195">
        <f t="shared" si="1"/>
        <v>0</v>
      </c>
      <c r="Q359" s="195">
        <v>3.5E-4</v>
      </c>
      <c r="R359" s="195">
        <f t="shared" si="2"/>
        <v>1.4E-3</v>
      </c>
      <c r="S359" s="195">
        <v>0</v>
      </c>
      <c r="T359" s="196">
        <f t="shared" si="3"/>
        <v>0</v>
      </c>
      <c r="U359" s="35"/>
      <c r="V359" s="35"/>
      <c r="W359" s="35"/>
      <c r="X359" s="35"/>
      <c r="Y359" s="35"/>
      <c r="Z359" s="35"/>
      <c r="AA359" s="35"/>
      <c r="AB359" s="35"/>
      <c r="AC359" s="35"/>
      <c r="AD359" s="35"/>
      <c r="AE359" s="35"/>
      <c r="AR359" s="197" t="s">
        <v>283</v>
      </c>
      <c r="AT359" s="197" t="s">
        <v>160</v>
      </c>
      <c r="AU359" s="197" t="s">
        <v>85</v>
      </c>
      <c r="AY359" s="18" t="s">
        <v>158</v>
      </c>
      <c r="BE359" s="198">
        <f t="shared" si="4"/>
        <v>0</v>
      </c>
      <c r="BF359" s="198">
        <f t="shared" si="5"/>
        <v>0</v>
      </c>
      <c r="BG359" s="198">
        <f t="shared" si="6"/>
        <v>0</v>
      </c>
      <c r="BH359" s="198">
        <f t="shared" si="7"/>
        <v>0</v>
      </c>
      <c r="BI359" s="198">
        <f t="shared" si="8"/>
        <v>0</v>
      </c>
      <c r="BJ359" s="18" t="s">
        <v>8</v>
      </c>
      <c r="BK359" s="198">
        <f t="shared" si="9"/>
        <v>0</v>
      </c>
      <c r="BL359" s="18" t="s">
        <v>283</v>
      </c>
      <c r="BM359" s="197" t="s">
        <v>5539</v>
      </c>
    </row>
    <row r="360" spans="1:65" s="2" customFormat="1" ht="16.5" customHeight="1">
      <c r="A360" s="35"/>
      <c r="B360" s="36"/>
      <c r="C360" s="187" t="s">
        <v>576</v>
      </c>
      <c r="D360" s="187" t="s">
        <v>160</v>
      </c>
      <c r="E360" s="188" t="s">
        <v>1279</v>
      </c>
      <c r="F360" s="189" t="s">
        <v>1280</v>
      </c>
      <c r="G360" s="190" t="s">
        <v>442</v>
      </c>
      <c r="H360" s="191">
        <v>5</v>
      </c>
      <c r="I360" s="192"/>
      <c r="J360" s="191">
        <f t="shared" si="0"/>
        <v>0</v>
      </c>
      <c r="K360" s="189" t="s">
        <v>164</v>
      </c>
      <c r="L360" s="40"/>
      <c r="M360" s="193" t="s">
        <v>1</v>
      </c>
      <c r="N360" s="194" t="s">
        <v>41</v>
      </c>
      <c r="O360" s="72"/>
      <c r="P360" s="195">
        <f t="shared" si="1"/>
        <v>0</v>
      </c>
      <c r="Q360" s="195">
        <v>5.6999999999999998E-4</v>
      </c>
      <c r="R360" s="195">
        <f t="shared" si="2"/>
        <v>2.8500000000000001E-3</v>
      </c>
      <c r="S360" s="195">
        <v>0</v>
      </c>
      <c r="T360" s="196">
        <f t="shared" si="3"/>
        <v>0</v>
      </c>
      <c r="U360" s="35"/>
      <c r="V360" s="35"/>
      <c r="W360" s="35"/>
      <c r="X360" s="35"/>
      <c r="Y360" s="35"/>
      <c r="Z360" s="35"/>
      <c r="AA360" s="35"/>
      <c r="AB360" s="35"/>
      <c r="AC360" s="35"/>
      <c r="AD360" s="35"/>
      <c r="AE360" s="35"/>
      <c r="AR360" s="197" t="s">
        <v>283</v>
      </c>
      <c r="AT360" s="197" t="s">
        <v>160</v>
      </c>
      <c r="AU360" s="197" t="s">
        <v>85</v>
      </c>
      <c r="AY360" s="18" t="s">
        <v>158</v>
      </c>
      <c r="BE360" s="198">
        <f t="shared" si="4"/>
        <v>0</v>
      </c>
      <c r="BF360" s="198">
        <f t="shared" si="5"/>
        <v>0</v>
      </c>
      <c r="BG360" s="198">
        <f t="shared" si="6"/>
        <v>0</v>
      </c>
      <c r="BH360" s="198">
        <f t="shared" si="7"/>
        <v>0</v>
      </c>
      <c r="BI360" s="198">
        <f t="shared" si="8"/>
        <v>0</v>
      </c>
      <c r="BJ360" s="18" t="s">
        <v>8</v>
      </c>
      <c r="BK360" s="198">
        <f t="shared" si="9"/>
        <v>0</v>
      </c>
      <c r="BL360" s="18" t="s">
        <v>283</v>
      </c>
      <c r="BM360" s="197" t="s">
        <v>5540</v>
      </c>
    </row>
    <row r="361" spans="1:65" s="2" customFormat="1" ht="16.5" customHeight="1">
      <c r="A361" s="35"/>
      <c r="B361" s="36"/>
      <c r="C361" s="187" t="s">
        <v>581</v>
      </c>
      <c r="D361" s="187" t="s">
        <v>160</v>
      </c>
      <c r="E361" s="188" t="s">
        <v>1283</v>
      </c>
      <c r="F361" s="189" t="s">
        <v>1284</v>
      </c>
      <c r="G361" s="190" t="s">
        <v>442</v>
      </c>
      <c r="H361" s="191">
        <v>5</v>
      </c>
      <c r="I361" s="192"/>
      <c r="J361" s="191">
        <f t="shared" si="0"/>
        <v>0</v>
      </c>
      <c r="K361" s="189" t="s">
        <v>164</v>
      </c>
      <c r="L361" s="40"/>
      <c r="M361" s="193" t="s">
        <v>1</v>
      </c>
      <c r="N361" s="194" t="s">
        <v>41</v>
      </c>
      <c r="O361" s="72"/>
      <c r="P361" s="195">
        <f t="shared" si="1"/>
        <v>0</v>
      </c>
      <c r="Q361" s="195">
        <v>7.2000000000000005E-4</v>
      </c>
      <c r="R361" s="195">
        <f t="shared" si="2"/>
        <v>3.6000000000000003E-3</v>
      </c>
      <c r="S361" s="195">
        <v>0</v>
      </c>
      <c r="T361" s="196">
        <f t="shared" si="3"/>
        <v>0</v>
      </c>
      <c r="U361" s="35"/>
      <c r="V361" s="35"/>
      <c r="W361" s="35"/>
      <c r="X361" s="35"/>
      <c r="Y361" s="35"/>
      <c r="Z361" s="35"/>
      <c r="AA361" s="35"/>
      <c r="AB361" s="35"/>
      <c r="AC361" s="35"/>
      <c r="AD361" s="35"/>
      <c r="AE361" s="35"/>
      <c r="AR361" s="197" t="s">
        <v>283</v>
      </c>
      <c r="AT361" s="197" t="s">
        <v>160</v>
      </c>
      <c r="AU361" s="197" t="s">
        <v>85</v>
      </c>
      <c r="AY361" s="18" t="s">
        <v>158</v>
      </c>
      <c r="BE361" s="198">
        <f t="shared" si="4"/>
        <v>0</v>
      </c>
      <c r="BF361" s="198">
        <f t="shared" si="5"/>
        <v>0</v>
      </c>
      <c r="BG361" s="198">
        <f t="shared" si="6"/>
        <v>0</v>
      </c>
      <c r="BH361" s="198">
        <f t="shared" si="7"/>
        <v>0</v>
      </c>
      <c r="BI361" s="198">
        <f t="shared" si="8"/>
        <v>0</v>
      </c>
      <c r="BJ361" s="18" t="s">
        <v>8</v>
      </c>
      <c r="BK361" s="198">
        <f t="shared" si="9"/>
        <v>0</v>
      </c>
      <c r="BL361" s="18" t="s">
        <v>283</v>
      </c>
      <c r="BM361" s="197" t="s">
        <v>5541</v>
      </c>
    </row>
    <row r="362" spans="1:65" s="2" customFormat="1" ht="33" customHeight="1">
      <c r="A362" s="35"/>
      <c r="B362" s="36"/>
      <c r="C362" s="187" t="s">
        <v>589</v>
      </c>
      <c r="D362" s="187" t="s">
        <v>160</v>
      </c>
      <c r="E362" s="188" t="s">
        <v>1295</v>
      </c>
      <c r="F362" s="189" t="s">
        <v>1296</v>
      </c>
      <c r="G362" s="190" t="s">
        <v>1297</v>
      </c>
      <c r="H362" s="191">
        <v>1</v>
      </c>
      <c r="I362" s="192"/>
      <c r="J362" s="191">
        <f t="shared" si="0"/>
        <v>0</v>
      </c>
      <c r="K362" s="189" t="s">
        <v>164</v>
      </c>
      <c r="L362" s="40"/>
      <c r="M362" s="193" t="s">
        <v>1</v>
      </c>
      <c r="N362" s="194" t="s">
        <v>41</v>
      </c>
      <c r="O362" s="72"/>
      <c r="P362" s="195">
        <f t="shared" si="1"/>
        <v>0</v>
      </c>
      <c r="Q362" s="195">
        <v>2.92E-2</v>
      </c>
      <c r="R362" s="195">
        <f t="shared" si="2"/>
        <v>2.92E-2</v>
      </c>
      <c r="S362" s="195">
        <v>0</v>
      </c>
      <c r="T362" s="196">
        <f t="shared" si="3"/>
        <v>0</v>
      </c>
      <c r="U362" s="35"/>
      <c r="V362" s="35"/>
      <c r="W362" s="35"/>
      <c r="X362" s="35"/>
      <c r="Y362" s="35"/>
      <c r="Z362" s="35"/>
      <c r="AA362" s="35"/>
      <c r="AB362" s="35"/>
      <c r="AC362" s="35"/>
      <c r="AD362" s="35"/>
      <c r="AE362" s="35"/>
      <c r="AR362" s="197" t="s">
        <v>283</v>
      </c>
      <c r="AT362" s="197" t="s">
        <v>160</v>
      </c>
      <c r="AU362" s="197" t="s">
        <v>85</v>
      </c>
      <c r="AY362" s="18" t="s">
        <v>158</v>
      </c>
      <c r="BE362" s="198">
        <f t="shared" si="4"/>
        <v>0</v>
      </c>
      <c r="BF362" s="198">
        <f t="shared" si="5"/>
        <v>0</v>
      </c>
      <c r="BG362" s="198">
        <f t="shared" si="6"/>
        <v>0</v>
      </c>
      <c r="BH362" s="198">
        <f t="shared" si="7"/>
        <v>0</v>
      </c>
      <c r="BI362" s="198">
        <f t="shared" si="8"/>
        <v>0</v>
      </c>
      <c r="BJ362" s="18" t="s">
        <v>8</v>
      </c>
      <c r="BK362" s="198">
        <f t="shared" si="9"/>
        <v>0</v>
      </c>
      <c r="BL362" s="18" t="s">
        <v>283</v>
      </c>
      <c r="BM362" s="197" t="s">
        <v>5542</v>
      </c>
    </row>
    <row r="363" spans="1:65" s="2" customFormat="1" ht="36">
      <c r="A363" s="35"/>
      <c r="B363" s="36"/>
      <c r="C363" s="187" t="s">
        <v>596</v>
      </c>
      <c r="D363" s="187" t="s">
        <v>160</v>
      </c>
      <c r="E363" s="188" t="s">
        <v>1300</v>
      </c>
      <c r="F363" s="189" t="s">
        <v>1301</v>
      </c>
      <c r="G363" s="190" t="s">
        <v>309</v>
      </c>
      <c r="H363" s="191">
        <v>208.58</v>
      </c>
      <c r="I363" s="192"/>
      <c r="J363" s="191">
        <f t="shared" si="0"/>
        <v>0</v>
      </c>
      <c r="K363" s="189" t="s">
        <v>164</v>
      </c>
      <c r="L363" s="40"/>
      <c r="M363" s="193" t="s">
        <v>1</v>
      </c>
      <c r="N363" s="194" t="s">
        <v>41</v>
      </c>
      <c r="O363" s="72"/>
      <c r="P363" s="195">
        <f t="shared" si="1"/>
        <v>0</v>
      </c>
      <c r="Q363" s="195">
        <v>1.9000000000000001E-4</v>
      </c>
      <c r="R363" s="195">
        <f t="shared" si="2"/>
        <v>3.9630200000000004E-2</v>
      </c>
      <c r="S363" s="195">
        <v>0</v>
      </c>
      <c r="T363" s="196">
        <f t="shared" si="3"/>
        <v>0</v>
      </c>
      <c r="U363" s="35"/>
      <c r="V363" s="35"/>
      <c r="W363" s="35"/>
      <c r="X363" s="35"/>
      <c r="Y363" s="35"/>
      <c r="Z363" s="35"/>
      <c r="AA363" s="35"/>
      <c r="AB363" s="35"/>
      <c r="AC363" s="35"/>
      <c r="AD363" s="35"/>
      <c r="AE363" s="35"/>
      <c r="AR363" s="197" t="s">
        <v>283</v>
      </c>
      <c r="AT363" s="197" t="s">
        <v>160</v>
      </c>
      <c r="AU363" s="197" t="s">
        <v>85</v>
      </c>
      <c r="AY363" s="18" t="s">
        <v>158</v>
      </c>
      <c r="BE363" s="198">
        <f t="shared" si="4"/>
        <v>0</v>
      </c>
      <c r="BF363" s="198">
        <f t="shared" si="5"/>
        <v>0</v>
      </c>
      <c r="BG363" s="198">
        <f t="shared" si="6"/>
        <v>0</v>
      </c>
      <c r="BH363" s="198">
        <f t="shared" si="7"/>
        <v>0</v>
      </c>
      <c r="BI363" s="198">
        <f t="shared" si="8"/>
        <v>0</v>
      </c>
      <c r="BJ363" s="18" t="s">
        <v>8</v>
      </c>
      <c r="BK363" s="198">
        <f t="shared" si="9"/>
        <v>0</v>
      </c>
      <c r="BL363" s="18" t="s">
        <v>283</v>
      </c>
      <c r="BM363" s="197" t="s">
        <v>5543</v>
      </c>
    </row>
    <row r="364" spans="1:65" s="2" customFormat="1" ht="63">
      <c r="A364" s="35"/>
      <c r="B364" s="36"/>
      <c r="C364" s="37"/>
      <c r="D364" s="199" t="s">
        <v>167</v>
      </c>
      <c r="E364" s="37"/>
      <c r="F364" s="200" t="s">
        <v>1303</v>
      </c>
      <c r="G364" s="37"/>
      <c r="H364" s="37"/>
      <c r="I364" s="201"/>
      <c r="J364" s="37"/>
      <c r="K364" s="37"/>
      <c r="L364" s="40"/>
      <c r="M364" s="202"/>
      <c r="N364" s="203"/>
      <c r="O364" s="72"/>
      <c r="P364" s="72"/>
      <c r="Q364" s="72"/>
      <c r="R364" s="72"/>
      <c r="S364" s="72"/>
      <c r="T364" s="73"/>
      <c r="U364" s="35"/>
      <c r="V364" s="35"/>
      <c r="W364" s="35"/>
      <c r="X364" s="35"/>
      <c r="Y364" s="35"/>
      <c r="Z364" s="35"/>
      <c r="AA364" s="35"/>
      <c r="AB364" s="35"/>
      <c r="AC364" s="35"/>
      <c r="AD364" s="35"/>
      <c r="AE364" s="35"/>
      <c r="AT364" s="18" t="s">
        <v>167</v>
      </c>
      <c r="AU364" s="18" t="s">
        <v>85</v>
      </c>
    </row>
    <row r="365" spans="1:65" s="13" customFormat="1" ht="11.25">
      <c r="B365" s="204"/>
      <c r="C365" s="205"/>
      <c r="D365" s="199" t="s">
        <v>169</v>
      </c>
      <c r="E365" s="206" t="s">
        <v>1</v>
      </c>
      <c r="F365" s="207" t="s">
        <v>5544</v>
      </c>
      <c r="G365" s="205"/>
      <c r="H365" s="208">
        <v>208.58</v>
      </c>
      <c r="I365" s="209"/>
      <c r="J365" s="205"/>
      <c r="K365" s="205"/>
      <c r="L365" s="210"/>
      <c r="M365" s="211"/>
      <c r="N365" s="212"/>
      <c r="O365" s="212"/>
      <c r="P365" s="212"/>
      <c r="Q365" s="212"/>
      <c r="R365" s="212"/>
      <c r="S365" s="212"/>
      <c r="T365" s="213"/>
      <c r="AT365" s="214" t="s">
        <v>169</v>
      </c>
      <c r="AU365" s="214" t="s">
        <v>85</v>
      </c>
      <c r="AV365" s="13" t="s">
        <v>85</v>
      </c>
      <c r="AW365" s="13" t="s">
        <v>32</v>
      </c>
      <c r="AX365" s="13" t="s">
        <v>8</v>
      </c>
      <c r="AY365" s="214" t="s">
        <v>158</v>
      </c>
    </row>
    <row r="366" spans="1:65" s="2" customFormat="1" ht="33" customHeight="1">
      <c r="A366" s="35"/>
      <c r="B366" s="36"/>
      <c r="C366" s="187" t="s">
        <v>601</v>
      </c>
      <c r="D366" s="187" t="s">
        <v>160</v>
      </c>
      <c r="E366" s="188" t="s">
        <v>1306</v>
      </c>
      <c r="F366" s="189" t="s">
        <v>1307</v>
      </c>
      <c r="G366" s="190" t="s">
        <v>309</v>
      </c>
      <c r="H366" s="191">
        <v>208.58</v>
      </c>
      <c r="I366" s="192"/>
      <c r="J366" s="191">
        <f>ROUND(I366*H366,0)</f>
        <v>0</v>
      </c>
      <c r="K366" s="189" t="s">
        <v>164</v>
      </c>
      <c r="L366" s="40"/>
      <c r="M366" s="193" t="s">
        <v>1</v>
      </c>
      <c r="N366" s="194" t="s">
        <v>41</v>
      </c>
      <c r="O366" s="72"/>
      <c r="P366" s="195">
        <f>O366*H366</f>
        <v>0</v>
      </c>
      <c r="Q366" s="195">
        <v>1.0000000000000001E-5</v>
      </c>
      <c r="R366" s="195">
        <f>Q366*H366</f>
        <v>2.0858000000000005E-3</v>
      </c>
      <c r="S366" s="195">
        <v>0</v>
      </c>
      <c r="T366" s="196">
        <f>S366*H366</f>
        <v>0</v>
      </c>
      <c r="U366" s="35"/>
      <c r="V366" s="35"/>
      <c r="W366" s="35"/>
      <c r="X366" s="35"/>
      <c r="Y366" s="35"/>
      <c r="Z366" s="35"/>
      <c r="AA366" s="35"/>
      <c r="AB366" s="35"/>
      <c r="AC366" s="35"/>
      <c r="AD366" s="35"/>
      <c r="AE366" s="35"/>
      <c r="AR366" s="197" t="s">
        <v>283</v>
      </c>
      <c r="AT366" s="197" t="s">
        <v>160</v>
      </c>
      <c r="AU366" s="197" t="s">
        <v>85</v>
      </c>
      <c r="AY366" s="18" t="s">
        <v>158</v>
      </c>
      <c r="BE366" s="198">
        <f>IF(N366="základní",J366,0)</f>
        <v>0</v>
      </c>
      <c r="BF366" s="198">
        <f>IF(N366="snížená",J366,0)</f>
        <v>0</v>
      </c>
      <c r="BG366" s="198">
        <f>IF(N366="zákl. přenesená",J366,0)</f>
        <v>0</v>
      </c>
      <c r="BH366" s="198">
        <f>IF(N366="sníž. přenesená",J366,0)</f>
        <v>0</v>
      </c>
      <c r="BI366" s="198">
        <f>IF(N366="nulová",J366,0)</f>
        <v>0</v>
      </c>
      <c r="BJ366" s="18" t="s">
        <v>8</v>
      </c>
      <c r="BK366" s="198">
        <f>ROUND(I366*H366,0)</f>
        <v>0</v>
      </c>
      <c r="BL366" s="18" t="s">
        <v>283</v>
      </c>
      <c r="BM366" s="197" t="s">
        <v>5545</v>
      </c>
    </row>
    <row r="367" spans="1:65" s="2" customFormat="1" ht="63">
      <c r="A367" s="35"/>
      <c r="B367" s="36"/>
      <c r="C367" s="37"/>
      <c r="D367" s="199" t="s">
        <v>167</v>
      </c>
      <c r="E367" s="37"/>
      <c r="F367" s="200" t="s">
        <v>1303</v>
      </c>
      <c r="G367" s="37"/>
      <c r="H367" s="37"/>
      <c r="I367" s="201"/>
      <c r="J367" s="37"/>
      <c r="K367" s="37"/>
      <c r="L367" s="40"/>
      <c r="M367" s="202"/>
      <c r="N367" s="203"/>
      <c r="O367" s="72"/>
      <c r="P367" s="72"/>
      <c r="Q367" s="72"/>
      <c r="R367" s="72"/>
      <c r="S367" s="72"/>
      <c r="T367" s="73"/>
      <c r="U367" s="35"/>
      <c r="V367" s="35"/>
      <c r="W367" s="35"/>
      <c r="X367" s="35"/>
      <c r="Y367" s="35"/>
      <c r="Z367" s="35"/>
      <c r="AA367" s="35"/>
      <c r="AB367" s="35"/>
      <c r="AC367" s="35"/>
      <c r="AD367" s="35"/>
      <c r="AE367" s="35"/>
      <c r="AT367" s="18" t="s">
        <v>167</v>
      </c>
      <c r="AU367" s="18" t="s">
        <v>85</v>
      </c>
    </row>
    <row r="368" spans="1:65" s="2" customFormat="1" ht="44.25" customHeight="1">
      <c r="A368" s="35"/>
      <c r="B368" s="36"/>
      <c r="C368" s="187" t="s">
        <v>609</v>
      </c>
      <c r="D368" s="187" t="s">
        <v>160</v>
      </c>
      <c r="E368" s="188" t="s">
        <v>1310</v>
      </c>
      <c r="F368" s="189" t="s">
        <v>1311</v>
      </c>
      <c r="G368" s="190" t="s">
        <v>1011</v>
      </c>
      <c r="H368" s="192"/>
      <c r="I368" s="192"/>
      <c r="J368" s="191">
        <f>ROUND(I368*H368,0)</f>
        <v>0</v>
      </c>
      <c r="K368" s="189" t="s">
        <v>164</v>
      </c>
      <c r="L368" s="40"/>
      <c r="M368" s="193" t="s">
        <v>1</v>
      </c>
      <c r="N368" s="194" t="s">
        <v>41</v>
      </c>
      <c r="O368" s="72"/>
      <c r="P368" s="195">
        <f>O368*H368</f>
        <v>0</v>
      </c>
      <c r="Q368" s="195">
        <v>0</v>
      </c>
      <c r="R368" s="195">
        <f>Q368*H368</f>
        <v>0</v>
      </c>
      <c r="S368" s="195">
        <v>0</v>
      </c>
      <c r="T368" s="196">
        <f>S368*H368</f>
        <v>0</v>
      </c>
      <c r="U368" s="35"/>
      <c r="V368" s="35"/>
      <c r="W368" s="35"/>
      <c r="X368" s="35"/>
      <c r="Y368" s="35"/>
      <c r="Z368" s="35"/>
      <c r="AA368" s="35"/>
      <c r="AB368" s="35"/>
      <c r="AC368" s="35"/>
      <c r="AD368" s="35"/>
      <c r="AE368" s="35"/>
      <c r="AR368" s="197" t="s">
        <v>283</v>
      </c>
      <c r="AT368" s="197" t="s">
        <v>160</v>
      </c>
      <c r="AU368" s="197" t="s">
        <v>85</v>
      </c>
      <c r="AY368" s="18" t="s">
        <v>158</v>
      </c>
      <c r="BE368" s="198">
        <f>IF(N368="základní",J368,0)</f>
        <v>0</v>
      </c>
      <c r="BF368" s="198">
        <f>IF(N368="snížená",J368,0)</f>
        <v>0</v>
      </c>
      <c r="BG368" s="198">
        <f>IF(N368="zákl. přenesená",J368,0)</f>
        <v>0</v>
      </c>
      <c r="BH368" s="198">
        <f>IF(N368="sníž. přenesená",J368,0)</f>
        <v>0</v>
      </c>
      <c r="BI368" s="198">
        <f>IF(N368="nulová",J368,0)</f>
        <v>0</v>
      </c>
      <c r="BJ368" s="18" t="s">
        <v>8</v>
      </c>
      <c r="BK368" s="198">
        <f>ROUND(I368*H368,0)</f>
        <v>0</v>
      </c>
      <c r="BL368" s="18" t="s">
        <v>283</v>
      </c>
      <c r="BM368" s="197" t="s">
        <v>5546</v>
      </c>
    </row>
    <row r="369" spans="1:65" s="2" customFormat="1" ht="99">
      <c r="A369" s="35"/>
      <c r="B369" s="36"/>
      <c r="C369" s="37"/>
      <c r="D369" s="199" t="s">
        <v>167</v>
      </c>
      <c r="E369" s="37"/>
      <c r="F369" s="200" t="s">
        <v>1047</v>
      </c>
      <c r="G369" s="37"/>
      <c r="H369" s="37"/>
      <c r="I369" s="201"/>
      <c r="J369" s="37"/>
      <c r="K369" s="37"/>
      <c r="L369" s="40"/>
      <c r="M369" s="202"/>
      <c r="N369" s="203"/>
      <c r="O369" s="72"/>
      <c r="P369" s="72"/>
      <c r="Q369" s="72"/>
      <c r="R369" s="72"/>
      <c r="S369" s="72"/>
      <c r="T369" s="73"/>
      <c r="U369" s="35"/>
      <c r="V369" s="35"/>
      <c r="W369" s="35"/>
      <c r="X369" s="35"/>
      <c r="Y369" s="35"/>
      <c r="Z369" s="35"/>
      <c r="AA369" s="35"/>
      <c r="AB369" s="35"/>
      <c r="AC369" s="35"/>
      <c r="AD369" s="35"/>
      <c r="AE369" s="35"/>
      <c r="AT369" s="18" t="s">
        <v>167</v>
      </c>
      <c r="AU369" s="18" t="s">
        <v>85</v>
      </c>
    </row>
    <row r="370" spans="1:65" s="12" customFormat="1" ht="22.9" customHeight="1">
      <c r="B370" s="171"/>
      <c r="C370" s="172"/>
      <c r="D370" s="173" t="s">
        <v>75</v>
      </c>
      <c r="E370" s="185" t="s">
        <v>1313</v>
      </c>
      <c r="F370" s="185" t="s">
        <v>1314</v>
      </c>
      <c r="G370" s="172"/>
      <c r="H370" s="172"/>
      <c r="I370" s="175"/>
      <c r="J370" s="186">
        <f>BK370</f>
        <v>0</v>
      </c>
      <c r="K370" s="172"/>
      <c r="L370" s="177"/>
      <c r="M370" s="178"/>
      <c r="N370" s="179"/>
      <c r="O370" s="179"/>
      <c r="P370" s="180">
        <f>SUM(P371:P389)</f>
        <v>0</v>
      </c>
      <c r="Q370" s="179"/>
      <c r="R370" s="180">
        <f>SUM(R371:R389)</f>
        <v>0.27554999999999996</v>
      </c>
      <c r="S370" s="179"/>
      <c r="T370" s="181">
        <f>SUM(T371:T389)</f>
        <v>0</v>
      </c>
      <c r="AR370" s="182" t="s">
        <v>85</v>
      </c>
      <c r="AT370" s="183" t="s">
        <v>75</v>
      </c>
      <c r="AU370" s="183" t="s">
        <v>8</v>
      </c>
      <c r="AY370" s="182" t="s">
        <v>158</v>
      </c>
      <c r="BK370" s="184">
        <f>SUM(BK371:BK389)</f>
        <v>0</v>
      </c>
    </row>
    <row r="371" spans="1:65" s="2" customFormat="1" ht="16.5" customHeight="1">
      <c r="A371" s="35"/>
      <c r="B371" s="36"/>
      <c r="C371" s="187" t="s">
        <v>613</v>
      </c>
      <c r="D371" s="187" t="s">
        <v>160</v>
      </c>
      <c r="E371" s="188" t="s">
        <v>1316</v>
      </c>
      <c r="F371" s="189" t="s">
        <v>1317</v>
      </c>
      <c r="G371" s="190" t="s">
        <v>921</v>
      </c>
      <c r="H371" s="191">
        <v>1</v>
      </c>
      <c r="I371" s="192"/>
      <c r="J371" s="191">
        <f>ROUND(I371*H371,0)</f>
        <v>0</v>
      </c>
      <c r="K371" s="189" t="s">
        <v>1</v>
      </c>
      <c r="L371" s="40"/>
      <c r="M371" s="193" t="s">
        <v>1</v>
      </c>
      <c r="N371" s="194" t="s">
        <v>41</v>
      </c>
      <c r="O371" s="72"/>
      <c r="P371" s="195">
        <f>O371*H371</f>
        <v>0</v>
      </c>
      <c r="Q371" s="195">
        <v>0</v>
      </c>
      <c r="R371" s="195">
        <f>Q371*H371</f>
        <v>0</v>
      </c>
      <c r="S371" s="195">
        <v>0</v>
      </c>
      <c r="T371" s="196">
        <f>S371*H371</f>
        <v>0</v>
      </c>
      <c r="U371" s="35"/>
      <c r="V371" s="35"/>
      <c r="W371" s="35"/>
      <c r="X371" s="35"/>
      <c r="Y371" s="35"/>
      <c r="Z371" s="35"/>
      <c r="AA371" s="35"/>
      <c r="AB371" s="35"/>
      <c r="AC371" s="35"/>
      <c r="AD371" s="35"/>
      <c r="AE371" s="35"/>
      <c r="AR371" s="197" t="s">
        <v>283</v>
      </c>
      <c r="AT371" s="197" t="s">
        <v>160</v>
      </c>
      <c r="AU371" s="197" t="s">
        <v>85</v>
      </c>
      <c r="AY371" s="18" t="s">
        <v>158</v>
      </c>
      <c r="BE371" s="198">
        <f>IF(N371="základní",J371,0)</f>
        <v>0</v>
      </c>
      <c r="BF371" s="198">
        <f>IF(N371="snížená",J371,0)</f>
        <v>0</v>
      </c>
      <c r="BG371" s="198">
        <f>IF(N371="zákl. přenesená",J371,0)</f>
        <v>0</v>
      </c>
      <c r="BH371" s="198">
        <f>IF(N371="sníž. přenesená",J371,0)</f>
        <v>0</v>
      </c>
      <c r="BI371" s="198">
        <f>IF(N371="nulová",J371,0)</f>
        <v>0</v>
      </c>
      <c r="BJ371" s="18" t="s">
        <v>8</v>
      </c>
      <c r="BK371" s="198">
        <f>ROUND(I371*H371,0)</f>
        <v>0</v>
      </c>
      <c r="BL371" s="18" t="s">
        <v>283</v>
      </c>
      <c r="BM371" s="197" t="s">
        <v>5547</v>
      </c>
    </row>
    <row r="372" spans="1:65" s="2" customFormat="1" ht="33" customHeight="1">
      <c r="A372" s="35"/>
      <c r="B372" s="36"/>
      <c r="C372" s="187" t="s">
        <v>617</v>
      </c>
      <c r="D372" s="187" t="s">
        <v>160</v>
      </c>
      <c r="E372" s="188" t="s">
        <v>1320</v>
      </c>
      <c r="F372" s="189" t="s">
        <v>1321</v>
      </c>
      <c r="G372" s="190" t="s">
        <v>1297</v>
      </c>
      <c r="H372" s="191">
        <v>6</v>
      </c>
      <c r="I372" s="192"/>
      <c r="J372" s="191">
        <f>ROUND(I372*H372,0)</f>
        <v>0</v>
      </c>
      <c r="K372" s="189" t="s">
        <v>164</v>
      </c>
      <c r="L372" s="40"/>
      <c r="M372" s="193" t="s">
        <v>1</v>
      </c>
      <c r="N372" s="194" t="s">
        <v>41</v>
      </c>
      <c r="O372" s="72"/>
      <c r="P372" s="195">
        <f>O372*H372</f>
        <v>0</v>
      </c>
      <c r="Q372" s="195">
        <v>1.6969999999999999E-2</v>
      </c>
      <c r="R372" s="195">
        <f>Q372*H372</f>
        <v>0.10181999999999999</v>
      </c>
      <c r="S372" s="195">
        <v>0</v>
      </c>
      <c r="T372" s="196">
        <f>S372*H372</f>
        <v>0</v>
      </c>
      <c r="U372" s="35"/>
      <c r="V372" s="35"/>
      <c r="W372" s="35"/>
      <c r="X372" s="35"/>
      <c r="Y372" s="35"/>
      <c r="Z372" s="35"/>
      <c r="AA372" s="35"/>
      <c r="AB372" s="35"/>
      <c r="AC372" s="35"/>
      <c r="AD372" s="35"/>
      <c r="AE372" s="35"/>
      <c r="AR372" s="197" t="s">
        <v>283</v>
      </c>
      <c r="AT372" s="197" t="s">
        <v>160</v>
      </c>
      <c r="AU372" s="197" t="s">
        <v>85</v>
      </c>
      <c r="AY372" s="18" t="s">
        <v>158</v>
      </c>
      <c r="BE372" s="198">
        <f>IF(N372="základní",J372,0)</f>
        <v>0</v>
      </c>
      <c r="BF372" s="198">
        <f>IF(N372="snížená",J372,0)</f>
        <v>0</v>
      </c>
      <c r="BG372" s="198">
        <f>IF(N372="zákl. přenesená",J372,0)</f>
        <v>0</v>
      </c>
      <c r="BH372" s="198">
        <f>IF(N372="sníž. přenesená",J372,0)</f>
        <v>0</v>
      </c>
      <c r="BI372" s="198">
        <f>IF(N372="nulová",J372,0)</f>
        <v>0</v>
      </c>
      <c r="BJ372" s="18" t="s">
        <v>8</v>
      </c>
      <c r="BK372" s="198">
        <f>ROUND(I372*H372,0)</f>
        <v>0</v>
      </c>
      <c r="BL372" s="18" t="s">
        <v>283</v>
      </c>
      <c r="BM372" s="197" t="s">
        <v>5548</v>
      </c>
    </row>
    <row r="373" spans="1:65" s="2" customFormat="1" ht="27">
      <c r="A373" s="35"/>
      <c r="B373" s="36"/>
      <c r="C373" s="37"/>
      <c r="D373" s="199" t="s">
        <v>167</v>
      </c>
      <c r="E373" s="37"/>
      <c r="F373" s="200" t="s">
        <v>1323</v>
      </c>
      <c r="G373" s="37"/>
      <c r="H373" s="37"/>
      <c r="I373" s="201"/>
      <c r="J373" s="37"/>
      <c r="K373" s="37"/>
      <c r="L373" s="40"/>
      <c r="M373" s="202"/>
      <c r="N373" s="203"/>
      <c r="O373" s="72"/>
      <c r="P373" s="72"/>
      <c r="Q373" s="72"/>
      <c r="R373" s="72"/>
      <c r="S373" s="72"/>
      <c r="T373" s="73"/>
      <c r="U373" s="35"/>
      <c r="V373" s="35"/>
      <c r="W373" s="35"/>
      <c r="X373" s="35"/>
      <c r="Y373" s="35"/>
      <c r="Z373" s="35"/>
      <c r="AA373" s="35"/>
      <c r="AB373" s="35"/>
      <c r="AC373" s="35"/>
      <c r="AD373" s="35"/>
      <c r="AE373" s="35"/>
      <c r="AT373" s="18" t="s">
        <v>167</v>
      </c>
      <c r="AU373" s="18" t="s">
        <v>85</v>
      </c>
    </row>
    <row r="374" spans="1:65" s="2" customFormat="1" ht="24">
      <c r="A374" s="35"/>
      <c r="B374" s="36"/>
      <c r="C374" s="187" t="s">
        <v>622</v>
      </c>
      <c r="D374" s="187" t="s">
        <v>160</v>
      </c>
      <c r="E374" s="188" t="s">
        <v>5549</v>
      </c>
      <c r="F374" s="189" t="s">
        <v>5550</v>
      </c>
      <c r="G374" s="190" t="s">
        <v>1297</v>
      </c>
      <c r="H374" s="191">
        <v>4</v>
      </c>
      <c r="I374" s="192"/>
      <c r="J374" s="191">
        <f>ROUND(I374*H374,0)</f>
        <v>0</v>
      </c>
      <c r="K374" s="189" t="s">
        <v>164</v>
      </c>
      <c r="L374" s="40"/>
      <c r="M374" s="193" t="s">
        <v>1</v>
      </c>
      <c r="N374" s="194" t="s">
        <v>41</v>
      </c>
      <c r="O374" s="72"/>
      <c r="P374" s="195">
        <f>O374*H374</f>
        <v>0</v>
      </c>
      <c r="Q374" s="195">
        <v>1.6080000000000001E-2</v>
      </c>
      <c r="R374" s="195">
        <f>Q374*H374</f>
        <v>6.4320000000000002E-2</v>
      </c>
      <c r="S374" s="195">
        <v>0</v>
      </c>
      <c r="T374" s="196">
        <f>S374*H374</f>
        <v>0</v>
      </c>
      <c r="U374" s="35"/>
      <c r="V374" s="35"/>
      <c r="W374" s="35"/>
      <c r="X374" s="35"/>
      <c r="Y374" s="35"/>
      <c r="Z374" s="35"/>
      <c r="AA374" s="35"/>
      <c r="AB374" s="35"/>
      <c r="AC374" s="35"/>
      <c r="AD374" s="35"/>
      <c r="AE374" s="35"/>
      <c r="AR374" s="197" t="s">
        <v>283</v>
      </c>
      <c r="AT374" s="197" t="s">
        <v>160</v>
      </c>
      <c r="AU374" s="197" t="s">
        <v>85</v>
      </c>
      <c r="AY374" s="18" t="s">
        <v>158</v>
      </c>
      <c r="BE374" s="198">
        <f>IF(N374="základní",J374,0)</f>
        <v>0</v>
      </c>
      <c r="BF374" s="198">
        <f>IF(N374="snížená",J374,0)</f>
        <v>0</v>
      </c>
      <c r="BG374" s="198">
        <f>IF(N374="zákl. přenesená",J374,0)</f>
        <v>0</v>
      </c>
      <c r="BH374" s="198">
        <f>IF(N374="sníž. přenesená",J374,0)</f>
        <v>0</v>
      </c>
      <c r="BI374" s="198">
        <f>IF(N374="nulová",J374,0)</f>
        <v>0</v>
      </c>
      <c r="BJ374" s="18" t="s">
        <v>8</v>
      </c>
      <c r="BK374" s="198">
        <f>ROUND(I374*H374,0)</f>
        <v>0</v>
      </c>
      <c r="BL374" s="18" t="s">
        <v>283</v>
      </c>
      <c r="BM374" s="197" t="s">
        <v>5551</v>
      </c>
    </row>
    <row r="375" spans="1:65" s="2" customFormat="1" ht="27">
      <c r="A375" s="35"/>
      <c r="B375" s="36"/>
      <c r="C375" s="37"/>
      <c r="D375" s="199" t="s">
        <v>167</v>
      </c>
      <c r="E375" s="37"/>
      <c r="F375" s="200" t="s">
        <v>5552</v>
      </c>
      <c r="G375" s="37"/>
      <c r="H375" s="37"/>
      <c r="I375" s="201"/>
      <c r="J375" s="37"/>
      <c r="K375" s="37"/>
      <c r="L375" s="40"/>
      <c r="M375" s="202"/>
      <c r="N375" s="203"/>
      <c r="O375" s="72"/>
      <c r="P375" s="72"/>
      <c r="Q375" s="72"/>
      <c r="R375" s="72"/>
      <c r="S375" s="72"/>
      <c r="T375" s="73"/>
      <c r="U375" s="35"/>
      <c r="V375" s="35"/>
      <c r="W375" s="35"/>
      <c r="X375" s="35"/>
      <c r="Y375" s="35"/>
      <c r="Z375" s="35"/>
      <c r="AA375" s="35"/>
      <c r="AB375" s="35"/>
      <c r="AC375" s="35"/>
      <c r="AD375" s="35"/>
      <c r="AE375" s="35"/>
      <c r="AT375" s="18" t="s">
        <v>167</v>
      </c>
      <c r="AU375" s="18" t="s">
        <v>85</v>
      </c>
    </row>
    <row r="376" spans="1:65" s="2" customFormat="1" ht="36">
      <c r="A376" s="35"/>
      <c r="B376" s="36"/>
      <c r="C376" s="187" t="s">
        <v>627</v>
      </c>
      <c r="D376" s="187" t="s">
        <v>160</v>
      </c>
      <c r="E376" s="188" t="s">
        <v>5553</v>
      </c>
      <c r="F376" s="189" t="s">
        <v>5554</v>
      </c>
      <c r="G376" s="190" t="s">
        <v>1297</v>
      </c>
      <c r="H376" s="191">
        <v>4</v>
      </c>
      <c r="I376" s="192"/>
      <c r="J376" s="191">
        <f>ROUND(I376*H376,0)</f>
        <v>0</v>
      </c>
      <c r="K376" s="189" t="s">
        <v>164</v>
      </c>
      <c r="L376" s="40"/>
      <c r="M376" s="193" t="s">
        <v>1</v>
      </c>
      <c r="N376" s="194" t="s">
        <v>41</v>
      </c>
      <c r="O376" s="72"/>
      <c r="P376" s="195">
        <f>O376*H376</f>
        <v>0</v>
      </c>
      <c r="Q376" s="195">
        <v>1.4970000000000001E-2</v>
      </c>
      <c r="R376" s="195">
        <f>Q376*H376</f>
        <v>5.9880000000000003E-2</v>
      </c>
      <c r="S376" s="195">
        <v>0</v>
      </c>
      <c r="T376" s="196">
        <f>S376*H376</f>
        <v>0</v>
      </c>
      <c r="U376" s="35"/>
      <c r="V376" s="35"/>
      <c r="W376" s="35"/>
      <c r="X376" s="35"/>
      <c r="Y376" s="35"/>
      <c r="Z376" s="35"/>
      <c r="AA376" s="35"/>
      <c r="AB376" s="35"/>
      <c r="AC376" s="35"/>
      <c r="AD376" s="35"/>
      <c r="AE376" s="35"/>
      <c r="AR376" s="197" t="s">
        <v>283</v>
      </c>
      <c r="AT376" s="197" t="s">
        <v>160</v>
      </c>
      <c r="AU376" s="197" t="s">
        <v>85</v>
      </c>
      <c r="AY376" s="18" t="s">
        <v>158</v>
      </c>
      <c r="BE376" s="198">
        <f>IF(N376="základní",J376,0)</f>
        <v>0</v>
      </c>
      <c r="BF376" s="198">
        <f>IF(N376="snížená",J376,0)</f>
        <v>0</v>
      </c>
      <c r="BG376" s="198">
        <f>IF(N376="zákl. přenesená",J376,0)</f>
        <v>0</v>
      </c>
      <c r="BH376" s="198">
        <f>IF(N376="sníž. přenesená",J376,0)</f>
        <v>0</v>
      </c>
      <c r="BI376" s="198">
        <f>IF(N376="nulová",J376,0)</f>
        <v>0</v>
      </c>
      <c r="BJ376" s="18" t="s">
        <v>8</v>
      </c>
      <c r="BK376" s="198">
        <f>ROUND(I376*H376,0)</f>
        <v>0</v>
      </c>
      <c r="BL376" s="18" t="s">
        <v>283</v>
      </c>
      <c r="BM376" s="197" t="s">
        <v>5555</v>
      </c>
    </row>
    <row r="377" spans="1:65" s="2" customFormat="1" ht="72">
      <c r="A377" s="35"/>
      <c r="B377" s="36"/>
      <c r="C377" s="37"/>
      <c r="D377" s="199" t="s">
        <v>167</v>
      </c>
      <c r="E377" s="37"/>
      <c r="F377" s="200" t="s">
        <v>1328</v>
      </c>
      <c r="G377" s="37"/>
      <c r="H377" s="37"/>
      <c r="I377" s="201"/>
      <c r="J377" s="37"/>
      <c r="K377" s="37"/>
      <c r="L377" s="40"/>
      <c r="M377" s="202"/>
      <c r="N377" s="203"/>
      <c r="O377" s="72"/>
      <c r="P377" s="72"/>
      <c r="Q377" s="72"/>
      <c r="R377" s="72"/>
      <c r="S377" s="72"/>
      <c r="T377" s="73"/>
      <c r="U377" s="35"/>
      <c r="V377" s="35"/>
      <c r="W377" s="35"/>
      <c r="X377" s="35"/>
      <c r="Y377" s="35"/>
      <c r="Z377" s="35"/>
      <c r="AA377" s="35"/>
      <c r="AB377" s="35"/>
      <c r="AC377" s="35"/>
      <c r="AD377" s="35"/>
      <c r="AE377" s="35"/>
      <c r="AT377" s="18" t="s">
        <v>167</v>
      </c>
      <c r="AU377" s="18" t="s">
        <v>85</v>
      </c>
    </row>
    <row r="378" spans="1:65" s="2" customFormat="1" ht="36">
      <c r="A378" s="35"/>
      <c r="B378" s="36"/>
      <c r="C378" s="187" t="s">
        <v>633</v>
      </c>
      <c r="D378" s="187" t="s">
        <v>160</v>
      </c>
      <c r="E378" s="188" t="s">
        <v>5556</v>
      </c>
      <c r="F378" s="189" t="s">
        <v>5557</v>
      </c>
      <c r="G378" s="190" t="s">
        <v>1297</v>
      </c>
      <c r="H378" s="191">
        <v>1</v>
      </c>
      <c r="I378" s="192"/>
      <c r="J378" s="191">
        <f>ROUND(I378*H378,0)</f>
        <v>0</v>
      </c>
      <c r="K378" s="189" t="s">
        <v>164</v>
      </c>
      <c r="L378" s="40"/>
      <c r="M378" s="193" t="s">
        <v>1</v>
      </c>
      <c r="N378" s="194" t="s">
        <v>41</v>
      </c>
      <c r="O378" s="72"/>
      <c r="P378" s="195">
        <f>O378*H378</f>
        <v>0</v>
      </c>
      <c r="Q378" s="195">
        <v>1.797E-2</v>
      </c>
      <c r="R378" s="195">
        <f>Q378*H378</f>
        <v>1.797E-2</v>
      </c>
      <c r="S378" s="195">
        <v>0</v>
      </c>
      <c r="T378" s="196">
        <f>S378*H378</f>
        <v>0</v>
      </c>
      <c r="U378" s="35"/>
      <c r="V378" s="35"/>
      <c r="W378" s="35"/>
      <c r="X378" s="35"/>
      <c r="Y378" s="35"/>
      <c r="Z378" s="35"/>
      <c r="AA378" s="35"/>
      <c r="AB378" s="35"/>
      <c r="AC378" s="35"/>
      <c r="AD378" s="35"/>
      <c r="AE378" s="35"/>
      <c r="AR378" s="197" t="s">
        <v>283</v>
      </c>
      <c r="AT378" s="197" t="s">
        <v>160</v>
      </c>
      <c r="AU378" s="197" t="s">
        <v>85</v>
      </c>
      <c r="AY378" s="18" t="s">
        <v>158</v>
      </c>
      <c r="BE378" s="198">
        <f>IF(N378="základní",J378,0)</f>
        <v>0</v>
      </c>
      <c r="BF378" s="198">
        <f>IF(N378="snížená",J378,0)</f>
        <v>0</v>
      </c>
      <c r="BG378" s="198">
        <f>IF(N378="zákl. přenesená",J378,0)</f>
        <v>0</v>
      </c>
      <c r="BH378" s="198">
        <f>IF(N378="sníž. přenesená",J378,0)</f>
        <v>0</v>
      </c>
      <c r="BI378" s="198">
        <f>IF(N378="nulová",J378,0)</f>
        <v>0</v>
      </c>
      <c r="BJ378" s="18" t="s">
        <v>8</v>
      </c>
      <c r="BK378" s="198">
        <f>ROUND(I378*H378,0)</f>
        <v>0</v>
      </c>
      <c r="BL378" s="18" t="s">
        <v>283</v>
      </c>
      <c r="BM378" s="197" t="s">
        <v>5558</v>
      </c>
    </row>
    <row r="379" spans="1:65" s="2" customFormat="1" ht="72">
      <c r="A379" s="35"/>
      <c r="B379" s="36"/>
      <c r="C379" s="37"/>
      <c r="D379" s="199" t="s">
        <v>167</v>
      </c>
      <c r="E379" s="37"/>
      <c r="F379" s="200" t="s">
        <v>1328</v>
      </c>
      <c r="G379" s="37"/>
      <c r="H379" s="37"/>
      <c r="I379" s="201"/>
      <c r="J379" s="37"/>
      <c r="K379" s="37"/>
      <c r="L379" s="40"/>
      <c r="M379" s="202"/>
      <c r="N379" s="203"/>
      <c r="O379" s="72"/>
      <c r="P379" s="72"/>
      <c r="Q379" s="72"/>
      <c r="R379" s="72"/>
      <c r="S379" s="72"/>
      <c r="T379" s="73"/>
      <c r="U379" s="35"/>
      <c r="V379" s="35"/>
      <c r="W379" s="35"/>
      <c r="X379" s="35"/>
      <c r="Y379" s="35"/>
      <c r="Z379" s="35"/>
      <c r="AA379" s="35"/>
      <c r="AB379" s="35"/>
      <c r="AC379" s="35"/>
      <c r="AD379" s="35"/>
      <c r="AE379" s="35"/>
      <c r="AT379" s="18" t="s">
        <v>167</v>
      </c>
      <c r="AU379" s="18" t="s">
        <v>85</v>
      </c>
    </row>
    <row r="380" spans="1:65" s="2" customFormat="1" ht="33" customHeight="1">
      <c r="A380" s="35"/>
      <c r="B380" s="36"/>
      <c r="C380" s="187" t="s">
        <v>639</v>
      </c>
      <c r="D380" s="187" t="s">
        <v>160</v>
      </c>
      <c r="E380" s="188" t="s">
        <v>5559</v>
      </c>
      <c r="F380" s="189" t="s">
        <v>5560</v>
      </c>
      <c r="G380" s="190" t="s">
        <v>1297</v>
      </c>
      <c r="H380" s="191">
        <v>1</v>
      </c>
      <c r="I380" s="192"/>
      <c r="J380" s="191">
        <f>ROUND(I380*H380,0)</f>
        <v>0</v>
      </c>
      <c r="K380" s="189" t="s">
        <v>164</v>
      </c>
      <c r="L380" s="40"/>
      <c r="M380" s="193" t="s">
        <v>1</v>
      </c>
      <c r="N380" s="194" t="s">
        <v>41</v>
      </c>
      <c r="O380" s="72"/>
      <c r="P380" s="195">
        <f>O380*H380</f>
        <v>0</v>
      </c>
      <c r="Q380" s="195">
        <v>1.4749999999999999E-2</v>
      </c>
      <c r="R380" s="195">
        <f>Q380*H380</f>
        <v>1.4749999999999999E-2</v>
      </c>
      <c r="S380" s="195">
        <v>0</v>
      </c>
      <c r="T380" s="196">
        <f>S380*H380</f>
        <v>0</v>
      </c>
      <c r="U380" s="35"/>
      <c r="V380" s="35"/>
      <c r="W380" s="35"/>
      <c r="X380" s="35"/>
      <c r="Y380" s="35"/>
      <c r="Z380" s="35"/>
      <c r="AA380" s="35"/>
      <c r="AB380" s="35"/>
      <c r="AC380" s="35"/>
      <c r="AD380" s="35"/>
      <c r="AE380" s="35"/>
      <c r="AR380" s="197" t="s">
        <v>283</v>
      </c>
      <c r="AT380" s="197" t="s">
        <v>160</v>
      </c>
      <c r="AU380" s="197" t="s">
        <v>85</v>
      </c>
      <c r="AY380" s="18" t="s">
        <v>158</v>
      </c>
      <c r="BE380" s="198">
        <f>IF(N380="základní",J380,0)</f>
        <v>0</v>
      </c>
      <c r="BF380" s="198">
        <f>IF(N380="snížená",J380,0)</f>
        <v>0</v>
      </c>
      <c r="BG380" s="198">
        <f>IF(N380="zákl. přenesená",J380,0)</f>
        <v>0</v>
      </c>
      <c r="BH380" s="198">
        <f>IF(N380="sníž. přenesená",J380,0)</f>
        <v>0</v>
      </c>
      <c r="BI380" s="198">
        <f>IF(N380="nulová",J380,0)</f>
        <v>0</v>
      </c>
      <c r="BJ380" s="18" t="s">
        <v>8</v>
      </c>
      <c r="BK380" s="198">
        <f>ROUND(I380*H380,0)</f>
        <v>0</v>
      </c>
      <c r="BL380" s="18" t="s">
        <v>283</v>
      </c>
      <c r="BM380" s="197" t="s">
        <v>5561</v>
      </c>
    </row>
    <row r="381" spans="1:65" s="2" customFormat="1" ht="24">
      <c r="A381" s="35"/>
      <c r="B381" s="36"/>
      <c r="C381" s="187" t="s">
        <v>659</v>
      </c>
      <c r="D381" s="187" t="s">
        <v>160</v>
      </c>
      <c r="E381" s="188" t="s">
        <v>1330</v>
      </c>
      <c r="F381" s="189" t="s">
        <v>1331</v>
      </c>
      <c r="G381" s="190" t="s">
        <v>1297</v>
      </c>
      <c r="H381" s="191">
        <v>20</v>
      </c>
      <c r="I381" s="192"/>
      <c r="J381" s="191">
        <f>ROUND(I381*H381,0)</f>
        <v>0</v>
      </c>
      <c r="K381" s="189" t="s">
        <v>164</v>
      </c>
      <c r="L381" s="40"/>
      <c r="M381" s="193" t="s">
        <v>1</v>
      </c>
      <c r="N381" s="194" t="s">
        <v>41</v>
      </c>
      <c r="O381" s="72"/>
      <c r="P381" s="195">
        <f>O381*H381</f>
        <v>0</v>
      </c>
      <c r="Q381" s="195">
        <v>2.4000000000000001E-4</v>
      </c>
      <c r="R381" s="195">
        <f>Q381*H381</f>
        <v>4.8000000000000004E-3</v>
      </c>
      <c r="S381" s="195">
        <v>0</v>
      </c>
      <c r="T381" s="196">
        <f>S381*H381</f>
        <v>0</v>
      </c>
      <c r="U381" s="35"/>
      <c r="V381" s="35"/>
      <c r="W381" s="35"/>
      <c r="X381" s="35"/>
      <c r="Y381" s="35"/>
      <c r="Z381" s="35"/>
      <c r="AA381" s="35"/>
      <c r="AB381" s="35"/>
      <c r="AC381" s="35"/>
      <c r="AD381" s="35"/>
      <c r="AE381" s="35"/>
      <c r="AR381" s="197" t="s">
        <v>283</v>
      </c>
      <c r="AT381" s="197" t="s">
        <v>160</v>
      </c>
      <c r="AU381" s="197" t="s">
        <v>85</v>
      </c>
      <c r="AY381" s="18" t="s">
        <v>158</v>
      </c>
      <c r="BE381" s="198">
        <f>IF(N381="základní",J381,0)</f>
        <v>0</v>
      </c>
      <c r="BF381" s="198">
        <f>IF(N381="snížená",J381,0)</f>
        <v>0</v>
      </c>
      <c r="BG381" s="198">
        <f>IF(N381="zákl. přenesená",J381,0)</f>
        <v>0</v>
      </c>
      <c r="BH381" s="198">
        <f>IF(N381="sníž. přenesená",J381,0)</f>
        <v>0</v>
      </c>
      <c r="BI381" s="198">
        <f>IF(N381="nulová",J381,0)</f>
        <v>0</v>
      </c>
      <c r="BJ381" s="18" t="s">
        <v>8</v>
      </c>
      <c r="BK381" s="198">
        <f>ROUND(I381*H381,0)</f>
        <v>0</v>
      </c>
      <c r="BL381" s="18" t="s">
        <v>283</v>
      </c>
      <c r="BM381" s="197" t="s">
        <v>5562</v>
      </c>
    </row>
    <row r="382" spans="1:65" s="13" customFormat="1" ht="11.25">
      <c r="B382" s="204"/>
      <c r="C382" s="205"/>
      <c r="D382" s="199" t="s">
        <v>169</v>
      </c>
      <c r="E382" s="206" t="s">
        <v>1</v>
      </c>
      <c r="F382" s="207" t="s">
        <v>5563</v>
      </c>
      <c r="G382" s="205"/>
      <c r="H382" s="208">
        <v>20</v>
      </c>
      <c r="I382" s="209"/>
      <c r="J382" s="205"/>
      <c r="K382" s="205"/>
      <c r="L382" s="210"/>
      <c r="M382" s="211"/>
      <c r="N382" s="212"/>
      <c r="O382" s="212"/>
      <c r="P382" s="212"/>
      <c r="Q382" s="212"/>
      <c r="R382" s="212"/>
      <c r="S382" s="212"/>
      <c r="T382" s="213"/>
      <c r="AT382" s="214" t="s">
        <v>169</v>
      </c>
      <c r="AU382" s="214" t="s">
        <v>85</v>
      </c>
      <c r="AV382" s="13" t="s">
        <v>85</v>
      </c>
      <c r="AW382" s="13" t="s">
        <v>32</v>
      </c>
      <c r="AX382" s="13" t="s">
        <v>8</v>
      </c>
      <c r="AY382" s="214" t="s">
        <v>158</v>
      </c>
    </row>
    <row r="383" spans="1:65" s="2" customFormat="1" ht="24">
      <c r="A383" s="35"/>
      <c r="B383" s="36"/>
      <c r="C383" s="187" t="s">
        <v>664</v>
      </c>
      <c r="D383" s="187" t="s">
        <v>160</v>
      </c>
      <c r="E383" s="188" t="s">
        <v>5564</v>
      </c>
      <c r="F383" s="189" t="s">
        <v>5565</v>
      </c>
      <c r="G383" s="190" t="s">
        <v>442</v>
      </c>
      <c r="H383" s="191">
        <v>1</v>
      </c>
      <c r="I383" s="192"/>
      <c r="J383" s="191">
        <f>ROUND(I383*H383,0)</f>
        <v>0</v>
      </c>
      <c r="K383" s="189" t="s">
        <v>164</v>
      </c>
      <c r="L383" s="40"/>
      <c r="M383" s="193" t="s">
        <v>1</v>
      </c>
      <c r="N383" s="194" t="s">
        <v>41</v>
      </c>
      <c r="O383" s="72"/>
      <c r="P383" s="195">
        <f>O383*H383</f>
        <v>0</v>
      </c>
      <c r="Q383" s="195">
        <v>1.09E-3</v>
      </c>
      <c r="R383" s="195">
        <f>Q383*H383</f>
        <v>1.09E-3</v>
      </c>
      <c r="S383" s="195">
        <v>0</v>
      </c>
      <c r="T383" s="196">
        <f>S383*H383</f>
        <v>0</v>
      </c>
      <c r="U383" s="35"/>
      <c r="V383" s="35"/>
      <c r="W383" s="35"/>
      <c r="X383" s="35"/>
      <c r="Y383" s="35"/>
      <c r="Z383" s="35"/>
      <c r="AA383" s="35"/>
      <c r="AB383" s="35"/>
      <c r="AC383" s="35"/>
      <c r="AD383" s="35"/>
      <c r="AE383" s="35"/>
      <c r="AR383" s="197" t="s">
        <v>283</v>
      </c>
      <c r="AT383" s="197" t="s">
        <v>160</v>
      </c>
      <c r="AU383" s="197" t="s">
        <v>85</v>
      </c>
      <c r="AY383" s="18" t="s">
        <v>158</v>
      </c>
      <c r="BE383" s="198">
        <f>IF(N383="základní",J383,0)</f>
        <v>0</v>
      </c>
      <c r="BF383" s="198">
        <f>IF(N383="snížená",J383,0)</f>
        <v>0</v>
      </c>
      <c r="BG383" s="198">
        <f>IF(N383="zákl. přenesená",J383,0)</f>
        <v>0</v>
      </c>
      <c r="BH383" s="198">
        <f>IF(N383="sníž. přenesená",J383,0)</f>
        <v>0</v>
      </c>
      <c r="BI383" s="198">
        <f>IF(N383="nulová",J383,0)</f>
        <v>0</v>
      </c>
      <c r="BJ383" s="18" t="s">
        <v>8</v>
      </c>
      <c r="BK383" s="198">
        <f>ROUND(I383*H383,0)</f>
        <v>0</v>
      </c>
      <c r="BL383" s="18" t="s">
        <v>283</v>
      </c>
      <c r="BM383" s="197" t="s">
        <v>5566</v>
      </c>
    </row>
    <row r="384" spans="1:65" s="2" customFormat="1" ht="24">
      <c r="A384" s="35"/>
      <c r="B384" s="36"/>
      <c r="C384" s="187" t="s">
        <v>669</v>
      </c>
      <c r="D384" s="187" t="s">
        <v>160</v>
      </c>
      <c r="E384" s="188" t="s">
        <v>5567</v>
      </c>
      <c r="F384" s="189" t="s">
        <v>5568</v>
      </c>
      <c r="G384" s="190" t="s">
        <v>1297</v>
      </c>
      <c r="H384" s="191">
        <v>1</v>
      </c>
      <c r="I384" s="192"/>
      <c r="J384" s="191">
        <f>ROUND(I384*H384,0)</f>
        <v>0</v>
      </c>
      <c r="K384" s="189" t="s">
        <v>164</v>
      </c>
      <c r="L384" s="40"/>
      <c r="M384" s="193" t="s">
        <v>1</v>
      </c>
      <c r="N384" s="194" t="s">
        <v>41</v>
      </c>
      <c r="O384" s="72"/>
      <c r="P384" s="195">
        <f>O384*H384</f>
        <v>0</v>
      </c>
      <c r="Q384" s="195">
        <v>1.72E-3</v>
      </c>
      <c r="R384" s="195">
        <f>Q384*H384</f>
        <v>1.72E-3</v>
      </c>
      <c r="S384" s="195">
        <v>0</v>
      </c>
      <c r="T384" s="196">
        <f>S384*H384</f>
        <v>0</v>
      </c>
      <c r="U384" s="35"/>
      <c r="V384" s="35"/>
      <c r="W384" s="35"/>
      <c r="X384" s="35"/>
      <c r="Y384" s="35"/>
      <c r="Z384" s="35"/>
      <c r="AA384" s="35"/>
      <c r="AB384" s="35"/>
      <c r="AC384" s="35"/>
      <c r="AD384" s="35"/>
      <c r="AE384" s="35"/>
      <c r="AR384" s="197" t="s">
        <v>283</v>
      </c>
      <c r="AT384" s="197" t="s">
        <v>160</v>
      </c>
      <c r="AU384" s="197" t="s">
        <v>85</v>
      </c>
      <c r="AY384" s="18" t="s">
        <v>158</v>
      </c>
      <c r="BE384" s="198">
        <f>IF(N384="základní",J384,0)</f>
        <v>0</v>
      </c>
      <c r="BF384" s="198">
        <f>IF(N384="snížená",J384,0)</f>
        <v>0</v>
      </c>
      <c r="BG384" s="198">
        <f>IF(N384="zákl. přenesená",J384,0)</f>
        <v>0</v>
      </c>
      <c r="BH384" s="198">
        <f>IF(N384="sníž. přenesená",J384,0)</f>
        <v>0</v>
      </c>
      <c r="BI384" s="198">
        <f>IF(N384="nulová",J384,0)</f>
        <v>0</v>
      </c>
      <c r="BJ384" s="18" t="s">
        <v>8</v>
      </c>
      <c r="BK384" s="198">
        <f>ROUND(I384*H384,0)</f>
        <v>0</v>
      </c>
      <c r="BL384" s="18" t="s">
        <v>283</v>
      </c>
      <c r="BM384" s="197" t="s">
        <v>5569</v>
      </c>
    </row>
    <row r="385" spans="1:65" s="2" customFormat="1" ht="18">
      <c r="A385" s="35"/>
      <c r="B385" s="36"/>
      <c r="C385" s="37"/>
      <c r="D385" s="199" t="s">
        <v>167</v>
      </c>
      <c r="E385" s="37"/>
      <c r="F385" s="200" t="s">
        <v>5570</v>
      </c>
      <c r="G385" s="37"/>
      <c r="H385" s="37"/>
      <c r="I385" s="201"/>
      <c r="J385" s="37"/>
      <c r="K385" s="37"/>
      <c r="L385" s="40"/>
      <c r="M385" s="202"/>
      <c r="N385" s="203"/>
      <c r="O385" s="72"/>
      <c r="P385" s="72"/>
      <c r="Q385" s="72"/>
      <c r="R385" s="72"/>
      <c r="S385" s="72"/>
      <c r="T385" s="73"/>
      <c r="U385" s="35"/>
      <c r="V385" s="35"/>
      <c r="W385" s="35"/>
      <c r="X385" s="35"/>
      <c r="Y385" s="35"/>
      <c r="Z385" s="35"/>
      <c r="AA385" s="35"/>
      <c r="AB385" s="35"/>
      <c r="AC385" s="35"/>
      <c r="AD385" s="35"/>
      <c r="AE385" s="35"/>
      <c r="AT385" s="18" t="s">
        <v>167</v>
      </c>
      <c r="AU385" s="18" t="s">
        <v>85</v>
      </c>
    </row>
    <row r="386" spans="1:65" s="2" customFormat="1" ht="16.5" customHeight="1">
      <c r="A386" s="35"/>
      <c r="B386" s="36"/>
      <c r="C386" s="187" t="s">
        <v>674</v>
      </c>
      <c r="D386" s="187" t="s">
        <v>160</v>
      </c>
      <c r="E386" s="188" t="s">
        <v>5571</v>
      </c>
      <c r="F386" s="189" t="s">
        <v>5572</v>
      </c>
      <c r="G386" s="190" t="s">
        <v>1297</v>
      </c>
      <c r="H386" s="191">
        <v>5</v>
      </c>
      <c r="I386" s="192"/>
      <c r="J386" s="191">
        <f>ROUND(I386*H386,0)</f>
        <v>0</v>
      </c>
      <c r="K386" s="189" t="s">
        <v>164</v>
      </c>
      <c r="L386" s="40"/>
      <c r="M386" s="193" t="s">
        <v>1</v>
      </c>
      <c r="N386" s="194" t="s">
        <v>41</v>
      </c>
      <c r="O386" s="72"/>
      <c r="P386" s="195">
        <f>O386*H386</f>
        <v>0</v>
      </c>
      <c r="Q386" s="195">
        <v>1.8400000000000001E-3</v>
      </c>
      <c r="R386" s="195">
        <f>Q386*H386</f>
        <v>9.1999999999999998E-3</v>
      </c>
      <c r="S386" s="195">
        <v>0</v>
      </c>
      <c r="T386" s="196">
        <f>S386*H386</f>
        <v>0</v>
      </c>
      <c r="U386" s="35"/>
      <c r="V386" s="35"/>
      <c r="W386" s="35"/>
      <c r="X386" s="35"/>
      <c r="Y386" s="35"/>
      <c r="Z386" s="35"/>
      <c r="AA386" s="35"/>
      <c r="AB386" s="35"/>
      <c r="AC386" s="35"/>
      <c r="AD386" s="35"/>
      <c r="AE386" s="35"/>
      <c r="AR386" s="197" t="s">
        <v>283</v>
      </c>
      <c r="AT386" s="197" t="s">
        <v>160</v>
      </c>
      <c r="AU386" s="197" t="s">
        <v>85</v>
      </c>
      <c r="AY386" s="18" t="s">
        <v>158</v>
      </c>
      <c r="BE386" s="198">
        <f>IF(N386="základní",J386,0)</f>
        <v>0</v>
      </c>
      <c r="BF386" s="198">
        <f>IF(N386="snížená",J386,0)</f>
        <v>0</v>
      </c>
      <c r="BG386" s="198">
        <f>IF(N386="zákl. přenesená",J386,0)</f>
        <v>0</v>
      </c>
      <c r="BH386" s="198">
        <f>IF(N386="sníž. přenesená",J386,0)</f>
        <v>0</v>
      </c>
      <c r="BI386" s="198">
        <f>IF(N386="nulová",J386,0)</f>
        <v>0</v>
      </c>
      <c r="BJ386" s="18" t="s">
        <v>8</v>
      </c>
      <c r="BK386" s="198">
        <f>ROUND(I386*H386,0)</f>
        <v>0</v>
      </c>
      <c r="BL386" s="18" t="s">
        <v>283</v>
      </c>
      <c r="BM386" s="197" t="s">
        <v>5573</v>
      </c>
    </row>
    <row r="387" spans="1:65" s="2" customFormat="1" ht="18">
      <c r="A387" s="35"/>
      <c r="B387" s="36"/>
      <c r="C387" s="37"/>
      <c r="D387" s="199" t="s">
        <v>167</v>
      </c>
      <c r="E387" s="37"/>
      <c r="F387" s="200" t="s">
        <v>1338</v>
      </c>
      <c r="G387" s="37"/>
      <c r="H387" s="37"/>
      <c r="I387" s="201"/>
      <c r="J387" s="37"/>
      <c r="K387" s="37"/>
      <c r="L387" s="40"/>
      <c r="M387" s="202"/>
      <c r="N387" s="203"/>
      <c r="O387" s="72"/>
      <c r="P387" s="72"/>
      <c r="Q387" s="72"/>
      <c r="R387" s="72"/>
      <c r="S387" s="72"/>
      <c r="T387" s="73"/>
      <c r="U387" s="35"/>
      <c r="V387" s="35"/>
      <c r="W387" s="35"/>
      <c r="X387" s="35"/>
      <c r="Y387" s="35"/>
      <c r="Z387" s="35"/>
      <c r="AA387" s="35"/>
      <c r="AB387" s="35"/>
      <c r="AC387" s="35"/>
      <c r="AD387" s="35"/>
      <c r="AE387" s="35"/>
      <c r="AT387" s="18" t="s">
        <v>167</v>
      </c>
      <c r="AU387" s="18" t="s">
        <v>85</v>
      </c>
    </row>
    <row r="388" spans="1:65" s="2" customFormat="1" ht="44.25" customHeight="1">
      <c r="A388" s="35"/>
      <c r="B388" s="36"/>
      <c r="C388" s="187" t="s">
        <v>679</v>
      </c>
      <c r="D388" s="187" t="s">
        <v>160</v>
      </c>
      <c r="E388" s="188" t="s">
        <v>1345</v>
      </c>
      <c r="F388" s="189" t="s">
        <v>1346</v>
      </c>
      <c r="G388" s="190" t="s">
        <v>1011</v>
      </c>
      <c r="H388" s="192"/>
      <c r="I388" s="192"/>
      <c r="J388" s="191">
        <f>ROUND(I388*H388,0)</f>
        <v>0</v>
      </c>
      <c r="K388" s="189" t="s">
        <v>164</v>
      </c>
      <c r="L388" s="40"/>
      <c r="M388" s="193" t="s">
        <v>1</v>
      </c>
      <c r="N388" s="194" t="s">
        <v>41</v>
      </c>
      <c r="O388" s="72"/>
      <c r="P388" s="195">
        <f>O388*H388</f>
        <v>0</v>
      </c>
      <c r="Q388" s="195">
        <v>0</v>
      </c>
      <c r="R388" s="195">
        <f>Q388*H388</f>
        <v>0</v>
      </c>
      <c r="S388" s="195">
        <v>0</v>
      </c>
      <c r="T388" s="196">
        <f>S388*H388</f>
        <v>0</v>
      </c>
      <c r="U388" s="35"/>
      <c r="V388" s="35"/>
      <c r="W388" s="35"/>
      <c r="X388" s="35"/>
      <c r="Y388" s="35"/>
      <c r="Z388" s="35"/>
      <c r="AA388" s="35"/>
      <c r="AB388" s="35"/>
      <c r="AC388" s="35"/>
      <c r="AD388" s="35"/>
      <c r="AE388" s="35"/>
      <c r="AR388" s="197" t="s">
        <v>283</v>
      </c>
      <c r="AT388" s="197" t="s">
        <v>160</v>
      </c>
      <c r="AU388" s="197" t="s">
        <v>85</v>
      </c>
      <c r="AY388" s="18" t="s">
        <v>158</v>
      </c>
      <c r="BE388" s="198">
        <f>IF(N388="základní",J388,0)</f>
        <v>0</v>
      </c>
      <c r="BF388" s="198">
        <f>IF(N388="snížená",J388,0)</f>
        <v>0</v>
      </c>
      <c r="BG388" s="198">
        <f>IF(N388="zákl. přenesená",J388,0)</f>
        <v>0</v>
      </c>
      <c r="BH388" s="198">
        <f>IF(N388="sníž. přenesená",J388,0)</f>
        <v>0</v>
      </c>
      <c r="BI388" s="198">
        <f>IF(N388="nulová",J388,0)</f>
        <v>0</v>
      </c>
      <c r="BJ388" s="18" t="s">
        <v>8</v>
      </c>
      <c r="BK388" s="198">
        <f>ROUND(I388*H388,0)</f>
        <v>0</v>
      </c>
      <c r="BL388" s="18" t="s">
        <v>283</v>
      </c>
      <c r="BM388" s="197" t="s">
        <v>5574</v>
      </c>
    </row>
    <row r="389" spans="1:65" s="2" customFormat="1" ht="99">
      <c r="A389" s="35"/>
      <c r="B389" s="36"/>
      <c r="C389" s="37"/>
      <c r="D389" s="199" t="s">
        <v>167</v>
      </c>
      <c r="E389" s="37"/>
      <c r="F389" s="200" t="s">
        <v>1348</v>
      </c>
      <c r="G389" s="37"/>
      <c r="H389" s="37"/>
      <c r="I389" s="201"/>
      <c r="J389" s="37"/>
      <c r="K389" s="37"/>
      <c r="L389" s="40"/>
      <c r="M389" s="202"/>
      <c r="N389" s="203"/>
      <c r="O389" s="72"/>
      <c r="P389" s="72"/>
      <c r="Q389" s="72"/>
      <c r="R389" s="72"/>
      <c r="S389" s="72"/>
      <c r="T389" s="73"/>
      <c r="U389" s="35"/>
      <c r="V389" s="35"/>
      <c r="W389" s="35"/>
      <c r="X389" s="35"/>
      <c r="Y389" s="35"/>
      <c r="Z389" s="35"/>
      <c r="AA389" s="35"/>
      <c r="AB389" s="35"/>
      <c r="AC389" s="35"/>
      <c r="AD389" s="35"/>
      <c r="AE389" s="35"/>
      <c r="AT389" s="18" t="s">
        <v>167</v>
      </c>
      <c r="AU389" s="18" t="s">
        <v>85</v>
      </c>
    </row>
    <row r="390" spans="1:65" s="12" customFormat="1" ht="22.9" customHeight="1">
      <c r="B390" s="171"/>
      <c r="C390" s="172"/>
      <c r="D390" s="173" t="s">
        <v>75</v>
      </c>
      <c r="E390" s="185" t="s">
        <v>1349</v>
      </c>
      <c r="F390" s="185" t="s">
        <v>1350</v>
      </c>
      <c r="G390" s="172"/>
      <c r="H390" s="172"/>
      <c r="I390" s="175"/>
      <c r="J390" s="186">
        <f>BK390</f>
        <v>0</v>
      </c>
      <c r="K390" s="172"/>
      <c r="L390" s="177"/>
      <c r="M390" s="178"/>
      <c r="N390" s="179"/>
      <c r="O390" s="179"/>
      <c r="P390" s="180">
        <f>SUM(P391:P396)</f>
        <v>0</v>
      </c>
      <c r="Q390" s="179"/>
      <c r="R390" s="180">
        <f>SUM(R391:R396)</f>
        <v>0.17849999999999999</v>
      </c>
      <c r="S390" s="179"/>
      <c r="T390" s="181">
        <f>SUM(T391:T396)</f>
        <v>0</v>
      </c>
      <c r="AR390" s="182" t="s">
        <v>85</v>
      </c>
      <c r="AT390" s="183" t="s">
        <v>75</v>
      </c>
      <c r="AU390" s="183" t="s">
        <v>8</v>
      </c>
      <c r="AY390" s="182" t="s">
        <v>158</v>
      </c>
      <c r="BK390" s="184">
        <f>SUM(BK391:BK396)</f>
        <v>0</v>
      </c>
    </row>
    <row r="391" spans="1:65" s="2" customFormat="1" ht="36">
      <c r="A391" s="35"/>
      <c r="B391" s="36"/>
      <c r="C391" s="187" t="s">
        <v>685</v>
      </c>
      <c r="D391" s="187" t="s">
        <v>160</v>
      </c>
      <c r="E391" s="188" t="s">
        <v>5575</v>
      </c>
      <c r="F391" s="189" t="s">
        <v>5576</v>
      </c>
      <c r="G391" s="190" t="s">
        <v>1297</v>
      </c>
      <c r="H391" s="191">
        <v>6</v>
      </c>
      <c r="I391" s="192"/>
      <c r="J391" s="191">
        <f>ROUND(I391*H391,0)</f>
        <v>0</v>
      </c>
      <c r="K391" s="189" t="s">
        <v>164</v>
      </c>
      <c r="L391" s="40"/>
      <c r="M391" s="193" t="s">
        <v>1</v>
      </c>
      <c r="N391" s="194" t="s">
        <v>41</v>
      </c>
      <c r="O391" s="72"/>
      <c r="P391" s="195">
        <f>O391*H391</f>
        <v>0</v>
      </c>
      <c r="Q391" s="195">
        <v>1.9349999999999999E-2</v>
      </c>
      <c r="R391" s="195">
        <f>Q391*H391</f>
        <v>0.11609999999999999</v>
      </c>
      <c r="S391" s="195">
        <v>0</v>
      </c>
      <c r="T391" s="196">
        <f>S391*H391</f>
        <v>0</v>
      </c>
      <c r="U391" s="35"/>
      <c r="V391" s="35"/>
      <c r="W391" s="35"/>
      <c r="X391" s="35"/>
      <c r="Y391" s="35"/>
      <c r="Z391" s="35"/>
      <c r="AA391" s="35"/>
      <c r="AB391" s="35"/>
      <c r="AC391" s="35"/>
      <c r="AD391" s="35"/>
      <c r="AE391" s="35"/>
      <c r="AR391" s="197" t="s">
        <v>283</v>
      </c>
      <c r="AT391" s="197" t="s">
        <v>160</v>
      </c>
      <c r="AU391" s="197" t="s">
        <v>85</v>
      </c>
      <c r="AY391" s="18" t="s">
        <v>158</v>
      </c>
      <c r="BE391" s="198">
        <f>IF(N391="základní",J391,0)</f>
        <v>0</v>
      </c>
      <c r="BF391" s="198">
        <f>IF(N391="snížená",J391,0)</f>
        <v>0</v>
      </c>
      <c r="BG391" s="198">
        <f>IF(N391="zákl. přenesená",J391,0)</f>
        <v>0</v>
      </c>
      <c r="BH391" s="198">
        <f>IF(N391="sníž. přenesená",J391,0)</f>
        <v>0</v>
      </c>
      <c r="BI391" s="198">
        <f>IF(N391="nulová",J391,0)</f>
        <v>0</v>
      </c>
      <c r="BJ391" s="18" t="s">
        <v>8</v>
      </c>
      <c r="BK391" s="198">
        <f>ROUND(I391*H391,0)</f>
        <v>0</v>
      </c>
      <c r="BL391" s="18" t="s">
        <v>283</v>
      </c>
      <c r="BM391" s="197" t="s">
        <v>5577</v>
      </c>
    </row>
    <row r="392" spans="1:65" s="2" customFormat="1" ht="45">
      <c r="A392" s="35"/>
      <c r="B392" s="36"/>
      <c r="C392" s="37"/>
      <c r="D392" s="199" t="s">
        <v>167</v>
      </c>
      <c r="E392" s="37"/>
      <c r="F392" s="200" t="s">
        <v>5578</v>
      </c>
      <c r="G392" s="37"/>
      <c r="H392" s="37"/>
      <c r="I392" s="201"/>
      <c r="J392" s="37"/>
      <c r="K392" s="37"/>
      <c r="L392" s="40"/>
      <c r="M392" s="202"/>
      <c r="N392" s="203"/>
      <c r="O392" s="72"/>
      <c r="P392" s="72"/>
      <c r="Q392" s="72"/>
      <c r="R392" s="72"/>
      <c r="S392" s="72"/>
      <c r="T392" s="73"/>
      <c r="U392" s="35"/>
      <c r="V392" s="35"/>
      <c r="W392" s="35"/>
      <c r="X392" s="35"/>
      <c r="Y392" s="35"/>
      <c r="Z392" s="35"/>
      <c r="AA392" s="35"/>
      <c r="AB392" s="35"/>
      <c r="AC392" s="35"/>
      <c r="AD392" s="35"/>
      <c r="AE392" s="35"/>
      <c r="AT392" s="18" t="s">
        <v>167</v>
      </c>
      <c r="AU392" s="18" t="s">
        <v>85</v>
      </c>
    </row>
    <row r="393" spans="1:65" s="2" customFormat="1" ht="36">
      <c r="A393" s="35"/>
      <c r="B393" s="36"/>
      <c r="C393" s="187" t="s">
        <v>698</v>
      </c>
      <c r="D393" s="187" t="s">
        <v>160</v>
      </c>
      <c r="E393" s="188" t="s">
        <v>5579</v>
      </c>
      <c r="F393" s="189" t="s">
        <v>5580</v>
      </c>
      <c r="G393" s="190" t="s">
        <v>1297</v>
      </c>
      <c r="H393" s="191">
        <v>4</v>
      </c>
      <c r="I393" s="192"/>
      <c r="J393" s="191">
        <f>ROUND(I393*H393,0)</f>
        <v>0</v>
      </c>
      <c r="K393" s="189" t="s">
        <v>164</v>
      </c>
      <c r="L393" s="40"/>
      <c r="M393" s="193" t="s">
        <v>1</v>
      </c>
      <c r="N393" s="194" t="s">
        <v>41</v>
      </c>
      <c r="O393" s="72"/>
      <c r="P393" s="195">
        <f>O393*H393</f>
        <v>0</v>
      </c>
      <c r="Q393" s="195">
        <v>1.5599999999999999E-2</v>
      </c>
      <c r="R393" s="195">
        <f>Q393*H393</f>
        <v>6.2399999999999997E-2</v>
      </c>
      <c r="S393" s="195">
        <v>0</v>
      </c>
      <c r="T393" s="196">
        <f>S393*H393</f>
        <v>0</v>
      </c>
      <c r="U393" s="35"/>
      <c r="V393" s="35"/>
      <c r="W393" s="35"/>
      <c r="X393" s="35"/>
      <c r="Y393" s="35"/>
      <c r="Z393" s="35"/>
      <c r="AA393" s="35"/>
      <c r="AB393" s="35"/>
      <c r="AC393" s="35"/>
      <c r="AD393" s="35"/>
      <c r="AE393" s="35"/>
      <c r="AR393" s="197" t="s">
        <v>283</v>
      </c>
      <c r="AT393" s="197" t="s">
        <v>160</v>
      </c>
      <c r="AU393" s="197" t="s">
        <v>85</v>
      </c>
      <c r="AY393" s="18" t="s">
        <v>158</v>
      </c>
      <c r="BE393" s="198">
        <f>IF(N393="základní",J393,0)</f>
        <v>0</v>
      </c>
      <c r="BF393" s="198">
        <f>IF(N393="snížená",J393,0)</f>
        <v>0</v>
      </c>
      <c r="BG393" s="198">
        <f>IF(N393="zákl. přenesená",J393,0)</f>
        <v>0</v>
      </c>
      <c r="BH393" s="198">
        <f>IF(N393="sníž. přenesená",J393,0)</f>
        <v>0</v>
      </c>
      <c r="BI393" s="198">
        <f>IF(N393="nulová",J393,0)</f>
        <v>0</v>
      </c>
      <c r="BJ393" s="18" t="s">
        <v>8</v>
      </c>
      <c r="BK393" s="198">
        <f>ROUND(I393*H393,0)</f>
        <v>0</v>
      </c>
      <c r="BL393" s="18" t="s">
        <v>283</v>
      </c>
      <c r="BM393" s="197" t="s">
        <v>5581</v>
      </c>
    </row>
    <row r="394" spans="1:65" s="2" customFormat="1" ht="81">
      <c r="A394" s="35"/>
      <c r="B394" s="36"/>
      <c r="C394" s="37"/>
      <c r="D394" s="199" t="s">
        <v>167</v>
      </c>
      <c r="E394" s="37"/>
      <c r="F394" s="200" t="s">
        <v>1355</v>
      </c>
      <c r="G394" s="37"/>
      <c r="H394" s="37"/>
      <c r="I394" s="201"/>
      <c r="J394" s="37"/>
      <c r="K394" s="37"/>
      <c r="L394" s="40"/>
      <c r="M394" s="202"/>
      <c r="N394" s="203"/>
      <c r="O394" s="72"/>
      <c r="P394" s="72"/>
      <c r="Q394" s="72"/>
      <c r="R394" s="72"/>
      <c r="S394" s="72"/>
      <c r="T394" s="73"/>
      <c r="U394" s="35"/>
      <c r="V394" s="35"/>
      <c r="W394" s="35"/>
      <c r="X394" s="35"/>
      <c r="Y394" s="35"/>
      <c r="Z394" s="35"/>
      <c r="AA394" s="35"/>
      <c r="AB394" s="35"/>
      <c r="AC394" s="35"/>
      <c r="AD394" s="35"/>
      <c r="AE394" s="35"/>
      <c r="AT394" s="18" t="s">
        <v>167</v>
      </c>
      <c r="AU394" s="18" t="s">
        <v>85</v>
      </c>
    </row>
    <row r="395" spans="1:65" s="2" customFormat="1" ht="44.25" customHeight="1">
      <c r="A395" s="35"/>
      <c r="B395" s="36"/>
      <c r="C395" s="187" t="s">
        <v>703</v>
      </c>
      <c r="D395" s="187" t="s">
        <v>160</v>
      </c>
      <c r="E395" s="188" t="s">
        <v>1357</v>
      </c>
      <c r="F395" s="189" t="s">
        <v>1358</v>
      </c>
      <c r="G395" s="190" t="s">
        <v>1011</v>
      </c>
      <c r="H395" s="192"/>
      <c r="I395" s="192"/>
      <c r="J395" s="191">
        <f>ROUND(I395*H395,0)</f>
        <v>0</v>
      </c>
      <c r="K395" s="189" t="s">
        <v>164</v>
      </c>
      <c r="L395" s="40"/>
      <c r="M395" s="193" t="s">
        <v>1</v>
      </c>
      <c r="N395" s="194" t="s">
        <v>41</v>
      </c>
      <c r="O395" s="72"/>
      <c r="P395" s="195">
        <f>O395*H395</f>
        <v>0</v>
      </c>
      <c r="Q395" s="195">
        <v>0</v>
      </c>
      <c r="R395" s="195">
        <f>Q395*H395</f>
        <v>0</v>
      </c>
      <c r="S395" s="195">
        <v>0</v>
      </c>
      <c r="T395" s="196">
        <f>S395*H395</f>
        <v>0</v>
      </c>
      <c r="U395" s="35"/>
      <c r="V395" s="35"/>
      <c r="W395" s="35"/>
      <c r="X395" s="35"/>
      <c r="Y395" s="35"/>
      <c r="Z395" s="35"/>
      <c r="AA395" s="35"/>
      <c r="AB395" s="35"/>
      <c r="AC395" s="35"/>
      <c r="AD395" s="35"/>
      <c r="AE395" s="35"/>
      <c r="AR395" s="197" t="s">
        <v>283</v>
      </c>
      <c r="AT395" s="197" t="s">
        <v>160</v>
      </c>
      <c r="AU395" s="197" t="s">
        <v>85</v>
      </c>
      <c r="AY395" s="18" t="s">
        <v>158</v>
      </c>
      <c r="BE395" s="198">
        <f>IF(N395="základní",J395,0)</f>
        <v>0</v>
      </c>
      <c r="BF395" s="198">
        <f>IF(N395="snížená",J395,0)</f>
        <v>0</v>
      </c>
      <c r="BG395" s="198">
        <f>IF(N395="zákl. přenesená",J395,0)</f>
        <v>0</v>
      </c>
      <c r="BH395" s="198">
        <f>IF(N395="sníž. přenesená",J395,0)</f>
        <v>0</v>
      </c>
      <c r="BI395" s="198">
        <f>IF(N395="nulová",J395,0)</f>
        <v>0</v>
      </c>
      <c r="BJ395" s="18" t="s">
        <v>8</v>
      </c>
      <c r="BK395" s="198">
        <f>ROUND(I395*H395,0)</f>
        <v>0</v>
      </c>
      <c r="BL395" s="18" t="s">
        <v>283</v>
      </c>
      <c r="BM395" s="197" t="s">
        <v>5582</v>
      </c>
    </row>
    <row r="396" spans="1:65" s="2" customFormat="1" ht="99">
      <c r="A396" s="35"/>
      <c r="B396" s="36"/>
      <c r="C396" s="37"/>
      <c r="D396" s="199" t="s">
        <v>167</v>
      </c>
      <c r="E396" s="37"/>
      <c r="F396" s="200" t="s">
        <v>1360</v>
      </c>
      <c r="G396" s="37"/>
      <c r="H396" s="37"/>
      <c r="I396" s="201"/>
      <c r="J396" s="37"/>
      <c r="K396" s="37"/>
      <c r="L396" s="40"/>
      <c r="M396" s="202"/>
      <c r="N396" s="203"/>
      <c r="O396" s="72"/>
      <c r="P396" s="72"/>
      <c r="Q396" s="72"/>
      <c r="R396" s="72"/>
      <c r="S396" s="72"/>
      <c r="T396" s="73"/>
      <c r="U396" s="35"/>
      <c r="V396" s="35"/>
      <c r="W396" s="35"/>
      <c r="X396" s="35"/>
      <c r="Y396" s="35"/>
      <c r="Z396" s="35"/>
      <c r="AA396" s="35"/>
      <c r="AB396" s="35"/>
      <c r="AC396" s="35"/>
      <c r="AD396" s="35"/>
      <c r="AE396" s="35"/>
      <c r="AT396" s="18" t="s">
        <v>167</v>
      </c>
      <c r="AU396" s="18" t="s">
        <v>85</v>
      </c>
    </row>
    <row r="397" spans="1:65" s="12" customFormat="1" ht="22.9" customHeight="1">
      <c r="B397" s="171"/>
      <c r="C397" s="172"/>
      <c r="D397" s="173" t="s">
        <v>75</v>
      </c>
      <c r="E397" s="185" t="s">
        <v>1361</v>
      </c>
      <c r="F397" s="185" t="s">
        <v>1362</v>
      </c>
      <c r="G397" s="172"/>
      <c r="H397" s="172"/>
      <c r="I397" s="175"/>
      <c r="J397" s="186">
        <f>BK397</f>
        <v>0</v>
      </c>
      <c r="K397" s="172"/>
      <c r="L397" s="177"/>
      <c r="M397" s="178"/>
      <c r="N397" s="179"/>
      <c r="O397" s="179"/>
      <c r="P397" s="180">
        <f>SUM(P398:P473)</f>
        <v>0</v>
      </c>
      <c r="Q397" s="179"/>
      <c r="R397" s="180">
        <f>SUM(R398:R473)</f>
        <v>1.0944299999999998</v>
      </c>
      <c r="S397" s="179"/>
      <c r="T397" s="181">
        <f>SUM(T398:T473)</f>
        <v>2.2309299999999999</v>
      </c>
      <c r="AR397" s="182" t="s">
        <v>85</v>
      </c>
      <c r="AT397" s="183" t="s">
        <v>75</v>
      </c>
      <c r="AU397" s="183" t="s">
        <v>8</v>
      </c>
      <c r="AY397" s="182" t="s">
        <v>158</v>
      </c>
      <c r="BK397" s="184">
        <f>SUM(BK398:BK473)</f>
        <v>0</v>
      </c>
    </row>
    <row r="398" spans="1:65" s="2" customFormat="1" ht="33" customHeight="1">
      <c r="A398" s="35"/>
      <c r="B398" s="36"/>
      <c r="C398" s="187" t="s">
        <v>713</v>
      </c>
      <c r="D398" s="187" t="s">
        <v>160</v>
      </c>
      <c r="E398" s="188" t="s">
        <v>1364</v>
      </c>
      <c r="F398" s="189" t="s">
        <v>1365</v>
      </c>
      <c r="G398" s="190" t="s">
        <v>309</v>
      </c>
      <c r="H398" s="191">
        <v>125</v>
      </c>
      <c r="I398" s="192"/>
      <c r="J398" s="191">
        <f t="shared" ref="J398:J429" si="10">ROUND(I398*H398,0)</f>
        <v>0</v>
      </c>
      <c r="K398" s="189" t="s">
        <v>1</v>
      </c>
      <c r="L398" s="40"/>
      <c r="M398" s="193" t="s">
        <v>1</v>
      </c>
      <c r="N398" s="194" t="s">
        <v>41</v>
      </c>
      <c r="O398" s="72"/>
      <c r="P398" s="195">
        <f t="shared" ref="P398:P429" si="11">O398*H398</f>
        <v>0</v>
      </c>
      <c r="Q398" s="195">
        <v>9.0000000000000006E-5</v>
      </c>
      <c r="R398" s="195">
        <f t="shared" ref="R398:R429" si="12">Q398*H398</f>
        <v>1.1250000000000001E-2</v>
      </c>
      <c r="S398" s="195">
        <v>0</v>
      </c>
      <c r="T398" s="196">
        <f t="shared" ref="T398:T429" si="13">S398*H398</f>
        <v>0</v>
      </c>
      <c r="U398" s="35"/>
      <c r="V398" s="35"/>
      <c r="W398" s="35"/>
      <c r="X398" s="35"/>
      <c r="Y398" s="35"/>
      <c r="Z398" s="35"/>
      <c r="AA398" s="35"/>
      <c r="AB398" s="35"/>
      <c r="AC398" s="35"/>
      <c r="AD398" s="35"/>
      <c r="AE398" s="35"/>
      <c r="AR398" s="197" t="s">
        <v>283</v>
      </c>
      <c r="AT398" s="197" t="s">
        <v>160</v>
      </c>
      <c r="AU398" s="197" t="s">
        <v>85</v>
      </c>
      <c r="AY398" s="18" t="s">
        <v>158</v>
      </c>
      <c r="BE398" s="198">
        <f t="shared" ref="BE398:BE429" si="14">IF(N398="základní",J398,0)</f>
        <v>0</v>
      </c>
      <c r="BF398" s="198">
        <f t="shared" ref="BF398:BF429" si="15">IF(N398="snížená",J398,0)</f>
        <v>0</v>
      </c>
      <c r="BG398" s="198">
        <f t="shared" ref="BG398:BG429" si="16">IF(N398="zákl. přenesená",J398,0)</f>
        <v>0</v>
      </c>
      <c r="BH398" s="198">
        <f t="shared" ref="BH398:BH429" si="17">IF(N398="sníž. přenesená",J398,0)</f>
        <v>0</v>
      </c>
      <c r="BI398" s="198">
        <f t="shared" ref="BI398:BI429" si="18">IF(N398="nulová",J398,0)</f>
        <v>0</v>
      </c>
      <c r="BJ398" s="18" t="s">
        <v>8</v>
      </c>
      <c r="BK398" s="198">
        <f t="shared" ref="BK398:BK429" si="19">ROUND(I398*H398,0)</f>
        <v>0</v>
      </c>
      <c r="BL398" s="18" t="s">
        <v>283</v>
      </c>
      <c r="BM398" s="197" t="s">
        <v>5583</v>
      </c>
    </row>
    <row r="399" spans="1:65" s="2" customFormat="1" ht="24">
      <c r="A399" s="35"/>
      <c r="B399" s="36"/>
      <c r="C399" s="247" t="s">
        <v>718</v>
      </c>
      <c r="D399" s="247" t="s">
        <v>250</v>
      </c>
      <c r="E399" s="248" t="s">
        <v>1388</v>
      </c>
      <c r="F399" s="249" t="s">
        <v>1389</v>
      </c>
      <c r="G399" s="250" t="s">
        <v>309</v>
      </c>
      <c r="H399" s="251">
        <v>60</v>
      </c>
      <c r="I399" s="252"/>
      <c r="J399" s="251">
        <f t="shared" si="10"/>
        <v>0</v>
      </c>
      <c r="K399" s="249" t="s">
        <v>1</v>
      </c>
      <c r="L399" s="253"/>
      <c r="M399" s="254" t="s">
        <v>1</v>
      </c>
      <c r="N399" s="255" t="s">
        <v>41</v>
      </c>
      <c r="O399" s="72"/>
      <c r="P399" s="195">
        <f t="shared" si="11"/>
        <v>0</v>
      </c>
      <c r="Q399" s="195">
        <v>7.7999999999999999E-4</v>
      </c>
      <c r="R399" s="195">
        <f t="shared" si="12"/>
        <v>4.6800000000000001E-2</v>
      </c>
      <c r="S399" s="195">
        <v>0</v>
      </c>
      <c r="T399" s="196">
        <f t="shared" si="13"/>
        <v>0</v>
      </c>
      <c r="U399" s="35"/>
      <c r="V399" s="35"/>
      <c r="W399" s="35"/>
      <c r="X399" s="35"/>
      <c r="Y399" s="35"/>
      <c r="Z399" s="35"/>
      <c r="AA399" s="35"/>
      <c r="AB399" s="35"/>
      <c r="AC399" s="35"/>
      <c r="AD399" s="35"/>
      <c r="AE399" s="35"/>
      <c r="AR399" s="197" t="s">
        <v>373</v>
      </c>
      <c r="AT399" s="197" t="s">
        <v>250</v>
      </c>
      <c r="AU399" s="197" t="s">
        <v>85</v>
      </c>
      <c r="AY399" s="18" t="s">
        <v>158</v>
      </c>
      <c r="BE399" s="198">
        <f t="shared" si="14"/>
        <v>0</v>
      </c>
      <c r="BF399" s="198">
        <f t="shared" si="15"/>
        <v>0</v>
      </c>
      <c r="BG399" s="198">
        <f t="shared" si="16"/>
        <v>0</v>
      </c>
      <c r="BH399" s="198">
        <f t="shared" si="17"/>
        <v>0</v>
      </c>
      <c r="BI399" s="198">
        <f t="shared" si="18"/>
        <v>0</v>
      </c>
      <c r="BJ399" s="18" t="s">
        <v>8</v>
      </c>
      <c r="BK399" s="198">
        <f t="shared" si="19"/>
        <v>0</v>
      </c>
      <c r="BL399" s="18" t="s">
        <v>283</v>
      </c>
      <c r="BM399" s="197" t="s">
        <v>5584</v>
      </c>
    </row>
    <row r="400" spans="1:65" s="2" customFormat="1" ht="24">
      <c r="A400" s="35"/>
      <c r="B400" s="36"/>
      <c r="C400" s="247" t="s">
        <v>724</v>
      </c>
      <c r="D400" s="247" t="s">
        <v>250</v>
      </c>
      <c r="E400" s="248" t="s">
        <v>5585</v>
      </c>
      <c r="F400" s="249" t="s">
        <v>5586</v>
      </c>
      <c r="G400" s="250" t="s">
        <v>309</v>
      </c>
      <c r="H400" s="251">
        <v>40</v>
      </c>
      <c r="I400" s="252"/>
      <c r="J400" s="251">
        <f t="shared" si="10"/>
        <v>0</v>
      </c>
      <c r="K400" s="249" t="s">
        <v>1</v>
      </c>
      <c r="L400" s="253"/>
      <c r="M400" s="254" t="s">
        <v>1</v>
      </c>
      <c r="N400" s="255" t="s">
        <v>41</v>
      </c>
      <c r="O400" s="72"/>
      <c r="P400" s="195">
        <f t="shared" si="11"/>
        <v>0</v>
      </c>
      <c r="Q400" s="195">
        <v>3.2000000000000003E-4</v>
      </c>
      <c r="R400" s="195">
        <f t="shared" si="12"/>
        <v>1.2800000000000001E-2</v>
      </c>
      <c r="S400" s="195">
        <v>0</v>
      </c>
      <c r="T400" s="196">
        <f t="shared" si="13"/>
        <v>0</v>
      </c>
      <c r="U400" s="35"/>
      <c r="V400" s="35"/>
      <c r="W400" s="35"/>
      <c r="X400" s="35"/>
      <c r="Y400" s="35"/>
      <c r="Z400" s="35"/>
      <c r="AA400" s="35"/>
      <c r="AB400" s="35"/>
      <c r="AC400" s="35"/>
      <c r="AD400" s="35"/>
      <c r="AE400" s="35"/>
      <c r="AR400" s="197" t="s">
        <v>373</v>
      </c>
      <c r="AT400" s="197" t="s">
        <v>250</v>
      </c>
      <c r="AU400" s="197" t="s">
        <v>85</v>
      </c>
      <c r="AY400" s="18" t="s">
        <v>158</v>
      </c>
      <c r="BE400" s="198">
        <f t="shared" si="14"/>
        <v>0</v>
      </c>
      <c r="BF400" s="198">
        <f t="shared" si="15"/>
        <v>0</v>
      </c>
      <c r="BG400" s="198">
        <f t="shared" si="16"/>
        <v>0</v>
      </c>
      <c r="BH400" s="198">
        <f t="shared" si="17"/>
        <v>0</v>
      </c>
      <c r="BI400" s="198">
        <f t="shared" si="18"/>
        <v>0</v>
      </c>
      <c r="BJ400" s="18" t="s">
        <v>8</v>
      </c>
      <c r="BK400" s="198">
        <f t="shared" si="19"/>
        <v>0</v>
      </c>
      <c r="BL400" s="18" t="s">
        <v>283</v>
      </c>
      <c r="BM400" s="197" t="s">
        <v>5587</v>
      </c>
    </row>
    <row r="401" spans="1:65" s="2" customFormat="1" ht="24">
      <c r="A401" s="35"/>
      <c r="B401" s="36"/>
      <c r="C401" s="247" t="s">
        <v>729</v>
      </c>
      <c r="D401" s="247" t="s">
        <v>250</v>
      </c>
      <c r="E401" s="248" t="s">
        <v>5588</v>
      </c>
      <c r="F401" s="249" t="s">
        <v>5589</v>
      </c>
      <c r="G401" s="250" t="s">
        <v>309</v>
      </c>
      <c r="H401" s="251">
        <v>25</v>
      </c>
      <c r="I401" s="252"/>
      <c r="J401" s="251">
        <f t="shared" si="10"/>
        <v>0</v>
      </c>
      <c r="K401" s="249" t="s">
        <v>1</v>
      </c>
      <c r="L401" s="253"/>
      <c r="M401" s="254" t="s">
        <v>1</v>
      </c>
      <c r="N401" s="255" t="s">
        <v>41</v>
      </c>
      <c r="O401" s="72"/>
      <c r="P401" s="195">
        <f t="shared" si="11"/>
        <v>0</v>
      </c>
      <c r="Q401" s="195">
        <v>2.9E-4</v>
      </c>
      <c r="R401" s="195">
        <f t="shared" si="12"/>
        <v>7.2500000000000004E-3</v>
      </c>
      <c r="S401" s="195">
        <v>0</v>
      </c>
      <c r="T401" s="196">
        <f t="shared" si="13"/>
        <v>0</v>
      </c>
      <c r="U401" s="35"/>
      <c r="V401" s="35"/>
      <c r="W401" s="35"/>
      <c r="X401" s="35"/>
      <c r="Y401" s="35"/>
      <c r="Z401" s="35"/>
      <c r="AA401" s="35"/>
      <c r="AB401" s="35"/>
      <c r="AC401" s="35"/>
      <c r="AD401" s="35"/>
      <c r="AE401" s="35"/>
      <c r="AR401" s="197" t="s">
        <v>373</v>
      </c>
      <c r="AT401" s="197" t="s">
        <v>250</v>
      </c>
      <c r="AU401" s="197" t="s">
        <v>85</v>
      </c>
      <c r="AY401" s="18" t="s">
        <v>158</v>
      </c>
      <c r="BE401" s="198">
        <f t="shared" si="14"/>
        <v>0</v>
      </c>
      <c r="BF401" s="198">
        <f t="shared" si="15"/>
        <v>0</v>
      </c>
      <c r="BG401" s="198">
        <f t="shared" si="16"/>
        <v>0</v>
      </c>
      <c r="BH401" s="198">
        <f t="shared" si="17"/>
        <v>0</v>
      </c>
      <c r="BI401" s="198">
        <f t="shared" si="18"/>
        <v>0</v>
      </c>
      <c r="BJ401" s="18" t="s">
        <v>8</v>
      </c>
      <c r="BK401" s="198">
        <f t="shared" si="19"/>
        <v>0</v>
      </c>
      <c r="BL401" s="18" t="s">
        <v>283</v>
      </c>
      <c r="BM401" s="197" t="s">
        <v>5590</v>
      </c>
    </row>
    <row r="402" spans="1:65" s="2" customFormat="1" ht="24">
      <c r="A402" s="35"/>
      <c r="B402" s="36"/>
      <c r="C402" s="187" t="s">
        <v>753</v>
      </c>
      <c r="D402" s="187" t="s">
        <v>160</v>
      </c>
      <c r="E402" s="188" t="s">
        <v>1400</v>
      </c>
      <c r="F402" s="189" t="s">
        <v>1401</v>
      </c>
      <c r="G402" s="190" t="s">
        <v>309</v>
      </c>
      <c r="H402" s="191">
        <v>242</v>
      </c>
      <c r="I402" s="192"/>
      <c r="J402" s="191">
        <f t="shared" si="10"/>
        <v>0</v>
      </c>
      <c r="K402" s="189" t="s">
        <v>1</v>
      </c>
      <c r="L402" s="40"/>
      <c r="M402" s="193" t="s">
        <v>1</v>
      </c>
      <c r="N402" s="194" t="s">
        <v>41</v>
      </c>
      <c r="O402" s="72"/>
      <c r="P402" s="195">
        <f t="shared" si="11"/>
        <v>0</v>
      </c>
      <c r="Q402" s="195">
        <v>0</v>
      </c>
      <c r="R402" s="195">
        <f t="shared" si="12"/>
        <v>0</v>
      </c>
      <c r="S402" s="195">
        <v>0</v>
      </c>
      <c r="T402" s="196">
        <f t="shared" si="13"/>
        <v>0</v>
      </c>
      <c r="U402" s="35"/>
      <c r="V402" s="35"/>
      <c r="W402" s="35"/>
      <c r="X402" s="35"/>
      <c r="Y402" s="35"/>
      <c r="Z402" s="35"/>
      <c r="AA402" s="35"/>
      <c r="AB402" s="35"/>
      <c r="AC402" s="35"/>
      <c r="AD402" s="35"/>
      <c r="AE402" s="35"/>
      <c r="AR402" s="197" t="s">
        <v>283</v>
      </c>
      <c r="AT402" s="197" t="s">
        <v>160</v>
      </c>
      <c r="AU402" s="197" t="s">
        <v>85</v>
      </c>
      <c r="AY402" s="18" t="s">
        <v>158</v>
      </c>
      <c r="BE402" s="198">
        <f t="shared" si="14"/>
        <v>0</v>
      </c>
      <c r="BF402" s="198">
        <f t="shared" si="15"/>
        <v>0</v>
      </c>
      <c r="BG402" s="198">
        <f t="shared" si="16"/>
        <v>0</v>
      </c>
      <c r="BH402" s="198">
        <f t="shared" si="17"/>
        <v>0</v>
      </c>
      <c r="BI402" s="198">
        <f t="shared" si="18"/>
        <v>0</v>
      </c>
      <c r="BJ402" s="18" t="s">
        <v>8</v>
      </c>
      <c r="BK402" s="198">
        <f t="shared" si="19"/>
        <v>0</v>
      </c>
      <c r="BL402" s="18" t="s">
        <v>283</v>
      </c>
      <c r="BM402" s="197" t="s">
        <v>5591</v>
      </c>
    </row>
    <row r="403" spans="1:65" s="2" customFormat="1" ht="24">
      <c r="A403" s="35"/>
      <c r="B403" s="36"/>
      <c r="C403" s="247" t="s">
        <v>759</v>
      </c>
      <c r="D403" s="247" t="s">
        <v>250</v>
      </c>
      <c r="E403" s="248" t="s">
        <v>1412</v>
      </c>
      <c r="F403" s="249" t="s">
        <v>1413</v>
      </c>
      <c r="G403" s="250" t="s">
        <v>309</v>
      </c>
      <c r="H403" s="251">
        <v>100</v>
      </c>
      <c r="I403" s="252"/>
      <c r="J403" s="251">
        <f t="shared" si="10"/>
        <v>0</v>
      </c>
      <c r="K403" s="249" t="s">
        <v>1</v>
      </c>
      <c r="L403" s="253"/>
      <c r="M403" s="254" t="s">
        <v>1</v>
      </c>
      <c r="N403" s="255" t="s">
        <v>41</v>
      </c>
      <c r="O403" s="72"/>
      <c r="P403" s="195">
        <f t="shared" si="11"/>
        <v>0</v>
      </c>
      <c r="Q403" s="195">
        <v>3.0000000000000001E-5</v>
      </c>
      <c r="R403" s="195">
        <f t="shared" si="12"/>
        <v>3.0000000000000001E-3</v>
      </c>
      <c r="S403" s="195">
        <v>0</v>
      </c>
      <c r="T403" s="196">
        <f t="shared" si="13"/>
        <v>0</v>
      </c>
      <c r="U403" s="35"/>
      <c r="V403" s="35"/>
      <c r="W403" s="35"/>
      <c r="X403" s="35"/>
      <c r="Y403" s="35"/>
      <c r="Z403" s="35"/>
      <c r="AA403" s="35"/>
      <c r="AB403" s="35"/>
      <c r="AC403" s="35"/>
      <c r="AD403" s="35"/>
      <c r="AE403" s="35"/>
      <c r="AR403" s="197" t="s">
        <v>373</v>
      </c>
      <c r="AT403" s="197" t="s">
        <v>250</v>
      </c>
      <c r="AU403" s="197" t="s">
        <v>85</v>
      </c>
      <c r="AY403" s="18" t="s">
        <v>158</v>
      </c>
      <c r="BE403" s="198">
        <f t="shared" si="14"/>
        <v>0</v>
      </c>
      <c r="BF403" s="198">
        <f t="shared" si="15"/>
        <v>0</v>
      </c>
      <c r="BG403" s="198">
        <f t="shared" si="16"/>
        <v>0</v>
      </c>
      <c r="BH403" s="198">
        <f t="shared" si="17"/>
        <v>0</v>
      </c>
      <c r="BI403" s="198">
        <f t="shared" si="18"/>
        <v>0</v>
      </c>
      <c r="BJ403" s="18" t="s">
        <v>8</v>
      </c>
      <c r="BK403" s="198">
        <f t="shared" si="19"/>
        <v>0</v>
      </c>
      <c r="BL403" s="18" t="s">
        <v>283</v>
      </c>
      <c r="BM403" s="197" t="s">
        <v>5592</v>
      </c>
    </row>
    <row r="404" spans="1:65" s="2" customFormat="1" ht="24">
      <c r="A404" s="35"/>
      <c r="B404" s="36"/>
      <c r="C404" s="247" t="s">
        <v>766</v>
      </c>
      <c r="D404" s="247" t="s">
        <v>250</v>
      </c>
      <c r="E404" s="248" t="s">
        <v>1408</v>
      </c>
      <c r="F404" s="249" t="s">
        <v>1409</v>
      </c>
      <c r="G404" s="250" t="s">
        <v>309</v>
      </c>
      <c r="H404" s="251">
        <v>47</v>
      </c>
      <c r="I404" s="252"/>
      <c r="J404" s="251">
        <f t="shared" si="10"/>
        <v>0</v>
      </c>
      <c r="K404" s="249" t="s">
        <v>1</v>
      </c>
      <c r="L404" s="253"/>
      <c r="M404" s="254" t="s">
        <v>1</v>
      </c>
      <c r="N404" s="255" t="s">
        <v>41</v>
      </c>
      <c r="O404" s="72"/>
      <c r="P404" s="195">
        <f t="shared" si="11"/>
        <v>0</v>
      </c>
      <c r="Q404" s="195">
        <v>4.0000000000000003E-5</v>
      </c>
      <c r="R404" s="195">
        <f t="shared" si="12"/>
        <v>1.8800000000000002E-3</v>
      </c>
      <c r="S404" s="195">
        <v>0</v>
      </c>
      <c r="T404" s="196">
        <f t="shared" si="13"/>
        <v>0</v>
      </c>
      <c r="U404" s="35"/>
      <c r="V404" s="35"/>
      <c r="W404" s="35"/>
      <c r="X404" s="35"/>
      <c r="Y404" s="35"/>
      <c r="Z404" s="35"/>
      <c r="AA404" s="35"/>
      <c r="AB404" s="35"/>
      <c r="AC404" s="35"/>
      <c r="AD404" s="35"/>
      <c r="AE404" s="35"/>
      <c r="AR404" s="197" t="s">
        <v>373</v>
      </c>
      <c r="AT404" s="197" t="s">
        <v>250</v>
      </c>
      <c r="AU404" s="197" t="s">
        <v>85</v>
      </c>
      <c r="AY404" s="18" t="s">
        <v>158</v>
      </c>
      <c r="BE404" s="198">
        <f t="shared" si="14"/>
        <v>0</v>
      </c>
      <c r="BF404" s="198">
        <f t="shared" si="15"/>
        <v>0</v>
      </c>
      <c r="BG404" s="198">
        <f t="shared" si="16"/>
        <v>0</v>
      </c>
      <c r="BH404" s="198">
        <f t="shared" si="17"/>
        <v>0</v>
      </c>
      <c r="BI404" s="198">
        <f t="shared" si="18"/>
        <v>0</v>
      </c>
      <c r="BJ404" s="18" t="s">
        <v>8</v>
      </c>
      <c r="BK404" s="198">
        <f t="shared" si="19"/>
        <v>0</v>
      </c>
      <c r="BL404" s="18" t="s">
        <v>283</v>
      </c>
      <c r="BM404" s="197" t="s">
        <v>5593</v>
      </c>
    </row>
    <row r="405" spans="1:65" s="2" customFormat="1" ht="24">
      <c r="A405" s="35"/>
      <c r="B405" s="36"/>
      <c r="C405" s="247" t="s">
        <v>772</v>
      </c>
      <c r="D405" s="247" t="s">
        <v>250</v>
      </c>
      <c r="E405" s="248" t="s">
        <v>1404</v>
      </c>
      <c r="F405" s="249" t="s">
        <v>1405</v>
      </c>
      <c r="G405" s="250" t="s">
        <v>309</v>
      </c>
      <c r="H405" s="251">
        <v>18</v>
      </c>
      <c r="I405" s="252"/>
      <c r="J405" s="251">
        <f t="shared" si="10"/>
        <v>0</v>
      </c>
      <c r="K405" s="249" t="s">
        <v>1</v>
      </c>
      <c r="L405" s="253"/>
      <c r="M405" s="254" t="s">
        <v>1</v>
      </c>
      <c r="N405" s="255" t="s">
        <v>41</v>
      </c>
      <c r="O405" s="72"/>
      <c r="P405" s="195">
        <f t="shared" si="11"/>
        <v>0</v>
      </c>
      <c r="Q405" s="195">
        <v>4.0000000000000003E-5</v>
      </c>
      <c r="R405" s="195">
        <f t="shared" si="12"/>
        <v>7.2000000000000005E-4</v>
      </c>
      <c r="S405" s="195">
        <v>0</v>
      </c>
      <c r="T405" s="196">
        <f t="shared" si="13"/>
        <v>0</v>
      </c>
      <c r="U405" s="35"/>
      <c r="V405" s="35"/>
      <c r="W405" s="35"/>
      <c r="X405" s="35"/>
      <c r="Y405" s="35"/>
      <c r="Z405" s="35"/>
      <c r="AA405" s="35"/>
      <c r="AB405" s="35"/>
      <c r="AC405" s="35"/>
      <c r="AD405" s="35"/>
      <c r="AE405" s="35"/>
      <c r="AR405" s="197" t="s">
        <v>373</v>
      </c>
      <c r="AT405" s="197" t="s">
        <v>250</v>
      </c>
      <c r="AU405" s="197" t="s">
        <v>85</v>
      </c>
      <c r="AY405" s="18" t="s">
        <v>158</v>
      </c>
      <c r="BE405" s="198">
        <f t="shared" si="14"/>
        <v>0</v>
      </c>
      <c r="BF405" s="198">
        <f t="shared" si="15"/>
        <v>0</v>
      </c>
      <c r="BG405" s="198">
        <f t="shared" si="16"/>
        <v>0</v>
      </c>
      <c r="BH405" s="198">
        <f t="shared" si="17"/>
        <v>0</v>
      </c>
      <c r="BI405" s="198">
        <f t="shared" si="18"/>
        <v>0</v>
      </c>
      <c r="BJ405" s="18" t="s">
        <v>8</v>
      </c>
      <c r="BK405" s="198">
        <f t="shared" si="19"/>
        <v>0</v>
      </c>
      <c r="BL405" s="18" t="s">
        <v>283</v>
      </c>
      <c r="BM405" s="197" t="s">
        <v>5594</v>
      </c>
    </row>
    <row r="406" spans="1:65" s="2" customFormat="1" ht="24">
      <c r="A406" s="35"/>
      <c r="B406" s="36"/>
      <c r="C406" s="247" t="s">
        <v>778</v>
      </c>
      <c r="D406" s="247" t="s">
        <v>250</v>
      </c>
      <c r="E406" s="248" t="s">
        <v>5595</v>
      </c>
      <c r="F406" s="249" t="s">
        <v>5596</v>
      </c>
      <c r="G406" s="250" t="s">
        <v>309</v>
      </c>
      <c r="H406" s="251">
        <v>77</v>
      </c>
      <c r="I406" s="252"/>
      <c r="J406" s="251">
        <f t="shared" si="10"/>
        <v>0</v>
      </c>
      <c r="K406" s="249" t="s">
        <v>1</v>
      </c>
      <c r="L406" s="253"/>
      <c r="M406" s="254" t="s">
        <v>1</v>
      </c>
      <c r="N406" s="255" t="s">
        <v>41</v>
      </c>
      <c r="O406" s="72"/>
      <c r="P406" s="195">
        <f t="shared" si="11"/>
        <v>0</v>
      </c>
      <c r="Q406" s="195">
        <v>5.0000000000000002E-5</v>
      </c>
      <c r="R406" s="195">
        <f t="shared" si="12"/>
        <v>3.8500000000000001E-3</v>
      </c>
      <c r="S406" s="195">
        <v>0</v>
      </c>
      <c r="T406" s="196">
        <f t="shared" si="13"/>
        <v>0</v>
      </c>
      <c r="U406" s="35"/>
      <c r="V406" s="35"/>
      <c r="W406" s="35"/>
      <c r="X406" s="35"/>
      <c r="Y406" s="35"/>
      <c r="Z406" s="35"/>
      <c r="AA406" s="35"/>
      <c r="AB406" s="35"/>
      <c r="AC406" s="35"/>
      <c r="AD406" s="35"/>
      <c r="AE406" s="35"/>
      <c r="AR406" s="197" t="s">
        <v>373</v>
      </c>
      <c r="AT406" s="197" t="s">
        <v>250</v>
      </c>
      <c r="AU406" s="197" t="s">
        <v>85</v>
      </c>
      <c r="AY406" s="18" t="s">
        <v>158</v>
      </c>
      <c r="BE406" s="198">
        <f t="shared" si="14"/>
        <v>0</v>
      </c>
      <c r="BF406" s="198">
        <f t="shared" si="15"/>
        <v>0</v>
      </c>
      <c r="BG406" s="198">
        <f t="shared" si="16"/>
        <v>0</v>
      </c>
      <c r="BH406" s="198">
        <f t="shared" si="17"/>
        <v>0</v>
      </c>
      <c r="BI406" s="198">
        <f t="shared" si="18"/>
        <v>0</v>
      </c>
      <c r="BJ406" s="18" t="s">
        <v>8</v>
      </c>
      <c r="BK406" s="198">
        <f t="shared" si="19"/>
        <v>0</v>
      </c>
      <c r="BL406" s="18" t="s">
        <v>283</v>
      </c>
      <c r="BM406" s="197" t="s">
        <v>5597</v>
      </c>
    </row>
    <row r="407" spans="1:65" s="2" customFormat="1" ht="24">
      <c r="A407" s="35"/>
      <c r="B407" s="36"/>
      <c r="C407" s="187" t="s">
        <v>783</v>
      </c>
      <c r="D407" s="187" t="s">
        <v>160</v>
      </c>
      <c r="E407" s="188" t="s">
        <v>1416</v>
      </c>
      <c r="F407" s="189" t="s">
        <v>1417</v>
      </c>
      <c r="G407" s="190" t="s">
        <v>227</v>
      </c>
      <c r="H407" s="191">
        <v>0.09</v>
      </c>
      <c r="I407" s="192"/>
      <c r="J407" s="191">
        <f t="shared" si="10"/>
        <v>0</v>
      </c>
      <c r="K407" s="189" t="s">
        <v>1</v>
      </c>
      <c r="L407" s="40"/>
      <c r="M407" s="193" t="s">
        <v>1</v>
      </c>
      <c r="N407" s="194" t="s">
        <v>41</v>
      </c>
      <c r="O407" s="72"/>
      <c r="P407" s="195">
        <f t="shared" si="11"/>
        <v>0</v>
      </c>
      <c r="Q407" s="195">
        <v>0</v>
      </c>
      <c r="R407" s="195">
        <f t="shared" si="12"/>
        <v>0</v>
      </c>
      <c r="S407" s="195">
        <v>0</v>
      </c>
      <c r="T407" s="196">
        <f t="shared" si="13"/>
        <v>0</v>
      </c>
      <c r="U407" s="35"/>
      <c r="V407" s="35"/>
      <c r="W407" s="35"/>
      <c r="X407" s="35"/>
      <c r="Y407" s="35"/>
      <c r="Z407" s="35"/>
      <c r="AA407" s="35"/>
      <c r="AB407" s="35"/>
      <c r="AC407" s="35"/>
      <c r="AD407" s="35"/>
      <c r="AE407" s="35"/>
      <c r="AR407" s="197" t="s">
        <v>283</v>
      </c>
      <c r="AT407" s="197" t="s">
        <v>160</v>
      </c>
      <c r="AU407" s="197" t="s">
        <v>85</v>
      </c>
      <c r="AY407" s="18" t="s">
        <v>158</v>
      </c>
      <c r="BE407" s="198">
        <f t="shared" si="14"/>
        <v>0</v>
      </c>
      <c r="BF407" s="198">
        <f t="shared" si="15"/>
        <v>0</v>
      </c>
      <c r="BG407" s="198">
        <f t="shared" si="16"/>
        <v>0</v>
      </c>
      <c r="BH407" s="198">
        <f t="shared" si="17"/>
        <v>0</v>
      </c>
      <c r="BI407" s="198">
        <f t="shared" si="18"/>
        <v>0</v>
      </c>
      <c r="BJ407" s="18" t="s">
        <v>8</v>
      </c>
      <c r="BK407" s="198">
        <f t="shared" si="19"/>
        <v>0</v>
      </c>
      <c r="BL407" s="18" t="s">
        <v>283</v>
      </c>
      <c r="BM407" s="197" t="s">
        <v>5598</v>
      </c>
    </row>
    <row r="408" spans="1:65" s="2" customFormat="1" ht="24">
      <c r="A408" s="35"/>
      <c r="B408" s="36"/>
      <c r="C408" s="187" t="s">
        <v>758</v>
      </c>
      <c r="D408" s="187" t="s">
        <v>160</v>
      </c>
      <c r="E408" s="188" t="s">
        <v>1420</v>
      </c>
      <c r="F408" s="189" t="s">
        <v>1421</v>
      </c>
      <c r="G408" s="190" t="s">
        <v>227</v>
      </c>
      <c r="H408" s="191">
        <v>2</v>
      </c>
      <c r="I408" s="192"/>
      <c r="J408" s="191">
        <f t="shared" si="10"/>
        <v>0</v>
      </c>
      <c r="K408" s="189" t="s">
        <v>1</v>
      </c>
      <c r="L408" s="40"/>
      <c r="M408" s="193" t="s">
        <v>1</v>
      </c>
      <c r="N408" s="194" t="s">
        <v>41</v>
      </c>
      <c r="O408" s="72"/>
      <c r="P408" s="195">
        <f t="shared" si="11"/>
        <v>0</v>
      </c>
      <c r="Q408" s="195">
        <v>0</v>
      </c>
      <c r="R408" s="195">
        <f t="shared" si="12"/>
        <v>0</v>
      </c>
      <c r="S408" s="195">
        <v>0</v>
      </c>
      <c r="T408" s="196">
        <f t="shared" si="13"/>
        <v>0</v>
      </c>
      <c r="U408" s="35"/>
      <c r="V408" s="35"/>
      <c r="W408" s="35"/>
      <c r="X408" s="35"/>
      <c r="Y408" s="35"/>
      <c r="Z408" s="35"/>
      <c r="AA408" s="35"/>
      <c r="AB408" s="35"/>
      <c r="AC408" s="35"/>
      <c r="AD408" s="35"/>
      <c r="AE408" s="35"/>
      <c r="AR408" s="197" t="s">
        <v>283</v>
      </c>
      <c r="AT408" s="197" t="s">
        <v>160</v>
      </c>
      <c r="AU408" s="197" t="s">
        <v>85</v>
      </c>
      <c r="AY408" s="18" t="s">
        <v>158</v>
      </c>
      <c r="BE408" s="198">
        <f t="shared" si="14"/>
        <v>0</v>
      </c>
      <c r="BF408" s="198">
        <f t="shared" si="15"/>
        <v>0</v>
      </c>
      <c r="BG408" s="198">
        <f t="shared" si="16"/>
        <v>0</v>
      </c>
      <c r="BH408" s="198">
        <f t="shared" si="17"/>
        <v>0</v>
      </c>
      <c r="BI408" s="198">
        <f t="shared" si="18"/>
        <v>0</v>
      </c>
      <c r="BJ408" s="18" t="s">
        <v>8</v>
      </c>
      <c r="BK408" s="198">
        <f t="shared" si="19"/>
        <v>0</v>
      </c>
      <c r="BL408" s="18" t="s">
        <v>283</v>
      </c>
      <c r="BM408" s="197" t="s">
        <v>5599</v>
      </c>
    </row>
    <row r="409" spans="1:65" s="2" customFormat="1" ht="24">
      <c r="A409" s="35"/>
      <c r="B409" s="36"/>
      <c r="C409" s="187" t="s">
        <v>792</v>
      </c>
      <c r="D409" s="187" t="s">
        <v>160</v>
      </c>
      <c r="E409" s="188" t="s">
        <v>5600</v>
      </c>
      <c r="F409" s="189" t="s">
        <v>5601</v>
      </c>
      <c r="G409" s="190" t="s">
        <v>442</v>
      </c>
      <c r="H409" s="191">
        <v>1</v>
      </c>
      <c r="I409" s="192"/>
      <c r="J409" s="191">
        <f t="shared" si="10"/>
        <v>0</v>
      </c>
      <c r="K409" s="189" t="s">
        <v>1</v>
      </c>
      <c r="L409" s="40"/>
      <c r="M409" s="193" t="s">
        <v>1</v>
      </c>
      <c r="N409" s="194" t="s">
        <v>41</v>
      </c>
      <c r="O409" s="72"/>
      <c r="P409" s="195">
        <f t="shared" si="11"/>
        <v>0</v>
      </c>
      <c r="Q409" s="195">
        <v>8.0000000000000007E-5</v>
      </c>
      <c r="R409" s="195">
        <f t="shared" si="12"/>
        <v>8.0000000000000007E-5</v>
      </c>
      <c r="S409" s="195">
        <v>2.06E-2</v>
      </c>
      <c r="T409" s="196">
        <f t="shared" si="13"/>
        <v>2.06E-2</v>
      </c>
      <c r="U409" s="35"/>
      <c r="V409" s="35"/>
      <c r="W409" s="35"/>
      <c r="X409" s="35"/>
      <c r="Y409" s="35"/>
      <c r="Z409" s="35"/>
      <c r="AA409" s="35"/>
      <c r="AB409" s="35"/>
      <c r="AC409" s="35"/>
      <c r="AD409" s="35"/>
      <c r="AE409" s="35"/>
      <c r="AR409" s="197" t="s">
        <v>283</v>
      </c>
      <c r="AT409" s="197" t="s">
        <v>160</v>
      </c>
      <c r="AU409" s="197" t="s">
        <v>85</v>
      </c>
      <c r="AY409" s="18" t="s">
        <v>158</v>
      </c>
      <c r="BE409" s="198">
        <f t="shared" si="14"/>
        <v>0</v>
      </c>
      <c r="BF409" s="198">
        <f t="shared" si="15"/>
        <v>0</v>
      </c>
      <c r="BG409" s="198">
        <f t="shared" si="16"/>
        <v>0</v>
      </c>
      <c r="BH409" s="198">
        <f t="shared" si="17"/>
        <v>0</v>
      </c>
      <c r="BI409" s="198">
        <f t="shared" si="18"/>
        <v>0</v>
      </c>
      <c r="BJ409" s="18" t="s">
        <v>8</v>
      </c>
      <c r="BK409" s="198">
        <f t="shared" si="19"/>
        <v>0</v>
      </c>
      <c r="BL409" s="18" t="s">
        <v>283</v>
      </c>
      <c r="BM409" s="197" t="s">
        <v>5602</v>
      </c>
    </row>
    <row r="410" spans="1:65" s="2" customFormat="1" ht="16.5" customHeight="1">
      <c r="A410" s="35"/>
      <c r="B410" s="36"/>
      <c r="C410" s="187" t="s">
        <v>799</v>
      </c>
      <c r="D410" s="187" t="s">
        <v>160</v>
      </c>
      <c r="E410" s="188" t="s">
        <v>1424</v>
      </c>
      <c r="F410" s="189" t="s">
        <v>1425</v>
      </c>
      <c r="G410" s="190" t="s">
        <v>309</v>
      </c>
      <c r="H410" s="191">
        <v>150</v>
      </c>
      <c r="I410" s="192"/>
      <c r="J410" s="191">
        <f t="shared" si="10"/>
        <v>0</v>
      </c>
      <c r="K410" s="189" t="s">
        <v>1</v>
      </c>
      <c r="L410" s="40"/>
      <c r="M410" s="193" t="s">
        <v>1</v>
      </c>
      <c r="N410" s="194" t="s">
        <v>41</v>
      </c>
      <c r="O410" s="72"/>
      <c r="P410" s="195">
        <f t="shared" si="11"/>
        <v>0</v>
      </c>
      <c r="Q410" s="195">
        <v>4.0000000000000003E-5</v>
      </c>
      <c r="R410" s="195">
        <f t="shared" si="12"/>
        <v>6.0000000000000001E-3</v>
      </c>
      <c r="S410" s="195">
        <v>2.5400000000000002E-3</v>
      </c>
      <c r="T410" s="196">
        <f t="shared" si="13"/>
        <v>0.38100000000000001</v>
      </c>
      <c r="U410" s="35"/>
      <c r="V410" s="35"/>
      <c r="W410" s="35"/>
      <c r="X410" s="35"/>
      <c r="Y410" s="35"/>
      <c r="Z410" s="35"/>
      <c r="AA410" s="35"/>
      <c r="AB410" s="35"/>
      <c r="AC410" s="35"/>
      <c r="AD410" s="35"/>
      <c r="AE410" s="35"/>
      <c r="AR410" s="197" t="s">
        <v>283</v>
      </c>
      <c r="AT410" s="197" t="s">
        <v>160</v>
      </c>
      <c r="AU410" s="197" t="s">
        <v>85</v>
      </c>
      <c r="AY410" s="18" t="s">
        <v>158</v>
      </c>
      <c r="BE410" s="198">
        <f t="shared" si="14"/>
        <v>0</v>
      </c>
      <c r="BF410" s="198">
        <f t="shared" si="15"/>
        <v>0</v>
      </c>
      <c r="BG410" s="198">
        <f t="shared" si="16"/>
        <v>0</v>
      </c>
      <c r="BH410" s="198">
        <f t="shared" si="17"/>
        <v>0</v>
      </c>
      <c r="BI410" s="198">
        <f t="shared" si="18"/>
        <v>0</v>
      </c>
      <c r="BJ410" s="18" t="s">
        <v>8</v>
      </c>
      <c r="BK410" s="198">
        <f t="shared" si="19"/>
        <v>0</v>
      </c>
      <c r="BL410" s="18" t="s">
        <v>283</v>
      </c>
      <c r="BM410" s="197" t="s">
        <v>5603</v>
      </c>
    </row>
    <row r="411" spans="1:65" s="2" customFormat="1" ht="16.5" customHeight="1">
      <c r="A411" s="35"/>
      <c r="B411" s="36"/>
      <c r="C411" s="187" t="s">
        <v>26</v>
      </c>
      <c r="D411" s="187" t="s">
        <v>160</v>
      </c>
      <c r="E411" s="188" t="s">
        <v>1436</v>
      </c>
      <c r="F411" s="189" t="s">
        <v>1437</v>
      </c>
      <c r="G411" s="190" t="s">
        <v>163</v>
      </c>
      <c r="H411" s="191">
        <v>44</v>
      </c>
      <c r="I411" s="192"/>
      <c r="J411" s="191">
        <f t="shared" si="10"/>
        <v>0</v>
      </c>
      <c r="K411" s="189" t="s">
        <v>1</v>
      </c>
      <c r="L411" s="40"/>
      <c r="M411" s="193" t="s">
        <v>1</v>
      </c>
      <c r="N411" s="194" t="s">
        <v>41</v>
      </c>
      <c r="O411" s="72"/>
      <c r="P411" s="195">
        <f t="shared" si="11"/>
        <v>0</v>
      </c>
      <c r="Q411" s="195">
        <v>0</v>
      </c>
      <c r="R411" s="195">
        <f t="shared" si="12"/>
        <v>0</v>
      </c>
      <c r="S411" s="195">
        <v>2.3800000000000002E-2</v>
      </c>
      <c r="T411" s="196">
        <f t="shared" si="13"/>
        <v>1.0472000000000001</v>
      </c>
      <c r="U411" s="35"/>
      <c r="V411" s="35"/>
      <c r="W411" s="35"/>
      <c r="X411" s="35"/>
      <c r="Y411" s="35"/>
      <c r="Z411" s="35"/>
      <c r="AA411" s="35"/>
      <c r="AB411" s="35"/>
      <c r="AC411" s="35"/>
      <c r="AD411" s="35"/>
      <c r="AE411" s="35"/>
      <c r="AR411" s="197" t="s">
        <v>283</v>
      </c>
      <c r="AT411" s="197" t="s">
        <v>160</v>
      </c>
      <c r="AU411" s="197" t="s">
        <v>85</v>
      </c>
      <c r="AY411" s="18" t="s">
        <v>158</v>
      </c>
      <c r="BE411" s="198">
        <f t="shared" si="14"/>
        <v>0</v>
      </c>
      <c r="BF411" s="198">
        <f t="shared" si="15"/>
        <v>0</v>
      </c>
      <c r="BG411" s="198">
        <f t="shared" si="16"/>
        <v>0</v>
      </c>
      <c r="BH411" s="198">
        <f t="shared" si="17"/>
        <v>0</v>
      </c>
      <c r="BI411" s="198">
        <f t="shared" si="18"/>
        <v>0</v>
      </c>
      <c r="BJ411" s="18" t="s">
        <v>8</v>
      </c>
      <c r="BK411" s="198">
        <f t="shared" si="19"/>
        <v>0</v>
      </c>
      <c r="BL411" s="18" t="s">
        <v>283</v>
      </c>
      <c r="BM411" s="197" t="s">
        <v>5604</v>
      </c>
    </row>
    <row r="412" spans="1:65" s="2" customFormat="1" ht="24">
      <c r="A412" s="35"/>
      <c r="B412" s="36"/>
      <c r="C412" s="187" t="s">
        <v>810</v>
      </c>
      <c r="D412" s="187" t="s">
        <v>160</v>
      </c>
      <c r="E412" s="188" t="s">
        <v>1440</v>
      </c>
      <c r="F412" s="189" t="s">
        <v>1441</v>
      </c>
      <c r="G412" s="190" t="s">
        <v>442</v>
      </c>
      <c r="H412" s="191">
        <v>1</v>
      </c>
      <c r="I412" s="192"/>
      <c r="J412" s="191">
        <f t="shared" si="10"/>
        <v>0</v>
      </c>
      <c r="K412" s="189" t="s">
        <v>1</v>
      </c>
      <c r="L412" s="40"/>
      <c r="M412" s="193" t="s">
        <v>1</v>
      </c>
      <c r="N412" s="194" t="s">
        <v>41</v>
      </c>
      <c r="O412" s="72"/>
      <c r="P412" s="195">
        <f t="shared" si="11"/>
        <v>0</v>
      </c>
      <c r="Q412" s="195">
        <v>8.0000000000000007E-5</v>
      </c>
      <c r="R412" s="195">
        <f t="shared" si="12"/>
        <v>8.0000000000000007E-5</v>
      </c>
      <c r="S412" s="195">
        <v>2.4930000000000001E-2</v>
      </c>
      <c r="T412" s="196">
        <f t="shared" si="13"/>
        <v>2.4930000000000001E-2</v>
      </c>
      <c r="U412" s="35"/>
      <c r="V412" s="35"/>
      <c r="W412" s="35"/>
      <c r="X412" s="35"/>
      <c r="Y412" s="35"/>
      <c r="Z412" s="35"/>
      <c r="AA412" s="35"/>
      <c r="AB412" s="35"/>
      <c r="AC412" s="35"/>
      <c r="AD412" s="35"/>
      <c r="AE412" s="35"/>
      <c r="AR412" s="197" t="s">
        <v>283</v>
      </c>
      <c r="AT412" s="197" t="s">
        <v>160</v>
      </c>
      <c r="AU412" s="197" t="s">
        <v>85</v>
      </c>
      <c r="AY412" s="18" t="s">
        <v>158</v>
      </c>
      <c r="BE412" s="198">
        <f t="shared" si="14"/>
        <v>0</v>
      </c>
      <c r="BF412" s="198">
        <f t="shared" si="15"/>
        <v>0</v>
      </c>
      <c r="BG412" s="198">
        <f t="shared" si="16"/>
        <v>0</v>
      </c>
      <c r="BH412" s="198">
        <f t="shared" si="17"/>
        <v>0</v>
      </c>
      <c r="BI412" s="198">
        <f t="shared" si="18"/>
        <v>0</v>
      </c>
      <c r="BJ412" s="18" t="s">
        <v>8</v>
      </c>
      <c r="BK412" s="198">
        <f t="shared" si="19"/>
        <v>0</v>
      </c>
      <c r="BL412" s="18" t="s">
        <v>283</v>
      </c>
      <c r="BM412" s="197" t="s">
        <v>5605</v>
      </c>
    </row>
    <row r="413" spans="1:65" s="2" customFormat="1" ht="21.75" customHeight="1">
      <c r="A413" s="35"/>
      <c r="B413" s="36"/>
      <c r="C413" s="187" t="s">
        <v>815</v>
      </c>
      <c r="D413" s="187" t="s">
        <v>160</v>
      </c>
      <c r="E413" s="188" t="s">
        <v>1428</v>
      </c>
      <c r="F413" s="189" t="s">
        <v>1429</v>
      </c>
      <c r="G413" s="190" t="s">
        <v>309</v>
      </c>
      <c r="H413" s="191">
        <v>120</v>
      </c>
      <c r="I413" s="192"/>
      <c r="J413" s="191">
        <f t="shared" si="10"/>
        <v>0</v>
      </c>
      <c r="K413" s="189" t="s">
        <v>1</v>
      </c>
      <c r="L413" s="40"/>
      <c r="M413" s="193" t="s">
        <v>1</v>
      </c>
      <c r="N413" s="194" t="s">
        <v>41</v>
      </c>
      <c r="O413" s="72"/>
      <c r="P413" s="195">
        <f t="shared" si="11"/>
        <v>0</v>
      </c>
      <c r="Q413" s="195">
        <v>0</v>
      </c>
      <c r="R413" s="195">
        <f t="shared" si="12"/>
        <v>0</v>
      </c>
      <c r="S413" s="195">
        <v>5.7600000000000004E-3</v>
      </c>
      <c r="T413" s="196">
        <f t="shared" si="13"/>
        <v>0.69120000000000004</v>
      </c>
      <c r="U413" s="35"/>
      <c r="V413" s="35"/>
      <c r="W413" s="35"/>
      <c r="X413" s="35"/>
      <c r="Y413" s="35"/>
      <c r="Z413" s="35"/>
      <c r="AA413" s="35"/>
      <c r="AB413" s="35"/>
      <c r="AC413" s="35"/>
      <c r="AD413" s="35"/>
      <c r="AE413" s="35"/>
      <c r="AR413" s="197" t="s">
        <v>283</v>
      </c>
      <c r="AT413" s="197" t="s">
        <v>160</v>
      </c>
      <c r="AU413" s="197" t="s">
        <v>85</v>
      </c>
      <c r="AY413" s="18" t="s">
        <v>158</v>
      </c>
      <c r="BE413" s="198">
        <f t="shared" si="14"/>
        <v>0</v>
      </c>
      <c r="BF413" s="198">
        <f t="shared" si="15"/>
        <v>0</v>
      </c>
      <c r="BG413" s="198">
        <f t="shared" si="16"/>
        <v>0</v>
      </c>
      <c r="BH413" s="198">
        <f t="shared" si="17"/>
        <v>0</v>
      </c>
      <c r="BI413" s="198">
        <f t="shared" si="18"/>
        <v>0</v>
      </c>
      <c r="BJ413" s="18" t="s">
        <v>8</v>
      </c>
      <c r="BK413" s="198">
        <f t="shared" si="19"/>
        <v>0</v>
      </c>
      <c r="BL413" s="18" t="s">
        <v>283</v>
      </c>
      <c r="BM413" s="197" t="s">
        <v>5606</v>
      </c>
    </row>
    <row r="414" spans="1:65" s="2" customFormat="1" ht="21.75" customHeight="1">
      <c r="A414" s="35"/>
      <c r="B414" s="36"/>
      <c r="C414" s="187" t="s">
        <v>820</v>
      </c>
      <c r="D414" s="187" t="s">
        <v>160</v>
      </c>
      <c r="E414" s="188" t="s">
        <v>5607</v>
      </c>
      <c r="F414" s="189" t="s">
        <v>5608</v>
      </c>
      <c r="G414" s="190" t="s">
        <v>442</v>
      </c>
      <c r="H414" s="191">
        <v>30</v>
      </c>
      <c r="I414" s="192"/>
      <c r="J414" s="191">
        <f t="shared" si="10"/>
        <v>0</v>
      </c>
      <c r="K414" s="189" t="s">
        <v>1</v>
      </c>
      <c r="L414" s="40"/>
      <c r="M414" s="193" t="s">
        <v>1</v>
      </c>
      <c r="N414" s="194" t="s">
        <v>41</v>
      </c>
      <c r="O414" s="72"/>
      <c r="P414" s="195">
        <f t="shared" si="11"/>
        <v>0</v>
      </c>
      <c r="Q414" s="195">
        <v>1.7000000000000001E-4</v>
      </c>
      <c r="R414" s="195">
        <f t="shared" si="12"/>
        <v>5.1000000000000004E-3</v>
      </c>
      <c r="S414" s="195">
        <v>2.2000000000000001E-3</v>
      </c>
      <c r="T414" s="196">
        <f t="shared" si="13"/>
        <v>6.6000000000000003E-2</v>
      </c>
      <c r="U414" s="35"/>
      <c r="V414" s="35"/>
      <c r="W414" s="35"/>
      <c r="X414" s="35"/>
      <c r="Y414" s="35"/>
      <c r="Z414" s="35"/>
      <c r="AA414" s="35"/>
      <c r="AB414" s="35"/>
      <c r="AC414" s="35"/>
      <c r="AD414" s="35"/>
      <c r="AE414" s="35"/>
      <c r="AR414" s="197" t="s">
        <v>283</v>
      </c>
      <c r="AT414" s="197" t="s">
        <v>160</v>
      </c>
      <c r="AU414" s="197" t="s">
        <v>85</v>
      </c>
      <c r="AY414" s="18" t="s">
        <v>158</v>
      </c>
      <c r="BE414" s="198">
        <f t="shared" si="14"/>
        <v>0</v>
      </c>
      <c r="BF414" s="198">
        <f t="shared" si="15"/>
        <v>0</v>
      </c>
      <c r="BG414" s="198">
        <f t="shared" si="16"/>
        <v>0</v>
      </c>
      <c r="BH414" s="198">
        <f t="shared" si="17"/>
        <v>0</v>
      </c>
      <c r="BI414" s="198">
        <f t="shared" si="18"/>
        <v>0</v>
      </c>
      <c r="BJ414" s="18" t="s">
        <v>8</v>
      </c>
      <c r="BK414" s="198">
        <f t="shared" si="19"/>
        <v>0</v>
      </c>
      <c r="BL414" s="18" t="s">
        <v>283</v>
      </c>
      <c r="BM414" s="197" t="s">
        <v>5609</v>
      </c>
    </row>
    <row r="415" spans="1:65" s="2" customFormat="1" ht="16.5" customHeight="1">
      <c r="A415" s="35"/>
      <c r="B415" s="36"/>
      <c r="C415" s="187" t="s">
        <v>824</v>
      </c>
      <c r="D415" s="187" t="s">
        <v>160</v>
      </c>
      <c r="E415" s="188" t="s">
        <v>1460</v>
      </c>
      <c r="F415" s="189" t="s">
        <v>1461</v>
      </c>
      <c r="G415" s="190" t="s">
        <v>1297</v>
      </c>
      <c r="H415" s="191">
        <v>8</v>
      </c>
      <c r="I415" s="192"/>
      <c r="J415" s="191">
        <f t="shared" si="10"/>
        <v>0</v>
      </c>
      <c r="K415" s="189" t="s">
        <v>1</v>
      </c>
      <c r="L415" s="40"/>
      <c r="M415" s="193" t="s">
        <v>1</v>
      </c>
      <c r="N415" s="194" t="s">
        <v>41</v>
      </c>
      <c r="O415" s="72"/>
      <c r="P415" s="195">
        <f t="shared" si="11"/>
        <v>0</v>
      </c>
      <c r="Q415" s="195">
        <v>1.1199999999999999E-3</v>
      </c>
      <c r="R415" s="195">
        <f t="shared" si="12"/>
        <v>8.9599999999999992E-3</v>
      </c>
      <c r="S415" s="195">
        <v>0</v>
      </c>
      <c r="T415" s="196">
        <f t="shared" si="13"/>
        <v>0</v>
      </c>
      <c r="U415" s="35"/>
      <c r="V415" s="35"/>
      <c r="W415" s="35"/>
      <c r="X415" s="35"/>
      <c r="Y415" s="35"/>
      <c r="Z415" s="35"/>
      <c r="AA415" s="35"/>
      <c r="AB415" s="35"/>
      <c r="AC415" s="35"/>
      <c r="AD415" s="35"/>
      <c r="AE415" s="35"/>
      <c r="AR415" s="197" t="s">
        <v>283</v>
      </c>
      <c r="AT415" s="197" t="s">
        <v>160</v>
      </c>
      <c r="AU415" s="197" t="s">
        <v>85</v>
      </c>
      <c r="AY415" s="18" t="s">
        <v>158</v>
      </c>
      <c r="BE415" s="198">
        <f t="shared" si="14"/>
        <v>0</v>
      </c>
      <c r="BF415" s="198">
        <f t="shared" si="15"/>
        <v>0</v>
      </c>
      <c r="BG415" s="198">
        <f t="shared" si="16"/>
        <v>0</v>
      </c>
      <c r="BH415" s="198">
        <f t="shared" si="17"/>
        <v>0</v>
      </c>
      <c r="BI415" s="198">
        <f t="shared" si="18"/>
        <v>0</v>
      </c>
      <c r="BJ415" s="18" t="s">
        <v>8</v>
      </c>
      <c r="BK415" s="198">
        <f t="shared" si="19"/>
        <v>0</v>
      </c>
      <c r="BL415" s="18" t="s">
        <v>283</v>
      </c>
      <c r="BM415" s="197" t="s">
        <v>5610</v>
      </c>
    </row>
    <row r="416" spans="1:65" s="2" customFormat="1" ht="33" customHeight="1">
      <c r="A416" s="35"/>
      <c r="B416" s="36"/>
      <c r="C416" s="187" t="s">
        <v>832</v>
      </c>
      <c r="D416" s="187" t="s">
        <v>160</v>
      </c>
      <c r="E416" s="188" t="s">
        <v>5611</v>
      </c>
      <c r="F416" s="189" t="s">
        <v>5612</v>
      </c>
      <c r="G416" s="190" t="s">
        <v>1297</v>
      </c>
      <c r="H416" s="191">
        <v>1</v>
      </c>
      <c r="I416" s="192"/>
      <c r="J416" s="191">
        <f t="shared" si="10"/>
        <v>0</v>
      </c>
      <c r="K416" s="189" t="s">
        <v>1</v>
      </c>
      <c r="L416" s="40"/>
      <c r="M416" s="193" t="s">
        <v>1</v>
      </c>
      <c r="N416" s="194" t="s">
        <v>41</v>
      </c>
      <c r="O416" s="72"/>
      <c r="P416" s="195">
        <f t="shared" si="11"/>
        <v>0</v>
      </c>
      <c r="Q416" s="195">
        <v>3.2799999999999999E-3</v>
      </c>
      <c r="R416" s="195">
        <f t="shared" si="12"/>
        <v>3.2799999999999999E-3</v>
      </c>
      <c r="S416" s="195">
        <v>0</v>
      </c>
      <c r="T416" s="196">
        <f t="shared" si="13"/>
        <v>0</v>
      </c>
      <c r="U416" s="35"/>
      <c r="V416" s="35"/>
      <c r="W416" s="35"/>
      <c r="X416" s="35"/>
      <c r="Y416" s="35"/>
      <c r="Z416" s="35"/>
      <c r="AA416" s="35"/>
      <c r="AB416" s="35"/>
      <c r="AC416" s="35"/>
      <c r="AD416" s="35"/>
      <c r="AE416" s="35"/>
      <c r="AR416" s="197" t="s">
        <v>283</v>
      </c>
      <c r="AT416" s="197" t="s">
        <v>160</v>
      </c>
      <c r="AU416" s="197" t="s">
        <v>85</v>
      </c>
      <c r="AY416" s="18" t="s">
        <v>158</v>
      </c>
      <c r="BE416" s="198">
        <f t="shared" si="14"/>
        <v>0</v>
      </c>
      <c r="BF416" s="198">
        <f t="shared" si="15"/>
        <v>0</v>
      </c>
      <c r="BG416" s="198">
        <f t="shared" si="16"/>
        <v>0</v>
      </c>
      <c r="BH416" s="198">
        <f t="shared" si="17"/>
        <v>0</v>
      </c>
      <c r="BI416" s="198">
        <f t="shared" si="18"/>
        <v>0</v>
      </c>
      <c r="BJ416" s="18" t="s">
        <v>8</v>
      </c>
      <c r="BK416" s="198">
        <f t="shared" si="19"/>
        <v>0</v>
      </c>
      <c r="BL416" s="18" t="s">
        <v>283</v>
      </c>
      <c r="BM416" s="197" t="s">
        <v>5613</v>
      </c>
    </row>
    <row r="417" spans="1:65" s="2" customFormat="1" ht="33" customHeight="1">
      <c r="A417" s="35"/>
      <c r="B417" s="36"/>
      <c r="C417" s="187" t="s">
        <v>838</v>
      </c>
      <c r="D417" s="187" t="s">
        <v>160</v>
      </c>
      <c r="E417" s="188" t="s">
        <v>1472</v>
      </c>
      <c r="F417" s="189" t="s">
        <v>1473</v>
      </c>
      <c r="G417" s="190" t="s">
        <v>1297</v>
      </c>
      <c r="H417" s="191">
        <v>1</v>
      </c>
      <c r="I417" s="192"/>
      <c r="J417" s="191">
        <f t="shared" si="10"/>
        <v>0</v>
      </c>
      <c r="K417" s="189" t="s">
        <v>1</v>
      </c>
      <c r="L417" s="40"/>
      <c r="M417" s="193" t="s">
        <v>1</v>
      </c>
      <c r="N417" s="194" t="s">
        <v>41</v>
      </c>
      <c r="O417" s="72"/>
      <c r="P417" s="195">
        <f t="shared" si="11"/>
        <v>0</v>
      </c>
      <c r="Q417" s="195">
        <v>3.2799999999999999E-3</v>
      </c>
      <c r="R417" s="195">
        <f t="shared" si="12"/>
        <v>3.2799999999999999E-3</v>
      </c>
      <c r="S417" s="195">
        <v>0</v>
      </c>
      <c r="T417" s="196">
        <f t="shared" si="13"/>
        <v>0</v>
      </c>
      <c r="U417" s="35"/>
      <c r="V417" s="35"/>
      <c r="W417" s="35"/>
      <c r="X417" s="35"/>
      <c r="Y417" s="35"/>
      <c r="Z417" s="35"/>
      <c r="AA417" s="35"/>
      <c r="AB417" s="35"/>
      <c r="AC417" s="35"/>
      <c r="AD417" s="35"/>
      <c r="AE417" s="35"/>
      <c r="AR417" s="197" t="s">
        <v>283</v>
      </c>
      <c r="AT417" s="197" t="s">
        <v>160</v>
      </c>
      <c r="AU417" s="197" t="s">
        <v>85</v>
      </c>
      <c r="AY417" s="18" t="s">
        <v>158</v>
      </c>
      <c r="BE417" s="198">
        <f t="shared" si="14"/>
        <v>0</v>
      </c>
      <c r="BF417" s="198">
        <f t="shared" si="15"/>
        <v>0</v>
      </c>
      <c r="BG417" s="198">
        <f t="shared" si="16"/>
        <v>0</v>
      </c>
      <c r="BH417" s="198">
        <f t="shared" si="17"/>
        <v>0</v>
      </c>
      <c r="BI417" s="198">
        <f t="shared" si="18"/>
        <v>0</v>
      </c>
      <c r="BJ417" s="18" t="s">
        <v>8</v>
      </c>
      <c r="BK417" s="198">
        <f t="shared" si="19"/>
        <v>0</v>
      </c>
      <c r="BL417" s="18" t="s">
        <v>283</v>
      </c>
      <c r="BM417" s="197" t="s">
        <v>5614</v>
      </c>
    </row>
    <row r="418" spans="1:65" s="2" customFormat="1" ht="24">
      <c r="A418" s="35"/>
      <c r="B418" s="36"/>
      <c r="C418" s="187" t="s">
        <v>844</v>
      </c>
      <c r="D418" s="187" t="s">
        <v>160</v>
      </c>
      <c r="E418" s="188" t="s">
        <v>1480</v>
      </c>
      <c r="F418" s="189" t="s">
        <v>1481</v>
      </c>
      <c r="G418" s="190" t="s">
        <v>227</v>
      </c>
      <c r="H418" s="191">
        <v>0.02</v>
      </c>
      <c r="I418" s="192"/>
      <c r="J418" s="191">
        <f t="shared" si="10"/>
        <v>0</v>
      </c>
      <c r="K418" s="189" t="s">
        <v>1</v>
      </c>
      <c r="L418" s="40"/>
      <c r="M418" s="193" t="s">
        <v>1</v>
      </c>
      <c r="N418" s="194" t="s">
        <v>41</v>
      </c>
      <c r="O418" s="72"/>
      <c r="P418" s="195">
        <f t="shared" si="11"/>
        <v>0</v>
      </c>
      <c r="Q418" s="195">
        <v>0</v>
      </c>
      <c r="R418" s="195">
        <f t="shared" si="12"/>
        <v>0</v>
      </c>
      <c r="S418" s="195">
        <v>0</v>
      </c>
      <c r="T418" s="196">
        <f t="shared" si="13"/>
        <v>0</v>
      </c>
      <c r="U418" s="35"/>
      <c r="V418" s="35"/>
      <c r="W418" s="35"/>
      <c r="X418" s="35"/>
      <c r="Y418" s="35"/>
      <c r="Z418" s="35"/>
      <c r="AA418" s="35"/>
      <c r="AB418" s="35"/>
      <c r="AC418" s="35"/>
      <c r="AD418" s="35"/>
      <c r="AE418" s="35"/>
      <c r="AR418" s="197" t="s">
        <v>283</v>
      </c>
      <c r="AT418" s="197" t="s">
        <v>160</v>
      </c>
      <c r="AU418" s="197" t="s">
        <v>85</v>
      </c>
      <c r="AY418" s="18" t="s">
        <v>158</v>
      </c>
      <c r="BE418" s="198">
        <f t="shared" si="14"/>
        <v>0</v>
      </c>
      <c r="BF418" s="198">
        <f t="shared" si="15"/>
        <v>0</v>
      </c>
      <c r="BG418" s="198">
        <f t="shared" si="16"/>
        <v>0</v>
      </c>
      <c r="BH418" s="198">
        <f t="shared" si="17"/>
        <v>0</v>
      </c>
      <c r="BI418" s="198">
        <f t="shared" si="18"/>
        <v>0</v>
      </c>
      <c r="BJ418" s="18" t="s">
        <v>8</v>
      </c>
      <c r="BK418" s="198">
        <f t="shared" si="19"/>
        <v>0</v>
      </c>
      <c r="BL418" s="18" t="s">
        <v>283</v>
      </c>
      <c r="BM418" s="197" t="s">
        <v>5615</v>
      </c>
    </row>
    <row r="419" spans="1:65" s="2" customFormat="1" ht="16.5" customHeight="1">
      <c r="A419" s="35"/>
      <c r="B419" s="36"/>
      <c r="C419" s="187" t="s">
        <v>849</v>
      </c>
      <c r="D419" s="187" t="s">
        <v>160</v>
      </c>
      <c r="E419" s="188" t="s">
        <v>1548</v>
      </c>
      <c r="F419" s="189" t="s">
        <v>5616</v>
      </c>
      <c r="G419" s="190" t="s">
        <v>442</v>
      </c>
      <c r="H419" s="191">
        <v>4</v>
      </c>
      <c r="I419" s="192"/>
      <c r="J419" s="191">
        <f t="shared" si="10"/>
        <v>0</v>
      </c>
      <c r="K419" s="189" t="s">
        <v>1</v>
      </c>
      <c r="L419" s="40"/>
      <c r="M419" s="193" t="s">
        <v>1</v>
      </c>
      <c r="N419" s="194" t="s">
        <v>41</v>
      </c>
      <c r="O419" s="72"/>
      <c r="P419" s="195">
        <f t="shared" si="11"/>
        <v>0</v>
      </c>
      <c r="Q419" s="195">
        <v>0</v>
      </c>
      <c r="R419" s="195">
        <f t="shared" si="12"/>
        <v>0</v>
      </c>
      <c r="S419" s="195">
        <v>0</v>
      </c>
      <c r="T419" s="196">
        <f t="shared" si="13"/>
        <v>0</v>
      </c>
      <c r="U419" s="35"/>
      <c r="V419" s="35"/>
      <c r="W419" s="35"/>
      <c r="X419" s="35"/>
      <c r="Y419" s="35"/>
      <c r="Z419" s="35"/>
      <c r="AA419" s="35"/>
      <c r="AB419" s="35"/>
      <c r="AC419" s="35"/>
      <c r="AD419" s="35"/>
      <c r="AE419" s="35"/>
      <c r="AR419" s="197" t="s">
        <v>283</v>
      </c>
      <c r="AT419" s="197" t="s">
        <v>160</v>
      </c>
      <c r="AU419" s="197" t="s">
        <v>85</v>
      </c>
      <c r="AY419" s="18" t="s">
        <v>158</v>
      </c>
      <c r="BE419" s="198">
        <f t="shared" si="14"/>
        <v>0</v>
      </c>
      <c r="BF419" s="198">
        <f t="shared" si="15"/>
        <v>0</v>
      </c>
      <c r="BG419" s="198">
        <f t="shared" si="16"/>
        <v>0</v>
      </c>
      <c r="BH419" s="198">
        <f t="shared" si="17"/>
        <v>0</v>
      </c>
      <c r="BI419" s="198">
        <f t="shared" si="18"/>
        <v>0</v>
      </c>
      <c r="BJ419" s="18" t="s">
        <v>8</v>
      </c>
      <c r="BK419" s="198">
        <f t="shared" si="19"/>
        <v>0</v>
      </c>
      <c r="BL419" s="18" t="s">
        <v>283</v>
      </c>
      <c r="BM419" s="197" t="s">
        <v>5617</v>
      </c>
    </row>
    <row r="420" spans="1:65" s="2" customFormat="1" ht="16.5" customHeight="1">
      <c r="A420" s="35"/>
      <c r="B420" s="36"/>
      <c r="C420" s="187" t="s">
        <v>855</v>
      </c>
      <c r="D420" s="187" t="s">
        <v>160</v>
      </c>
      <c r="E420" s="188" t="s">
        <v>1484</v>
      </c>
      <c r="F420" s="189" t="s">
        <v>5618</v>
      </c>
      <c r="G420" s="190" t="s">
        <v>442</v>
      </c>
      <c r="H420" s="191">
        <v>2</v>
      </c>
      <c r="I420" s="192"/>
      <c r="J420" s="191">
        <f t="shared" si="10"/>
        <v>0</v>
      </c>
      <c r="K420" s="189" t="s">
        <v>1</v>
      </c>
      <c r="L420" s="40"/>
      <c r="M420" s="193" t="s">
        <v>1</v>
      </c>
      <c r="N420" s="194" t="s">
        <v>41</v>
      </c>
      <c r="O420" s="72"/>
      <c r="P420" s="195">
        <f t="shared" si="11"/>
        <v>0</v>
      </c>
      <c r="Q420" s="195">
        <v>0</v>
      </c>
      <c r="R420" s="195">
        <f t="shared" si="12"/>
        <v>0</v>
      </c>
      <c r="S420" s="195">
        <v>0</v>
      </c>
      <c r="T420" s="196">
        <f t="shared" si="13"/>
        <v>0</v>
      </c>
      <c r="U420" s="35"/>
      <c r="V420" s="35"/>
      <c r="W420" s="35"/>
      <c r="X420" s="35"/>
      <c r="Y420" s="35"/>
      <c r="Z420" s="35"/>
      <c r="AA420" s="35"/>
      <c r="AB420" s="35"/>
      <c r="AC420" s="35"/>
      <c r="AD420" s="35"/>
      <c r="AE420" s="35"/>
      <c r="AR420" s="197" t="s">
        <v>283</v>
      </c>
      <c r="AT420" s="197" t="s">
        <v>160</v>
      </c>
      <c r="AU420" s="197" t="s">
        <v>85</v>
      </c>
      <c r="AY420" s="18" t="s">
        <v>158</v>
      </c>
      <c r="BE420" s="198">
        <f t="shared" si="14"/>
        <v>0</v>
      </c>
      <c r="BF420" s="198">
        <f t="shared" si="15"/>
        <v>0</v>
      </c>
      <c r="BG420" s="198">
        <f t="shared" si="16"/>
        <v>0</v>
      </c>
      <c r="BH420" s="198">
        <f t="shared" si="17"/>
        <v>0</v>
      </c>
      <c r="BI420" s="198">
        <f t="shared" si="18"/>
        <v>0</v>
      </c>
      <c r="BJ420" s="18" t="s">
        <v>8</v>
      </c>
      <c r="BK420" s="198">
        <f t="shared" si="19"/>
        <v>0</v>
      </c>
      <c r="BL420" s="18" t="s">
        <v>283</v>
      </c>
      <c r="BM420" s="197" t="s">
        <v>5619</v>
      </c>
    </row>
    <row r="421" spans="1:65" s="2" customFormat="1" ht="16.5" customHeight="1">
      <c r="A421" s="35"/>
      <c r="B421" s="36"/>
      <c r="C421" s="187" t="s">
        <v>859</v>
      </c>
      <c r="D421" s="187" t="s">
        <v>160</v>
      </c>
      <c r="E421" s="188" t="s">
        <v>5620</v>
      </c>
      <c r="F421" s="189" t="s">
        <v>5621</v>
      </c>
      <c r="G421" s="190" t="s">
        <v>442</v>
      </c>
      <c r="H421" s="191">
        <v>2</v>
      </c>
      <c r="I421" s="192"/>
      <c r="J421" s="191">
        <f t="shared" si="10"/>
        <v>0</v>
      </c>
      <c r="K421" s="189" t="s">
        <v>1</v>
      </c>
      <c r="L421" s="40"/>
      <c r="M421" s="193" t="s">
        <v>1</v>
      </c>
      <c r="N421" s="194" t="s">
        <v>41</v>
      </c>
      <c r="O421" s="72"/>
      <c r="P421" s="195">
        <f t="shared" si="11"/>
        <v>0</v>
      </c>
      <c r="Q421" s="195">
        <v>0</v>
      </c>
      <c r="R421" s="195">
        <f t="shared" si="12"/>
        <v>0</v>
      </c>
      <c r="S421" s="195">
        <v>0</v>
      </c>
      <c r="T421" s="196">
        <f t="shared" si="13"/>
        <v>0</v>
      </c>
      <c r="U421" s="35"/>
      <c r="V421" s="35"/>
      <c r="W421" s="35"/>
      <c r="X421" s="35"/>
      <c r="Y421" s="35"/>
      <c r="Z421" s="35"/>
      <c r="AA421" s="35"/>
      <c r="AB421" s="35"/>
      <c r="AC421" s="35"/>
      <c r="AD421" s="35"/>
      <c r="AE421" s="35"/>
      <c r="AR421" s="197" t="s">
        <v>283</v>
      </c>
      <c r="AT421" s="197" t="s">
        <v>160</v>
      </c>
      <c r="AU421" s="197" t="s">
        <v>85</v>
      </c>
      <c r="AY421" s="18" t="s">
        <v>158</v>
      </c>
      <c r="BE421" s="198">
        <f t="shared" si="14"/>
        <v>0</v>
      </c>
      <c r="BF421" s="198">
        <f t="shared" si="15"/>
        <v>0</v>
      </c>
      <c r="BG421" s="198">
        <f t="shared" si="16"/>
        <v>0</v>
      </c>
      <c r="BH421" s="198">
        <f t="shared" si="17"/>
        <v>0</v>
      </c>
      <c r="BI421" s="198">
        <f t="shared" si="18"/>
        <v>0</v>
      </c>
      <c r="BJ421" s="18" t="s">
        <v>8</v>
      </c>
      <c r="BK421" s="198">
        <f t="shared" si="19"/>
        <v>0</v>
      </c>
      <c r="BL421" s="18" t="s">
        <v>283</v>
      </c>
      <c r="BM421" s="197" t="s">
        <v>5622</v>
      </c>
    </row>
    <row r="422" spans="1:65" s="2" customFormat="1" ht="24">
      <c r="A422" s="35"/>
      <c r="B422" s="36"/>
      <c r="C422" s="187" t="s">
        <v>865</v>
      </c>
      <c r="D422" s="187" t="s">
        <v>160</v>
      </c>
      <c r="E422" s="188" t="s">
        <v>1488</v>
      </c>
      <c r="F422" s="189" t="s">
        <v>1489</v>
      </c>
      <c r="G422" s="190" t="s">
        <v>309</v>
      </c>
      <c r="H422" s="191">
        <v>25</v>
      </c>
      <c r="I422" s="192"/>
      <c r="J422" s="191">
        <f t="shared" si="10"/>
        <v>0</v>
      </c>
      <c r="K422" s="189" t="s">
        <v>1</v>
      </c>
      <c r="L422" s="40"/>
      <c r="M422" s="193" t="s">
        <v>1</v>
      </c>
      <c r="N422" s="194" t="s">
        <v>41</v>
      </c>
      <c r="O422" s="72"/>
      <c r="P422" s="195">
        <f t="shared" si="11"/>
        <v>0</v>
      </c>
      <c r="Q422" s="195">
        <v>2.8400000000000001E-3</v>
      </c>
      <c r="R422" s="195">
        <f t="shared" si="12"/>
        <v>7.1000000000000008E-2</v>
      </c>
      <c r="S422" s="195">
        <v>0</v>
      </c>
      <c r="T422" s="196">
        <f t="shared" si="13"/>
        <v>0</v>
      </c>
      <c r="U422" s="35"/>
      <c r="V422" s="35"/>
      <c r="W422" s="35"/>
      <c r="X422" s="35"/>
      <c r="Y422" s="35"/>
      <c r="Z422" s="35"/>
      <c r="AA422" s="35"/>
      <c r="AB422" s="35"/>
      <c r="AC422" s="35"/>
      <c r="AD422" s="35"/>
      <c r="AE422" s="35"/>
      <c r="AR422" s="197" t="s">
        <v>283</v>
      </c>
      <c r="AT422" s="197" t="s">
        <v>160</v>
      </c>
      <c r="AU422" s="197" t="s">
        <v>85</v>
      </c>
      <c r="AY422" s="18" t="s">
        <v>158</v>
      </c>
      <c r="BE422" s="198">
        <f t="shared" si="14"/>
        <v>0</v>
      </c>
      <c r="BF422" s="198">
        <f t="shared" si="15"/>
        <v>0</v>
      </c>
      <c r="BG422" s="198">
        <f t="shared" si="16"/>
        <v>0</v>
      </c>
      <c r="BH422" s="198">
        <f t="shared" si="17"/>
        <v>0</v>
      </c>
      <c r="BI422" s="198">
        <f t="shared" si="18"/>
        <v>0</v>
      </c>
      <c r="BJ422" s="18" t="s">
        <v>8</v>
      </c>
      <c r="BK422" s="198">
        <f t="shared" si="19"/>
        <v>0</v>
      </c>
      <c r="BL422" s="18" t="s">
        <v>283</v>
      </c>
      <c r="BM422" s="197" t="s">
        <v>5623</v>
      </c>
    </row>
    <row r="423" spans="1:65" s="2" customFormat="1" ht="24">
      <c r="A423" s="35"/>
      <c r="B423" s="36"/>
      <c r="C423" s="187" t="s">
        <v>870</v>
      </c>
      <c r="D423" s="187" t="s">
        <v>160</v>
      </c>
      <c r="E423" s="188" t="s">
        <v>5624</v>
      </c>
      <c r="F423" s="189" t="s">
        <v>5625</v>
      </c>
      <c r="G423" s="190" t="s">
        <v>309</v>
      </c>
      <c r="H423" s="191">
        <v>60</v>
      </c>
      <c r="I423" s="192"/>
      <c r="J423" s="191">
        <f t="shared" si="10"/>
        <v>0</v>
      </c>
      <c r="K423" s="189" t="s">
        <v>1</v>
      </c>
      <c r="L423" s="40"/>
      <c r="M423" s="193" t="s">
        <v>1</v>
      </c>
      <c r="N423" s="194" t="s">
        <v>41</v>
      </c>
      <c r="O423" s="72"/>
      <c r="P423" s="195">
        <f t="shared" si="11"/>
        <v>0</v>
      </c>
      <c r="Q423" s="195">
        <v>4.4000000000000003E-3</v>
      </c>
      <c r="R423" s="195">
        <f t="shared" si="12"/>
        <v>0.26400000000000001</v>
      </c>
      <c r="S423" s="195">
        <v>0</v>
      </c>
      <c r="T423" s="196">
        <f t="shared" si="13"/>
        <v>0</v>
      </c>
      <c r="U423" s="35"/>
      <c r="V423" s="35"/>
      <c r="W423" s="35"/>
      <c r="X423" s="35"/>
      <c r="Y423" s="35"/>
      <c r="Z423" s="35"/>
      <c r="AA423" s="35"/>
      <c r="AB423" s="35"/>
      <c r="AC423" s="35"/>
      <c r="AD423" s="35"/>
      <c r="AE423" s="35"/>
      <c r="AR423" s="197" t="s">
        <v>283</v>
      </c>
      <c r="AT423" s="197" t="s">
        <v>160</v>
      </c>
      <c r="AU423" s="197" t="s">
        <v>85</v>
      </c>
      <c r="AY423" s="18" t="s">
        <v>158</v>
      </c>
      <c r="BE423" s="198">
        <f t="shared" si="14"/>
        <v>0</v>
      </c>
      <c r="BF423" s="198">
        <f t="shared" si="15"/>
        <v>0</v>
      </c>
      <c r="BG423" s="198">
        <f t="shared" si="16"/>
        <v>0</v>
      </c>
      <c r="BH423" s="198">
        <f t="shared" si="17"/>
        <v>0</v>
      </c>
      <c r="BI423" s="198">
        <f t="shared" si="18"/>
        <v>0</v>
      </c>
      <c r="BJ423" s="18" t="s">
        <v>8</v>
      </c>
      <c r="BK423" s="198">
        <f t="shared" si="19"/>
        <v>0</v>
      </c>
      <c r="BL423" s="18" t="s">
        <v>283</v>
      </c>
      <c r="BM423" s="197" t="s">
        <v>5626</v>
      </c>
    </row>
    <row r="424" spans="1:65" s="2" customFormat="1" ht="21.75" customHeight="1">
      <c r="A424" s="35"/>
      <c r="B424" s="36"/>
      <c r="C424" s="187" t="s">
        <v>878</v>
      </c>
      <c r="D424" s="187" t="s">
        <v>160</v>
      </c>
      <c r="E424" s="188" t="s">
        <v>1508</v>
      </c>
      <c r="F424" s="189" t="s">
        <v>1509</v>
      </c>
      <c r="G424" s="190" t="s">
        <v>442</v>
      </c>
      <c r="H424" s="191">
        <v>4</v>
      </c>
      <c r="I424" s="192"/>
      <c r="J424" s="191">
        <f t="shared" si="10"/>
        <v>0</v>
      </c>
      <c r="K424" s="189" t="s">
        <v>1</v>
      </c>
      <c r="L424" s="40"/>
      <c r="M424" s="193" t="s">
        <v>1</v>
      </c>
      <c r="N424" s="194" t="s">
        <v>41</v>
      </c>
      <c r="O424" s="72"/>
      <c r="P424" s="195">
        <f t="shared" si="11"/>
        <v>0</v>
      </c>
      <c r="Q424" s="195">
        <v>1.6299999999999999E-3</v>
      </c>
      <c r="R424" s="195">
        <f t="shared" si="12"/>
        <v>6.5199999999999998E-3</v>
      </c>
      <c r="S424" s="195">
        <v>0</v>
      </c>
      <c r="T424" s="196">
        <f t="shared" si="13"/>
        <v>0</v>
      </c>
      <c r="U424" s="35"/>
      <c r="V424" s="35"/>
      <c r="W424" s="35"/>
      <c r="X424" s="35"/>
      <c r="Y424" s="35"/>
      <c r="Z424" s="35"/>
      <c r="AA424" s="35"/>
      <c r="AB424" s="35"/>
      <c r="AC424" s="35"/>
      <c r="AD424" s="35"/>
      <c r="AE424" s="35"/>
      <c r="AR424" s="197" t="s">
        <v>283</v>
      </c>
      <c r="AT424" s="197" t="s">
        <v>160</v>
      </c>
      <c r="AU424" s="197" t="s">
        <v>85</v>
      </c>
      <c r="AY424" s="18" t="s">
        <v>158</v>
      </c>
      <c r="BE424" s="198">
        <f t="shared" si="14"/>
        <v>0</v>
      </c>
      <c r="BF424" s="198">
        <f t="shared" si="15"/>
        <v>0</v>
      </c>
      <c r="BG424" s="198">
        <f t="shared" si="16"/>
        <v>0</v>
      </c>
      <c r="BH424" s="198">
        <f t="shared" si="17"/>
        <v>0</v>
      </c>
      <c r="BI424" s="198">
        <f t="shared" si="18"/>
        <v>0</v>
      </c>
      <c r="BJ424" s="18" t="s">
        <v>8</v>
      </c>
      <c r="BK424" s="198">
        <f t="shared" si="19"/>
        <v>0</v>
      </c>
      <c r="BL424" s="18" t="s">
        <v>283</v>
      </c>
      <c r="BM424" s="197" t="s">
        <v>5627</v>
      </c>
    </row>
    <row r="425" spans="1:65" s="2" customFormat="1" ht="21.75" customHeight="1">
      <c r="A425" s="35"/>
      <c r="B425" s="36"/>
      <c r="C425" s="187" t="s">
        <v>883</v>
      </c>
      <c r="D425" s="187" t="s">
        <v>160</v>
      </c>
      <c r="E425" s="188" t="s">
        <v>1512</v>
      </c>
      <c r="F425" s="189" t="s">
        <v>1513</v>
      </c>
      <c r="G425" s="190" t="s">
        <v>309</v>
      </c>
      <c r="H425" s="191">
        <v>85</v>
      </c>
      <c r="I425" s="192"/>
      <c r="J425" s="191">
        <f t="shared" si="10"/>
        <v>0</v>
      </c>
      <c r="K425" s="189" t="s">
        <v>1</v>
      </c>
      <c r="L425" s="40"/>
      <c r="M425" s="193" t="s">
        <v>1</v>
      </c>
      <c r="N425" s="194" t="s">
        <v>41</v>
      </c>
      <c r="O425" s="72"/>
      <c r="P425" s="195">
        <f t="shared" si="11"/>
        <v>0</v>
      </c>
      <c r="Q425" s="195">
        <v>0</v>
      </c>
      <c r="R425" s="195">
        <f t="shared" si="12"/>
        <v>0</v>
      </c>
      <c r="S425" s="195">
        <v>0</v>
      </c>
      <c r="T425" s="196">
        <f t="shared" si="13"/>
        <v>0</v>
      </c>
      <c r="U425" s="35"/>
      <c r="V425" s="35"/>
      <c r="W425" s="35"/>
      <c r="X425" s="35"/>
      <c r="Y425" s="35"/>
      <c r="Z425" s="35"/>
      <c r="AA425" s="35"/>
      <c r="AB425" s="35"/>
      <c r="AC425" s="35"/>
      <c r="AD425" s="35"/>
      <c r="AE425" s="35"/>
      <c r="AR425" s="197" t="s">
        <v>283</v>
      </c>
      <c r="AT425" s="197" t="s">
        <v>160</v>
      </c>
      <c r="AU425" s="197" t="s">
        <v>85</v>
      </c>
      <c r="AY425" s="18" t="s">
        <v>158</v>
      </c>
      <c r="BE425" s="198">
        <f t="shared" si="14"/>
        <v>0</v>
      </c>
      <c r="BF425" s="198">
        <f t="shared" si="15"/>
        <v>0</v>
      </c>
      <c r="BG425" s="198">
        <f t="shared" si="16"/>
        <v>0</v>
      </c>
      <c r="BH425" s="198">
        <f t="shared" si="17"/>
        <v>0</v>
      </c>
      <c r="BI425" s="198">
        <f t="shared" si="18"/>
        <v>0</v>
      </c>
      <c r="BJ425" s="18" t="s">
        <v>8</v>
      </c>
      <c r="BK425" s="198">
        <f t="shared" si="19"/>
        <v>0</v>
      </c>
      <c r="BL425" s="18" t="s">
        <v>283</v>
      </c>
      <c r="BM425" s="197" t="s">
        <v>5628</v>
      </c>
    </row>
    <row r="426" spans="1:65" s="2" customFormat="1" ht="16.5" customHeight="1">
      <c r="A426" s="35"/>
      <c r="B426" s="36"/>
      <c r="C426" s="187" t="s">
        <v>888</v>
      </c>
      <c r="D426" s="187" t="s">
        <v>160</v>
      </c>
      <c r="E426" s="188" t="s">
        <v>1524</v>
      </c>
      <c r="F426" s="189" t="s">
        <v>1525</v>
      </c>
      <c r="G426" s="190" t="s">
        <v>309</v>
      </c>
      <c r="H426" s="191">
        <v>130</v>
      </c>
      <c r="I426" s="192"/>
      <c r="J426" s="191">
        <f t="shared" si="10"/>
        <v>0</v>
      </c>
      <c r="K426" s="189" t="s">
        <v>1</v>
      </c>
      <c r="L426" s="40"/>
      <c r="M426" s="193" t="s">
        <v>1</v>
      </c>
      <c r="N426" s="194" t="s">
        <v>41</v>
      </c>
      <c r="O426" s="72"/>
      <c r="P426" s="195">
        <f t="shared" si="11"/>
        <v>0</v>
      </c>
      <c r="Q426" s="195">
        <v>4.4999999999999999E-4</v>
      </c>
      <c r="R426" s="195">
        <f t="shared" si="12"/>
        <v>5.8499999999999996E-2</v>
      </c>
      <c r="S426" s="195">
        <v>0</v>
      </c>
      <c r="T426" s="196">
        <f t="shared" si="13"/>
        <v>0</v>
      </c>
      <c r="U426" s="35"/>
      <c r="V426" s="35"/>
      <c r="W426" s="35"/>
      <c r="X426" s="35"/>
      <c r="Y426" s="35"/>
      <c r="Z426" s="35"/>
      <c r="AA426" s="35"/>
      <c r="AB426" s="35"/>
      <c r="AC426" s="35"/>
      <c r="AD426" s="35"/>
      <c r="AE426" s="35"/>
      <c r="AR426" s="197" t="s">
        <v>283</v>
      </c>
      <c r="AT426" s="197" t="s">
        <v>160</v>
      </c>
      <c r="AU426" s="197" t="s">
        <v>85</v>
      </c>
      <c r="AY426" s="18" t="s">
        <v>158</v>
      </c>
      <c r="BE426" s="198">
        <f t="shared" si="14"/>
        <v>0</v>
      </c>
      <c r="BF426" s="198">
        <f t="shared" si="15"/>
        <v>0</v>
      </c>
      <c r="BG426" s="198">
        <f t="shared" si="16"/>
        <v>0</v>
      </c>
      <c r="BH426" s="198">
        <f t="shared" si="17"/>
        <v>0</v>
      </c>
      <c r="BI426" s="198">
        <f t="shared" si="18"/>
        <v>0</v>
      </c>
      <c r="BJ426" s="18" t="s">
        <v>8</v>
      </c>
      <c r="BK426" s="198">
        <f t="shared" si="19"/>
        <v>0</v>
      </c>
      <c r="BL426" s="18" t="s">
        <v>283</v>
      </c>
      <c r="BM426" s="197" t="s">
        <v>5629</v>
      </c>
    </row>
    <row r="427" spans="1:65" s="2" customFormat="1" ht="16.5" customHeight="1">
      <c r="A427" s="35"/>
      <c r="B427" s="36"/>
      <c r="C427" s="187" t="s">
        <v>893</v>
      </c>
      <c r="D427" s="187" t="s">
        <v>160</v>
      </c>
      <c r="E427" s="188" t="s">
        <v>1528</v>
      </c>
      <c r="F427" s="189" t="s">
        <v>1529</v>
      </c>
      <c r="G427" s="190" t="s">
        <v>309</v>
      </c>
      <c r="H427" s="191">
        <v>53</v>
      </c>
      <c r="I427" s="192"/>
      <c r="J427" s="191">
        <f t="shared" si="10"/>
        <v>0</v>
      </c>
      <c r="K427" s="189" t="s">
        <v>1</v>
      </c>
      <c r="L427" s="40"/>
      <c r="M427" s="193" t="s">
        <v>1</v>
      </c>
      <c r="N427" s="194" t="s">
        <v>41</v>
      </c>
      <c r="O427" s="72"/>
      <c r="P427" s="195">
        <f t="shared" si="11"/>
        <v>0</v>
      </c>
      <c r="Q427" s="195">
        <v>5.5000000000000003E-4</v>
      </c>
      <c r="R427" s="195">
        <f t="shared" si="12"/>
        <v>2.9150000000000002E-2</v>
      </c>
      <c r="S427" s="195">
        <v>0</v>
      </c>
      <c r="T427" s="196">
        <f t="shared" si="13"/>
        <v>0</v>
      </c>
      <c r="U427" s="35"/>
      <c r="V427" s="35"/>
      <c r="W427" s="35"/>
      <c r="X427" s="35"/>
      <c r="Y427" s="35"/>
      <c r="Z427" s="35"/>
      <c r="AA427" s="35"/>
      <c r="AB427" s="35"/>
      <c r="AC427" s="35"/>
      <c r="AD427" s="35"/>
      <c r="AE427" s="35"/>
      <c r="AR427" s="197" t="s">
        <v>283</v>
      </c>
      <c r="AT427" s="197" t="s">
        <v>160</v>
      </c>
      <c r="AU427" s="197" t="s">
        <v>85</v>
      </c>
      <c r="AY427" s="18" t="s">
        <v>158</v>
      </c>
      <c r="BE427" s="198">
        <f t="shared" si="14"/>
        <v>0</v>
      </c>
      <c r="BF427" s="198">
        <f t="shared" si="15"/>
        <v>0</v>
      </c>
      <c r="BG427" s="198">
        <f t="shared" si="16"/>
        <v>0</v>
      </c>
      <c r="BH427" s="198">
        <f t="shared" si="17"/>
        <v>0</v>
      </c>
      <c r="BI427" s="198">
        <f t="shared" si="18"/>
        <v>0</v>
      </c>
      <c r="BJ427" s="18" t="s">
        <v>8</v>
      </c>
      <c r="BK427" s="198">
        <f t="shared" si="19"/>
        <v>0</v>
      </c>
      <c r="BL427" s="18" t="s">
        <v>283</v>
      </c>
      <c r="BM427" s="197" t="s">
        <v>5630</v>
      </c>
    </row>
    <row r="428" spans="1:65" s="2" customFormat="1" ht="16.5" customHeight="1">
      <c r="A428" s="35"/>
      <c r="B428" s="36"/>
      <c r="C428" s="187" t="s">
        <v>897</v>
      </c>
      <c r="D428" s="187" t="s">
        <v>160</v>
      </c>
      <c r="E428" s="188" t="s">
        <v>1532</v>
      </c>
      <c r="F428" s="189" t="s">
        <v>1533</v>
      </c>
      <c r="G428" s="190" t="s">
        <v>309</v>
      </c>
      <c r="H428" s="191">
        <v>18</v>
      </c>
      <c r="I428" s="192"/>
      <c r="J428" s="191">
        <f t="shared" si="10"/>
        <v>0</v>
      </c>
      <c r="K428" s="189" t="s">
        <v>1</v>
      </c>
      <c r="L428" s="40"/>
      <c r="M428" s="193" t="s">
        <v>1</v>
      </c>
      <c r="N428" s="194" t="s">
        <v>41</v>
      </c>
      <c r="O428" s="72"/>
      <c r="P428" s="195">
        <f t="shared" si="11"/>
        <v>0</v>
      </c>
      <c r="Q428" s="195">
        <v>6.7000000000000002E-4</v>
      </c>
      <c r="R428" s="195">
        <f t="shared" si="12"/>
        <v>1.2060000000000001E-2</v>
      </c>
      <c r="S428" s="195">
        <v>0</v>
      </c>
      <c r="T428" s="196">
        <f t="shared" si="13"/>
        <v>0</v>
      </c>
      <c r="U428" s="35"/>
      <c r="V428" s="35"/>
      <c r="W428" s="35"/>
      <c r="X428" s="35"/>
      <c r="Y428" s="35"/>
      <c r="Z428" s="35"/>
      <c r="AA428" s="35"/>
      <c r="AB428" s="35"/>
      <c r="AC428" s="35"/>
      <c r="AD428" s="35"/>
      <c r="AE428" s="35"/>
      <c r="AR428" s="197" t="s">
        <v>283</v>
      </c>
      <c r="AT428" s="197" t="s">
        <v>160</v>
      </c>
      <c r="AU428" s="197" t="s">
        <v>85</v>
      </c>
      <c r="AY428" s="18" t="s">
        <v>158</v>
      </c>
      <c r="BE428" s="198">
        <f t="shared" si="14"/>
        <v>0</v>
      </c>
      <c r="BF428" s="198">
        <f t="shared" si="15"/>
        <v>0</v>
      </c>
      <c r="BG428" s="198">
        <f t="shared" si="16"/>
        <v>0</v>
      </c>
      <c r="BH428" s="198">
        <f t="shared" si="17"/>
        <v>0</v>
      </c>
      <c r="BI428" s="198">
        <f t="shared" si="18"/>
        <v>0</v>
      </c>
      <c r="BJ428" s="18" t="s">
        <v>8</v>
      </c>
      <c r="BK428" s="198">
        <f t="shared" si="19"/>
        <v>0</v>
      </c>
      <c r="BL428" s="18" t="s">
        <v>283</v>
      </c>
      <c r="BM428" s="197" t="s">
        <v>5631</v>
      </c>
    </row>
    <row r="429" spans="1:65" s="2" customFormat="1" ht="21.75" customHeight="1">
      <c r="A429" s="35"/>
      <c r="B429" s="36"/>
      <c r="C429" s="187" t="s">
        <v>902</v>
      </c>
      <c r="D429" s="187" t="s">
        <v>160</v>
      </c>
      <c r="E429" s="188" t="s">
        <v>5632</v>
      </c>
      <c r="F429" s="189" t="s">
        <v>5633</v>
      </c>
      <c r="G429" s="190" t="s">
        <v>309</v>
      </c>
      <c r="H429" s="191">
        <v>77</v>
      </c>
      <c r="I429" s="192"/>
      <c r="J429" s="191">
        <f t="shared" si="10"/>
        <v>0</v>
      </c>
      <c r="K429" s="189" t="s">
        <v>1</v>
      </c>
      <c r="L429" s="40"/>
      <c r="M429" s="193" t="s">
        <v>1</v>
      </c>
      <c r="N429" s="194" t="s">
        <v>41</v>
      </c>
      <c r="O429" s="72"/>
      <c r="P429" s="195">
        <f t="shared" si="11"/>
        <v>0</v>
      </c>
      <c r="Q429" s="195">
        <v>1.25E-3</v>
      </c>
      <c r="R429" s="195">
        <f t="shared" si="12"/>
        <v>9.6250000000000002E-2</v>
      </c>
      <c r="S429" s="195">
        <v>0</v>
      </c>
      <c r="T429" s="196">
        <f t="shared" si="13"/>
        <v>0</v>
      </c>
      <c r="U429" s="35"/>
      <c r="V429" s="35"/>
      <c r="W429" s="35"/>
      <c r="X429" s="35"/>
      <c r="Y429" s="35"/>
      <c r="Z429" s="35"/>
      <c r="AA429" s="35"/>
      <c r="AB429" s="35"/>
      <c r="AC429" s="35"/>
      <c r="AD429" s="35"/>
      <c r="AE429" s="35"/>
      <c r="AR429" s="197" t="s">
        <v>283</v>
      </c>
      <c r="AT429" s="197" t="s">
        <v>160</v>
      </c>
      <c r="AU429" s="197" t="s">
        <v>85</v>
      </c>
      <c r="AY429" s="18" t="s">
        <v>158</v>
      </c>
      <c r="BE429" s="198">
        <f t="shared" si="14"/>
        <v>0</v>
      </c>
      <c r="BF429" s="198">
        <f t="shared" si="15"/>
        <v>0</v>
      </c>
      <c r="BG429" s="198">
        <f t="shared" si="16"/>
        <v>0</v>
      </c>
      <c r="BH429" s="198">
        <f t="shared" si="17"/>
        <v>0</v>
      </c>
      <c r="BI429" s="198">
        <f t="shared" si="18"/>
        <v>0</v>
      </c>
      <c r="BJ429" s="18" t="s">
        <v>8</v>
      </c>
      <c r="BK429" s="198">
        <f t="shared" si="19"/>
        <v>0</v>
      </c>
      <c r="BL429" s="18" t="s">
        <v>283</v>
      </c>
      <c r="BM429" s="197" t="s">
        <v>5634</v>
      </c>
    </row>
    <row r="430" spans="1:65" s="2" customFormat="1" ht="21.75" customHeight="1">
      <c r="A430" s="35"/>
      <c r="B430" s="36"/>
      <c r="C430" s="187" t="s">
        <v>910</v>
      </c>
      <c r="D430" s="187" t="s">
        <v>160</v>
      </c>
      <c r="E430" s="188" t="s">
        <v>5635</v>
      </c>
      <c r="F430" s="189" t="s">
        <v>5636</v>
      </c>
      <c r="G430" s="190" t="s">
        <v>309</v>
      </c>
      <c r="H430" s="191">
        <v>40</v>
      </c>
      <c r="I430" s="192"/>
      <c r="J430" s="191">
        <f t="shared" ref="J430:J461" si="20">ROUND(I430*H430,0)</f>
        <v>0</v>
      </c>
      <c r="K430" s="189" t="s">
        <v>1</v>
      </c>
      <c r="L430" s="40"/>
      <c r="M430" s="193" t="s">
        <v>1</v>
      </c>
      <c r="N430" s="194" t="s">
        <v>41</v>
      </c>
      <c r="O430" s="72"/>
      <c r="P430" s="195">
        <f t="shared" ref="P430:P461" si="21">O430*H430</f>
        <v>0</v>
      </c>
      <c r="Q430" s="195">
        <v>1.6199999999999999E-3</v>
      </c>
      <c r="R430" s="195">
        <f t="shared" ref="R430:R461" si="22">Q430*H430</f>
        <v>6.4799999999999996E-2</v>
      </c>
      <c r="S430" s="195">
        <v>0</v>
      </c>
      <c r="T430" s="196">
        <f t="shared" ref="T430:T461" si="23">S430*H430</f>
        <v>0</v>
      </c>
      <c r="U430" s="35"/>
      <c r="V430" s="35"/>
      <c r="W430" s="35"/>
      <c r="X430" s="35"/>
      <c r="Y430" s="35"/>
      <c r="Z430" s="35"/>
      <c r="AA430" s="35"/>
      <c r="AB430" s="35"/>
      <c r="AC430" s="35"/>
      <c r="AD430" s="35"/>
      <c r="AE430" s="35"/>
      <c r="AR430" s="197" t="s">
        <v>283</v>
      </c>
      <c r="AT430" s="197" t="s">
        <v>160</v>
      </c>
      <c r="AU430" s="197" t="s">
        <v>85</v>
      </c>
      <c r="AY430" s="18" t="s">
        <v>158</v>
      </c>
      <c r="BE430" s="198">
        <f t="shared" ref="BE430:BE461" si="24">IF(N430="základní",J430,0)</f>
        <v>0</v>
      </c>
      <c r="BF430" s="198">
        <f t="shared" ref="BF430:BF461" si="25">IF(N430="snížená",J430,0)</f>
        <v>0</v>
      </c>
      <c r="BG430" s="198">
        <f t="shared" ref="BG430:BG461" si="26">IF(N430="zákl. přenesená",J430,0)</f>
        <v>0</v>
      </c>
      <c r="BH430" s="198">
        <f t="shared" ref="BH430:BH461" si="27">IF(N430="sníž. přenesená",J430,0)</f>
        <v>0</v>
      </c>
      <c r="BI430" s="198">
        <f t="shared" ref="BI430:BI461" si="28">IF(N430="nulová",J430,0)</f>
        <v>0</v>
      </c>
      <c r="BJ430" s="18" t="s">
        <v>8</v>
      </c>
      <c r="BK430" s="198">
        <f t="shared" ref="BK430:BK461" si="29">ROUND(I430*H430,0)</f>
        <v>0</v>
      </c>
      <c r="BL430" s="18" t="s">
        <v>283</v>
      </c>
      <c r="BM430" s="197" t="s">
        <v>5637</v>
      </c>
    </row>
    <row r="431" spans="1:65" s="2" customFormat="1" ht="16.5" customHeight="1">
      <c r="A431" s="35"/>
      <c r="B431" s="36"/>
      <c r="C431" s="187" t="s">
        <v>914</v>
      </c>
      <c r="D431" s="187" t="s">
        <v>160</v>
      </c>
      <c r="E431" s="188" t="s">
        <v>1536</v>
      </c>
      <c r="F431" s="189" t="s">
        <v>1537</v>
      </c>
      <c r="G431" s="190" t="s">
        <v>309</v>
      </c>
      <c r="H431" s="191">
        <v>318</v>
      </c>
      <c r="I431" s="192"/>
      <c r="J431" s="191">
        <f t="shared" si="20"/>
        <v>0</v>
      </c>
      <c r="K431" s="189" t="s">
        <v>1</v>
      </c>
      <c r="L431" s="40"/>
      <c r="M431" s="193" t="s">
        <v>1</v>
      </c>
      <c r="N431" s="194" t="s">
        <v>41</v>
      </c>
      <c r="O431" s="72"/>
      <c r="P431" s="195">
        <f t="shared" si="21"/>
        <v>0</v>
      </c>
      <c r="Q431" s="195">
        <v>0</v>
      </c>
      <c r="R431" s="195">
        <f t="shared" si="22"/>
        <v>0</v>
      </c>
      <c r="S431" s="195">
        <v>0</v>
      </c>
      <c r="T431" s="196">
        <f t="shared" si="23"/>
        <v>0</v>
      </c>
      <c r="U431" s="35"/>
      <c r="V431" s="35"/>
      <c r="W431" s="35"/>
      <c r="X431" s="35"/>
      <c r="Y431" s="35"/>
      <c r="Z431" s="35"/>
      <c r="AA431" s="35"/>
      <c r="AB431" s="35"/>
      <c r="AC431" s="35"/>
      <c r="AD431" s="35"/>
      <c r="AE431" s="35"/>
      <c r="AR431" s="197" t="s">
        <v>283</v>
      </c>
      <c r="AT431" s="197" t="s">
        <v>160</v>
      </c>
      <c r="AU431" s="197" t="s">
        <v>85</v>
      </c>
      <c r="AY431" s="18" t="s">
        <v>158</v>
      </c>
      <c r="BE431" s="198">
        <f t="shared" si="24"/>
        <v>0</v>
      </c>
      <c r="BF431" s="198">
        <f t="shared" si="25"/>
        <v>0</v>
      </c>
      <c r="BG431" s="198">
        <f t="shared" si="26"/>
        <v>0</v>
      </c>
      <c r="BH431" s="198">
        <f t="shared" si="27"/>
        <v>0</v>
      </c>
      <c r="BI431" s="198">
        <f t="shared" si="28"/>
        <v>0</v>
      </c>
      <c r="BJ431" s="18" t="s">
        <v>8</v>
      </c>
      <c r="BK431" s="198">
        <f t="shared" si="29"/>
        <v>0</v>
      </c>
      <c r="BL431" s="18" t="s">
        <v>283</v>
      </c>
      <c r="BM431" s="197" t="s">
        <v>5638</v>
      </c>
    </row>
    <row r="432" spans="1:65" s="2" customFormat="1" ht="24">
      <c r="A432" s="35"/>
      <c r="B432" s="36"/>
      <c r="C432" s="187" t="s">
        <v>918</v>
      </c>
      <c r="D432" s="187" t="s">
        <v>160</v>
      </c>
      <c r="E432" s="188" t="s">
        <v>1552</v>
      </c>
      <c r="F432" s="189" t="s">
        <v>5639</v>
      </c>
      <c r="G432" s="190" t="s">
        <v>442</v>
      </c>
      <c r="H432" s="191">
        <v>4</v>
      </c>
      <c r="I432" s="192"/>
      <c r="J432" s="191">
        <f t="shared" si="20"/>
        <v>0</v>
      </c>
      <c r="K432" s="189" t="s">
        <v>1</v>
      </c>
      <c r="L432" s="40"/>
      <c r="M432" s="193" t="s">
        <v>1</v>
      </c>
      <c r="N432" s="194" t="s">
        <v>41</v>
      </c>
      <c r="O432" s="72"/>
      <c r="P432" s="195">
        <f t="shared" si="21"/>
        <v>0</v>
      </c>
      <c r="Q432" s="195">
        <v>6.0000000000000002E-5</v>
      </c>
      <c r="R432" s="195">
        <f t="shared" si="22"/>
        <v>2.4000000000000001E-4</v>
      </c>
      <c r="S432" s="195">
        <v>0</v>
      </c>
      <c r="T432" s="196">
        <f t="shared" si="23"/>
        <v>0</v>
      </c>
      <c r="U432" s="35"/>
      <c r="V432" s="35"/>
      <c r="W432" s="35"/>
      <c r="X432" s="35"/>
      <c r="Y432" s="35"/>
      <c r="Z432" s="35"/>
      <c r="AA432" s="35"/>
      <c r="AB432" s="35"/>
      <c r="AC432" s="35"/>
      <c r="AD432" s="35"/>
      <c r="AE432" s="35"/>
      <c r="AR432" s="197" t="s">
        <v>283</v>
      </c>
      <c r="AT432" s="197" t="s">
        <v>160</v>
      </c>
      <c r="AU432" s="197" t="s">
        <v>85</v>
      </c>
      <c r="AY432" s="18" t="s">
        <v>158</v>
      </c>
      <c r="BE432" s="198">
        <f t="shared" si="24"/>
        <v>0</v>
      </c>
      <c r="BF432" s="198">
        <f t="shared" si="25"/>
        <v>0</v>
      </c>
      <c r="BG432" s="198">
        <f t="shared" si="26"/>
        <v>0</v>
      </c>
      <c r="BH432" s="198">
        <f t="shared" si="27"/>
        <v>0</v>
      </c>
      <c r="BI432" s="198">
        <f t="shared" si="28"/>
        <v>0</v>
      </c>
      <c r="BJ432" s="18" t="s">
        <v>8</v>
      </c>
      <c r="BK432" s="198">
        <f t="shared" si="29"/>
        <v>0</v>
      </c>
      <c r="BL432" s="18" t="s">
        <v>283</v>
      </c>
      <c r="BM432" s="197" t="s">
        <v>5640</v>
      </c>
    </row>
    <row r="433" spans="1:65" s="2" customFormat="1" ht="24">
      <c r="A433" s="35"/>
      <c r="B433" s="36"/>
      <c r="C433" s="187" t="s">
        <v>923</v>
      </c>
      <c r="D433" s="187" t="s">
        <v>160</v>
      </c>
      <c r="E433" s="188" t="s">
        <v>1556</v>
      </c>
      <c r="F433" s="189" t="s">
        <v>1557</v>
      </c>
      <c r="G433" s="190" t="s">
        <v>442</v>
      </c>
      <c r="H433" s="191">
        <v>1</v>
      </c>
      <c r="I433" s="192"/>
      <c r="J433" s="191">
        <f t="shared" si="20"/>
        <v>0</v>
      </c>
      <c r="K433" s="189" t="s">
        <v>1</v>
      </c>
      <c r="L433" s="40"/>
      <c r="M433" s="193" t="s">
        <v>1</v>
      </c>
      <c r="N433" s="194" t="s">
        <v>41</v>
      </c>
      <c r="O433" s="72"/>
      <c r="P433" s="195">
        <f t="shared" si="21"/>
        <v>0</v>
      </c>
      <c r="Q433" s="195">
        <v>6.2E-4</v>
      </c>
      <c r="R433" s="195">
        <f t="shared" si="22"/>
        <v>6.2E-4</v>
      </c>
      <c r="S433" s="195">
        <v>0</v>
      </c>
      <c r="T433" s="196">
        <f t="shared" si="23"/>
        <v>0</v>
      </c>
      <c r="U433" s="35"/>
      <c r="V433" s="35"/>
      <c r="W433" s="35"/>
      <c r="X433" s="35"/>
      <c r="Y433" s="35"/>
      <c r="Z433" s="35"/>
      <c r="AA433" s="35"/>
      <c r="AB433" s="35"/>
      <c r="AC433" s="35"/>
      <c r="AD433" s="35"/>
      <c r="AE433" s="35"/>
      <c r="AR433" s="197" t="s">
        <v>283</v>
      </c>
      <c r="AT433" s="197" t="s">
        <v>160</v>
      </c>
      <c r="AU433" s="197" t="s">
        <v>85</v>
      </c>
      <c r="AY433" s="18" t="s">
        <v>158</v>
      </c>
      <c r="BE433" s="198">
        <f t="shared" si="24"/>
        <v>0</v>
      </c>
      <c r="BF433" s="198">
        <f t="shared" si="25"/>
        <v>0</v>
      </c>
      <c r="BG433" s="198">
        <f t="shared" si="26"/>
        <v>0</v>
      </c>
      <c r="BH433" s="198">
        <f t="shared" si="27"/>
        <v>0</v>
      </c>
      <c r="BI433" s="198">
        <f t="shared" si="28"/>
        <v>0</v>
      </c>
      <c r="BJ433" s="18" t="s">
        <v>8</v>
      </c>
      <c r="BK433" s="198">
        <f t="shared" si="29"/>
        <v>0</v>
      </c>
      <c r="BL433" s="18" t="s">
        <v>283</v>
      </c>
      <c r="BM433" s="197" t="s">
        <v>5641</v>
      </c>
    </row>
    <row r="434" spans="1:65" s="2" customFormat="1" ht="24">
      <c r="A434" s="35"/>
      <c r="B434" s="36"/>
      <c r="C434" s="187" t="s">
        <v>927</v>
      </c>
      <c r="D434" s="187" t="s">
        <v>160</v>
      </c>
      <c r="E434" s="188" t="s">
        <v>5642</v>
      </c>
      <c r="F434" s="189" t="s">
        <v>5643</v>
      </c>
      <c r="G434" s="190" t="s">
        <v>442</v>
      </c>
      <c r="H434" s="191">
        <v>2</v>
      </c>
      <c r="I434" s="192"/>
      <c r="J434" s="191">
        <f t="shared" si="20"/>
        <v>0</v>
      </c>
      <c r="K434" s="189" t="s">
        <v>1</v>
      </c>
      <c r="L434" s="40"/>
      <c r="M434" s="193" t="s">
        <v>1</v>
      </c>
      <c r="N434" s="194" t="s">
        <v>41</v>
      </c>
      <c r="O434" s="72"/>
      <c r="P434" s="195">
        <f t="shared" si="21"/>
        <v>0</v>
      </c>
      <c r="Q434" s="195">
        <v>1.3999999999999999E-4</v>
      </c>
      <c r="R434" s="195">
        <f t="shared" si="22"/>
        <v>2.7999999999999998E-4</v>
      </c>
      <c r="S434" s="195">
        <v>0</v>
      </c>
      <c r="T434" s="196">
        <f t="shared" si="23"/>
        <v>0</v>
      </c>
      <c r="U434" s="35"/>
      <c r="V434" s="35"/>
      <c r="W434" s="35"/>
      <c r="X434" s="35"/>
      <c r="Y434" s="35"/>
      <c r="Z434" s="35"/>
      <c r="AA434" s="35"/>
      <c r="AB434" s="35"/>
      <c r="AC434" s="35"/>
      <c r="AD434" s="35"/>
      <c r="AE434" s="35"/>
      <c r="AR434" s="197" t="s">
        <v>283</v>
      </c>
      <c r="AT434" s="197" t="s">
        <v>160</v>
      </c>
      <c r="AU434" s="197" t="s">
        <v>85</v>
      </c>
      <c r="AY434" s="18" t="s">
        <v>158</v>
      </c>
      <c r="BE434" s="198">
        <f t="shared" si="24"/>
        <v>0</v>
      </c>
      <c r="BF434" s="198">
        <f t="shared" si="25"/>
        <v>0</v>
      </c>
      <c r="BG434" s="198">
        <f t="shared" si="26"/>
        <v>0</v>
      </c>
      <c r="BH434" s="198">
        <f t="shared" si="27"/>
        <v>0</v>
      </c>
      <c r="BI434" s="198">
        <f t="shared" si="28"/>
        <v>0</v>
      </c>
      <c r="BJ434" s="18" t="s">
        <v>8</v>
      </c>
      <c r="BK434" s="198">
        <f t="shared" si="29"/>
        <v>0</v>
      </c>
      <c r="BL434" s="18" t="s">
        <v>283</v>
      </c>
      <c r="BM434" s="197" t="s">
        <v>5644</v>
      </c>
    </row>
    <row r="435" spans="1:65" s="2" customFormat="1" ht="24">
      <c r="A435" s="35"/>
      <c r="B435" s="36"/>
      <c r="C435" s="187" t="s">
        <v>938</v>
      </c>
      <c r="D435" s="187" t="s">
        <v>160</v>
      </c>
      <c r="E435" s="188" t="s">
        <v>5645</v>
      </c>
      <c r="F435" s="189" t="s">
        <v>5646</v>
      </c>
      <c r="G435" s="190" t="s">
        <v>442</v>
      </c>
      <c r="H435" s="191">
        <v>9</v>
      </c>
      <c r="I435" s="192"/>
      <c r="J435" s="191">
        <f t="shared" si="20"/>
        <v>0</v>
      </c>
      <c r="K435" s="189" t="s">
        <v>1</v>
      </c>
      <c r="L435" s="40"/>
      <c r="M435" s="193" t="s">
        <v>1</v>
      </c>
      <c r="N435" s="194" t="s">
        <v>41</v>
      </c>
      <c r="O435" s="72"/>
      <c r="P435" s="195">
        <f t="shared" si="21"/>
        <v>0</v>
      </c>
      <c r="Q435" s="195">
        <v>1.3999999999999999E-4</v>
      </c>
      <c r="R435" s="195">
        <f t="shared" si="22"/>
        <v>1.2599999999999998E-3</v>
      </c>
      <c r="S435" s="195">
        <v>0</v>
      </c>
      <c r="T435" s="196">
        <f t="shared" si="23"/>
        <v>0</v>
      </c>
      <c r="U435" s="35"/>
      <c r="V435" s="35"/>
      <c r="W435" s="35"/>
      <c r="X435" s="35"/>
      <c r="Y435" s="35"/>
      <c r="Z435" s="35"/>
      <c r="AA435" s="35"/>
      <c r="AB435" s="35"/>
      <c r="AC435" s="35"/>
      <c r="AD435" s="35"/>
      <c r="AE435" s="35"/>
      <c r="AR435" s="197" t="s">
        <v>283</v>
      </c>
      <c r="AT435" s="197" t="s">
        <v>160</v>
      </c>
      <c r="AU435" s="197" t="s">
        <v>85</v>
      </c>
      <c r="AY435" s="18" t="s">
        <v>158</v>
      </c>
      <c r="BE435" s="198">
        <f t="shared" si="24"/>
        <v>0</v>
      </c>
      <c r="BF435" s="198">
        <f t="shared" si="25"/>
        <v>0</v>
      </c>
      <c r="BG435" s="198">
        <f t="shared" si="26"/>
        <v>0</v>
      </c>
      <c r="BH435" s="198">
        <f t="shared" si="27"/>
        <v>0</v>
      </c>
      <c r="BI435" s="198">
        <f t="shared" si="28"/>
        <v>0</v>
      </c>
      <c r="BJ435" s="18" t="s">
        <v>8</v>
      </c>
      <c r="BK435" s="198">
        <f t="shared" si="29"/>
        <v>0</v>
      </c>
      <c r="BL435" s="18" t="s">
        <v>283</v>
      </c>
      <c r="BM435" s="197" t="s">
        <v>5647</v>
      </c>
    </row>
    <row r="436" spans="1:65" s="2" customFormat="1" ht="21.75" customHeight="1">
      <c r="A436" s="35"/>
      <c r="B436" s="36"/>
      <c r="C436" s="187" t="s">
        <v>945</v>
      </c>
      <c r="D436" s="187" t="s">
        <v>160</v>
      </c>
      <c r="E436" s="188" t="s">
        <v>1580</v>
      </c>
      <c r="F436" s="189" t="s">
        <v>1581</v>
      </c>
      <c r="G436" s="190" t="s">
        <v>442</v>
      </c>
      <c r="H436" s="191">
        <v>1</v>
      </c>
      <c r="I436" s="192"/>
      <c r="J436" s="191">
        <f t="shared" si="20"/>
        <v>0</v>
      </c>
      <c r="K436" s="189" t="s">
        <v>1</v>
      </c>
      <c r="L436" s="40"/>
      <c r="M436" s="193" t="s">
        <v>1</v>
      </c>
      <c r="N436" s="194" t="s">
        <v>41</v>
      </c>
      <c r="O436" s="72"/>
      <c r="P436" s="195">
        <f t="shared" si="21"/>
        <v>0</v>
      </c>
      <c r="Q436" s="195">
        <v>1.2999999999999999E-4</v>
      </c>
      <c r="R436" s="195">
        <f t="shared" si="22"/>
        <v>1.2999999999999999E-4</v>
      </c>
      <c r="S436" s="195">
        <v>0</v>
      </c>
      <c r="T436" s="196">
        <f t="shared" si="23"/>
        <v>0</v>
      </c>
      <c r="U436" s="35"/>
      <c r="V436" s="35"/>
      <c r="W436" s="35"/>
      <c r="X436" s="35"/>
      <c r="Y436" s="35"/>
      <c r="Z436" s="35"/>
      <c r="AA436" s="35"/>
      <c r="AB436" s="35"/>
      <c r="AC436" s="35"/>
      <c r="AD436" s="35"/>
      <c r="AE436" s="35"/>
      <c r="AR436" s="197" t="s">
        <v>283</v>
      </c>
      <c r="AT436" s="197" t="s">
        <v>160</v>
      </c>
      <c r="AU436" s="197" t="s">
        <v>85</v>
      </c>
      <c r="AY436" s="18" t="s">
        <v>158</v>
      </c>
      <c r="BE436" s="198">
        <f t="shared" si="24"/>
        <v>0</v>
      </c>
      <c r="BF436" s="198">
        <f t="shared" si="25"/>
        <v>0</v>
      </c>
      <c r="BG436" s="198">
        <f t="shared" si="26"/>
        <v>0</v>
      </c>
      <c r="BH436" s="198">
        <f t="shared" si="27"/>
        <v>0</v>
      </c>
      <c r="BI436" s="198">
        <f t="shared" si="28"/>
        <v>0</v>
      </c>
      <c r="BJ436" s="18" t="s">
        <v>8</v>
      </c>
      <c r="BK436" s="198">
        <f t="shared" si="29"/>
        <v>0</v>
      </c>
      <c r="BL436" s="18" t="s">
        <v>283</v>
      </c>
      <c r="BM436" s="197" t="s">
        <v>5648</v>
      </c>
    </row>
    <row r="437" spans="1:65" s="2" customFormat="1" ht="21.75" customHeight="1">
      <c r="A437" s="35"/>
      <c r="B437" s="36"/>
      <c r="C437" s="187" t="s">
        <v>954</v>
      </c>
      <c r="D437" s="187" t="s">
        <v>160</v>
      </c>
      <c r="E437" s="188" t="s">
        <v>5649</v>
      </c>
      <c r="F437" s="189" t="s">
        <v>5650</v>
      </c>
      <c r="G437" s="190" t="s">
        <v>442</v>
      </c>
      <c r="H437" s="191">
        <v>1</v>
      </c>
      <c r="I437" s="192"/>
      <c r="J437" s="191">
        <f t="shared" si="20"/>
        <v>0</v>
      </c>
      <c r="K437" s="189" t="s">
        <v>1</v>
      </c>
      <c r="L437" s="40"/>
      <c r="M437" s="193" t="s">
        <v>1</v>
      </c>
      <c r="N437" s="194" t="s">
        <v>41</v>
      </c>
      <c r="O437" s="72"/>
      <c r="P437" s="195">
        <f t="shared" si="21"/>
        <v>0</v>
      </c>
      <c r="Q437" s="195">
        <v>5.1999999999999995E-4</v>
      </c>
      <c r="R437" s="195">
        <f t="shared" si="22"/>
        <v>5.1999999999999995E-4</v>
      </c>
      <c r="S437" s="195">
        <v>0</v>
      </c>
      <c r="T437" s="196">
        <f t="shared" si="23"/>
        <v>0</v>
      </c>
      <c r="U437" s="35"/>
      <c r="V437" s="35"/>
      <c r="W437" s="35"/>
      <c r="X437" s="35"/>
      <c r="Y437" s="35"/>
      <c r="Z437" s="35"/>
      <c r="AA437" s="35"/>
      <c r="AB437" s="35"/>
      <c r="AC437" s="35"/>
      <c r="AD437" s="35"/>
      <c r="AE437" s="35"/>
      <c r="AR437" s="197" t="s">
        <v>283</v>
      </c>
      <c r="AT437" s="197" t="s">
        <v>160</v>
      </c>
      <c r="AU437" s="197" t="s">
        <v>85</v>
      </c>
      <c r="AY437" s="18" t="s">
        <v>158</v>
      </c>
      <c r="BE437" s="198">
        <f t="shared" si="24"/>
        <v>0</v>
      </c>
      <c r="BF437" s="198">
        <f t="shared" si="25"/>
        <v>0</v>
      </c>
      <c r="BG437" s="198">
        <f t="shared" si="26"/>
        <v>0</v>
      </c>
      <c r="BH437" s="198">
        <f t="shared" si="27"/>
        <v>0</v>
      </c>
      <c r="BI437" s="198">
        <f t="shared" si="28"/>
        <v>0</v>
      </c>
      <c r="BJ437" s="18" t="s">
        <v>8</v>
      </c>
      <c r="BK437" s="198">
        <f t="shared" si="29"/>
        <v>0</v>
      </c>
      <c r="BL437" s="18" t="s">
        <v>283</v>
      </c>
      <c r="BM437" s="197" t="s">
        <v>5651</v>
      </c>
    </row>
    <row r="438" spans="1:65" s="2" customFormat="1" ht="24">
      <c r="A438" s="35"/>
      <c r="B438" s="36"/>
      <c r="C438" s="187" t="s">
        <v>960</v>
      </c>
      <c r="D438" s="187" t="s">
        <v>160</v>
      </c>
      <c r="E438" s="188" t="s">
        <v>1592</v>
      </c>
      <c r="F438" s="189" t="s">
        <v>1593</v>
      </c>
      <c r="G438" s="190" t="s">
        <v>442</v>
      </c>
      <c r="H438" s="191">
        <v>11</v>
      </c>
      <c r="I438" s="192"/>
      <c r="J438" s="191">
        <f t="shared" si="20"/>
        <v>0</v>
      </c>
      <c r="K438" s="189" t="s">
        <v>1</v>
      </c>
      <c r="L438" s="40"/>
      <c r="M438" s="193" t="s">
        <v>1</v>
      </c>
      <c r="N438" s="194" t="s">
        <v>41</v>
      </c>
      <c r="O438" s="72"/>
      <c r="P438" s="195">
        <f t="shared" si="21"/>
        <v>0</v>
      </c>
      <c r="Q438" s="195">
        <v>6.9999999999999999E-4</v>
      </c>
      <c r="R438" s="195">
        <f t="shared" si="22"/>
        <v>7.7000000000000002E-3</v>
      </c>
      <c r="S438" s="195">
        <v>0</v>
      </c>
      <c r="T438" s="196">
        <f t="shared" si="23"/>
        <v>0</v>
      </c>
      <c r="U438" s="35"/>
      <c r="V438" s="35"/>
      <c r="W438" s="35"/>
      <c r="X438" s="35"/>
      <c r="Y438" s="35"/>
      <c r="Z438" s="35"/>
      <c r="AA438" s="35"/>
      <c r="AB438" s="35"/>
      <c r="AC438" s="35"/>
      <c r="AD438" s="35"/>
      <c r="AE438" s="35"/>
      <c r="AR438" s="197" t="s">
        <v>283</v>
      </c>
      <c r="AT438" s="197" t="s">
        <v>160</v>
      </c>
      <c r="AU438" s="197" t="s">
        <v>85</v>
      </c>
      <c r="AY438" s="18" t="s">
        <v>158</v>
      </c>
      <c r="BE438" s="198">
        <f t="shared" si="24"/>
        <v>0</v>
      </c>
      <c r="BF438" s="198">
        <f t="shared" si="25"/>
        <v>0</v>
      </c>
      <c r="BG438" s="198">
        <f t="shared" si="26"/>
        <v>0</v>
      </c>
      <c r="BH438" s="198">
        <f t="shared" si="27"/>
        <v>0</v>
      </c>
      <c r="BI438" s="198">
        <f t="shared" si="28"/>
        <v>0</v>
      </c>
      <c r="BJ438" s="18" t="s">
        <v>8</v>
      </c>
      <c r="BK438" s="198">
        <f t="shared" si="29"/>
        <v>0</v>
      </c>
      <c r="BL438" s="18" t="s">
        <v>283</v>
      </c>
      <c r="BM438" s="197" t="s">
        <v>5652</v>
      </c>
    </row>
    <row r="439" spans="1:65" s="2" customFormat="1" ht="24">
      <c r="A439" s="35"/>
      <c r="B439" s="36"/>
      <c r="C439" s="187" t="s">
        <v>966</v>
      </c>
      <c r="D439" s="187" t="s">
        <v>160</v>
      </c>
      <c r="E439" s="188" t="s">
        <v>1600</v>
      </c>
      <c r="F439" s="189" t="s">
        <v>1601</v>
      </c>
      <c r="G439" s="190" t="s">
        <v>442</v>
      </c>
      <c r="H439" s="191">
        <v>1</v>
      </c>
      <c r="I439" s="192"/>
      <c r="J439" s="191">
        <f t="shared" si="20"/>
        <v>0</v>
      </c>
      <c r="K439" s="189" t="s">
        <v>1</v>
      </c>
      <c r="L439" s="40"/>
      <c r="M439" s="193" t="s">
        <v>1</v>
      </c>
      <c r="N439" s="194" t="s">
        <v>41</v>
      </c>
      <c r="O439" s="72"/>
      <c r="P439" s="195">
        <f t="shared" si="21"/>
        <v>0</v>
      </c>
      <c r="Q439" s="195">
        <v>2.7E-4</v>
      </c>
      <c r="R439" s="195">
        <f t="shared" si="22"/>
        <v>2.7E-4</v>
      </c>
      <c r="S439" s="195">
        <v>0</v>
      </c>
      <c r="T439" s="196">
        <f t="shared" si="23"/>
        <v>0</v>
      </c>
      <c r="U439" s="35"/>
      <c r="V439" s="35"/>
      <c r="W439" s="35"/>
      <c r="X439" s="35"/>
      <c r="Y439" s="35"/>
      <c r="Z439" s="35"/>
      <c r="AA439" s="35"/>
      <c r="AB439" s="35"/>
      <c r="AC439" s="35"/>
      <c r="AD439" s="35"/>
      <c r="AE439" s="35"/>
      <c r="AR439" s="197" t="s">
        <v>283</v>
      </c>
      <c r="AT439" s="197" t="s">
        <v>160</v>
      </c>
      <c r="AU439" s="197" t="s">
        <v>85</v>
      </c>
      <c r="AY439" s="18" t="s">
        <v>158</v>
      </c>
      <c r="BE439" s="198">
        <f t="shared" si="24"/>
        <v>0</v>
      </c>
      <c r="BF439" s="198">
        <f t="shared" si="25"/>
        <v>0</v>
      </c>
      <c r="BG439" s="198">
        <f t="shared" si="26"/>
        <v>0</v>
      </c>
      <c r="BH439" s="198">
        <f t="shared" si="27"/>
        <v>0</v>
      </c>
      <c r="BI439" s="198">
        <f t="shared" si="28"/>
        <v>0</v>
      </c>
      <c r="BJ439" s="18" t="s">
        <v>8</v>
      </c>
      <c r="BK439" s="198">
        <f t="shared" si="29"/>
        <v>0</v>
      </c>
      <c r="BL439" s="18" t="s">
        <v>283</v>
      </c>
      <c r="BM439" s="197" t="s">
        <v>5653</v>
      </c>
    </row>
    <row r="440" spans="1:65" s="2" customFormat="1" ht="24">
      <c r="A440" s="35"/>
      <c r="B440" s="36"/>
      <c r="C440" s="187" t="s">
        <v>972</v>
      </c>
      <c r="D440" s="187" t="s">
        <v>160</v>
      </c>
      <c r="E440" s="188" t="s">
        <v>5654</v>
      </c>
      <c r="F440" s="189" t="s">
        <v>5655</v>
      </c>
      <c r="G440" s="190" t="s">
        <v>442</v>
      </c>
      <c r="H440" s="191">
        <v>1</v>
      </c>
      <c r="I440" s="192"/>
      <c r="J440" s="191">
        <f t="shared" si="20"/>
        <v>0</v>
      </c>
      <c r="K440" s="189" t="s">
        <v>1</v>
      </c>
      <c r="L440" s="40"/>
      <c r="M440" s="193" t="s">
        <v>1</v>
      </c>
      <c r="N440" s="194" t="s">
        <v>41</v>
      </c>
      <c r="O440" s="72"/>
      <c r="P440" s="195">
        <f t="shared" si="21"/>
        <v>0</v>
      </c>
      <c r="Q440" s="195">
        <v>6.9999999999999999E-4</v>
      </c>
      <c r="R440" s="195">
        <f t="shared" si="22"/>
        <v>6.9999999999999999E-4</v>
      </c>
      <c r="S440" s="195">
        <v>0</v>
      </c>
      <c r="T440" s="196">
        <f t="shared" si="23"/>
        <v>0</v>
      </c>
      <c r="U440" s="35"/>
      <c r="V440" s="35"/>
      <c r="W440" s="35"/>
      <c r="X440" s="35"/>
      <c r="Y440" s="35"/>
      <c r="Z440" s="35"/>
      <c r="AA440" s="35"/>
      <c r="AB440" s="35"/>
      <c r="AC440" s="35"/>
      <c r="AD440" s="35"/>
      <c r="AE440" s="35"/>
      <c r="AR440" s="197" t="s">
        <v>283</v>
      </c>
      <c r="AT440" s="197" t="s">
        <v>160</v>
      </c>
      <c r="AU440" s="197" t="s">
        <v>85</v>
      </c>
      <c r="AY440" s="18" t="s">
        <v>158</v>
      </c>
      <c r="BE440" s="198">
        <f t="shared" si="24"/>
        <v>0</v>
      </c>
      <c r="BF440" s="198">
        <f t="shared" si="25"/>
        <v>0</v>
      </c>
      <c r="BG440" s="198">
        <f t="shared" si="26"/>
        <v>0</v>
      </c>
      <c r="BH440" s="198">
        <f t="shared" si="27"/>
        <v>0</v>
      </c>
      <c r="BI440" s="198">
        <f t="shared" si="28"/>
        <v>0</v>
      </c>
      <c r="BJ440" s="18" t="s">
        <v>8</v>
      </c>
      <c r="BK440" s="198">
        <f t="shared" si="29"/>
        <v>0</v>
      </c>
      <c r="BL440" s="18" t="s">
        <v>283</v>
      </c>
      <c r="BM440" s="197" t="s">
        <v>5656</v>
      </c>
    </row>
    <row r="441" spans="1:65" s="2" customFormat="1" ht="24">
      <c r="A441" s="35"/>
      <c r="B441" s="36"/>
      <c r="C441" s="187" t="s">
        <v>976</v>
      </c>
      <c r="D441" s="187" t="s">
        <v>160</v>
      </c>
      <c r="E441" s="188" t="s">
        <v>1608</v>
      </c>
      <c r="F441" s="189" t="s">
        <v>1609</v>
      </c>
      <c r="G441" s="190" t="s">
        <v>442</v>
      </c>
      <c r="H441" s="191">
        <v>10</v>
      </c>
      <c r="I441" s="192"/>
      <c r="J441" s="191">
        <f t="shared" si="20"/>
        <v>0</v>
      </c>
      <c r="K441" s="189" t="s">
        <v>1</v>
      </c>
      <c r="L441" s="40"/>
      <c r="M441" s="193" t="s">
        <v>1</v>
      </c>
      <c r="N441" s="194" t="s">
        <v>41</v>
      </c>
      <c r="O441" s="72"/>
      <c r="P441" s="195">
        <f t="shared" si="21"/>
        <v>0</v>
      </c>
      <c r="Q441" s="195">
        <v>1.8000000000000001E-4</v>
      </c>
      <c r="R441" s="195">
        <f t="shared" si="22"/>
        <v>1.8000000000000002E-3</v>
      </c>
      <c r="S441" s="195">
        <v>0</v>
      </c>
      <c r="T441" s="196">
        <f t="shared" si="23"/>
        <v>0</v>
      </c>
      <c r="U441" s="35"/>
      <c r="V441" s="35"/>
      <c r="W441" s="35"/>
      <c r="X441" s="35"/>
      <c r="Y441" s="35"/>
      <c r="Z441" s="35"/>
      <c r="AA441" s="35"/>
      <c r="AB441" s="35"/>
      <c r="AC441" s="35"/>
      <c r="AD441" s="35"/>
      <c r="AE441" s="35"/>
      <c r="AR441" s="197" t="s">
        <v>283</v>
      </c>
      <c r="AT441" s="197" t="s">
        <v>160</v>
      </c>
      <c r="AU441" s="197" t="s">
        <v>85</v>
      </c>
      <c r="AY441" s="18" t="s">
        <v>158</v>
      </c>
      <c r="BE441" s="198">
        <f t="shared" si="24"/>
        <v>0</v>
      </c>
      <c r="BF441" s="198">
        <f t="shared" si="25"/>
        <v>0</v>
      </c>
      <c r="BG441" s="198">
        <f t="shared" si="26"/>
        <v>0</v>
      </c>
      <c r="BH441" s="198">
        <f t="shared" si="27"/>
        <v>0</v>
      </c>
      <c r="BI441" s="198">
        <f t="shared" si="28"/>
        <v>0</v>
      </c>
      <c r="BJ441" s="18" t="s">
        <v>8</v>
      </c>
      <c r="BK441" s="198">
        <f t="shared" si="29"/>
        <v>0</v>
      </c>
      <c r="BL441" s="18" t="s">
        <v>283</v>
      </c>
      <c r="BM441" s="197" t="s">
        <v>5657</v>
      </c>
    </row>
    <row r="442" spans="1:65" s="2" customFormat="1" ht="21.75" customHeight="1">
      <c r="A442" s="35"/>
      <c r="B442" s="36"/>
      <c r="C442" s="187" t="s">
        <v>981</v>
      </c>
      <c r="D442" s="187" t="s">
        <v>160</v>
      </c>
      <c r="E442" s="188" t="s">
        <v>5658</v>
      </c>
      <c r="F442" s="189" t="s">
        <v>5659</v>
      </c>
      <c r="G442" s="190" t="s">
        <v>442</v>
      </c>
      <c r="H442" s="191">
        <v>1</v>
      </c>
      <c r="I442" s="192"/>
      <c r="J442" s="191">
        <f t="shared" si="20"/>
        <v>0</v>
      </c>
      <c r="K442" s="189" t="s">
        <v>1</v>
      </c>
      <c r="L442" s="40"/>
      <c r="M442" s="193" t="s">
        <v>1</v>
      </c>
      <c r="N442" s="194" t="s">
        <v>41</v>
      </c>
      <c r="O442" s="72"/>
      <c r="P442" s="195">
        <f t="shared" si="21"/>
        <v>0</v>
      </c>
      <c r="Q442" s="195">
        <v>5.6999999999999998E-4</v>
      </c>
      <c r="R442" s="195">
        <f t="shared" si="22"/>
        <v>5.6999999999999998E-4</v>
      </c>
      <c r="S442" s="195">
        <v>0</v>
      </c>
      <c r="T442" s="196">
        <f t="shared" si="23"/>
        <v>0</v>
      </c>
      <c r="U442" s="35"/>
      <c r="V442" s="35"/>
      <c r="W442" s="35"/>
      <c r="X442" s="35"/>
      <c r="Y442" s="35"/>
      <c r="Z442" s="35"/>
      <c r="AA442" s="35"/>
      <c r="AB442" s="35"/>
      <c r="AC442" s="35"/>
      <c r="AD442" s="35"/>
      <c r="AE442" s="35"/>
      <c r="AR442" s="197" t="s">
        <v>283</v>
      </c>
      <c r="AT442" s="197" t="s">
        <v>160</v>
      </c>
      <c r="AU442" s="197" t="s">
        <v>85</v>
      </c>
      <c r="AY442" s="18" t="s">
        <v>158</v>
      </c>
      <c r="BE442" s="198">
        <f t="shared" si="24"/>
        <v>0</v>
      </c>
      <c r="BF442" s="198">
        <f t="shared" si="25"/>
        <v>0</v>
      </c>
      <c r="BG442" s="198">
        <f t="shared" si="26"/>
        <v>0</v>
      </c>
      <c r="BH442" s="198">
        <f t="shared" si="27"/>
        <v>0</v>
      </c>
      <c r="BI442" s="198">
        <f t="shared" si="28"/>
        <v>0</v>
      </c>
      <c r="BJ442" s="18" t="s">
        <v>8</v>
      </c>
      <c r="BK442" s="198">
        <f t="shared" si="29"/>
        <v>0</v>
      </c>
      <c r="BL442" s="18" t="s">
        <v>283</v>
      </c>
      <c r="BM442" s="197" t="s">
        <v>5660</v>
      </c>
    </row>
    <row r="443" spans="1:65" s="2" customFormat="1" ht="24">
      <c r="A443" s="35"/>
      <c r="B443" s="36"/>
      <c r="C443" s="187" t="s">
        <v>983</v>
      </c>
      <c r="D443" s="187" t="s">
        <v>160</v>
      </c>
      <c r="E443" s="188" t="s">
        <v>1624</v>
      </c>
      <c r="F443" s="189" t="s">
        <v>1625</v>
      </c>
      <c r="G443" s="190" t="s">
        <v>442</v>
      </c>
      <c r="H443" s="191">
        <v>1</v>
      </c>
      <c r="I443" s="192"/>
      <c r="J443" s="191">
        <f t="shared" si="20"/>
        <v>0</v>
      </c>
      <c r="K443" s="189" t="s">
        <v>1</v>
      </c>
      <c r="L443" s="40"/>
      <c r="M443" s="193" t="s">
        <v>1</v>
      </c>
      <c r="N443" s="194" t="s">
        <v>41</v>
      </c>
      <c r="O443" s="72"/>
      <c r="P443" s="195">
        <f t="shared" si="21"/>
        <v>0</v>
      </c>
      <c r="Q443" s="195">
        <v>1.14E-3</v>
      </c>
      <c r="R443" s="195">
        <f t="shared" si="22"/>
        <v>1.14E-3</v>
      </c>
      <c r="S443" s="195">
        <v>0</v>
      </c>
      <c r="T443" s="196">
        <f t="shared" si="23"/>
        <v>0</v>
      </c>
      <c r="U443" s="35"/>
      <c r="V443" s="35"/>
      <c r="W443" s="35"/>
      <c r="X443" s="35"/>
      <c r="Y443" s="35"/>
      <c r="Z443" s="35"/>
      <c r="AA443" s="35"/>
      <c r="AB443" s="35"/>
      <c r="AC443" s="35"/>
      <c r="AD443" s="35"/>
      <c r="AE443" s="35"/>
      <c r="AR443" s="197" t="s">
        <v>283</v>
      </c>
      <c r="AT443" s="197" t="s">
        <v>160</v>
      </c>
      <c r="AU443" s="197" t="s">
        <v>85</v>
      </c>
      <c r="AY443" s="18" t="s">
        <v>158</v>
      </c>
      <c r="BE443" s="198">
        <f t="shared" si="24"/>
        <v>0</v>
      </c>
      <c r="BF443" s="198">
        <f t="shared" si="25"/>
        <v>0</v>
      </c>
      <c r="BG443" s="198">
        <f t="shared" si="26"/>
        <v>0</v>
      </c>
      <c r="BH443" s="198">
        <f t="shared" si="27"/>
        <v>0</v>
      </c>
      <c r="BI443" s="198">
        <f t="shared" si="28"/>
        <v>0</v>
      </c>
      <c r="BJ443" s="18" t="s">
        <v>8</v>
      </c>
      <c r="BK443" s="198">
        <f t="shared" si="29"/>
        <v>0</v>
      </c>
      <c r="BL443" s="18" t="s">
        <v>283</v>
      </c>
      <c r="BM443" s="197" t="s">
        <v>5661</v>
      </c>
    </row>
    <row r="444" spans="1:65" s="2" customFormat="1" ht="21.75" customHeight="1">
      <c r="A444" s="35"/>
      <c r="B444" s="36"/>
      <c r="C444" s="187" t="s">
        <v>989</v>
      </c>
      <c r="D444" s="187" t="s">
        <v>160</v>
      </c>
      <c r="E444" s="188" t="s">
        <v>5662</v>
      </c>
      <c r="F444" s="189" t="s">
        <v>5663</v>
      </c>
      <c r="G444" s="190" t="s">
        <v>442</v>
      </c>
      <c r="H444" s="191">
        <v>7</v>
      </c>
      <c r="I444" s="192"/>
      <c r="J444" s="191">
        <f t="shared" si="20"/>
        <v>0</v>
      </c>
      <c r="K444" s="189" t="s">
        <v>1</v>
      </c>
      <c r="L444" s="40"/>
      <c r="M444" s="193" t="s">
        <v>1</v>
      </c>
      <c r="N444" s="194" t="s">
        <v>41</v>
      </c>
      <c r="O444" s="72"/>
      <c r="P444" s="195">
        <f t="shared" si="21"/>
        <v>0</v>
      </c>
      <c r="Q444" s="195">
        <v>5.0000000000000001E-4</v>
      </c>
      <c r="R444" s="195">
        <f t="shared" si="22"/>
        <v>3.5000000000000001E-3</v>
      </c>
      <c r="S444" s="195">
        <v>0</v>
      </c>
      <c r="T444" s="196">
        <f t="shared" si="23"/>
        <v>0</v>
      </c>
      <c r="U444" s="35"/>
      <c r="V444" s="35"/>
      <c r="W444" s="35"/>
      <c r="X444" s="35"/>
      <c r="Y444" s="35"/>
      <c r="Z444" s="35"/>
      <c r="AA444" s="35"/>
      <c r="AB444" s="35"/>
      <c r="AC444" s="35"/>
      <c r="AD444" s="35"/>
      <c r="AE444" s="35"/>
      <c r="AR444" s="197" t="s">
        <v>283</v>
      </c>
      <c r="AT444" s="197" t="s">
        <v>160</v>
      </c>
      <c r="AU444" s="197" t="s">
        <v>85</v>
      </c>
      <c r="AY444" s="18" t="s">
        <v>158</v>
      </c>
      <c r="BE444" s="198">
        <f t="shared" si="24"/>
        <v>0</v>
      </c>
      <c r="BF444" s="198">
        <f t="shared" si="25"/>
        <v>0</v>
      </c>
      <c r="BG444" s="198">
        <f t="shared" si="26"/>
        <v>0</v>
      </c>
      <c r="BH444" s="198">
        <f t="shared" si="27"/>
        <v>0</v>
      </c>
      <c r="BI444" s="198">
        <f t="shared" si="28"/>
        <v>0</v>
      </c>
      <c r="BJ444" s="18" t="s">
        <v>8</v>
      </c>
      <c r="BK444" s="198">
        <f t="shared" si="29"/>
        <v>0</v>
      </c>
      <c r="BL444" s="18" t="s">
        <v>283</v>
      </c>
      <c r="BM444" s="197" t="s">
        <v>5664</v>
      </c>
    </row>
    <row r="445" spans="1:65" s="2" customFormat="1" ht="24">
      <c r="A445" s="35"/>
      <c r="B445" s="36"/>
      <c r="C445" s="187" t="s">
        <v>994</v>
      </c>
      <c r="D445" s="187" t="s">
        <v>160</v>
      </c>
      <c r="E445" s="188" t="s">
        <v>1632</v>
      </c>
      <c r="F445" s="189" t="s">
        <v>1633</v>
      </c>
      <c r="G445" s="190" t="s">
        <v>442</v>
      </c>
      <c r="H445" s="191">
        <v>2</v>
      </c>
      <c r="I445" s="192"/>
      <c r="J445" s="191">
        <f t="shared" si="20"/>
        <v>0</v>
      </c>
      <c r="K445" s="189" t="s">
        <v>1</v>
      </c>
      <c r="L445" s="40"/>
      <c r="M445" s="193" t="s">
        <v>1</v>
      </c>
      <c r="N445" s="194" t="s">
        <v>41</v>
      </c>
      <c r="O445" s="72"/>
      <c r="P445" s="195">
        <f t="shared" si="21"/>
        <v>0</v>
      </c>
      <c r="Q445" s="195">
        <v>6.9999999999999999E-4</v>
      </c>
      <c r="R445" s="195">
        <f t="shared" si="22"/>
        <v>1.4E-3</v>
      </c>
      <c r="S445" s="195">
        <v>0</v>
      </c>
      <c r="T445" s="196">
        <f t="shared" si="23"/>
        <v>0</v>
      </c>
      <c r="U445" s="35"/>
      <c r="V445" s="35"/>
      <c r="W445" s="35"/>
      <c r="X445" s="35"/>
      <c r="Y445" s="35"/>
      <c r="Z445" s="35"/>
      <c r="AA445" s="35"/>
      <c r="AB445" s="35"/>
      <c r="AC445" s="35"/>
      <c r="AD445" s="35"/>
      <c r="AE445" s="35"/>
      <c r="AR445" s="197" t="s">
        <v>283</v>
      </c>
      <c r="AT445" s="197" t="s">
        <v>160</v>
      </c>
      <c r="AU445" s="197" t="s">
        <v>85</v>
      </c>
      <c r="AY445" s="18" t="s">
        <v>158</v>
      </c>
      <c r="BE445" s="198">
        <f t="shared" si="24"/>
        <v>0</v>
      </c>
      <c r="BF445" s="198">
        <f t="shared" si="25"/>
        <v>0</v>
      </c>
      <c r="BG445" s="198">
        <f t="shared" si="26"/>
        <v>0</v>
      </c>
      <c r="BH445" s="198">
        <f t="shared" si="27"/>
        <v>0</v>
      </c>
      <c r="BI445" s="198">
        <f t="shared" si="28"/>
        <v>0</v>
      </c>
      <c r="BJ445" s="18" t="s">
        <v>8</v>
      </c>
      <c r="BK445" s="198">
        <f t="shared" si="29"/>
        <v>0</v>
      </c>
      <c r="BL445" s="18" t="s">
        <v>283</v>
      </c>
      <c r="BM445" s="197" t="s">
        <v>5665</v>
      </c>
    </row>
    <row r="446" spans="1:65" s="2" customFormat="1" ht="24">
      <c r="A446" s="35"/>
      <c r="B446" s="36"/>
      <c r="C446" s="187" t="s">
        <v>998</v>
      </c>
      <c r="D446" s="187" t="s">
        <v>160</v>
      </c>
      <c r="E446" s="188" t="s">
        <v>1636</v>
      </c>
      <c r="F446" s="189" t="s">
        <v>1637</v>
      </c>
      <c r="G446" s="190" t="s">
        <v>442</v>
      </c>
      <c r="H446" s="191">
        <v>4</v>
      </c>
      <c r="I446" s="192"/>
      <c r="J446" s="191">
        <f t="shared" si="20"/>
        <v>0</v>
      </c>
      <c r="K446" s="189" t="s">
        <v>1</v>
      </c>
      <c r="L446" s="40"/>
      <c r="M446" s="193" t="s">
        <v>1</v>
      </c>
      <c r="N446" s="194" t="s">
        <v>41</v>
      </c>
      <c r="O446" s="72"/>
      <c r="P446" s="195">
        <f t="shared" si="21"/>
        <v>0</v>
      </c>
      <c r="Q446" s="195">
        <v>1.07E-3</v>
      </c>
      <c r="R446" s="195">
        <f t="shared" si="22"/>
        <v>4.28E-3</v>
      </c>
      <c r="S446" s="195">
        <v>0</v>
      </c>
      <c r="T446" s="196">
        <f t="shared" si="23"/>
        <v>0</v>
      </c>
      <c r="U446" s="35"/>
      <c r="V446" s="35"/>
      <c r="W446" s="35"/>
      <c r="X446" s="35"/>
      <c r="Y446" s="35"/>
      <c r="Z446" s="35"/>
      <c r="AA446" s="35"/>
      <c r="AB446" s="35"/>
      <c r="AC446" s="35"/>
      <c r="AD446" s="35"/>
      <c r="AE446" s="35"/>
      <c r="AR446" s="197" t="s">
        <v>283</v>
      </c>
      <c r="AT446" s="197" t="s">
        <v>160</v>
      </c>
      <c r="AU446" s="197" t="s">
        <v>85</v>
      </c>
      <c r="AY446" s="18" t="s">
        <v>158</v>
      </c>
      <c r="BE446" s="198">
        <f t="shared" si="24"/>
        <v>0</v>
      </c>
      <c r="BF446" s="198">
        <f t="shared" si="25"/>
        <v>0</v>
      </c>
      <c r="BG446" s="198">
        <f t="shared" si="26"/>
        <v>0</v>
      </c>
      <c r="BH446" s="198">
        <f t="shared" si="27"/>
        <v>0</v>
      </c>
      <c r="BI446" s="198">
        <f t="shared" si="28"/>
        <v>0</v>
      </c>
      <c r="BJ446" s="18" t="s">
        <v>8</v>
      </c>
      <c r="BK446" s="198">
        <f t="shared" si="29"/>
        <v>0</v>
      </c>
      <c r="BL446" s="18" t="s">
        <v>283</v>
      </c>
      <c r="BM446" s="197" t="s">
        <v>5666</v>
      </c>
    </row>
    <row r="447" spans="1:65" s="2" customFormat="1" ht="33" customHeight="1">
      <c r="A447" s="35"/>
      <c r="B447" s="36"/>
      <c r="C447" s="187" t="s">
        <v>1002</v>
      </c>
      <c r="D447" s="187" t="s">
        <v>160</v>
      </c>
      <c r="E447" s="188" t="s">
        <v>5667</v>
      </c>
      <c r="F447" s="189" t="s">
        <v>5668</v>
      </c>
      <c r="G447" s="190" t="s">
        <v>442</v>
      </c>
      <c r="H447" s="191">
        <v>1</v>
      </c>
      <c r="I447" s="192"/>
      <c r="J447" s="191">
        <f t="shared" si="20"/>
        <v>0</v>
      </c>
      <c r="K447" s="189" t="s">
        <v>1</v>
      </c>
      <c r="L447" s="40"/>
      <c r="M447" s="193" t="s">
        <v>1</v>
      </c>
      <c r="N447" s="194" t="s">
        <v>41</v>
      </c>
      <c r="O447" s="72"/>
      <c r="P447" s="195">
        <f t="shared" si="21"/>
        <v>0</v>
      </c>
      <c r="Q447" s="195">
        <v>9.5E-4</v>
      </c>
      <c r="R447" s="195">
        <f t="shared" si="22"/>
        <v>9.5E-4</v>
      </c>
      <c r="S447" s="195">
        <v>0</v>
      </c>
      <c r="T447" s="196">
        <f t="shared" si="23"/>
        <v>0</v>
      </c>
      <c r="U447" s="35"/>
      <c r="V447" s="35"/>
      <c r="W447" s="35"/>
      <c r="X447" s="35"/>
      <c r="Y447" s="35"/>
      <c r="Z447" s="35"/>
      <c r="AA447" s="35"/>
      <c r="AB447" s="35"/>
      <c r="AC447" s="35"/>
      <c r="AD447" s="35"/>
      <c r="AE447" s="35"/>
      <c r="AR447" s="197" t="s">
        <v>283</v>
      </c>
      <c r="AT447" s="197" t="s">
        <v>160</v>
      </c>
      <c r="AU447" s="197" t="s">
        <v>85</v>
      </c>
      <c r="AY447" s="18" t="s">
        <v>158</v>
      </c>
      <c r="BE447" s="198">
        <f t="shared" si="24"/>
        <v>0</v>
      </c>
      <c r="BF447" s="198">
        <f t="shared" si="25"/>
        <v>0</v>
      </c>
      <c r="BG447" s="198">
        <f t="shared" si="26"/>
        <v>0</v>
      </c>
      <c r="BH447" s="198">
        <f t="shared" si="27"/>
        <v>0</v>
      </c>
      <c r="BI447" s="198">
        <f t="shared" si="28"/>
        <v>0</v>
      </c>
      <c r="BJ447" s="18" t="s">
        <v>8</v>
      </c>
      <c r="BK447" s="198">
        <f t="shared" si="29"/>
        <v>0</v>
      </c>
      <c r="BL447" s="18" t="s">
        <v>283</v>
      </c>
      <c r="BM447" s="197" t="s">
        <v>5669</v>
      </c>
    </row>
    <row r="448" spans="1:65" s="2" customFormat="1" ht="36">
      <c r="A448" s="35"/>
      <c r="B448" s="36"/>
      <c r="C448" s="187" t="s">
        <v>1005</v>
      </c>
      <c r="D448" s="187" t="s">
        <v>160</v>
      </c>
      <c r="E448" s="188" t="s">
        <v>5670</v>
      </c>
      <c r="F448" s="189" t="s">
        <v>5671</v>
      </c>
      <c r="G448" s="190" t="s">
        <v>442</v>
      </c>
      <c r="H448" s="191">
        <v>1</v>
      </c>
      <c r="I448" s="192"/>
      <c r="J448" s="191">
        <f t="shared" si="20"/>
        <v>0</v>
      </c>
      <c r="K448" s="189" t="s">
        <v>1</v>
      </c>
      <c r="L448" s="40"/>
      <c r="M448" s="193" t="s">
        <v>1</v>
      </c>
      <c r="N448" s="194" t="s">
        <v>41</v>
      </c>
      <c r="O448" s="72"/>
      <c r="P448" s="195">
        <f t="shared" si="21"/>
        <v>0</v>
      </c>
      <c r="Q448" s="195">
        <v>9.6000000000000002E-4</v>
      </c>
      <c r="R448" s="195">
        <f t="shared" si="22"/>
        <v>9.6000000000000002E-4</v>
      </c>
      <c r="S448" s="195">
        <v>0</v>
      </c>
      <c r="T448" s="196">
        <f t="shared" si="23"/>
        <v>0</v>
      </c>
      <c r="U448" s="35"/>
      <c r="V448" s="35"/>
      <c r="W448" s="35"/>
      <c r="X448" s="35"/>
      <c r="Y448" s="35"/>
      <c r="Z448" s="35"/>
      <c r="AA448" s="35"/>
      <c r="AB448" s="35"/>
      <c r="AC448" s="35"/>
      <c r="AD448" s="35"/>
      <c r="AE448" s="35"/>
      <c r="AR448" s="197" t="s">
        <v>283</v>
      </c>
      <c r="AT448" s="197" t="s">
        <v>160</v>
      </c>
      <c r="AU448" s="197" t="s">
        <v>85</v>
      </c>
      <c r="AY448" s="18" t="s">
        <v>158</v>
      </c>
      <c r="BE448" s="198">
        <f t="shared" si="24"/>
        <v>0</v>
      </c>
      <c r="BF448" s="198">
        <f t="shared" si="25"/>
        <v>0</v>
      </c>
      <c r="BG448" s="198">
        <f t="shared" si="26"/>
        <v>0</v>
      </c>
      <c r="BH448" s="198">
        <f t="shared" si="27"/>
        <v>0</v>
      </c>
      <c r="BI448" s="198">
        <f t="shared" si="28"/>
        <v>0</v>
      </c>
      <c r="BJ448" s="18" t="s">
        <v>8</v>
      </c>
      <c r="BK448" s="198">
        <f t="shared" si="29"/>
        <v>0</v>
      </c>
      <c r="BL448" s="18" t="s">
        <v>283</v>
      </c>
      <c r="BM448" s="197" t="s">
        <v>5672</v>
      </c>
    </row>
    <row r="449" spans="1:65" s="2" customFormat="1" ht="24">
      <c r="A449" s="35"/>
      <c r="B449" s="36"/>
      <c r="C449" s="187" t="s">
        <v>1008</v>
      </c>
      <c r="D449" s="187" t="s">
        <v>160</v>
      </c>
      <c r="E449" s="188" t="s">
        <v>1652</v>
      </c>
      <c r="F449" s="189" t="s">
        <v>1653</v>
      </c>
      <c r="G449" s="190" t="s">
        <v>442</v>
      </c>
      <c r="H449" s="191">
        <v>4</v>
      </c>
      <c r="I449" s="192"/>
      <c r="J449" s="191">
        <f t="shared" si="20"/>
        <v>0</v>
      </c>
      <c r="K449" s="189" t="s">
        <v>1</v>
      </c>
      <c r="L449" s="40"/>
      <c r="M449" s="193" t="s">
        <v>1</v>
      </c>
      <c r="N449" s="194" t="s">
        <v>41</v>
      </c>
      <c r="O449" s="72"/>
      <c r="P449" s="195">
        <f t="shared" si="21"/>
        <v>0</v>
      </c>
      <c r="Q449" s="195">
        <v>5.2999999999999998E-4</v>
      </c>
      <c r="R449" s="195">
        <f t="shared" si="22"/>
        <v>2.1199999999999999E-3</v>
      </c>
      <c r="S449" s="195">
        <v>0</v>
      </c>
      <c r="T449" s="196">
        <f t="shared" si="23"/>
        <v>0</v>
      </c>
      <c r="U449" s="35"/>
      <c r="V449" s="35"/>
      <c r="W449" s="35"/>
      <c r="X449" s="35"/>
      <c r="Y449" s="35"/>
      <c r="Z449" s="35"/>
      <c r="AA449" s="35"/>
      <c r="AB449" s="35"/>
      <c r="AC449" s="35"/>
      <c r="AD449" s="35"/>
      <c r="AE449" s="35"/>
      <c r="AR449" s="197" t="s">
        <v>283</v>
      </c>
      <c r="AT449" s="197" t="s">
        <v>160</v>
      </c>
      <c r="AU449" s="197" t="s">
        <v>85</v>
      </c>
      <c r="AY449" s="18" t="s">
        <v>158</v>
      </c>
      <c r="BE449" s="198">
        <f t="shared" si="24"/>
        <v>0</v>
      </c>
      <c r="BF449" s="198">
        <f t="shared" si="25"/>
        <v>0</v>
      </c>
      <c r="BG449" s="198">
        <f t="shared" si="26"/>
        <v>0</v>
      </c>
      <c r="BH449" s="198">
        <f t="shared" si="27"/>
        <v>0</v>
      </c>
      <c r="BI449" s="198">
        <f t="shared" si="28"/>
        <v>0</v>
      </c>
      <c r="BJ449" s="18" t="s">
        <v>8</v>
      </c>
      <c r="BK449" s="198">
        <f t="shared" si="29"/>
        <v>0</v>
      </c>
      <c r="BL449" s="18" t="s">
        <v>283</v>
      </c>
      <c r="BM449" s="197" t="s">
        <v>5673</v>
      </c>
    </row>
    <row r="450" spans="1:65" s="2" customFormat="1" ht="24">
      <c r="A450" s="35"/>
      <c r="B450" s="36"/>
      <c r="C450" s="187" t="s">
        <v>1016</v>
      </c>
      <c r="D450" s="187" t="s">
        <v>160</v>
      </c>
      <c r="E450" s="188" t="s">
        <v>1656</v>
      </c>
      <c r="F450" s="189" t="s">
        <v>1657</v>
      </c>
      <c r="G450" s="190" t="s">
        <v>227</v>
      </c>
      <c r="H450" s="191">
        <v>0.03</v>
      </c>
      <c r="I450" s="192"/>
      <c r="J450" s="191">
        <f t="shared" si="20"/>
        <v>0</v>
      </c>
      <c r="K450" s="189" t="s">
        <v>1</v>
      </c>
      <c r="L450" s="40"/>
      <c r="M450" s="193" t="s">
        <v>1</v>
      </c>
      <c r="N450" s="194" t="s">
        <v>41</v>
      </c>
      <c r="O450" s="72"/>
      <c r="P450" s="195">
        <f t="shared" si="21"/>
        <v>0</v>
      </c>
      <c r="Q450" s="195">
        <v>0</v>
      </c>
      <c r="R450" s="195">
        <f t="shared" si="22"/>
        <v>0</v>
      </c>
      <c r="S450" s="195">
        <v>0</v>
      </c>
      <c r="T450" s="196">
        <f t="shared" si="23"/>
        <v>0</v>
      </c>
      <c r="U450" s="35"/>
      <c r="V450" s="35"/>
      <c r="W450" s="35"/>
      <c r="X450" s="35"/>
      <c r="Y450" s="35"/>
      <c r="Z450" s="35"/>
      <c r="AA450" s="35"/>
      <c r="AB450" s="35"/>
      <c r="AC450" s="35"/>
      <c r="AD450" s="35"/>
      <c r="AE450" s="35"/>
      <c r="AR450" s="197" t="s">
        <v>283</v>
      </c>
      <c r="AT450" s="197" t="s">
        <v>160</v>
      </c>
      <c r="AU450" s="197" t="s">
        <v>85</v>
      </c>
      <c r="AY450" s="18" t="s">
        <v>158</v>
      </c>
      <c r="BE450" s="198">
        <f t="shared" si="24"/>
        <v>0</v>
      </c>
      <c r="BF450" s="198">
        <f t="shared" si="25"/>
        <v>0</v>
      </c>
      <c r="BG450" s="198">
        <f t="shared" si="26"/>
        <v>0</v>
      </c>
      <c r="BH450" s="198">
        <f t="shared" si="27"/>
        <v>0</v>
      </c>
      <c r="BI450" s="198">
        <f t="shared" si="28"/>
        <v>0</v>
      </c>
      <c r="BJ450" s="18" t="s">
        <v>8</v>
      </c>
      <c r="BK450" s="198">
        <f t="shared" si="29"/>
        <v>0</v>
      </c>
      <c r="BL450" s="18" t="s">
        <v>283</v>
      </c>
      <c r="BM450" s="197" t="s">
        <v>5674</v>
      </c>
    </row>
    <row r="451" spans="1:65" s="2" customFormat="1" ht="33" customHeight="1">
      <c r="A451" s="35"/>
      <c r="B451" s="36"/>
      <c r="C451" s="187" t="s">
        <v>1021</v>
      </c>
      <c r="D451" s="187" t="s">
        <v>160</v>
      </c>
      <c r="E451" s="188" t="s">
        <v>5675</v>
      </c>
      <c r="F451" s="189" t="s">
        <v>5676</v>
      </c>
      <c r="G451" s="190" t="s">
        <v>442</v>
      </c>
      <c r="H451" s="191">
        <v>1</v>
      </c>
      <c r="I451" s="192"/>
      <c r="J451" s="191">
        <f t="shared" si="20"/>
        <v>0</v>
      </c>
      <c r="K451" s="189" t="s">
        <v>1</v>
      </c>
      <c r="L451" s="40"/>
      <c r="M451" s="193" t="s">
        <v>1</v>
      </c>
      <c r="N451" s="194" t="s">
        <v>41</v>
      </c>
      <c r="O451" s="72"/>
      <c r="P451" s="195">
        <f t="shared" si="21"/>
        <v>0</v>
      </c>
      <c r="Q451" s="195">
        <v>1.6549999999999999E-2</v>
      </c>
      <c r="R451" s="195">
        <f t="shared" si="22"/>
        <v>1.6549999999999999E-2</v>
      </c>
      <c r="S451" s="195">
        <v>0</v>
      </c>
      <c r="T451" s="196">
        <f t="shared" si="23"/>
        <v>0</v>
      </c>
      <c r="U451" s="35"/>
      <c r="V451" s="35"/>
      <c r="W451" s="35"/>
      <c r="X451" s="35"/>
      <c r="Y451" s="35"/>
      <c r="Z451" s="35"/>
      <c r="AA451" s="35"/>
      <c r="AB451" s="35"/>
      <c r="AC451" s="35"/>
      <c r="AD451" s="35"/>
      <c r="AE451" s="35"/>
      <c r="AR451" s="197" t="s">
        <v>283</v>
      </c>
      <c r="AT451" s="197" t="s">
        <v>160</v>
      </c>
      <c r="AU451" s="197" t="s">
        <v>85</v>
      </c>
      <c r="AY451" s="18" t="s">
        <v>158</v>
      </c>
      <c r="BE451" s="198">
        <f t="shared" si="24"/>
        <v>0</v>
      </c>
      <c r="BF451" s="198">
        <f t="shared" si="25"/>
        <v>0</v>
      </c>
      <c r="BG451" s="198">
        <f t="shared" si="26"/>
        <v>0</v>
      </c>
      <c r="BH451" s="198">
        <f t="shared" si="27"/>
        <v>0</v>
      </c>
      <c r="BI451" s="198">
        <f t="shared" si="28"/>
        <v>0</v>
      </c>
      <c r="BJ451" s="18" t="s">
        <v>8</v>
      </c>
      <c r="BK451" s="198">
        <f t="shared" si="29"/>
        <v>0</v>
      </c>
      <c r="BL451" s="18" t="s">
        <v>283</v>
      </c>
      <c r="BM451" s="197" t="s">
        <v>5677</v>
      </c>
    </row>
    <row r="452" spans="1:65" s="2" customFormat="1" ht="33" customHeight="1">
      <c r="A452" s="35"/>
      <c r="B452" s="36"/>
      <c r="C452" s="187" t="s">
        <v>1027</v>
      </c>
      <c r="D452" s="187" t="s">
        <v>160</v>
      </c>
      <c r="E452" s="188" t="s">
        <v>5678</v>
      </c>
      <c r="F452" s="189" t="s">
        <v>5679</v>
      </c>
      <c r="G452" s="190" t="s">
        <v>442</v>
      </c>
      <c r="H452" s="191">
        <v>1</v>
      </c>
      <c r="I452" s="192"/>
      <c r="J452" s="191">
        <f t="shared" si="20"/>
        <v>0</v>
      </c>
      <c r="K452" s="189" t="s">
        <v>1</v>
      </c>
      <c r="L452" s="40"/>
      <c r="M452" s="193" t="s">
        <v>1</v>
      </c>
      <c r="N452" s="194" t="s">
        <v>41</v>
      </c>
      <c r="O452" s="72"/>
      <c r="P452" s="195">
        <f t="shared" si="21"/>
        <v>0</v>
      </c>
      <c r="Q452" s="195">
        <v>2.2700000000000001E-2</v>
      </c>
      <c r="R452" s="195">
        <f t="shared" si="22"/>
        <v>2.2700000000000001E-2</v>
      </c>
      <c r="S452" s="195">
        <v>0</v>
      </c>
      <c r="T452" s="196">
        <f t="shared" si="23"/>
        <v>0</v>
      </c>
      <c r="U452" s="35"/>
      <c r="V452" s="35"/>
      <c r="W452" s="35"/>
      <c r="X452" s="35"/>
      <c r="Y452" s="35"/>
      <c r="Z452" s="35"/>
      <c r="AA452" s="35"/>
      <c r="AB452" s="35"/>
      <c r="AC452" s="35"/>
      <c r="AD452" s="35"/>
      <c r="AE452" s="35"/>
      <c r="AR452" s="197" t="s">
        <v>283</v>
      </c>
      <c r="AT452" s="197" t="s">
        <v>160</v>
      </c>
      <c r="AU452" s="197" t="s">
        <v>85</v>
      </c>
      <c r="AY452" s="18" t="s">
        <v>158</v>
      </c>
      <c r="BE452" s="198">
        <f t="shared" si="24"/>
        <v>0</v>
      </c>
      <c r="BF452" s="198">
        <f t="shared" si="25"/>
        <v>0</v>
      </c>
      <c r="BG452" s="198">
        <f t="shared" si="26"/>
        <v>0</v>
      </c>
      <c r="BH452" s="198">
        <f t="shared" si="27"/>
        <v>0</v>
      </c>
      <c r="BI452" s="198">
        <f t="shared" si="28"/>
        <v>0</v>
      </c>
      <c r="BJ452" s="18" t="s">
        <v>8</v>
      </c>
      <c r="BK452" s="198">
        <f t="shared" si="29"/>
        <v>0</v>
      </c>
      <c r="BL452" s="18" t="s">
        <v>283</v>
      </c>
      <c r="BM452" s="197" t="s">
        <v>5680</v>
      </c>
    </row>
    <row r="453" spans="1:65" s="2" customFormat="1" ht="33" customHeight="1">
      <c r="A453" s="35"/>
      <c r="B453" s="36"/>
      <c r="C453" s="187" t="s">
        <v>1030</v>
      </c>
      <c r="D453" s="187" t="s">
        <v>160</v>
      </c>
      <c r="E453" s="188" t="s">
        <v>1688</v>
      </c>
      <c r="F453" s="189" t="s">
        <v>1689</v>
      </c>
      <c r="G453" s="190" t="s">
        <v>442</v>
      </c>
      <c r="H453" s="191">
        <v>1</v>
      </c>
      <c r="I453" s="192"/>
      <c r="J453" s="191">
        <f t="shared" si="20"/>
        <v>0</v>
      </c>
      <c r="K453" s="189" t="s">
        <v>1</v>
      </c>
      <c r="L453" s="40"/>
      <c r="M453" s="193" t="s">
        <v>1</v>
      </c>
      <c r="N453" s="194" t="s">
        <v>41</v>
      </c>
      <c r="O453" s="72"/>
      <c r="P453" s="195">
        <f t="shared" si="21"/>
        <v>0</v>
      </c>
      <c r="Q453" s="195">
        <v>2.6800000000000001E-2</v>
      </c>
      <c r="R453" s="195">
        <f t="shared" si="22"/>
        <v>2.6800000000000001E-2</v>
      </c>
      <c r="S453" s="195">
        <v>0</v>
      </c>
      <c r="T453" s="196">
        <f t="shared" si="23"/>
        <v>0</v>
      </c>
      <c r="U453" s="35"/>
      <c r="V453" s="35"/>
      <c r="W453" s="35"/>
      <c r="X453" s="35"/>
      <c r="Y453" s="35"/>
      <c r="Z453" s="35"/>
      <c r="AA453" s="35"/>
      <c r="AB453" s="35"/>
      <c r="AC453" s="35"/>
      <c r="AD453" s="35"/>
      <c r="AE453" s="35"/>
      <c r="AR453" s="197" t="s">
        <v>283</v>
      </c>
      <c r="AT453" s="197" t="s">
        <v>160</v>
      </c>
      <c r="AU453" s="197" t="s">
        <v>85</v>
      </c>
      <c r="AY453" s="18" t="s">
        <v>158</v>
      </c>
      <c r="BE453" s="198">
        <f t="shared" si="24"/>
        <v>0</v>
      </c>
      <c r="BF453" s="198">
        <f t="shared" si="25"/>
        <v>0</v>
      </c>
      <c r="BG453" s="198">
        <f t="shared" si="26"/>
        <v>0</v>
      </c>
      <c r="BH453" s="198">
        <f t="shared" si="27"/>
        <v>0</v>
      </c>
      <c r="BI453" s="198">
        <f t="shared" si="28"/>
        <v>0</v>
      </c>
      <c r="BJ453" s="18" t="s">
        <v>8</v>
      </c>
      <c r="BK453" s="198">
        <f t="shared" si="29"/>
        <v>0</v>
      </c>
      <c r="BL453" s="18" t="s">
        <v>283</v>
      </c>
      <c r="BM453" s="197" t="s">
        <v>5681</v>
      </c>
    </row>
    <row r="454" spans="1:65" s="2" customFormat="1" ht="33" customHeight="1">
      <c r="A454" s="35"/>
      <c r="B454" s="36"/>
      <c r="C454" s="187" t="s">
        <v>1035</v>
      </c>
      <c r="D454" s="187" t="s">
        <v>160</v>
      </c>
      <c r="E454" s="188" t="s">
        <v>5682</v>
      </c>
      <c r="F454" s="189" t="s">
        <v>5683</v>
      </c>
      <c r="G454" s="190" t="s">
        <v>442</v>
      </c>
      <c r="H454" s="191">
        <v>1</v>
      </c>
      <c r="I454" s="192"/>
      <c r="J454" s="191">
        <f t="shared" si="20"/>
        <v>0</v>
      </c>
      <c r="K454" s="189" t="s">
        <v>1</v>
      </c>
      <c r="L454" s="40"/>
      <c r="M454" s="193" t="s">
        <v>1</v>
      </c>
      <c r="N454" s="194" t="s">
        <v>41</v>
      </c>
      <c r="O454" s="72"/>
      <c r="P454" s="195">
        <f t="shared" si="21"/>
        <v>0</v>
      </c>
      <c r="Q454" s="195">
        <v>5.0450000000000002E-2</v>
      </c>
      <c r="R454" s="195">
        <f t="shared" si="22"/>
        <v>5.0450000000000002E-2</v>
      </c>
      <c r="S454" s="195">
        <v>0</v>
      </c>
      <c r="T454" s="196">
        <f t="shared" si="23"/>
        <v>0</v>
      </c>
      <c r="U454" s="35"/>
      <c r="V454" s="35"/>
      <c r="W454" s="35"/>
      <c r="X454" s="35"/>
      <c r="Y454" s="35"/>
      <c r="Z454" s="35"/>
      <c r="AA454" s="35"/>
      <c r="AB454" s="35"/>
      <c r="AC454" s="35"/>
      <c r="AD454" s="35"/>
      <c r="AE454" s="35"/>
      <c r="AR454" s="197" t="s">
        <v>283</v>
      </c>
      <c r="AT454" s="197" t="s">
        <v>160</v>
      </c>
      <c r="AU454" s="197" t="s">
        <v>85</v>
      </c>
      <c r="AY454" s="18" t="s">
        <v>158</v>
      </c>
      <c r="BE454" s="198">
        <f t="shared" si="24"/>
        <v>0</v>
      </c>
      <c r="BF454" s="198">
        <f t="shared" si="25"/>
        <v>0</v>
      </c>
      <c r="BG454" s="198">
        <f t="shared" si="26"/>
        <v>0</v>
      </c>
      <c r="BH454" s="198">
        <f t="shared" si="27"/>
        <v>0</v>
      </c>
      <c r="BI454" s="198">
        <f t="shared" si="28"/>
        <v>0</v>
      </c>
      <c r="BJ454" s="18" t="s">
        <v>8</v>
      </c>
      <c r="BK454" s="198">
        <f t="shared" si="29"/>
        <v>0</v>
      </c>
      <c r="BL454" s="18" t="s">
        <v>283</v>
      </c>
      <c r="BM454" s="197" t="s">
        <v>5684</v>
      </c>
    </row>
    <row r="455" spans="1:65" s="2" customFormat="1" ht="33" customHeight="1">
      <c r="A455" s="35"/>
      <c r="B455" s="36"/>
      <c r="C455" s="187" t="s">
        <v>1039</v>
      </c>
      <c r="D455" s="187" t="s">
        <v>160</v>
      </c>
      <c r="E455" s="188" t="s">
        <v>1696</v>
      </c>
      <c r="F455" s="189" t="s">
        <v>1697</v>
      </c>
      <c r="G455" s="190" t="s">
        <v>442</v>
      </c>
      <c r="H455" s="191">
        <v>3</v>
      </c>
      <c r="I455" s="192"/>
      <c r="J455" s="191">
        <f t="shared" si="20"/>
        <v>0</v>
      </c>
      <c r="K455" s="189" t="s">
        <v>1</v>
      </c>
      <c r="L455" s="40"/>
      <c r="M455" s="193" t="s">
        <v>1</v>
      </c>
      <c r="N455" s="194" t="s">
        <v>41</v>
      </c>
      <c r="O455" s="72"/>
      <c r="P455" s="195">
        <f t="shared" si="21"/>
        <v>0</v>
      </c>
      <c r="Q455" s="195">
        <v>3.32E-2</v>
      </c>
      <c r="R455" s="195">
        <f t="shared" si="22"/>
        <v>9.9599999999999994E-2</v>
      </c>
      <c r="S455" s="195">
        <v>0</v>
      </c>
      <c r="T455" s="196">
        <f t="shared" si="23"/>
        <v>0</v>
      </c>
      <c r="U455" s="35"/>
      <c r="V455" s="35"/>
      <c r="W455" s="35"/>
      <c r="X455" s="35"/>
      <c r="Y455" s="35"/>
      <c r="Z455" s="35"/>
      <c r="AA455" s="35"/>
      <c r="AB455" s="35"/>
      <c r="AC455" s="35"/>
      <c r="AD455" s="35"/>
      <c r="AE455" s="35"/>
      <c r="AR455" s="197" t="s">
        <v>283</v>
      </c>
      <c r="AT455" s="197" t="s">
        <v>160</v>
      </c>
      <c r="AU455" s="197" t="s">
        <v>85</v>
      </c>
      <c r="AY455" s="18" t="s">
        <v>158</v>
      </c>
      <c r="BE455" s="198">
        <f t="shared" si="24"/>
        <v>0</v>
      </c>
      <c r="BF455" s="198">
        <f t="shared" si="25"/>
        <v>0</v>
      </c>
      <c r="BG455" s="198">
        <f t="shared" si="26"/>
        <v>0</v>
      </c>
      <c r="BH455" s="198">
        <f t="shared" si="27"/>
        <v>0</v>
      </c>
      <c r="BI455" s="198">
        <f t="shared" si="28"/>
        <v>0</v>
      </c>
      <c r="BJ455" s="18" t="s">
        <v>8</v>
      </c>
      <c r="BK455" s="198">
        <f t="shared" si="29"/>
        <v>0</v>
      </c>
      <c r="BL455" s="18" t="s">
        <v>283</v>
      </c>
      <c r="BM455" s="197" t="s">
        <v>5685</v>
      </c>
    </row>
    <row r="456" spans="1:65" s="2" customFormat="1" ht="33" customHeight="1">
      <c r="A456" s="35"/>
      <c r="B456" s="36"/>
      <c r="C456" s="187" t="s">
        <v>1043</v>
      </c>
      <c r="D456" s="187" t="s">
        <v>160</v>
      </c>
      <c r="E456" s="188" t="s">
        <v>5686</v>
      </c>
      <c r="F456" s="189" t="s">
        <v>5687</v>
      </c>
      <c r="G456" s="190" t="s">
        <v>442</v>
      </c>
      <c r="H456" s="191">
        <v>1</v>
      </c>
      <c r="I456" s="192"/>
      <c r="J456" s="191">
        <f t="shared" si="20"/>
        <v>0</v>
      </c>
      <c r="K456" s="189" t="s">
        <v>1</v>
      </c>
      <c r="L456" s="40"/>
      <c r="M456" s="193" t="s">
        <v>1</v>
      </c>
      <c r="N456" s="194" t="s">
        <v>41</v>
      </c>
      <c r="O456" s="72"/>
      <c r="P456" s="195">
        <f t="shared" si="21"/>
        <v>0</v>
      </c>
      <c r="Q456" s="195">
        <v>5.4960000000000002E-2</v>
      </c>
      <c r="R456" s="195">
        <f t="shared" si="22"/>
        <v>5.4960000000000002E-2</v>
      </c>
      <c r="S456" s="195">
        <v>0</v>
      </c>
      <c r="T456" s="196">
        <f t="shared" si="23"/>
        <v>0</v>
      </c>
      <c r="U456" s="35"/>
      <c r="V456" s="35"/>
      <c r="W456" s="35"/>
      <c r="X456" s="35"/>
      <c r="Y456" s="35"/>
      <c r="Z456" s="35"/>
      <c r="AA456" s="35"/>
      <c r="AB456" s="35"/>
      <c r="AC456" s="35"/>
      <c r="AD456" s="35"/>
      <c r="AE456" s="35"/>
      <c r="AR456" s="197" t="s">
        <v>283</v>
      </c>
      <c r="AT456" s="197" t="s">
        <v>160</v>
      </c>
      <c r="AU456" s="197" t="s">
        <v>85</v>
      </c>
      <c r="AY456" s="18" t="s">
        <v>158</v>
      </c>
      <c r="BE456" s="198">
        <f t="shared" si="24"/>
        <v>0</v>
      </c>
      <c r="BF456" s="198">
        <f t="shared" si="25"/>
        <v>0</v>
      </c>
      <c r="BG456" s="198">
        <f t="shared" si="26"/>
        <v>0</v>
      </c>
      <c r="BH456" s="198">
        <f t="shared" si="27"/>
        <v>0</v>
      </c>
      <c r="BI456" s="198">
        <f t="shared" si="28"/>
        <v>0</v>
      </c>
      <c r="BJ456" s="18" t="s">
        <v>8</v>
      </c>
      <c r="BK456" s="198">
        <f t="shared" si="29"/>
        <v>0</v>
      </c>
      <c r="BL456" s="18" t="s">
        <v>283</v>
      </c>
      <c r="BM456" s="197" t="s">
        <v>5688</v>
      </c>
    </row>
    <row r="457" spans="1:65" s="2" customFormat="1" ht="33" customHeight="1">
      <c r="A457" s="35"/>
      <c r="B457" s="36"/>
      <c r="C457" s="187" t="s">
        <v>1059</v>
      </c>
      <c r="D457" s="187" t="s">
        <v>160</v>
      </c>
      <c r="E457" s="188" t="s">
        <v>5689</v>
      </c>
      <c r="F457" s="189" t="s">
        <v>5690</v>
      </c>
      <c r="G457" s="190" t="s">
        <v>442</v>
      </c>
      <c r="H457" s="191">
        <v>1</v>
      </c>
      <c r="I457" s="192"/>
      <c r="J457" s="191">
        <f t="shared" si="20"/>
        <v>0</v>
      </c>
      <c r="K457" s="189" t="s">
        <v>1</v>
      </c>
      <c r="L457" s="40"/>
      <c r="M457" s="193" t="s">
        <v>1</v>
      </c>
      <c r="N457" s="194" t="s">
        <v>41</v>
      </c>
      <c r="O457" s="72"/>
      <c r="P457" s="195">
        <f t="shared" si="21"/>
        <v>0</v>
      </c>
      <c r="Q457" s="195">
        <v>1.8499999999999999E-2</v>
      </c>
      <c r="R457" s="195">
        <f t="shared" si="22"/>
        <v>1.8499999999999999E-2</v>
      </c>
      <c r="S457" s="195">
        <v>0</v>
      </c>
      <c r="T457" s="196">
        <f t="shared" si="23"/>
        <v>0</v>
      </c>
      <c r="U457" s="35"/>
      <c r="V457" s="35"/>
      <c r="W457" s="35"/>
      <c r="X457" s="35"/>
      <c r="Y457" s="35"/>
      <c r="Z457" s="35"/>
      <c r="AA457" s="35"/>
      <c r="AB457" s="35"/>
      <c r="AC457" s="35"/>
      <c r="AD457" s="35"/>
      <c r="AE457" s="35"/>
      <c r="AR457" s="197" t="s">
        <v>283</v>
      </c>
      <c r="AT457" s="197" t="s">
        <v>160</v>
      </c>
      <c r="AU457" s="197" t="s">
        <v>85</v>
      </c>
      <c r="AY457" s="18" t="s">
        <v>158</v>
      </c>
      <c r="BE457" s="198">
        <f t="shared" si="24"/>
        <v>0</v>
      </c>
      <c r="BF457" s="198">
        <f t="shared" si="25"/>
        <v>0</v>
      </c>
      <c r="BG457" s="198">
        <f t="shared" si="26"/>
        <v>0</v>
      </c>
      <c r="BH457" s="198">
        <f t="shared" si="27"/>
        <v>0</v>
      </c>
      <c r="BI457" s="198">
        <f t="shared" si="28"/>
        <v>0</v>
      </c>
      <c r="BJ457" s="18" t="s">
        <v>8</v>
      </c>
      <c r="BK457" s="198">
        <f t="shared" si="29"/>
        <v>0</v>
      </c>
      <c r="BL457" s="18" t="s">
        <v>283</v>
      </c>
      <c r="BM457" s="197" t="s">
        <v>5691</v>
      </c>
    </row>
    <row r="458" spans="1:65" s="2" customFormat="1" ht="24">
      <c r="A458" s="35"/>
      <c r="B458" s="36"/>
      <c r="C458" s="187" t="s">
        <v>1064</v>
      </c>
      <c r="D458" s="187" t="s">
        <v>160</v>
      </c>
      <c r="E458" s="188" t="s">
        <v>5692</v>
      </c>
      <c r="F458" s="189" t="s">
        <v>5693</v>
      </c>
      <c r="G458" s="190" t="s">
        <v>442</v>
      </c>
      <c r="H458" s="191">
        <v>1</v>
      </c>
      <c r="I458" s="192"/>
      <c r="J458" s="191">
        <f t="shared" si="20"/>
        <v>0</v>
      </c>
      <c r="K458" s="189" t="s">
        <v>1</v>
      </c>
      <c r="L458" s="40"/>
      <c r="M458" s="193" t="s">
        <v>1</v>
      </c>
      <c r="N458" s="194" t="s">
        <v>41</v>
      </c>
      <c r="O458" s="72"/>
      <c r="P458" s="195">
        <f t="shared" si="21"/>
        <v>0</v>
      </c>
      <c r="Q458" s="195">
        <v>2.5020000000000001E-2</v>
      </c>
      <c r="R458" s="195">
        <f t="shared" si="22"/>
        <v>2.5020000000000001E-2</v>
      </c>
      <c r="S458" s="195">
        <v>0</v>
      </c>
      <c r="T458" s="196">
        <f t="shared" si="23"/>
        <v>0</v>
      </c>
      <c r="U458" s="35"/>
      <c r="V458" s="35"/>
      <c r="W458" s="35"/>
      <c r="X458" s="35"/>
      <c r="Y458" s="35"/>
      <c r="Z458" s="35"/>
      <c r="AA458" s="35"/>
      <c r="AB458" s="35"/>
      <c r="AC458" s="35"/>
      <c r="AD458" s="35"/>
      <c r="AE458" s="35"/>
      <c r="AR458" s="197" t="s">
        <v>283</v>
      </c>
      <c r="AT458" s="197" t="s">
        <v>160</v>
      </c>
      <c r="AU458" s="197" t="s">
        <v>85</v>
      </c>
      <c r="AY458" s="18" t="s">
        <v>158</v>
      </c>
      <c r="BE458" s="198">
        <f t="shared" si="24"/>
        <v>0</v>
      </c>
      <c r="BF458" s="198">
        <f t="shared" si="25"/>
        <v>0</v>
      </c>
      <c r="BG458" s="198">
        <f t="shared" si="26"/>
        <v>0</v>
      </c>
      <c r="BH458" s="198">
        <f t="shared" si="27"/>
        <v>0</v>
      </c>
      <c r="BI458" s="198">
        <f t="shared" si="28"/>
        <v>0</v>
      </c>
      <c r="BJ458" s="18" t="s">
        <v>8</v>
      </c>
      <c r="BK458" s="198">
        <f t="shared" si="29"/>
        <v>0</v>
      </c>
      <c r="BL458" s="18" t="s">
        <v>283</v>
      </c>
      <c r="BM458" s="197" t="s">
        <v>5694</v>
      </c>
    </row>
    <row r="459" spans="1:65" s="2" customFormat="1" ht="33" customHeight="1">
      <c r="A459" s="35"/>
      <c r="B459" s="36"/>
      <c r="C459" s="187" t="s">
        <v>1069</v>
      </c>
      <c r="D459" s="187" t="s">
        <v>160</v>
      </c>
      <c r="E459" s="188" t="s">
        <v>5695</v>
      </c>
      <c r="F459" s="189" t="s">
        <v>5696</v>
      </c>
      <c r="G459" s="190" t="s">
        <v>442</v>
      </c>
      <c r="H459" s="191">
        <v>1</v>
      </c>
      <c r="I459" s="192"/>
      <c r="J459" s="191">
        <f t="shared" si="20"/>
        <v>0</v>
      </c>
      <c r="K459" s="189" t="s">
        <v>1</v>
      </c>
      <c r="L459" s="40"/>
      <c r="M459" s="193" t="s">
        <v>1</v>
      </c>
      <c r="N459" s="194" t="s">
        <v>41</v>
      </c>
      <c r="O459" s="72"/>
      <c r="P459" s="195">
        <f t="shared" si="21"/>
        <v>0</v>
      </c>
      <c r="Q459" s="195">
        <v>3.4799999999999998E-2</v>
      </c>
      <c r="R459" s="195">
        <f t="shared" si="22"/>
        <v>3.4799999999999998E-2</v>
      </c>
      <c r="S459" s="195">
        <v>0</v>
      </c>
      <c r="T459" s="196">
        <f t="shared" si="23"/>
        <v>0</v>
      </c>
      <c r="U459" s="35"/>
      <c r="V459" s="35"/>
      <c r="W459" s="35"/>
      <c r="X459" s="35"/>
      <c r="Y459" s="35"/>
      <c r="Z459" s="35"/>
      <c r="AA459" s="35"/>
      <c r="AB459" s="35"/>
      <c r="AC459" s="35"/>
      <c r="AD459" s="35"/>
      <c r="AE459" s="35"/>
      <c r="AR459" s="197" t="s">
        <v>283</v>
      </c>
      <c r="AT459" s="197" t="s">
        <v>160</v>
      </c>
      <c r="AU459" s="197" t="s">
        <v>85</v>
      </c>
      <c r="AY459" s="18" t="s">
        <v>158</v>
      </c>
      <c r="BE459" s="198">
        <f t="shared" si="24"/>
        <v>0</v>
      </c>
      <c r="BF459" s="198">
        <f t="shared" si="25"/>
        <v>0</v>
      </c>
      <c r="BG459" s="198">
        <f t="shared" si="26"/>
        <v>0</v>
      </c>
      <c r="BH459" s="198">
        <f t="shared" si="27"/>
        <v>0</v>
      </c>
      <c r="BI459" s="198">
        <f t="shared" si="28"/>
        <v>0</v>
      </c>
      <c r="BJ459" s="18" t="s">
        <v>8</v>
      </c>
      <c r="BK459" s="198">
        <f t="shared" si="29"/>
        <v>0</v>
      </c>
      <c r="BL459" s="18" t="s">
        <v>283</v>
      </c>
      <c r="BM459" s="197" t="s">
        <v>5697</v>
      </c>
    </row>
    <row r="460" spans="1:65" s="2" customFormat="1" ht="24">
      <c r="A460" s="35"/>
      <c r="B460" s="36"/>
      <c r="C460" s="187" t="s">
        <v>1101</v>
      </c>
      <c r="D460" s="187" t="s">
        <v>160</v>
      </c>
      <c r="E460" s="188" t="s">
        <v>1712</v>
      </c>
      <c r="F460" s="189" t="s">
        <v>1713</v>
      </c>
      <c r="G460" s="190" t="s">
        <v>227</v>
      </c>
      <c r="H460" s="191">
        <v>0.35</v>
      </c>
      <c r="I460" s="192"/>
      <c r="J460" s="191">
        <f t="shared" si="20"/>
        <v>0</v>
      </c>
      <c r="K460" s="189" t="s">
        <v>1</v>
      </c>
      <c r="L460" s="40"/>
      <c r="M460" s="193" t="s">
        <v>1</v>
      </c>
      <c r="N460" s="194" t="s">
        <v>41</v>
      </c>
      <c r="O460" s="72"/>
      <c r="P460" s="195">
        <f t="shared" si="21"/>
        <v>0</v>
      </c>
      <c r="Q460" s="195">
        <v>0</v>
      </c>
      <c r="R460" s="195">
        <f t="shared" si="22"/>
        <v>0</v>
      </c>
      <c r="S460" s="195">
        <v>0</v>
      </c>
      <c r="T460" s="196">
        <f t="shared" si="23"/>
        <v>0</v>
      </c>
      <c r="U460" s="35"/>
      <c r="V460" s="35"/>
      <c r="W460" s="35"/>
      <c r="X460" s="35"/>
      <c r="Y460" s="35"/>
      <c r="Z460" s="35"/>
      <c r="AA460" s="35"/>
      <c r="AB460" s="35"/>
      <c r="AC460" s="35"/>
      <c r="AD460" s="35"/>
      <c r="AE460" s="35"/>
      <c r="AR460" s="197" t="s">
        <v>283</v>
      </c>
      <c r="AT460" s="197" t="s">
        <v>160</v>
      </c>
      <c r="AU460" s="197" t="s">
        <v>85</v>
      </c>
      <c r="AY460" s="18" t="s">
        <v>158</v>
      </c>
      <c r="BE460" s="198">
        <f t="shared" si="24"/>
        <v>0</v>
      </c>
      <c r="BF460" s="198">
        <f t="shared" si="25"/>
        <v>0</v>
      </c>
      <c r="BG460" s="198">
        <f t="shared" si="26"/>
        <v>0</v>
      </c>
      <c r="BH460" s="198">
        <f t="shared" si="27"/>
        <v>0</v>
      </c>
      <c r="BI460" s="198">
        <f t="shared" si="28"/>
        <v>0</v>
      </c>
      <c r="BJ460" s="18" t="s">
        <v>8</v>
      </c>
      <c r="BK460" s="198">
        <f t="shared" si="29"/>
        <v>0</v>
      </c>
      <c r="BL460" s="18" t="s">
        <v>283</v>
      </c>
      <c r="BM460" s="197" t="s">
        <v>5698</v>
      </c>
    </row>
    <row r="461" spans="1:65" s="2" customFormat="1" ht="16.5" customHeight="1">
      <c r="A461" s="35"/>
      <c r="B461" s="36"/>
      <c r="C461" s="187" t="s">
        <v>1107</v>
      </c>
      <c r="D461" s="187" t="s">
        <v>160</v>
      </c>
      <c r="E461" s="188" t="s">
        <v>1716</v>
      </c>
      <c r="F461" s="189" t="s">
        <v>1717</v>
      </c>
      <c r="G461" s="190" t="s">
        <v>1718</v>
      </c>
      <c r="H461" s="191">
        <v>24</v>
      </c>
      <c r="I461" s="192"/>
      <c r="J461" s="191">
        <f t="shared" si="20"/>
        <v>0</v>
      </c>
      <c r="K461" s="189" t="s">
        <v>1</v>
      </c>
      <c r="L461" s="40"/>
      <c r="M461" s="193" t="s">
        <v>1</v>
      </c>
      <c r="N461" s="194" t="s">
        <v>41</v>
      </c>
      <c r="O461" s="72"/>
      <c r="P461" s="195">
        <f t="shared" si="21"/>
        <v>0</v>
      </c>
      <c r="Q461" s="195">
        <v>0</v>
      </c>
      <c r="R461" s="195">
        <f t="shared" si="22"/>
        <v>0</v>
      </c>
      <c r="S461" s="195">
        <v>0</v>
      </c>
      <c r="T461" s="196">
        <f t="shared" si="23"/>
        <v>0</v>
      </c>
      <c r="U461" s="35"/>
      <c r="V461" s="35"/>
      <c r="W461" s="35"/>
      <c r="X461" s="35"/>
      <c r="Y461" s="35"/>
      <c r="Z461" s="35"/>
      <c r="AA461" s="35"/>
      <c r="AB461" s="35"/>
      <c r="AC461" s="35"/>
      <c r="AD461" s="35"/>
      <c r="AE461" s="35"/>
      <c r="AR461" s="197" t="s">
        <v>283</v>
      </c>
      <c r="AT461" s="197" t="s">
        <v>160</v>
      </c>
      <c r="AU461" s="197" t="s">
        <v>85</v>
      </c>
      <c r="AY461" s="18" t="s">
        <v>158</v>
      </c>
      <c r="BE461" s="198">
        <f t="shared" si="24"/>
        <v>0</v>
      </c>
      <c r="BF461" s="198">
        <f t="shared" si="25"/>
        <v>0</v>
      </c>
      <c r="BG461" s="198">
        <f t="shared" si="26"/>
        <v>0</v>
      </c>
      <c r="BH461" s="198">
        <f t="shared" si="27"/>
        <v>0</v>
      </c>
      <c r="BI461" s="198">
        <f t="shared" si="28"/>
        <v>0</v>
      </c>
      <c r="BJ461" s="18" t="s">
        <v>8</v>
      </c>
      <c r="BK461" s="198">
        <f t="shared" si="29"/>
        <v>0</v>
      </c>
      <c r="BL461" s="18" t="s">
        <v>283</v>
      </c>
      <c r="BM461" s="197" t="s">
        <v>5699</v>
      </c>
    </row>
    <row r="462" spans="1:65" s="2" customFormat="1" ht="16.5" customHeight="1">
      <c r="A462" s="35"/>
      <c r="B462" s="36"/>
      <c r="C462" s="187" t="s">
        <v>1111</v>
      </c>
      <c r="D462" s="187" t="s">
        <v>160</v>
      </c>
      <c r="E462" s="188" t="s">
        <v>1721</v>
      </c>
      <c r="F462" s="189" t="s">
        <v>1722</v>
      </c>
      <c r="G462" s="190" t="s">
        <v>442</v>
      </c>
      <c r="H462" s="191">
        <v>1</v>
      </c>
      <c r="I462" s="192"/>
      <c r="J462" s="191">
        <f t="shared" ref="J462:J493" si="30">ROUND(I462*H462,0)</f>
        <v>0</v>
      </c>
      <c r="K462" s="189" t="s">
        <v>1</v>
      </c>
      <c r="L462" s="40"/>
      <c r="M462" s="193" t="s">
        <v>1</v>
      </c>
      <c r="N462" s="194" t="s">
        <v>41</v>
      </c>
      <c r="O462" s="72"/>
      <c r="P462" s="195">
        <f t="shared" ref="P462:P493" si="31">O462*H462</f>
        <v>0</v>
      </c>
      <c r="Q462" s="195">
        <v>0</v>
      </c>
      <c r="R462" s="195">
        <f t="shared" ref="R462:R493" si="32">Q462*H462</f>
        <v>0</v>
      </c>
      <c r="S462" s="195">
        <v>0</v>
      </c>
      <c r="T462" s="196">
        <f t="shared" ref="T462:T493" si="33">S462*H462</f>
        <v>0</v>
      </c>
      <c r="U462" s="35"/>
      <c r="V462" s="35"/>
      <c r="W462" s="35"/>
      <c r="X462" s="35"/>
      <c r="Y462" s="35"/>
      <c r="Z462" s="35"/>
      <c r="AA462" s="35"/>
      <c r="AB462" s="35"/>
      <c r="AC462" s="35"/>
      <c r="AD462" s="35"/>
      <c r="AE462" s="35"/>
      <c r="AR462" s="197" t="s">
        <v>283</v>
      </c>
      <c r="AT462" s="197" t="s">
        <v>160</v>
      </c>
      <c r="AU462" s="197" t="s">
        <v>85</v>
      </c>
      <c r="AY462" s="18" t="s">
        <v>158</v>
      </c>
      <c r="BE462" s="198">
        <f t="shared" ref="BE462:BE473" si="34">IF(N462="základní",J462,0)</f>
        <v>0</v>
      </c>
      <c r="BF462" s="198">
        <f t="shared" ref="BF462:BF473" si="35">IF(N462="snížená",J462,0)</f>
        <v>0</v>
      </c>
      <c r="BG462" s="198">
        <f t="shared" ref="BG462:BG473" si="36">IF(N462="zákl. přenesená",J462,0)</f>
        <v>0</v>
      </c>
      <c r="BH462" s="198">
        <f t="shared" ref="BH462:BH473" si="37">IF(N462="sníž. přenesená",J462,0)</f>
        <v>0</v>
      </c>
      <c r="BI462" s="198">
        <f t="shared" ref="BI462:BI473" si="38">IF(N462="nulová",J462,0)</f>
        <v>0</v>
      </c>
      <c r="BJ462" s="18" t="s">
        <v>8</v>
      </c>
      <c r="BK462" s="198">
        <f t="shared" ref="BK462:BK473" si="39">ROUND(I462*H462,0)</f>
        <v>0</v>
      </c>
      <c r="BL462" s="18" t="s">
        <v>283</v>
      </c>
      <c r="BM462" s="197" t="s">
        <v>5700</v>
      </c>
    </row>
    <row r="463" spans="1:65" s="2" customFormat="1" ht="16.5" customHeight="1">
      <c r="A463" s="35"/>
      <c r="B463" s="36"/>
      <c r="C463" s="187" t="s">
        <v>1116</v>
      </c>
      <c r="D463" s="187" t="s">
        <v>160</v>
      </c>
      <c r="E463" s="188" t="s">
        <v>1725</v>
      </c>
      <c r="F463" s="189" t="s">
        <v>1726</v>
      </c>
      <c r="G463" s="190" t="s">
        <v>498</v>
      </c>
      <c r="H463" s="191">
        <v>1</v>
      </c>
      <c r="I463" s="192"/>
      <c r="J463" s="191">
        <f t="shared" si="30"/>
        <v>0</v>
      </c>
      <c r="K463" s="189" t="s">
        <v>1</v>
      </c>
      <c r="L463" s="40"/>
      <c r="M463" s="193" t="s">
        <v>1</v>
      </c>
      <c r="N463" s="194" t="s">
        <v>41</v>
      </c>
      <c r="O463" s="72"/>
      <c r="P463" s="195">
        <f t="shared" si="31"/>
        <v>0</v>
      </c>
      <c r="Q463" s="195">
        <v>0</v>
      </c>
      <c r="R463" s="195">
        <f t="shared" si="32"/>
        <v>0</v>
      </c>
      <c r="S463" s="195">
        <v>0</v>
      </c>
      <c r="T463" s="196">
        <f t="shared" si="33"/>
        <v>0</v>
      </c>
      <c r="U463" s="35"/>
      <c r="V463" s="35"/>
      <c r="W463" s="35"/>
      <c r="X463" s="35"/>
      <c r="Y463" s="35"/>
      <c r="Z463" s="35"/>
      <c r="AA463" s="35"/>
      <c r="AB463" s="35"/>
      <c r="AC463" s="35"/>
      <c r="AD463" s="35"/>
      <c r="AE463" s="35"/>
      <c r="AR463" s="197" t="s">
        <v>283</v>
      </c>
      <c r="AT463" s="197" t="s">
        <v>160</v>
      </c>
      <c r="AU463" s="197" t="s">
        <v>85</v>
      </c>
      <c r="AY463" s="18" t="s">
        <v>158</v>
      </c>
      <c r="BE463" s="198">
        <f t="shared" si="34"/>
        <v>0</v>
      </c>
      <c r="BF463" s="198">
        <f t="shared" si="35"/>
        <v>0</v>
      </c>
      <c r="BG463" s="198">
        <f t="shared" si="36"/>
        <v>0</v>
      </c>
      <c r="BH463" s="198">
        <f t="shared" si="37"/>
        <v>0</v>
      </c>
      <c r="BI463" s="198">
        <f t="shared" si="38"/>
        <v>0</v>
      </c>
      <c r="BJ463" s="18" t="s">
        <v>8</v>
      </c>
      <c r="BK463" s="198">
        <f t="shared" si="39"/>
        <v>0</v>
      </c>
      <c r="BL463" s="18" t="s">
        <v>283</v>
      </c>
      <c r="BM463" s="197" t="s">
        <v>5701</v>
      </c>
    </row>
    <row r="464" spans="1:65" s="2" customFormat="1" ht="16.5" customHeight="1">
      <c r="A464" s="35"/>
      <c r="B464" s="36"/>
      <c r="C464" s="187" t="s">
        <v>1121</v>
      </c>
      <c r="D464" s="187" t="s">
        <v>160</v>
      </c>
      <c r="E464" s="188" t="s">
        <v>1729</v>
      </c>
      <c r="F464" s="189" t="s">
        <v>1730</v>
      </c>
      <c r="G464" s="190" t="s">
        <v>442</v>
      </c>
      <c r="H464" s="191">
        <v>1</v>
      </c>
      <c r="I464" s="192"/>
      <c r="J464" s="191">
        <f t="shared" si="30"/>
        <v>0</v>
      </c>
      <c r="K464" s="189" t="s">
        <v>1</v>
      </c>
      <c r="L464" s="40"/>
      <c r="M464" s="193" t="s">
        <v>1</v>
      </c>
      <c r="N464" s="194" t="s">
        <v>41</v>
      </c>
      <c r="O464" s="72"/>
      <c r="P464" s="195">
        <f t="shared" si="31"/>
        <v>0</v>
      </c>
      <c r="Q464" s="195">
        <v>0</v>
      </c>
      <c r="R464" s="195">
        <f t="shared" si="32"/>
        <v>0</v>
      </c>
      <c r="S464" s="195">
        <v>0</v>
      </c>
      <c r="T464" s="196">
        <f t="shared" si="33"/>
        <v>0</v>
      </c>
      <c r="U464" s="35"/>
      <c r="V464" s="35"/>
      <c r="W464" s="35"/>
      <c r="X464" s="35"/>
      <c r="Y464" s="35"/>
      <c r="Z464" s="35"/>
      <c r="AA464" s="35"/>
      <c r="AB464" s="35"/>
      <c r="AC464" s="35"/>
      <c r="AD464" s="35"/>
      <c r="AE464" s="35"/>
      <c r="AR464" s="197" t="s">
        <v>283</v>
      </c>
      <c r="AT464" s="197" t="s">
        <v>160</v>
      </c>
      <c r="AU464" s="197" t="s">
        <v>85</v>
      </c>
      <c r="AY464" s="18" t="s">
        <v>158</v>
      </c>
      <c r="BE464" s="198">
        <f t="shared" si="34"/>
        <v>0</v>
      </c>
      <c r="BF464" s="198">
        <f t="shared" si="35"/>
        <v>0</v>
      </c>
      <c r="BG464" s="198">
        <f t="shared" si="36"/>
        <v>0</v>
      </c>
      <c r="BH464" s="198">
        <f t="shared" si="37"/>
        <v>0</v>
      </c>
      <c r="BI464" s="198">
        <f t="shared" si="38"/>
        <v>0</v>
      </c>
      <c r="BJ464" s="18" t="s">
        <v>8</v>
      </c>
      <c r="BK464" s="198">
        <f t="shared" si="39"/>
        <v>0</v>
      </c>
      <c r="BL464" s="18" t="s">
        <v>283</v>
      </c>
      <c r="BM464" s="197" t="s">
        <v>5702</v>
      </c>
    </row>
    <row r="465" spans="1:65" s="2" customFormat="1" ht="16.5" customHeight="1">
      <c r="A465" s="35"/>
      <c r="B465" s="36"/>
      <c r="C465" s="187" t="s">
        <v>1125</v>
      </c>
      <c r="D465" s="187" t="s">
        <v>160</v>
      </c>
      <c r="E465" s="188" t="s">
        <v>1733</v>
      </c>
      <c r="F465" s="189" t="s">
        <v>1734</v>
      </c>
      <c r="G465" s="190" t="s">
        <v>442</v>
      </c>
      <c r="H465" s="191">
        <v>1</v>
      </c>
      <c r="I465" s="192"/>
      <c r="J465" s="191">
        <f t="shared" si="30"/>
        <v>0</v>
      </c>
      <c r="K465" s="189" t="s">
        <v>1</v>
      </c>
      <c r="L465" s="40"/>
      <c r="M465" s="193" t="s">
        <v>1</v>
      </c>
      <c r="N465" s="194" t="s">
        <v>41</v>
      </c>
      <c r="O465" s="72"/>
      <c r="P465" s="195">
        <f t="shared" si="31"/>
        <v>0</v>
      </c>
      <c r="Q465" s="195">
        <v>0</v>
      </c>
      <c r="R465" s="195">
        <f t="shared" si="32"/>
        <v>0</v>
      </c>
      <c r="S465" s="195">
        <v>0</v>
      </c>
      <c r="T465" s="196">
        <f t="shared" si="33"/>
        <v>0</v>
      </c>
      <c r="U465" s="35"/>
      <c r="V465" s="35"/>
      <c r="W465" s="35"/>
      <c r="X465" s="35"/>
      <c r="Y465" s="35"/>
      <c r="Z465" s="35"/>
      <c r="AA465" s="35"/>
      <c r="AB465" s="35"/>
      <c r="AC465" s="35"/>
      <c r="AD465" s="35"/>
      <c r="AE465" s="35"/>
      <c r="AR465" s="197" t="s">
        <v>283</v>
      </c>
      <c r="AT465" s="197" t="s">
        <v>160</v>
      </c>
      <c r="AU465" s="197" t="s">
        <v>85</v>
      </c>
      <c r="AY465" s="18" t="s">
        <v>158</v>
      </c>
      <c r="BE465" s="198">
        <f t="shared" si="34"/>
        <v>0</v>
      </c>
      <c r="BF465" s="198">
        <f t="shared" si="35"/>
        <v>0</v>
      </c>
      <c r="BG465" s="198">
        <f t="shared" si="36"/>
        <v>0</v>
      </c>
      <c r="BH465" s="198">
        <f t="shared" si="37"/>
        <v>0</v>
      </c>
      <c r="BI465" s="198">
        <f t="shared" si="38"/>
        <v>0</v>
      </c>
      <c r="BJ465" s="18" t="s">
        <v>8</v>
      </c>
      <c r="BK465" s="198">
        <f t="shared" si="39"/>
        <v>0</v>
      </c>
      <c r="BL465" s="18" t="s">
        <v>283</v>
      </c>
      <c r="BM465" s="197" t="s">
        <v>5703</v>
      </c>
    </row>
    <row r="466" spans="1:65" s="2" customFormat="1" ht="16.5" customHeight="1">
      <c r="A466" s="35"/>
      <c r="B466" s="36"/>
      <c r="C466" s="187" t="s">
        <v>1130</v>
      </c>
      <c r="D466" s="187" t="s">
        <v>160</v>
      </c>
      <c r="E466" s="188" t="s">
        <v>1737</v>
      </c>
      <c r="F466" s="189" t="s">
        <v>1738</v>
      </c>
      <c r="G466" s="190" t="s">
        <v>1739</v>
      </c>
      <c r="H466" s="191">
        <v>20</v>
      </c>
      <c r="I466" s="192"/>
      <c r="J466" s="191">
        <f t="shared" si="30"/>
        <v>0</v>
      </c>
      <c r="K466" s="189" t="s">
        <v>1</v>
      </c>
      <c r="L466" s="40"/>
      <c r="M466" s="193" t="s">
        <v>1</v>
      </c>
      <c r="N466" s="194" t="s">
        <v>41</v>
      </c>
      <c r="O466" s="72"/>
      <c r="P466" s="195">
        <f t="shared" si="31"/>
        <v>0</v>
      </c>
      <c r="Q466" s="195">
        <v>0</v>
      </c>
      <c r="R466" s="195">
        <f t="shared" si="32"/>
        <v>0</v>
      </c>
      <c r="S466" s="195">
        <v>0</v>
      </c>
      <c r="T466" s="196">
        <f t="shared" si="33"/>
        <v>0</v>
      </c>
      <c r="U466" s="35"/>
      <c r="V466" s="35"/>
      <c r="W466" s="35"/>
      <c r="X466" s="35"/>
      <c r="Y466" s="35"/>
      <c r="Z466" s="35"/>
      <c r="AA466" s="35"/>
      <c r="AB466" s="35"/>
      <c r="AC466" s="35"/>
      <c r="AD466" s="35"/>
      <c r="AE466" s="35"/>
      <c r="AR466" s="197" t="s">
        <v>283</v>
      </c>
      <c r="AT466" s="197" t="s">
        <v>160</v>
      </c>
      <c r="AU466" s="197" t="s">
        <v>85</v>
      </c>
      <c r="AY466" s="18" t="s">
        <v>158</v>
      </c>
      <c r="BE466" s="198">
        <f t="shared" si="34"/>
        <v>0</v>
      </c>
      <c r="BF466" s="198">
        <f t="shared" si="35"/>
        <v>0</v>
      </c>
      <c r="BG466" s="198">
        <f t="shared" si="36"/>
        <v>0</v>
      </c>
      <c r="BH466" s="198">
        <f t="shared" si="37"/>
        <v>0</v>
      </c>
      <c r="BI466" s="198">
        <f t="shared" si="38"/>
        <v>0</v>
      </c>
      <c r="BJ466" s="18" t="s">
        <v>8</v>
      </c>
      <c r="BK466" s="198">
        <f t="shared" si="39"/>
        <v>0</v>
      </c>
      <c r="BL466" s="18" t="s">
        <v>283</v>
      </c>
      <c r="BM466" s="197" t="s">
        <v>5704</v>
      </c>
    </row>
    <row r="467" spans="1:65" s="2" customFormat="1" ht="16.5" customHeight="1">
      <c r="A467" s="35"/>
      <c r="B467" s="36"/>
      <c r="C467" s="187" t="s">
        <v>1137</v>
      </c>
      <c r="D467" s="187" t="s">
        <v>160</v>
      </c>
      <c r="E467" s="188" t="s">
        <v>1742</v>
      </c>
      <c r="F467" s="189" t="s">
        <v>1743</v>
      </c>
      <c r="G467" s="190" t="s">
        <v>1744</v>
      </c>
      <c r="H467" s="191">
        <v>1</v>
      </c>
      <c r="I467" s="192"/>
      <c r="J467" s="191">
        <f t="shared" si="30"/>
        <v>0</v>
      </c>
      <c r="K467" s="189" t="s">
        <v>1</v>
      </c>
      <c r="L467" s="40"/>
      <c r="M467" s="193" t="s">
        <v>1</v>
      </c>
      <c r="N467" s="194" t="s">
        <v>41</v>
      </c>
      <c r="O467" s="72"/>
      <c r="P467" s="195">
        <f t="shared" si="31"/>
        <v>0</v>
      </c>
      <c r="Q467" s="195">
        <v>0</v>
      </c>
      <c r="R467" s="195">
        <f t="shared" si="32"/>
        <v>0</v>
      </c>
      <c r="S467" s="195">
        <v>0</v>
      </c>
      <c r="T467" s="196">
        <f t="shared" si="33"/>
        <v>0</v>
      </c>
      <c r="U467" s="35"/>
      <c r="V467" s="35"/>
      <c r="W467" s="35"/>
      <c r="X467" s="35"/>
      <c r="Y467" s="35"/>
      <c r="Z467" s="35"/>
      <c r="AA467" s="35"/>
      <c r="AB467" s="35"/>
      <c r="AC467" s="35"/>
      <c r="AD467" s="35"/>
      <c r="AE467" s="35"/>
      <c r="AR467" s="197" t="s">
        <v>283</v>
      </c>
      <c r="AT467" s="197" t="s">
        <v>160</v>
      </c>
      <c r="AU467" s="197" t="s">
        <v>85</v>
      </c>
      <c r="AY467" s="18" t="s">
        <v>158</v>
      </c>
      <c r="BE467" s="198">
        <f t="shared" si="34"/>
        <v>0</v>
      </c>
      <c r="BF467" s="198">
        <f t="shared" si="35"/>
        <v>0</v>
      </c>
      <c r="BG467" s="198">
        <f t="shared" si="36"/>
        <v>0</v>
      </c>
      <c r="BH467" s="198">
        <f t="shared" si="37"/>
        <v>0</v>
      </c>
      <c r="BI467" s="198">
        <f t="shared" si="38"/>
        <v>0</v>
      </c>
      <c r="BJ467" s="18" t="s">
        <v>8</v>
      </c>
      <c r="BK467" s="198">
        <f t="shared" si="39"/>
        <v>0</v>
      </c>
      <c r="BL467" s="18" t="s">
        <v>283</v>
      </c>
      <c r="BM467" s="197" t="s">
        <v>5705</v>
      </c>
    </row>
    <row r="468" spans="1:65" s="2" customFormat="1" ht="21.75" customHeight="1">
      <c r="A468" s="35"/>
      <c r="B468" s="36"/>
      <c r="C468" s="187" t="s">
        <v>1142</v>
      </c>
      <c r="D468" s="187" t="s">
        <v>160</v>
      </c>
      <c r="E468" s="188" t="s">
        <v>1747</v>
      </c>
      <c r="F468" s="189" t="s">
        <v>1748</v>
      </c>
      <c r="G468" s="190" t="s">
        <v>309</v>
      </c>
      <c r="H468" s="191">
        <v>25</v>
      </c>
      <c r="I468" s="192"/>
      <c r="J468" s="191">
        <f t="shared" si="30"/>
        <v>0</v>
      </c>
      <c r="K468" s="189" t="s">
        <v>1</v>
      </c>
      <c r="L468" s="40"/>
      <c r="M468" s="193" t="s">
        <v>1</v>
      </c>
      <c r="N468" s="194" t="s">
        <v>41</v>
      </c>
      <c r="O468" s="72"/>
      <c r="P468" s="195">
        <f t="shared" si="31"/>
        <v>0</v>
      </c>
      <c r="Q468" s="195">
        <v>0</v>
      </c>
      <c r="R468" s="195">
        <f t="shared" si="32"/>
        <v>0</v>
      </c>
      <c r="S468" s="195">
        <v>0</v>
      </c>
      <c r="T468" s="196">
        <f t="shared" si="33"/>
        <v>0</v>
      </c>
      <c r="U468" s="35"/>
      <c r="V468" s="35"/>
      <c r="W468" s="35"/>
      <c r="X468" s="35"/>
      <c r="Y468" s="35"/>
      <c r="Z468" s="35"/>
      <c r="AA468" s="35"/>
      <c r="AB468" s="35"/>
      <c r="AC468" s="35"/>
      <c r="AD468" s="35"/>
      <c r="AE468" s="35"/>
      <c r="AR468" s="197" t="s">
        <v>283</v>
      </c>
      <c r="AT468" s="197" t="s">
        <v>160</v>
      </c>
      <c r="AU468" s="197" t="s">
        <v>85</v>
      </c>
      <c r="AY468" s="18" t="s">
        <v>158</v>
      </c>
      <c r="BE468" s="198">
        <f t="shared" si="34"/>
        <v>0</v>
      </c>
      <c r="BF468" s="198">
        <f t="shared" si="35"/>
        <v>0</v>
      </c>
      <c r="BG468" s="198">
        <f t="shared" si="36"/>
        <v>0</v>
      </c>
      <c r="BH468" s="198">
        <f t="shared" si="37"/>
        <v>0</v>
      </c>
      <c r="BI468" s="198">
        <f t="shared" si="38"/>
        <v>0</v>
      </c>
      <c r="BJ468" s="18" t="s">
        <v>8</v>
      </c>
      <c r="BK468" s="198">
        <f t="shared" si="39"/>
        <v>0</v>
      </c>
      <c r="BL468" s="18" t="s">
        <v>283</v>
      </c>
      <c r="BM468" s="197" t="s">
        <v>5706</v>
      </c>
    </row>
    <row r="469" spans="1:65" s="2" customFormat="1" ht="66.75" customHeight="1">
      <c r="A469" s="35"/>
      <c r="B469" s="36"/>
      <c r="C469" s="187" t="s">
        <v>1146</v>
      </c>
      <c r="D469" s="187" t="s">
        <v>160</v>
      </c>
      <c r="E469" s="188" t="s">
        <v>5707</v>
      </c>
      <c r="F469" s="189" t="s">
        <v>5708</v>
      </c>
      <c r="G469" s="190" t="s">
        <v>1718</v>
      </c>
      <c r="H469" s="191">
        <v>8</v>
      </c>
      <c r="I469" s="192"/>
      <c r="J469" s="191">
        <f t="shared" si="30"/>
        <v>0</v>
      </c>
      <c r="K469" s="189" t="s">
        <v>1</v>
      </c>
      <c r="L469" s="40"/>
      <c r="M469" s="193" t="s">
        <v>1</v>
      </c>
      <c r="N469" s="194" t="s">
        <v>41</v>
      </c>
      <c r="O469" s="72"/>
      <c r="P469" s="195">
        <f t="shared" si="31"/>
        <v>0</v>
      </c>
      <c r="Q469" s="195">
        <v>0</v>
      </c>
      <c r="R469" s="195">
        <f t="shared" si="32"/>
        <v>0</v>
      </c>
      <c r="S469" s="195">
        <v>0</v>
      </c>
      <c r="T469" s="196">
        <f t="shared" si="33"/>
        <v>0</v>
      </c>
      <c r="U469" s="35"/>
      <c r="V469" s="35"/>
      <c r="W469" s="35"/>
      <c r="X469" s="35"/>
      <c r="Y469" s="35"/>
      <c r="Z469" s="35"/>
      <c r="AA469" s="35"/>
      <c r="AB469" s="35"/>
      <c r="AC469" s="35"/>
      <c r="AD469" s="35"/>
      <c r="AE469" s="35"/>
      <c r="AR469" s="197" t="s">
        <v>283</v>
      </c>
      <c r="AT469" s="197" t="s">
        <v>160</v>
      </c>
      <c r="AU469" s="197" t="s">
        <v>85</v>
      </c>
      <c r="AY469" s="18" t="s">
        <v>158</v>
      </c>
      <c r="BE469" s="198">
        <f t="shared" si="34"/>
        <v>0</v>
      </c>
      <c r="BF469" s="198">
        <f t="shared" si="35"/>
        <v>0</v>
      </c>
      <c r="BG469" s="198">
        <f t="shared" si="36"/>
        <v>0</v>
      </c>
      <c r="BH469" s="198">
        <f t="shared" si="37"/>
        <v>0</v>
      </c>
      <c r="BI469" s="198">
        <f t="shared" si="38"/>
        <v>0</v>
      </c>
      <c r="BJ469" s="18" t="s">
        <v>8</v>
      </c>
      <c r="BK469" s="198">
        <f t="shared" si="39"/>
        <v>0</v>
      </c>
      <c r="BL469" s="18" t="s">
        <v>283</v>
      </c>
      <c r="BM469" s="197" t="s">
        <v>5709</v>
      </c>
    </row>
    <row r="470" spans="1:65" s="2" customFormat="1" ht="21.75" customHeight="1">
      <c r="A470" s="35"/>
      <c r="B470" s="36"/>
      <c r="C470" s="187" t="s">
        <v>1151</v>
      </c>
      <c r="D470" s="187" t="s">
        <v>160</v>
      </c>
      <c r="E470" s="188" t="s">
        <v>5710</v>
      </c>
      <c r="F470" s="189" t="s">
        <v>5711</v>
      </c>
      <c r="G470" s="190" t="s">
        <v>442</v>
      </c>
      <c r="H470" s="191">
        <v>1</v>
      </c>
      <c r="I470" s="192"/>
      <c r="J470" s="191">
        <f t="shared" si="30"/>
        <v>0</v>
      </c>
      <c r="K470" s="189" t="s">
        <v>1</v>
      </c>
      <c r="L470" s="40"/>
      <c r="M470" s="193" t="s">
        <v>1</v>
      </c>
      <c r="N470" s="194" t="s">
        <v>41</v>
      </c>
      <c r="O470" s="72"/>
      <c r="P470" s="195">
        <f t="shared" si="31"/>
        <v>0</v>
      </c>
      <c r="Q470" s="195">
        <v>0</v>
      </c>
      <c r="R470" s="195">
        <f t="shared" si="32"/>
        <v>0</v>
      </c>
      <c r="S470" s="195">
        <v>0</v>
      </c>
      <c r="T470" s="196">
        <f t="shared" si="33"/>
        <v>0</v>
      </c>
      <c r="U470" s="35"/>
      <c r="V470" s="35"/>
      <c r="W470" s="35"/>
      <c r="X470" s="35"/>
      <c r="Y470" s="35"/>
      <c r="Z470" s="35"/>
      <c r="AA470" s="35"/>
      <c r="AB470" s="35"/>
      <c r="AC470" s="35"/>
      <c r="AD470" s="35"/>
      <c r="AE470" s="35"/>
      <c r="AR470" s="197" t="s">
        <v>283</v>
      </c>
      <c r="AT470" s="197" t="s">
        <v>160</v>
      </c>
      <c r="AU470" s="197" t="s">
        <v>85</v>
      </c>
      <c r="AY470" s="18" t="s">
        <v>158</v>
      </c>
      <c r="BE470" s="198">
        <f t="shared" si="34"/>
        <v>0</v>
      </c>
      <c r="BF470" s="198">
        <f t="shared" si="35"/>
        <v>0</v>
      </c>
      <c r="BG470" s="198">
        <f t="shared" si="36"/>
        <v>0</v>
      </c>
      <c r="BH470" s="198">
        <f t="shared" si="37"/>
        <v>0</v>
      </c>
      <c r="BI470" s="198">
        <f t="shared" si="38"/>
        <v>0</v>
      </c>
      <c r="BJ470" s="18" t="s">
        <v>8</v>
      </c>
      <c r="BK470" s="198">
        <f t="shared" si="39"/>
        <v>0</v>
      </c>
      <c r="BL470" s="18" t="s">
        <v>283</v>
      </c>
      <c r="BM470" s="197" t="s">
        <v>5712</v>
      </c>
    </row>
    <row r="471" spans="1:65" s="2" customFormat="1" ht="16.5" customHeight="1">
      <c r="A471" s="35"/>
      <c r="B471" s="36"/>
      <c r="C471" s="187" t="s">
        <v>1156</v>
      </c>
      <c r="D471" s="187" t="s">
        <v>160</v>
      </c>
      <c r="E471" s="188" t="s">
        <v>1751</v>
      </c>
      <c r="F471" s="189" t="s">
        <v>1752</v>
      </c>
      <c r="G471" s="190" t="s">
        <v>442</v>
      </c>
      <c r="H471" s="191">
        <v>1</v>
      </c>
      <c r="I471" s="192"/>
      <c r="J471" s="191">
        <f t="shared" si="30"/>
        <v>0</v>
      </c>
      <c r="K471" s="189" t="s">
        <v>1</v>
      </c>
      <c r="L471" s="40"/>
      <c r="M471" s="193" t="s">
        <v>1</v>
      </c>
      <c r="N471" s="194" t="s">
        <v>41</v>
      </c>
      <c r="O471" s="72"/>
      <c r="P471" s="195">
        <f t="shared" si="31"/>
        <v>0</v>
      </c>
      <c r="Q471" s="195">
        <v>0</v>
      </c>
      <c r="R471" s="195">
        <f t="shared" si="32"/>
        <v>0</v>
      </c>
      <c r="S471" s="195">
        <v>0</v>
      </c>
      <c r="T471" s="196">
        <f t="shared" si="33"/>
        <v>0</v>
      </c>
      <c r="U471" s="35"/>
      <c r="V471" s="35"/>
      <c r="W471" s="35"/>
      <c r="X471" s="35"/>
      <c r="Y471" s="35"/>
      <c r="Z471" s="35"/>
      <c r="AA471" s="35"/>
      <c r="AB471" s="35"/>
      <c r="AC471" s="35"/>
      <c r="AD471" s="35"/>
      <c r="AE471" s="35"/>
      <c r="AR471" s="197" t="s">
        <v>283</v>
      </c>
      <c r="AT471" s="197" t="s">
        <v>160</v>
      </c>
      <c r="AU471" s="197" t="s">
        <v>85</v>
      </c>
      <c r="AY471" s="18" t="s">
        <v>158</v>
      </c>
      <c r="BE471" s="198">
        <f t="shared" si="34"/>
        <v>0</v>
      </c>
      <c r="BF471" s="198">
        <f t="shared" si="35"/>
        <v>0</v>
      </c>
      <c r="BG471" s="198">
        <f t="shared" si="36"/>
        <v>0</v>
      </c>
      <c r="BH471" s="198">
        <f t="shared" si="37"/>
        <v>0</v>
      </c>
      <c r="BI471" s="198">
        <f t="shared" si="38"/>
        <v>0</v>
      </c>
      <c r="BJ471" s="18" t="s">
        <v>8</v>
      </c>
      <c r="BK471" s="198">
        <f t="shared" si="39"/>
        <v>0</v>
      </c>
      <c r="BL471" s="18" t="s">
        <v>283</v>
      </c>
      <c r="BM471" s="197" t="s">
        <v>5713</v>
      </c>
    </row>
    <row r="472" spans="1:65" s="2" customFormat="1" ht="16.5" customHeight="1">
      <c r="A472" s="35"/>
      <c r="B472" s="36"/>
      <c r="C472" s="187" t="s">
        <v>1161</v>
      </c>
      <c r="D472" s="187" t="s">
        <v>160</v>
      </c>
      <c r="E472" s="188" t="s">
        <v>1755</v>
      </c>
      <c r="F472" s="189" t="s">
        <v>1756</v>
      </c>
      <c r="G472" s="190" t="s">
        <v>442</v>
      </c>
      <c r="H472" s="191">
        <v>1</v>
      </c>
      <c r="I472" s="192"/>
      <c r="J472" s="191">
        <f t="shared" si="30"/>
        <v>0</v>
      </c>
      <c r="K472" s="189" t="s">
        <v>1</v>
      </c>
      <c r="L472" s="40"/>
      <c r="M472" s="193" t="s">
        <v>1</v>
      </c>
      <c r="N472" s="194" t="s">
        <v>41</v>
      </c>
      <c r="O472" s="72"/>
      <c r="P472" s="195">
        <f t="shared" si="31"/>
        <v>0</v>
      </c>
      <c r="Q472" s="195">
        <v>0</v>
      </c>
      <c r="R472" s="195">
        <f t="shared" si="32"/>
        <v>0</v>
      </c>
      <c r="S472" s="195">
        <v>0</v>
      </c>
      <c r="T472" s="196">
        <f t="shared" si="33"/>
        <v>0</v>
      </c>
      <c r="U472" s="35"/>
      <c r="V472" s="35"/>
      <c r="W472" s="35"/>
      <c r="X472" s="35"/>
      <c r="Y472" s="35"/>
      <c r="Z472" s="35"/>
      <c r="AA472" s="35"/>
      <c r="AB472" s="35"/>
      <c r="AC472" s="35"/>
      <c r="AD472" s="35"/>
      <c r="AE472" s="35"/>
      <c r="AR472" s="197" t="s">
        <v>283</v>
      </c>
      <c r="AT472" s="197" t="s">
        <v>160</v>
      </c>
      <c r="AU472" s="197" t="s">
        <v>85</v>
      </c>
      <c r="AY472" s="18" t="s">
        <v>158</v>
      </c>
      <c r="BE472" s="198">
        <f t="shared" si="34"/>
        <v>0</v>
      </c>
      <c r="BF472" s="198">
        <f t="shared" si="35"/>
        <v>0</v>
      </c>
      <c r="BG472" s="198">
        <f t="shared" si="36"/>
        <v>0</v>
      </c>
      <c r="BH472" s="198">
        <f t="shared" si="37"/>
        <v>0</v>
      </c>
      <c r="BI472" s="198">
        <f t="shared" si="38"/>
        <v>0</v>
      </c>
      <c r="BJ472" s="18" t="s">
        <v>8</v>
      </c>
      <c r="BK472" s="198">
        <f t="shared" si="39"/>
        <v>0</v>
      </c>
      <c r="BL472" s="18" t="s">
        <v>283</v>
      </c>
      <c r="BM472" s="197" t="s">
        <v>5714</v>
      </c>
    </row>
    <row r="473" spans="1:65" s="2" customFormat="1" ht="16.5" customHeight="1">
      <c r="A473" s="35"/>
      <c r="B473" s="36"/>
      <c r="C473" s="247" t="s">
        <v>1165</v>
      </c>
      <c r="D473" s="247" t="s">
        <v>250</v>
      </c>
      <c r="E473" s="248" t="s">
        <v>1759</v>
      </c>
      <c r="F473" s="249" t="s">
        <v>1760</v>
      </c>
      <c r="G473" s="250" t="s">
        <v>1761</v>
      </c>
      <c r="H473" s="251">
        <v>15</v>
      </c>
      <c r="I473" s="252"/>
      <c r="J473" s="251">
        <f t="shared" si="30"/>
        <v>0</v>
      </c>
      <c r="K473" s="249" t="s">
        <v>1</v>
      </c>
      <c r="L473" s="253"/>
      <c r="M473" s="254" t="s">
        <v>1</v>
      </c>
      <c r="N473" s="255" t="s">
        <v>41</v>
      </c>
      <c r="O473" s="72"/>
      <c r="P473" s="195">
        <f t="shared" si="31"/>
        <v>0</v>
      </c>
      <c r="Q473" s="195">
        <v>0</v>
      </c>
      <c r="R473" s="195">
        <f t="shared" si="32"/>
        <v>0</v>
      </c>
      <c r="S473" s="195">
        <v>0</v>
      </c>
      <c r="T473" s="196">
        <f t="shared" si="33"/>
        <v>0</v>
      </c>
      <c r="U473" s="35"/>
      <c r="V473" s="35"/>
      <c r="W473" s="35"/>
      <c r="X473" s="35"/>
      <c r="Y473" s="35"/>
      <c r="Z473" s="35"/>
      <c r="AA473" s="35"/>
      <c r="AB473" s="35"/>
      <c r="AC473" s="35"/>
      <c r="AD473" s="35"/>
      <c r="AE473" s="35"/>
      <c r="AR473" s="197" t="s">
        <v>373</v>
      </c>
      <c r="AT473" s="197" t="s">
        <v>250</v>
      </c>
      <c r="AU473" s="197" t="s">
        <v>85</v>
      </c>
      <c r="AY473" s="18" t="s">
        <v>158</v>
      </c>
      <c r="BE473" s="198">
        <f t="shared" si="34"/>
        <v>0</v>
      </c>
      <c r="BF473" s="198">
        <f t="shared" si="35"/>
        <v>0</v>
      </c>
      <c r="BG473" s="198">
        <f t="shared" si="36"/>
        <v>0</v>
      </c>
      <c r="BH473" s="198">
        <f t="shared" si="37"/>
        <v>0</v>
      </c>
      <c r="BI473" s="198">
        <f t="shared" si="38"/>
        <v>0</v>
      </c>
      <c r="BJ473" s="18" t="s">
        <v>8</v>
      </c>
      <c r="BK473" s="198">
        <f t="shared" si="39"/>
        <v>0</v>
      </c>
      <c r="BL473" s="18" t="s">
        <v>283</v>
      </c>
      <c r="BM473" s="197" t="s">
        <v>5715</v>
      </c>
    </row>
    <row r="474" spans="1:65" s="12" customFormat="1" ht="22.9" customHeight="1">
      <c r="B474" s="171"/>
      <c r="C474" s="172"/>
      <c r="D474" s="173" t="s">
        <v>75</v>
      </c>
      <c r="E474" s="185" t="s">
        <v>1763</v>
      </c>
      <c r="F474" s="185" t="s">
        <v>1764</v>
      </c>
      <c r="G474" s="172"/>
      <c r="H474" s="172"/>
      <c r="I474" s="175"/>
      <c r="J474" s="186">
        <f>BK474</f>
        <v>0</v>
      </c>
      <c r="K474" s="172"/>
      <c r="L474" s="177"/>
      <c r="M474" s="178"/>
      <c r="N474" s="179"/>
      <c r="O474" s="179"/>
      <c r="P474" s="180">
        <f>SUM(P475:P527)</f>
        <v>0</v>
      </c>
      <c r="Q474" s="179"/>
      <c r="R474" s="180">
        <f>SUM(R475:R527)</f>
        <v>0</v>
      </c>
      <c r="S474" s="179"/>
      <c r="T474" s="181">
        <f>SUM(T475:T527)</f>
        <v>0</v>
      </c>
      <c r="AR474" s="182" t="s">
        <v>85</v>
      </c>
      <c r="AT474" s="183" t="s">
        <v>75</v>
      </c>
      <c r="AU474" s="183" t="s">
        <v>8</v>
      </c>
      <c r="AY474" s="182" t="s">
        <v>158</v>
      </c>
      <c r="BK474" s="184">
        <f>SUM(BK475:BK527)</f>
        <v>0</v>
      </c>
    </row>
    <row r="475" spans="1:65" s="2" customFormat="1" ht="16.5" customHeight="1">
      <c r="A475" s="35"/>
      <c r="B475" s="36"/>
      <c r="C475" s="247" t="s">
        <v>1169</v>
      </c>
      <c r="D475" s="247" t="s">
        <v>250</v>
      </c>
      <c r="E475" s="248" t="s">
        <v>1766</v>
      </c>
      <c r="F475" s="249" t="s">
        <v>1767</v>
      </c>
      <c r="G475" s="250" t="s">
        <v>309</v>
      </c>
      <c r="H475" s="251">
        <v>465</v>
      </c>
      <c r="I475" s="252"/>
      <c r="J475" s="251">
        <f t="shared" ref="J475:J506" si="40">ROUND(I475*H475,0)</f>
        <v>0</v>
      </c>
      <c r="K475" s="249" t="s">
        <v>1</v>
      </c>
      <c r="L475" s="253"/>
      <c r="M475" s="254" t="s">
        <v>1</v>
      </c>
      <c r="N475" s="255" t="s">
        <v>41</v>
      </c>
      <c r="O475" s="72"/>
      <c r="P475" s="195">
        <f t="shared" ref="P475:P506" si="41">O475*H475</f>
        <v>0</v>
      </c>
      <c r="Q475" s="195">
        <v>0</v>
      </c>
      <c r="R475" s="195">
        <f t="shared" ref="R475:R506" si="42">Q475*H475</f>
        <v>0</v>
      </c>
      <c r="S475" s="195">
        <v>0</v>
      </c>
      <c r="T475" s="196">
        <f t="shared" ref="T475:T506" si="43">S475*H475</f>
        <v>0</v>
      </c>
      <c r="U475" s="35"/>
      <c r="V475" s="35"/>
      <c r="W475" s="35"/>
      <c r="X475" s="35"/>
      <c r="Y475" s="35"/>
      <c r="Z475" s="35"/>
      <c r="AA475" s="35"/>
      <c r="AB475" s="35"/>
      <c r="AC475" s="35"/>
      <c r="AD475" s="35"/>
      <c r="AE475" s="35"/>
      <c r="AR475" s="197" t="s">
        <v>373</v>
      </c>
      <c r="AT475" s="197" t="s">
        <v>250</v>
      </c>
      <c r="AU475" s="197" t="s">
        <v>85</v>
      </c>
      <c r="AY475" s="18" t="s">
        <v>158</v>
      </c>
      <c r="BE475" s="198">
        <f t="shared" ref="BE475:BE506" si="44">IF(N475="základní",J475,0)</f>
        <v>0</v>
      </c>
      <c r="BF475" s="198">
        <f t="shared" ref="BF475:BF506" si="45">IF(N475="snížená",J475,0)</f>
        <v>0</v>
      </c>
      <c r="BG475" s="198">
        <f t="shared" ref="BG475:BG506" si="46">IF(N475="zákl. přenesená",J475,0)</f>
        <v>0</v>
      </c>
      <c r="BH475" s="198">
        <f t="shared" ref="BH475:BH506" si="47">IF(N475="sníž. přenesená",J475,0)</f>
        <v>0</v>
      </c>
      <c r="BI475" s="198">
        <f t="shared" ref="BI475:BI506" si="48">IF(N475="nulová",J475,0)</f>
        <v>0</v>
      </c>
      <c r="BJ475" s="18" t="s">
        <v>8</v>
      </c>
      <c r="BK475" s="198">
        <f t="shared" ref="BK475:BK506" si="49">ROUND(I475*H475,0)</f>
        <v>0</v>
      </c>
      <c r="BL475" s="18" t="s">
        <v>283</v>
      </c>
      <c r="BM475" s="197" t="s">
        <v>5716</v>
      </c>
    </row>
    <row r="476" spans="1:65" s="2" customFormat="1" ht="16.5" customHeight="1">
      <c r="A476" s="35"/>
      <c r="B476" s="36"/>
      <c r="C476" s="247" t="s">
        <v>1173</v>
      </c>
      <c r="D476" s="247" t="s">
        <v>250</v>
      </c>
      <c r="E476" s="248" t="s">
        <v>1770</v>
      </c>
      <c r="F476" s="249" t="s">
        <v>1771</v>
      </c>
      <c r="G476" s="250" t="s">
        <v>309</v>
      </c>
      <c r="H476" s="251">
        <v>350</v>
      </c>
      <c r="I476" s="252"/>
      <c r="J476" s="251">
        <f t="shared" si="40"/>
        <v>0</v>
      </c>
      <c r="K476" s="249" t="s">
        <v>1</v>
      </c>
      <c r="L476" s="253"/>
      <c r="M476" s="254" t="s">
        <v>1</v>
      </c>
      <c r="N476" s="255" t="s">
        <v>41</v>
      </c>
      <c r="O476" s="72"/>
      <c r="P476" s="195">
        <f t="shared" si="41"/>
        <v>0</v>
      </c>
      <c r="Q476" s="195">
        <v>0</v>
      </c>
      <c r="R476" s="195">
        <f t="shared" si="42"/>
        <v>0</v>
      </c>
      <c r="S476" s="195">
        <v>0</v>
      </c>
      <c r="T476" s="196">
        <f t="shared" si="43"/>
        <v>0</v>
      </c>
      <c r="U476" s="35"/>
      <c r="V476" s="35"/>
      <c r="W476" s="35"/>
      <c r="X476" s="35"/>
      <c r="Y476" s="35"/>
      <c r="Z476" s="35"/>
      <c r="AA476" s="35"/>
      <c r="AB476" s="35"/>
      <c r="AC476" s="35"/>
      <c r="AD476" s="35"/>
      <c r="AE476" s="35"/>
      <c r="AR476" s="197" t="s">
        <v>373</v>
      </c>
      <c r="AT476" s="197" t="s">
        <v>250</v>
      </c>
      <c r="AU476" s="197" t="s">
        <v>85</v>
      </c>
      <c r="AY476" s="18" t="s">
        <v>158</v>
      </c>
      <c r="BE476" s="198">
        <f t="shared" si="44"/>
        <v>0</v>
      </c>
      <c r="BF476" s="198">
        <f t="shared" si="45"/>
        <v>0</v>
      </c>
      <c r="BG476" s="198">
        <f t="shared" si="46"/>
        <v>0</v>
      </c>
      <c r="BH476" s="198">
        <f t="shared" si="47"/>
        <v>0</v>
      </c>
      <c r="BI476" s="198">
        <f t="shared" si="48"/>
        <v>0</v>
      </c>
      <c r="BJ476" s="18" t="s">
        <v>8</v>
      </c>
      <c r="BK476" s="198">
        <f t="shared" si="49"/>
        <v>0</v>
      </c>
      <c r="BL476" s="18" t="s">
        <v>283</v>
      </c>
      <c r="BM476" s="197" t="s">
        <v>5717</v>
      </c>
    </row>
    <row r="477" spans="1:65" s="2" customFormat="1" ht="16.5" customHeight="1">
      <c r="A477" s="35"/>
      <c r="B477" s="36"/>
      <c r="C477" s="247" t="s">
        <v>1178</v>
      </c>
      <c r="D477" s="247" t="s">
        <v>250</v>
      </c>
      <c r="E477" s="248" t="s">
        <v>1774</v>
      </c>
      <c r="F477" s="249" t="s">
        <v>1775</v>
      </c>
      <c r="G477" s="250" t="s">
        <v>309</v>
      </c>
      <c r="H477" s="251">
        <v>65</v>
      </c>
      <c r="I477" s="252"/>
      <c r="J477" s="251">
        <f t="shared" si="40"/>
        <v>0</v>
      </c>
      <c r="K477" s="249" t="s">
        <v>1</v>
      </c>
      <c r="L477" s="253"/>
      <c r="M477" s="254" t="s">
        <v>1</v>
      </c>
      <c r="N477" s="255" t="s">
        <v>41</v>
      </c>
      <c r="O477" s="72"/>
      <c r="P477" s="195">
        <f t="shared" si="41"/>
        <v>0</v>
      </c>
      <c r="Q477" s="195">
        <v>0</v>
      </c>
      <c r="R477" s="195">
        <f t="shared" si="42"/>
        <v>0</v>
      </c>
      <c r="S477" s="195">
        <v>0</v>
      </c>
      <c r="T477" s="196">
        <f t="shared" si="43"/>
        <v>0</v>
      </c>
      <c r="U477" s="35"/>
      <c r="V477" s="35"/>
      <c r="W477" s="35"/>
      <c r="X477" s="35"/>
      <c r="Y477" s="35"/>
      <c r="Z477" s="35"/>
      <c r="AA477" s="35"/>
      <c r="AB477" s="35"/>
      <c r="AC477" s="35"/>
      <c r="AD477" s="35"/>
      <c r="AE477" s="35"/>
      <c r="AR477" s="197" t="s">
        <v>373</v>
      </c>
      <c r="AT477" s="197" t="s">
        <v>250</v>
      </c>
      <c r="AU477" s="197" t="s">
        <v>85</v>
      </c>
      <c r="AY477" s="18" t="s">
        <v>158</v>
      </c>
      <c r="BE477" s="198">
        <f t="shared" si="44"/>
        <v>0</v>
      </c>
      <c r="BF477" s="198">
        <f t="shared" si="45"/>
        <v>0</v>
      </c>
      <c r="BG477" s="198">
        <f t="shared" si="46"/>
        <v>0</v>
      </c>
      <c r="BH477" s="198">
        <f t="shared" si="47"/>
        <v>0</v>
      </c>
      <c r="BI477" s="198">
        <f t="shared" si="48"/>
        <v>0</v>
      </c>
      <c r="BJ477" s="18" t="s">
        <v>8</v>
      </c>
      <c r="BK477" s="198">
        <f t="shared" si="49"/>
        <v>0</v>
      </c>
      <c r="BL477" s="18" t="s">
        <v>283</v>
      </c>
      <c r="BM477" s="197" t="s">
        <v>5718</v>
      </c>
    </row>
    <row r="478" spans="1:65" s="2" customFormat="1" ht="16.5" customHeight="1">
      <c r="A478" s="35"/>
      <c r="B478" s="36"/>
      <c r="C478" s="247" t="s">
        <v>1182</v>
      </c>
      <c r="D478" s="247" t="s">
        <v>250</v>
      </c>
      <c r="E478" s="248" t="s">
        <v>1778</v>
      </c>
      <c r="F478" s="249" t="s">
        <v>1779</v>
      </c>
      <c r="G478" s="250" t="s">
        <v>309</v>
      </c>
      <c r="H478" s="251">
        <v>35</v>
      </c>
      <c r="I478" s="252"/>
      <c r="J478" s="251">
        <f t="shared" si="40"/>
        <v>0</v>
      </c>
      <c r="K478" s="249" t="s">
        <v>1</v>
      </c>
      <c r="L478" s="253"/>
      <c r="M478" s="254" t="s">
        <v>1</v>
      </c>
      <c r="N478" s="255" t="s">
        <v>41</v>
      </c>
      <c r="O478" s="72"/>
      <c r="P478" s="195">
        <f t="shared" si="41"/>
        <v>0</v>
      </c>
      <c r="Q478" s="195">
        <v>0</v>
      </c>
      <c r="R478" s="195">
        <f t="shared" si="42"/>
        <v>0</v>
      </c>
      <c r="S478" s="195">
        <v>0</v>
      </c>
      <c r="T478" s="196">
        <f t="shared" si="43"/>
        <v>0</v>
      </c>
      <c r="U478" s="35"/>
      <c r="V478" s="35"/>
      <c r="W478" s="35"/>
      <c r="X478" s="35"/>
      <c r="Y478" s="35"/>
      <c r="Z478" s="35"/>
      <c r="AA478" s="35"/>
      <c r="AB478" s="35"/>
      <c r="AC478" s="35"/>
      <c r="AD478" s="35"/>
      <c r="AE478" s="35"/>
      <c r="AR478" s="197" t="s">
        <v>373</v>
      </c>
      <c r="AT478" s="197" t="s">
        <v>250</v>
      </c>
      <c r="AU478" s="197" t="s">
        <v>85</v>
      </c>
      <c r="AY478" s="18" t="s">
        <v>158</v>
      </c>
      <c r="BE478" s="198">
        <f t="shared" si="44"/>
        <v>0</v>
      </c>
      <c r="BF478" s="198">
        <f t="shared" si="45"/>
        <v>0</v>
      </c>
      <c r="BG478" s="198">
        <f t="shared" si="46"/>
        <v>0</v>
      </c>
      <c r="BH478" s="198">
        <f t="shared" si="47"/>
        <v>0</v>
      </c>
      <c r="BI478" s="198">
        <f t="shared" si="48"/>
        <v>0</v>
      </c>
      <c r="BJ478" s="18" t="s">
        <v>8</v>
      </c>
      <c r="BK478" s="198">
        <f t="shared" si="49"/>
        <v>0</v>
      </c>
      <c r="BL478" s="18" t="s">
        <v>283</v>
      </c>
      <c r="BM478" s="197" t="s">
        <v>5719</v>
      </c>
    </row>
    <row r="479" spans="1:65" s="2" customFormat="1" ht="16.5" customHeight="1">
      <c r="A479" s="35"/>
      <c r="B479" s="36"/>
      <c r="C479" s="247" t="s">
        <v>1186</v>
      </c>
      <c r="D479" s="247" t="s">
        <v>250</v>
      </c>
      <c r="E479" s="248" t="s">
        <v>1782</v>
      </c>
      <c r="F479" s="249" t="s">
        <v>1783</v>
      </c>
      <c r="G479" s="250" t="s">
        <v>309</v>
      </c>
      <c r="H479" s="251">
        <v>80</v>
      </c>
      <c r="I479" s="252"/>
      <c r="J479" s="251">
        <f t="shared" si="40"/>
        <v>0</v>
      </c>
      <c r="K479" s="249" t="s">
        <v>1</v>
      </c>
      <c r="L479" s="253"/>
      <c r="M479" s="254" t="s">
        <v>1</v>
      </c>
      <c r="N479" s="255" t="s">
        <v>41</v>
      </c>
      <c r="O479" s="72"/>
      <c r="P479" s="195">
        <f t="shared" si="41"/>
        <v>0</v>
      </c>
      <c r="Q479" s="195">
        <v>0</v>
      </c>
      <c r="R479" s="195">
        <f t="shared" si="42"/>
        <v>0</v>
      </c>
      <c r="S479" s="195">
        <v>0</v>
      </c>
      <c r="T479" s="196">
        <f t="shared" si="43"/>
        <v>0</v>
      </c>
      <c r="U479" s="35"/>
      <c r="V479" s="35"/>
      <c r="W479" s="35"/>
      <c r="X479" s="35"/>
      <c r="Y479" s="35"/>
      <c r="Z479" s="35"/>
      <c r="AA479" s="35"/>
      <c r="AB479" s="35"/>
      <c r="AC479" s="35"/>
      <c r="AD479" s="35"/>
      <c r="AE479" s="35"/>
      <c r="AR479" s="197" t="s">
        <v>373</v>
      </c>
      <c r="AT479" s="197" t="s">
        <v>250</v>
      </c>
      <c r="AU479" s="197" t="s">
        <v>85</v>
      </c>
      <c r="AY479" s="18" t="s">
        <v>158</v>
      </c>
      <c r="BE479" s="198">
        <f t="shared" si="44"/>
        <v>0</v>
      </c>
      <c r="BF479" s="198">
        <f t="shared" si="45"/>
        <v>0</v>
      </c>
      <c r="BG479" s="198">
        <f t="shared" si="46"/>
        <v>0</v>
      </c>
      <c r="BH479" s="198">
        <f t="shared" si="47"/>
        <v>0</v>
      </c>
      <c r="BI479" s="198">
        <f t="shared" si="48"/>
        <v>0</v>
      </c>
      <c r="BJ479" s="18" t="s">
        <v>8</v>
      </c>
      <c r="BK479" s="198">
        <f t="shared" si="49"/>
        <v>0</v>
      </c>
      <c r="BL479" s="18" t="s">
        <v>283</v>
      </c>
      <c r="BM479" s="197" t="s">
        <v>5720</v>
      </c>
    </row>
    <row r="480" spans="1:65" s="2" customFormat="1" ht="16.5" customHeight="1">
      <c r="A480" s="35"/>
      <c r="B480" s="36"/>
      <c r="C480" s="247" t="s">
        <v>1190</v>
      </c>
      <c r="D480" s="247" t="s">
        <v>250</v>
      </c>
      <c r="E480" s="248" t="s">
        <v>1786</v>
      </c>
      <c r="F480" s="249" t="s">
        <v>1787</v>
      </c>
      <c r="G480" s="250" t="s">
        <v>309</v>
      </c>
      <c r="H480" s="251">
        <v>835</v>
      </c>
      <c r="I480" s="252"/>
      <c r="J480" s="251">
        <f t="shared" si="40"/>
        <v>0</v>
      </c>
      <c r="K480" s="249" t="s">
        <v>1</v>
      </c>
      <c r="L480" s="253"/>
      <c r="M480" s="254" t="s">
        <v>1</v>
      </c>
      <c r="N480" s="255" t="s">
        <v>41</v>
      </c>
      <c r="O480" s="72"/>
      <c r="P480" s="195">
        <f t="shared" si="41"/>
        <v>0</v>
      </c>
      <c r="Q480" s="195">
        <v>0</v>
      </c>
      <c r="R480" s="195">
        <f t="shared" si="42"/>
        <v>0</v>
      </c>
      <c r="S480" s="195">
        <v>0</v>
      </c>
      <c r="T480" s="196">
        <f t="shared" si="43"/>
        <v>0</v>
      </c>
      <c r="U480" s="35"/>
      <c r="V480" s="35"/>
      <c r="W480" s="35"/>
      <c r="X480" s="35"/>
      <c r="Y480" s="35"/>
      <c r="Z480" s="35"/>
      <c r="AA480" s="35"/>
      <c r="AB480" s="35"/>
      <c r="AC480" s="35"/>
      <c r="AD480" s="35"/>
      <c r="AE480" s="35"/>
      <c r="AR480" s="197" t="s">
        <v>373</v>
      </c>
      <c r="AT480" s="197" t="s">
        <v>250</v>
      </c>
      <c r="AU480" s="197" t="s">
        <v>85</v>
      </c>
      <c r="AY480" s="18" t="s">
        <v>158</v>
      </c>
      <c r="BE480" s="198">
        <f t="shared" si="44"/>
        <v>0</v>
      </c>
      <c r="BF480" s="198">
        <f t="shared" si="45"/>
        <v>0</v>
      </c>
      <c r="BG480" s="198">
        <f t="shared" si="46"/>
        <v>0</v>
      </c>
      <c r="BH480" s="198">
        <f t="shared" si="47"/>
        <v>0</v>
      </c>
      <c r="BI480" s="198">
        <f t="shared" si="48"/>
        <v>0</v>
      </c>
      <c r="BJ480" s="18" t="s">
        <v>8</v>
      </c>
      <c r="BK480" s="198">
        <f t="shared" si="49"/>
        <v>0</v>
      </c>
      <c r="BL480" s="18" t="s">
        <v>283</v>
      </c>
      <c r="BM480" s="197" t="s">
        <v>5721</v>
      </c>
    </row>
    <row r="481" spans="1:65" s="2" customFormat="1" ht="16.5" customHeight="1">
      <c r="A481" s="35"/>
      <c r="B481" s="36"/>
      <c r="C481" s="247" t="s">
        <v>1194</v>
      </c>
      <c r="D481" s="247" t="s">
        <v>250</v>
      </c>
      <c r="E481" s="248" t="s">
        <v>1790</v>
      </c>
      <c r="F481" s="249" t="s">
        <v>1791</v>
      </c>
      <c r="G481" s="250" t="s">
        <v>309</v>
      </c>
      <c r="H481" s="251">
        <v>185</v>
      </c>
      <c r="I481" s="252"/>
      <c r="J481" s="251">
        <f t="shared" si="40"/>
        <v>0</v>
      </c>
      <c r="K481" s="249" t="s">
        <v>1</v>
      </c>
      <c r="L481" s="253"/>
      <c r="M481" s="254" t="s">
        <v>1</v>
      </c>
      <c r="N481" s="255" t="s">
        <v>41</v>
      </c>
      <c r="O481" s="72"/>
      <c r="P481" s="195">
        <f t="shared" si="41"/>
        <v>0</v>
      </c>
      <c r="Q481" s="195">
        <v>0</v>
      </c>
      <c r="R481" s="195">
        <f t="shared" si="42"/>
        <v>0</v>
      </c>
      <c r="S481" s="195">
        <v>0</v>
      </c>
      <c r="T481" s="196">
        <f t="shared" si="43"/>
        <v>0</v>
      </c>
      <c r="U481" s="35"/>
      <c r="V481" s="35"/>
      <c r="W481" s="35"/>
      <c r="X481" s="35"/>
      <c r="Y481" s="35"/>
      <c r="Z481" s="35"/>
      <c r="AA481" s="35"/>
      <c r="AB481" s="35"/>
      <c r="AC481" s="35"/>
      <c r="AD481" s="35"/>
      <c r="AE481" s="35"/>
      <c r="AR481" s="197" t="s">
        <v>373</v>
      </c>
      <c r="AT481" s="197" t="s">
        <v>250</v>
      </c>
      <c r="AU481" s="197" t="s">
        <v>85</v>
      </c>
      <c r="AY481" s="18" t="s">
        <v>158</v>
      </c>
      <c r="BE481" s="198">
        <f t="shared" si="44"/>
        <v>0</v>
      </c>
      <c r="BF481" s="198">
        <f t="shared" si="45"/>
        <v>0</v>
      </c>
      <c r="BG481" s="198">
        <f t="shared" si="46"/>
        <v>0</v>
      </c>
      <c r="BH481" s="198">
        <f t="shared" si="47"/>
        <v>0</v>
      </c>
      <c r="BI481" s="198">
        <f t="shared" si="48"/>
        <v>0</v>
      </c>
      <c r="BJ481" s="18" t="s">
        <v>8</v>
      </c>
      <c r="BK481" s="198">
        <f t="shared" si="49"/>
        <v>0</v>
      </c>
      <c r="BL481" s="18" t="s">
        <v>283</v>
      </c>
      <c r="BM481" s="197" t="s">
        <v>5722</v>
      </c>
    </row>
    <row r="482" spans="1:65" s="2" customFormat="1" ht="16.5" customHeight="1">
      <c r="A482" s="35"/>
      <c r="B482" s="36"/>
      <c r="C482" s="247" t="s">
        <v>1198</v>
      </c>
      <c r="D482" s="247" t="s">
        <v>250</v>
      </c>
      <c r="E482" s="248" t="s">
        <v>1794</v>
      </c>
      <c r="F482" s="249" t="s">
        <v>1795</v>
      </c>
      <c r="G482" s="250" t="s">
        <v>309</v>
      </c>
      <c r="H482" s="251">
        <v>80</v>
      </c>
      <c r="I482" s="252"/>
      <c r="J482" s="251">
        <f t="shared" si="40"/>
        <v>0</v>
      </c>
      <c r="K482" s="249" t="s">
        <v>1</v>
      </c>
      <c r="L482" s="253"/>
      <c r="M482" s="254" t="s">
        <v>1</v>
      </c>
      <c r="N482" s="255" t="s">
        <v>41</v>
      </c>
      <c r="O482" s="72"/>
      <c r="P482" s="195">
        <f t="shared" si="41"/>
        <v>0</v>
      </c>
      <c r="Q482" s="195">
        <v>0</v>
      </c>
      <c r="R482" s="195">
        <f t="shared" si="42"/>
        <v>0</v>
      </c>
      <c r="S482" s="195">
        <v>0</v>
      </c>
      <c r="T482" s="196">
        <f t="shared" si="43"/>
        <v>0</v>
      </c>
      <c r="U482" s="35"/>
      <c r="V482" s="35"/>
      <c r="W482" s="35"/>
      <c r="X482" s="35"/>
      <c r="Y482" s="35"/>
      <c r="Z482" s="35"/>
      <c r="AA482" s="35"/>
      <c r="AB482" s="35"/>
      <c r="AC482" s="35"/>
      <c r="AD482" s="35"/>
      <c r="AE482" s="35"/>
      <c r="AR482" s="197" t="s">
        <v>373</v>
      </c>
      <c r="AT482" s="197" t="s">
        <v>250</v>
      </c>
      <c r="AU482" s="197" t="s">
        <v>85</v>
      </c>
      <c r="AY482" s="18" t="s">
        <v>158</v>
      </c>
      <c r="BE482" s="198">
        <f t="shared" si="44"/>
        <v>0</v>
      </c>
      <c r="BF482" s="198">
        <f t="shared" si="45"/>
        <v>0</v>
      </c>
      <c r="BG482" s="198">
        <f t="shared" si="46"/>
        <v>0</v>
      </c>
      <c r="BH482" s="198">
        <f t="shared" si="47"/>
        <v>0</v>
      </c>
      <c r="BI482" s="198">
        <f t="shared" si="48"/>
        <v>0</v>
      </c>
      <c r="BJ482" s="18" t="s">
        <v>8</v>
      </c>
      <c r="BK482" s="198">
        <f t="shared" si="49"/>
        <v>0</v>
      </c>
      <c r="BL482" s="18" t="s">
        <v>283</v>
      </c>
      <c r="BM482" s="197" t="s">
        <v>5723</v>
      </c>
    </row>
    <row r="483" spans="1:65" s="2" customFormat="1" ht="16.5" customHeight="1">
      <c r="A483" s="35"/>
      <c r="B483" s="36"/>
      <c r="C483" s="247" t="s">
        <v>1204</v>
      </c>
      <c r="D483" s="247" t="s">
        <v>250</v>
      </c>
      <c r="E483" s="248" t="s">
        <v>1818</v>
      </c>
      <c r="F483" s="249" t="s">
        <v>1819</v>
      </c>
      <c r="G483" s="250" t="s">
        <v>309</v>
      </c>
      <c r="H483" s="251">
        <v>50</v>
      </c>
      <c r="I483" s="252"/>
      <c r="J483" s="251">
        <f t="shared" si="40"/>
        <v>0</v>
      </c>
      <c r="K483" s="249" t="s">
        <v>1</v>
      </c>
      <c r="L483" s="253"/>
      <c r="M483" s="254" t="s">
        <v>1</v>
      </c>
      <c r="N483" s="255" t="s">
        <v>41</v>
      </c>
      <c r="O483" s="72"/>
      <c r="P483" s="195">
        <f t="shared" si="41"/>
        <v>0</v>
      </c>
      <c r="Q483" s="195">
        <v>0</v>
      </c>
      <c r="R483" s="195">
        <f t="shared" si="42"/>
        <v>0</v>
      </c>
      <c r="S483" s="195">
        <v>0</v>
      </c>
      <c r="T483" s="196">
        <f t="shared" si="43"/>
        <v>0</v>
      </c>
      <c r="U483" s="35"/>
      <c r="V483" s="35"/>
      <c r="W483" s="35"/>
      <c r="X483" s="35"/>
      <c r="Y483" s="35"/>
      <c r="Z483" s="35"/>
      <c r="AA483" s="35"/>
      <c r="AB483" s="35"/>
      <c r="AC483" s="35"/>
      <c r="AD483" s="35"/>
      <c r="AE483" s="35"/>
      <c r="AR483" s="197" t="s">
        <v>373</v>
      </c>
      <c r="AT483" s="197" t="s">
        <v>250</v>
      </c>
      <c r="AU483" s="197" t="s">
        <v>85</v>
      </c>
      <c r="AY483" s="18" t="s">
        <v>158</v>
      </c>
      <c r="BE483" s="198">
        <f t="shared" si="44"/>
        <v>0</v>
      </c>
      <c r="BF483" s="198">
        <f t="shared" si="45"/>
        <v>0</v>
      </c>
      <c r="BG483" s="198">
        <f t="shared" si="46"/>
        <v>0</v>
      </c>
      <c r="BH483" s="198">
        <f t="shared" si="47"/>
        <v>0</v>
      </c>
      <c r="BI483" s="198">
        <f t="shared" si="48"/>
        <v>0</v>
      </c>
      <c r="BJ483" s="18" t="s">
        <v>8</v>
      </c>
      <c r="BK483" s="198">
        <f t="shared" si="49"/>
        <v>0</v>
      </c>
      <c r="BL483" s="18" t="s">
        <v>283</v>
      </c>
      <c r="BM483" s="197" t="s">
        <v>5724</v>
      </c>
    </row>
    <row r="484" spans="1:65" s="2" customFormat="1" ht="16.5" customHeight="1">
      <c r="A484" s="35"/>
      <c r="B484" s="36"/>
      <c r="C484" s="247" t="s">
        <v>1209</v>
      </c>
      <c r="D484" s="247" t="s">
        <v>250</v>
      </c>
      <c r="E484" s="248" t="s">
        <v>1822</v>
      </c>
      <c r="F484" s="249" t="s">
        <v>1823</v>
      </c>
      <c r="G484" s="250" t="s">
        <v>309</v>
      </c>
      <c r="H484" s="251">
        <v>50</v>
      </c>
      <c r="I484" s="252"/>
      <c r="J484" s="251">
        <f t="shared" si="40"/>
        <v>0</v>
      </c>
      <c r="K484" s="249" t="s">
        <v>1</v>
      </c>
      <c r="L484" s="253"/>
      <c r="M484" s="254" t="s">
        <v>1</v>
      </c>
      <c r="N484" s="255" t="s">
        <v>41</v>
      </c>
      <c r="O484" s="72"/>
      <c r="P484" s="195">
        <f t="shared" si="41"/>
        <v>0</v>
      </c>
      <c r="Q484" s="195">
        <v>0</v>
      </c>
      <c r="R484" s="195">
        <f t="shared" si="42"/>
        <v>0</v>
      </c>
      <c r="S484" s="195">
        <v>0</v>
      </c>
      <c r="T484" s="196">
        <f t="shared" si="43"/>
        <v>0</v>
      </c>
      <c r="U484" s="35"/>
      <c r="V484" s="35"/>
      <c r="W484" s="35"/>
      <c r="X484" s="35"/>
      <c r="Y484" s="35"/>
      <c r="Z484" s="35"/>
      <c r="AA484" s="35"/>
      <c r="AB484" s="35"/>
      <c r="AC484" s="35"/>
      <c r="AD484" s="35"/>
      <c r="AE484" s="35"/>
      <c r="AR484" s="197" t="s">
        <v>373</v>
      </c>
      <c r="AT484" s="197" t="s">
        <v>250</v>
      </c>
      <c r="AU484" s="197" t="s">
        <v>85</v>
      </c>
      <c r="AY484" s="18" t="s">
        <v>158</v>
      </c>
      <c r="BE484" s="198">
        <f t="shared" si="44"/>
        <v>0</v>
      </c>
      <c r="BF484" s="198">
        <f t="shared" si="45"/>
        <v>0</v>
      </c>
      <c r="BG484" s="198">
        <f t="shared" si="46"/>
        <v>0</v>
      </c>
      <c r="BH484" s="198">
        <f t="shared" si="47"/>
        <v>0</v>
      </c>
      <c r="BI484" s="198">
        <f t="shared" si="48"/>
        <v>0</v>
      </c>
      <c r="BJ484" s="18" t="s">
        <v>8</v>
      </c>
      <c r="BK484" s="198">
        <f t="shared" si="49"/>
        <v>0</v>
      </c>
      <c r="BL484" s="18" t="s">
        <v>283</v>
      </c>
      <c r="BM484" s="197" t="s">
        <v>5725</v>
      </c>
    </row>
    <row r="485" spans="1:65" s="2" customFormat="1" ht="16.5" customHeight="1">
      <c r="A485" s="35"/>
      <c r="B485" s="36"/>
      <c r="C485" s="247" t="s">
        <v>1215</v>
      </c>
      <c r="D485" s="247" t="s">
        <v>250</v>
      </c>
      <c r="E485" s="248" t="s">
        <v>1830</v>
      </c>
      <c r="F485" s="249" t="s">
        <v>1831</v>
      </c>
      <c r="G485" s="250" t="s">
        <v>309</v>
      </c>
      <c r="H485" s="251">
        <v>40</v>
      </c>
      <c r="I485" s="252"/>
      <c r="J485" s="251">
        <f t="shared" si="40"/>
        <v>0</v>
      </c>
      <c r="K485" s="249" t="s">
        <v>1</v>
      </c>
      <c r="L485" s="253"/>
      <c r="M485" s="254" t="s">
        <v>1</v>
      </c>
      <c r="N485" s="255" t="s">
        <v>41</v>
      </c>
      <c r="O485" s="72"/>
      <c r="P485" s="195">
        <f t="shared" si="41"/>
        <v>0</v>
      </c>
      <c r="Q485" s="195">
        <v>0</v>
      </c>
      <c r="R485" s="195">
        <f t="shared" si="42"/>
        <v>0</v>
      </c>
      <c r="S485" s="195">
        <v>0</v>
      </c>
      <c r="T485" s="196">
        <f t="shared" si="43"/>
        <v>0</v>
      </c>
      <c r="U485" s="35"/>
      <c r="V485" s="35"/>
      <c r="W485" s="35"/>
      <c r="X485" s="35"/>
      <c r="Y485" s="35"/>
      <c r="Z485" s="35"/>
      <c r="AA485" s="35"/>
      <c r="AB485" s="35"/>
      <c r="AC485" s="35"/>
      <c r="AD485" s="35"/>
      <c r="AE485" s="35"/>
      <c r="AR485" s="197" t="s">
        <v>373</v>
      </c>
      <c r="AT485" s="197" t="s">
        <v>250</v>
      </c>
      <c r="AU485" s="197" t="s">
        <v>85</v>
      </c>
      <c r="AY485" s="18" t="s">
        <v>158</v>
      </c>
      <c r="BE485" s="198">
        <f t="shared" si="44"/>
        <v>0</v>
      </c>
      <c r="BF485" s="198">
        <f t="shared" si="45"/>
        <v>0</v>
      </c>
      <c r="BG485" s="198">
        <f t="shared" si="46"/>
        <v>0</v>
      </c>
      <c r="BH485" s="198">
        <f t="shared" si="47"/>
        <v>0</v>
      </c>
      <c r="BI485" s="198">
        <f t="shared" si="48"/>
        <v>0</v>
      </c>
      <c r="BJ485" s="18" t="s">
        <v>8</v>
      </c>
      <c r="BK485" s="198">
        <f t="shared" si="49"/>
        <v>0</v>
      </c>
      <c r="BL485" s="18" t="s">
        <v>283</v>
      </c>
      <c r="BM485" s="197" t="s">
        <v>5726</v>
      </c>
    </row>
    <row r="486" spans="1:65" s="2" customFormat="1" ht="16.5" customHeight="1">
      <c r="A486" s="35"/>
      <c r="B486" s="36"/>
      <c r="C486" s="247" t="s">
        <v>1219</v>
      </c>
      <c r="D486" s="247" t="s">
        <v>250</v>
      </c>
      <c r="E486" s="248" t="s">
        <v>1834</v>
      </c>
      <c r="F486" s="249" t="s">
        <v>1835</v>
      </c>
      <c r="G486" s="250" t="s">
        <v>309</v>
      </c>
      <c r="H486" s="251">
        <v>20</v>
      </c>
      <c r="I486" s="252"/>
      <c r="J486" s="251">
        <f t="shared" si="40"/>
        <v>0</v>
      </c>
      <c r="K486" s="249" t="s">
        <v>1</v>
      </c>
      <c r="L486" s="253"/>
      <c r="M486" s="254" t="s">
        <v>1</v>
      </c>
      <c r="N486" s="255" t="s">
        <v>41</v>
      </c>
      <c r="O486" s="72"/>
      <c r="P486" s="195">
        <f t="shared" si="41"/>
        <v>0</v>
      </c>
      <c r="Q486" s="195">
        <v>0</v>
      </c>
      <c r="R486" s="195">
        <f t="shared" si="42"/>
        <v>0</v>
      </c>
      <c r="S486" s="195">
        <v>0</v>
      </c>
      <c r="T486" s="196">
        <f t="shared" si="43"/>
        <v>0</v>
      </c>
      <c r="U486" s="35"/>
      <c r="V486" s="35"/>
      <c r="W486" s="35"/>
      <c r="X486" s="35"/>
      <c r="Y486" s="35"/>
      <c r="Z486" s="35"/>
      <c r="AA486" s="35"/>
      <c r="AB486" s="35"/>
      <c r="AC486" s="35"/>
      <c r="AD486" s="35"/>
      <c r="AE486" s="35"/>
      <c r="AR486" s="197" t="s">
        <v>373</v>
      </c>
      <c r="AT486" s="197" t="s">
        <v>250</v>
      </c>
      <c r="AU486" s="197" t="s">
        <v>85</v>
      </c>
      <c r="AY486" s="18" t="s">
        <v>158</v>
      </c>
      <c r="BE486" s="198">
        <f t="shared" si="44"/>
        <v>0</v>
      </c>
      <c r="BF486" s="198">
        <f t="shared" si="45"/>
        <v>0</v>
      </c>
      <c r="BG486" s="198">
        <f t="shared" si="46"/>
        <v>0</v>
      </c>
      <c r="BH486" s="198">
        <f t="shared" si="47"/>
        <v>0</v>
      </c>
      <c r="BI486" s="198">
        <f t="shared" si="48"/>
        <v>0</v>
      </c>
      <c r="BJ486" s="18" t="s">
        <v>8</v>
      </c>
      <c r="BK486" s="198">
        <f t="shared" si="49"/>
        <v>0</v>
      </c>
      <c r="BL486" s="18" t="s">
        <v>283</v>
      </c>
      <c r="BM486" s="197" t="s">
        <v>5727</v>
      </c>
    </row>
    <row r="487" spans="1:65" s="2" customFormat="1" ht="16.5" customHeight="1">
      <c r="A487" s="35"/>
      <c r="B487" s="36"/>
      <c r="C487" s="247" t="s">
        <v>1223</v>
      </c>
      <c r="D487" s="247" t="s">
        <v>250</v>
      </c>
      <c r="E487" s="248" t="s">
        <v>1838</v>
      </c>
      <c r="F487" s="249" t="s">
        <v>1839</v>
      </c>
      <c r="G487" s="250" t="s">
        <v>309</v>
      </c>
      <c r="H487" s="251">
        <v>55</v>
      </c>
      <c r="I487" s="252"/>
      <c r="J487" s="251">
        <f t="shared" si="40"/>
        <v>0</v>
      </c>
      <c r="K487" s="249" t="s">
        <v>1</v>
      </c>
      <c r="L487" s="253"/>
      <c r="M487" s="254" t="s">
        <v>1</v>
      </c>
      <c r="N487" s="255" t="s">
        <v>41</v>
      </c>
      <c r="O487" s="72"/>
      <c r="P487" s="195">
        <f t="shared" si="41"/>
        <v>0</v>
      </c>
      <c r="Q487" s="195">
        <v>0</v>
      </c>
      <c r="R487" s="195">
        <f t="shared" si="42"/>
        <v>0</v>
      </c>
      <c r="S487" s="195">
        <v>0</v>
      </c>
      <c r="T487" s="196">
        <f t="shared" si="43"/>
        <v>0</v>
      </c>
      <c r="U487" s="35"/>
      <c r="V487" s="35"/>
      <c r="W487" s="35"/>
      <c r="X487" s="35"/>
      <c r="Y487" s="35"/>
      <c r="Z487" s="35"/>
      <c r="AA487" s="35"/>
      <c r="AB487" s="35"/>
      <c r="AC487" s="35"/>
      <c r="AD487" s="35"/>
      <c r="AE487" s="35"/>
      <c r="AR487" s="197" t="s">
        <v>373</v>
      </c>
      <c r="AT487" s="197" t="s">
        <v>250</v>
      </c>
      <c r="AU487" s="197" t="s">
        <v>85</v>
      </c>
      <c r="AY487" s="18" t="s">
        <v>158</v>
      </c>
      <c r="BE487" s="198">
        <f t="shared" si="44"/>
        <v>0</v>
      </c>
      <c r="BF487" s="198">
        <f t="shared" si="45"/>
        <v>0</v>
      </c>
      <c r="BG487" s="198">
        <f t="shared" si="46"/>
        <v>0</v>
      </c>
      <c r="BH487" s="198">
        <f t="shared" si="47"/>
        <v>0</v>
      </c>
      <c r="BI487" s="198">
        <f t="shared" si="48"/>
        <v>0</v>
      </c>
      <c r="BJ487" s="18" t="s">
        <v>8</v>
      </c>
      <c r="BK487" s="198">
        <f t="shared" si="49"/>
        <v>0</v>
      </c>
      <c r="BL487" s="18" t="s">
        <v>283</v>
      </c>
      <c r="BM487" s="197" t="s">
        <v>5728</v>
      </c>
    </row>
    <row r="488" spans="1:65" s="2" customFormat="1" ht="16.5" customHeight="1">
      <c r="A488" s="35"/>
      <c r="B488" s="36"/>
      <c r="C488" s="247" t="s">
        <v>1227</v>
      </c>
      <c r="D488" s="247" t="s">
        <v>250</v>
      </c>
      <c r="E488" s="248" t="s">
        <v>1850</v>
      </c>
      <c r="F488" s="249" t="s">
        <v>1851</v>
      </c>
      <c r="G488" s="250" t="s">
        <v>309</v>
      </c>
      <c r="H488" s="251">
        <v>540</v>
      </c>
      <c r="I488" s="252"/>
      <c r="J488" s="251">
        <f t="shared" si="40"/>
        <v>0</v>
      </c>
      <c r="K488" s="249" t="s">
        <v>1</v>
      </c>
      <c r="L488" s="253"/>
      <c r="M488" s="254" t="s">
        <v>1</v>
      </c>
      <c r="N488" s="255" t="s">
        <v>41</v>
      </c>
      <c r="O488" s="72"/>
      <c r="P488" s="195">
        <f t="shared" si="41"/>
        <v>0</v>
      </c>
      <c r="Q488" s="195">
        <v>0</v>
      </c>
      <c r="R488" s="195">
        <f t="shared" si="42"/>
        <v>0</v>
      </c>
      <c r="S488" s="195">
        <v>0</v>
      </c>
      <c r="T488" s="196">
        <f t="shared" si="43"/>
        <v>0</v>
      </c>
      <c r="U488" s="35"/>
      <c r="V488" s="35"/>
      <c r="W488" s="35"/>
      <c r="X488" s="35"/>
      <c r="Y488" s="35"/>
      <c r="Z488" s="35"/>
      <c r="AA488" s="35"/>
      <c r="AB488" s="35"/>
      <c r="AC488" s="35"/>
      <c r="AD488" s="35"/>
      <c r="AE488" s="35"/>
      <c r="AR488" s="197" t="s">
        <v>373</v>
      </c>
      <c r="AT488" s="197" t="s">
        <v>250</v>
      </c>
      <c r="AU488" s="197" t="s">
        <v>85</v>
      </c>
      <c r="AY488" s="18" t="s">
        <v>158</v>
      </c>
      <c r="BE488" s="198">
        <f t="shared" si="44"/>
        <v>0</v>
      </c>
      <c r="BF488" s="198">
        <f t="shared" si="45"/>
        <v>0</v>
      </c>
      <c r="BG488" s="198">
        <f t="shared" si="46"/>
        <v>0</v>
      </c>
      <c r="BH488" s="198">
        <f t="shared" si="47"/>
        <v>0</v>
      </c>
      <c r="BI488" s="198">
        <f t="shared" si="48"/>
        <v>0</v>
      </c>
      <c r="BJ488" s="18" t="s">
        <v>8</v>
      </c>
      <c r="BK488" s="198">
        <f t="shared" si="49"/>
        <v>0</v>
      </c>
      <c r="BL488" s="18" t="s">
        <v>283</v>
      </c>
      <c r="BM488" s="197" t="s">
        <v>5729</v>
      </c>
    </row>
    <row r="489" spans="1:65" s="2" customFormat="1" ht="24">
      <c r="A489" s="35"/>
      <c r="B489" s="36"/>
      <c r="C489" s="247" t="s">
        <v>1231</v>
      </c>
      <c r="D489" s="247" t="s">
        <v>250</v>
      </c>
      <c r="E489" s="248" t="s">
        <v>1858</v>
      </c>
      <c r="F489" s="249" t="s">
        <v>1859</v>
      </c>
      <c r="G489" s="250" t="s">
        <v>309</v>
      </c>
      <c r="H489" s="251">
        <v>20</v>
      </c>
      <c r="I489" s="252"/>
      <c r="J489" s="251">
        <f t="shared" si="40"/>
        <v>0</v>
      </c>
      <c r="K489" s="249" t="s">
        <v>1</v>
      </c>
      <c r="L489" s="253"/>
      <c r="M489" s="254" t="s">
        <v>1</v>
      </c>
      <c r="N489" s="255" t="s">
        <v>41</v>
      </c>
      <c r="O489" s="72"/>
      <c r="P489" s="195">
        <f t="shared" si="41"/>
        <v>0</v>
      </c>
      <c r="Q489" s="195">
        <v>0</v>
      </c>
      <c r="R489" s="195">
        <f t="shared" si="42"/>
        <v>0</v>
      </c>
      <c r="S489" s="195">
        <v>0</v>
      </c>
      <c r="T489" s="196">
        <f t="shared" si="43"/>
        <v>0</v>
      </c>
      <c r="U489" s="35"/>
      <c r="V489" s="35"/>
      <c r="W489" s="35"/>
      <c r="X489" s="35"/>
      <c r="Y489" s="35"/>
      <c r="Z489" s="35"/>
      <c r="AA489" s="35"/>
      <c r="AB489" s="35"/>
      <c r="AC489" s="35"/>
      <c r="AD489" s="35"/>
      <c r="AE489" s="35"/>
      <c r="AR489" s="197" t="s">
        <v>373</v>
      </c>
      <c r="AT489" s="197" t="s">
        <v>250</v>
      </c>
      <c r="AU489" s="197" t="s">
        <v>85</v>
      </c>
      <c r="AY489" s="18" t="s">
        <v>158</v>
      </c>
      <c r="BE489" s="198">
        <f t="shared" si="44"/>
        <v>0</v>
      </c>
      <c r="BF489" s="198">
        <f t="shared" si="45"/>
        <v>0</v>
      </c>
      <c r="BG489" s="198">
        <f t="shared" si="46"/>
        <v>0</v>
      </c>
      <c r="BH489" s="198">
        <f t="shared" si="47"/>
        <v>0</v>
      </c>
      <c r="BI489" s="198">
        <f t="shared" si="48"/>
        <v>0</v>
      </c>
      <c r="BJ489" s="18" t="s">
        <v>8</v>
      </c>
      <c r="BK489" s="198">
        <f t="shared" si="49"/>
        <v>0</v>
      </c>
      <c r="BL489" s="18" t="s">
        <v>283</v>
      </c>
      <c r="BM489" s="197" t="s">
        <v>5730</v>
      </c>
    </row>
    <row r="490" spans="1:65" s="2" customFormat="1" ht="16.5" customHeight="1">
      <c r="A490" s="35"/>
      <c r="B490" s="36"/>
      <c r="C490" s="247" t="s">
        <v>1235</v>
      </c>
      <c r="D490" s="247" t="s">
        <v>250</v>
      </c>
      <c r="E490" s="248" t="s">
        <v>1862</v>
      </c>
      <c r="F490" s="249" t="s">
        <v>1863</v>
      </c>
      <c r="G490" s="250" t="s">
        <v>498</v>
      </c>
      <c r="H490" s="251">
        <v>90</v>
      </c>
      <c r="I490" s="252"/>
      <c r="J490" s="251">
        <f t="shared" si="40"/>
        <v>0</v>
      </c>
      <c r="K490" s="249" t="s">
        <v>1</v>
      </c>
      <c r="L490" s="253"/>
      <c r="M490" s="254" t="s">
        <v>1</v>
      </c>
      <c r="N490" s="255" t="s">
        <v>41</v>
      </c>
      <c r="O490" s="72"/>
      <c r="P490" s="195">
        <f t="shared" si="41"/>
        <v>0</v>
      </c>
      <c r="Q490" s="195">
        <v>0</v>
      </c>
      <c r="R490" s="195">
        <f t="shared" si="42"/>
        <v>0</v>
      </c>
      <c r="S490" s="195">
        <v>0</v>
      </c>
      <c r="T490" s="196">
        <f t="shared" si="43"/>
        <v>0</v>
      </c>
      <c r="U490" s="35"/>
      <c r="V490" s="35"/>
      <c r="W490" s="35"/>
      <c r="X490" s="35"/>
      <c r="Y490" s="35"/>
      <c r="Z490" s="35"/>
      <c r="AA490" s="35"/>
      <c r="AB490" s="35"/>
      <c r="AC490" s="35"/>
      <c r="AD490" s="35"/>
      <c r="AE490" s="35"/>
      <c r="AR490" s="197" t="s">
        <v>373</v>
      </c>
      <c r="AT490" s="197" t="s">
        <v>250</v>
      </c>
      <c r="AU490" s="197" t="s">
        <v>85</v>
      </c>
      <c r="AY490" s="18" t="s">
        <v>158</v>
      </c>
      <c r="BE490" s="198">
        <f t="shared" si="44"/>
        <v>0</v>
      </c>
      <c r="BF490" s="198">
        <f t="shared" si="45"/>
        <v>0</v>
      </c>
      <c r="BG490" s="198">
        <f t="shared" si="46"/>
        <v>0</v>
      </c>
      <c r="BH490" s="198">
        <f t="shared" si="47"/>
        <v>0</v>
      </c>
      <c r="BI490" s="198">
        <f t="shared" si="48"/>
        <v>0</v>
      </c>
      <c r="BJ490" s="18" t="s">
        <v>8</v>
      </c>
      <c r="BK490" s="198">
        <f t="shared" si="49"/>
        <v>0</v>
      </c>
      <c r="BL490" s="18" t="s">
        <v>283</v>
      </c>
      <c r="BM490" s="197" t="s">
        <v>5731</v>
      </c>
    </row>
    <row r="491" spans="1:65" s="2" customFormat="1" ht="24">
      <c r="A491" s="35"/>
      <c r="B491" s="36"/>
      <c r="C491" s="247" t="s">
        <v>1241</v>
      </c>
      <c r="D491" s="247" t="s">
        <v>250</v>
      </c>
      <c r="E491" s="248" t="s">
        <v>1866</v>
      </c>
      <c r="F491" s="249" t="s">
        <v>1867</v>
      </c>
      <c r="G491" s="250" t="s">
        <v>498</v>
      </c>
      <c r="H491" s="251">
        <v>25</v>
      </c>
      <c r="I491" s="252"/>
      <c r="J491" s="251">
        <f t="shared" si="40"/>
        <v>0</v>
      </c>
      <c r="K491" s="249" t="s">
        <v>1</v>
      </c>
      <c r="L491" s="253"/>
      <c r="M491" s="254" t="s">
        <v>1</v>
      </c>
      <c r="N491" s="255" t="s">
        <v>41</v>
      </c>
      <c r="O491" s="72"/>
      <c r="P491" s="195">
        <f t="shared" si="41"/>
        <v>0</v>
      </c>
      <c r="Q491" s="195">
        <v>0</v>
      </c>
      <c r="R491" s="195">
        <f t="shared" si="42"/>
        <v>0</v>
      </c>
      <c r="S491" s="195">
        <v>0</v>
      </c>
      <c r="T491" s="196">
        <f t="shared" si="43"/>
        <v>0</v>
      </c>
      <c r="U491" s="35"/>
      <c r="V491" s="35"/>
      <c r="W491" s="35"/>
      <c r="X491" s="35"/>
      <c r="Y491" s="35"/>
      <c r="Z491" s="35"/>
      <c r="AA491" s="35"/>
      <c r="AB491" s="35"/>
      <c r="AC491" s="35"/>
      <c r="AD491" s="35"/>
      <c r="AE491" s="35"/>
      <c r="AR491" s="197" t="s">
        <v>373</v>
      </c>
      <c r="AT491" s="197" t="s">
        <v>250</v>
      </c>
      <c r="AU491" s="197" t="s">
        <v>85</v>
      </c>
      <c r="AY491" s="18" t="s">
        <v>158</v>
      </c>
      <c r="BE491" s="198">
        <f t="shared" si="44"/>
        <v>0</v>
      </c>
      <c r="BF491" s="198">
        <f t="shared" si="45"/>
        <v>0</v>
      </c>
      <c r="BG491" s="198">
        <f t="shared" si="46"/>
        <v>0</v>
      </c>
      <c r="BH491" s="198">
        <f t="shared" si="47"/>
        <v>0</v>
      </c>
      <c r="BI491" s="198">
        <f t="shared" si="48"/>
        <v>0</v>
      </c>
      <c r="BJ491" s="18" t="s">
        <v>8</v>
      </c>
      <c r="BK491" s="198">
        <f t="shared" si="49"/>
        <v>0</v>
      </c>
      <c r="BL491" s="18" t="s">
        <v>283</v>
      </c>
      <c r="BM491" s="197" t="s">
        <v>5732</v>
      </c>
    </row>
    <row r="492" spans="1:65" s="2" customFormat="1" ht="16.5" customHeight="1">
      <c r="A492" s="35"/>
      <c r="B492" s="36"/>
      <c r="C492" s="247" t="s">
        <v>1246</v>
      </c>
      <c r="D492" s="247" t="s">
        <v>250</v>
      </c>
      <c r="E492" s="248" t="s">
        <v>1870</v>
      </c>
      <c r="F492" s="249" t="s">
        <v>1871</v>
      </c>
      <c r="G492" s="250" t="s">
        <v>498</v>
      </c>
      <c r="H492" s="251">
        <v>10</v>
      </c>
      <c r="I492" s="252"/>
      <c r="J492" s="251">
        <f t="shared" si="40"/>
        <v>0</v>
      </c>
      <c r="K492" s="249" t="s">
        <v>1</v>
      </c>
      <c r="L492" s="253"/>
      <c r="M492" s="254" t="s">
        <v>1</v>
      </c>
      <c r="N492" s="255" t="s">
        <v>41</v>
      </c>
      <c r="O492" s="72"/>
      <c r="P492" s="195">
        <f t="shared" si="41"/>
        <v>0</v>
      </c>
      <c r="Q492" s="195">
        <v>0</v>
      </c>
      <c r="R492" s="195">
        <f t="shared" si="42"/>
        <v>0</v>
      </c>
      <c r="S492" s="195">
        <v>0</v>
      </c>
      <c r="T492" s="196">
        <f t="shared" si="43"/>
        <v>0</v>
      </c>
      <c r="U492" s="35"/>
      <c r="V492" s="35"/>
      <c r="W492" s="35"/>
      <c r="X492" s="35"/>
      <c r="Y492" s="35"/>
      <c r="Z492" s="35"/>
      <c r="AA492" s="35"/>
      <c r="AB492" s="35"/>
      <c r="AC492" s="35"/>
      <c r="AD492" s="35"/>
      <c r="AE492" s="35"/>
      <c r="AR492" s="197" t="s">
        <v>373</v>
      </c>
      <c r="AT492" s="197" t="s">
        <v>250</v>
      </c>
      <c r="AU492" s="197" t="s">
        <v>85</v>
      </c>
      <c r="AY492" s="18" t="s">
        <v>158</v>
      </c>
      <c r="BE492" s="198">
        <f t="shared" si="44"/>
        <v>0</v>
      </c>
      <c r="BF492" s="198">
        <f t="shared" si="45"/>
        <v>0</v>
      </c>
      <c r="BG492" s="198">
        <f t="shared" si="46"/>
        <v>0</v>
      </c>
      <c r="BH492" s="198">
        <f t="shared" si="47"/>
        <v>0</v>
      </c>
      <c r="BI492" s="198">
        <f t="shared" si="48"/>
        <v>0</v>
      </c>
      <c r="BJ492" s="18" t="s">
        <v>8</v>
      </c>
      <c r="BK492" s="198">
        <f t="shared" si="49"/>
        <v>0</v>
      </c>
      <c r="BL492" s="18" t="s">
        <v>283</v>
      </c>
      <c r="BM492" s="197" t="s">
        <v>5733</v>
      </c>
    </row>
    <row r="493" spans="1:65" s="2" customFormat="1" ht="16.5" customHeight="1">
      <c r="A493" s="35"/>
      <c r="B493" s="36"/>
      <c r="C493" s="247" t="s">
        <v>1251</v>
      </c>
      <c r="D493" s="247" t="s">
        <v>250</v>
      </c>
      <c r="E493" s="248" t="s">
        <v>1874</v>
      </c>
      <c r="F493" s="249" t="s">
        <v>1875</v>
      </c>
      <c r="G493" s="250" t="s">
        <v>498</v>
      </c>
      <c r="H493" s="251">
        <v>10</v>
      </c>
      <c r="I493" s="252"/>
      <c r="J493" s="251">
        <f t="shared" si="40"/>
        <v>0</v>
      </c>
      <c r="K493" s="249" t="s">
        <v>1</v>
      </c>
      <c r="L493" s="253"/>
      <c r="M493" s="254" t="s">
        <v>1</v>
      </c>
      <c r="N493" s="255" t="s">
        <v>41</v>
      </c>
      <c r="O493" s="72"/>
      <c r="P493" s="195">
        <f t="shared" si="41"/>
        <v>0</v>
      </c>
      <c r="Q493" s="195">
        <v>0</v>
      </c>
      <c r="R493" s="195">
        <f t="shared" si="42"/>
        <v>0</v>
      </c>
      <c r="S493" s="195">
        <v>0</v>
      </c>
      <c r="T493" s="196">
        <f t="shared" si="43"/>
        <v>0</v>
      </c>
      <c r="U493" s="35"/>
      <c r="V493" s="35"/>
      <c r="W493" s="35"/>
      <c r="X493" s="35"/>
      <c r="Y493" s="35"/>
      <c r="Z493" s="35"/>
      <c r="AA493" s="35"/>
      <c r="AB493" s="35"/>
      <c r="AC493" s="35"/>
      <c r="AD493" s="35"/>
      <c r="AE493" s="35"/>
      <c r="AR493" s="197" t="s">
        <v>373</v>
      </c>
      <c r="AT493" s="197" t="s">
        <v>250</v>
      </c>
      <c r="AU493" s="197" t="s">
        <v>85</v>
      </c>
      <c r="AY493" s="18" t="s">
        <v>158</v>
      </c>
      <c r="BE493" s="198">
        <f t="shared" si="44"/>
        <v>0</v>
      </c>
      <c r="BF493" s="198">
        <f t="shared" si="45"/>
        <v>0</v>
      </c>
      <c r="BG493" s="198">
        <f t="shared" si="46"/>
        <v>0</v>
      </c>
      <c r="BH493" s="198">
        <f t="shared" si="47"/>
        <v>0</v>
      </c>
      <c r="BI493" s="198">
        <f t="shared" si="48"/>
        <v>0</v>
      </c>
      <c r="BJ493" s="18" t="s">
        <v>8</v>
      </c>
      <c r="BK493" s="198">
        <f t="shared" si="49"/>
        <v>0</v>
      </c>
      <c r="BL493" s="18" t="s">
        <v>283</v>
      </c>
      <c r="BM493" s="197" t="s">
        <v>5734</v>
      </c>
    </row>
    <row r="494" spans="1:65" s="2" customFormat="1" ht="16.5" customHeight="1">
      <c r="A494" s="35"/>
      <c r="B494" s="36"/>
      <c r="C494" s="247" t="s">
        <v>1256</v>
      </c>
      <c r="D494" s="247" t="s">
        <v>250</v>
      </c>
      <c r="E494" s="248" t="s">
        <v>1878</v>
      </c>
      <c r="F494" s="249" t="s">
        <v>1879</v>
      </c>
      <c r="G494" s="250" t="s">
        <v>498</v>
      </c>
      <c r="H494" s="251">
        <v>2</v>
      </c>
      <c r="I494" s="252"/>
      <c r="J494" s="251">
        <f t="shared" si="40"/>
        <v>0</v>
      </c>
      <c r="K494" s="249" t="s">
        <v>1</v>
      </c>
      <c r="L494" s="253"/>
      <c r="M494" s="254" t="s">
        <v>1</v>
      </c>
      <c r="N494" s="255" t="s">
        <v>41</v>
      </c>
      <c r="O494" s="72"/>
      <c r="P494" s="195">
        <f t="shared" si="41"/>
        <v>0</v>
      </c>
      <c r="Q494" s="195">
        <v>0</v>
      </c>
      <c r="R494" s="195">
        <f t="shared" si="42"/>
        <v>0</v>
      </c>
      <c r="S494" s="195">
        <v>0</v>
      </c>
      <c r="T494" s="196">
        <f t="shared" si="43"/>
        <v>0</v>
      </c>
      <c r="U494" s="35"/>
      <c r="V494" s="35"/>
      <c r="W494" s="35"/>
      <c r="X494" s="35"/>
      <c r="Y494" s="35"/>
      <c r="Z494" s="35"/>
      <c r="AA494" s="35"/>
      <c r="AB494" s="35"/>
      <c r="AC494" s="35"/>
      <c r="AD494" s="35"/>
      <c r="AE494" s="35"/>
      <c r="AR494" s="197" t="s">
        <v>373</v>
      </c>
      <c r="AT494" s="197" t="s">
        <v>250</v>
      </c>
      <c r="AU494" s="197" t="s">
        <v>85</v>
      </c>
      <c r="AY494" s="18" t="s">
        <v>158</v>
      </c>
      <c r="BE494" s="198">
        <f t="shared" si="44"/>
        <v>0</v>
      </c>
      <c r="BF494" s="198">
        <f t="shared" si="45"/>
        <v>0</v>
      </c>
      <c r="BG494" s="198">
        <f t="shared" si="46"/>
        <v>0</v>
      </c>
      <c r="BH494" s="198">
        <f t="shared" si="47"/>
        <v>0</v>
      </c>
      <c r="BI494" s="198">
        <f t="shared" si="48"/>
        <v>0</v>
      </c>
      <c r="BJ494" s="18" t="s">
        <v>8</v>
      </c>
      <c r="BK494" s="198">
        <f t="shared" si="49"/>
        <v>0</v>
      </c>
      <c r="BL494" s="18" t="s">
        <v>283</v>
      </c>
      <c r="BM494" s="197" t="s">
        <v>5735</v>
      </c>
    </row>
    <row r="495" spans="1:65" s="2" customFormat="1" ht="16.5" customHeight="1">
      <c r="A495" s="35"/>
      <c r="B495" s="36"/>
      <c r="C495" s="247" t="s">
        <v>1260</v>
      </c>
      <c r="D495" s="247" t="s">
        <v>250</v>
      </c>
      <c r="E495" s="248" t="s">
        <v>5736</v>
      </c>
      <c r="F495" s="249" t="s">
        <v>5737</v>
      </c>
      <c r="G495" s="250" t="s">
        <v>498</v>
      </c>
      <c r="H495" s="251">
        <v>85</v>
      </c>
      <c r="I495" s="252"/>
      <c r="J495" s="251">
        <f t="shared" si="40"/>
        <v>0</v>
      </c>
      <c r="K495" s="249" t="s">
        <v>1</v>
      </c>
      <c r="L495" s="253"/>
      <c r="M495" s="254" t="s">
        <v>1</v>
      </c>
      <c r="N495" s="255" t="s">
        <v>41</v>
      </c>
      <c r="O495" s="72"/>
      <c r="P495" s="195">
        <f t="shared" si="41"/>
        <v>0</v>
      </c>
      <c r="Q495" s="195">
        <v>0</v>
      </c>
      <c r="R495" s="195">
        <f t="shared" si="42"/>
        <v>0</v>
      </c>
      <c r="S495" s="195">
        <v>0</v>
      </c>
      <c r="T495" s="196">
        <f t="shared" si="43"/>
        <v>0</v>
      </c>
      <c r="U495" s="35"/>
      <c r="V495" s="35"/>
      <c r="W495" s="35"/>
      <c r="X495" s="35"/>
      <c r="Y495" s="35"/>
      <c r="Z495" s="35"/>
      <c r="AA495" s="35"/>
      <c r="AB495" s="35"/>
      <c r="AC495" s="35"/>
      <c r="AD495" s="35"/>
      <c r="AE495" s="35"/>
      <c r="AR495" s="197" t="s">
        <v>373</v>
      </c>
      <c r="AT495" s="197" t="s">
        <v>250</v>
      </c>
      <c r="AU495" s="197" t="s">
        <v>85</v>
      </c>
      <c r="AY495" s="18" t="s">
        <v>158</v>
      </c>
      <c r="BE495" s="198">
        <f t="shared" si="44"/>
        <v>0</v>
      </c>
      <c r="BF495" s="198">
        <f t="shared" si="45"/>
        <v>0</v>
      </c>
      <c r="BG495" s="198">
        <f t="shared" si="46"/>
        <v>0</v>
      </c>
      <c r="BH495" s="198">
        <f t="shared" si="47"/>
        <v>0</v>
      </c>
      <c r="BI495" s="198">
        <f t="shared" si="48"/>
        <v>0</v>
      </c>
      <c r="BJ495" s="18" t="s">
        <v>8</v>
      </c>
      <c r="BK495" s="198">
        <f t="shared" si="49"/>
        <v>0</v>
      </c>
      <c r="BL495" s="18" t="s">
        <v>283</v>
      </c>
      <c r="BM495" s="197" t="s">
        <v>5738</v>
      </c>
    </row>
    <row r="496" spans="1:65" s="2" customFormat="1" ht="16.5" customHeight="1">
      <c r="A496" s="35"/>
      <c r="B496" s="36"/>
      <c r="C496" s="247" t="s">
        <v>1265</v>
      </c>
      <c r="D496" s="247" t="s">
        <v>250</v>
      </c>
      <c r="E496" s="248" t="s">
        <v>5739</v>
      </c>
      <c r="F496" s="249" t="s">
        <v>5740</v>
      </c>
      <c r="G496" s="250" t="s">
        <v>498</v>
      </c>
      <c r="H496" s="251">
        <v>1</v>
      </c>
      <c r="I496" s="252"/>
      <c r="J496" s="251">
        <f t="shared" si="40"/>
        <v>0</v>
      </c>
      <c r="K496" s="249" t="s">
        <v>1</v>
      </c>
      <c r="L496" s="253"/>
      <c r="M496" s="254" t="s">
        <v>1</v>
      </c>
      <c r="N496" s="255" t="s">
        <v>41</v>
      </c>
      <c r="O496" s="72"/>
      <c r="P496" s="195">
        <f t="shared" si="41"/>
        <v>0</v>
      </c>
      <c r="Q496" s="195">
        <v>0</v>
      </c>
      <c r="R496" s="195">
        <f t="shared" si="42"/>
        <v>0</v>
      </c>
      <c r="S496" s="195">
        <v>0</v>
      </c>
      <c r="T496" s="196">
        <f t="shared" si="43"/>
        <v>0</v>
      </c>
      <c r="U496" s="35"/>
      <c r="V496" s="35"/>
      <c r="W496" s="35"/>
      <c r="X496" s="35"/>
      <c r="Y496" s="35"/>
      <c r="Z496" s="35"/>
      <c r="AA496" s="35"/>
      <c r="AB496" s="35"/>
      <c r="AC496" s="35"/>
      <c r="AD496" s="35"/>
      <c r="AE496" s="35"/>
      <c r="AR496" s="197" t="s">
        <v>373</v>
      </c>
      <c r="AT496" s="197" t="s">
        <v>250</v>
      </c>
      <c r="AU496" s="197" t="s">
        <v>85</v>
      </c>
      <c r="AY496" s="18" t="s">
        <v>158</v>
      </c>
      <c r="BE496" s="198">
        <f t="shared" si="44"/>
        <v>0</v>
      </c>
      <c r="BF496" s="198">
        <f t="shared" si="45"/>
        <v>0</v>
      </c>
      <c r="BG496" s="198">
        <f t="shared" si="46"/>
        <v>0</v>
      </c>
      <c r="BH496" s="198">
        <f t="shared" si="47"/>
        <v>0</v>
      </c>
      <c r="BI496" s="198">
        <f t="shared" si="48"/>
        <v>0</v>
      </c>
      <c r="BJ496" s="18" t="s">
        <v>8</v>
      </c>
      <c r="BK496" s="198">
        <f t="shared" si="49"/>
        <v>0</v>
      </c>
      <c r="BL496" s="18" t="s">
        <v>283</v>
      </c>
      <c r="BM496" s="197" t="s">
        <v>5741</v>
      </c>
    </row>
    <row r="497" spans="1:65" s="2" customFormat="1" ht="16.5" customHeight="1">
      <c r="A497" s="35"/>
      <c r="B497" s="36"/>
      <c r="C497" s="247" t="s">
        <v>1270</v>
      </c>
      <c r="D497" s="247" t="s">
        <v>250</v>
      </c>
      <c r="E497" s="248" t="s">
        <v>1916</v>
      </c>
      <c r="F497" s="249" t="s">
        <v>1917</v>
      </c>
      <c r="G497" s="250" t="s">
        <v>498</v>
      </c>
      <c r="H497" s="251">
        <v>8</v>
      </c>
      <c r="I497" s="252"/>
      <c r="J497" s="251">
        <f t="shared" si="40"/>
        <v>0</v>
      </c>
      <c r="K497" s="249" t="s">
        <v>1</v>
      </c>
      <c r="L497" s="253"/>
      <c r="M497" s="254" t="s">
        <v>1</v>
      </c>
      <c r="N497" s="255" t="s">
        <v>41</v>
      </c>
      <c r="O497" s="72"/>
      <c r="P497" s="195">
        <f t="shared" si="41"/>
        <v>0</v>
      </c>
      <c r="Q497" s="195">
        <v>0</v>
      </c>
      <c r="R497" s="195">
        <f t="shared" si="42"/>
        <v>0</v>
      </c>
      <c r="S497" s="195">
        <v>0</v>
      </c>
      <c r="T497" s="196">
        <f t="shared" si="43"/>
        <v>0</v>
      </c>
      <c r="U497" s="35"/>
      <c r="V497" s="35"/>
      <c r="W497" s="35"/>
      <c r="X497" s="35"/>
      <c r="Y497" s="35"/>
      <c r="Z497" s="35"/>
      <c r="AA497" s="35"/>
      <c r="AB497" s="35"/>
      <c r="AC497" s="35"/>
      <c r="AD497" s="35"/>
      <c r="AE497" s="35"/>
      <c r="AR497" s="197" t="s">
        <v>373</v>
      </c>
      <c r="AT497" s="197" t="s">
        <v>250</v>
      </c>
      <c r="AU497" s="197" t="s">
        <v>85</v>
      </c>
      <c r="AY497" s="18" t="s">
        <v>158</v>
      </c>
      <c r="BE497" s="198">
        <f t="shared" si="44"/>
        <v>0</v>
      </c>
      <c r="BF497" s="198">
        <f t="shared" si="45"/>
        <v>0</v>
      </c>
      <c r="BG497" s="198">
        <f t="shared" si="46"/>
        <v>0</v>
      </c>
      <c r="BH497" s="198">
        <f t="shared" si="47"/>
        <v>0</v>
      </c>
      <c r="BI497" s="198">
        <f t="shared" si="48"/>
        <v>0</v>
      </c>
      <c r="BJ497" s="18" t="s">
        <v>8</v>
      </c>
      <c r="BK497" s="198">
        <f t="shared" si="49"/>
        <v>0</v>
      </c>
      <c r="BL497" s="18" t="s">
        <v>283</v>
      </c>
      <c r="BM497" s="197" t="s">
        <v>5742</v>
      </c>
    </row>
    <row r="498" spans="1:65" s="2" customFormat="1" ht="16.5" customHeight="1">
      <c r="A498" s="35"/>
      <c r="B498" s="36"/>
      <c r="C498" s="247" t="s">
        <v>1274</v>
      </c>
      <c r="D498" s="247" t="s">
        <v>250</v>
      </c>
      <c r="E498" s="248" t="s">
        <v>1920</v>
      </c>
      <c r="F498" s="249" t="s">
        <v>1921</v>
      </c>
      <c r="G498" s="250" t="s">
        <v>498</v>
      </c>
      <c r="H498" s="251">
        <v>6</v>
      </c>
      <c r="I498" s="252"/>
      <c r="J498" s="251">
        <f t="shared" si="40"/>
        <v>0</v>
      </c>
      <c r="K498" s="249" t="s">
        <v>1</v>
      </c>
      <c r="L498" s="253"/>
      <c r="M498" s="254" t="s">
        <v>1</v>
      </c>
      <c r="N498" s="255" t="s">
        <v>41</v>
      </c>
      <c r="O498" s="72"/>
      <c r="P498" s="195">
        <f t="shared" si="41"/>
        <v>0</v>
      </c>
      <c r="Q498" s="195">
        <v>0</v>
      </c>
      <c r="R498" s="195">
        <f t="shared" si="42"/>
        <v>0</v>
      </c>
      <c r="S498" s="195">
        <v>0</v>
      </c>
      <c r="T498" s="196">
        <f t="shared" si="43"/>
        <v>0</v>
      </c>
      <c r="U498" s="35"/>
      <c r="V498" s="35"/>
      <c r="W498" s="35"/>
      <c r="X498" s="35"/>
      <c r="Y498" s="35"/>
      <c r="Z498" s="35"/>
      <c r="AA498" s="35"/>
      <c r="AB498" s="35"/>
      <c r="AC498" s="35"/>
      <c r="AD498" s="35"/>
      <c r="AE498" s="35"/>
      <c r="AR498" s="197" t="s">
        <v>373</v>
      </c>
      <c r="AT498" s="197" t="s">
        <v>250</v>
      </c>
      <c r="AU498" s="197" t="s">
        <v>85</v>
      </c>
      <c r="AY498" s="18" t="s">
        <v>158</v>
      </c>
      <c r="BE498" s="198">
        <f t="shared" si="44"/>
        <v>0</v>
      </c>
      <c r="BF498" s="198">
        <f t="shared" si="45"/>
        <v>0</v>
      </c>
      <c r="BG498" s="198">
        <f t="shared" si="46"/>
        <v>0</v>
      </c>
      <c r="BH498" s="198">
        <f t="shared" si="47"/>
        <v>0</v>
      </c>
      <c r="BI498" s="198">
        <f t="shared" si="48"/>
        <v>0</v>
      </c>
      <c r="BJ498" s="18" t="s">
        <v>8</v>
      </c>
      <c r="BK498" s="198">
        <f t="shared" si="49"/>
        <v>0</v>
      </c>
      <c r="BL498" s="18" t="s">
        <v>283</v>
      </c>
      <c r="BM498" s="197" t="s">
        <v>5743</v>
      </c>
    </row>
    <row r="499" spans="1:65" s="2" customFormat="1" ht="16.5" customHeight="1">
      <c r="A499" s="35"/>
      <c r="B499" s="36"/>
      <c r="C499" s="247" t="s">
        <v>1278</v>
      </c>
      <c r="D499" s="247" t="s">
        <v>250</v>
      </c>
      <c r="E499" s="248" t="s">
        <v>1924</v>
      </c>
      <c r="F499" s="249" t="s">
        <v>1925</v>
      </c>
      <c r="G499" s="250" t="s">
        <v>498</v>
      </c>
      <c r="H499" s="251">
        <v>2</v>
      </c>
      <c r="I499" s="252"/>
      <c r="J499" s="251">
        <f t="shared" si="40"/>
        <v>0</v>
      </c>
      <c r="K499" s="249" t="s">
        <v>1</v>
      </c>
      <c r="L499" s="253"/>
      <c r="M499" s="254" t="s">
        <v>1</v>
      </c>
      <c r="N499" s="255" t="s">
        <v>41</v>
      </c>
      <c r="O499" s="72"/>
      <c r="P499" s="195">
        <f t="shared" si="41"/>
        <v>0</v>
      </c>
      <c r="Q499" s="195">
        <v>0</v>
      </c>
      <c r="R499" s="195">
        <f t="shared" si="42"/>
        <v>0</v>
      </c>
      <c r="S499" s="195">
        <v>0</v>
      </c>
      <c r="T499" s="196">
        <f t="shared" si="43"/>
        <v>0</v>
      </c>
      <c r="U499" s="35"/>
      <c r="V499" s="35"/>
      <c r="W499" s="35"/>
      <c r="X499" s="35"/>
      <c r="Y499" s="35"/>
      <c r="Z499" s="35"/>
      <c r="AA499" s="35"/>
      <c r="AB499" s="35"/>
      <c r="AC499" s="35"/>
      <c r="AD499" s="35"/>
      <c r="AE499" s="35"/>
      <c r="AR499" s="197" t="s">
        <v>373</v>
      </c>
      <c r="AT499" s="197" t="s">
        <v>250</v>
      </c>
      <c r="AU499" s="197" t="s">
        <v>85</v>
      </c>
      <c r="AY499" s="18" t="s">
        <v>158</v>
      </c>
      <c r="BE499" s="198">
        <f t="shared" si="44"/>
        <v>0</v>
      </c>
      <c r="BF499" s="198">
        <f t="shared" si="45"/>
        <v>0</v>
      </c>
      <c r="BG499" s="198">
        <f t="shared" si="46"/>
        <v>0</v>
      </c>
      <c r="BH499" s="198">
        <f t="shared" si="47"/>
        <v>0</v>
      </c>
      <c r="BI499" s="198">
        <f t="shared" si="48"/>
        <v>0</v>
      </c>
      <c r="BJ499" s="18" t="s">
        <v>8</v>
      </c>
      <c r="BK499" s="198">
        <f t="shared" si="49"/>
        <v>0</v>
      </c>
      <c r="BL499" s="18" t="s">
        <v>283</v>
      </c>
      <c r="BM499" s="197" t="s">
        <v>5744</v>
      </c>
    </row>
    <row r="500" spans="1:65" s="2" customFormat="1" ht="16.5" customHeight="1">
      <c r="A500" s="35"/>
      <c r="B500" s="36"/>
      <c r="C500" s="247" t="s">
        <v>1282</v>
      </c>
      <c r="D500" s="247" t="s">
        <v>250</v>
      </c>
      <c r="E500" s="248" t="s">
        <v>1928</v>
      </c>
      <c r="F500" s="249" t="s">
        <v>1929</v>
      </c>
      <c r="G500" s="250" t="s">
        <v>498</v>
      </c>
      <c r="H500" s="251">
        <v>3</v>
      </c>
      <c r="I500" s="252"/>
      <c r="J500" s="251">
        <f t="shared" si="40"/>
        <v>0</v>
      </c>
      <c r="K500" s="249" t="s">
        <v>1</v>
      </c>
      <c r="L500" s="253"/>
      <c r="M500" s="254" t="s">
        <v>1</v>
      </c>
      <c r="N500" s="255" t="s">
        <v>41</v>
      </c>
      <c r="O500" s="72"/>
      <c r="P500" s="195">
        <f t="shared" si="41"/>
        <v>0</v>
      </c>
      <c r="Q500" s="195">
        <v>0</v>
      </c>
      <c r="R500" s="195">
        <f t="shared" si="42"/>
        <v>0</v>
      </c>
      <c r="S500" s="195">
        <v>0</v>
      </c>
      <c r="T500" s="196">
        <f t="shared" si="43"/>
        <v>0</v>
      </c>
      <c r="U500" s="35"/>
      <c r="V500" s="35"/>
      <c r="W500" s="35"/>
      <c r="X500" s="35"/>
      <c r="Y500" s="35"/>
      <c r="Z500" s="35"/>
      <c r="AA500" s="35"/>
      <c r="AB500" s="35"/>
      <c r="AC500" s="35"/>
      <c r="AD500" s="35"/>
      <c r="AE500" s="35"/>
      <c r="AR500" s="197" t="s">
        <v>373</v>
      </c>
      <c r="AT500" s="197" t="s">
        <v>250</v>
      </c>
      <c r="AU500" s="197" t="s">
        <v>85</v>
      </c>
      <c r="AY500" s="18" t="s">
        <v>158</v>
      </c>
      <c r="BE500" s="198">
        <f t="shared" si="44"/>
        <v>0</v>
      </c>
      <c r="BF500" s="198">
        <f t="shared" si="45"/>
        <v>0</v>
      </c>
      <c r="BG500" s="198">
        <f t="shared" si="46"/>
        <v>0</v>
      </c>
      <c r="BH500" s="198">
        <f t="shared" si="47"/>
        <v>0</v>
      </c>
      <c r="BI500" s="198">
        <f t="shared" si="48"/>
        <v>0</v>
      </c>
      <c r="BJ500" s="18" t="s">
        <v>8</v>
      </c>
      <c r="BK500" s="198">
        <f t="shared" si="49"/>
        <v>0</v>
      </c>
      <c r="BL500" s="18" t="s">
        <v>283</v>
      </c>
      <c r="BM500" s="197" t="s">
        <v>5745</v>
      </c>
    </row>
    <row r="501" spans="1:65" s="2" customFormat="1" ht="16.5" customHeight="1">
      <c r="A501" s="35"/>
      <c r="B501" s="36"/>
      <c r="C501" s="247" t="s">
        <v>1286</v>
      </c>
      <c r="D501" s="247" t="s">
        <v>250</v>
      </c>
      <c r="E501" s="248" t="s">
        <v>1932</v>
      </c>
      <c r="F501" s="249" t="s">
        <v>1933</v>
      </c>
      <c r="G501" s="250" t="s">
        <v>498</v>
      </c>
      <c r="H501" s="251">
        <v>55</v>
      </c>
      <c r="I501" s="252"/>
      <c r="J501" s="251">
        <f t="shared" si="40"/>
        <v>0</v>
      </c>
      <c r="K501" s="249" t="s">
        <v>1</v>
      </c>
      <c r="L501" s="253"/>
      <c r="M501" s="254" t="s">
        <v>1</v>
      </c>
      <c r="N501" s="255" t="s">
        <v>41</v>
      </c>
      <c r="O501" s="72"/>
      <c r="P501" s="195">
        <f t="shared" si="41"/>
        <v>0</v>
      </c>
      <c r="Q501" s="195">
        <v>0</v>
      </c>
      <c r="R501" s="195">
        <f t="shared" si="42"/>
        <v>0</v>
      </c>
      <c r="S501" s="195">
        <v>0</v>
      </c>
      <c r="T501" s="196">
        <f t="shared" si="43"/>
        <v>0</v>
      </c>
      <c r="U501" s="35"/>
      <c r="V501" s="35"/>
      <c r="W501" s="35"/>
      <c r="X501" s="35"/>
      <c r="Y501" s="35"/>
      <c r="Z501" s="35"/>
      <c r="AA501" s="35"/>
      <c r="AB501" s="35"/>
      <c r="AC501" s="35"/>
      <c r="AD501" s="35"/>
      <c r="AE501" s="35"/>
      <c r="AR501" s="197" t="s">
        <v>373</v>
      </c>
      <c r="AT501" s="197" t="s">
        <v>250</v>
      </c>
      <c r="AU501" s="197" t="s">
        <v>85</v>
      </c>
      <c r="AY501" s="18" t="s">
        <v>158</v>
      </c>
      <c r="BE501" s="198">
        <f t="shared" si="44"/>
        <v>0</v>
      </c>
      <c r="BF501" s="198">
        <f t="shared" si="45"/>
        <v>0</v>
      </c>
      <c r="BG501" s="198">
        <f t="shared" si="46"/>
        <v>0</v>
      </c>
      <c r="BH501" s="198">
        <f t="shared" si="47"/>
        <v>0</v>
      </c>
      <c r="BI501" s="198">
        <f t="shared" si="48"/>
        <v>0</v>
      </c>
      <c r="BJ501" s="18" t="s">
        <v>8</v>
      </c>
      <c r="BK501" s="198">
        <f t="shared" si="49"/>
        <v>0</v>
      </c>
      <c r="BL501" s="18" t="s">
        <v>283</v>
      </c>
      <c r="BM501" s="197" t="s">
        <v>5746</v>
      </c>
    </row>
    <row r="502" spans="1:65" s="2" customFormat="1" ht="16.5" customHeight="1">
      <c r="A502" s="35"/>
      <c r="B502" s="36"/>
      <c r="C502" s="247" t="s">
        <v>1290</v>
      </c>
      <c r="D502" s="247" t="s">
        <v>250</v>
      </c>
      <c r="E502" s="248" t="s">
        <v>1936</v>
      </c>
      <c r="F502" s="249" t="s">
        <v>1937</v>
      </c>
      <c r="G502" s="250" t="s">
        <v>498</v>
      </c>
      <c r="H502" s="251">
        <v>13</v>
      </c>
      <c r="I502" s="252"/>
      <c r="J502" s="251">
        <f t="shared" si="40"/>
        <v>0</v>
      </c>
      <c r="K502" s="249" t="s">
        <v>1</v>
      </c>
      <c r="L502" s="253"/>
      <c r="M502" s="254" t="s">
        <v>1</v>
      </c>
      <c r="N502" s="255" t="s">
        <v>41</v>
      </c>
      <c r="O502" s="72"/>
      <c r="P502" s="195">
        <f t="shared" si="41"/>
        <v>0</v>
      </c>
      <c r="Q502" s="195">
        <v>0</v>
      </c>
      <c r="R502" s="195">
        <f t="shared" si="42"/>
        <v>0</v>
      </c>
      <c r="S502" s="195">
        <v>0</v>
      </c>
      <c r="T502" s="196">
        <f t="shared" si="43"/>
        <v>0</v>
      </c>
      <c r="U502" s="35"/>
      <c r="V502" s="35"/>
      <c r="W502" s="35"/>
      <c r="X502" s="35"/>
      <c r="Y502" s="35"/>
      <c r="Z502" s="35"/>
      <c r="AA502" s="35"/>
      <c r="AB502" s="35"/>
      <c r="AC502" s="35"/>
      <c r="AD502" s="35"/>
      <c r="AE502" s="35"/>
      <c r="AR502" s="197" t="s">
        <v>373</v>
      </c>
      <c r="AT502" s="197" t="s">
        <v>250</v>
      </c>
      <c r="AU502" s="197" t="s">
        <v>85</v>
      </c>
      <c r="AY502" s="18" t="s">
        <v>158</v>
      </c>
      <c r="BE502" s="198">
        <f t="shared" si="44"/>
        <v>0</v>
      </c>
      <c r="BF502" s="198">
        <f t="shared" si="45"/>
        <v>0</v>
      </c>
      <c r="BG502" s="198">
        <f t="shared" si="46"/>
        <v>0</v>
      </c>
      <c r="BH502" s="198">
        <f t="shared" si="47"/>
        <v>0</v>
      </c>
      <c r="BI502" s="198">
        <f t="shared" si="48"/>
        <v>0</v>
      </c>
      <c r="BJ502" s="18" t="s">
        <v>8</v>
      </c>
      <c r="BK502" s="198">
        <f t="shared" si="49"/>
        <v>0</v>
      </c>
      <c r="BL502" s="18" t="s">
        <v>283</v>
      </c>
      <c r="BM502" s="197" t="s">
        <v>5747</v>
      </c>
    </row>
    <row r="503" spans="1:65" s="2" customFormat="1" ht="16.5" customHeight="1">
      <c r="A503" s="35"/>
      <c r="B503" s="36"/>
      <c r="C503" s="247" t="s">
        <v>1294</v>
      </c>
      <c r="D503" s="247" t="s">
        <v>250</v>
      </c>
      <c r="E503" s="248" t="s">
        <v>1940</v>
      </c>
      <c r="F503" s="249" t="s">
        <v>1941</v>
      </c>
      <c r="G503" s="250" t="s">
        <v>498</v>
      </c>
      <c r="H503" s="251">
        <v>6</v>
      </c>
      <c r="I503" s="252"/>
      <c r="J503" s="251">
        <f t="shared" si="40"/>
        <v>0</v>
      </c>
      <c r="K503" s="249" t="s">
        <v>1</v>
      </c>
      <c r="L503" s="253"/>
      <c r="M503" s="254" t="s">
        <v>1</v>
      </c>
      <c r="N503" s="255" t="s">
        <v>41</v>
      </c>
      <c r="O503" s="72"/>
      <c r="P503" s="195">
        <f t="shared" si="41"/>
        <v>0</v>
      </c>
      <c r="Q503" s="195">
        <v>0</v>
      </c>
      <c r="R503" s="195">
        <f t="shared" si="42"/>
        <v>0</v>
      </c>
      <c r="S503" s="195">
        <v>0</v>
      </c>
      <c r="T503" s="196">
        <f t="shared" si="43"/>
        <v>0</v>
      </c>
      <c r="U503" s="35"/>
      <c r="V503" s="35"/>
      <c r="W503" s="35"/>
      <c r="X503" s="35"/>
      <c r="Y503" s="35"/>
      <c r="Z503" s="35"/>
      <c r="AA503" s="35"/>
      <c r="AB503" s="35"/>
      <c r="AC503" s="35"/>
      <c r="AD503" s="35"/>
      <c r="AE503" s="35"/>
      <c r="AR503" s="197" t="s">
        <v>373</v>
      </c>
      <c r="AT503" s="197" t="s">
        <v>250</v>
      </c>
      <c r="AU503" s="197" t="s">
        <v>85</v>
      </c>
      <c r="AY503" s="18" t="s">
        <v>158</v>
      </c>
      <c r="BE503" s="198">
        <f t="shared" si="44"/>
        <v>0</v>
      </c>
      <c r="BF503" s="198">
        <f t="shared" si="45"/>
        <v>0</v>
      </c>
      <c r="BG503" s="198">
        <f t="shared" si="46"/>
        <v>0</v>
      </c>
      <c r="BH503" s="198">
        <f t="shared" si="47"/>
        <v>0</v>
      </c>
      <c r="BI503" s="198">
        <f t="shared" si="48"/>
        <v>0</v>
      </c>
      <c r="BJ503" s="18" t="s">
        <v>8</v>
      </c>
      <c r="BK503" s="198">
        <f t="shared" si="49"/>
        <v>0</v>
      </c>
      <c r="BL503" s="18" t="s">
        <v>283</v>
      </c>
      <c r="BM503" s="197" t="s">
        <v>5748</v>
      </c>
    </row>
    <row r="504" spans="1:65" s="2" customFormat="1" ht="16.5" customHeight="1">
      <c r="A504" s="35"/>
      <c r="B504" s="36"/>
      <c r="C504" s="247" t="s">
        <v>1299</v>
      </c>
      <c r="D504" s="247" t="s">
        <v>250</v>
      </c>
      <c r="E504" s="248" t="s">
        <v>1944</v>
      </c>
      <c r="F504" s="249" t="s">
        <v>1945</v>
      </c>
      <c r="G504" s="250" t="s">
        <v>498</v>
      </c>
      <c r="H504" s="251">
        <v>49</v>
      </c>
      <c r="I504" s="252"/>
      <c r="J504" s="251">
        <f t="shared" si="40"/>
        <v>0</v>
      </c>
      <c r="K504" s="249" t="s">
        <v>1</v>
      </c>
      <c r="L504" s="253"/>
      <c r="M504" s="254" t="s">
        <v>1</v>
      </c>
      <c r="N504" s="255" t="s">
        <v>41</v>
      </c>
      <c r="O504" s="72"/>
      <c r="P504" s="195">
        <f t="shared" si="41"/>
        <v>0</v>
      </c>
      <c r="Q504" s="195">
        <v>0</v>
      </c>
      <c r="R504" s="195">
        <f t="shared" si="42"/>
        <v>0</v>
      </c>
      <c r="S504" s="195">
        <v>0</v>
      </c>
      <c r="T504" s="196">
        <f t="shared" si="43"/>
        <v>0</v>
      </c>
      <c r="U504" s="35"/>
      <c r="V504" s="35"/>
      <c r="W504" s="35"/>
      <c r="X504" s="35"/>
      <c r="Y504" s="35"/>
      <c r="Z504" s="35"/>
      <c r="AA504" s="35"/>
      <c r="AB504" s="35"/>
      <c r="AC504" s="35"/>
      <c r="AD504" s="35"/>
      <c r="AE504" s="35"/>
      <c r="AR504" s="197" t="s">
        <v>373</v>
      </c>
      <c r="AT504" s="197" t="s">
        <v>250</v>
      </c>
      <c r="AU504" s="197" t="s">
        <v>85</v>
      </c>
      <c r="AY504" s="18" t="s">
        <v>158</v>
      </c>
      <c r="BE504" s="198">
        <f t="shared" si="44"/>
        <v>0</v>
      </c>
      <c r="BF504" s="198">
        <f t="shared" si="45"/>
        <v>0</v>
      </c>
      <c r="BG504" s="198">
        <f t="shared" si="46"/>
        <v>0</v>
      </c>
      <c r="BH504" s="198">
        <f t="shared" si="47"/>
        <v>0</v>
      </c>
      <c r="BI504" s="198">
        <f t="shared" si="48"/>
        <v>0</v>
      </c>
      <c r="BJ504" s="18" t="s">
        <v>8</v>
      </c>
      <c r="BK504" s="198">
        <f t="shared" si="49"/>
        <v>0</v>
      </c>
      <c r="BL504" s="18" t="s">
        <v>283</v>
      </c>
      <c r="BM504" s="197" t="s">
        <v>5749</v>
      </c>
    </row>
    <row r="505" spans="1:65" s="2" customFormat="1" ht="16.5" customHeight="1">
      <c r="A505" s="35"/>
      <c r="B505" s="36"/>
      <c r="C505" s="247" t="s">
        <v>1305</v>
      </c>
      <c r="D505" s="247" t="s">
        <v>250</v>
      </c>
      <c r="E505" s="248" t="s">
        <v>1948</v>
      </c>
      <c r="F505" s="249" t="s">
        <v>1949</v>
      </c>
      <c r="G505" s="250" t="s">
        <v>498</v>
      </c>
      <c r="H505" s="251">
        <v>8</v>
      </c>
      <c r="I505" s="252"/>
      <c r="J505" s="251">
        <f t="shared" si="40"/>
        <v>0</v>
      </c>
      <c r="K505" s="249" t="s">
        <v>1</v>
      </c>
      <c r="L505" s="253"/>
      <c r="M505" s="254" t="s">
        <v>1</v>
      </c>
      <c r="N505" s="255" t="s">
        <v>41</v>
      </c>
      <c r="O505" s="72"/>
      <c r="P505" s="195">
        <f t="shared" si="41"/>
        <v>0</v>
      </c>
      <c r="Q505" s="195">
        <v>0</v>
      </c>
      <c r="R505" s="195">
        <f t="shared" si="42"/>
        <v>0</v>
      </c>
      <c r="S505" s="195">
        <v>0</v>
      </c>
      <c r="T505" s="196">
        <f t="shared" si="43"/>
        <v>0</v>
      </c>
      <c r="U505" s="35"/>
      <c r="V505" s="35"/>
      <c r="W505" s="35"/>
      <c r="X505" s="35"/>
      <c r="Y505" s="35"/>
      <c r="Z505" s="35"/>
      <c r="AA505" s="35"/>
      <c r="AB505" s="35"/>
      <c r="AC505" s="35"/>
      <c r="AD505" s="35"/>
      <c r="AE505" s="35"/>
      <c r="AR505" s="197" t="s">
        <v>373</v>
      </c>
      <c r="AT505" s="197" t="s">
        <v>250</v>
      </c>
      <c r="AU505" s="197" t="s">
        <v>85</v>
      </c>
      <c r="AY505" s="18" t="s">
        <v>158</v>
      </c>
      <c r="BE505" s="198">
        <f t="shared" si="44"/>
        <v>0</v>
      </c>
      <c r="BF505" s="198">
        <f t="shared" si="45"/>
        <v>0</v>
      </c>
      <c r="BG505" s="198">
        <f t="shared" si="46"/>
        <v>0</v>
      </c>
      <c r="BH505" s="198">
        <f t="shared" si="47"/>
        <v>0</v>
      </c>
      <c r="BI505" s="198">
        <f t="shared" si="48"/>
        <v>0</v>
      </c>
      <c r="BJ505" s="18" t="s">
        <v>8</v>
      </c>
      <c r="BK505" s="198">
        <f t="shared" si="49"/>
        <v>0</v>
      </c>
      <c r="BL505" s="18" t="s">
        <v>283</v>
      </c>
      <c r="BM505" s="197" t="s">
        <v>5750</v>
      </c>
    </row>
    <row r="506" spans="1:65" s="2" customFormat="1" ht="16.5" customHeight="1">
      <c r="A506" s="35"/>
      <c r="B506" s="36"/>
      <c r="C506" s="247" t="s">
        <v>1309</v>
      </c>
      <c r="D506" s="247" t="s">
        <v>250</v>
      </c>
      <c r="E506" s="248" t="s">
        <v>1952</v>
      </c>
      <c r="F506" s="249" t="s">
        <v>1953</v>
      </c>
      <c r="G506" s="250" t="s">
        <v>498</v>
      </c>
      <c r="H506" s="251">
        <v>11</v>
      </c>
      <c r="I506" s="252"/>
      <c r="J506" s="251">
        <f t="shared" si="40"/>
        <v>0</v>
      </c>
      <c r="K506" s="249" t="s">
        <v>1</v>
      </c>
      <c r="L506" s="253"/>
      <c r="M506" s="254" t="s">
        <v>1</v>
      </c>
      <c r="N506" s="255" t="s">
        <v>41</v>
      </c>
      <c r="O506" s="72"/>
      <c r="P506" s="195">
        <f t="shared" si="41"/>
        <v>0</v>
      </c>
      <c r="Q506" s="195">
        <v>0</v>
      </c>
      <c r="R506" s="195">
        <f t="shared" si="42"/>
        <v>0</v>
      </c>
      <c r="S506" s="195">
        <v>0</v>
      </c>
      <c r="T506" s="196">
        <f t="shared" si="43"/>
        <v>0</v>
      </c>
      <c r="U506" s="35"/>
      <c r="V506" s="35"/>
      <c r="W506" s="35"/>
      <c r="X506" s="35"/>
      <c r="Y506" s="35"/>
      <c r="Z506" s="35"/>
      <c r="AA506" s="35"/>
      <c r="AB506" s="35"/>
      <c r="AC506" s="35"/>
      <c r="AD506" s="35"/>
      <c r="AE506" s="35"/>
      <c r="AR506" s="197" t="s">
        <v>373</v>
      </c>
      <c r="AT506" s="197" t="s">
        <v>250</v>
      </c>
      <c r="AU506" s="197" t="s">
        <v>85</v>
      </c>
      <c r="AY506" s="18" t="s">
        <v>158</v>
      </c>
      <c r="BE506" s="198">
        <f t="shared" si="44"/>
        <v>0</v>
      </c>
      <c r="BF506" s="198">
        <f t="shared" si="45"/>
        <v>0</v>
      </c>
      <c r="BG506" s="198">
        <f t="shared" si="46"/>
        <v>0</v>
      </c>
      <c r="BH506" s="198">
        <f t="shared" si="47"/>
        <v>0</v>
      </c>
      <c r="BI506" s="198">
        <f t="shared" si="48"/>
        <v>0</v>
      </c>
      <c r="BJ506" s="18" t="s">
        <v>8</v>
      </c>
      <c r="BK506" s="198">
        <f t="shared" si="49"/>
        <v>0</v>
      </c>
      <c r="BL506" s="18" t="s">
        <v>283</v>
      </c>
      <c r="BM506" s="197" t="s">
        <v>5751</v>
      </c>
    </row>
    <row r="507" spans="1:65" s="2" customFormat="1" ht="16.5" customHeight="1">
      <c r="A507" s="35"/>
      <c r="B507" s="36"/>
      <c r="C507" s="247" t="s">
        <v>1315</v>
      </c>
      <c r="D507" s="247" t="s">
        <v>250</v>
      </c>
      <c r="E507" s="248" t="s">
        <v>1960</v>
      </c>
      <c r="F507" s="249" t="s">
        <v>1961</v>
      </c>
      <c r="G507" s="250" t="s">
        <v>498</v>
      </c>
      <c r="H507" s="251">
        <v>2</v>
      </c>
      <c r="I507" s="252"/>
      <c r="J507" s="251">
        <f t="shared" ref="J507:J538" si="50">ROUND(I507*H507,0)</f>
        <v>0</v>
      </c>
      <c r="K507" s="249" t="s">
        <v>1</v>
      </c>
      <c r="L507" s="253"/>
      <c r="M507" s="254" t="s">
        <v>1</v>
      </c>
      <c r="N507" s="255" t="s">
        <v>41</v>
      </c>
      <c r="O507" s="72"/>
      <c r="P507" s="195">
        <f t="shared" ref="P507:P538" si="51">O507*H507</f>
        <v>0</v>
      </c>
      <c r="Q507" s="195">
        <v>0</v>
      </c>
      <c r="R507" s="195">
        <f t="shared" ref="R507:R538" si="52">Q507*H507</f>
        <v>0</v>
      </c>
      <c r="S507" s="195">
        <v>0</v>
      </c>
      <c r="T507" s="196">
        <f t="shared" ref="T507:T538" si="53">S507*H507</f>
        <v>0</v>
      </c>
      <c r="U507" s="35"/>
      <c r="V507" s="35"/>
      <c r="W507" s="35"/>
      <c r="X507" s="35"/>
      <c r="Y507" s="35"/>
      <c r="Z507" s="35"/>
      <c r="AA507" s="35"/>
      <c r="AB507" s="35"/>
      <c r="AC507" s="35"/>
      <c r="AD507" s="35"/>
      <c r="AE507" s="35"/>
      <c r="AR507" s="197" t="s">
        <v>373</v>
      </c>
      <c r="AT507" s="197" t="s">
        <v>250</v>
      </c>
      <c r="AU507" s="197" t="s">
        <v>85</v>
      </c>
      <c r="AY507" s="18" t="s">
        <v>158</v>
      </c>
      <c r="BE507" s="198">
        <f t="shared" ref="BE507:BE527" si="54">IF(N507="základní",J507,0)</f>
        <v>0</v>
      </c>
      <c r="BF507" s="198">
        <f t="shared" ref="BF507:BF527" si="55">IF(N507="snížená",J507,0)</f>
        <v>0</v>
      </c>
      <c r="BG507" s="198">
        <f t="shared" ref="BG507:BG527" si="56">IF(N507="zákl. přenesená",J507,0)</f>
        <v>0</v>
      </c>
      <c r="BH507" s="198">
        <f t="shared" ref="BH507:BH527" si="57">IF(N507="sníž. přenesená",J507,0)</f>
        <v>0</v>
      </c>
      <c r="BI507" s="198">
        <f t="shared" ref="BI507:BI527" si="58">IF(N507="nulová",J507,0)</f>
        <v>0</v>
      </c>
      <c r="BJ507" s="18" t="s">
        <v>8</v>
      </c>
      <c r="BK507" s="198">
        <f t="shared" ref="BK507:BK527" si="59">ROUND(I507*H507,0)</f>
        <v>0</v>
      </c>
      <c r="BL507" s="18" t="s">
        <v>283</v>
      </c>
      <c r="BM507" s="197" t="s">
        <v>5752</v>
      </c>
    </row>
    <row r="508" spans="1:65" s="2" customFormat="1" ht="16.5" customHeight="1">
      <c r="A508" s="35"/>
      <c r="B508" s="36"/>
      <c r="C508" s="247" t="s">
        <v>1319</v>
      </c>
      <c r="D508" s="247" t="s">
        <v>250</v>
      </c>
      <c r="E508" s="248" t="s">
        <v>1964</v>
      </c>
      <c r="F508" s="249" t="s">
        <v>1965</v>
      </c>
      <c r="G508" s="250" t="s">
        <v>498</v>
      </c>
      <c r="H508" s="251">
        <v>2</v>
      </c>
      <c r="I508" s="252"/>
      <c r="J508" s="251">
        <f t="shared" si="50"/>
        <v>0</v>
      </c>
      <c r="K508" s="249" t="s">
        <v>1</v>
      </c>
      <c r="L508" s="253"/>
      <c r="M508" s="254" t="s">
        <v>1</v>
      </c>
      <c r="N508" s="255" t="s">
        <v>41</v>
      </c>
      <c r="O508" s="72"/>
      <c r="P508" s="195">
        <f t="shared" si="51"/>
        <v>0</v>
      </c>
      <c r="Q508" s="195">
        <v>0</v>
      </c>
      <c r="R508" s="195">
        <f t="shared" si="52"/>
        <v>0</v>
      </c>
      <c r="S508" s="195">
        <v>0</v>
      </c>
      <c r="T508" s="196">
        <f t="shared" si="53"/>
        <v>0</v>
      </c>
      <c r="U508" s="35"/>
      <c r="V508" s="35"/>
      <c r="W508" s="35"/>
      <c r="X508" s="35"/>
      <c r="Y508" s="35"/>
      <c r="Z508" s="35"/>
      <c r="AA508" s="35"/>
      <c r="AB508" s="35"/>
      <c r="AC508" s="35"/>
      <c r="AD508" s="35"/>
      <c r="AE508" s="35"/>
      <c r="AR508" s="197" t="s">
        <v>373</v>
      </c>
      <c r="AT508" s="197" t="s">
        <v>250</v>
      </c>
      <c r="AU508" s="197" t="s">
        <v>85</v>
      </c>
      <c r="AY508" s="18" t="s">
        <v>158</v>
      </c>
      <c r="BE508" s="198">
        <f t="shared" si="54"/>
        <v>0</v>
      </c>
      <c r="BF508" s="198">
        <f t="shared" si="55"/>
        <v>0</v>
      </c>
      <c r="BG508" s="198">
        <f t="shared" si="56"/>
        <v>0</v>
      </c>
      <c r="BH508" s="198">
        <f t="shared" si="57"/>
        <v>0</v>
      </c>
      <c r="BI508" s="198">
        <f t="shared" si="58"/>
        <v>0</v>
      </c>
      <c r="BJ508" s="18" t="s">
        <v>8</v>
      </c>
      <c r="BK508" s="198">
        <f t="shared" si="59"/>
        <v>0</v>
      </c>
      <c r="BL508" s="18" t="s">
        <v>283</v>
      </c>
      <c r="BM508" s="197" t="s">
        <v>5753</v>
      </c>
    </row>
    <row r="509" spans="1:65" s="2" customFormat="1" ht="16.5" customHeight="1">
      <c r="A509" s="35"/>
      <c r="B509" s="36"/>
      <c r="C509" s="247" t="s">
        <v>1324</v>
      </c>
      <c r="D509" s="247" t="s">
        <v>250</v>
      </c>
      <c r="E509" s="248" t="s">
        <v>1968</v>
      </c>
      <c r="F509" s="249" t="s">
        <v>1969</v>
      </c>
      <c r="G509" s="250" t="s">
        <v>498</v>
      </c>
      <c r="H509" s="251">
        <v>12</v>
      </c>
      <c r="I509" s="252"/>
      <c r="J509" s="251">
        <f t="shared" si="50"/>
        <v>0</v>
      </c>
      <c r="K509" s="249" t="s">
        <v>1</v>
      </c>
      <c r="L509" s="253"/>
      <c r="M509" s="254" t="s">
        <v>1</v>
      </c>
      <c r="N509" s="255" t="s">
        <v>41</v>
      </c>
      <c r="O509" s="72"/>
      <c r="P509" s="195">
        <f t="shared" si="51"/>
        <v>0</v>
      </c>
      <c r="Q509" s="195">
        <v>0</v>
      </c>
      <c r="R509" s="195">
        <f t="shared" si="52"/>
        <v>0</v>
      </c>
      <c r="S509" s="195">
        <v>0</v>
      </c>
      <c r="T509" s="196">
        <f t="shared" si="53"/>
        <v>0</v>
      </c>
      <c r="U509" s="35"/>
      <c r="V509" s="35"/>
      <c r="W509" s="35"/>
      <c r="X509" s="35"/>
      <c r="Y509" s="35"/>
      <c r="Z509" s="35"/>
      <c r="AA509" s="35"/>
      <c r="AB509" s="35"/>
      <c r="AC509" s="35"/>
      <c r="AD509" s="35"/>
      <c r="AE509" s="35"/>
      <c r="AR509" s="197" t="s">
        <v>373</v>
      </c>
      <c r="AT509" s="197" t="s">
        <v>250</v>
      </c>
      <c r="AU509" s="197" t="s">
        <v>85</v>
      </c>
      <c r="AY509" s="18" t="s">
        <v>158</v>
      </c>
      <c r="BE509" s="198">
        <f t="shared" si="54"/>
        <v>0</v>
      </c>
      <c r="BF509" s="198">
        <f t="shared" si="55"/>
        <v>0</v>
      </c>
      <c r="BG509" s="198">
        <f t="shared" si="56"/>
        <v>0</v>
      </c>
      <c r="BH509" s="198">
        <f t="shared" si="57"/>
        <v>0</v>
      </c>
      <c r="BI509" s="198">
        <f t="shared" si="58"/>
        <v>0</v>
      </c>
      <c r="BJ509" s="18" t="s">
        <v>8</v>
      </c>
      <c r="BK509" s="198">
        <f t="shared" si="59"/>
        <v>0</v>
      </c>
      <c r="BL509" s="18" t="s">
        <v>283</v>
      </c>
      <c r="BM509" s="197" t="s">
        <v>5754</v>
      </c>
    </row>
    <row r="510" spans="1:65" s="2" customFormat="1" ht="16.5" customHeight="1">
      <c r="A510" s="35"/>
      <c r="B510" s="36"/>
      <c r="C510" s="247" t="s">
        <v>1329</v>
      </c>
      <c r="D510" s="247" t="s">
        <v>250</v>
      </c>
      <c r="E510" s="248" t="s">
        <v>5755</v>
      </c>
      <c r="F510" s="249" t="s">
        <v>5756</v>
      </c>
      <c r="G510" s="250" t="s">
        <v>498</v>
      </c>
      <c r="H510" s="251">
        <v>4</v>
      </c>
      <c r="I510" s="252"/>
      <c r="J510" s="251">
        <f t="shared" si="50"/>
        <v>0</v>
      </c>
      <c r="K510" s="249" t="s">
        <v>1</v>
      </c>
      <c r="L510" s="253"/>
      <c r="M510" s="254" t="s">
        <v>1</v>
      </c>
      <c r="N510" s="255" t="s">
        <v>41</v>
      </c>
      <c r="O510" s="72"/>
      <c r="P510" s="195">
        <f t="shared" si="51"/>
        <v>0</v>
      </c>
      <c r="Q510" s="195">
        <v>0</v>
      </c>
      <c r="R510" s="195">
        <f t="shared" si="52"/>
        <v>0</v>
      </c>
      <c r="S510" s="195">
        <v>0</v>
      </c>
      <c r="T510" s="196">
        <f t="shared" si="53"/>
        <v>0</v>
      </c>
      <c r="U510" s="35"/>
      <c r="V510" s="35"/>
      <c r="W510" s="35"/>
      <c r="X510" s="35"/>
      <c r="Y510" s="35"/>
      <c r="Z510" s="35"/>
      <c r="AA510" s="35"/>
      <c r="AB510" s="35"/>
      <c r="AC510" s="35"/>
      <c r="AD510" s="35"/>
      <c r="AE510" s="35"/>
      <c r="AR510" s="197" t="s">
        <v>373</v>
      </c>
      <c r="AT510" s="197" t="s">
        <v>250</v>
      </c>
      <c r="AU510" s="197" t="s">
        <v>85</v>
      </c>
      <c r="AY510" s="18" t="s">
        <v>158</v>
      </c>
      <c r="BE510" s="198">
        <f t="shared" si="54"/>
        <v>0</v>
      </c>
      <c r="BF510" s="198">
        <f t="shared" si="55"/>
        <v>0</v>
      </c>
      <c r="BG510" s="198">
        <f t="shared" si="56"/>
        <v>0</v>
      </c>
      <c r="BH510" s="198">
        <f t="shared" si="57"/>
        <v>0</v>
      </c>
      <c r="BI510" s="198">
        <f t="shared" si="58"/>
        <v>0</v>
      </c>
      <c r="BJ510" s="18" t="s">
        <v>8</v>
      </c>
      <c r="BK510" s="198">
        <f t="shared" si="59"/>
        <v>0</v>
      </c>
      <c r="BL510" s="18" t="s">
        <v>283</v>
      </c>
      <c r="BM510" s="197" t="s">
        <v>5757</v>
      </c>
    </row>
    <row r="511" spans="1:65" s="2" customFormat="1" ht="16.5" customHeight="1">
      <c r="A511" s="35"/>
      <c r="B511" s="36"/>
      <c r="C511" s="247" t="s">
        <v>1334</v>
      </c>
      <c r="D511" s="247" t="s">
        <v>250</v>
      </c>
      <c r="E511" s="248" t="s">
        <v>1984</v>
      </c>
      <c r="F511" s="249" t="s">
        <v>1985</v>
      </c>
      <c r="G511" s="250" t="s">
        <v>498</v>
      </c>
      <c r="H511" s="251">
        <v>4</v>
      </c>
      <c r="I511" s="252"/>
      <c r="J511" s="251">
        <f t="shared" si="50"/>
        <v>0</v>
      </c>
      <c r="K511" s="249" t="s">
        <v>1</v>
      </c>
      <c r="L511" s="253"/>
      <c r="M511" s="254" t="s">
        <v>1</v>
      </c>
      <c r="N511" s="255" t="s">
        <v>41</v>
      </c>
      <c r="O511" s="72"/>
      <c r="P511" s="195">
        <f t="shared" si="51"/>
        <v>0</v>
      </c>
      <c r="Q511" s="195">
        <v>0</v>
      </c>
      <c r="R511" s="195">
        <f t="shared" si="52"/>
        <v>0</v>
      </c>
      <c r="S511" s="195">
        <v>0</v>
      </c>
      <c r="T511" s="196">
        <f t="shared" si="53"/>
        <v>0</v>
      </c>
      <c r="U511" s="35"/>
      <c r="V511" s="35"/>
      <c r="W511" s="35"/>
      <c r="X511" s="35"/>
      <c r="Y511" s="35"/>
      <c r="Z511" s="35"/>
      <c r="AA511" s="35"/>
      <c r="AB511" s="35"/>
      <c r="AC511" s="35"/>
      <c r="AD511" s="35"/>
      <c r="AE511" s="35"/>
      <c r="AR511" s="197" t="s">
        <v>373</v>
      </c>
      <c r="AT511" s="197" t="s">
        <v>250</v>
      </c>
      <c r="AU511" s="197" t="s">
        <v>85</v>
      </c>
      <c r="AY511" s="18" t="s">
        <v>158</v>
      </c>
      <c r="BE511" s="198">
        <f t="shared" si="54"/>
        <v>0</v>
      </c>
      <c r="BF511" s="198">
        <f t="shared" si="55"/>
        <v>0</v>
      </c>
      <c r="BG511" s="198">
        <f t="shared" si="56"/>
        <v>0</v>
      </c>
      <c r="BH511" s="198">
        <f t="shared" si="57"/>
        <v>0</v>
      </c>
      <c r="BI511" s="198">
        <f t="shared" si="58"/>
        <v>0</v>
      </c>
      <c r="BJ511" s="18" t="s">
        <v>8</v>
      </c>
      <c r="BK511" s="198">
        <f t="shared" si="59"/>
        <v>0</v>
      </c>
      <c r="BL511" s="18" t="s">
        <v>283</v>
      </c>
      <c r="BM511" s="197" t="s">
        <v>5758</v>
      </c>
    </row>
    <row r="512" spans="1:65" s="2" customFormat="1" ht="16.5" customHeight="1">
      <c r="A512" s="35"/>
      <c r="B512" s="36"/>
      <c r="C512" s="247" t="s">
        <v>1339</v>
      </c>
      <c r="D512" s="247" t="s">
        <v>250</v>
      </c>
      <c r="E512" s="248" t="s">
        <v>1988</v>
      </c>
      <c r="F512" s="249" t="s">
        <v>1989</v>
      </c>
      <c r="G512" s="250" t="s">
        <v>498</v>
      </c>
      <c r="H512" s="251">
        <v>2</v>
      </c>
      <c r="I512" s="252"/>
      <c r="J512" s="251">
        <f t="shared" si="50"/>
        <v>0</v>
      </c>
      <c r="K512" s="249" t="s">
        <v>1</v>
      </c>
      <c r="L512" s="253"/>
      <c r="M512" s="254" t="s">
        <v>1</v>
      </c>
      <c r="N512" s="255" t="s">
        <v>41</v>
      </c>
      <c r="O512" s="72"/>
      <c r="P512" s="195">
        <f t="shared" si="51"/>
        <v>0</v>
      </c>
      <c r="Q512" s="195">
        <v>0</v>
      </c>
      <c r="R512" s="195">
        <f t="shared" si="52"/>
        <v>0</v>
      </c>
      <c r="S512" s="195">
        <v>0</v>
      </c>
      <c r="T512" s="196">
        <f t="shared" si="53"/>
        <v>0</v>
      </c>
      <c r="U512" s="35"/>
      <c r="V512" s="35"/>
      <c r="W512" s="35"/>
      <c r="X512" s="35"/>
      <c r="Y512" s="35"/>
      <c r="Z512" s="35"/>
      <c r="AA512" s="35"/>
      <c r="AB512" s="35"/>
      <c r="AC512" s="35"/>
      <c r="AD512" s="35"/>
      <c r="AE512" s="35"/>
      <c r="AR512" s="197" t="s">
        <v>373</v>
      </c>
      <c r="AT512" s="197" t="s">
        <v>250</v>
      </c>
      <c r="AU512" s="197" t="s">
        <v>85</v>
      </c>
      <c r="AY512" s="18" t="s">
        <v>158</v>
      </c>
      <c r="BE512" s="198">
        <f t="shared" si="54"/>
        <v>0</v>
      </c>
      <c r="BF512" s="198">
        <f t="shared" si="55"/>
        <v>0</v>
      </c>
      <c r="BG512" s="198">
        <f t="shared" si="56"/>
        <v>0</v>
      </c>
      <c r="BH512" s="198">
        <f t="shared" si="57"/>
        <v>0</v>
      </c>
      <c r="BI512" s="198">
        <f t="shared" si="58"/>
        <v>0</v>
      </c>
      <c r="BJ512" s="18" t="s">
        <v>8</v>
      </c>
      <c r="BK512" s="198">
        <f t="shared" si="59"/>
        <v>0</v>
      </c>
      <c r="BL512" s="18" t="s">
        <v>283</v>
      </c>
      <c r="BM512" s="197" t="s">
        <v>5759</v>
      </c>
    </row>
    <row r="513" spans="1:65" s="2" customFormat="1" ht="16.5" customHeight="1">
      <c r="A513" s="35"/>
      <c r="B513" s="36"/>
      <c r="C513" s="247" t="s">
        <v>1344</v>
      </c>
      <c r="D513" s="247" t="s">
        <v>250</v>
      </c>
      <c r="E513" s="248" t="s">
        <v>5760</v>
      </c>
      <c r="F513" s="249" t="s">
        <v>5761</v>
      </c>
      <c r="G513" s="250" t="s">
        <v>498</v>
      </c>
      <c r="H513" s="251">
        <v>1</v>
      </c>
      <c r="I513" s="252"/>
      <c r="J513" s="251">
        <f t="shared" si="50"/>
        <v>0</v>
      </c>
      <c r="K513" s="249" t="s">
        <v>1</v>
      </c>
      <c r="L513" s="253"/>
      <c r="M513" s="254" t="s">
        <v>1</v>
      </c>
      <c r="N513" s="255" t="s">
        <v>41</v>
      </c>
      <c r="O513" s="72"/>
      <c r="P513" s="195">
        <f t="shared" si="51"/>
        <v>0</v>
      </c>
      <c r="Q513" s="195">
        <v>0</v>
      </c>
      <c r="R513" s="195">
        <f t="shared" si="52"/>
        <v>0</v>
      </c>
      <c r="S513" s="195">
        <v>0</v>
      </c>
      <c r="T513" s="196">
        <f t="shared" si="53"/>
        <v>0</v>
      </c>
      <c r="U513" s="35"/>
      <c r="V513" s="35"/>
      <c r="W513" s="35"/>
      <c r="X513" s="35"/>
      <c r="Y513" s="35"/>
      <c r="Z513" s="35"/>
      <c r="AA513" s="35"/>
      <c r="AB513" s="35"/>
      <c r="AC513" s="35"/>
      <c r="AD513" s="35"/>
      <c r="AE513" s="35"/>
      <c r="AR513" s="197" t="s">
        <v>373</v>
      </c>
      <c r="AT513" s="197" t="s">
        <v>250</v>
      </c>
      <c r="AU513" s="197" t="s">
        <v>85</v>
      </c>
      <c r="AY513" s="18" t="s">
        <v>158</v>
      </c>
      <c r="BE513" s="198">
        <f t="shared" si="54"/>
        <v>0</v>
      </c>
      <c r="BF513" s="198">
        <f t="shared" si="55"/>
        <v>0</v>
      </c>
      <c r="BG513" s="198">
        <f t="shared" si="56"/>
        <v>0</v>
      </c>
      <c r="BH513" s="198">
        <f t="shared" si="57"/>
        <v>0</v>
      </c>
      <c r="BI513" s="198">
        <f t="shared" si="58"/>
        <v>0</v>
      </c>
      <c r="BJ513" s="18" t="s">
        <v>8</v>
      </c>
      <c r="BK513" s="198">
        <f t="shared" si="59"/>
        <v>0</v>
      </c>
      <c r="BL513" s="18" t="s">
        <v>283</v>
      </c>
      <c r="BM513" s="197" t="s">
        <v>5762</v>
      </c>
    </row>
    <row r="514" spans="1:65" s="2" customFormat="1" ht="21.75" customHeight="1">
      <c r="A514" s="35"/>
      <c r="B514" s="36"/>
      <c r="C514" s="247" t="s">
        <v>1351</v>
      </c>
      <c r="D514" s="247" t="s">
        <v>250</v>
      </c>
      <c r="E514" s="248" t="s">
        <v>1992</v>
      </c>
      <c r="F514" s="249" t="s">
        <v>1993</v>
      </c>
      <c r="G514" s="250" t="s">
        <v>498</v>
      </c>
      <c r="H514" s="251">
        <v>150</v>
      </c>
      <c r="I514" s="252"/>
      <c r="J514" s="251">
        <f t="shared" si="50"/>
        <v>0</v>
      </c>
      <c r="K514" s="249" t="s">
        <v>1</v>
      </c>
      <c r="L514" s="253"/>
      <c r="M514" s="254" t="s">
        <v>1</v>
      </c>
      <c r="N514" s="255" t="s">
        <v>41</v>
      </c>
      <c r="O514" s="72"/>
      <c r="P514" s="195">
        <f t="shared" si="51"/>
        <v>0</v>
      </c>
      <c r="Q514" s="195">
        <v>0</v>
      </c>
      <c r="R514" s="195">
        <f t="shared" si="52"/>
        <v>0</v>
      </c>
      <c r="S514" s="195">
        <v>0</v>
      </c>
      <c r="T514" s="196">
        <f t="shared" si="53"/>
        <v>0</v>
      </c>
      <c r="U514" s="35"/>
      <c r="V514" s="35"/>
      <c r="W514" s="35"/>
      <c r="X514" s="35"/>
      <c r="Y514" s="35"/>
      <c r="Z514" s="35"/>
      <c r="AA514" s="35"/>
      <c r="AB514" s="35"/>
      <c r="AC514" s="35"/>
      <c r="AD514" s="35"/>
      <c r="AE514" s="35"/>
      <c r="AR514" s="197" t="s">
        <v>373</v>
      </c>
      <c r="AT514" s="197" t="s">
        <v>250</v>
      </c>
      <c r="AU514" s="197" t="s">
        <v>85</v>
      </c>
      <c r="AY514" s="18" t="s">
        <v>158</v>
      </c>
      <c r="BE514" s="198">
        <f t="shared" si="54"/>
        <v>0</v>
      </c>
      <c r="BF514" s="198">
        <f t="shared" si="55"/>
        <v>0</v>
      </c>
      <c r="BG514" s="198">
        <f t="shared" si="56"/>
        <v>0</v>
      </c>
      <c r="BH514" s="198">
        <f t="shared" si="57"/>
        <v>0</v>
      </c>
      <c r="BI514" s="198">
        <f t="shared" si="58"/>
        <v>0</v>
      </c>
      <c r="BJ514" s="18" t="s">
        <v>8</v>
      </c>
      <c r="BK514" s="198">
        <f t="shared" si="59"/>
        <v>0</v>
      </c>
      <c r="BL514" s="18" t="s">
        <v>283</v>
      </c>
      <c r="BM514" s="197" t="s">
        <v>5763</v>
      </c>
    </row>
    <row r="515" spans="1:65" s="2" customFormat="1" ht="21.75" customHeight="1">
      <c r="A515" s="35"/>
      <c r="B515" s="36"/>
      <c r="C515" s="247" t="s">
        <v>1356</v>
      </c>
      <c r="D515" s="247" t="s">
        <v>250</v>
      </c>
      <c r="E515" s="248" t="s">
        <v>1996</v>
      </c>
      <c r="F515" s="249" t="s">
        <v>1997</v>
      </c>
      <c r="G515" s="250" t="s">
        <v>498</v>
      </c>
      <c r="H515" s="251">
        <v>100</v>
      </c>
      <c r="I515" s="252"/>
      <c r="J515" s="251">
        <f t="shared" si="50"/>
        <v>0</v>
      </c>
      <c r="K515" s="249" t="s">
        <v>1</v>
      </c>
      <c r="L515" s="253"/>
      <c r="M515" s="254" t="s">
        <v>1</v>
      </c>
      <c r="N515" s="255" t="s">
        <v>41</v>
      </c>
      <c r="O515" s="72"/>
      <c r="P515" s="195">
        <f t="shared" si="51"/>
        <v>0</v>
      </c>
      <c r="Q515" s="195">
        <v>0</v>
      </c>
      <c r="R515" s="195">
        <f t="shared" si="52"/>
        <v>0</v>
      </c>
      <c r="S515" s="195">
        <v>0</v>
      </c>
      <c r="T515" s="196">
        <f t="shared" si="53"/>
        <v>0</v>
      </c>
      <c r="U515" s="35"/>
      <c r="V515" s="35"/>
      <c r="W515" s="35"/>
      <c r="X515" s="35"/>
      <c r="Y515" s="35"/>
      <c r="Z515" s="35"/>
      <c r="AA515" s="35"/>
      <c r="AB515" s="35"/>
      <c r="AC515" s="35"/>
      <c r="AD515" s="35"/>
      <c r="AE515" s="35"/>
      <c r="AR515" s="197" t="s">
        <v>373</v>
      </c>
      <c r="AT515" s="197" t="s">
        <v>250</v>
      </c>
      <c r="AU515" s="197" t="s">
        <v>85</v>
      </c>
      <c r="AY515" s="18" t="s">
        <v>158</v>
      </c>
      <c r="BE515" s="198">
        <f t="shared" si="54"/>
        <v>0</v>
      </c>
      <c r="BF515" s="198">
        <f t="shared" si="55"/>
        <v>0</v>
      </c>
      <c r="BG515" s="198">
        <f t="shared" si="56"/>
        <v>0</v>
      </c>
      <c r="BH515" s="198">
        <f t="shared" si="57"/>
        <v>0</v>
      </c>
      <c r="BI515" s="198">
        <f t="shared" si="58"/>
        <v>0</v>
      </c>
      <c r="BJ515" s="18" t="s">
        <v>8</v>
      </c>
      <c r="BK515" s="198">
        <f t="shared" si="59"/>
        <v>0</v>
      </c>
      <c r="BL515" s="18" t="s">
        <v>283</v>
      </c>
      <c r="BM515" s="197" t="s">
        <v>5764</v>
      </c>
    </row>
    <row r="516" spans="1:65" s="2" customFormat="1" ht="24">
      <c r="A516" s="35"/>
      <c r="B516" s="36"/>
      <c r="C516" s="247" t="s">
        <v>1363</v>
      </c>
      <c r="D516" s="247" t="s">
        <v>250</v>
      </c>
      <c r="E516" s="248" t="s">
        <v>2004</v>
      </c>
      <c r="F516" s="249" t="s">
        <v>2005</v>
      </c>
      <c r="G516" s="250" t="s">
        <v>498</v>
      </c>
      <c r="H516" s="251">
        <v>35</v>
      </c>
      <c r="I516" s="252"/>
      <c r="J516" s="251">
        <f t="shared" si="50"/>
        <v>0</v>
      </c>
      <c r="K516" s="249" t="s">
        <v>1</v>
      </c>
      <c r="L516" s="253"/>
      <c r="M516" s="254" t="s">
        <v>1</v>
      </c>
      <c r="N516" s="255" t="s">
        <v>41</v>
      </c>
      <c r="O516" s="72"/>
      <c r="P516" s="195">
        <f t="shared" si="51"/>
        <v>0</v>
      </c>
      <c r="Q516" s="195">
        <v>0</v>
      </c>
      <c r="R516" s="195">
        <f t="shared" si="52"/>
        <v>0</v>
      </c>
      <c r="S516" s="195">
        <v>0</v>
      </c>
      <c r="T516" s="196">
        <f t="shared" si="53"/>
        <v>0</v>
      </c>
      <c r="U516" s="35"/>
      <c r="V516" s="35"/>
      <c r="W516" s="35"/>
      <c r="X516" s="35"/>
      <c r="Y516" s="35"/>
      <c r="Z516" s="35"/>
      <c r="AA516" s="35"/>
      <c r="AB516" s="35"/>
      <c r="AC516" s="35"/>
      <c r="AD516" s="35"/>
      <c r="AE516" s="35"/>
      <c r="AR516" s="197" t="s">
        <v>373</v>
      </c>
      <c r="AT516" s="197" t="s">
        <v>250</v>
      </c>
      <c r="AU516" s="197" t="s">
        <v>85</v>
      </c>
      <c r="AY516" s="18" t="s">
        <v>158</v>
      </c>
      <c r="BE516" s="198">
        <f t="shared" si="54"/>
        <v>0</v>
      </c>
      <c r="BF516" s="198">
        <f t="shared" si="55"/>
        <v>0</v>
      </c>
      <c r="BG516" s="198">
        <f t="shared" si="56"/>
        <v>0</v>
      </c>
      <c r="BH516" s="198">
        <f t="shared" si="57"/>
        <v>0</v>
      </c>
      <c r="BI516" s="198">
        <f t="shared" si="58"/>
        <v>0</v>
      </c>
      <c r="BJ516" s="18" t="s">
        <v>8</v>
      </c>
      <c r="BK516" s="198">
        <f t="shared" si="59"/>
        <v>0</v>
      </c>
      <c r="BL516" s="18" t="s">
        <v>283</v>
      </c>
      <c r="BM516" s="197" t="s">
        <v>5765</v>
      </c>
    </row>
    <row r="517" spans="1:65" s="2" customFormat="1" ht="24">
      <c r="A517" s="35"/>
      <c r="B517" s="36"/>
      <c r="C517" s="247" t="s">
        <v>1367</v>
      </c>
      <c r="D517" s="247" t="s">
        <v>250</v>
      </c>
      <c r="E517" s="248" t="s">
        <v>2012</v>
      </c>
      <c r="F517" s="249" t="s">
        <v>2013</v>
      </c>
      <c r="G517" s="250" t="s">
        <v>498</v>
      </c>
      <c r="H517" s="251">
        <v>36</v>
      </c>
      <c r="I517" s="252"/>
      <c r="J517" s="251">
        <f t="shared" si="50"/>
        <v>0</v>
      </c>
      <c r="K517" s="249" t="s">
        <v>1</v>
      </c>
      <c r="L517" s="253"/>
      <c r="M517" s="254" t="s">
        <v>1</v>
      </c>
      <c r="N517" s="255" t="s">
        <v>41</v>
      </c>
      <c r="O517" s="72"/>
      <c r="P517" s="195">
        <f t="shared" si="51"/>
        <v>0</v>
      </c>
      <c r="Q517" s="195">
        <v>0</v>
      </c>
      <c r="R517" s="195">
        <f t="shared" si="52"/>
        <v>0</v>
      </c>
      <c r="S517" s="195">
        <v>0</v>
      </c>
      <c r="T517" s="196">
        <f t="shared" si="53"/>
        <v>0</v>
      </c>
      <c r="U517" s="35"/>
      <c r="V517" s="35"/>
      <c r="W517" s="35"/>
      <c r="X517" s="35"/>
      <c r="Y517" s="35"/>
      <c r="Z517" s="35"/>
      <c r="AA517" s="35"/>
      <c r="AB517" s="35"/>
      <c r="AC517" s="35"/>
      <c r="AD517" s="35"/>
      <c r="AE517" s="35"/>
      <c r="AR517" s="197" t="s">
        <v>373</v>
      </c>
      <c r="AT517" s="197" t="s">
        <v>250</v>
      </c>
      <c r="AU517" s="197" t="s">
        <v>85</v>
      </c>
      <c r="AY517" s="18" t="s">
        <v>158</v>
      </c>
      <c r="BE517" s="198">
        <f t="shared" si="54"/>
        <v>0</v>
      </c>
      <c r="BF517" s="198">
        <f t="shared" si="55"/>
        <v>0</v>
      </c>
      <c r="BG517" s="198">
        <f t="shared" si="56"/>
        <v>0</v>
      </c>
      <c r="BH517" s="198">
        <f t="shared" si="57"/>
        <v>0</v>
      </c>
      <c r="BI517" s="198">
        <f t="shared" si="58"/>
        <v>0</v>
      </c>
      <c r="BJ517" s="18" t="s">
        <v>8</v>
      </c>
      <c r="BK517" s="198">
        <f t="shared" si="59"/>
        <v>0</v>
      </c>
      <c r="BL517" s="18" t="s">
        <v>283</v>
      </c>
      <c r="BM517" s="197" t="s">
        <v>5766</v>
      </c>
    </row>
    <row r="518" spans="1:65" s="2" customFormat="1" ht="24">
      <c r="A518" s="35"/>
      <c r="B518" s="36"/>
      <c r="C518" s="247" t="s">
        <v>1371</v>
      </c>
      <c r="D518" s="247" t="s">
        <v>250</v>
      </c>
      <c r="E518" s="248" t="s">
        <v>2020</v>
      </c>
      <c r="F518" s="249" t="s">
        <v>2021</v>
      </c>
      <c r="G518" s="250" t="s">
        <v>498</v>
      </c>
      <c r="H518" s="251">
        <v>6</v>
      </c>
      <c r="I518" s="252"/>
      <c r="J518" s="251">
        <f t="shared" si="50"/>
        <v>0</v>
      </c>
      <c r="K518" s="249" t="s">
        <v>1</v>
      </c>
      <c r="L518" s="253"/>
      <c r="M518" s="254" t="s">
        <v>1</v>
      </c>
      <c r="N518" s="255" t="s">
        <v>41</v>
      </c>
      <c r="O518" s="72"/>
      <c r="P518" s="195">
        <f t="shared" si="51"/>
        <v>0</v>
      </c>
      <c r="Q518" s="195">
        <v>0</v>
      </c>
      <c r="R518" s="195">
        <f t="shared" si="52"/>
        <v>0</v>
      </c>
      <c r="S518" s="195">
        <v>0</v>
      </c>
      <c r="T518" s="196">
        <f t="shared" si="53"/>
        <v>0</v>
      </c>
      <c r="U518" s="35"/>
      <c r="V518" s="35"/>
      <c r="W518" s="35"/>
      <c r="X518" s="35"/>
      <c r="Y518" s="35"/>
      <c r="Z518" s="35"/>
      <c r="AA518" s="35"/>
      <c r="AB518" s="35"/>
      <c r="AC518" s="35"/>
      <c r="AD518" s="35"/>
      <c r="AE518" s="35"/>
      <c r="AR518" s="197" t="s">
        <v>373</v>
      </c>
      <c r="AT518" s="197" t="s">
        <v>250</v>
      </c>
      <c r="AU518" s="197" t="s">
        <v>85</v>
      </c>
      <c r="AY518" s="18" t="s">
        <v>158</v>
      </c>
      <c r="BE518" s="198">
        <f t="shared" si="54"/>
        <v>0</v>
      </c>
      <c r="BF518" s="198">
        <f t="shared" si="55"/>
        <v>0</v>
      </c>
      <c r="BG518" s="198">
        <f t="shared" si="56"/>
        <v>0</v>
      </c>
      <c r="BH518" s="198">
        <f t="shared" si="57"/>
        <v>0</v>
      </c>
      <c r="BI518" s="198">
        <f t="shared" si="58"/>
        <v>0</v>
      </c>
      <c r="BJ518" s="18" t="s">
        <v>8</v>
      </c>
      <c r="BK518" s="198">
        <f t="shared" si="59"/>
        <v>0</v>
      </c>
      <c r="BL518" s="18" t="s">
        <v>283</v>
      </c>
      <c r="BM518" s="197" t="s">
        <v>5767</v>
      </c>
    </row>
    <row r="519" spans="1:65" s="2" customFormat="1" ht="24">
      <c r="A519" s="35"/>
      <c r="B519" s="36"/>
      <c r="C519" s="247" t="s">
        <v>1375</v>
      </c>
      <c r="D519" s="247" t="s">
        <v>250</v>
      </c>
      <c r="E519" s="248" t="s">
        <v>2024</v>
      </c>
      <c r="F519" s="249" t="s">
        <v>2025</v>
      </c>
      <c r="G519" s="250" t="s">
        <v>498</v>
      </c>
      <c r="H519" s="251">
        <v>2</v>
      </c>
      <c r="I519" s="252"/>
      <c r="J519" s="251">
        <f t="shared" si="50"/>
        <v>0</v>
      </c>
      <c r="K519" s="249" t="s">
        <v>1</v>
      </c>
      <c r="L519" s="253"/>
      <c r="M519" s="254" t="s">
        <v>1</v>
      </c>
      <c r="N519" s="255" t="s">
        <v>41</v>
      </c>
      <c r="O519" s="72"/>
      <c r="P519" s="195">
        <f t="shared" si="51"/>
        <v>0</v>
      </c>
      <c r="Q519" s="195">
        <v>0</v>
      </c>
      <c r="R519" s="195">
        <f t="shared" si="52"/>
        <v>0</v>
      </c>
      <c r="S519" s="195">
        <v>0</v>
      </c>
      <c r="T519" s="196">
        <f t="shared" si="53"/>
        <v>0</v>
      </c>
      <c r="U519" s="35"/>
      <c r="V519" s="35"/>
      <c r="W519" s="35"/>
      <c r="X519" s="35"/>
      <c r="Y519" s="35"/>
      <c r="Z519" s="35"/>
      <c r="AA519" s="35"/>
      <c r="AB519" s="35"/>
      <c r="AC519" s="35"/>
      <c r="AD519" s="35"/>
      <c r="AE519" s="35"/>
      <c r="AR519" s="197" t="s">
        <v>373</v>
      </c>
      <c r="AT519" s="197" t="s">
        <v>250</v>
      </c>
      <c r="AU519" s="197" t="s">
        <v>85</v>
      </c>
      <c r="AY519" s="18" t="s">
        <v>158</v>
      </c>
      <c r="BE519" s="198">
        <f t="shared" si="54"/>
        <v>0</v>
      </c>
      <c r="BF519" s="198">
        <f t="shared" si="55"/>
        <v>0</v>
      </c>
      <c r="BG519" s="198">
        <f t="shared" si="56"/>
        <v>0</v>
      </c>
      <c r="BH519" s="198">
        <f t="shared" si="57"/>
        <v>0</v>
      </c>
      <c r="BI519" s="198">
        <f t="shared" si="58"/>
        <v>0</v>
      </c>
      <c r="BJ519" s="18" t="s">
        <v>8</v>
      </c>
      <c r="BK519" s="198">
        <f t="shared" si="59"/>
        <v>0</v>
      </c>
      <c r="BL519" s="18" t="s">
        <v>283</v>
      </c>
      <c r="BM519" s="197" t="s">
        <v>5768</v>
      </c>
    </row>
    <row r="520" spans="1:65" s="2" customFormat="1" ht="21.75" customHeight="1">
      <c r="A520" s="35"/>
      <c r="B520" s="36"/>
      <c r="C520" s="247" t="s">
        <v>1379</v>
      </c>
      <c r="D520" s="247" t="s">
        <v>250</v>
      </c>
      <c r="E520" s="248" t="s">
        <v>2032</v>
      </c>
      <c r="F520" s="249" t="s">
        <v>2033</v>
      </c>
      <c r="G520" s="250" t="s">
        <v>498</v>
      </c>
      <c r="H520" s="251">
        <v>1</v>
      </c>
      <c r="I520" s="252"/>
      <c r="J520" s="251">
        <f t="shared" si="50"/>
        <v>0</v>
      </c>
      <c r="K520" s="249" t="s">
        <v>1</v>
      </c>
      <c r="L520" s="253"/>
      <c r="M520" s="254" t="s">
        <v>1</v>
      </c>
      <c r="N520" s="255" t="s">
        <v>41</v>
      </c>
      <c r="O520" s="72"/>
      <c r="P520" s="195">
        <f t="shared" si="51"/>
        <v>0</v>
      </c>
      <c r="Q520" s="195">
        <v>0</v>
      </c>
      <c r="R520" s="195">
        <f t="shared" si="52"/>
        <v>0</v>
      </c>
      <c r="S520" s="195">
        <v>0</v>
      </c>
      <c r="T520" s="196">
        <f t="shared" si="53"/>
        <v>0</v>
      </c>
      <c r="U520" s="35"/>
      <c r="V520" s="35"/>
      <c r="W520" s="35"/>
      <c r="X520" s="35"/>
      <c r="Y520" s="35"/>
      <c r="Z520" s="35"/>
      <c r="AA520" s="35"/>
      <c r="AB520" s="35"/>
      <c r="AC520" s="35"/>
      <c r="AD520" s="35"/>
      <c r="AE520" s="35"/>
      <c r="AR520" s="197" t="s">
        <v>373</v>
      </c>
      <c r="AT520" s="197" t="s">
        <v>250</v>
      </c>
      <c r="AU520" s="197" t="s">
        <v>85</v>
      </c>
      <c r="AY520" s="18" t="s">
        <v>158</v>
      </c>
      <c r="BE520" s="198">
        <f t="shared" si="54"/>
        <v>0</v>
      </c>
      <c r="BF520" s="198">
        <f t="shared" si="55"/>
        <v>0</v>
      </c>
      <c r="BG520" s="198">
        <f t="shared" si="56"/>
        <v>0</v>
      </c>
      <c r="BH520" s="198">
        <f t="shared" si="57"/>
        <v>0</v>
      </c>
      <c r="BI520" s="198">
        <f t="shared" si="58"/>
        <v>0</v>
      </c>
      <c r="BJ520" s="18" t="s">
        <v>8</v>
      </c>
      <c r="BK520" s="198">
        <f t="shared" si="59"/>
        <v>0</v>
      </c>
      <c r="BL520" s="18" t="s">
        <v>283</v>
      </c>
      <c r="BM520" s="197" t="s">
        <v>5769</v>
      </c>
    </row>
    <row r="521" spans="1:65" s="2" customFormat="1" ht="21.75" customHeight="1">
      <c r="A521" s="35"/>
      <c r="B521" s="36"/>
      <c r="C521" s="247" t="s">
        <v>1383</v>
      </c>
      <c r="D521" s="247" t="s">
        <v>250</v>
      </c>
      <c r="E521" s="248" t="s">
        <v>2036</v>
      </c>
      <c r="F521" s="249" t="s">
        <v>2037</v>
      </c>
      <c r="G521" s="250" t="s">
        <v>498</v>
      </c>
      <c r="H521" s="251">
        <v>1</v>
      </c>
      <c r="I521" s="252"/>
      <c r="J521" s="251">
        <f t="shared" si="50"/>
        <v>0</v>
      </c>
      <c r="K521" s="249" t="s">
        <v>1</v>
      </c>
      <c r="L521" s="253"/>
      <c r="M521" s="254" t="s">
        <v>1</v>
      </c>
      <c r="N521" s="255" t="s">
        <v>41</v>
      </c>
      <c r="O521" s="72"/>
      <c r="P521" s="195">
        <f t="shared" si="51"/>
        <v>0</v>
      </c>
      <c r="Q521" s="195">
        <v>0</v>
      </c>
      <c r="R521" s="195">
        <f t="shared" si="52"/>
        <v>0</v>
      </c>
      <c r="S521" s="195">
        <v>0</v>
      </c>
      <c r="T521" s="196">
        <f t="shared" si="53"/>
        <v>0</v>
      </c>
      <c r="U521" s="35"/>
      <c r="V521" s="35"/>
      <c r="W521" s="35"/>
      <c r="X521" s="35"/>
      <c r="Y521" s="35"/>
      <c r="Z521" s="35"/>
      <c r="AA521" s="35"/>
      <c r="AB521" s="35"/>
      <c r="AC521" s="35"/>
      <c r="AD521" s="35"/>
      <c r="AE521" s="35"/>
      <c r="AR521" s="197" t="s">
        <v>373</v>
      </c>
      <c r="AT521" s="197" t="s">
        <v>250</v>
      </c>
      <c r="AU521" s="197" t="s">
        <v>85</v>
      </c>
      <c r="AY521" s="18" t="s">
        <v>158</v>
      </c>
      <c r="BE521" s="198">
        <f t="shared" si="54"/>
        <v>0</v>
      </c>
      <c r="BF521" s="198">
        <f t="shared" si="55"/>
        <v>0</v>
      </c>
      <c r="BG521" s="198">
        <f t="shared" si="56"/>
        <v>0</v>
      </c>
      <c r="BH521" s="198">
        <f t="shared" si="57"/>
        <v>0</v>
      </c>
      <c r="BI521" s="198">
        <f t="shared" si="58"/>
        <v>0</v>
      </c>
      <c r="BJ521" s="18" t="s">
        <v>8</v>
      </c>
      <c r="BK521" s="198">
        <f t="shared" si="59"/>
        <v>0</v>
      </c>
      <c r="BL521" s="18" t="s">
        <v>283</v>
      </c>
      <c r="BM521" s="197" t="s">
        <v>5770</v>
      </c>
    </row>
    <row r="522" spans="1:65" s="2" customFormat="1" ht="21.75" customHeight="1">
      <c r="A522" s="35"/>
      <c r="B522" s="36"/>
      <c r="C522" s="247" t="s">
        <v>1387</v>
      </c>
      <c r="D522" s="247" t="s">
        <v>250</v>
      </c>
      <c r="E522" s="248" t="s">
        <v>2044</v>
      </c>
      <c r="F522" s="249" t="s">
        <v>2045</v>
      </c>
      <c r="G522" s="250" t="s">
        <v>498</v>
      </c>
      <c r="H522" s="251">
        <v>1</v>
      </c>
      <c r="I522" s="252"/>
      <c r="J522" s="251">
        <f t="shared" si="50"/>
        <v>0</v>
      </c>
      <c r="K522" s="249" t="s">
        <v>1</v>
      </c>
      <c r="L522" s="253"/>
      <c r="M522" s="254" t="s">
        <v>1</v>
      </c>
      <c r="N522" s="255" t="s">
        <v>41</v>
      </c>
      <c r="O522" s="72"/>
      <c r="P522" s="195">
        <f t="shared" si="51"/>
        <v>0</v>
      </c>
      <c r="Q522" s="195">
        <v>0</v>
      </c>
      <c r="R522" s="195">
        <f t="shared" si="52"/>
        <v>0</v>
      </c>
      <c r="S522" s="195">
        <v>0</v>
      </c>
      <c r="T522" s="196">
        <f t="shared" si="53"/>
        <v>0</v>
      </c>
      <c r="U522" s="35"/>
      <c r="V522" s="35"/>
      <c r="W522" s="35"/>
      <c r="X522" s="35"/>
      <c r="Y522" s="35"/>
      <c r="Z522" s="35"/>
      <c r="AA522" s="35"/>
      <c r="AB522" s="35"/>
      <c r="AC522" s="35"/>
      <c r="AD522" s="35"/>
      <c r="AE522" s="35"/>
      <c r="AR522" s="197" t="s">
        <v>373</v>
      </c>
      <c r="AT522" s="197" t="s">
        <v>250</v>
      </c>
      <c r="AU522" s="197" t="s">
        <v>85</v>
      </c>
      <c r="AY522" s="18" t="s">
        <v>158</v>
      </c>
      <c r="BE522" s="198">
        <f t="shared" si="54"/>
        <v>0</v>
      </c>
      <c r="BF522" s="198">
        <f t="shared" si="55"/>
        <v>0</v>
      </c>
      <c r="BG522" s="198">
        <f t="shared" si="56"/>
        <v>0</v>
      </c>
      <c r="BH522" s="198">
        <f t="shared" si="57"/>
        <v>0</v>
      </c>
      <c r="BI522" s="198">
        <f t="shared" si="58"/>
        <v>0</v>
      </c>
      <c r="BJ522" s="18" t="s">
        <v>8</v>
      </c>
      <c r="BK522" s="198">
        <f t="shared" si="59"/>
        <v>0</v>
      </c>
      <c r="BL522" s="18" t="s">
        <v>283</v>
      </c>
      <c r="BM522" s="197" t="s">
        <v>5771</v>
      </c>
    </row>
    <row r="523" spans="1:65" s="2" customFormat="1" ht="21.75" customHeight="1">
      <c r="A523" s="35"/>
      <c r="B523" s="36"/>
      <c r="C523" s="247" t="s">
        <v>1391</v>
      </c>
      <c r="D523" s="247" t="s">
        <v>250</v>
      </c>
      <c r="E523" s="248" t="s">
        <v>2048</v>
      </c>
      <c r="F523" s="249" t="s">
        <v>2049</v>
      </c>
      <c r="G523" s="250" t="s">
        <v>498</v>
      </c>
      <c r="H523" s="251">
        <v>7</v>
      </c>
      <c r="I523" s="252"/>
      <c r="J523" s="251">
        <f t="shared" si="50"/>
        <v>0</v>
      </c>
      <c r="K523" s="249" t="s">
        <v>1</v>
      </c>
      <c r="L523" s="253"/>
      <c r="M523" s="254" t="s">
        <v>1</v>
      </c>
      <c r="N523" s="255" t="s">
        <v>41</v>
      </c>
      <c r="O523" s="72"/>
      <c r="P523" s="195">
        <f t="shared" si="51"/>
        <v>0</v>
      </c>
      <c r="Q523" s="195">
        <v>0</v>
      </c>
      <c r="R523" s="195">
        <f t="shared" si="52"/>
        <v>0</v>
      </c>
      <c r="S523" s="195">
        <v>0</v>
      </c>
      <c r="T523" s="196">
        <f t="shared" si="53"/>
        <v>0</v>
      </c>
      <c r="U523" s="35"/>
      <c r="V523" s="35"/>
      <c r="W523" s="35"/>
      <c r="X523" s="35"/>
      <c r="Y523" s="35"/>
      <c r="Z523" s="35"/>
      <c r="AA523" s="35"/>
      <c r="AB523" s="35"/>
      <c r="AC523" s="35"/>
      <c r="AD523" s="35"/>
      <c r="AE523" s="35"/>
      <c r="AR523" s="197" t="s">
        <v>373</v>
      </c>
      <c r="AT523" s="197" t="s">
        <v>250</v>
      </c>
      <c r="AU523" s="197" t="s">
        <v>85</v>
      </c>
      <c r="AY523" s="18" t="s">
        <v>158</v>
      </c>
      <c r="BE523" s="198">
        <f t="shared" si="54"/>
        <v>0</v>
      </c>
      <c r="BF523" s="198">
        <f t="shared" si="55"/>
        <v>0</v>
      </c>
      <c r="BG523" s="198">
        <f t="shared" si="56"/>
        <v>0</v>
      </c>
      <c r="BH523" s="198">
        <f t="shared" si="57"/>
        <v>0</v>
      </c>
      <c r="BI523" s="198">
        <f t="shared" si="58"/>
        <v>0</v>
      </c>
      <c r="BJ523" s="18" t="s">
        <v>8</v>
      </c>
      <c r="BK523" s="198">
        <f t="shared" si="59"/>
        <v>0</v>
      </c>
      <c r="BL523" s="18" t="s">
        <v>283</v>
      </c>
      <c r="BM523" s="197" t="s">
        <v>5772</v>
      </c>
    </row>
    <row r="524" spans="1:65" s="2" customFormat="1" ht="21.75" customHeight="1">
      <c r="A524" s="35"/>
      <c r="B524" s="36"/>
      <c r="C524" s="247" t="s">
        <v>1395</v>
      </c>
      <c r="D524" s="247" t="s">
        <v>250</v>
      </c>
      <c r="E524" s="248" t="s">
        <v>2052</v>
      </c>
      <c r="F524" s="249" t="s">
        <v>2053</v>
      </c>
      <c r="G524" s="250" t="s">
        <v>498</v>
      </c>
      <c r="H524" s="251">
        <v>2</v>
      </c>
      <c r="I524" s="252"/>
      <c r="J524" s="251">
        <f t="shared" si="50"/>
        <v>0</v>
      </c>
      <c r="K524" s="249" t="s">
        <v>1</v>
      </c>
      <c r="L524" s="253"/>
      <c r="M524" s="254" t="s">
        <v>1</v>
      </c>
      <c r="N524" s="255" t="s">
        <v>41</v>
      </c>
      <c r="O524" s="72"/>
      <c r="P524" s="195">
        <f t="shared" si="51"/>
        <v>0</v>
      </c>
      <c r="Q524" s="195">
        <v>0</v>
      </c>
      <c r="R524" s="195">
        <f t="shared" si="52"/>
        <v>0</v>
      </c>
      <c r="S524" s="195">
        <v>0</v>
      </c>
      <c r="T524" s="196">
        <f t="shared" si="53"/>
        <v>0</v>
      </c>
      <c r="U524" s="35"/>
      <c r="V524" s="35"/>
      <c r="W524" s="35"/>
      <c r="X524" s="35"/>
      <c r="Y524" s="35"/>
      <c r="Z524" s="35"/>
      <c r="AA524" s="35"/>
      <c r="AB524" s="35"/>
      <c r="AC524" s="35"/>
      <c r="AD524" s="35"/>
      <c r="AE524" s="35"/>
      <c r="AR524" s="197" t="s">
        <v>373</v>
      </c>
      <c r="AT524" s="197" t="s">
        <v>250</v>
      </c>
      <c r="AU524" s="197" t="s">
        <v>85</v>
      </c>
      <c r="AY524" s="18" t="s">
        <v>158</v>
      </c>
      <c r="BE524" s="198">
        <f t="shared" si="54"/>
        <v>0</v>
      </c>
      <c r="BF524" s="198">
        <f t="shared" si="55"/>
        <v>0</v>
      </c>
      <c r="BG524" s="198">
        <f t="shared" si="56"/>
        <v>0</v>
      </c>
      <c r="BH524" s="198">
        <f t="shared" si="57"/>
        <v>0</v>
      </c>
      <c r="BI524" s="198">
        <f t="shared" si="58"/>
        <v>0</v>
      </c>
      <c r="BJ524" s="18" t="s">
        <v>8</v>
      </c>
      <c r="BK524" s="198">
        <f t="shared" si="59"/>
        <v>0</v>
      </c>
      <c r="BL524" s="18" t="s">
        <v>283</v>
      </c>
      <c r="BM524" s="197" t="s">
        <v>5773</v>
      </c>
    </row>
    <row r="525" spans="1:65" s="2" customFormat="1" ht="16.5" customHeight="1">
      <c r="A525" s="35"/>
      <c r="B525" s="36"/>
      <c r="C525" s="247" t="s">
        <v>1399</v>
      </c>
      <c r="D525" s="247" t="s">
        <v>250</v>
      </c>
      <c r="E525" s="248" t="s">
        <v>5774</v>
      </c>
      <c r="F525" s="249" t="s">
        <v>5775</v>
      </c>
      <c r="G525" s="250" t="s">
        <v>1744</v>
      </c>
      <c r="H525" s="251">
        <v>1</v>
      </c>
      <c r="I525" s="252"/>
      <c r="J525" s="251">
        <f t="shared" si="50"/>
        <v>0</v>
      </c>
      <c r="K525" s="249" t="s">
        <v>1</v>
      </c>
      <c r="L525" s="253"/>
      <c r="M525" s="254" t="s">
        <v>1</v>
      </c>
      <c r="N525" s="255" t="s">
        <v>41</v>
      </c>
      <c r="O525" s="72"/>
      <c r="P525" s="195">
        <f t="shared" si="51"/>
        <v>0</v>
      </c>
      <c r="Q525" s="195">
        <v>0</v>
      </c>
      <c r="R525" s="195">
        <f t="shared" si="52"/>
        <v>0</v>
      </c>
      <c r="S525" s="195">
        <v>0</v>
      </c>
      <c r="T525" s="196">
        <f t="shared" si="53"/>
        <v>0</v>
      </c>
      <c r="U525" s="35"/>
      <c r="V525" s="35"/>
      <c r="W525" s="35"/>
      <c r="X525" s="35"/>
      <c r="Y525" s="35"/>
      <c r="Z525" s="35"/>
      <c r="AA525" s="35"/>
      <c r="AB525" s="35"/>
      <c r="AC525" s="35"/>
      <c r="AD525" s="35"/>
      <c r="AE525" s="35"/>
      <c r="AR525" s="197" t="s">
        <v>373</v>
      </c>
      <c r="AT525" s="197" t="s">
        <v>250</v>
      </c>
      <c r="AU525" s="197" t="s">
        <v>85</v>
      </c>
      <c r="AY525" s="18" t="s">
        <v>158</v>
      </c>
      <c r="BE525" s="198">
        <f t="shared" si="54"/>
        <v>0</v>
      </c>
      <c r="BF525" s="198">
        <f t="shared" si="55"/>
        <v>0</v>
      </c>
      <c r="BG525" s="198">
        <f t="shared" si="56"/>
        <v>0</v>
      </c>
      <c r="BH525" s="198">
        <f t="shared" si="57"/>
        <v>0</v>
      </c>
      <c r="BI525" s="198">
        <f t="shared" si="58"/>
        <v>0</v>
      </c>
      <c r="BJ525" s="18" t="s">
        <v>8</v>
      </c>
      <c r="BK525" s="198">
        <f t="shared" si="59"/>
        <v>0</v>
      </c>
      <c r="BL525" s="18" t="s">
        <v>283</v>
      </c>
      <c r="BM525" s="197" t="s">
        <v>5776</v>
      </c>
    </row>
    <row r="526" spans="1:65" s="2" customFormat="1" ht="16.5" customHeight="1">
      <c r="A526" s="35"/>
      <c r="B526" s="36"/>
      <c r="C526" s="247" t="s">
        <v>1403</v>
      </c>
      <c r="D526" s="247" t="s">
        <v>250</v>
      </c>
      <c r="E526" s="248" t="s">
        <v>5777</v>
      </c>
      <c r="F526" s="249" t="s">
        <v>5778</v>
      </c>
      <c r="G526" s="250" t="s">
        <v>1744</v>
      </c>
      <c r="H526" s="251">
        <v>1</v>
      </c>
      <c r="I526" s="252"/>
      <c r="J526" s="251">
        <f t="shared" si="50"/>
        <v>0</v>
      </c>
      <c r="K526" s="249" t="s">
        <v>1</v>
      </c>
      <c r="L526" s="253"/>
      <c r="M526" s="254" t="s">
        <v>1</v>
      </c>
      <c r="N526" s="255" t="s">
        <v>41</v>
      </c>
      <c r="O526" s="72"/>
      <c r="P526" s="195">
        <f t="shared" si="51"/>
        <v>0</v>
      </c>
      <c r="Q526" s="195">
        <v>0</v>
      </c>
      <c r="R526" s="195">
        <f t="shared" si="52"/>
        <v>0</v>
      </c>
      <c r="S526" s="195">
        <v>0</v>
      </c>
      <c r="T526" s="196">
        <f t="shared" si="53"/>
        <v>0</v>
      </c>
      <c r="U526" s="35"/>
      <c r="V526" s="35"/>
      <c r="W526" s="35"/>
      <c r="X526" s="35"/>
      <c r="Y526" s="35"/>
      <c r="Z526" s="35"/>
      <c r="AA526" s="35"/>
      <c r="AB526" s="35"/>
      <c r="AC526" s="35"/>
      <c r="AD526" s="35"/>
      <c r="AE526" s="35"/>
      <c r="AR526" s="197" t="s">
        <v>373</v>
      </c>
      <c r="AT526" s="197" t="s">
        <v>250</v>
      </c>
      <c r="AU526" s="197" t="s">
        <v>85</v>
      </c>
      <c r="AY526" s="18" t="s">
        <v>158</v>
      </c>
      <c r="BE526" s="198">
        <f t="shared" si="54"/>
        <v>0</v>
      </c>
      <c r="BF526" s="198">
        <f t="shared" si="55"/>
        <v>0</v>
      </c>
      <c r="BG526" s="198">
        <f t="shared" si="56"/>
        <v>0</v>
      </c>
      <c r="BH526" s="198">
        <f t="shared" si="57"/>
        <v>0</v>
      </c>
      <c r="BI526" s="198">
        <f t="shared" si="58"/>
        <v>0</v>
      </c>
      <c r="BJ526" s="18" t="s">
        <v>8</v>
      </c>
      <c r="BK526" s="198">
        <f t="shared" si="59"/>
        <v>0</v>
      </c>
      <c r="BL526" s="18" t="s">
        <v>283</v>
      </c>
      <c r="BM526" s="197" t="s">
        <v>5779</v>
      </c>
    </row>
    <row r="527" spans="1:65" s="2" customFormat="1" ht="16.5" customHeight="1">
      <c r="A527" s="35"/>
      <c r="B527" s="36"/>
      <c r="C527" s="247" t="s">
        <v>1407</v>
      </c>
      <c r="D527" s="247" t="s">
        <v>250</v>
      </c>
      <c r="E527" s="248" t="s">
        <v>5780</v>
      </c>
      <c r="F527" s="249" t="s">
        <v>2093</v>
      </c>
      <c r="G527" s="250" t="s">
        <v>498</v>
      </c>
      <c r="H527" s="251">
        <v>1</v>
      </c>
      <c r="I527" s="252"/>
      <c r="J527" s="251">
        <f t="shared" si="50"/>
        <v>0</v>
      </c>
      <c r="K527" s="249" t="s">
        <v>1</v>
      </c>
      <c r="L527" s="253"/>
      <c r="M527" s="254" t="s">
        <v>1</v>
      </c>
      <c r="N527" s="255" t="s">
        <v>41</v>
      </c>
      <c r="O527" s="72"/>
      <c r="P527" s="195">
        <f t="shared" si="51"/>
        <v>0</v>
      </c>
      <c r="Q527" s="195">
        <v>0</v>
      </c>
      <c r="R527" s="195">
        <f t="shared" si="52"/>
        <v>0</v>
      </c>
      <c r="S527" s="195">
        <v>0</v>
      </c>
      <c r="T527" s="196">
        <f t="shared" si="53"/>
        <v>0</v>
      </c>
      <c r="U527" s="35"/>
      <c r="V527" s="35"/>
      <c r="W527" s="35"/>
      <c r="X527" s="35"/>
      <c r="Y527" s="35"/>
      <c r="Z527" s="35"/>
      <c r="AA527" s="35"/>
      <c r="AB527" s="35"/>
      <c r="AC527" s="35"/>
      <c r="AD527" s="35"/>
      <c r="AE527" s="35"/>
      <c r="AR527" s="197" t="s">
        <v>373</v>
      </c>
      <c r="AT527" s="197" t="s">
        <v>250</v>
      </c>
      <c r="AU527" s="197" t="s">
        <v>85</v>
      </c>
      <c r="AY527" s="18" t="s">
        <v>158</v>
      </c>
      <c r="BE527" s="198">
        <f t="shared" si="54"/>
        <v>0</v>
      </c>
      <c r="BF527" s="198">
        <f t="shared" si="55"/>
        <v>0</v>
      </c>
      <c r="BG527" s="198">
        <f t="shared" si="56"/>
        <v>0</v>
      </c>
      <c r="BH527" s="198">
        <f t="shared" si="57"/>
        <v>0</v>
      </c>
      <c r="BI527" s="198">
        <f t="shared" si="58"/>
        <v>0</v>
      </c>
      <c r="BJ527" s="18" t="s">
        <v>8</v>
      </c>
      <c r="BK527" s="198">
        <f t="shared" si="59"/>
        <v>0</v>
      </c>
      <c r="BL527" s="18" t="s">
        <v>283</v>
      </c>
      <c r="BM527" s="197" t="s">
        <v>5781</v>
      </c>
    </row>
    <row r="528" spans="1:65" s="12" customFormat="1" ht="22.9" customHeight="1">
      <c r="B528" s="171"/>
      <c r="C528" s="172"/>
      <c r="D528" s="173" t="s">
        <v>75</v>
      </c>
      <c r="E528" s="185" t="s">
        <v>2142</v>
      </c>
      <c r="F528" s="185" t="s">
        <v>2143</v>
      </c>
      <c r="G528" s="172"/>
      <c r="H528" s="172"/>
      <c r="I528" s="175"/>
      <c r="J528" s="186">
        <f>BK528</f>
        <v>0</v>
      </c>
      <c r="K528" s="172"/>
      <c r="L528" s="177"/>
      <c r="M528" s="178"/>
      <c r="N528" s="179"/>
      <c r="O528" s="179"/>
      <c r="P528" s="180">
        <f>SUM(P529:P579)</f>
        <v>0</v>
      </c>
      <c r="Q528" s="179"/>
      <c r="R528" s="180">
        <f>SUM(R529:R579)</f>
        <v>0</v>
      </c>
      <c r="S528" s="179"/>
      <c r="T528" s="181">
        <f>SUM(T529:T579)</f>
        <v>0</v>
      </c>
      <c r="AR528" s="182" t="s">
        <v>85</v>
      </c>
      <c r="AT528" s="183" t="s">
        <v>75</v>
      </c>
      <c r="AU528" s="183" t="s">
        <v>8</v>
      </c>
      <c r="AY528" s="182" t="s">
        <v>158</v>
      </c>
      <c r="BK528" s="184">
        <f>SUM(BK529:BK579)</f>
        <v>0</v>
      </c>
    </row>
    <row r="529" spans="1:65" s="2" customFormat="1" ht="16.5" customHeight="1">
      <c r="A529" s="35"/>
      <c r="B529" s="36"/>
      <c r="C529" s="187" t="s">
        <v>1411</v>
      </c>
      <c r="D529" s="187" t="s">
        <v>160</v>
      </c>
      <c r="E529" s="188" t="s">
        <v>5782</v>
      </c>
      <c r="F529" s="189" t="s">
        <v>1767</v>
      </c>
      <c r="G529" s="190" t="s">
        <v>309</v>
      </c>
      <c r="H529" s="191">
        <v>465</v>
      </c>
      <c r="I529" s="192"/>
      <c r="J529" s="191">
        <f t="shared" ref="J529:J560" si="60">ROUND(I529*H529,0)</f>
        <v>0</v>
      </c>
      <c r="K529" s="189" t="s">
        <v>1</v>
      </c>
      <c r="L529" s="40"/>
      <c r="M529" s="193" t="s">
        <v>1</v>
      </c>
      <c r="N529" s="194" t="s">
        <v>41</v>
      </c>
      <c r="O529" s="72"/>
      <c r="P529" s="195">
        <f t="shared" ref="P529:P560" si="61">O529*H529</f>
        <v>0</v>
      </c>
      <c r="Q529" s="195">
        <v>0</v>
      </c>
      <c r="R529" s="195">
        <f t="shared" ref="R529:R560" si="62">Q529*H529</f>
        <v>0</v>
      </c>
      <c r="S529" s="195">
        <v>0</v>
      </c>
      <c r="T529" s="196">
        <f t="shared" ref="T529:T560" si="63">S529*H529</f>
        <v>0</v>
      </c>
      <c r="U529" s="35"/>
      <c r="V529" s="35"/>
      <c r="W529" s="35"/>
      <c r="X529" s="35"/>
      <c r="Y529" s="35"/>
      <c r="Z529" s="35"/>
      <c r="AA529" s="35"/>
      <c r="AB529" s="35"/>
      <c r="AC529" s="35"/>
      <c r="AD529" s="35"/>
      <c r="AE529" s="35"/>
      <c r="AR529" s="197" t="s">
        <v>283</v>
      </c>
      <c r="AT529" s="197" t="s">
        <v>160</v>
      </c>
      <c r="AU529" s="197" t="s">
        <v>85</v>
      </c>
      <c r="AY529" s="18" t="s">
        <v>158</v>
      </c>
      <c r="BE529" s="198">
        <f t="shared" ref="BE529:BE560" si="64">IF(N529="základní",J529,0)</f>
        <v>0</v>
      </c>
      <c r="BF529" s="198">
        <f t="shared" ref="BF529:BF560" si="65">IF(N529="snížená",J529,0)</f>
        <v>0</v>
      </c>
      <c r="BG529" s="198">
        <f t="shared" ref="BG529:BG560" si="66">IF(N529="zákl. přenesená",J529,0)</f>
        <v>0</v>
      </c>
      <c r="BH529" s="198">
        <f t="shared" ref="BH529:BH560" si="67">IF(N529="sníž. přenesená",J529,0)</f>
        <v>0</v>
      </c>
      <c r="BI529" s="198">
        <f t="shared" ref="BI529:BI560" si="68">IF(N529="nulová",J529,0)</f>
        <v>0</v>
      </c>
      <c r="BJ529" s="18" t="s">
        <v>8</v>
      </c>
      <c r="BK529" s="198">
        <f t="shared" ref="BK529:BK560" si="69">ROUND(I529*H529,0)</f>
        <v>0</v>
      </c>
      <c r="BL529" s="18" t="s">
        <v>283</v>
      </c>
      <c r="BM529" s="197" t="s">
        <v>5783</v>
      </c>
    </row>
    <row r="530" spans="1:65" s="2" customFormat="1" ht="16.5" customHeight="1">
      <c r="A530" s="35"/>
      <c r="B530" s="36"/>
      <c r="C530" s="187" t="s">
        <v>1415</v>
      </c>
      <c r="D530" s="187" t="s">
        <v>160</v>
      </c>
      <c r="E530" s="188" t="s">
        <v>5784</v>
      </c>
      <c r="F530" s="189" t="s">
        <v>1771</v>
      </c>
      <c r="G530" s="190" t="s">
        <v>309</v>
      </c>
      <c r="H530" s="191">
        <v>350</v>
      </c>
      <c r="I530" s="192"/>
      <c r="J530" s="191">
        <f t="shared" si="60"/>
        <v>0</v>
      </c>
      <c r="K530" s="189" t="s">
        <v>1</v>
      </c>
      <c r="L530" s="40"/>
      <c r="M530" s="193" t="s">
        <v>1</v>
      </c>
      <c r="N530" s="194" t="s">
        <v>41</v>
      </c>
      <c r="O530" s="72"/>
      <c r="P530" s="195">
        <f t="shared" si="61"/>
        <v>0</v>
      </c>
      <c r="Q530" s="195">
        <v>0</v>
      </c>
      <c r="R530" s="195">
        <f t="shared" si="62"/>
        <v>0</v>
      </c>
      <c r="S530" s="195">
        <v>0</v>
      </c>
      <c r="T530" s="196">
        <f t="shared" si="63"/>
        <v>0</v>
      </c>
      <c r="U530" s="35"/>
      <c r="V530" s="35"/>
      <c r="W530" s="35"/>
      <c r="X530" s="35"/>
      <c r="Y530" s="35"/>
      <c r="Z530" s="35"/>
      <c r="AA530" s="35"/>
      <c r="AB530" s="35"/>
      <c r="AC530" s="35"/>
      <c r="AD530" s="35"/>
      <c r="AE530" s="35"/>
      <c r="AR530" s="197" t="s">
        <v>283</v>
      </c>
      <c r="AT530" s="197" t="s">
        <v>160</v>
      </c>
      <c r="AU530" s="197" t="s">
        <v>85</v>
      </c>
      <c r="AY530" s="18" t="s">
        <v>158</v>
      </c>
      <c r="BE530" s="198">
        <f t="shared" si="64"/>
        <v>0</v>
      </c>
      <c r="BF530" s="198">
        <f t="shared" si="65"/>
        <v>0</v>
      </c>
      <c r="BG530" s="198">
        <f t="shared" si="66"/>
        <v>0</v>
      </c>
      <c r="BH530" s="198">
        <f t="shared" si="67"/>
        <v>0</v>
      </c>
      <c r="BI530" s="198">
        <f t="shared" si="68"/>
        <v>0</v>
      </c>
      <c r="BJ530" s="18" t="s">
        <v>8</v>
      </c>
      <c r="BK530" s="198">
        <f t="shared" si="69"/>
        <v>0</v>
      </c>
      <c r="BL530" s="18" t="s">
        <v>283</v>
      </c>
      <c r="BM530" s="197" t="s">
        <v>5785</v>
      </c>
    </row>
    <row r="531" spans="1:65" s="2" customFormat="1" ht="16.5" customHeight="1">
      <c r="A531" s="35"/>
      <c r="B531" s="36"/>
      <c r="C531" s="187" t="s">
        <v>1419</v>
      </c>
      <c r="D531" s="187" t="s">
        <v>160</v>
      </c>
      <c r="E531" s="188" t="s">
        <v>5786</v>
      </c>
      <c r="F531" s="189" t="s">
        <v>1775</v>
      </c>
      <c r="G531" s="190" t="s">
        <v>309</v>
      </c>
      <c r="H531" s="191">
        <v>65</v>
      </c>
      <c r="I531" s="192"/>
      <c r="J531" s="191">
        <f t="shared" si="60"/>
        <v>0</v>
      </c>
      <c r="K531" s="189" t="s">
        <v>1</v>
      </c>
      <c r="L531" s="40"/>
      <c r="M531" s="193" t="s">
        <v>1</v>
      </c>
      <c r="N531" s="194" t="s">
        <v>41</v>
      </c>
      <c r="O531" s="72"/>
      <c r="P531" s="195">
        <f t="shared" si="61"/>
        <v>0</v>
      </c>
      <c r="Q531" s="195">
        <v>0</v>
      </c>
      <c r="R531" s="195">
        <f t="shared" si="62"/>
        <v>0</v>
      </c>
      <c r="S531" s="195">
        <v>0</v>
      </c>
      <c r="T531" s="196">
        <f t="shared" si="63"/>
        <v>0</v>
      </c>
      <c r="U531" s="35"/>
      <c r="V531" s="35"/>
      <c r="W531" s="35"/>
      <c r="X531" s="35"/>
      <c r="Y531" s="35"/>
      <c r="Z531" s="35"/>
      <c r="AA531" s="35"/>
      <c r="AB531" s="35"/>
      <c r="AC531" s="35"/>
      <c r="AD531" s="35"/>
      <c r="AE531" s="35"/>
      <c r="AR531" s="197" t="s">
        <v>283</v>
      </c>
      <c r="AT531" s="197" t="s">
        <v>160</v>
      </c>
      <c r="AU531" s="197" t="s">
        <v>85</v>
      </c>
      <c r="AY531" s="18" t="s">
        <v>158</v>
      </c>
      <c r="BE531" s="198">
        <f t="shared" si="64"/>
        <v>0</v>
      </c>
      <c r="BF531" s="198">
        <f t="shared" si="65"/>
        <v>0</v>
      </c>
      <c r="BG531" s="198">
        <f t="shared" si="66"/>
        <v>0</v>
      </c>
      <c r="BH531" s="198">
        <f t="shared" si="67"/>
        <v>0</v>
      </c>
      <c r="BI531" s="198">
        <f t="shared" si="68"/>
        <v>0</v>
      </c>
      <c r="BJ531" s="18" t="s">
        <v>8</v>
      </c>
      <c r="BK531" s="198">
        <f t="shared" si="69"/>
        <v>0</v>
      </c>
      <c r="BL531" s="18" t="s">
        <v>283</v>
      </c>
      <c r="BM531" s="197" t="s">
        <v>5787</v>
      </c>
    </row>
    <row r="532" spans="1:65" s="2" customFormat="1" ht="16.5" customHeight="1">
      <c r="A532" s="35"/>
      <c r="B532" s="36"/>
      <c r="C532" s="187" t="s">
        <v>1423</v>
      </c>
      <c r="D532" s="187" t="s">
        <v>160</v>
      </c>
      <c r="E532" s="188" t="s">
        <v>5788</v>
      </c>
      <c r="F532" s="189" t="s">
        <v>1779</v>
      </c>
      <c r="G532" s="190" t="s">
        <v>309</v>
      </c>
      <c r="H532" s="191">
        <v>35</v>
      </c>
      <c r="I532" s="192"/>
      <c r="J532" s="191">
        <f t="shared" si="60"/>
        <v>0</v>
      </c>
      <c r="K532" s="189" t="s">
        <v>1</v>
      </c>
      <c r="L532" s="40"/>
      <c r="M532" s="193" t="s">
        <v>1</v>
      </c>
      <c r="N532" s="194" t="s">
        <v>41</v>
      </c>
      <c r="O532" s="72"/>
      <c r="P532" s="195">
        <f t="shared" si="61"/>
        <v>0</v>
      </c>
      <c r="Q532" s="195">
        <v>0</v>
      </c>
      <c r="R532" s="195">
        <f t="shared" si="62"/>
        <v>0</v>
      </c>
      <c r="S532" s="195">
        <v>0</v>
      </c>
      <c r="T532" s="196">
        <f t="shared" si="63"/>
        <v>0</v>
      </c>
      <c r="U532" s="35"/>
      <c r="V532" s="35"/>
      <c r="W532" s="35"/>
      <c r="X532" s="35"/>
      <c r="Y532" s="35"/>
      <c r="Z532" s="35"/>
      <c r="AA532" s="35"/>
      <c r="AB532" s="35"/>
      <c r="AC532" s="35"/>
      <c r="AD532" s="35"/>
      <c r="AE532" s="35"/>
      <c r="AR532" s="197" t="s">
        <v>283</v>
      </c>
      <c r="AT532" s="197" t="s">
        <v>160</v>
      </c>
      <c r="AU532" s="197" t="s">
        <v>85</v>
      </c>
      <c r="AY532" s="18" t="s">
        <v>158</v>
      </c>
      <c r="BE532" s="198">
        <f t="shared" si="64"/>
        <v>0</v>
      </c>
      <c r="BF532" s="198">
        <f t="shared" si="65"/>
        <v>0</v>
      </c>
      <c r="BG532" s="198">
        <f t="shared" si="66"/>
        <v>0</v>
      </c>
      <c r="BH532" s="198">
        <f t="shared" si="67"/>
        <v>0</v>
      </c>
      <c r="BI532" s="198">
        <f t="shared" si="68"/>
        <v>0</v>
      </c>
      <c r="BJ532" s="18" t="s">
        <v>8</v>
      </c>
      <c r="BK532" s="198">
        <f t="shared" si="69"/>
        <v>0</v>
      </c>
      <c r="BL532" s="18" t="s">
        <v>283</v>
      </c>
      <c r="BM532" s="197" t="s">
        <v>5789</v>
      </c>
    </row>
    <row r="533" spans="1:65" s="2" customFormat="1" ht="16.5" customHeight="1">
      <c r="A533" s="35"/>
      <c r="B533" s="36"/>
      <c r="C533" s="187" t="s">
        <v>1427</v>
      </c>
      <c r="D533" s="187" t="s">
        <v>160</v>
      </c>
      <c r="E533" s="188" t="s">
        <v>2165</v>
      </c>
      <c r="F533" s="189" t="s">
        <v>1783</v>
      </c>
      <c r="G533" s="190" t="s">
        <v>309</v>
      </c>
      <c r="H533" s="191">
        <v>80</v>
      </c>
      <c r="I533" s="192"/>
      <c r="J533" s="191">
        <f t="shared" si="60"/>
        <v>0</v>
      </c>
      <c r="K533" s="189" t="s">
        <v>1</v>
      </c>
      <c r="L533" s="40"/>
      <c r="M533" s="193" t="s">
        <v>1</v>
      </c>
      <c r="N533" s="194" t="s">
        <v>41</v>
      </c>
      <c r="O533" s="72"/>
      <c r="P533" s="195">
        <f t="shared" si="61"/>
        <v>0</v>
      </c>
      <c r="Q533" s="195">
        <v>0</v>
      </c>
      <c r="R533" s="195">
        <f t="shared" si="62"/>
        <v>0</v>
      </c>
      <c r="S533" s="195">
        <v>0</v>
      </c>
      <c r="T533" s="196">
        <f t="shared" si="63"/>
        <v>0</v>
      </c>
      <c r="U533" s="35"/>
      <c r="V533" s="35"/>
      <c r="W533" s="35"/>
      <c r="X533" s="35"/>
      <c r="Y533" s="35"/>
      <c r="Z533" s="35"/>
      <c r="AA533" s="35"/>
      <c r="AB533" s="35"/>
      <c r="AC533" s="35"/>
      <c r="AD533" s="35"/>
      <c r="AE533" s="35"/>
      <c r="AR533" s="197" t="s">
        <v>283</v>
      </c>
      <c r="AT533" s="197" t="s">
        <v>160</v>
      </c>
      <c r="AU533" s="197" t="s">
        <v>85</v>
      </c>
      <c r="AY533" s="18" t="s">
        <v>158</v>
      </c>
      <c r="BE533" s="198">
        <f t="shared" si="64"/>
        <v>0</v>
      </c>
      <c r="BF533" s="198">
        <f t="shared" si="65"/>
        <v>0</v>
      </c>
      <c r="BG533" s="198">
        <f t="shared" si="66"/>
        <v>0</v>
      </c>
      <c r="BH533" s="198">
        <f t="shared" si="67"/>
        <v>0</v>
      </c>
      <c r="BI533" s="198">
        <f t="shared" si="68"/>
        <v>0</v>
      </c>
      <c r="BJ533" s="18" t="s">
        <v>8</v>
      </c>
      <c r="BK533" s="198">
        <f t="shared" si="69"/>
        <v>0</v>
      </c>
      <c r="BL533" s="18" t="s">
        <v>283</v>
      </c>
      <c r="BM533" s="197" t="s">
        <v>5790</v>
      </c>
    </row>
    <row r="534" spans="1:65" s="2" customFormat="1" ht="16.5" customHeight="1">
      <c r="A534" s="35"/>
      <c r="B534" s="36"/>
      <c r="C534" s="187" t="s">
        <v>1431</v>
      </c>
      <c r="D534" s="187" t="s">
        <v>160</v>
      </c>
      <c r="E534" s="188" t="s">
        <v>2168</v>
      </c>
      <c r="F534" s="189" t="s">
        <v>1787</v>
      </c>
      <c r="G534" s="190" t="s">
        <v>309</v>
      </c>
      <c r="H534" s="191">
        <v>835</v>
      </c>
      <c r="I534" s="192"/>
      <c r="J534" s="191">
        <f t="shared" si="60"/>
        <v>0</v>
      </c>
      <c r="K534" s="189" t="s">
        <v>1</v>
      </c>
      <c r="L534" s="40"/>
      <c r="M534" s="193" t="s">
        <v>1</v>
      </c>
      <c r="N534" s="194" t="s">
        <v>41</v>
      </c>
      <c r="O534" s="72"/>
      <c r="P534" s="195">
        <f t="shared" si="61"/>
        <v>0</v>
      </c>
      <c r="Q534" s="195">
        <v>0</v>
      </c>
      <c r="R534" s="195">
        <f t="shared" si="62"/>
        <v>0</v>
      </c>
      <c r="S534" s="195">
        <v>0</v>
      </c>
      <c r="T534" s="196">
        <f t="shared" si="63"/>
        <v>0</v>
      </c>
      <c r="U534" s="35"/>
      <c r="V534" s="35"/>
      <c r="W534" s="35"/>
      <c r="X534" s="35"/>
      <c r="Y534" s="35"/>
      <c r="Z534" s="35"/>
      <c r="AA534" s="35"/>
      <c r="AB534" s="35"/>
      <c r="AC534" s="35"/>
      <c r="AD534" s="35"/>
      <c r="AE534" s="35"/>
      <c r="AR534" s="197" t="s">
        <v>283</v>
      </c>
      <c r="AT534" s="197" t="s">
        <v>160</v>
      </c>
      <c r="AU534" s="197" t="s">
        <v>85</v>
      </c>
      <c r="AY534" s="18" t="s">
        <v>158</v>
      </c>
      <c r="BE534" s="198">
        <f t="shared" si="64"/>
        <v>0</v>
      </c>
      <c r="BF534" s="198">
        <f t="shared" si="65"/>
        <v>0</v>
      </c>
      <c r="BG534" s="198">
        <f t="shared" si="66"/>
        <v>0</v>
      </c>
      <c r="BH534" s="198">
        <f t="shared" si="67"/>
        <v>0</v>
      </c>
      <c r="BI534" s="198">
        <f t="shared" si="68"/>
        <v>0</v>
      </c>
      <c r="BJ534" s="18" t="s">
        <v>8</v>
      </c>
      <c r="BK534" s="198">
        <f t="shared" si="69"/>
        <v>0</v>
      </c>
      <c r="BL534" s="18" t="s">
        <v>283</v>
      </c>
      <c r="BM534" s="197" t="s">
        <v>5791</v>
      </c>
    </row>
    <row r="535" spans="1:65" s="2" customFormat="1" ht="16.5" customHeight="1">
      <c r="A535" s="35"/>
      <c r="B535" s="36"/>
      <c r="C535" s="187" t="s">
        <v>1435</v>
      </c>
      <c r="D535" s="187" t="s">
        <v>160</v>
      </c>
      <c r="E535" s="188" t="s">
        <v>5792</v>
      </c>
      <c r="F535" s="189" t="s">
        <v>1791</v>
      </c>
      <c r="G535" s="190" t="s">
        <v>309</v>
      </c>
      <c r="H535" s="191">
        <v>185</v>
      </c>
      <c r="I535" s="192"/>
      <c r="J535" s="191">
        <f t="shared" si="60"/>
        <v>0</v>
      </c>
      <c r="K535" s="189" t="s">
        <v>1</v>
      </c>
      <c r="L535" s="40"/>
      <c r="M535" s="193" t="s">
        <v>1</v>
      </c>
      <c r="N535" s="194" t="s">
        <v>41</v>
      </c>
      <c r="O535" s="72"/>
      <c r="P535" s="195">
        <f t="shared" si="61"/>
        <v>0</v>
      </c>
      <c r="Q535" s="195">
        <v>0</v>
      </c>
      <c r="R535" s="195">
        <f t="shared" si="62"/>
        <v>0</v>
      </c>
      <c r="S535" s="195">
        <v>0</v>
      </c>
      <c r="T535" s="196">
        <f t="shared" si="63"/>
        <v>0</v>
      </c>
      <c r="U535" s="35"/>
      <c r="V535" s="35"/>
      <c r="W535" s="35"/>
      <c r="X535" s="35"/>
      <c r="Y535" s="35"/>
      <c r="Z535" s="35"/>
      <c r="AA535" s="35"/>
      <c r="AB535" s="35"/>
      <c r="AC535" s="35"/>
      <c r="AD535" s="35"/>
      <c r="AE535" s="35"/>
      <c r="AR535" s="197" t="s">
        <v>283</v>
      </c>
      <c r="AT535" s="197" t="s">
        <v>160</v>
      </c>
      <c r="AU535" s="197" t="s">
        <v>85</v>
      </c>
      <c r="AY535" s="18" t="s">
        <v>158</v>
      </c>
      <c r="BE535" s="198">
        <f t="shared" si="64"/>
        <v>0</v>
      </c>
      <c r="BF535" s="198">
        <f t="shared" si="65"/>
        <v>0</v>
      </c>
      <c r="BG535" s="198">
        <f t="shared" si="66"/>
        <v>0</v>
      </c>
      <c r="BH535" s="198">
        <f t="shared" si="67"/>
        <v>0</v>
      </c>
      <c r="BI535" s="198">
        <f t="shared" si="68"/>
        <v>0</v>
      </c>
      <c r="BJ535" s="18" t="s">
        <v>8</v>
      </c>
      <c r="BK535" s="198">
        <f t="shared" si="69"/>
        <v>0</v>
      </c>
      <c r="BL535" s="18" t="s">
        <v>283</v>
      </c>
      <c r="BM535" s="197" t="s">
        <v>5793</v>
      </c>
    </row>
    <row r="536" spans="1:65" s="2" customFormat="1" ht="16.5" customHeight="1">
      <c r="A536" s="35"/>
      <c r="B536" s="36"/>
      <c r="C536" s="187" t="s">
        <v>1439</v>
      </c>
      <c r="D536" s="187" t="s">
        <v>160</v>
      </c>
      <c r="E536" s="188" t="s">
        <v>5794</v>
      </c>
      <c r="F536" s="189" t="s">
        <v>1795</v>
      </c>
      <c r="G536" s="190" t="s">
        <v>309</v>
      </c>
      <c r="H536" s="191">
        <v>80</v>
      </c>
      <c r="I536" s="192"/>
      <c r="J536" s="191">
        <f t="shared" si="60"/>
        <v>0</v>
      </c>
      <c r="K536" s="189" t="s">
        <v>1</v>
      </c>
      <c r="L536" s="40"/>
      <c r="M536" s="193" t="s">
        <v>1</v>
      </c>
      <c r="N536" s="194" t="s">
        <v>41</v>
      </c>
      <c r="O536" s="72"/>
      <c r="P536" s="195">
        <f t="shared" si="61"/>
        <v>0</v>
      </c>
      <c r="Q536" s="195">
        <v>0</v>
      </c>
      <c r="R536" s="195">
        <f t="shared" si="62"/>
        <v>0</v>
      </c>
      <c r="S536" s="195">
        <v>0</v>
      </c>
      <c r="T536" s="196">
        <f t="shared" si="63"/>
        <v>0</v>
      </c>
      <c r="U536" s="35"/>
      <c r="V536" s="35"/>
      <c r="W536" s="35"/>
      <c r="X536" s="35"/>
      <c r="Y536" s="35"/>
      <c r="Z536" s="35"/>
      <c r="AA536" s="35"/>
      <c r="AB536" s="35"/>
      <c r="AC536" s="35"/>
      <c r="AD536" s="35"/>
      <c r="AE536" s="35"/>
      <c r="AR536" s="197" t="s">
        <v>283</v>
      </c>
      <c r="AT536" s="197" t="s">
        <v>160</v>
      </c>
      <c r="AU536" s="197" t="s">
        <v>85</v>
      </c>
      <c r="AY536" s="18" t="s">
        <v>158</v>
      </c>
      <c r="BE536" s="198">
        <f t="shared" si="64"/>
        <v>0</v>
      </c>
      <c r="BF536" s="198">
        <f t="shared" si="65"/>
        <v>0</v>
      </c>
      <c r="BG536" s="198">
        <f t="shared" si="66"/>
        <v>0</v>
      </c>
      <c r="BH536" s="198">
        <f t="shared" si="67"/>
        <v>0</v>
      </c>
      <c r="BI536" s="198">
        <f t="shared" si="68"/>
        <v>0</v>
      </c>
      <c r="BJ536" s="18" t="s">
        <v>8</v>
      </c>
      <c r="BK536" s="198">
        <f t="shared" si="69"/>
        <v>0</v>
      </c>
      <c r="BL536" s="18" t="s">
        <v>283</v>
      </c>
      <c r="BM536" s="197" t="s">
        <v>5795</v>
      </c>
    </row>
    <row r="537" spans="1:65" s="2" customFormat="1" ht="16.5" customHeight="1">
      <c r="A537" s="35"/>
      <c r="B537" s="36"/>
      <c r="C537" s="187" t="s">
        <v>1443</v>
      </c>
      <c r="D537" s="187" t="s">
        <v>160</v>
      </c>
      <c r="E537" s="188" t="s">
        <v>2192</v>
      </c>
      <c r="F537" s="189" t="s">
        <v>1819</v>
      </c>
      <c r="G537" s="190" t="s">
        <v>309</v>
      </c>
      <c r="H537" s="191">
        <v>50</v>
      </c>
      <c r="I537" s="192"/>
      <c r="J537" s="191">
        <f t="shared" si="60"/>
        <v>0</v>
      </c>
      <c r="K537" s="189" t="s">
        <v>1</v>
      </c>
      <c r="L537" s="40"/>
      <c r="M537" s="193" t="s">
        <v>1</v>
      </c>
      <c r="N537" s="194" t="s">
        <v>41</v>
      </c>
      <c r="O537" s="72"/>
      <c r="P537" s="195">
        <f t="shared" si="61"/>
        <v>0</v>
      </c>
      <c r="Q537" s="195">
        <v>0</v>
      </c>
      <c r="R537" s="195">
        <f t="shared" si="62"/>
        <v>0</v>
      </c>
      <c r="S537" s="195">
        <v>0</v>
      </c>
      <c r="T537" s="196">
        <f t="shared" si="63"/>
        <v>0</v>
      </c>
      <c r="U537" s="35"/>
      <c r="V537" s="35"/>
      <c r="W537" s="35"/>
      <c r="X537" s="35"/>
      <c r="Y537" s="35"/>
      <c r="Z537" s="35"/>
      <c r="AA537" s="35"/>
      <c r="AB537" s="35"/>
      <c r="AC537" s="35"/>
      <c r="AD537" s="35"/>
      <c r="AE537" s="35"/>
      <c r="AR537" s="197" t="s">
        <v>283</v>
      </c>
      <c r="AT537" s="197" t="s">
        <v>160</v>
      </c>
      <c r="AU537" s="197" t="s">
        <v>85</v>
      </c>
      <c r="AY537" s="18" t="s">
        <v>158</v>
      </c>
      <c r="BE537" s="198">
        <f t="shared" si="64"/>
        <v>0</v>
      </c>
      <c r="BF537" s="198">
        <f t="shared" si="65"/>
        <v>0</v>
      </c>
      <c r="BG537" s="198">
        <f t="shared" si="66"/>
        <v>0</v>
      </c>
      <c r="BH537" s="198">
        <f t="shared" si="67"/>
        <v>0</v>
      </c>
      <c r="BI537" s="198">
        <f t="shared" si="68"/>
        <v>0</v>
      </c>
      <c r="BJ537" s="18" t="s">
        <v>8</v>
      </c>
      <c r="BK537" s="198">
        <f t="shared" si="69"/>
        <v>0</v>
      </c>
      <c r="BL537" s="18" t="s">
        <v>283</v>
      </c>
      <c r="BM537" s="197" t="s">
        <v>5796</v>
      </c>
    </row>
    <row r="538" spans="1:65" s="2" customFormat="1" ht="16.5" customHeight="1">
      <c r="A538" s="35"/>
      <c r="B538" s="36"/>
      <c r="C538" s="187" t="s">
        <v>1447</v>
      </c>
      <c r="D538" s="187" t="s">
        <v>160</v>
      </c>
      <c r="E538" s="188" t="s">
        <v>2195</v>
      </c>
      <c r="F538" s="189" t="s">
        <v>1823</v>
      </c>
      <c r="G538" s="190" t="s">
        <v>309</v>
      </c>
      <c r="H538" s="191">
        <v>50</v>
      </c>
      <c r="I538" s="192"/>
      <c r="J538" s="191">
        <f t="shared" si="60"/>
        <v>0</v>
      </c>
      <c r="K538" s="189" t="s">
        <v>1</v>
      </c>
      <c r="L538" s="40"/>
      <c r="M538" s="193" t="s">
        <v>1</v>
      </c>
      <c r="N538" s="194" t="s">
        <v>41</v>
      </c>
      <c r="O538" s="72"/>
      <c r="P538" s="195">
        <f t="shared" si="61"/>
        <v>0</v>
      </c>
      <c r="Q538" s="195">
        <v>0</v>
      </c>
      <c r="R538" s="195">
        <f t="shared" si="62"/>
        <v>0</v>
      </c>
      <c r="S538" s="195">
        <v>0</v>
      </c>
      <c r="T538" s="196">
        <f t="shared" si="63"/>
        <v>0</v>
      </c>
      <c r="U538" s="35"/>
      <c r="V538" s="35"/>
      <c r="W538" s="35"/>
      <c r="X538" s="35"/>
      <c r="Y538" s="35"/>
      <c r="Z538" s="35"/>
      <c r="AA538" s="35"/>
      <c r="AB538" s="35"/>
      <c r="AC538" s="35"/>
      <c r="AD538" s="35"/>
      <c r="AE538" s="35"/>
      <c r="AR538" s="197" t="s">
        <v>283</v>
      </c>
      <c r="AT538" s="197" t="s">
        <v>160</v>
      </c>
      <c r="AU538" s="197" t="s">
        <v>85</v>
      </c>
      <c r="AY538" s="18" t="s">
        <v>158</v>
      </c>
      <c r="BE538" s="198">
        <f t="shared" si="64"/>
        <v>0</v>
      </c>
      <c r="BF538" s="198">
        <f t="shared" si="65"/>
        <v>0</v>
      </c>
      <c r="BG538" s="198">
        <f t="shared" si="66"/>
        <v>0</v>
      </c>
      <c r="BH538" s="198">
        <f t="shared" si="67"/>
        <v>0</v>
      </c>
      <c r="BI538" s="198">
        <f t="shared" si="68"/>
        <v>0</v>
      </c>
      <c r="BJ538" s="18" t="s">
        <v>8</v>
      </c>
      <c r="BK538" s="198">
        <f t="shared" si="69"/>
        <v>0</v>
      </c>
      <c r="BL538" s="18" t="s">
        <v>283</v>
      </c>
      <c r="BM538" s="197" t="s">
        <v>5797</v>
      </c>
    </row>
    <row r="539" spans="1:65" s="2" customFormat="1" ht="16.5" customHeight="1">
      <c r="A539" s="35"/>
      <c r="B539" s="36"/>
      <c r="C539" s="187" t="s">
        <v>1451</v>
      </c>
      <c r="D539" s="187" t="s">
        <v>160</v>
      </c>
      <c r="E539" s="188" t="s">
        <v>2201</v>
      </c>
      <c r="F539" s="189" t="s">
        <v>1831</v>
      </c>
      <c r="G539" s="190" t="s">
        <v>309</v>
      </c>
      <c r="H539" s="191">
        <v>40</v>
      </c>
      <c r="I539" s="192"/>
      <c r="J539" s="191">
        <f t="shared" si="60"/>
        <v>0</v>
      </c>
      <c r="K539" s="189" t="s">
        <v>1</v>
      </c>
      <c r="L539" s="40"/>
      <c r="M539" s="193" t="s">
        <v>1</v>
      </c>
      <c r="N539" s="194" t="s">
        <v>41</v>
      </c>
      <c r="O539" s="72"/>
      <c r="P539" s="195">
        <f t="shared" si="61"/>
        <v>0</v>
      </c>
      <c r="Q539" s="195">
        <v>0</v>
      </c>
      <c r="R539" s="195">
        <f t="shared" si="62"/>
        <v>0</v>
      </c>
      <c r="S539" s="195">
        <v>0</v>
      </c>
      <c r="T539" s="196">
        <f t="shared" si="63"/>
        <v>0</v>
      </c>
      <c r="U539" s="35"/>
      <c r="V539" s="35"/>
      <c r="W539" s="35"/>
      <c r="X539" s="35"/>
      <c r="Y539" s="35"/>
      <c r="Z539" s="35"/>
      <c r="AA539" s="35"/>
      <c r="AB539" s="35"/>
      <c r="AC539" s="35"/>
      <c r="AD539" s="35"/>
      <c r="AE539" s="35"/>
      <c r="AR539" s="197" t="s">
        <v>283</v>
      </c>
      <c r="AT539" s="197" t="s">
        <v>160</v>
      </c>
      <c r="AU539" s="197" t="s">
        <v>85</v>
      </c>
      <c r="AY539" s="18" t="s">
        <v>158</v>
      </c>
      <c r="BE539" s="198">
        <f t="shared" si="64"/>
        <v>0</v>
      </c>
      <c r="BF539" s="198">
        <f t="shared" si="65"/>
        <v>0</v>
      </c>
      <c r="BG539" s="198">
        <f t="shared" si="66"/>
        <v>0</v>
      </c>
      <c r="BH539" s="198">
        <f t="shared" si="67"/>
        <v>0</v>
      </c>
      <c r="BI539" s="198">
        <f t="shared" si="68"/>
        <v>0</v>
      </c>
      <c r="BJ539" s="18" t="s">
        <v>8</v>
      </c>
      <c r="BK539" s="198">
        <f t="shared" si="69"/>
        <v>0</v>
      </c>
      <c r="BL539" s="18" t="s">
        <v>283</v>
      </c>
      <c r="BM539" s="197" t="s">
        <v>5798</v>
      </c>
    </row>
    <row r="540" spans="1:65" s="2" customFormat="1" ht="16.5" customHeight="1">
      <c r="A540" s="35"/>
      <c r="B540" s="36"/>
      <c r="C540" s="187" t="s">
        <v>1455</v>
      </c>
      <c r="D540" s="187" t="s">
        <v>160</v>
      </c>
      <c r="E540" s="188" t="s">
        <v>2204</v>
      </c>
      <c r="F540" s="189" t="s">
        <v>1835</v>
      </c>
      <c r="G540" s="190" t="s">
        <v>309</v>
      </c>
      <c r="H540" s="191">
        <v>20</v>
      </c>
      <c r="I540" s="192"/>
      <c r="J540" s="191">
        <f t="shared" si="60"/>
        <v>0</v>
      </c>
      <c r="K540" s="189" t="s">
        <v>1</v>
      </c>
      <c r="L540" s="40"/>
      <c r="M540" s="193" t="s">
        <v>1</v>
      </c>
      <c r="N540" s="194" t="s">
        <v>41</v>
      </c>
      <c r="O540" s="72"/>
      <c r="P540" s="195">
        <f t="shared" si="61"/>
        <v>0</v>
      </c>
      <c r="Q540" s="195">
        <v>0</v>
      </c>
      <c r="R540" s="195">
        <f t="shared" si="62"/>
        <v>0</v>
      </c>
      <c r="S540" s="195">
        <v>0</v>
      </c>
      <c r="T540" s="196">
        <f t="shared" si="63"/>
        <v>0</v>
      </c>
      <c r="U540" s="35"/>
      <c r="V540" s="35"/>
      <c r="W540" s="35"/>
      <c r="X540" s="35"/>
      <c r="Y540" s="35"/>
      <c r="Z540" s="35"/>
      <c r="AA540" s="35"/>
      <c r="AB540" s="35"/>
      <c r="AC540" s="35"/>
      <c r="AD540" s="35"/>
      <c r="AE540" s="35"/>
      <c r="AR540" s="197" t="s">
        <v>283</v>
      </c>
      <c r="AT540" s="197" t="s">
        <v>160</v>
      </c>
      <c r="AU540" s="197" t="s">
        <v>85</v>
      </c>
      <c r="AY540" s="18" t="s">
        <v>158</v>
      </c>
      <c r="BE540" s="198">
        <f t="shared" si="64"/>
        <v>0</v>
      </c>
      <c r="BF540" s="198">
        <f t="shared" si="65"/>
        <v>0</v>
      </c>
      <c r="BG540" s="198">
        <f t="shared" si="66"/>
        <v>0</v>
      </c>
      <c r="BH540" s="198">
        <f t="shared" si="67"/>
        <v>0</v>
      </c>
      <c r="BI540" s="198">
        <f t="shared" si="68"/>
        <v>0</v>
      </c>
      <c r="BJ540" s="18" t="s">
        <v>8</v>
      </c>
      <c r="BK540" s="198">
        <f t="shared" si="69"/>
        <v>0</v>
      </c>
      <c r="BL540" s="18" t="s">
        <v>283</v>
      </c>
      <c r="BM540" s="197" t="s">
        <v>5799</v>
      </c>
    </row>
    <row r="541" spans="1:65" s="2" customFormat="1" ht="16.5" customHeight="1">
      <c r="A541" s="35"/>
      <c r="B541" s="36"/>
      <c r="C541" s="187" t="s">
        <v>1459</v>
      </c>
      <c r="D541" s="187" t="s">
        <v>160</v>
      </c>
      <c r="E541" s="188" t="s">
        <v>5800</v>
      </c>
      <c r="F541" s="189" t="s">
        <v>1839</v>
      </c>
      <c r="G541" s="190" t="s">
        <v>309</v>
      </c>
      <c r="H541" s="191">
        <v>55</v>
      </c>
      <c r="I541" s="192"/>
      <c r="J541" s="191">
        <f t="shared" si="60"/>
        <v>0</v>
      </c>
      <c r="K541" s="189" t="s">
        <v>1</v>
      </c>
      <c r="L541" s="40"/>
      <c r="M541" s="193" t="s">
        <v>1</v>
      </c>
      <c r="N541" s="194" t="s">
        <v>41</v>
      </c>
      <c r="O541" s="72"/>
      <c r="P541" s="195">
        <f t="shared" si="61"/>
        <v>0</v>
      </c>
      <c r="Q541" s="195">
        <v>0</v>
      </c>
      <c r="R541" s="195">
        <f t="shared" si="62"/>
        <v>0</v>
      </c>
      <c r="S541" s="195">
        <v>0</v>
      </c>
      <c r="T541" s="196">
        <f t="shared" si="63"/>
        <v>0</v>
      </c>
      <c r="U541" s="35"/>
      <c r="V541" s="35"/>
      <c r="W541" s="35"/>
      <c r="X541" s="35"/>
      <c r="Y541" s="35"/>
      <c r="Z541" s="35"/>
      <c r="AA541" s="35"/>
      <c r="AB541" s="35"/>
      <c r="AC541" s="35"/>
      <c r="AD541" s="35"/>
      <c r="AE541" s="35"/>
      <c r="AR541" s="197" t="s">
        <v>283</v>
      </c>
      <c r="AT541" s="197" t="s">
        <v>160</v>
      </c>
      <c r="AU541" s="197" t="s">
        <v>85</v>
      </c>
      <c r="AY541" s="18" t="s">
        <v>158</v>
      </c>
      <c r="BE541" s="198">
        <f t="shared" si="64"/>
        <v>0</v>
      </c>
      <c r="BF541" s="198">
        <f t="shared" si="65"/>
        <v>0</v>
      </c>
      <c r="BG541" s="198">
        <f t="shared" si="66"/>
        <v>0</v>
      </c>
      <c r="BH541" s="198">
        <f t="shared" si="67"/>
        <v>0</v>
      </c>
      <c r="BI541" s="198">
        <f t="shared" si="68"/>
        <v>0</v>
      </c>
      <c r="BJ541" s="18" t="s">
        <v>8</v>
      </c>
      <c r="BK541" s="198">
        <f t="shared" si="69"/>
        <v>0</v>
      </c>
      <c r="BL541" s="18" t="s">
        <v>283</v>
      </c>
      <c r="BM541" s="197" t="s">
        <v>5801</v>
      </c>
    </row>
    <row r="542" spans="1:65" s="2" customFormat="1" ht="16.5" customHeight="1">
      <c r="A542" s="35"/>
      <c r="B542" s="36"/>
      <c r="C542" s="187" t="s">
        <v>1463</v>
      </c>
      <c r="D542" s="187" t="s">
        <v>160</v>
      </c>
      <c r="E542" s="188" t="s">
        <v>2216</v>
      </c>
      <c r="F542" s="189" t="s">
        <v>1851</v>
      </c>
      <c r="G542" s="190" t="s">
        <v>309</v>
      </c>
      <c r="H542" s="191">
        <v>540</v>
      </c>
      <c r="I542" s="192"/>
      <c r="J542" s="191">
        <f t="shared" si="60"/>
        <v>0</v>
      </c>
      <c r="K542" s="189" t="s">
        <v>1</v>
      </c>
      <c r="L542" s="40"/>
      <c r="M542" s="193" t="s">
        <v>1</v>
      </c>
      <c r="N542" s="194" t="s">
        <v>41</v>
      </c>
      <c r="O542" s="72"/>
      <c r="P542" s="195">
        <f t="shared" si="61"/>
        <v>0</v>
      </c>
      <c r="Q542" s="195">
        <v>0</v>
      </c>
      <c r="R542" s="195">
        <f t="shared" si="62"/>
        <v>0</v>
      </c>
      <c r="S542" s="195">
        <v>0</v>
      </c>
      <c r="T542" s="196">
        <f t="shared" si="63"/>
        <v>0</v>
      </c>
      <c r="U542" s="35"/>
      <c r="V542" s="35"/>
      <c r="W542" s="35"/>
      <c r="X542" s="35"/>
      <c r="Y542" s="35"/>
      <c r="Z542" s="35"/>
      <c r="AA542" s="35"/>
      <c r="AB542" s="35"/>
      <c r="AC542" s="35"/>
      <c r="AD542" s="35"/>
      <c r="AE542" s="35"/>
      <c r="AR542" s="197" t="s">
        <v>283</v>
      </c>
      <c r="AT542" s="197" t="s">
        <v>160</v>
      </c>
      <c r="AU542" s="197" t="s">
        <v>85</v>
      </c>
      <c r="AY542" s="18" t="s">
        <v>158</v>
      </c>
      <c r="BE542" s="198">
        <f t="shared" si="64"/>
        <v>0</v>
      </c>
      <c r="BF542" s="198">
        <f t="shared" si="65"/>
        <v>0</v>
      </c>
      <c r="BG542" s="198">
        <f t="shared" si="66"/>
        <v>0</v>
      </c>
      <c r="BH542" s="198">
        <f t="shared" si="67"/>
        <v>0</v>
      </c>
      <c r="BI542" s="198">
        <f t="shared" si="68"/>
        <v>0</v>
      </c>
      <c r="BJ542" s="18" t="s">
        <v>8</v>
      </c>
      <c r="BK542" s="198">
        <f t="shared" si="69"/>
        <v>0</v>
      </c>
      <c r="BL542" s="18" t="s">
        <v>283</v>
      </c>
      <c r="BM542" s="197" t="s">
        <v>5802</v>
      </c>
    </row>
    <row r="543" spans="1:65" s="2" customFormat="1" ht="24">
      <c r="A543" s="35"/>
      <c r="B543" s="36"/>
      <c r="C543" s="187" t="s">
        <v>1467</v>
      </c>
      <c r="D543" s="187" t="s">
        <v>160</v>
      </c>
      <c r="E543" s="188" t="s">
        <v>2222</v>
      </c>
      <c r="F543" s="189" t="s">
        <v>1859</v>
      </c>
      <c r="G543" s="190" t="s">
        <v>309</v>
      </c>
      <c r="H543" s="191">
        <v>20</v>
      </c>
      <c r="I543" s="192"/>
      <c r="J543" s="191">
        <f t="shared" si="60"/>
        <v>0</v>
      </c>
      <c r="K543" s="189" t="s">
        <v>1</v>
      </c>
      <c r="L543" s="40"/>
      <c r="M543" s="193" t="s">
        <v>1</v>
      </c>
      <c r="N543" s="194" t="s">
        <v>41</v>
      </c>
      <c r="O543" s="72"/>
      <c r="P543" s="195">
        <f t="shared" si="61"/>
        <v>0</v>
      </c>
      <c r="Q543" s="195">
        <v>0</v>
      </c>
      <c r="R543" s="195">
        <f t="shared" si="62"/>
        <v>0</v>
      </c>
      <c r="S543" s="195">
        <v>0</v>
      </c>
      <c r="T543" s="196">
        <f t="shared" si="63"/>
        <v>0</v>
      </c>
      <c r="U543" s="35"/>
      <c r="V543" s="35"/>
      <c r="W543" s="35"/>
      <c r="X543" s="35"/>
      <c r="Y543" s="35"/>
      <c r="Z543" s="35"/>
      <c r="AA543" s="35"/>
      <c r="AB543" s="35"/>
      <c r="AC543" s="35"/>
      <c r="AD543" s="35"/>
      <c r="AE543" s="35"/>
      <c r="AR543" s="197" t="s">
        <v>283</v>
      </c>
      <c r="AT543" s="197" t="s">
        <v>160</v>
      </c>
      <c r="AU543" s="197" t="s">
        <v>85</v>
      </c>
      <c r="AY543" s="18" t="s">
        <v>158</v>
      </c>
      <c r="BE543" s="198">
        <f t="shared" si="64"/>
        <v>0</v>
      </c>
      <c r="BF543" s="198">
        <f t="shared" si="65"/>
        <v>0</v>
      </c>
      <c r="BG543" s="198">
        <f t="shared" si="66"/>
        <v>0</v>
      </c>
      <c r="BH543" s="198">
        <f t="shared" si="67"/>
        <v>0</v>
      </c>
      <c r="BI543" s="198">
        <f t="shared" si="68"/>
        <v>0</v>
      </c>
      <c r="BJ543" s="18" t="s">
        <v>8</v>
      </c>
      <c r="BK543" s="198">
        <f t="shared" si="69"/>
        <v>0</v>
      </c>
      <c r="BL543" s="18" t="s">
        <v>283</v>
      </c>
      <c r="BM543" s="197" t="s">
        <v>5803</v>
      </c>
    </row>
    <row r="544" spans="1:65" s="2" customFormat="1" ht="16.5" customHeight="1">
      <c r="A544" s="35"/>
      <c r="B544" s="36"/>
      <c r="C544" s="187" t="s">
        <v>1471</v>
      </c>
      <c r="D544" s="187" t="s">
        <v>160</v>
      </c>
      <c r="E544" s="188" t="s">
        <v>2225</v>
      </c>
      <c r="F544" s="189" t="s">
        <v>1863</v>
      </c>
      <c r="G544" s="190" t="s">
        <v>498</v>
      </c>
      <c r="H544" s="191">
        <v>90</v>
      </c>
      <c r="I544" s="192"/>
      <c r="J544" s="191">
        <f t="shared" si="60"/>
        <v>0</v>
      </c>
      <c r="K544" s="189" t="s">
        <v>1</v>
      </c>
      <c r="L544" s="40"/>
      <c r="M544" s="193" t="s">
        <v>1</v>
      </c>
      <c r="N544" s="194" t="s">
        <v>41</v>
      </c>
      <c r="O544" s="72"/>
      <c r="P544" s="195">
        <f t="shared" si="61"/>
        <v>0</v>
      </c>
      <c r="Q544" s="195">
        <v>0</v>
      </c>
      <c r="R544" s="195">
        <f t="shared" si="62"/>
        <v>0</v>
      </c>
      <c r="S544" s="195">
        <v>0</v>
      </c>
      <c r="T544" s="196">
        <f t="shared" si="63"/>
        <v>0</v>
      </c>
      <c r="U544" s="35"/>
      <c r="V544" s="35"/>
      <c r="W544" s="35"/>
      <c r="X544" s="35"/>
      <c r="Y544" s="35"/>
      <c r="Z544" s="35"/>
      <c r="AA544" s="35"/>
      <c r="AB544" s="35"/>
      <c r="AC544" s="35"/>
      <c r="AD544" s="35"/>
      <c r="AE544" s="35"/>
      <c r="AR544" s="197" t="s">
        <v>283</v>
      </c>
      <c r="AT544" s="197" t="s">
        <v>160</v>
      </c>
      <c r="AU544" s="197" t="s">
        <v>85</v>
      </c>
      <c r="AY544" s="18" t="s">
        <v>158</v>
      </c>
      <c r="BE544" s="198">
        <f t="shared" si="64"/>
        <v>0</v>
      </c>
      <c r="BF544" s="198">
        <f t="shared" si="65"/>
        <v>0</v>
      </c>
      <c r="BG544" s="198">
        <f t="shared" si="66"/>
        <v>0</v>
      </c>
      <c r="BH544" s="198">
        <f t="shared" si="67"/>
        <v>0</v>
      </c>
      <c r="BI544" s="198">
        <f t="shared" si="68"/>
        <v>0</v>
      </c>
      <c r="BJ544" s="18" t="s">
        <v>8</v>
      </c>
      <c r="BK544" s="198">
        <f t="shared" si="69"/>
        <v>0</v>
      </c>
      <c r="BL544" s="18" t="s">
        <v>283</v>
      </c>
      <c r="BM544" s="197" t="s">
        <v>5804</v>
      </c>
    </row>
    <row r="545" spans="1:65" s="2" customFormat="1" ht="24">
      <c r="A545" s="35"/>
      <c r="B545" s="36"/>
      <c r="C545" s="187" t="s">
        <v>1475</v>
      </c>
      <c r="D545" s="187" t="s">
        <v>160</v>
      </c>
      <c r="E545" s="188" t="s">
        <v>2228</v>
      </c>
      <c r="F545" s="189" t="s">
        <v>1867</v>
      </c>
      <c r="G545" s="190" t="s">
        <v>498</v>
      </c>
      <c r="H545" s="191">
        <v>25</v>
      </c>
      <c r="I545" s="192"/>
      <c r="J545" s="191">
        <f t="shared" si="60"/>
        <v>0</v>
      </c>
      <c r="K545" s="189" t="s">
        <v>1</v>
      </c>
      <c r="L545" s="40"/>
      <c r="M545" s="193" t="s">
        <v>1</v>
      </c>
      <c r="N545" s="194" t="s">
        <v>41</v>
      </c>
      <c r="O545" s="72"/>
      <c r="P545" s="195">
        <f t="shared" si="61"/>
        <v>0</v>
      </c>
      <c r="Q545" s="195">
        <v>0</v>
      </c>
      <c r="R545" s="195">
        <f t="shared" si="62"/>
        <v>0</v>
      </c>
      <c r="S545" s="195">
        <v>0</v>
      </c>
      <c r="T545" s="196">
        <f t="shared" si="63"/>
        <v>0</v>
      </c>
      <c r="U545" s="35"/>
      <c r="V545" s="35"/>
      <c r="W545" s="35"/>
      <c r="X545" s="35"/>
      <c r="Y545" s="35"/>
      <c r="Z545" s="35"/>
      <c r="AA545" s="35"/>
      <c r="AB545" s="35"/>
      <c r="AC545" s="35"/>
      <c r="AD545" s="35"/>
      <c r="AE545" s="35"/>
      <c r="AR545" s="197" t="s">
        <v>283</v>
      </c>
      <c r="AT545" s="197" t="s">
        <v>160</v>
      </c>
      <c r="AU545" s="197" t="s">
        <v>85</v>
      </c>
      <c r="AY545" s="18" t="s">
        <v>158</v>
      </c>
      <c r="BE545" s="198">
        <f t="shared" si="64"/>
        <v>0</v>
      </c>
      <c r="BF545" s="198">
        <f t="shared" si="65"/>
        <v>0</v>
      </c>
      <c r="BG545" s="198">
        <f t="shared" si="66"/>
        <v>0</v>
      </c>
      <c r="BH545" s="198">
        <f t="shared" si="67"/>
        <v>0</v>
      </c>
      <c r="BI545" s="198">
        <f t="shared" si="68"/>
        <v>0</v>
      </c>
      <c r="BJ545" s="18" t="s">
        <v>8</v>
      </c>
      <c r="BK545" s="198">
        <f t="shared" si="69"/>
        <v>0</v>
      </c>
      <c r="BL545" s="18" t="s">
        <v>283</v>
      </c>
      <c r="BM545" s="197" t="s">
        <v>5805</v>
      </c>
    </row>
    <row r="546" spans="1:65" s="2" customFormat="1" ht="16.5" customHeight="1">
      <c r="A546" s="35"/>
      <c r="B546" s="36"/>
      <c r="C546" s="187" t="s">
        <v>1479</v>
      </c>
      <c r="D546" s="187" t="s">
        <v>160</v>
      </c>
      <c r="E546" s="188" t="s">
        <v>2231</v>
      </c>
      <c r="F546" s="189" t="s">
        <v>1871</v>
      </c>
      <c r="G546" s="190" t="s">
        <v>498</v>
      </c>
      <c r="H546" s="191">
        <v>10</v>
      </c>
      <c r="I546" s="192"/>
      <c r="J546" s="191">
        <f t="shared" si="60"/>
        <v>0</v>
      </c>
      <c r="K546" s="189" t="s">
        <v>1</v>
      </c>
      <c r="L546" s="40"/>
      <c r="M546" s="193" t="s">
        <v>1</v>
      </c>
      <c r="N546" s="194" t="s">
        <v>41</v>
      </c>
      <c r="O546" s="72"/>
      <c r="P546" s="195">
        <f t="shared" si="61"/>
        <v>0</v>
      </c>
      <c r="Q546" s="195">
        <v>0</v>
      </c>
      <c r="R546" s="195">
        <f t="shared" si="62"/>
        <v>0</v>
      </c>
      <c r="S546" s="195">
        <v>0</v>
      </c>
      <c r="T546" s="196">
        <f t="shared" si="63"/>
        <v>0</v>
      </c>
      <c r="U546" s="35"/>
      <c r="V546" s="35"/>
      <c r="W546" s="35"/>
      <c r="X546" s="35"/>
      <c r="Y546" s="35"/>
      <c r="Z546" s="35"/>
      <c r="AA546" s="35"/>
      <c r="AB546" s="35"/>
      <c r="AC546" s="35"/>
      <c r="AD546" s="35"/>
      <c r="AE546" s="35"/>
      <c r="AR546" s="197" t="s">
        <v>283</v>
      </c>
      <c r="AT546" s="197" t="s">
        <v>160</v>
      </c>
      <c r="AU546" s="197" t="s">
        <v>85</v>
      </c>
      <c r="AY546" s="18" t="s">
        <v>158</v>
      </c>
      <c r="BE546" s="198">
        <f t="shared" si="64"/>
        <v>0</v>
      </c>
      <c r="BF546" s="198">
        <f t="shared" si="65"/>
        <v>0</v>
      </c>
      <c r="BG546" s="198">
        <f t="shared" si="66"/>
        <v>0</v>
      </c>
      <c r="BH546" s="198">
        <f t="shared" si="67"/>
        <v>0</v>
      </c>
      <c r="BI546" s="198">
        <f t="shared" si="68"/>
        <v>0</v>
      </c>
      <c r="BJ546" s="18" t="s">
        <v>8</v>
      </c>
      <c r="BK546" s="198">
        <f t="shared" si="69"/>
        <v>0</v>
      </c>
      <c r="BL546" s="18" t="s">
        <v>283</v>
      </c>
      <c r="BM546" s="197" t="s">
        <v>5806</v>
      </c>
    </row>
    <row r="547" spans="1:65" s="2" customFormat="1" ht="16.5" customHeight="1">
      <c r="A547" s="35"/>
      <c r="B547" s="36"/>
      <c r="C547" s="187" t="s">
        <v>1483</v>
      </c>
      <c r="D547" s="187" t="s">
        <v>160</v>
      </c>
      <c r="E547" s="188" t="s">
        <v>2234</v>
      </c>
      <c r="F547" s="189" t="s">
        <v>1875</v>
      </c>
      <c r="G547" s="190" t="s">
        <v>498</v>
      </c>
      <c r="H547" s="191">
        <v>10</v>
      </c>
      <c r="I547" s="192"/>
      <c r="J547" s="191">
        <f t="shared" si="60"/>
        <v>0</v>
      </c>
      <c r="K547" s="189" t="s">
        <v>1</v>
      </c>
      <c r="L547" s="40"/>
      <c r="M547" s="193" t="s">
        <v>1</v>
      </c>
      <c r="N547" s="194" t="s">
        <v>41</v>
      </c>
      <c r="O547" s="72"/>
      <c r="P547" s="195">
        <f t="shared" si="61"/>
        <v>0</v>
      </c>
      <c r="Q547" s="195">
        <v>0</v>
      </c>
      <c r="R547" s="195">
        <f t="shared" si="62"/>
        <v>0</v>
      </c>
      <c r="S547" s="195">
        <v>0</v>
      </c>
      <c r="T547" s="196">
        <f t="shared" si="63"/>
        <v>0</v>
      </c>
      <c r="U547" s="35"/>
      <c r="V547" s="35"/>
      <c r="W547" s="35"/>
      <c r="X547" s="35"/>
      <c r="Y547" s="35"/>
      <c r="Z547" s="35"/>
      <c r="AA547" s="35"/>
      <c r="AB547" s="35"/>
      <c r="AC547" s="35"/>
      <c r="AD547" s="35"/>
      <c r="AE547" s="35"/>
      <c r="AR547" s="197" t="s">
        <v>283</v>
      </c>
      <c r="AT547" s="197" t="s">
        <v>160</v>
      </c>
      <c r="AU547" s="197" t="s">
        <v>85</v>
      </c>
      <c r="AY547" s="18" t="s">
        <v>158</v>
      </c>
      <c r="BE547" s="198">
        <f t="shared" si="64"/>
        <v>0</v>
      </c>
      <c r="BF547" s="198">
        <f t="shared" si="65"/>
        <v>0</v>
      </c>
      <c r="BG547" s="198">
        <f t="shared" si="66"/>
        <v>0</v>
      </c>
      <c r="BH547" s="198">
        <f t="shared" si="67"/>
        <v>0</v>
      </c>
      <c r="BI547" s="198">
        <f t="shared" si="68"/>
        <v>0</v>
      </c>
      <c r="BJ547" s="18" t="s">
        <v>8</v>
      </c>
      <c r="BK547" s="198">
        <f t="shared" si="69"/>
        <v>0</v>
      </c>
      <c r="BL547" s="18" t="s">
        <v>283</v>
      </c>
      <c r="BM547" s="197" t="s">
        <v>5807</v>
      </c>
    </row>
    <row r="548" spans="1:65" s="2" customFormat="1" ht="16.5" customHeight="1">
      <c r="A548" s="35"/>
      <c r="B548" s="36"/>
      <c r="C548" s="187" t="s">
        <v>1487</v>
      </c>
      <c r="D548" s="187" t="s">
        <v>160</v>
      </c>
      <c r="E548" s="188" t="s">
        <v>2237</v>
      </c>
      <c r="F548" s="189" t="s">
        <v>1879</v>
      </c>
      <c r="G548" s="190" t="s">
        <v>498</v>
      </c>
      <c r="H548" s="191">
        <v>2</v>
      </c>
      <c r="I548" s="192"/>
      <c r="J548" s="191">
        <f t="shared" si="60"/>
        <v>0</v>
      </c>
      <c r="K548" s="189" t="s">
        <v>1</v>
      </c>
      <c r="L548" s="40"/>
      <c r="M548" s="193" t="s">
        <v>1</v>
      </c>
      <c r="N548" s="194" t="s">
        <v>41</v>
      </c>
      <c r="O548" s="72"/>
      <c r="P548" s="195">
        <f t="shared" si="61"/>
        <v>0</v>
      </c>
      <c r="Q548" s="195">
        <v>0</v>
      </c>
      <c r="R548" s="195">
        <f t="shared" si="62"/>
        <v>0</v>
      </c>
      <c r="S548" s="195">
        <v>0</v>
      </c>
      <c r="T548" s="196">
        <f t="shared" si="63"/>
        <v>0</v>
      </c>
      <c r="U548" s="35"/>
      <c r="V548" s="35"/>
      <c r="W548" s="35"/>
      <c r="X548" s="35"/>
      <c r="Y548" s="35"/>
      <c r="Z548" s="35"/>
      <c r="AA548" s="35"/>
      <c r="AB548" s="35"/>
      <c r="AC548" s="35"/>
      <c r="AD548" s="35"/>
      <c r="AE548" s="35"/>
      <c r="AR548" s="197" t="s">
        <v>283</v>
      </c>
      <c r="AT548" s="197" t="s">
        <v>160</v>
      </c>
      <c r="AU548" s="197" t="s">
        <v>85</v>
      </c>
      <c r="AY548" s="18" t="s">
        <v>158</v>
      </c>
      <c r="BE548" s="198">
        <f t="shared" si="64"/>
        <v>0</v>
      </c>
      <c r="BF548" s="198">
        <f t="shared" si="65"/>
        <v>0</v>
      </c>
      <c r="BG548" s="198">
        <f t="shared" si="66"/>
        <v>0</v>
      </c>
      <c r="BH548" s="198">
        <f t="shared" si="67"/>
        <v>0</v>
      </c>
      <c r="BI548" s="198">
        <f t="shared" si="68"/>
        <v>0</v>
      </c>
      <c r="BJ548" s="18" t="s">
        <v>8</v>
      </c>
      <c r="BK548" s="198">
        <f t="shared" si="69"/>
        <v>0</v>
      </c>
      <c r="BL548" s="18" t="s">
        <v>283</v>
      </c>
      <c r="BM548" s="197" t="s">
        <v>5808</v>
      </c>
    </row>
    <row r="549" spans="1:65" s="2" customFormat="1" ht="16.5" customHeight="1">
      <c r="A549" s="35"/>
      <c r="B549" s="36"/>
      <c r="C549" s="187" t="s">
        <v>1491</v>
      </c>
      <c r="D549" s="187" t="s">
        <v>160</v>
      </c>
      <c r="E549" s="188" t="s">
        <v>5809</v>
      </c>
      <c r="F549" s="189" t="s">
        <v>5737</v>
      </c>
      <c r="G549" s="190" t="s">
        <v>498</v>
      </c>
      <c r="H549" s="191">
        <v>85</v>
      </c>
      <c r="I549" s="192"/>
      <c r="J549" s="191">
        <f t="shared" si="60"/>
        <v>0</v>
      </c>
      <c r="K549" s="189" t="s">
        <v>1</v>
      </c>
      <c r="L549" s="40"/>
      <c r="M549" s="193" t="s">
        <v>1</v>
      </c>
      <c r="N549" s="194" t="s">
        <v>41</v>
      </c>
      <c r="O549" s="72"/>
      <c r="P549" s="195">
        <f t="shared" si="61"/>
        <v>0</v>
      </c>
      <c r="Q549" s="195">
        <v>0</v>
      </c>
      <c r="R549" s="195">
        <f t="shared" si="62"/>
        <v>0</v>
      </c>
      <c r="S549" s="195">
        <v>0</v>
      </c>
      <c r="T549" s="196">
        <f t="shared" si="63"/>
        <v>0</v>
      </c>
      <c r="U549" s="35"/>
      <c r="V549" s="35"/>
      <c r="W549" s="35"/>
      <c r="X549" s="35"/>
      <c r="Y549" s="35"/>
      <c r="Z549" s="35"/>
      <c r="AA549" s="35"/>
      <c r="AB549" s="35"/>
      <c r="AC549" s="35"/>
      <c r="AD549" s="35"/>
      <c r="AE549" s="35"/>
      <c r="AR549" s="197" t="s">
        <v>283</v>
      </c>
      <c r="AT549" s="197" t="s">
        <v>160</v>
      </c>
      <c r="AU549" s="197" t="s">
        <v>85</v>
      </c>
      <c r="AY549" s="18" t="s">
        <v>158</v>
      </c>
      <c r="BE549" s="198">
        <f t="shared" si="64"/>
        <v>0</v>
      </c>
      <c r="BF549" s="198">
        <f t="shared" si="65"/>
        <v>0</v>
      </c>
      <c r="BG549" s="198">
        <f t="shared" si="66"/>
        <v>0</v>
      </c>
      <c r="BH549" s="198">
        <f t="shared" si="67"/>
        <v>0</v>
      </c>
      <c r="BI549" s="198">
        <f t="shared" si="68"/>
        <v>0</v>
      </c>
      <c r="BJ549" s="18" t="s">
        <v>8</v>
      </c>
      <c r="BK549" s="198">
        <f t="shared" si="69"/>
        <v>0</v>
      </c>
      <c r="BL549" s="18" t="s">
        <v>283</v>
      </c>
      <c r="BM549" s="197" t="s">
        <v>5810</v>
      </c>
    </row>
    <row r="550" spans="1:65" s="2" customFormat="1" ht="16.5" customHeight="1">
      <c r="A550" s="35"/>
      <c r="B550" s="36"/>
      <c r="C550" s="187" t="s">
        <v>1495</v>
      </c>
      <c r="D550" s="187" t="s">
        <v>160</v>
      </c>
      <c r="E550" s="188" t="s">
        <v>5811</v>
      </c>
      <c r="F550" s="189" t="s">
        <v>5740</v>
      </c>
      <c r="G550" s="190" t="s">
        <v>498</v>
      </c>
      <c r="H550" s="191">
        <v>1</v>
      </c>
      <c r="I550" s="192"/>
      <c r="J550" s="191">
        <f t="shared" si="60"/>
        <v>0</v>
      </c>
      <c r="K550" s="189" t="s">
        <v>1</v>
      </c>
      <c r="L550" s="40"/>
      <c r="M550" s="193" t="s">
        <v>1</v>
      </c>
      <c r="N550" s="194" t="s">
        <v>41</v>
      </c>
      <c r="O550" s="72"/>
      <c r="P550" s="195">
        <f t="shared" si="61"/>
        <v>0</v>
      </c>
      <c r="Q550" s="195">
        <v>0</v>
      </c>
      <c r="R550" s="195">
        <f t="shared" si="62"/>
        <v>0</v>
      </c>
      <c r="S550" s="195">
        <v>0</v>
      </c>
      <c r="T550" s="196">
        <f t="shared" si="63"/>
        <v>0</v>
      </c>
      <c r="U550" s="35"/>
      <c r="V550" s="35"/>
      <c r="W550" s="35"/>
      <c r="X550" s="35"/>
      <c r="Y550" s="35"/>
      <c r="Z550" s="35"/>
      <c r="AA550" s="35"/>
      <c r="AB550" s="35"/>
      <c r="AC550" s="35"/>
      <c r="AD550" s="35"/>
      <c r="AE550" s="35"/>
      <c r="AR550" s="197" t="s">
        <v>283</v>
      </c>
      <c r="AT550" s="197" t="s">
        <v>160</v>
      </c>
      <c r="AU550" s="197" t="s">
        <v>85</v>
      </c>
      <c r="AY550" s="18" t="s">
        <v>158</v>
      </c>
      <c r="BE550" s="198">
        <f t="shared" si="64"/>
        <v>0</v>
      </c>
      <c r="BF550" s="198">
        <f t="shared" si="65"/>
        <v>0</v>
      </c>
      <c r="BG550" s="198">
        <f t="shared" si="66"/>
        <v>0</v>
      </c>
      <c r="BH550" s="198">
        <f t="shared" si="67"/>
        <v>0</v>
      </c>
      <c r="BI550" s="198">
        <f t="shared" si="68"/>
        <v>0</v>
      </c>
      <c r="BJ550" s="18" t="s">
        <v>8</v>
      </c>
      <c r="BK550" s="198">
        <f t="shared" si="69"/>
        <v>0</v>
      </c>
      <c r="BL550" s="18" t="s">
        <v>283</v>
      </c>
      <c r="BM550" s="197" t="s">
        <v>5812</v>
      </c>
    </row>
    <row r="551" spans="1:65" s="2" customFormat="1" ht="16.5" customHeight="1">
      <c r="A551" s="35"/>
      <c r="B551" s="36"/>
      <c r="C551" s="187" t="s">
        <v>1499</v>
      </c>
      <c r="D551" s="187" t="s">
        <v>160</v>
      </c>
      <c r="E551" s="188" t="s">
        <v>2266</v>
      </c>
      <c r="F551" s="189" t="s">
        <v>1917</v>
      </c>
      <c r="G551" s="190" t="s">
        <v>498</v>
      </c>
      <c r="H551" s="191">
        <v>8</v>
      </c>
      <c r="I551" s="192"/>
      <c r="J551" s="191">
        <f t="shared" si="60"/>
        <v>0</v>
      </c>
      <c r="K551" s="189" t="s">
        <v>1</v>
      </c>
      <c r="L551" s="40"/>
      <c r="M551" s="193" t="s">
        <v>1</v>
      </c>
      <c r="N551" s="194" t="s">
        <v>41</v>
      </c>
      <c r="O551" s="72"/>
      <c r="P551" s="195">
        <f t="shared" si="61"/>
        <v>0</v>
      </c>
      <c r="Q551" s="195">
        <v>0</v>
      </c>
      <c r="R551" s="195">
        <f t="shared" si="62"/>
        <v>0</v>
      </c>
      <c r="S551" s="195">
        <v>0</v>
      </c>
      <c r="T551" s="196">
        <f t="shared" si="63"/>
        <v>0</v>
      </c>
      <c r="U551" s="35"/>
      <c r="V551" s="35"/>
      <c r="W551" s="35"/>
      <c r="X551" s="35"/>
      <c r="Y551" s="35"/>
      <c r="Z551" s="35"/>
      <c r="AA551" s="35"/>
      <c r="AB551" s="35"/>
      <c r="AC551" s="35"/>
      <c r="AD551" s="35"/>
      <c r="AE551" s="35"/>
      <c r="AR551" s="197" t="s">
        <v>283</v>
      </c>
      <c r="AT551" s="197" t="s">
        <v>160</v>
      </c>
      <c r="AU551" s="197" t="s">
        <v>85</v>
      </c>
      <c r="AY551" s="18" t="s">
        <v>158</v>
      </c>
      <c r="BE551" s="198">
        <f t="shared" si="64"/>
        <v>0</v>
      </c>
      <c r="BF551" s="198">
        <f t="shared" si="65"/>
        <v>0</v>
      </c>
      <c r="BG551" s="198">
        <f t="shared" si="66"/>
        <v>0</v>
      </c>
      <c r="BH551" s="198">
        <f t="shared" si="67"/>
        <v>0</v>
      </c>
      <c r="BI551" s="198">
        <f t="shared" si="68"/>
        <v>0</v>
      </c>
      <c r="BJ551" s="18" t="s">
        <v>8</v>
      </c>
      <c r="BK551" s="198">
        <f t="shared" si="69"/>
        <v>0</v>
      </c>
      <c r="BL551" s="18" t="s">
        <v>283</v>
      </c>
      <c r="BM551" s="197" t="s">
        <v>5813</v>
      </c>
    </row>
    <row r="552" spans="1:65" s="2" customFormat="1" ht="16.5" customHeight="1">
      <c r="A552" s="35"/>
      <c r="B552" s="36"/>
      <c r="C552" s="187" t="s">
        <v>1503</v>
      </c>
      <c r="D552" s="187" t="s">
        <v>160</v>
      </c>
      <c r="E552" s="188" t="s">
        <v>2269</v>
      </c>
      <c r="F552" s="189" t="s">
        <v>1921</v>
      </c>
      <c r="G552" s="190" t="s">
        <v>498</v>
      </c>
      <c r="H552" s="191">
        <v>6</v>
      </c>
      <c r="I552" s="192"/>
      <c r="J552" s="191">
        <f t="shared" si="60"/>
        <v>0</v>
      </c>
      <c r="K552" s="189" t="s">
        <v>1</v>
      </c>
      <c r="L552" s="40"/>
      <c r="M552" s="193" t="s">
        <v>1</v>
      </c>
      <c r="N552" s="194" t="s">
        <v>41</v>
      </c>
      <c r="O552" s="72"/>
      <c r="P552" s="195">
        <f t="shared" si="61"/>
        <v>0</v>
      </c>
      <c r="Q552" s="195">
        <v>0</v>
      </c>
      <c r="R552" s="195">
        <f t="shared" si="62"/>
        <v>0</v>
      </c>
      <c r="S552" s="195">
        <v>0</v>
      </c>
      <c r="T552" s="196">
        <f t="shared" si="63"/>
        <v>0</v>
      </c>
      <c r="U552" s="35"/>
      <c r="V552" s="35"/>
      <c r="W552" s="35"/>
      <c r="X552" s="35"/>
      <c r="Y552" s="35"/>
      <c r="Z552" s="35"/>
      <c r="AA552" s="35"/>
      <c r="AB552" s="35"/>
      <c r="AC552" s="35"/>
      <c r="AD552" s="35"/>
      <c r="AE552" s="35"/>
      <c r="AR552" s="197" t="s">
        <v>283</v>
      </c>
      <c r="AT552" s="197" t="s">
        <v>160</v>
      </c>
      <c r="AU552" s="197" t="s">
        <v>85</v>
      </c>
      <c r="AY552" s="18" t="s">
        <v>158</v>
      </c>
      <c r="BE552" s="198">
        <f t="shared" si="64"/>
        <v>0</v>
      </c>
      <c r="BF552" s="198">
        <f t="shared" si="65"/>
        <v>0</v>
      </c>
      <c r="BG552" s="198">
        <f t="shared" si="66"/>
        <v>0</v>
      </c>
      <c r="BH552" s="198">
        <f t="shared" si="67"/>
        <v>0</v>
      </c>
      <c r="BI552" s="198">
        <f t="shared" si="68"/>
        <v>0</v>
      </c>
      <c r="BJ552" s="18" t="s">
        <v>8</v>
      </c>
      <c r="BK552" s="198">
        <f t="shared" si="69"/>
        <v>0</v>
      </c>
      <c r="BL552" s="18" t="s">
        <v>283</v>
      </c>
      <c r="BM552" s="197" t="s">
        <v>5814</v>
      </c>
    </row>
    <row r="553" spans="1:65" s="2" customFormat="1" ht="16.5" customHeight="1">
      <c r="A553" s="35"/>
      <c r="B553" s="36"/>
      <c r="C553" s="187" t="s">
        <v>1507</v>
      </c>
      <c r="D553" s="187" t="s">
        <v>160</v>
      </c>
      <c r="E553" s="188" t="s">
        <v>2272</v>
      </c>
      <c r="F553" s="189" t="s">
        <v>1925</v>
      </c>
      <c r="G553" s="190" t="s">
        <v>498</v>
      </c>
      <c r="H553" s="191">
        <v>2</v>
      </c>
      <c r="I553" s="192"/>
      <c r="J553" s="191">
        <f t="shared" si="60"/>
        <v>0</v>
      </c>
      <c r="K553" s="189" t="s">
        <v>1</v>
      </c>
      <c r="L553" s="40"/>
      <c r="M553" s="193" t="s">
        <v>1</v>
      </c>
      <c r="N553" s="194" t="s">
        <v>41</v>
      </c>
      <c r="O553" s="72"/>
      <c r="P553" s="195">
        <f t="shared" si="61"/>
        <v>0</v>
      </c>
      <c r="Q553" s="195">
        <v>0</v>
      </c>
      <c r="R553" s="195">
        <f t="shared" si="62"/>
        <v>0</v>
      </c>
      <c r="S553" s="195">
        <v>0</v>
      </c>
      <c r="T553" s="196">
        <f t="shared" si="63"/>
        <v>0</v>
      </c>
      <c r="U553" s="35"/>
      <c r="V553" s="35"/>
      <c r="W553" s="35"/>
      <c r="X553" s="35"/>
      <c r="Y553" s="35"/>
      <c r="Z553" s="35"/>
      <c r="AA553" s="35"/>
      <c r="AB553" s="35"/>
      <c r="AC553" s="35"/>
      <c r="AD553" s="35"/>
      <c r="AE553" s="35"/>
      <c r="AR553" s="197" t="s">
        <v>283</v>
      </c>
      <c r="AT553" s="197" t="s">
        <v>160</v>
      </c>
      <c r="AU553" s="197" t="s">
        <v>85</v>
      </c>
      <c r="AY553" s="18" t="s">
        <v>158</v>
      </c>
      <c r="BE553" s="198">
        <f t="shared" si="64"/>
        <v>0</v>
      </c>
      <c r="BF553" s="198">
        <f t="shared" si="65"/>
        <v>0</v>
      </c>
      <c r="BG553" s="198">
        <f t="shared" si="66"/>
        <v>0</v>
      </c>
      <c r="BH553" s="198">
        <f t="shared" si="67"/>
        <v>0</v>
      </c>
      <c r="BI553" s="198">
        <f t="shared" si="68"/>
        <v>0</v>
      </c>
      <c r="BJ553" s="18" t="s">
        <v>8</v>
      </c>
      <c r="BK553" s="198">
        <f t="shared" si="69"/>
        <v>0</v>
      </c>
      <c r="BL553" s="18" t="s">
        <v>283</v>
      </c>
      <c r="BM553" s="197" t="s">
        <v>5815</v>
      </c>
    </row>
    <row r="554" spans="1:65" s="2" customFormat="1" ht="16.5" customHeight="1">
      <c r="A554" s="35"/>
      <c r="B554" s="36"/>
      <c r="C554" s="187" t="s">
        <v>1511</v>
      </c>
      <c r="D554" s="187" t="s">
        <v>160</v>
      </c>
      <c r="E554" s="188" t="s">
        <v>2275</v>
      </c>
      <c r="F554" s="189" t="s">
        <v>1929</v>
      </c>
      <c r="G554" s="190" t="s">
        <v>498</v>
      </c>
      <c r="H554" s="191">
        <v>3</v>
      </c>
      <c r="I554" s="192"/>
      <c r="J554" s="191">
        <f t="shared" si="60"/>
        <v>0</v>
      </c>
      <c r="K554" s="189" t="s">
        <v>1</v>
      </c>
      <c r="L554" s="40"/>
      <c r="M554" s="193" t="s">
        <v>1</v>
      </c>
      <c r="N554" s="194" t="s">
        <v>41</v>
      </c>
      <c r="O554" s="72"/>
      <c r="P554" s="195">
        <f t="shared" si="61"/>
        <v>0</v>
      </c>
      <c r="Q554" s="195">
        <v>0</v>
      </c>
      <c r="R554" s="195">
        <f t="shared" si="62"/>
        <v>0</v>
      </c>
      <c r="S554" s="195">
        <v>0</v>
      </c>
      <c r="T554" s="196">
        <f t="shared" si="63"/>
        <v>0</v>
      </c>
      <c r="U554" s="35"/>
      <c r="V554" s="35"/>
      <c r="W554" s="35"/>
      <c r="X554" s="35"/>
      <c r="Y554" s="35"/>
      <c r="Z554" s="35"/>
      <c r="AA554" s="35"/>
      <c r="AB554" s="35"/>
      <c r="AC554" s="35"/>
      <c r="AD554" s="35"/>
      <c r="AE554" s="35"/>
      <c r="AR554" s="197" t="s">
        <v>283</v>
      </c>
      <c r="AT554" s="197" t="s">
        <v>160</v>
      </c>
      <c r="AU554" s="197" t="s">
        <v>85</v>
      </c>
      <c r="AY554" s="18" t="s">
        <v>158</v>
      </c>
      <c r="BE554" s="198">
        <f t="shared" si="64"/>
        <v>0</v>
      </c>
      <c r="BF554" s="198">
        <f t="shared" si="65"/>
        <v>0</v>
      </c>
      <c r="BG554" s="198">
        <f t="shared" si="66"/>
        <v>0</v>
      </c>
      <c r="BH554" s="198">
        <f t="shared" si="67"/>
        <v>0</v>
      </c>
      <c r="BI554" s="198">
        <f t="shared" si="68"/>
        <v>0</v>
      </c>
      <c r="BJ554" s="18" t="s">
        <v>8</v>
      </c>
      <c r="BK554" s="198">
        <f t="shared" si="69"/>
        <v>0</v>
      </c>
      <c r="BL554" s="18" t="s">
        <v>283</v>
      </c>
      <c r="BM554" s="197" t="s">
        <v>5816</v>
      </c>
    </row>
    <row r="555" spans="1:65" s="2" customFormat="1" ht="16.5" customHeight="1">
      <c r="A555" s="35"/>
      <c r="B555" s="36"/>
      <c r="C555" s="187" t="s">
        <v>1515</v>
      </c>
      <c r="D555" s="187" t="s">
        <v>160</v>
      </c>
      <c r="E555" s="188" t="s">
        <v>2278</v>
      </c>
      <c r="F555" s="189" t="s">
        <v>1933</v>
      </c>
      <c r="G555" s="190" t="s">
        <v>498</v>
      </c>
      <c r="H555" s="191">
        <v>55</v>
      </c>
      <c r="I555" s="192"/>
      <c r="J555" s="191">
        <f t="shared" si="60"/>
        <v>0</v>
      </c>
      <c r="K555" s="189" t="s">
        <v>1</v>
      </c>
      <c r="L555" s="40"/>
      <c r="M555" s="193" t="s">
        <v>1</v>
      </c>
      <c r="N555" s="194" t="s">
        <v>41</v>
      </c>
      <c r="O555" s="72"/>
      <c r="P555" s="195">
        <f t="shared" si="61"/>
        <v>0</v>
      </c>
      <c r="Q555" s="195">
        <v>0</v>
      </c>
      <c r="R555" s="195">
        <f t="shared" si="62"/>
        <v>0</v>
      </c>
      <c r="S555" s="195">
        <v>0</v>
      </c>
      <c r="T555" s="196">
        <f t="shared" si="63"/>
        <v>0</v>
      </c>
      <c r="U555" s="35"/>
      <c r="V555" s="35"/>
      <c r="W555" s="35"/>
      <c r="X555" s="35"/>
      <c r="Y555" s="35"/>
      <c r="Z555" s="35"/>
      <c r="AA555" s="35"/>
      <c r="AB555" s="35"/>
      <c r="AC555" s="35"/>
      <c r="AD555" s="35"/>
      <c r="AE555" s="35"/>
      <c r="AR555" s="197" t="s">
        <v>283</v>
      </c>
      <c r="AT555" s="197" t="s">
        <v>160</v>
      </c>
      <c r="AU555" s="197" t="s">
        <v>85</v>
      </c>
      <c r="AY555" s="18" t="s">
        <v>158</v>
      </c>
      <c r="BE555" s="198">
        <f t="shared" si="64"/>
        <v>0</v>
      </c>
      <c r="BF555" s="198">
        <f t="shared" si="65"/>
        <v>0</v>
      </c>
      <c r="BG555" s="198">
        <f t="shared" si="66"/>
        <v>0</v>
      </c>
      <c r="BH555" s="198">
        <f t="shared" si="67"/>
        <v>0</v>
      </c>
      <c r="BI555" s="198">
        <f t="shared" si="68"/>
        <v>0</v>
      </c>
      <c r="BJ555" s="18" t="s">
        <v>8</v>
      </c>
      <c r="BK555" s="198">
        <f t="shared" si="69"/>
        <v>0</v>
      </c>
      <c r="BL555" s="18" t="s">
        <v>283</v>
      </c>
      <c r="BM555" s="197" t="s">
        <v>5817</v>
      </c>
    </row>
    <row r="556" spans="1:65" s="2" customFormat="1" ht="16.5" customHeight="1">
      <c r="A556" s="35"/>
      <c r="B556" s="36"/>
      <c r="C556" s="187" t="s">
        <v>1519</v>
      </c>
      <c r="D556" s="187" t="s">
        <v>160</v>
      </c>
      <c r="E556" s="188" t="s">
        <v>2281</v>
      </c>
      <c r="F556" s="189" t="s">
        <v>1961</v>
      </c>
      <c r="G556" s="190" t="s">
        <v>498</v>
      </c>
      <c r="H556" s="191">
        <v>2</v>
      </c>
      <c r="I556" s="192"/>
      <c r="J556" s="191">
        <f t="shared" si="60"/>
        <v>0</v>
      </c>
      <c r="K556" s="189" t="s">
        <v>1</v>
      </c>
      <c r="L556" s="40"/>
      <c r="M556" s="193" t="s">
        <v>1</v>
      </c>
      <c r="N556" s="194" t="s">
        <v>41</v>
      </c>
      <c r="O556" s="72"/>
      <c r="P556" s="195">
        <f t="shared" si="61"/>
        <v>0</v>
      </c>
      <c r="Q556" s="195">
        <v>0</v>
      </c>
      <c r="R556" s="195">
        <f t="shared" si="62"/>
        <v>0</v>
      </c>
      <c r="S556" s="195">
        <v>0</v>
      </c>
      <c r="T556" s="196">
        <f t="shared" si="63"/>
        <v>0</v>
      </c>
      <c r="U556" s="35"/>
      <c r="V556" s="35"/>
      <c r="W556" s="35"/>
      <c r="X556" s="35"/>
      <c r="Y556" s="35"/>
      <c r="Z556" s="35"/>
      <c r="AA556" s="35"/>
      <c r="AB556" s="35"/>
      <c r="AC556" s="35"/>
      <c r="AD556" s="35"/>
      <c r="AE556" s="35"/>
      <c r="AR556" s="197" t="s">
        <v>283</v>
      </c>
      <c r="AT556" s="197" t="s">
        <v>160</v>
      </c>
      <c r="AU556" s="197" t="s">
        <v>85</v>
      </c>
      <c r="AY556" s="18" t="s">
        <v>158</v>
      </c>
      <c r="BE556" s="198">
        <f t="shared" si="64"/>
        <v>0</v>
      </c>
      <c r="BF556" s="198">
        <f t="shared" si="65"/>
        <v>0</v>
      </c>
      <c r="BG556" s="198">
        <f t="shared" si="66"/>
        <v>0</v>
      </c>
      <c r="BH556" s="198">
        <f t="shared" si="67"/>
        <v>0</v>
      </c>
      <c r="BI556" s="198">
        <f t="shared" si="68"/>
        <v>0</v>
      </c>
      <c r="BJ556" s="18" t="s">
        <v>8</v>
      </c>
      <c r="BK556" s="198">
        <f t="shared" si="69"/>
        <v>0</v>
      </c>
      <c r="BL556" s="18" t="s">
        <v>283</v>
      </c>
      <c r="BM556" s="197" t="s">
        <v>5818</v>
      </c>
    </row>
    <row r="557" spans="1:65" s="2" customFormat="1" ht="16.5" customHeight="1">
      <c r="A557" s="35"/>
      <c r="B557" s="36"/>
      <c r="C557" s="187" t="s">
        <v>1523</v>
      </c>
      <c r="D557" s="187" t="s">
        <v>160</v>
      </c>
      <c r="E557" s="188" t="s">
        <v>2284</v>
      </c>
      <c r="F557" s="189" t="s">
        <v>1965</v>
      </c>
      <c r="G557" s="190" t="s">
        <v>498</v>
      </c>
      <c r="H557" s="191">
        <v>2</v>
      </c>
      <c r="I557" s="192"/>
      <c r="J557" s="191">
        <f t="shared" si="60"/>
        <v>0</v>
      </c>
      <c r="K557" s="189" t="s">
        <v>1</v>
      </c>
      <c r="L557" s="40"/>
      <c r="M557" s="193" t="s">
        <v>1</v>
      </c>
      <c r="N557" s="194" t="s">
        <v>41</v>
      </c>
      <c r="O557" s="72"/>
      <c r="P557" s="195">
        <f t="shared" si="61"/>
        <v>0</v>
      </c>
      <c r="Q557" s="195">
        <v>0</v>
      </c>
      <c r="R557" s="195">
        <f t="shared" si="62"/>
        <v>0</v>
      </c>
      <c r="S557" s="195">
        <v>0</v>
      </c>
      <c r="T557" s="196">
        <f t="shared" si="63"/>
        <v>0</v>
      </c>
      <c r="U557" s="35"/>
      <c r="V557" s="35"/>
      <c r="W557" s="35"/>
      <c r="X557" s="35"/>
      <c r="Y557" s="35"/>
      <c r="Z557" s="35"/>
      <c r="AA557" s="35"/>
      <c r="AB557" s="35"/>
      <c r="AC557" s="35"/>
      <c r="AD557" s="35"/>
      <c r="AE557" s="35"/>
      <c r="AR557" s="197" t="s">
        <v>283</v>
      </c>
      <c r="AT557" s="197" t="s">
        <v>160</v>
      </c>
      <c r="AU557" s="197" t="s">
        <v>85</v>
      </c>
      <c r="AY557" s="18" t="s">
        <v>158</v>
      </c>
      <c r="BE557" s="198">
        <f t="shared" si="64"/>
        <v>0</v>
      </c>
      <c r="BF557" s="198">
        <f t="shared" si="65"/>
        <v>0</v>
      </c>
      <c r="BG557" s="198">
        <f t="shared" si="66"/>
        <v>0</v>
      </c>
      <c r="BH557" s="198">
        <f t="shared" si="67"/>
        <v>0</v>
      </c>
      <c r="BI557" s="198">
        <f t="shared" si="68"/>
        <v>0</v>
      </c>
      <c r="BJ557" s="18" t="s">
        <v>8</v>
      </c>
      <c r="BK557" s="198">
        <f t="shared" si="69"/>
        <v>0</v>
      </c>
      <c r="BL557" s="18" t="s">
        <v>283</v>
      </c>
      <c r="BM557" s="197" t="s">
        <v>5819</v>
      </c>
    </row>
    <row r="558" spans="1:65" s="2" customFormat="1" ht="16.5" customHeight="1">
      <c r="A558" s="35"/>
      <c r="B558" s="36"/>
      <c r="C558" s="187" t="s">
        <v>1527</v>
      </c>
      <c r="D558" s="187" t="s">
        <v>160</v>
      </c>
      <c r="E558" s="188" t="s">
        <v>2287</v>
      </c>
      <c r="F558" s="189" t="s">
        <v>1969</v>
      </c>
      <c r="G558" s="190" t="s">
        <v>498</v>
      </c>
      <c r="H558" s="191">
        <v>12</v>
      </c>
      <c r="I558" s="192"/>
      <c r="J558" s="191">
        <f t="shared" si="60"/>
        <v>0</v>
      </c>
      <c r="K558" s="189" t="s">
        <v>1</v>
      </c>
      <c r="L558" s="40"/>
      <c r="M558" s="193" t="s">
        <v>1</v>
      </c>
      <c r="N558" s="194" t="s">
        <v>41</v>
      </c>
      <c r="O558" s="72"/>
      <c r="P558" s="195">
        <f t="shared" si="61"/>
        <v>0</v>
      </c>
      <c r="Q558" s="195">
        <v>0</v>
      </c>
      <c r="R558" s="195">
        <f t="shared" si="62"/>
        <v>0</v>
      </c>
      <c r="S558" s="195">
        <v>0</v>
      </c>
      <c r="T558" s="196">
        <f t="shared" si="63"/>
        <v>0</v>
      </c>
      <c r="U558" s="35"/>
      <c r="V558" s="35"/>
      <c r="W558" s="35"/>
      <c r="X558" s="35"/>
      <c r="Y558" s="35"/>
      <c r="Z558" s="35"/>
      <c r="AA558" s="35"/>
      <c r="AB558" s="35"/>
      <c r="AC558" s="35"/>
      <c r="AD558" s="35"/>
      <c r="AE558" s="35"/>
      <c r="AR558" s="197" t="s">
        <v>283</v>
      </c>
      <c r="AT558" s="197" t="s">
        <v>160</v>
      </c>
      <c r="AU558" s="197" t="s">
        <v>85</v>
      </c>
      <c r="AY558" s="18" t="s">
        <v>158</v>
      </c>
      <c r="BE558" s="198">
        <f t="shared" si="64"/>
        <v>0</v>
      </c>
      <c r="BF558" s="198">
        <f t="shared" si="65"/>
        <v>0</v>
      </c>
      <c r="BG558" s="198">
        <f t="shared" si="66"/>
        <v>0</v>
      </c>
      <c r="BH558" s="198">
        <f t="shared" si="67"/>
        <v>0</v>
      </c>
      <c r="BI558" s="198">
        <f t="shared" si="68"/>
        <v>0</v>
      </c>
      <c r="BJ558" s="18" t="s">
        <v>8</v>
      </c>
      <c r="BK558" s="198">
        <f t="shared" si="69"/>
        <v>0</v>
      </c>
      <c r="BL558" s="18" t="s">
        <v>283</v>
      </c>
      <c r="BM558" s="197" t="s">
        <v>5820</v>
      </c>
    </row>
    <row r="559" spans="1:65" s="2" customFormat="1" ht="16.5" customHeight="1">
      <c r="A559" s="35"/>
      <c r="B559" s="36"/>
      <c r="C559" s="187" t="s">
        <v>1531</v>
      </c>
      <c r="D559" s="187" t="s">
        <v>160</v>
      </c>
      <c r="E559" s="188" t="s">
        <v>5821</v>
      </c>
      <c r="F559" s="189" t="s">
        <v>5756</v>
      </c>
      <c r="G559" s="190" t="s">
        <v>498</v>
      </c>
      <c r="H559" s="191">
        <v>4</v>
      </c>
      <c r="I559" s="192"/>
      <c r="J559" s="191">
        <f t="shared" si="60"/>
        <v>0</v>
      </c>
      <c r="K559" s="189" t="s">
        <v>1</v>
      </c>
      <c r="L559" s="40"/>
      <c r="M559" s="193" t="s">
        <v>1</v>
      </c>
      <c r="N559" s="194" t="s">
        <v>41</v>
      </c>
      <c r="O559" s="72"/>
      <c r="P559" s="195">
        <f t="shared" si="61"/>
        <v>0</v>
      </c>
      <c r="Q559" s="195">
        <v>0</v>
      </c>
      <c r="R559" s="195">
        <f t="shared" si="62"/>
        <v>0</v>
      </c>
      <c r="S559" s="195">
        <v>0</v>
      </c>
      <c r="T559" s="196">
        <f t="shared" si="63"/>
        <v>0</v>
      </c>
      <c r="U559" s="35"/>
      <c r="V559" s="35"/>
      <c r="W559" s="35"/>
      <c r="X559" s="35"/>
      <c r="Y559" s="35"/>
      <c r="Z559" s="35"/>
      <c r="AA559" s="35"/>
      <c r="AB559" s="35"/>
      <c r="AC559" s="35"/>
      <c r="AD559" s="35"/>
      <c r="AE559" s="35"/>
      <c r="AR559" s="197" t="s">
        <v>283</v>
      </c>
      <c r="AT559" s="197" t="s">
        <v>160</v>
      </c>
      <c r="AU559" s="197" t="s">
        <v>85</v>
      </c>
      <c r="AY559" s="18" t="s">
        <v>158</v>
      </c>
      <c r="BE559" s="198">
        <f t="shared" si="64"/>
        <v>0</v>
      </c>
      <c r="BF559" s="198">
        <f t="shared" si="65"/>
        <v>0</v>
      </c>
      <c r="BG559" s="198">
        <f t="shared" si="66"/>
        <v>0</v>
      </c>
      <c r="BH559" s="198">
        <f t="shared" si="67"/>
        <v>0</v>
      </c>
      <c r="BI559" s="198">
        <f t="shared" si="68"/>
        <v>0</v>
      </c>
      <c r="BJ559" s="18" t="s">
        <v>8</v>
      </c>
      <c r="BK559" s="198">
        <f t="shared" si="69"/>
        <v>0</v>
      </c>
      <c r="BL559" s="18" t="s">
        <v>283</v>
      </c>
      <c r="BM559" s="197" t="s">
        <v>5822</v>
      </c>
    </row>
    <row r="560" spans="1:65" s="2" customFormat="1" ht="16.5" customHeight="1">
      <c r="A560" s="35"/>
      <c r="B560" s="36"/>
      <c r="C560" s="187" t="s">
        <v>1535</v>
      </c>
      <c r="D560" s="187" t="s">
        <v>160</v>
      </c>
      <c r="E560" s="188" t="s">
        <v>2301</v>
      </c>
      <c r="F560" s="189" t="s">
        <v>1985</v>
      </c>
      <c r="G560" s="190" t="s">
        <v>498</v>
      </c>
      <c r="H560" s="191">
        <v>4</v>
      </c>
      <c r="I560" s="192"/>
      <c r="J560" s="191">
        <f t="shared" si="60"/>
        <v>0</v>
      </c>
      <c r="K560" s="189" t="s">
        <v>1</v>
      </c>
      <c r="L560" s="40"/>
      <c r="M560" s="193" t="s">
        <v>1</v>
      </c>
      <c r="N560" s="194" t="s">
        <v>41</v>
      </c>
      <c r="O560" s="72"/>
      <c r="P560" s="195">
        <f t="shared" si="61"/>
        <v>0</v>
      </c>
      <c r="Q560" s="195">
        <v>0</v>
      </c>
      <c r="R560" s="195">
        <f t="shared" si="62"/>
        <v>0</v>
      </c>
      <c r="S560" s="195">
        <v>0</v>
      </c>
      <c r="T560" s="196">
        <f t="shared" si="63"/>
        <v>0</v>
      </c>
      <c r="U560" s="35"/>
      <c r="V560" s="35"/>
      <c r="W560" s="35"/>
      <c r="X560" s="35"/>
      <c r="Y560" s="35"/>
      <c r="Z560" s="35"/>
      <c r="AA560" s="35"/>
      <c r="AB560" s="35"/>
      <c r="AC560" s="35"/>
      <c r="AD560" s="35"/>
      <c r="AE560" s="35"/>
      <c r="AR560" s="197" t="s">
        <v>283</v>
      </c>
      <c r="AT560" s="197" t="s">
        <v>160</v>
      </c>
      <c r="AU560" s="197" t="s">
        <v>85</v>
      </c>
      <c r="AY560" s="18" t="s">
        <v>158</v>
      </c>
      <c r="BE560" s="198">
        <f t="shared" si="64"/>
        <v>0</v>
      </c>
      <c r="BF560" s="198">
        <f t="shared" si="65"/>
        <v>0</v>
      </c>
      <c r="BG560" s="198">
        <f t="shared" si="66"/>
        <v>0</v>
      </c>
      <c r="BH560" s="198">
        <f t="shared" si="67"/>
        <v>0</v>
      </c>
      <c r="BI560" s="198">
        <f t="shared" si="68"/>
        <v>0</v>
      </c>
      <c r="BJ560" s="18" t="s">
        <v>8</v>
      </c>
      <c r="BK560" s="198">
        <f t="shared" si="69"/>
        <v>0</v>
      </c>
      <c r="BL560" s="18" t="s">
        <v>283</v>
      </c>
      <c r="BM560" s="197" t="s">
        <v>5823</v>
      </c>
    </row>
    <row r="561" spans="1:65" s="2" customFormat="1" ht="16.5" customHeight="1">
      <c r="A561" s="35"/>
      <c r="B561" s="36"/>
      <c r="C561" s="187" t="s">
        <v>1539</v>
      </c>
      <c r="D561" s="187" t="s">
        <v>160</v>
      </c>
      <c r="E561" s="188" t="s">
        <v>2304</v>
      </c>
      <c r="F561" s="189" t="s">
        <v>1989</v>
      </c>
      <c r="G561" s="190" t="s">
        <v>498</v>
      </c>
      <c r="H561" s="191">
        <v>2</v>
      </c>
      <c r="I561" s="192"/>
      <c r="J561" s="191">
        <f t="shared" ref="J561:J592" si="70">ROUND(I561*H561,0)</f>
        <v>0</v>
      </c>
      <c r="K561" s="189" t="s">
        <v>1</v>
      </c>
      <c r="L561" s="40"/>
      <c r="M561" s="193" t="s">
        <v>1</v>
      </c>
      <c r="N561" s="194" t="s">
        <v>41</v>
      </c>
      <c r="O561" s="72"/>
      <c r="P561" s="195">
        <f t="shared" ref="P561:P592" si="71">O561*H561</f>
        <v>0</v>
      </c>
      <c r="Q561" s="195">
        <v>0</v>
      </c>
      <c r="R561" s="195">
        <f t="shared" ref="R561:R592" si="72">Q561*H561</f>
        <v>0</v>
      </c>
      <c r="S561" s="195">
        <v>0</v>
      </c>
      <c r="T561" s="196">
        <f t="shared" ref="T561:T592" si="73">S561*H561</f>
        <v>0</v>
      </c>
      <c r="U561" s="35"/>
      <c r="V561" s="35"/>
      <c r="W561" s="35"/>
      <c r="X561" s="35"/>
      <c r="Y561" s="35"/>
      <c r="Z561" s="35"/>
      <c r="AA561" s="35"/>
      <c r="AB561" s="35"/>
      <c r="AC561" s="35"/>
      <c r="AD561" s="35"/>
      <c r="AE561" s="35"/>
      <c r="AR561" s="197" t="s">
        <v>283</v>
      </c>
      <c r="AT561" s="197" t="s">
        <v>160</v>
      </c>
      <c r="AU561" s="197" t="s">
        <v>85</v>
      </c>
      <c r="AY561" s="18" t="s">
        <v>158</v>
      </c>
      <c r="BE561" s="198">
        <f t="shared" ref="BE561:BE579" si="74">IF(N561="základní",J561,0)</f>
        <v>0</v>
      </c>
      <c r="BF561" s="198">
        <f t="shared" ref="BF561:BF579" si="75">IF(N561="snížená",J561,0)</f>
        <v>0</v>
      </c>
      <c r="BG561" s="198">
        <f t="shared" ref="BG561:BG579" si="76">IF(N561="zákl. přenesená",J561,0)</f>
        <v>0</v>
      </c>
      <c r="BH561" s="198">
        <f t="shared" ref="BH561:BH579" si="77">IF(N561="sníž. přenesená",J561,0)</f>
        <v>0</v>
      </c>
      <c r="BI561" s="198">
        <f t="shared" ref="BI561:BI579" si="78">IF(N561="nulová",J561,0)</f>
        <v>0</v>
      </c>
      <c r="BJ561" s="18" t="s">
        <v>8</v>
      </c>
      <c r="BK561" s="198">
        <f t="shared" ref="BK561:BK579" si="79">ROUND(I561*H561,0)</f>
        <v>0</v>
      </c>
      <c r="BL561" s="18" t="s">
        <v>283</v>
      </c>
      <c r="BM561" s="197" t="s">
        <v>5824</v>
      </c>
    </row>
    <row r="562" spans="1:65" s="2" customFormat="1" ht="16.5" customHeight="1">
      <c r="A562" s="35"/>
      <c r="B562" s="36"/>
      <c r="C562" s="187" t="s">
        <v>1543</v>
      </c>
      <c r="D562" s="187" t="s">
        <v>160</v>
      </c>
      <c r="E562" s="188" t="s">
        <v>5825</v>
      </c>
      <c r="F562" s="189" t="s">
        <v>5761</v>
      </c>
      <c r="G562" s="190" t="s">
        <v>498</v>
      </c>
      <c r="H562" s="191">
        <v>1</v>
      </c>
      <c r="I562" s="192"/>
      <c r="J562" s="191">
        <f t="shared" si="70"/>
        <v>0</v>
      </c>
      <c r="K562" s="189" t="s">
        <v>1</v>
      </c>
      <c r="L562" s="40"/>
      <c r="M562" s="193" t="s">
        <v>1</v>
      </c>
      <c r="N562" s="194" t="s">
        <v>41</v>
      </c>
      <c r="O562" s="72"/>
      <c r="P562" s="195">
        <f t="shared" si="71"/>
        <v>0</v>
      </c>
      <c r="Q562" s="195">
        <v>0</v>
      </c>
      <c r="R562" s="195">
        <f t="shared" si="72"/>
        <v>0</v>
      </c>
      <c r="S562" s="195">
        <v>0</v>
      </c>
      <c r="T562" s="196">
        <f t="shared" si="73"/>
        <v>0</v>
      </c>
      <c r="U562" s="35"/>
      <c r="V562" s="35"/>
      <c r="W562" s="35"/>
      <c r="X562" s="35"/>
      <c r="Y562" s="35"/>
      <c r="Z562" s="35"/>
      <c r="AA562" s="35"/>
      <c r="AB562" s="35"/>
      <c r="AC562" s="35"/>
      <c r="AD562" s="35"/>
      <c r="AE562" s="35"/>
      <c r="AR562" s="197" t="s">
        <v>283</v>
      </c>
      <c r="AT562" s="197" t="s">
        <v>160</v>
      </c>
      <c r="AU562" s="197" t="s">
        <v>85</v>
      </c>
      <c r="AY562" s="18" t="s">
        <v>158</v>
      </c>
      <c r="BE562" s="198">
        <f t="shared" si="74"/>
        <v>0</v>
      </c>
      <c r="BF562" s="198">
        <f t="shared" si="75"/>
        <v>0</v>
      </c>
      <c r="BG562" s="198">
        <f t="shared" si="76"/>
        <v>0</v>
      </c>
      <c r="BH562" s="198">
        <f t="shared" si="77"/>
        <v>0</v>
      </c>
      <c r="BI562" s="198">
        <f t="shared" si="78"/>
        <v>0</v>
      </c>
      <c r="BJ562" s="18" t="s">
        <v>8</v>
      </c>
      <c r="BK562" s="198">
        <f t="shared" si="79"/>
        <v>0</v>
      </c>
      <c r="BL562" s="18" t="s">
        <v>283</v>
      </c>
      <c r="BM562" s="197" t="s">
        <v>5826</v>
      </c>
    </row>
    <row r="563" spans="1:65" s="2" customFormat="1" ht="16.5" customHeight="1">
      <c r="A563" s="35"/>
      <c r="B563" s="36"/>
      <c r="C563" s="187" t="s">
        <v>1547</v>
      </c>
      <c r="D563" s="187" t="s">
        <v>160</v>
      </c>
      <c r="E563" s="188" t="s">
        <v>2307</v>
      </c>
      <c r="F563" s="189" t="s">
        <v>2308</v>
      </c>
      <c r="G563" s="190" t="s">
        <v>498</v>
      </c>
      <c r="H563" s="191">
        <v>150</v>
      </c>
      <c r="I563" s="192"/>
      <c r="J563" s="191">
        <f t="shared" si="70"/>
        <v>0</v>
      </c>
      <c r="K563" s="189" t="s">
        <v>1</v>
      </c>
      <c r="L563" s="40"/>
      <c r="M563" s="193" t="s">
        <v>1</v>
      </c>
      <c r="N563" s="194" t="s">
        <v>41</v>
      </c>
      <c r="O563" s="72"/>
      <c r="P563" s="195">
        <f t="shared" si="71"/>
        <v>0</v>
      </c>
      <c r="Q563" s="195">
        <v>0</v>
      </c>
      <c r="R563" s="195">
        <f t="shared" si="72"/>
        <v>0</v>
      </c>
      <c r="S563" s="195">
        <v>0</v>
      </c>
      <c r="T563" s="196">
        <f t="shared" si="73"/>
        <v>0</v>
      </c>
      <c r="U563" s="35"/>
      <c r="V563" s="35"/>
      <c r="W563" s="35"/>
      <c r="X563" s="35"/>
      <c r="Y563" s="35"/>
      <c r="Z563" s="35"/>
      <c r="AA563" s="35"/>
      <c r="AB563" s="35"/>
      <c r="AC563" s="35"/>
      <c r="AD563" s="35"/>
      <c r="AE563" s="35"/>
      <c r="AR563" s="197" t="s">
        <v>283</v>
      </c>
      <c r="AT563" s="197" t="s">
        <v>160</v>
      </c>
      <c r="AU563" s="197" t="s">
        <v>85</v>
      </c>
      <c r="AY563" s="18" t="s">
        <v>158</v>
      </c>
      <c r="BE563" s="198">
        <f t="shared" si="74"/>
        <v>0</v>
      </c>
      <c r="BF563" s="198">
        <f t="shared" si="75"/>
        <v>0</v>
      </c>
      <c r="BG563" s="198">
        <f t="shared" si="76"/>
        <v>0</v>
      </c>
      <c r="BH563" s="198">
        <f t="shared" si="77"/>
        <v>0</v>
      </c>
      <c r="BI563" s="198">
        <f t="shared" si="78"/>
        <v>0</v>
      </c>
      <c r="BJ563" s="18" t="s">
        <v>8</v>
      </c>
      <c r="BK563" s="198">
        <f t="shared" si="79"/>
        <v>0</v>
      </c>
      <c r="BL563" s="18" t="s">
        <v>283</v>
      </c>
      <c r="BM563" s="197" t="s">
        <v>5827</v>
      </c>
    </row>
    <row r="564" spans="1:65" s="2" customFormat="1" ht="16.5" customHeight="1">
      <c r="A564" s="35"/>
      <c r="B564" s="36"/>
      <c r="C564" s="187" t="s">
        <v>1551</v>
      </c>
      <c r="D564" s="187" t="s">
        <v>160</v>
      </c>
      <c r="E564" s="188" t="s">
        <v>2311</v>
      </c>
      <c r="F564" s="189" t="s">
        <v>2312</v>
      </c>
      <c r="G564" s="190" t="s">
        <v>498</v>
      </c>
      <c r="H564" s="191">
        <v>100</v>
      </c>
      <c r="I564" s="192"/>
      <c r="J564" s="191">
        <f t="shared" si="70"/>
        <v>0</v>
      </c>
      <c r="K564" s="189" t="s">
        <v>1</v>
      </c>
      <c r="L564" s="40"/>
      <c r="M564" s="193" t="s">
        <v>1</v>
      </c>
      <c r="N564" s="194" t="s">
        <v>41</v>
      </c>
      <c r="O564" s="72"/>
      <c r="P564" s="195">
        <f t="shared" si="71"/>
        <v>0</v>
      </c>
      <c r="Q564" s="195">
        <v>0</v>
      </c>
      <c r="R564" s="195">
        <f t="shared" si="72"/>
        <v>0</v>
      </c>
      <c r="S564" s="195">
        <v>0</v>
      </c>
      <c r="T564" s="196">
        <f t="shared" si="73"/>
        <v>0</v>
      </c>
      <c r="U564" s="35"/>
      <c r="V564" s="35"/>
      <c r="W564" s="35"/>
      <c r="X564" s="35"/>
      <c r="Y564" s="35"/>
      <c r="Z564" s="35"/>
      <c r="AA564" s="35"/>
      <c r="AB564" s="35"/>
      <c r="AC564" s="35"/>
      <c r="AD564" s="35"/>
      <c r="AE564" s="35"/>
      <c r="AR564" s="197" t="s">
        <v>283</v>
      </c>
      <c r="AT564" s="197" t="s">
        <v>160</v>
      </c>
      <c r="AU564" s="197" t="s">
        <v>85</v>
      </c>
      <c r="AY564" s="18" t="s">
        <v>158</v>
      </c>
      <c r="BE564" s="198">
        <f t="shared" si="74"/>
        <v>0</v>
      </c>
      <c r="BF564" s="198">
        <f t="shared" si="75"/>
        <v>0</v>
      </c>
      <c r="BG564" s="198">
        <f t="shared" si="76"/>
        <v>0</v>
      </c>
      <c r="BH564" s="198">
        <f t="shared" si="77"/>
        <v>0</v>
      </c>
      <c r="BI564" s="198">
        <f t="shared" si="78"/>
        <v>0</v>
      </c>
      <c r="BJ564" s="18" t="s">
        <v>8</v>
      </c>
      <c r="BK564" s="198">
        <f t="shared" si="79"/>
        <v>0</v>
      </c>
      <c r="BL564" s="18" t="s">
        <v>283</v>
      </c>
      <c r="BM564" s="197" t="s">
        <v>5828</v>
      </c>
    </row>
    <row r="565" spans="1:65" s="2" customFormat="1" ht="24">
      <c r="A565" s="35"/>
      <c r="B565" s="36"/>
      <c r="C565" s="187" t="s">
        <v>1555</v>
      </c>
      <c r="D565" s="187" t="s">
        <v>160</v>
      </c>
      <c r="E565" s="188" t="s">
        <v>2318</v>
      </c>
      <c r="F565" s="189" t="s">
        <v>2005</v>
      </c>
      <c r="G565" s="190" t="s">
        <v>498</v>
      </c>
      <c r="H565" s="191">
        <v>35</v>
      </c>
      <c r="I565" s="192"/>
      <c r="J565" s="191">
        <f t="shared" si="70"/>
        <v>0</v>
      </c>
      <c r="K565" s="189" t="s">
        <v>1</v>
      </c>
      <c r="L565" s="40"/>
      <c r="M565" s="193" t="s">
        <v>1</v>
      </c>
      <c r="N565" s="194" t="s">
        <v>41</v>
      </c>
      <c r="O565" s="72"/>
      <c r="P565" s="195">
        <f t="shared" si="71"/>
        <v>0</v>
      </c>
      <c r="Q565" s="195">
        <v>0</v>
      </c>
      <c r="R565" s="195">
        <f t="shared" si="72"/>
        <v>0</v>
      </c>
      <c r="S565" s="195">
        <v>0</v>
      </c>
      <c r="T565" s="196">
        <f t="shared" si="73"/>
        <v>0</v>
      </c>
      <c r="U565" s="35"/>
      <c r="V565" s="35"/>
      <c r="W565" s="35"/>
      <c r="X565" s="35"/>
      <c r="Y565" s="35"/>
      <c r="Z565" s="35"/>
      <c r="AA565" s="35"/>
      <c r="AB565" s="35"/>
      <c r="AC565" s="35"/>
      <c r="AD565" s="35"/>
      <c r="AE565" s="35"/>
      <c r="AR565" s="197" t="s">
        <v>283</v>
      </c>
      <c r="AT565" s="197" t="s">
        <v>160</v>
      </c>
      <c r="AU565" s="197" t="s">
        <v>85</v>
      </c>
      <c r="AY565" s="18" t="s">
        <v>158</v>
      </c>
      <c r="BE565" s="198">
        <f t="shared" si="74"/>
        <v>0</v>
      </c>
      <c r="BF565" s="198">
        <f t="shared" si="75"/>
        <v>0</v>
      </c>
      <c r="BG565" s="198">
        <f t="shared" si="76"/>
        <v>0</v>
      </c>
      <c r="BH565" s="198">
        <f t="shared" si="77"/>
        <v>0</v>
      </c>
      <c r="BI565" s="198">
        <f t="shared" si="78"/>
        <v>0</v>
      </c>
      <c r="BJ565" s="18" t="s">
        <v>8</v>
      </c>
      <c r="BK565" s="198">
        <f t="shared" si="79"/>
        <v>0</v>
      </c>
      <c r="BL565" s="18" t="s">
        <v>283</v>
      </c>
      <c r="BM565" s="197" t="s">
        <v>5829</v>
      </c>
    </row>
    <row r="566" spans="1:65" s="2" customFormat="1" ht="24">
      <c r="A566" s="35"/>
      <c r="B566" s="36"/>
      <c r="C566" s="187" t="s">
        <v>1559</v>
      </c>
      <c r="D566" s="187" t="s">
        <v>160</v>
      </c>
      <c r="E566" s="188" t="s">
        <v>2324</v>
      </c>
      <c r="F566" s="189" t="s">
        <v>2013</v>
      </c>
      <c r="G566" s="190" t="s">
        <v>498</v>
      </c>
      <c r="H566" s="191">
        <v>36</v>
      </c>
      <c r="I566" s="192"/>
      <c r="J566" s="191">
        <f t="shared" si="70"/>
        <v>0</v>
      </c>
      <c r="K566" s="189" t="s">
        <v>1</v>
      </c>
      <c r="L566" s="40"/>
      <c r="M566" s="193" t="s">
        <v>1</v>
      </c>
      <c r="N566" s="194" t="s">
        <v>41</v>
      </c>
      <c r="O566" s="72"/>
      <c r="P566" s="195">
        <f t="shared" si="71"/>
        <v>0</v>
      </c>
      <c r="Q566" s="195">
        <v>0</v>
      </c>
      <c r="R566" s="195">
        <f t="shared" si="72"/>
        <v>0</v>
      </c>
      <c r="S566" s="195">
        <v>0</v>
      </c>
      <c r="T566" s="196">
        <f t="shared" si="73"/>
        <v>0</v>
      </c>
      <c r="U566" s="35"/>
      <c r="V566" s="35"/>
      <c r="W566" s="35"/>
      <c r="X566" s="35"/>
      <c r="Y566" s="35"/>
      <c r="Z566" s="35"/>
      <c r="AA566" s="35"/>
      <c r="AB566" s="35"/>
      <c r="AC566" s="35"/>
      <c r="AD566" s="35"/>
      <c r="AE566" s="35"/>
      <c r="AR566" s="197" t="s">
        <v>283</v>
      </c>
      <c r="AT566" s="197" t="s">
        <v>160</v>
      </c>
      <c r="AU566" s="197" t="s">
        <v>85</v>
      </c>
      <c r="AY566" s="18" t="s">
        <v>158</v>
      </c>
      <c r="BE566" s="198">
        <f t="shared" si="74"/>
        <v>0</v>
      </c>
      <c r="BF566" s="198">
        <f t="shared" si="75"/>
        <v>0</v>
      </c>
      <c r="BG566" s="198">
        <f t="shared" si="76"/>
        <v>0</v>
      </c>
      <c r="BH566" s="198">
        <f t="shared" si="77"/>
        <v>0</v>
      </c>
      <c r="BI566" s="198">
        <f t="shared" si="78"/>
        <v>0</v>
      </c>
      <c r="BJ566" s="18" t="s">
        <v>8</v>
      </c>
      <c r="BK566" s="198">
        <f t="shared" si="79"/>
        <v>0</v>
      </c>
      <c r="BL566" s="18" t="s">
        <v>283</v>
      </c>
      <c r="BM566" s="197" t="s">
        <v>5830</v>
      </c>
    </row>
    <row r="567" spans="1:65" s="2" customFormat="1" ht="24">
      <c r="A567" s="35"/>
      <c r="B567" s="36"/>
      <c r="C567" s="187" t="s">
        <v>1563</v>
      </c>
      <c r="D567" s="187" t="s">
        <v>160</v>
      </c>
      <c r="E567" s="188" t="s">
        <v>2330</v>
      </c>
      <c r="F567" s="189" t="s">
        <v>2021</v>
      </c>
      <c r="G567" s="190" t="s">
        <v>498</v>
      </c>
      <c r="H567" s="191">
        <v>6</v>
      </c>
      <c r="I567" s="192"/>
      <c r="J567" s="191">
        <f t="shared" si="70"/>
        <v>0</v>
      </c>
      <c r="K567" s="189" t="s">
        <v>1</v>
      </c>
      <c r="L567" s="40"/>
      <c r="M567" s="193" t="s">
        <v>1</v>
      </c>
      <c r="N567" s="194" t="s">
        <v>41</v>
      </c>
      <c r="O567" s="72"/>
      <c r="P567" s="195">
        <f t="shared" si="71"/>
        <v>0</v>
      </c>
      <c r="Q567" s="195">
        <v>0</v>
      </c>
      <c r="R567" s="195">
        <f t="shared" si="72"/>
        <v>0</v>
      </c>
      <c r="S567" s="195">
        <v>0</v>
      </c>
      <c r="T567" s="196">
        <f t="shared" si="73"/>
        <v>0</v>
      </c>
      <c r="U567" s="35"/>
      <c r="V567" s="35"/>
      <c r="W567" s="35"/>
      <c r="X567" s="35"/>
      <c r="Y567" s="35"/>
      <c r="Z567" s="35"/>
      <c r="AA567" s="35"/>
      <c r="AB567" s="35"/>
      <c r="AC567" s="35"/>
      <c r="AD567" s="35"/>
      <c r="AE567" s="35"/>
      <c r="AR567" s="197" t="s">
        <v>283</v>
      </c>
      <c r="AT567" s="197" t="s">
        <v>160</v>
      </c>
      <c r="AU567" s="197" t="s">
        <v>85</v>
      </c>
      <c r="AY567" s="18" t="s">
        <v>158</v>
      </c>
      <c r="BE567" s="198">
        <f t="shared" si="74"/>
        <v>0</v>
      </c>
      <c r="BF567" s="198">
        <f t="shared" si="75"/>
        <v>0</v>
      </c>
      <c r="BG567" s="198">
        <f t="shared" si="76"/>
        <v>0</v>
      </c>
      <c r="BH567" s="198">
        <f t="shared" si="77"/>
        <v>0</v>
      </c>
      <c r="BI567" s="198">
        <f t="shared" si="78"/>
        <v>0</v>
      </c>
      <c r="BJ567" s="18" t="s">
        <v>8</v>
      </c>
      <c r="BK567" s="198">
        <f t="shared" si="79"/>
        <v>0</v>
      </c>
      <c r="BL567" s="18" t="s">
        <v>283</v>
      </c>
      <c r="BM567" s="197" t="s">
        <v>5831</v>
      </c>
    </row>
    <row r="568" spans="1:65" s="2" customFormat="1" ht="24">
      <c r="A568" s="35"/>
      <c r="B568" s="36"/>
      <c r="C568" s="187" t="s">
        <v>1567</v>
      </c>
      <c r="D568" s="187" t="s">
        <v>160</v>
      </c>
      <c r="E568" s="188" t="s">
        <v>2333</v>
      </c>
      <c r="F568" s="189" t="s">
        <v>2025</v>
      </c>
      <c r="G568" s="190" t="s">
        <v>498</v>
      </c>
      <c r="H568" s="191">
        <v>2</v>
      </c>
      <c r="I568" s="192"/>
      <c r="J568" s="191">
        <f t="shared" si="70"/>
        <v>0</v>
      </c>
      <c r="K568" s="189" t="s">
        <v>1</v>
      </c>
      <c r="L568" s="40"/>
      <c r="M568" s="193" t="s">
        <v>1</v>
      </c>
      <c r="N568" s="194" t="s">
        <v>41</v>
      </c>
      <c r="O568" s="72"/>
      <c r="P568" s="195">
        <f t="shared" si="71"/>
        <v>0</v>
      </c>
      <c r="Q568" s="195">
        <v>0</v>
      </c>
      <c r="R568" s="195">
        <f t="shared" si="72"/>
        <v>0</v>
      </c>
      <c r="S568" s="195">
        <v>0</v>
      </c>
      <c r="T568" s="196">
        <f t="shared" si="73"/>
        <v>0</v>
      </c>
      <c r="U568" s="35"/>
      <c r="V568" s="35"/>
      <c r="W568" s="35"/>
      <c r="X568" s="35"/>
      <c r="Y568" s="35"/>
      <c r="Z568" s="35"/>
      <c r="AA568" s="35"/>
      <c r="AB568" s="35"/>
      <c r="AC568" s="35"/>
      <c r="AD568" s="35"/>
      <c r="AE568" s="35"/>
      <c r="AR568" s="197" t="s">
        <v>283</v>
      </c>
      <c r="AT568" s="197" t="s">
        <v>160</v>
      </c>
      <c r="AU568" s="197" t="s">
        <v>85</v>
      </c>
      <c r="AY568" s="18" t="s">
        <v>158</v>
      </c>
      <c r="BE568" s="198">
        <f t="shared" si="74"/>
        <v>0</v>
      </c>
      <c r="BF568" s="198">
        <f t="shared" si="75"/>
        <v>0</v>
      </c>
      <c r="BG568" s="198">
        <f t="shared" si="76"/>
        <v>0</v>
      </c>
      <c r="BH568" s="198">
        <f t="shared" si="77"/>
        <v>0</v>
      </c>
      <c r="BI568" s="198">
        <f t="shared" si="78"/>
        <v>0</v>
      </c>
      <c r="BJ568" s="18" t="s">
        <v>8</v>
      </c>
      <c r="BK568" s="198">
        <f t="shared" si="79"/>
        <v>0</v>
      </c>
      <c r="BL568" s="18" t="s">
        <v>283</v>
      </c>
      <c r="BM568" s="197" t="s">
        <v>5832</v>
      </c>
    </row>
    <row r="569" spans="1:65" s="2" customFormat="1" ht="21.75" customHeight="1">
      <c r="A569" s="35"/>
      <c r="B569" s="36"/>
      <c r="C569" s="187" t="s">
        <v>1571</v>
      </c>
      <c r="D569" s="187" t="s">
        <v>160</v>
      </c>
      <c r="E569" s="188" t="s">
        <v>2339</v>
      </c>
      <c r="F569" s="189" t="s">
        <v>2033</v>
      </c>
      <c r="G569" s="190" t="s">
        <v>498</v>
      </c>
      <c r="H569" s="191">
        <v>1</v>
      </c>
      <c r="I569" s="192"/>
      <c r="J569" s="191">
        <f t="shared" si="70"/>
        <v>0</v>
      </c>
      <c r="K569" s="189" t="s">
        <v>1</v>
      </c>
      <c r="L569" s="40"/>
      <c r="M569" s="193" t="s">
        <v>1</v>
      </c>
      <c r="N569" s="194" t="s">
        <v>41</v>
      </c>
      <c r="O569" s="72"/>
      <c r="P569" s="195">
        <f t="shared" si="71"/>
        <v>0</v>
      </c>
      <c r="Q569" s="195">
        <v>0</v>
      </c>
      <c r="R569" s="195">
        <f t="shared" si="72"/>
        <v>0</v>
      </c>
      <c r="S569" s="195">
        <v>0</v>
      </c>
      <c r="T569" s="196">
        <f t="shared" si="73"/>
        <v>0</v>
      </c>
      <c r="U569" s="35"/>
      <c r="V569" s="35"/>
      <c r="W569" s="35"/>
      <c r="X569" s="35"/>
      <c r="Y569" s="35"/>
      <c r="Z569" s="35"/>
      <c r="AA569" s="35"/>
      <c r="AB569" s="35"/>
      <c r="AC569" s="35"/>
      <c r="AD569" s="35"/>
      <c r="AE569" s="35"/>
      <c r="AR569" s="197" t="s">
        <v>283</v>
      </c>
      <c r="AT569" s="197" t="s">
        <v>160</v>
      </c>
      <c r="AU569" s="197" t="s">
        <v>85</v>
      </c>
      <c r="AY569" s="18" t="s">
        <v>158</v>
      </c>
      <c r="BE569" s="198">
        <f t="shared" si="74"/>
        <v>0</v>
      </c>
      <c r="BF569" s="198">
        <f t="shared" si="75"/>
        <v>0</v>
      </c>
      <c r="BG569" s="198">
        <f t="shared" si="76"/>
        <v>0</v>
      </c>
      <c r="BH569" s="198">
        <f t="shared" si="77"/>
        <v>0</v>
      </c>
      <c r="BI569" s="198">
        <f t="shared" si="78"/>
        <v>0</v>
      </c>
      <c r="BJ569" s="18" t="s">
        <v>8</v>
      </c>
      <c r="BK569" s="198">
        <f t="shared" si="79"/>
        <v>0</v>
      </c>
      <c r="BL569" s="18" t="s">
        <v>283</v>
      </c>
      <c r="BM569" s="197" t="s">
        <v>5833</v>
      </c>
    </row>
    <row r="570" spans="1:65" s="2" customFormat="1" ht="21.75" customHeight="1">
      <c r="A570" s="35"/>
      <c r="B570" s="36"/>
      <c r="C570" s="187" t="s">
        <v>1575</v>
      </c>
      <c r="D570" s="187" t="s">
        <v>160</v>
      </c>
      <c r="E570" s="188" t="s">
        <v>2342</v>
      </c>
      <c r="F570" s="189" t="s">
        <v>2037</v>
      </c>
      <c r="G570" s="190" t="s">
        <v>498</v>
      </c>
      <c r="H570" s="191">
        <v>1</v>
      </c>
      <c r="I570" s="192"/>
      <c r="J570" s="191">
        <f t="shared" si="70"/>
        <v>0</v>
      </c>
      <c r="K570" s="189" t="s">
        <v>1</v>
      </c>
      <c r="L570" s="40"/>
      <c r="M570" s="193" t="s">
        <v>1</v>
      </c>
      <c r="N570" s="194" t="s">
        <v>41</v>
      </c>
      <c r="O570" s="72"/>
      <c r="P570" s="195">
        <f t="shared" si="71"/>
        <v>0</v>
      </c>
      <c r="Q570" s="195">
        <v>0</v>
      </c>
      <c r="R570" s="195">
        <f t="shared" si="72"/>
        <v>0</v>
      </c>
      <c r="S570" s="195">
        <v>0</v>
      </c>
      <c r="T570" s="196">
        <f t="shared" si="73"/>
        <v>0</v>
      </c>
      <c r="U570" s="35"/>
      <c r="V570" s="35"/>
      <c r="W570" s="35"/>
      <c r="X570" s="35"/>
      <c r="Y570" s="35"/>
      <c r="Z570" s="35"/>
      <c r="AA570" s="35"/>
      <c r="AB570" s="35"/>
      <c r="AC570" s="35"/>
      <c r="AD570" s="35"/>
      <c r="AE570" s="35"/>
      <c r="AR570" s="197" t="s">
        <v>283</v>
      </c>
      <c r="AT570" s="197" t="s">
        <v>160</v>
      </c>
      <c r="AU570" s="197" t="s">
        <v>85</v>
      </c>
      <c r="AY570" s="18" t="s">
        <v>158</v>
      </c>
      <c r="BE570" s="198">
        <f t="shared" si="74"/>
        <v>0</v>
      </c>
      <c r="BF570" s="198">
        <f t="shared" si="75"/>
        <v>0</v>
      </c>
      <c r="BG570" s="198">
        <f t="shared" si="76"/>
        <v>0</v>
      </c>
      <c r="BH570" s="198">
        <f t="shared" si="77"/>
        <v>0</v>
      </c>
      <c r="BI570" s="198">
        <f t="shared" si="78"/>
        <v>0</v>
      </c>
      <c r="BJ570" s="18" t="s">
        <v>8</v>
      </c>
      <c r="BK570" s="198">
        <f t="shared" si="79"/>
        <v>0</v>
      </c>
      <c r="BL570" s="18" t="s">
        <v>283</v>
      </c>
      <c r="BM570" s="197" t="s">
        <v>5834</v>
      </c>
    </row>
    <row r="571" spans="1:65" s="2" customFormat="1" ht="21.75" customHeight="1">
      <c r="A571" s="35"/>
      <c r="B571" s="36"/>
      <c r="C571" s="187" t="s">
        <v>1579</v>
      </c>
      <c r="D571" s="187" t="s">
        <v>160</v>
      </c>
      <c r="E571" s="188" t="s">
        <v>2348</v>
      </c>
      <c r="F571" s="189" t="s">
        <v>2045</v>
      </c>
      <c r="G571" s="190" t="s">
        <v>498</v>
      </c>
      <c r="H571" s="191">
        <v>1</v>
      </c>
      <c r="I571" s="192"/>
      <c r="J571" s="191">
        <f t="shared" si="70"/>
        <v>0</v>
      </c>
      <c r="K571" s="189" t="s">
        <v>1</v>
      </c>
      <c r="L571" s="40"/>
      <c r="M571" s="193" t="s">
        <v>1</v>
      </c>
      <c r="N571" s="194" t="s">
        <v>41</v>
      </c>
      <c r="O571" s="72"/>
      <c r="P571" s="195">
        <f t="shared" si="71"/>
        <v>0</v>
      </c>
      <c r="Q571" s="195">
        <v>0</v>
      </c>
      <c r="R571" s="195">
        <f t="shared" si="72"/>
        <v>0</v>
      </c>
      <c r="S571" s="195">
        <v>0</v>
      </c>
      <c r="T571" s="196">
        <f t="shared" si="73"/>
        <v>0</v>
      </c>
      <c r="U571" s="35"/>
      <c r="V571" s="35"/>
      <c r="W571" s="35"/>
      <c r="X571" s="35"/>
      <c r="Y571" s="35"/>
      <c r="Z571" s="35"/>
      <c r="AA571" s="35"/>
      <c r="AB571" s="35"/>
      <c r="AC571" s="35"/>
      <c r="AD571" s="35"/>
      <c r="AE571" s="35"/>
      <c r="AR571" s="197" t="s">
        <v>283</v>
      </c>
      <c r="AT571" s="197" t="s">
        <v>160</v>
      </c>
      <c r="AU571" s="197" t="s">
        <v>85</v>
      </c>
      <c r="AY571" s="18" t="s">
        <v>158</v>
      </c>
      <c r="BE571" s="198">
        <f t="shared" si="74"/>
        <v>0</v>
      </c>
      <c r="BF571" s="198">
        <f t="shared" si="75"/>
        <v>0</v>
      </c>
      <c r="BG571" s="198">
        <f t="shared" si="76"/>
        <v>0</v>
      </c>
      <c r="BH571" s="198">
        <f t="shared" si="77"/>
        <v>0</v>
      </c>
      <c r="BI571" s="198">
        <f t="shared" si="78"/>
        <v>0</v>
      </c>
      <c r="BJ571" s="18" t="s">
        <v>8</v>
      </c>
      <c r="BK571" s="198">
        <f t="shared" si="79"/>
        <v>0</v>
      </c>
      <c r="BL571" s="18" t="s">
        <v>283</v>
      </c>
      <c r="BM571" s="197" t="s">
        <v>5835</v>
      </c>
    </row>
    <row r="572" spans="1:65" s="2" customFormat="1" ht="21.75" customHeight="1">
      <c r="A572" s="35"/>
      <c r="B572" s="36"/>
      <c r="C572" s="187" t="s">
        <v>1583</v>
      </c>
      <c r="D572" s="187" t="s">
        <v>160</v>
      </c>
      <c r="E572" s="188" t="s">
        <v>2351</v>
      </c>
      <c r="F572" s="189" t="s">
        <v>2049</v>
      </c>
      <c r="G572" s="190" t="s">
        <v>498</v>
      </c>
      <c r="H572" s="191">
        <v>7</v>
      </c>
      <c r="I572" s="192"/>
      <c r="J572" s="191">
        <f t="shared" si="70"/>
        <v>0</v>
      </c>
      <c r="K572" s="189" t="s">
        <v>1</v>
      </c>
      <c r="L572" s="40"/>
      <c r="M572" s="193" t="s">
        <v>1</v>
      </c>
      <c r="N572" s="194" t="s">
        <v>41</v>
      </c>
      <c r="O572" s="72"/>
      <c r="P572" s="195">
        <f t="shared" si="71"/>
        <v>0</v>
      </c>
      <c r="Q572" s="195">
        <v>0</v>
      </c>
      <c r="R572" s="195">
        <f t="shared" si="72"/>
        <v>0</v>
      </c>
      <c r="S572" s="195">
        <v>0</v>
      </c>
      <c r="T572" s="196">
        <f t="shared" si="73"/>
        <v>0</v>
      </c>
      <c r="U572" s="35"/>
      <c r="V572" s="35"/>
      <c r="W572" s="35"/>
      <c r="X572" s="35"/>
      <c r="Y572" s="35"/>
      <c r="Z572" s="35"/>
      <c r="AA572" s="35"/>
      <c r="AB572" s="35"/>
      <c r="AC572" s="35"/>
      <c r="AD572" s="35"/>
      <c r="AE572" s="35"/>
      <c r="AR572" s="197" t="s">
        <v>283</v>
      </c>
      <c r="AT572" s="197" t="s">
        <v>160</v>
      </c>
      <c r="AU572" s="197" t="s">
        <v>85</v>
      </c>
      <c r="AY572" s="18" t="s">
        <v>158</v>
      </c>
      <c r="BE572" s="198">
        <f t="shared" si="74"/>
        <v>0</v>
      </c>
      <c r="BF572" s="198">
        <f t="shared" si="75"/>
        <v>0</v>
      </c>
      <c r="BG572" s="198">
        <f t="shared" si="76"/>
        <v>0</v>
      </c>
      <c r="BH572" s="198">
        <f t="shared" si="77"/>
        <v>0</v>
      </c>
      <c r="BI572" s="198">
        <f t="shared" si="78"/>
        <v>0</v>
      </c>
      <c r="BJ572" s="18" t="s">
        <v>8</v>
      </c>
      <c r="BK572" s="198">
        <f t="shared" si="79"/>
        <v>0</v>
      </c>
      <c r="BL572" s="18" t="s">
        <v>283</v>
      </c>
      <c r="BM572" s="197" t="s">
        <v>5836</v>
      </c>
    </row>
    <row r="573" spans="1:65" s="2" customFormat="1" ht="21.75" customHeight="1">
      <c r="A573" s="35"/>
      <c r="B573" s="36"/>
      <c r="C573" s="187" t="s">
        <v>1587</v>
      </c>
      <c r="D573" s="187" t="s">
        <v>160</v>
      </c>
      <c r="E573" s="188" t="s">
        <v>2354</v>
      </c>
      <c r="F573" s="189" t="s">
        <v>2053</v>
      </c>
      <c r="G573" s="190" t="s">
        <v>498</v>
      </c>
      <c r="H573" s="191">
        <v>2</v>
      </c>
      <c r="I573" s="192"/>
      <c r="J573" s="191">
        <f t="shared" si="70"/>
        <v>0</v>
      </c>
      <c r="K573" s="189" t="s">
        <v>1</v>
      </c>
      <c r="L573" s="40"/>
      <c r="M573" s="193" t="s">
        <v>1</v>
      </c>
      <c r="N573" s="194" t="s">
        <v>41</v>
      </c>
      <c r="O573" s="72"/>
      <c r="P573" s="195">
        <f t="shared" si="71"/>
        <v>0</v>
      </c>
      <c r="Q573" s="195">
        <v>0</v>
      </c>
      <c r="R573" s="195">
        <f t="shared" si="72"/>
        <v>0</v>
      </c>
      <c r="S573" s="195">
        <v>0</v>
      </c>
      <c r="T573" s="196">
        <f t="shared" si="73"/>
        <v>0</v>
      </c>
      <c r="U573" s="35"/>
      <c r="V573" s="35"/>
      <c r="W573" s="35"/>
      <c r="X573" s="35"/>
      <c r="Y573" s="35"/>
      <c r="Z573" s="35"/>
      <c r="AA573" s="35"/>
      <c r="AB573" s="35"/>
      <c r="AC573" s="35"/>
      <c r="AD573" s="35"/>
      <c r="AE573" s="35"/>
      <c r="AR573" s="197" t="s">
        <v>283</v>
      </c>
      <c r="AT573" s="197" t="s">
        <v>160</v>
      </c>
      <c r="AU573" s="197" t="s">
        <v>85</v>
      </c>
      <c r="AY573" s="18" t="s">
        <v>158</v>
      </c>
      <c r="BE573" s="198">
        <f t="shared" si="74"/>
        <v>0</v>
      </c>
      <c r="BF573" s="198">
        <f t="shared" si="75"/>
        <v>0</v>
      </c>
      <c r="BG573" s="198">
        <f t="shared" si="76"/>
        <v>0</v>
      </c>
      <c r="BH573" s="198">
        <f t="shared" si="77"/>
        <v>0</v>
      </c>
      <c r="BI573" s="198">
        <f t="shared" si="78"/>
        <v>0</v>
      </c>
      <c r="BJ573" s="18" t="s">
        <v>8</v>
      </c>
      <c r="BK573" s="198">
        <f t="shared" si="79"/>
        <v>0</v>
      </c>
      <c r="BL573" s="18" t="s">
        <v>283</v>
      </c>
      <c r="BM573" s="197" t="s">
        <v>5837</v>
      </c>
    </row>
    <row r="574" spans="1:65" s="2" customFormat="1" ht="16.5" customHeight="1">
      <c r="A574" s="35"/>
      <c r="B574" s="36"/>
      <c r="C574" s="187" t="s">
        <v>1591</v>
      </c>
      <c r="D574" s="187" t="s">
        <v>160</v>
      </c>
      <c r="E574" s="188" t="s">
        <v>5838</v>
      </c>
      <c r="F574" s="189" t="s">
        <v>5775</v>
      </c>
      <c r="G574" s="190" t="s">
        <v>1744</v>
      </c>
      <c r="H574" s="191">
        <v>1</v>
      </c>
      <c r="I574" s="192"/>
      <c r="J574" s="191">
        <f t="shared" si="70"/>
        <v>0</v>
      </c>
      <c r="K574" s="189" t="s">
        <v>1</v>
      </c>
      <c r="L574" s="40"/>
      <c r="M574" s="193" t="s">
        <v>1</v>
      </c>
      <c r="N574" s="194" t="s">
        <v>41</v>
      </c>
      <c r="O574" s="72"/>
      <c r="P574" s="195">
        <f t="shared" si="71"/>
        <v>0</v>
      </c>
      <c r="Q574" s="195">
        <v>0</v>
      </c>
      <c r="R574" s="195">
        <f t="shared" si="72"/>
        <v>0</v>
      </c>
      <c r="S574" s="195">
        <v>0</v>
      </c>
      <c r="T574" s="196">
        <f t="shared" si="73"/>
        <v>0</v>
      </c>
      <c r="U574" s="35"/>
      <c r="V574" s="35"/>
      <c r="W574" s="35"/>
      <c r="X574" s="35"/>
      <c r="Y574" s="35"/>
      <c r="Z574" s="35"/>
      <c r="AA574" s="35"/>
      <c r="AB574" s="35"/>
      <c r="AC574" s="35"/>
      <c r="AD574" s="35"/>
      <c r="AE574" s="35"/>
      <c r="AR574" s="197" t="s">
        <v>283</v>
      </c>
      <c r="AT574" s="197" t="s">
        <v>160</v>
      </c>
      <c r="AU574" s="197" t="s">
        <v>85</v>
      </c>
      <c r="AY574" s="18" t="s">
        <v>158</v>
      </c>
      <c r="BE574" s="198">
        <f t="shared" si="74"/>
        <v>0</v>
      </c>
      <c r="BF574" s="198">
        <f t="shared" si="75"/>
        <v>0</v>
      </c>
      <c r="BG574" s="198">
        <f t="shared" si="76"/>
        <v>0</v>
      </c>
      <c r="BH574" s="198">
        <f t="shared" si="77"/>
        <v>0</v>
      </c>
      <c r="BI574" s="198">
        <f t="shared" si="78"/>
        <v>0</v>
      </c>
      <c r="BJ574" s="18" t="s">
        <v>8</v>
      </c>
      <c r="BK574" s="198">
        <f t="shared" si="79"/>
        <v>0</v>
      </c>
      <c r="BL574" s="18" t="s">
        <v>283</v>
      </c>
      <c r="BM574" s="197" t="s">
        <v>5839</v>
      </c>
    </row>
    <row r="575" spans="1:65" s="2" customFormat="1" ht="16.5" customHeight="1">
      <c r="A575" s="35"/>
      <c r="B575" s="36"/>
      <c r="C575" s="187" t="s">
        <v>1595</v>
      </c>
      <c r="D575" s="187" t="s">
        <v>160</v>
      </c>
      <c r="E575" s="188" t="s">
        <v>5840</v>
      </c>
      <c r="F575" s="189" t="s">
        <v>5841</v>
      </c>
      <c r="G575" s="190" t="s">
        <v>1744</v>
      </c>
      <c r="H575" s="191">
        <v>1</v>
      </c>
      <c r="I575" s="192"/>
      <c r="J575" s="191">
        <f t="shared" si="70"/>
        <v>0</v>
      </c>
      <c r="K575" s="189" t="s">
        <v>1</v>
      </c>
      <c r="L575" s="40"/>
      <c r="M575" s="193" t="s">
        <v>1</v>
      </c>
      <c r="N575" s="194" t="s">
        <v>41</v>
      </c>
      <c r="O575" s="72"/>
      <c r="P575" s="195">
        <f t="shared" si="71"/>
        <v>0</v>
      </c>
      <c r="Q575" s="195">
        <v>0</v>
      </c>
      <c r="R575" s="195">
        <f t="shared" si="72"/>
        <v>0</v>
      </c>
      <c r="S575" s="195">
        <v>0</v>
      </c>
      <c r="T575" s="196">
        <f t="shared" si="73"/>
        <v>0</v>
      </c>
      <c r="U575" s="35"/>
      <c r="V575" s="35"/>
      <c r="W575" s="35"/>
      <c r="X575" s="35"/>
      <c r="Y575" s="35"/>
      <c r="Z575" s="35"/>
      <c r="AA575" s="35"/>
      <c r="AB575" s="35"/>
      <c r="AC575" s="35"/>
      <c r="AD575" s="35"/>
      <c r="AE575" s="35"/>
      <c r="AR575" s="197" t="s">
        <v>283</v>
      </c>
      <c r="AT575" s="197" t="s">
        <v>160</v>
      </c>
      <c r="AU575" s="197" t="s">
        <v>85</v>
      </c>
      <c r="AY575" s="18" t="s">
        <v>158</v>
      </c>
      <c r="BE575" s="198">
        <f t="shared" si="74"/>
        <v>0</v>
      </c>
      <c r="BF575" s="198">
        <f t="shared" si="75"/>
        <v>0</v>
      </c>
      <c r="BG575" s="198">
        <f t="shared" si="76"/>
        <v>0</v>
      </c>
      <c r="BH575" s="198">
        <f t="shared" si="77"/>
        <v>0</v>
      </c>
      <c r="BI575" s="198">
        <f t="shared" si="78"/>
        <v>0</v>
      </c>
      <c r="BJ575" s="18" t="s">
        <v>8</v>
      </c>
      <c r="BK575" s="198">
        <f t="shared" si="79"/>
        <v>0</v>
      </c>
      <c r="BL575" s="18" t="s">
        <v>283</v>
      </c>
      <c r="BM575" s="197" t="s">
        <v>5842</v>
      </c>
    </row>
    <row r="576" spans="1:65" s="2" customFormat="1" ht="21.75" customHeight="1">
      <c r="A576" s="35"/>
      <c r="B576" s="36"/>
      <c r="C576" s="187" t="s">
        <v>1599</v>
      </c>
      <c r="D576" s="187" t="s">
        <v>160</v>
      </c>
      <c r="E576" s="188" t="s">
        <v>5843</v>
      </c>
      <c r="F576" s="189" t="s">
        <v>5844</v>
      </c>
      <c r="G576" s="190" t="s">
        <v>1744</v>
      </c>
      <c r="H576" s="191">
        <v>1</v>
      </c>
      <c r="I576" s="192"/>
      <c r="J576" s="191">
        <f t="shared" si="70"/>
        <v>0</v>
      </c>
      <c r="K576" s="189" t="s">
        <v>1</v>
      </c>
      <c r="L576" s="40"/>
      <c r="M576" s="193" t="s">
        <v>1</v>
      </c>
      <c r="N576" s="194" t="s">
        <v>41</v>
      </c>
      <c r="O576" s="72"/>
      <c r="P576" s="195">
        <f t="shared" si="71"/>
        <v>0</v>
      </c>
      <c r="Q576" s="195">
        <v>0</v>
      </c>
      <c r="R576" s="195">
        <f t="shared" si="72"/>
        <v>0</v>
      </c>
      <c r="S576" s="195">
        <v>0</v>
      </c>
      <c r="T576" s="196">
        <f t="shared" si="73"/>
        <v>0</v>
      </c>
      <c r="U576" s="35"/>
      <c r="V576" s="35"/>
      <c r="W576" s="35"/>
      <c r="X576" s="35"/>
      <c r="Y576" s="35"/>
      <c r="Z576" s="35"/>
      <c r="AA576" s="35"/>
      <c r="AB576" s="35"/>
      <c r="AC576" s="35"/>
      <c r="AD576" s="35"/>
      <c r="AE576" s="35"/>
      <c r="AR576" s="197" t="s">
        <v>283</v>
      </c>
      <c r="AT576" s="197" t="s">
        <v>160</v>
      </c>
      <c r="AU576" s="197" t="s">
        <v>85</v>
      </c>
      <c r="AY576" s="18" t="s">
        <v>158</v>
      </c>
      <c r="BE576" s="198">
        <f t="shared" si="74"/>
        <v>0</v>
      </c>
      <c r="BF576" s="198">
        <f t="shared" si="75"/>
        <v>0</v>
      </c>
      <c r="BG576" s="198">
        <f t="shared" si="76"/>
        <v>0</v>
      </c>
      <c r="BH576" s="198">
        <f t="shared" si="77"/>
        <v>0</v>
      </c>
      <c r="BI576" s="198">
        <f t="shared" si="78"/>
        <v>0</v>
      </c>
      <c r="BJ576" s="18" t="s">
        <v>8</v>
      </c>
      <c r="BK576" s="198">
        <f t="shared" si="79"/>
        <v>0</v>
      </c>
      <c r="BL576" s="18" t="s">
        <v>283</v>
      </c>
      <c r="BM576" s="197" t="s">
        <v>5845</v>
      </c>
    </row>
    <row r="577" spans="1:65" s="2" customFormat="1" ht="16.5" customHeight="1">
      <c r="A577" s="35"/>
      <c r="B577" s="36"/>
      <c r="C577" s="187" t="s">
        <v>1603</v>
      </c>
      <c r="D577" s="187" t="s">
        <v>160</v>
      </c>
      <c r="E577" s="188" t="s">
        <v>2392</v>
      </c>
      <c r="F577" s="189" t="s">
        <v>2393</v>
      </c>
      <c r="G577" s="190" t="s">
        <v>1744</v>
      </c>
      <c r="H577" s="191">
        <v>1</v>
      </c>
      <c r="I577" s="192"/>
      <c r="J577" s="191">
        <f t="shared" si="70"/>
        <v>0</v>
      </c>
      <c r="K577" s="189" t="s">
        <v>1</v>
      </c>
      <c r="L577" s="40"/>
      <c r="M577" s="193" t="s">
        <v>1</v>
      </c>
      <c r="N577" s="194" t="s">
        <v>41</v>
      </c>
      <c r="O577" s="72"/>
      <c r="P577" s="195">
        <f t="shared" si="71"/>
        <v>0</v>
      </c>
      <c r="Q577" s="195">
        <v>0</v>
      </c>
      <c r="R577" s="195">
        <f t="shared" si="72"/>
        <v>0</v>
      </c>
      <c r="S577" s="195">
        <v>0</v>
      </c>
      <c r="T577" s="196">
        <f t="shared" si="73"/>
        <v>0</v>
      </c>
      <c r="U577" s="35"/>
      <c r="V577" s="35"/>
      <c r="W577" s="35"/>
      <c r="X577" s="35"/>
      <c r="Y577" s="35"/>
      <c r="Z577" s="35"/>
      <c r="AA577" s="35"/>
      <c r="AB577" s="35"/>
      <c r="AC577" s="35"/>
      <c r="AD577" s="35"/>
      <c r="AE577" s="35"/>
      <c r="AR577" s="197" t="s">
        <v>283</v>
      </c>
      <c r="AT577" s="197" t="s">
        <v>160</v>
      </c>
      <c r="AU577" s="197" t="s">
        <v>85</v>
      </c>
      <c r="AY577" s="18" t="s">
        <v>158</v>
      </c>
      <c r="BE577" s="198">
        <f t="shared" si="74"/>
        <v>0</v>
      </c>
      <c r="BF577" s="198">
        <f t="shared" si="75"/>
        <v>0</v>
      </c>
      <c r="BG577" s="198">
        <f t="shared" si="76"/>
        <v>0</v>
      </c>
      <c r="BH577" s="198">
        <f t="shared" si="77"/>
        <v>0</v>
      </c>
      <c r="BI577" s="198">
        <f t="shared" si="78"/>
        <v>0</v>
      </c>
      <c r="BJ577" s="18" t="s">
        <v>8</v>
      </c>
      <c r="BK577" s="198">
        <f t="shared" si="79"/>
        <v>0</v>
      </c>
      <c r="BL577" s="18" t="s">
        <v>283</v>
      </c>
      <c r="BM577" s="197" t="s">
        <v>5846</v>
      </c>
    </row>
    <row r="578" spans="1:65" s="2" customFormat="1" ht="16.5" customHeight="1">
      <c r="A578" s="35"/>
      <c r="B578" s="36"/>
      <c r="C578" s="187" t="s">
        <v>1607</v>
      </c>
      <c r="D578" s="187" t="s">
        <v>160</v>
      </c>
      <c r="E578" s="188" t="s">
        <v>5847</v>
      </c>
      <c r="F578" s="189" t="s">
        <v>5848</v>
      </c>
      <c r="G578" s="190" t="s">
        <v>1744</v>
      </c>
      <c r="H578" s="191">
        <v>1</v>
      </c>
      <c r="I578" s="192"/>
      <c r="J578" s="191">
        <f t="shared" si="70"/>
        <v>0</v>
      </c>
      <c r="K578" s="189" t="s">
        <v>1</v>
      </c>
      <c r="L578" s="40"/>
      <c r="M578" s="193" t="s">
        <v>1</v>
      </c>
      <c r="N578" s="194" t="s">
        <v>41</v>
      </c>
      <c r="O578" s="72"/>
      <c r="P578" s="195">
        <f t="shared" si="71"/>
        <v>0</v>
      </c>
      <c r="Q578" s="195">
        <v>0</v>
      </c>
      <c r="R578" s="195">
        <f t="shared" si="72"/>
        <v>0</v>
      </c>
      <c r="S578" s="195">
        <v>0</v>
      </c>
      <c r="T578" s="196">
        <f t="shared" si="73"/>
        <v>0</v>
      </c>
      <c r="U578" s="35"/>
      <c r="V578" s="35"/>
      <c r="W578" s="35"/>
      <c r="X578" s="35"/>
      <c r="Y578" s="35"/>
      <c r="Z578" s="35"/>
      <c r="AA578" s="35"/>
      <c r="AB578" s="35"/>
      <c r="AC578" s="35"/>
      <c r="AD578" s="35"/>
      <c r="AE578" s="35"/>
      <c r="AR578" s="197" t="s">
        <v>283</v>
      </c>
      <c r="AT578" s="197" t="s">
        <v>160</v>
      </c>
      <c r="AU578" s="197" t="s">
        <v>85</v>
      </c>
      <c r="AY578" s="18" t="s">
        <v>158</v>
      </c>
      <c r="BE578" s="198">
        <f t="shared" si="74"/>
        <v>0</v>
      </c>
      <c r="BF578" s="198">
        <f t="shared" si="75"/>
        <v>0</v>
      </c>
      <c r="BG578" s="198">
        <f t="shared" si="76"/>
        <v>0</v>
      </c>
      <c r="BH578" s="198">
        <f t="shared" si="77"/>
        <v>0</v>
      </c>
      <c r="BI578" s="198">
        <f t="shared" si="78"/>
        <v>0</v>
      </c>
      <c r="BJ578" s="18" t="s">
        <v>8</v>
      </c>
      <c r="BK578" s="198">
        <f t="shared" si="79"/>
        <v>0</v>
      </c>
      <c r="BL578" s="18" t="s">
        <v>283</v>
      </c>
      <c r="BM578" s="197" t="s">
        <v>5849</v>
      </c>
    </row>
    <row r="579" spans="1:65" s="2" customFormat="1" ht="16.5" customHeight="1">
      <c r="A579" s="35"/>
      <c r="B579" s="36"/>
      <c r="C579" s="187" t="s">
        <v>1611</v>
      </c>
      <c r="D579" s="187" t="s">
        <v>160</v>
      </c>
      <c r="E579" s="188" t="s">
        <v>5850</v>
      </c>
      <c r="F579" s="189" t="s">
        <v>2146</v>
      </c>
      <c r="G579" s="190" t="s">
        <v>921</v>
      </c>
      <c r="H579" s="191">
        <v>1</v>
      </c>
      <c r="I579" s="192"/>
      <c r="J579" s="191">
        <f t="shared" si="70"/>
        <v>0</v>
      </c>
      <c r="K579" s="189" t="s">
        <v>1</v>
      </c>
      <c r="L579" s="40"/>
      <c r="M579" s="193" t="s">
        <v>1</v>
      </c>
      <c r="N579" s="194" t="s">
        <v>41</v>
      </c>
      <c r="O579" s="72"/>
      <c r="P579" s="195">
        <f t="shared" si="71"/>
        <v>0</v>
      </c>
      <c r="Q579" s="195">
        <v>0</v>
      </c>
      <c r="R579" s="195">
        <f t="shared" si="72"/>
        <v>0</v>
      </c>
      <c r="S579" s="195">
        <v>0</v>
      </c>
      <c r="T579" s="196">
        <f t="shared" si="73"/>
        <v>0</v>
      </c>
      <c r="U579" s="35"/>
      <c r="V579" s="35"/>
      <c r="W579" s="35"/>
      <c r="X579" s="35"/>
      <c r="Y579" s="35"/>
      <c r="Z579" s="35"/>
      <c r="AA579" s="35"/>
      <c r="AB579" s="35"/>
      <c r="AC579" s="35"/>
      <c r="AD579" s="35"/>
      <c r="AE579" s="35"/>
      <c r="AR579" s="197" t="s">
        <v>283</v>
      </c>
      <c r="AT579" s="197" t="s">
        <v>160</v>
      </c>
      <c r="AU579" s="197" t="s">
        <v>85</v>
      </c>
      <c r="AY579" s="18" t="s">
        <v>158</v>
      </c>
      <c r="BE579" s="198">
        <f t="shared" si="74"/>
        <v>0</v>
      </c>
      <c r="BF579" s="198">
        <f t="shared" si="75"/>
        <v>0</v>
      </c>
      <c r="BG579" s="198">
        <f t="shared" si="76"/>
        <v>0</v>
      </c>
      <c r="BH579" s="198">
        <f t="shared" si="77"/>
        <v>0</v>
      </c>
      <c r="BI579" s="198">
        <f t="shared" si="78"/>
        <v>0</v>
      </c>
      <c r="BJ579" s="18" t="s">
        <v>8</v>
      </c>
      <c r="BK579" s="198">
        <f t="shared" si="79"/>
        <v>0</v>
      </c>
      <c r="BL579" s="18" t="s">
        <v>283</v>
      </c>
      <c r="BM579" s="197" t="s">
        <v>5851</v>
      </c>
    </row>
    <row r="580" spans="1:65" s="12" customFormat="1" ht="22.9" customHeight="1">
      <c r="B580" s="171"/>
      <c r="C580" s="172"/>
      <c r="D580" s="173" t="s">
        <v>75</v>
      </c>
      <c r="E580" s="185" t="s">
        <v>4007</v>
      </c>
      <c r="F580" s="185" t="s">
        <v>4008</v>
      </c>
      <c r="G580" s="172"/>
      <c r="H580" s="172"/>
      <c r="I580" s="175"/>
      <c r="J580" s="186">
        <f>BK580</f>
        <v>0</v>
      </c>
      <c r="K580" s="172"/>
      <c r="L580" s="177"/>
      <c r="M580" s="178"/>
      <c r="N580" s="179"/>
      <c r="O580" s="179"/>
      <c r="P580" s="180">
        <f>SUM(P581:P716)</f>
        <v>0</v>
      </c>
      <c r="Q580" s="179"/>
      <c r="R580" s="180">
        <f>SUM(R581:R716)</f>
        <v>0</v>
      </c>
      <c r="S580" s="179"/>
      <c r="T580" s="181">
        <f>SUM(T581:T716)</f>
        <v>0</v>
      </c>
      <c r="AR580" s="182" t="s">
        <v>85</v>
      </c>
      <c r="AT580" s="183" t="s">
        <v>75</v>
      </c>
      <c r="AU580" s="183" t="s">
        <v>8</v>
      </c>
      <c r="AY580" s="182" t="s">
        <v>158</v>
      </c>
      <c r="BK580" s="184">
        <f>SUM(BK581:BK716)</f>
        <v>0</v>
      </c>
    </row>
    <row r="581" spans="1:65" s="2" customFormat="1" ht="16.5" customHeight="1">
      <c r="A581" s="35"/>
      <c r="B581" s="36"/>
      <c r="C581" s="187" t="s">
        <v>1615</v>
      </c>
      <c r="D581" s="187" t="s">
        <v>160</v>
      </c>
      <c r="E581" s="188" t="s">
        <v>5852</v>
      </c>
      <c r="F581" s="189" t="s">
        <v>5853</v>
      </c>
      <c r="G581" s="190" t="s">
        <v>498</v>
      </c>
      <c r="H581" s="191">
        <v>1</v>
      </c>
      <c r="I581" s="192"/>
      <c r="J581" s="191">
        <f t="shared" ref="J581:J612" si="80">ROUND(I581*H581,0)</f>
        <v>0</v>
      </c>
      <c r="K581" s="189" t="s">
        <v>1</v>
      </c>
      <c r="L581" s="40"/>
      <c r="M581" s="193" t="s">
        <v>1</v>
      </c>
      <c r="N581" s="194" t="s">
        <v>41</v>
      </c>
      <c r="O581" s="72"/>
      <c r="P581" s="195">
        <f t="shared" ref="P581:P612" si="81">O581*H581</f>
        <v>0</v>
      </c>
      <c r="Q581" s="195">
        <v>0</v>
      </c>
      <c r="R581" s="195">
        <f t="shared" ref="R581:R612" si="82">Q581*H581</f>
        <v>0</v>
      </c>
      <c r="S581" s="195">
        <v>0</v>
      </c>
      <c r="T581" s="196">
        <f t="shared" ref="T581:T612" si="83">S581*H581</f>
        <v>0</v>
      </c>
      <c r="U581" s="35"/>
      <c r="V581" s="35"/>
      <c r="W581" s="35"/>
      <c r="X581" s="35"/>
      <c r="Y581" s="35"/>
      <c r="Z581" s="35"/>
      <c r="AA581" s="35"/>
      <c r="AB581" s="35"/>
      <c r="AC581" s="35"/>
      <c r="AD581" s="35"/>
      <c r="AE581" s="35"/>
      <c r="AR581" s="197" t="s">
        <v>283</v>
      </c>
      <c r="AT581" s="197" t="s">
        <v>160</v>
      </c>
      <c r="AU581" s="197" t="s">
        <v>85</v>
      </c>
      <c r="AY581" s="18" t="s">
        <v>158</v>
      </c>
      <c r="BE581" s="198">
        <f t="shared" ref="BE581:BE612" si="84">IF(N581="základní",J581,0)</f>
        <v>0</v>
      </c>
      <c r="BF581" s="198">
        <f t="shared" ref="BF581:BF612" si="85">IF(N581="snížená",J581,0)</f>
        <v>0</v>
      </c>
      <c r="BG581" s="198">
        <f t="shared" ref="BG581:BG612" si="86">IF(N581="zákl. přenesená",J581,0)</f>
        <v>0</v>
      </c>
      <c r="BH581" s="198">
        <f t="shared" ref="BH581:BH612" si="87">IF(N581="sníž. přenesená",J581,0)</f>
        <v>0</v>
      </c>
      <c r="BI581" s="198">
        <f t="shared" ref="BI581:BI612" si="88">IF(N581="nulová",J581,0)</f>
        <v>0</v>
      </c>
      <c r="BJ581" s="18" t="s">
        <v>8</v>
      </c>
      <c r="BK581" s="198">
        <f t="shared" ref="BK581:BK612" si="89">ROUND(I581*H581,0)</f>
        <v>0</v>
      </c>
      <c r="BL581" s="18" t="s">
        <v>283</v>
      </c>
      <c r="BM581" s="197" t="s">
        <v>5854</v>
      </c>
    </row>
    <row r="582" spans="1:65" s="2" customFormat="1" ht="16.5" customHeight="1">
      <c r="A582" s="35"/>
      <c r="B582" s="36"/>
      <c r="C582" s="187" t="s">
        <v>1619</v>
      </c>
      <c r="D582" s="187" t="s">
        <v>160</v>
      </c>
      <c r="E582" s="188" t="s">
        <v>5855</v>
      </c>
      <c r="F582" s="189" t="s">
        <v>5856</v>
      </c>
      <c r="G582" s="190" t="s">
        <v>498</v>
      </c>
      <c r="H582" s="191">
        <v>9</v>
      </c>
      <c r="I582" s="192"/>
      <c r="J582" s="191">
        <f t="shared" si="80"/>
        <v>0</v>
      </c>
      <c r="K582" s="189" t="s">
        <v>1</v>
      </c>
      <c r="L582" s="40"/>
      <c r="M582" s="193" t="s">
        <v>1</v>
      </c>
      <c r="N582" s="194" t="s">
        <v>41</v>
      </c>
      <c r="O582" s="72"/>
      <c r="P582" s="195">
        <f t="shared" si="81"/>
        <v>0</v>
      </c>
      <c r="Q582" s="195">
        <v>0</v>
      </c>
      <c r="R582" s="195">
        <f t="shared" si="82"/>
        <v>0</v>
      </c>
      <c r="S582" s="195">
        <v>0</v>
      </c>
      <c r="T582" s="196">
        <f t="shared" si="83"/>
        <v>0</v>
      </c>
      <c r="U582" s="35"/>
      <c r="V582" s="35"/>
      <c r="W582" s="35"/>
      <c r="X582" s="35"/>
      <c r="Y582" s="35"/>
      <c r="Z582" s="35"/>
      <c r="AA582" s="35"/>
      <c r="AB582" s="35"/>
      <c r="AC582" s="35"/>
      <c r="AD582" s="35"/>
      <c r="AE582" s="35"/>
      <c r="AR582" s="197" t="s">
        <v>283</v>
      </c>
      <c r="AT582" s="197" t="s">
        <v>160</v>
      </c>
      <c r="AU582" s="197" t="s">
        <v>85</v>
      </c>
      <c r="AY582" s="18" t="s">
        <v>158</v>
      </c>
      <c r="BE582" s="198">
        <f t="shared" si="84"/>
        <v>0</v>
      </c>
      <c r="BF582" s="198">
        <f t="shared" si="85"/>
        <v>0</v>
      </c>
      <c r="BG582" s="198">
        <f t="shared" si="86"/>
        <v>0</v>
      </c>
      <c r="BH582" s="198">
        <f t="shared" si="87"/>
        <v>0</v>
      </c>
      <c r="BI582" s="198">
        <f t="shared" si="88"/>
        <v>0</v>
      </c>
      <c r="BJ582" s="18" t="s">
        <v>8</v>
      </c>
      <c r="BK582" s="198">
        <f t="shared" si="89"/>
        <v>0</v>
      </c>
      <c r="BL582" s="18" t="s">
        <v>283</v>
      </c>
      <c r="BM582" s="197" t="s">
        <v>5857</v>
      </c>
    </row>
    <row r="583" spans="1:65" s="2" customFormat="1" ht="16.5" customHeight="1">
      <c r="A583" s="35"/>
      <c r="B583" s="36"/>
      <c r="C583" s="187" t="s">
        <v>1623</v>
      </c>
      <c r="D583" s="187" t="s">
        <v>160</v>
      </c>
      <c r="E583" s="188" t="s">
        <v>5858</v>
      </c>
      <c r="F583" s="189" t="s">
        <v>5859</v>
      </c>
      <c r="G583" s="190" t="s">
        <v>498</v>
      </c>
      <c r="H583" s="191">
        <v>5</v>
      </c>
      <c r="I583" s="192"/>
      <c r="J583" s="191">
        <f t="shared" si="80"/>
        <v>0</v>
      </c>
      <c r="K583" s="189" t="s">
        <v>1</v>
      </c>
      <c r="L583" s="40"/>
      <c r="M583" s="193" t="s">
        <v>1</v>
      </c>
      <c r="N583" s="194" t="s">
        <v>41</v>
      </c>
      <c r="O583" s="72"/>
      <c r="P583" s="195">
        <f t="shared" si="81"/>
        <v>0</v>
      </c>
      <c r="Q583" s="195">
        <v>0</v>
      </c>
      <c r="R583" s="195">
        <f t="shared" si="82"/>
        <v>0</v>
      </c>
      <c r="S583" s="195">
        <v>0</v>
      </c>
      <c r="T583" s="196">
        <f t="shared" si="83"/>
        <v>0</v>
      </c>
      <c r="U583" s="35"/>
      <c r="V583" s="35"/>
      <c r="W583" s="35"/>
      <c r="X583" s="35"/>
      <c r="Y583" s="35"/>
      <c r="Z583" s="35"/>
      <c r="AA583" s="35"/>
      <c r="AB583" s="35"/>
      <c r="AC583" s="35"/>
      <c r="AD583" s="35"/>
      <c r="AE583" s="35"/>
      <c r="AR583" s="197" t="s">
        <v>283</v>
      </c>
      <c r="AT583" s="197" t="s">
        <v>160</v>
      </c>
      <c r="AU583" s="197" t="s">
        <v>85</v>
      </c>
      <c r="AY583" s="18" t="s">
        <v>158</v>
      </c>
      <c r="BE583" s="198">
        <f t="shared" si="84"/>
        <v>0</v>
      </c>
      <c r="BF583" s="198">
        <f t="shared" si="85"/>
        <v>0</v>
      </c>
      <c r="BG583" s="198">
        <f t="shared" si="86"/>
        <v>0</v>
      </c>
      <c r="BH583" s="198">
        <f t="shared" si="87"/>
        <v>0</v>
      </c>
      <c r="BI583" s="198">
        <f t="shared" si="88"/>
        <v>0</v>
      </c>
      <c r="BJ583" s="18" t="s">
        <v>8</v>
      </c>
      <c r="BK583" s="198">
        <f t="shared" si="89"/>
        <v>0</v>
      </c>
      <c r="BL583" s="18" t="s">
        <v>283</v>
      </c>
      <c r="BM583" s="197" t="s">
        <v>5860</v>
      </c>
    </row>
    <row r="584" spans="1:65" s="2" customFormat="1" ht="33" customHeight="1">
      <c r="A584" s="35"/>
      <c r="B584" s="36"/>
      <c r="C584" s="187" t="s">
        <v>1627</v>
      </c>
      <c r="D584" s="187" t="s">
        <v>160</v>
      </c>
      <c r="E584" s="188" t="s">
        <v>5861</v>
      </c>
      <c r="F584" s="189" t="s">
        <v>5862</v>
      </c>
      <c r="G584" s="190" t="s">
        <v>309</v>
      </c>
      <c r="H584" s="191">
        <v>10</v>
      </c>
      <c r="I584" s="192"/>
      <c r="J584" s="191">
        <f t="shared" si="80"/>
        <v>0</v>
      </c>
      <c r="K584" s="189" t="s">
        <v>1</v>
      </c>
      <c r="L584" s="40"/>
      <c r="M584" s="193" t="s">
        <v>1</v>
      </c>
      <c r="N584" s="194" t="s">
        <v>41</v>
      </c>
      <c r="O584" s="72"/>
      <c r="P584" s="195">
        <f t="shared" si="81"/>
        <v>0</v>
      </c>
      <c r="Q584" s="195">
        <v>0</v>
      </c>
      <c r="R584" s="195">
        <f t="shared" si="82"/>
        <v>0</v>
      </c>
      <c r="S584" s="195">
        <v>0</v>
      </c>
      <c r="T584" s="196">
        <f t="shared" si="83"/>
        <v>0</v>
      </c>
      <c r="U584" s="35"/>
      <c r="V584" s="35"/>
      <c r="W584" s="35"/>
      <c r="X584" s="35"/>
      <c r="Y584" s="35"/>
      <c r="Z584" s="35"/>
      <c r="AA584" s="35"/>
      <c r="AB584" s="35"/>
      <c r="AC584" s="35"/>
      <c r="AD584" s="35"/>
      <c r="AE584" s="35"/>
      <c r="AR584" s="197" t="s">
        <v>283</v>
      </c>
      <c r="AT584" s="197" t="s">
        <v>160</v>
      </c>
      <c r="AU584" s="197" t="s">
        <v>85</v>
      </c>
      <c r="AY584" s="18" t="s">
        <v>158</v>
      </c>
      <c r="BE584" s="198">
        <f t="shared" si="84"/>
        <v>0</v>
      </c>
      <c r="BF584" s="198">
        <f t="shared" si="85"/>
        <v>0</v>
      </c>
      <c r="BG584" s="198">
        <f t="shared" si="86"/>
        <v>0</v>
      </c>
      <c r="BH584" s="198">
        <f t="shared" si="87"/>
        <v>0</v>
      </c>
      <c r="BI584" s="198">
        <f t="shared" si="88"/>
        <v>0</v>
      </c>
      <c r="BJ584" s="18" t="s">
        <v>8</v>
      </c>
      <c r="BK584" s="198">
        <f t="shared" si="89"/>
        <v>0</v>
      </c>
      <c r="BL584" s="18" t="s">
        <v>283</v>
      </c>
      <c r="BM584" s="197" t="s">
        <v>5863</v>
      </c>
    </row>
    <row r="585" spans="1:65" s="2" customFormat="1" ht="36">
      <c r="A585" s="35"/>
      <c r="B585" s="36"/>
      <c r="C585" s="187" t="s">
        <v>1631</v>
      </c>
      <c r="D585" s="187" t="s">
        <v>160</v>
      </c>
      <c r="E585" s="188" t="s">
        <v>5864</v>
      </c>
      <c r="F585" s="189" t="s">
        <v>4051</v>
      </c>
      <c r="G585" s="190" t="s">
        <v>309</v>
      </c>
      <c r="H585" s="191">
        <v>10</v>
      </c>
      <c r="I585" s="192"/>
      <c r="J585" s="191">
        <f t="shared" si="80"/>
        <v>0</v>
      </c>
      <c r="K585" s="189" t="s">
        <v>1</v>
      </c>
      <c r="L585" s="40"/>
      <c r="M585" s="193" t="s">
        <v>1</v>
      </c>
      <c r="N585" s="194" t="s">
        <v>41</v>
      </c>
      <c r="O585" s="72"/>
      <c r="P585" s="195">
        <f t="shared" si="81"/>
        <v>0</v>
      </c>
      <c r="Q585" s="195">
        <v>0</v>
      </c>
      <c r="R585" s="195">
        <f t="shared" si="82"/>
        <v>0</v>
      </c>
      <c r="S585" s="195">
        <v>0</v>
      </c>
      <c r="T585" s="196">
        <f t="shared" si="83"/>
        <v>0</v>
      </c>
      <c r="U585" s="35"/>
      <c r="V585" s="35"/>
      <c r="W585" s="35"/>
      <c r="X585" s="35"/>
      <c r="Y585" s="35"/>
      <c r="Z585" s="35"/>
      <c r="AA585" s="35"/>
      <c r="AB585" s="35"/>
      <c r="AC585" s="35"/>
      <c r="AD585" s="35"/>
      <c r="AE585" s="35"/>
      <c r="AR585" s="197" t="s">
        <v>283</v>
      </c>
      <c r="AT585" s="197" t="s">
        <v>160</v>
      </c>
      <c r="AU585" s="197" t="s">
        <v>85</v>
      </c>
      <c r="AY585" s="18" t="s">
        <v>158</v>
      </c>
      <c r="BE585" s="198">
        <f t="shared" si="84"/>
        <v>0</v>
      </c>
      <c r="BF585" s="198">
        <f t="shared" si="85"/>
        <v>0</v>
      </c>
      <c r="BG585" s="198">
        <f t="shared" si="86"/>
        <v>0</v>
      </c>
      <c r="BH585" s="198">
        <f t="shared" si="87"/>
        <v>0</v>
      </c>
      <c r="BI585" s="198">
        <f t="shared" si="88"/>
        <v>0</v>
      </c>
      <c r="BJ585" s="18" t="s">
        <v>8</v>
      </c>
      <c r="BK585" s="198">
        <f t="shared" si="89"/>
        <v>0</v>
      </c>
      <c r="BL585" s="18" t="s">
        <v>283</v>
      </c>
      <c r="BM585" s="197" t="s">
        <v>5865</v>
      </c>
    </row>
    <row r="586" spans="1:65" s="2" customFormat="1" ht="36">
      <c r="A586" s="35"/>
      <c r="B586" s="36"/>
      <c r="C586" s="187" t="s">
        <v>1635</v>
      </c>
      <c r="D586" s="187" t="s">
        <v>160</v>
      </c>
      <c r="E586" s="188" t="s">
        <v>5866</v>
      </c>
      <c r="F586" s="189" t="s">
        <v>4055</v>
      </c>
      <c r="G586" s="190" t="s">
        <v>309</v>
      </c>
      <c r="H586" s="191">
        <v>45</v>
      </c>
      <c r="I586" s="192"/>
      <c r="J586" s="191">
        <f t="shared" si="80"/>
        <v>0</v>
      </c>
      <c r="K586" s="189" t="s">
        <v>1</v>
      </c>
      <c r="L586" s="40"/>
      <c r="M586" s="193" t="s">
        <v>1</v>
      </c>
      <c r="N586" s="194" t="s">
        <v>41</v>
      </c>
      <c r="O586" s="72"/>
      <c r="P586" s="195">
        <f t="shared" si="81"/>
        <v>0</v>
      </c>
      <c r="Q586" s="195">
        <v>0</v>
      </c>
      <c r="R586" s="195">
        <f t="shared" si="82"/>
        <v>0</v>
      </c>
      <c r="S586" s="195">
        <v>0</v>
      </c>
      <c r="T586" s="196">
        <f t="shared" si="83"/>
        <v>0</v>
      </c>
      <c r="U586" s="35"/>
      <c r="V586" s="35"/>
      <c r="W586" s="35"/>
      <c r="X586" s="35"/>
      <c r="Y586" s="35"/>
      <c r="Z586" s="35"/>
      <c r="AA586" s="35"/>
      <c r="AB586" s="35"/>
      <c r="AC586" s="35"/>
      <c r="AD586" s="35"/>
      <c r="AE586" s="35"/>
      <c r="AR586" s="197" t="s">
        <v>283</v>
      </c>
      <c r="AT586" s="197" t="s">
        <v>160</v>
      </c>
      <c r="AU586" s="197" t="s">
        <v>85</v>
      </c>
      <c r="AY586" s="18" t="s">
        <v>158</v>
      </c>
      <c r="BE586" s="198">
        <f t="shared" si="84"/>
        <v>0</v>
      </c>
      <c r="BF586" s="198">
        <f t="shared" si="85"/>
        <v>0</v>
      </c>
      <c r="BG586" s="198">
        <f t="shared" si="86"/>
        <v>0</v>
      </c>
      <c r="BH586" s="198">
        <f t="shared" si="87"/>
        <v>0</v>
      </c>
      <c r="BI586" s="198">
        <f t="shared" si="88"/>
        <v>0</v>
      </c>
      <c r="BJ586" s="18" t="s">
        <v>8</v>
      </c>
      <c r="BK586" s="198">
        <f t="shared" si="89"/>
        <v>0</v>
      </c>
      <c r="BL586" s="18" t="s">
        <v>283</v>
      </c>
      <c r="BM586" s="197" t="s">
        <v>5867</v>
      </c>
    </row>
    <row r="587" spans="1:65" s="2" customFormat="1" ht="24">
      <c r="A587" s="35"/>
      <c r="B587" s="36"/>
      <c r="C587" s="187" t="s">
        <v>1639</v>
      </c>
      <c r="D587" s="187" t="s">
        <v>160</v>
      </c>
      <c r="E587" s="188" t="s">
        <v>5868</v>
      </c>
      <c r="F587" s="189" t="s">
        <v>5869</v>
      </c>
      <c r="G587" s="190" t="s">
        <v>442</v>
      </c>
      <c r="H587" s="191">
        <v>0</v>
      </c>
      <c r="I587" s="192"/>
      <c r="J587" s="191">
        <f t="shared" si="80"/>
        <v>0</v>
      </c>
      <c r="K587" s="189" t="s">
        <v>1</v>
      </c>
      <c r="L587" s="40"/>
      <c r="M587" s="193" t="s">
        <v>1</v>
      </c>
      <c r="N587" s="194" t="s">
        <v>41</v>
      </c>
      <c r="O587" s="72"/>
      <c r="P587" s="195">
        <f t="shared" si="81"/>
        <v>0</v>
      </c>
      <c r="Q587" s="195">
        <v>0</v>
      </c>
      <c r="R587" s="195">
        <f t="shared" si="82"/>
        <v>0</v>
      </c>
      <c r="S587" s="195">
        <v>0</v>
      </c>
      <c r="T587" s="196">
        <f t="shared" si="83"/>
        <v>0</v>
      </c>
      <c r="U587" s="35"/>
      <c r="V587" s="35"/>
      <c r="W587" s="35"/>
      <c r="X587" s="35"/>
      <c r="Y587" s="35"/>
      <c r="Z587" s="35"/>
      <c r="AA587" s="35"/>
      <c r="AB587" s="35"/>
      <c r="AC587" s="35"/>
      <c r="AD587" s="35"/>
      <c r="AE587" s="35"/>
      <c r="AR587" s="197" t="s">
        <v>283</v>
      </c>
      <c r="AT587" s="197" t="s">
        <v>160</v>
      </c>
      <c r="AU587" s="197" t="s">
        <v>85</v>
      </c>
      <c r="AY587" s="18" t="s">
        <v>158</v>
      </c>
      <c r="BE587" s="198">
        <f t="shared" si="84"/>
        <v>0</v>
      </c>
      <c r="BF587" s="198">
        <f t="shared" si="85"/>
        <v>0</v>
      </c>
      <c r="BG587" s="198">
        <f t="shared" si="86"/>
        <v>0</v>
      </c>
      <c r="BH587" s="198">
        <f t="shared" si="87"/>
        <v>0</v>
      </c>
      <c r="BI587" s="198">
        <f t="shared" si="88"/>
        <v>0</v>
      </c>
      <c r="BJ587" s="18" t="s">
        <v>8</v>
      </c>
      <c r="BK587" s="198">
        <f t="shared" si="89"/>
        <v>0</v>
      </c>
      <c r="BL587" s="18" t="s">
        <v>283</v>
      </c>
      <c r="BM587" s="197" t="s">
        <v>5870</v>
      </c>
    </row>
    <row r="588" spans="1:65" s="2" customFormat="1" ht="24">
      <c r="A588" s="35"/>
      <c r="B588" s="36"/>
      <c r="C588" s="187" t="s">
        <v>1643</v>
      </c>
      <c r="D588" s="187" t="s">
        <v>160</v>
      </c>
      <c r="E588" s="188" t="s">
        <v>5871</v>
      </c>
      <c r="F588" s="189" t="s">
        <v>4059</v>
      </c>
      <c r="G588" s="190" t="s">
        <v>442</v>
      </c>
      <c r="H588" s="191">
        <v>1</v>
      </c>
      <c r="I588" s="192"/>
      <c r="J588" s="191">
        <f t="shared" si="80"/>
        <v>0</v>
      </c>
      <c r="K588" s="189" t="s">
        <v>1</v>
      </c>
      <c r="L588" s="40"/>
      <c r="M588" s="193" t="s">
        <v>1</v>
      </c>
      <c r="N588" s="194" t="s">
        <v>41</v>
      </c>
      <c r="O588" s="72"/>
      <c r="P588" s="195">
        <f t="shared" si="81"/>
        <v>0</v>
      </c>
      <c r="Q588" s="195">
        <v>0</v>
      </c>
      <c r="R588" s="195">
        <f t="shared" si="82"/>
        <v>0</v>
      </c>
      <c r="S588" s="195">
        <v>0</v>
      </c>
      <c r="T588" s="196">
        <f t="shared" si="83"/>
        <v>0</v>
      </c>
      <c r="U588" s="35"/>
      <c r="V588" s="35"/>
      <c r="W588" s="35"/>
      <c r="X588" s="35"/>
      <c r="Y588" s="35"/>
      <c r="Z588" s="35"/>
      <c r="AA588" s="35"/>
      <c r="AB588" s="35"/>
      <c r="AC588" s="35"/>
      <c r="AD588" s="35"/>
      <c r="AE588" s="35"/>
      <c r="AR588" s="197" t="s">
        <v>283</v>
      </c>
      <c r="AT588" s="197" t="s">
        <v>160</v>
      </c>
      <c r="AU588" s="197" t="s">
        <v>85</v>
      </c>
      <c r="AY588" s="18" t="s">
        <v>158</v>
      </c>
      <c r="BE588" s="198">
        <f t="shared" si="84"/>
        <v>0</v>
      </c>
      <c r="BF588" s="198">
        <f t="shared" si="85"/>
        <v>0</v>
      </c>
      <c r="BG588" s="198">
        <f t="shared" si="86"/>
        <v>0</v>
      </c>
      <c r="BH588" s="198">
        <f t="shared" si="87"/>
        <v>0</v>
      </c>
      <c r="BI588" s="198">
        <f t="shared" si="88"/>
        <v>0</v>
      </c>
      <c r="BJ588" s="18" t="s">
        <v>8</v>
      </c>
      <c r="BK588" s="198">
        <f t="shared" si="89"/>
        <v>0</v>
      </c>
      <c r="BL588" s="18" t="s">
        <v>283</v>
      </c>
      <c r="BM588" s="197" t="s">
        <v>5872</v>
      </c>
    </row>
    <row r="589" spans="1:65" s="2" customFormat="1" ht="55.5" customHeight="1">
      <c r="A589" s="35"/>
      <c r="B589" s="36"/>
      <c r="C589" s="187" t="s">
        <v>1647</v>
      </c>
      <c r="D589" s="187" t="s">
        <v>160</v>
      </c>
      <c r="E589" s="188" t="s">
        <v>5873</v>
      </c>
      <c r="F589" s="189" t="s">
        <v>5874</v>
      </c>
      <c r="G589" s="190" t="s">
        <v>498</v>
      </c>
      <c r="H589" s="191">
        <v>1</v>
      </c>
      <c r="I589" s="192"/>
      <c r="J589" s="191">
        <f t="shared" si="80"/>
        <v>0</v>
      </c>
      <c r="K589" s="189" t="s">
        <v>1</v>
      </c>
      <c r="L589" s="40"/>
      <c r="M589" s="193" t="s">
        <v>1</v>
      </c>
      <c r="N589" s="194" t="s">
        <v>41</v>
      </c>
      <c r="O589" s="72"/>
      <c r="P589" s="195">
        <f t="shared" si="81"/>
        <v>0</v>
      </c>
      <c r="Q589" s="195">
        <v>0</v>
      </c>
      <c r="R589" s="195">
        <f t="shared" si="82"/>
        <v>0</v>
      </c>
      <c r="S589" s="195">
        <v>0</v>
      </c>
      <c r="T589" s="196">
        <f t="shared" si="83"/>
        <v>0</v>
      </c>
      <c r="U589" s="35"/>
      <c r="V589" s="35"/>
      <c r="W589" s="35"/>
      <c r="X589" s="35"/>
      <c r="Y589" s="35"/>
      <c r="Z589" s="35"/>
      <c r="AA589" s="35"/>
      <c r="AB589" s="35"/>
      <c r="AC589" s="35"/>
      <c r="AD589" s="35"/>
      <c r="AE589" s="35"/>
      <c r="AR589" s="197" t="s">
        <v>283</v>
      </c>
      <c r="AT589" s="197" t="s">
        <v>160</v>
      </c>
      <c r="AU589" s="197" t="s">
        <v>85</v>
      </c>
      <c r="AY589" s="18" t="s">
        <v>158</v>
      </c>
      <c r="BE589" s="198">
        <f t="shared" si="84"/>
        <v>0</v>
      </c>
      <c r="BF589" s="198">
        <f t="shared" si="85"/>
        <v>0</v>
      </c>
      <c r="BG589" s="198">
        <f t="shared" si="86"/>
        <v>0</v>
      </c>
      <c r="BH589" s="198">
        <f t="shared" si="87"/>
        <v>0</v>
      </c>
      <c r="BI589" s="198">
        <f t="shared" si="88"/>
        <v>0</v>
      </c>
      <c r="BJ589" s="18" t="s">
        <v>8</v>
      </c>
      <c r="BK589" s="198">
        <f t="shared" si="89"/>
        <v>0</v>
      </c>
      <c r="BL589" s="18" t="s">
        <v>283</v>
      </c>
      <c r="BM589" s="197" t="s">
        <v>5875</v>
      </c>
    </row>
    <row r="590" spans="1:65" s="2" customFormat="1" ht="36">
      <c r="A590" s="35"/>
      <c r="B590" s="36"/>
      <c r="C590" s="187" t="s">
        <v>1651</v>
      </c>
      <c r="D590" s="187" t="s">
        <v>160</v>
      </c>
      <c r="E590" s="188" t="s">
        <v>5876</v>
      </c>
      <c r="F590" s="189" t="s">
        <v>5877</v>
      </c>
      <c r="G590" s="190" t="s">
        <v>498</v>
      </c>
      <c r="H590" s="191">
        <v>1</v>
      </c>
      <c r="I590" s="192"/>
      <c r="J590" s="191">
        <f t="shared" si="80"/>
        <v>0</v>
      </c>
      <c r="K590" s="189" t="s">
        <v>1</v>
      </c>
      <c r="L590" s="40"/>
      <c r="M590" s="193" t="s">
        <v>1</v>
      </c>
      <c r="N590" s="194" t="s">
        <v>41</v>
      </c>
      <c r="O590" s="72"/>
      <c r="P590" s="195">
        <f t="shared" si="81"/>
        <v>0</v>
      </c>
      <c r="Q590" s="195">
        <v>0</v>
      </c>
      <c r="R590" s="195">
        <f t="shared" si="82"/>
        <v>0</v>
      </c>
      <c r="S590" s="195">
        <v>0</v>
      </c>
      <c r="T590" s="196">
        <f t="shared" si="83"/>
        <v>0</v>
      </c>
      <c r="U590" s="35"/>
      <c r="V590" s="35"/>
      <c r="W590" s="35"/>
      <c r="X590" s="35"/>
      <c r="Y590" s="35"/>
      <c r="Z590" s="35"/>
      <c r="AA590" s="35"/>
      <c r="AB590" s="35"/>
      <c r="AC590" s="35"/>
      <c r="AD590" s="35"/>
      <c r="AE590" s="35"/>
      <c r="AR590" s="197" t="s">
        <v>283</v>
      </c>
      <c r="AT590" s="197" t="s">
        <v>160</v>
      </c>
      <c r="AU590" s="197" t="s">
        <v>85</v>
      </c>
      <c r="AY590" s="18" t="s">
        <v>158</v>
      </c>
      <c r="BE590" s="198">
        <f t="shared" si="84"/>
        <v>0</v>
      </c>
      <c r="BF590" s="198">
        <f t="shared" si="85"/>
        <v>0</v>
      </c>
      <c r="BG590" s="198">
        <f t="shared" si="86"/>
        <v>0</v>
      </c>
      <c r="BH590" s="198">
        <f t="shared" si="87"/>
        <v>0</v>
      </c>
      <c r="BI590" s="198">
        <f t="shared" si="88"/>
        <v>0</v>
      </c>
      <c r="BJ590" s="18" t="s">
        <v>8</v>
      </c>
      <c r="BK590" s="198">
        <f t="shared" si="89"/>
        <v>0</v>
      </c>
      <c r="BL590" s="18" t="s">
        <v>283</v>
      </c>
      <c r="BM590" s="197" t="s">
        <v>5878</v>
      </c>
    </row>
    <row r="591" spans="1:65" s="2" customFormat="1" ht="24">
      <c r="A591" s="35"/>
      <c r="B591" s="36"/>
      <c r="C591" s="187" t="s">
        <v>1655</v>
      </c>
      <c r="D591" s="187" t="s">
        <v>160</v>
      </c>
      <c r="E591" s="188" t="s">
        <v>3011</v>
      </c>
      <c r="F591" s="189" t="s">
        <v>3012</v>
      </c>
      <c r="G591" s="190" t="s">
        <v>4066</v>
      </c>
      <c r="H591" s="191">
        <v>12</v>
      </c>
      <c r="I591" s="192"/>
      <c r="J591" s="191">
        <f t="shared" si="80"/>
        <v>0</v>
      </c>
      <c r="K591" s="189" t="s">
        <v>1</v>
      </c>
      <c r="L591" s="40"/>
      <c r="M591" s="193" t="s">
        <v>1</v>
      </c>
      <c r="N591" s="194" t="s">
        <v>41</v>
      </c>
      <c r="O591" s="72"/>
      <c r="P591" s="195">
        <f t="shared" si="81"/>
        <v>0</v>
      </c>
      <c r="Q591" s="195">
        <v>0</v>
      </c>
      <c r="R591" s="195">
        <f t="shared" si="82"/>
        <v>0</v>
      </c>
      <c r="S591" s="195">
        <v>0</v>
      </c>
      <c r="T591" s="196">
        <f t="shared" si="83"/>
        <v>0</v>
      </c>
      <c r="U591" s="35"/>
      <c r="V591" s="35"/>
      <c r="W591" s="35"/>
      <c r="X591" s="35"/>
      <c r="Y591" s="35"/>
      <c r="Z591" s="35"/>
      <c r="AA591" s="35"/>
      <c r="AB591" s="35"/>
      <c r="AC591" s="35"/>
      <c r="AD591" s="35"/>
      <c r="AE591" s="35"/>
      <c r="AR591" s="197" t="s">
        <v>283</v>
      </c>
      <c r="AT591" s="197" t="s">
        <v>160</v>
      </c>
      <c r="AU591" s="197" t="s">
        <v>85</v>
      </c>
      <c r="AY591" s="18" t="s">
        <v>158</v>
      </c>
      <c r="BE591" s="198">
        <f t="shared" si="84"/>
        <v>0</v>
      </c>
      <c r="BF591" s="198">
        <f t="shared" si="85"/>
        <v>0</v>
      </c>
      <c r="BG591" s="198">
        <f t="shared" si="86"/>
        <v>0</v>
      </c>
      <c r="BH591" s="198">
        <f t="shared" si="87"/>
        <v>0</v>
      </c>
      <c r="BI591" s="198">
        <f t="shared" si="88"/>
        <v>0</v>
      </c>
      <c r="BJ591" s="18" t="s">
        <v>8</v>
      </c>
      <c r="BK591" s="198">
        <f t="shared" si="89"/>
        <v>0</v>
      </c>
      <c r="BL591" s="18" t="s">
        <v>283</v>
      </c>
      <c r="BM591" s="197" t="s">
        <v>5879</v>
      </c>
    </row>
    <row r="592" spans="1:65" s="2" customFormat="1" ht="16.5" customHeight="1">
      <c r="A592" s="35"/>
      <c r="B592" s="36"/>
      <c r="C592" s="187" t="s">
        <v>1659</v>
      </c>
      <c r="D592" s="187" t="s">
        <v>160</v>
      </c>
      <c r="E592" s="188" t="s">
        <v>3015</v>
      </c>
      <c r="F592" s="189" t="s">
        <v>3016</v>
      </c>
      <c r="G592" s="190" t="s">
        <v>498</v>
      </c>
      <c r="H592" s="191">
        <v>1</v>
      </c>
      <c r="I592" s="192"/>
      <c r="J592" s="191">
        <f t="shared" si="80"/>
        <v>0</v>
      </c>
      <c r="K592" s="189" t="s">
        <v>1</v>
      </c>
      <c r="L592" s="40"/>
      <c r="M592" s="193" t="s">
        <v>1</v>
      </c>
      <c r="N592" s="194" t="s">
        <v>41</v>
      </c>
      <c r="O592" s="72"/>
      <c r="P592" s="195">
        <f t="shared" si="81"/>
        <v>0</v>
      </c>
      <c r="Q592" s="195">
        <v>0</v>
      </c>
      <c r="R592" s="195">
        <f t="shared" si="82"/>
        <v>0</v>
      </c>
      <c r="S592" s="195">
        <v>0</v>
      </c>
      <c r="T592" s="196">
        <f t="shared" si="83"/>
        <v>0</v>
      </c>
      <c r="U592" s="35"/>
      <c r="V592" s="35"/>
      <c r="W592" s="35"/>
      <c r="X592" s="35"/>
      <c r="Y592" s="35"/>
      <c r="Z592" s="35"/>
      <c r="AA592" s="35"/>
      <c r="AB592" s="35"/>
      <c r="AC592" s="35"/>
      <c r="AD592" s="35"/>
      <c r="AE592" s="35"/>
      <c r="AR592" s="197" t="s">
        <v>283</v>
      </c>
      <c r="AT592" s="197" t="s">
        <v>160</v>
      </c>
      <c r="AU592" s="197" t="s">
        <v>85</v>
      </c>
      <c r="AY592" s="18" t="s">
        <v>158</v>
      </c>
      <c r="BE592" s="198">
        <f t="shared" si="84"/>
        <v>0</v>
      </c>
      <c r="BF592" s="198">
        <f t="shared" si="85"/>
        <v>0</v>
      </c>
      <c r="BG592" s="198">
        <f t="shared" si="86"/>
        <v>0</v>
      </c>
      <c r="BH592" s="198">
        <f t="shared" si="87"/>
        <v>0</v>
      </c>
      <c r="BI592" s="198">
        <f t="shared" si="88"/>
        <v>0</v>
      </c>
      <c r="BJ592" s="18" t="s">
        <v>8</v>
      </c>
      <c r="BK592" s="198">
        <f t="shared" si="89"/>
        <v>0</v>
      </c>
      <c r="BL592" s="18" t="s">
        <v>283</v>
      </c>
      <c r="BM592" s="197" t="s">
        <v>5880</v>
      </c>
    </row>
    <row r="593" spans="1:65" s="2" customFormat="1" ht="33" customHeight="1">
      <c r="A593" s="35"/>
      <c r="B593" s="36"/>
      <c r="C593" s="187" t="s">
        <v>1663</v>
      </c>
      <c r="D593" s="187" t="s">
        <v>160</v>
      </c>
      <c r="E593" s="188" t="s">
        <v>3307</v>
      </c>
      <c r="F593" s="189" t="s">
        <v>3308</v>
      </c>
      <c r="G593" s="190" t="s">
        <v>498</v>
      </c>
      <c r="H593" s="191">
        <v>7</v>
      </c>
      <c r="I593" s="192"/>
      <c r="J593" s="191">
        <f t="shared" si="80"/>
        <v>0</v>
      </c>
      <c r="K593" s="189" t="s">
        <v>1</v>
      </c>
      <c r="L593" s="40"/>
      <c r="M593" s="193" t="s">
        <v>1</v>
      </c>
      <c r="N593" s="194" t="s">
        <v>41</v>
      </c>
      <c r="O593" s="72"/>
      <c r="P593" s="195">
        <f t="shared" si="81"/>
        <v>0</v>
      </c>
      <c r="Q593" s="195">
        <v>0</v>
      </c>
      <c r="R593" s="195">
        <f t="shared" si="82"/>
        <v>0</v>
      </c>
      <c r="S593" s="195">
        <v>0</v>
      </c>
      <c r="T593" s="196">
        <f t="shared" si="83"/>
        <v>0</v>
      </c>
      <c r="U593" s="35"/>
      <c r="V593" s="35"/>
      <c r="W593" s="35"/>
      <c r="X593" s="35"/>
      <c r="Y593" s="35"/>
      <c r="Z593" s="35"/>
      <c r="AA593" s="35"/>
      <c r="AB593" s="35"/>
      <c r="AC593" s="35"/>
      <c r="AD593" s="35"/>
      <c r="AE593" s="35"/>
      <c r="AR593" s="197" t="s">
        <v>283</v>
      </c>
      <c r="AT593" s="197" t="s">
        <v>160</v>
      </c>
      <c r="AU593" s="197" t="s">
        <v>85</v>
      </c>
      <c r="AY593" s="18" t="s">
        <v>158</v>
      </c>
      <c r="BE593" s="198">
        <f t="shared" si="84"/>
        <v>0</v>
      </c>
      <c r="BF593" s="198">
        <f t="shared" si="85"/>
        <v>0</v>
      </c>
      <c r="BG593" s="198">
        <f t="shared" si="86"/>
        <v>0</v>
      </c>
      <c r="BH593" s="198">
        <f t="shared" si="87"/>
        <v>0</v>
      </c>
      <c r="BI593" s="198">
        <f t="shared" si="88"/>
        <v>0</v>
      </c>
      <c r="BJ593" s="18" t="s">
        <v>8</v>
      </c>
      <c r="BK593" s="198">
        <f t="shared" si="89"/>
        <v>0</v>
      </c>
      <c r="BL593" s="18" t="s">
        <v>283</v>
      </c>
      <c r="BM593" s="197" t="s">
        <v>5881</v>
      </c>
    </row>
    <row r="594" spans="1:65" s="2" customFormat="1" ht="33" customHeight="1">
      <c r="A594" s="35"/>
      <c r="B594" s="36"/>
      <c r="C594" s="187" t="s">
        <v>1667</v>
      </c>
      <c r="D594" s="187" t="s">
        <v>160</v>
      </c>
      <c r="E594" s="188" t="s">
        <v>3311</v>
      </c>
      <c r="F594" s="189" t="s">
        <v>3312</v>
      </c>
      <c r="G594" s="190" t="s">
        <v>498</v>
      </c>
      <c r="H594" s="191">
        <v>2</v>
      </c>
      <c r="I594" s="192"/>
      <c r="J594" s="191">
        <f t="shared" si="80"/>
        <v>0</v>
      </c>
      <c r="K594" s="189" t="s">
        <v>1</v>
      </c>
      <c r="L594" s="40"/>
      <c r="M594" s="193" t="s">
        <v>1</v>
      </c>
      <c r="N594" s="194" t="s">
        <v>41</v>
      </c>
      <c r="O594" s="72"/>
      <c r="P594" s="195">
        <f t="shared" si="81"/>
        <v>0</v>
      </c>
      <c r="Q594" s="195">
        <v>0</v>
      </c>
      <c r="R594" s="195">
        <f t="shared" si="82"/>
        <v>0</v>
      </c>
      <c r="S594" s="195">
        <v>0</v>
      </c>
      <c r="T594" s="196">
        <f t="shared" si="83"/>
        <v>0</v>
      </c>
      <c r="U594" s="35"/>
      <c r="V594" s="35"/>
      <c r="W594" s="35"/>
      <c r="X594" s="35"/>
      <c r="Y594" s="35"/>
      <c r="Z594" s="35"/>
      <c r="AA594" s="35"/>
      <c r="AB594" s="35"/>
      <c r="AC594" s="35"/>
      <c r="AD594" s="35"/>
      <c r="AE594" s="35"/>
      <c r="AR594" s="197" t="s">
        <v>283</v>
      </c>
      <c r="AT594" s="197" t="s">
        <v>160</v>
      </c>
      <c r="AU594" s="197" t="s">
        <v>85</v>
      </c>
      <c r="AY594" s="18" t="s">
        <v>158</v>
      </c>
      <c r="BE594" s="198">
        <f t="shared" si="84"/>
        <v>0</v>
      </c>
      <c r="BF594" s="198">
        <f t="shared" si="85"/>
        <v>0</v>
      </c>
      <c r="BG594" s="198">
        <f t="shared" si="86"/>
        <v>0</v>
      </c>
      <c r="BH594" s="198">
        <f t="shared" si="87"/>
        <v>0</v>
      </c>
      <c r="BI594" s="198">
        <f t="shared" si="88"/>
        <v>0</v>
      </c>
      <c r="BJ594" s="18" t="s">
        <v>8</v>
      </c>
      <c r="BK594" s="198">
        <f t="shared" si="89"/>
        <v>0</v>
      </c>
      <c r="BL594" s="18" t="s">
        <v>283</v>
      </c>
      <c r="BM594" s="197" t="s">
        <v>5882</v>
      </c>
    </row>
    <row r="595" spans="1:65" s="2" customFormat="1" ht="33" customHeight="1">
      <c r="A595" s="35"/>
      <c r="B595" s="36"/>
      <c r="C595" s="187" t="s">
        <v>1671</v>
      </c>
      <c r="D595" s="187" t="s">
        <v>160</v>
      </c>
      <c r="E595" s="188" t="s">
        <v>3315</v>
      </c>
      <c r="F595" s="189" t="s">
        <v>3316</v>
      </c>
      <c r="G595" s="190" t="s">
        <v>498</v>
      </c>
      <c r="H595" s="191">
        <v>4</v>
      </c>
      <c r="I595" s="192"/>
      <c r="J595" s="191">
        <f t="shared" si="80"/>
        <v>0</v>
      </c>
      <c r="K595" s="189" t="s">
        <v>1</v>
      </c>
      <c r="L595" s="40"/>
      <c r="M595" s="193" t="s">
        <v>1</v>
      </c>
      <c r="N595" s="194" t="s">
        <v>41</v>
      </c>
      <c r="O595" s="72"/>
      <c r="P595" s="195">
        <f t="shared" si="81"/>
        <v>0</v>
      </c>
      <c r="Q595" s="195">
        <v>0</v>
      </c>
      <c r="R595" s="195">
        <f t="shared" si="82"/>
        <v>0</v>
      </c>
      <c r="S595" s="195">
        <v>0</v>
      </c>
      <c r="T595" s="196">
        <f t="shared" si="83"/>
        <v>0</v>
      </c>
      <c r="U595" s="35"/>
      <c r="V595" s="35"/>
      <c r="W595" s="35"/>
      <c r="X595" s="35"/>
      <c r="Y595" s="35"/>
      <c r="Z595" s="35"/>
      <c r="AA595" s="35"/>
      <c r="AB595" s="35"/>
      <c r="AC595" s="35"/>
      <c r="AD595" s="35"/>
      <c r="AE595" s="35"/>
      <c r="AR595" s="197" t="s">
        <v>283</v>
      </c>
      <c r="AT595" s="197" t="s">
        <v>160</v>
      </c>
      <c r="AU595" s="197" t="s">
        <v>85</v>
      </c>
      <c r="AY595" s="18" t="s">
        <v>158</v>
      </c>
      <c r="BE595" s="198">
        <f t="shared" si="84"/>
        <v>0</v>
      </c>
      <c r="BF595" s="198">
        <f t="shared" si="85"/>
        <v>0</v>
      </c>
      <c r="BG595" s="198">
        <f t="shared" si="86"/>
        <v>0</v>
      </c>
      <c r="BH595" s="198">
        <f t="shared" si="87"/>
        <v>0</v>
      </c>
      <c r="BI595" s="198">
        <f t="shared" si="88"/>
        <v>0</v>
      </c>
      <c r="BJ595" s="18" t="s">
        <v>8</v>
      </c>
      <c r="BK595" s="198">
        <f t="shared" si="89"/>
        <v>0</v>
      </c>
      <c r="BL595" s="18" t="s">
        <v>283</v>
      </c>
      <c r="BM595" s="197" t="s">
        <v>5883</v>
      </c>
    </row>
    <row r="596" spans="1:65" s="2" customFormat="1" ht="33" customHeight="1">
      <c r="A596" s="35"/>
      <c r="B596" s="36"/>
      <c r="C596" s="187" t="s">
        <v>1675</v>
      </c>
      <c r="D596" s="187" t="s">
        <v>160</v>
      </c>
      <c r="E596" s="188" t="s">
        <v>5884</v>
      </c>
      <c r="F596" s="189" t="s">
        <v>5885</v>
      </c>
      <c r="G596" s="190" t="s">
        <v>498</v>
      </c>
      <c r="H596" s="191">
        <v>2</v>
      </c>
      <c r="I596" s="192"/>
      <c r="J596" s="191">
        <f t="shared" si="80"/>
        <v>0</v>
      </c>
      <c r="K596" s="189" t="s">
        <v>1</v>
      </c>
      <c r="L596" s="40"/>
      <c r="M596" s="193" t="s">
        <v>1</v>
      </c>
      <c r="N596" s="194" t="s">
        <v>41</v>
      </c>
      <c r="O596" s="72"/>
      <c r="P596" s="195">
        <f t="shared" si="81"/>
        <v>0</v>
      </c>
      <c r="Q596" s="195">
        <v>0</v>
      </c>
      <c r="R596" s="195">
        <f t="shared" si="82"/>
        <v>0</v>
      </c>
      <c r="S596" s="195">
        <v>0</v>
      </c>
      <c r="T596" s="196">
        <f t="shared" si="83"/>
        <v>0</v>
      </c>
      <c r="U596" s="35"/>
      <c r="V596" s="35"/>
      <c r="W596" s="35"/>
      <c r="X596" s="35"/>
      <c r="Y596" s="35"/>
      <c r="Z596" s="35"/>
      <c r="AA596" s="35"/>
      <c r="AB596" s="35"/>
      <c r="AC596" s="35"/>
      <c r="AD596" s="35"/>
      <c r="AE596" s="35"/>
      <c r="AR596" s="197" t="s">
        <v>283</v>
      </c>
      <c r="AT596" s="197" t="s">
        <v>160</v>
      </c>
      <c r="AU596" s="197" t="s">
        <v>85</v>
      </c>
      <c r="AY596" s="18" t="s">
        <v>158</v>
      </c>
      <c r="BE596" s="198">
        <f t="shared" si="84"/>
        <v>0</v>
      </c>
      <c r="BF596" s="198">
        <f t="shared" si="85"/>
        <v>0</v>
      </c>
      <c r="BG596" s="198">
        <f t="shared" si="86"/>
        <v>0</v>
      </c>
      <c r="BH596" s="198">
        <f t="shared" si="87"/>
        <v>0</v>
      </c>
      <c r="BI596" s="198">
        <f t="shared" si="88"/>
        <v>0</v>
      </c>
      <c r="BJ596" s="18" t="s">
        <v>8</v>
      </c>
      <c r="BK596" s="198">
        <f t="shared" si="89"/>
        <v>0</v>
      </c>
      <c r="BL596" s="18" t="s">
        <v>283</v>
      </c>
      <c r="BM596" s="197" t="s">
        <v>5886</v>
      </c>
    </row>
    <row r="597" spans="1:65" s="2" customFormat="1" ht="16.5" customHeight="1">
      <c r="A597" s="35"/>
      <c r="B597" s="36"/>
      <c r="C597" s="187" t="s">
        <v>1679</v>
      </c>
      <c r="D597" s="187" t="s">
        <v>160</v>
      </c>
      <c r="E597" s="188" t="s">
        <v>5887</v>
      </c>
      <c r="F597" s="189" t="s">
        <v>5888</v>
      </c>
      <c r="G597" s="190" t="s">
        <v>498</v>
      </c>
      <c r="H597" s="191">
        <v>2</v>
      </c>
      <c r="I597" s="192"/>
      <c r="J597" s="191">
        <f t="shared" si="80"/>
        <v>0</v>
      </c>
      <c r="K597" s="189" t="s">
        <v>1</v>
      </c>
      <c r="L597" s="40"/>
      <c r="M597" s="193" t="s">
        <v>1</v>
      </c>
      <c r="N597" s="194" t="s">
        <v>41</v>
      </c>
      <c r="O597" s="72"/>
      <c r="P597" s="195">
        <f t="shared" si="81"/>
        <v>0</v>
      </c>
      <c r="Q597" s="195">
        <v>0</v>
      </c>
      <c r="R597" s="195">
        <f t="shared" si="82"/>
        <v>0</v>
      </c>
      <c r="S597" s="195">
        <v>0</v>
      </c>
      <c r="T597" s="196">
        <f t="shared" si="83"/>
        <v>0</v>
      </c>
      <c r="U597" s="35"/>
      <c r="V597" s="35"/>
      <c r="W597" s="35"/>
      <c r="X597" s="35"/>
      <c r="Y597" s="35"/>
      <c r="Z597" s="35"/>
      <c r="AA597" s="35"/>
      <c r="AB597" s="35"/>
      <c r="AC597" s="35"/>
      <c r="AD597" s="35"/>
      <c r="AE597" s="35"/>
      <c r="AR597" s="197" t="s">
        <v>283</v>
      </c>
      <c r="AT597" s="197" t="s">
        <v>160</v>
      </c>
      <c r="AU597" s="197" t="s">
        <v>85</v>
      </c>
      <c r="AY597" s="18" t="s">
        <v>158</v>
      </c>
      <c r="BE597" s="198">
        <f t="shared" si="84"/>
        <v>0</v>
      </c>
      <c r="BF597" s="198">
        <f t="shared" si="85"/>
        <v>0</v>
      </c>
      <c r="BG597" s="198">
        <f t="shared" si="86"/>
        <v>0</v>
      </c>
      <c r="BH597" s="198">
        <f t="shared" si="87"/>
        <v>0</v>
      </c>
      <c r="BI597" s="198">
        <f t="shared" si="88"/>
        <v>0</v>
      </c>
      <c r="BJ597" s="18" t="s">
        <v>8</v>
      </c>
      <c r="BK597" s="198">
        <f t="shared" si="89"/>
        <v>0</v>
      </c>
      <c r="BL597" s="18" t="s">
        <v>283</v>
      </c>
      <c r="BM597" s="197" t="s">
        <v>5889</v>
      </c>
    </row>
    <row r="598" spans="1:65" s="2" customFormat="1" ht="16.5" customHeight="1">
      <c r="A598" s="35"/>
      <c r="B598" s="36"/>
      <c r="C598" s="187" t="s">
        <v>1683</v>
      </c>
      <c r="D598" s="187" t="s">
        <v>160</v>
      </c>
      <c r="E598" s="188" t="s">
        <v>5890</v>
      </c>
      <c r="F598" s="189" t="s">
        <v>5891</v>
      </c>
      <c r="G598" s="190" t="s">
        <v>498</v>
      </c>
      <c r="H598" s="191">
        <v>2</v>
      </c>
      <c r="I598" s="192"/>
      <c r="J598" s="191">
        <f t="shared" si="80"/>
        <v>0</v>
      </c>
      <c r="K598" s="189" t="s">
        <v>1</v>
      </c>
      <c r="L598" s="40"/>
      <c r="M598" s="193" t="s">
        <v>1</v>
      </c>
      <c r="N598" s="194" t="s">
        <v>41</v>
      </c>
      <c r="O598" s="72"/>
      <c r="P598" s="195">
        <f t="shared" si="81"/>
        <v>0</v>
      </c>
      <c r="Q598" s="195">
        <v>0</v>
      </c>
      <c r="R598" s="195">
        <f t="shared" si="82"/>
        <v>0</v>
      </c>
      <c r="S598" s="195">
        <v>0</v>
      </c>
      <c r="T598" s="196">
        <f t="shared" si="83"/>
        <v>0</v>
      </c>
      <c r="U598" s="35"/>
      <c r="V598" s="35"/>
      <c r="W598" s="35"/>
      <c r="X598" s="35"/>
      <c r="Y598" s="35"/>
      <c r="Z598" s="35"/>
      <c r="AA598" s="35"/>
      <c r="AB598" s="35"/>
      <c r="AC598" s="35"/>
      <c r="AD598" s="35"/>
      <c r="AE598" s="35"/>
      <c r="AR598" s="197" t="s">
        <v>283</v>
      </c>
      <c r="AT598" s="197" t="s">
        <v>160</v>
      </c>
      <c r="AU598" s="197" t="s">
        <v>85</v>
      </c>
      <c r="AY598" s="18" t="s">
        <v>158</v>
      </c>
      <c r="BE598" s="198">
        <f t="shared" si="84"/>
        <v>0</v>
      </c>
      <c r="BF598" s="198">
        <f t="shared" si="85"/>
        <v>0</v>
      </c>
      <c r="BG598" s="198">
        <f t="shared" si="86"/>
        <v>0</v>
      </c>
      <c r="BH598" s="198">
        <f t="shared" si="87"/>
        <v>0</v>
      </c>
      <c r="BI598" s="198">
        <f t="shared" si="88"/>
        <v>0</v>
      </c>
      <c r="BJ598" s="18" t="s">
        <v>8</v>
      </c>
      <c r="BK598" s="198">
        <f t="shared" si="89"/>
        <v>0</v>
      </c>
      <c r="BL598" s="18" t="s">
        <v>283</v>
      </c>
      <c r="BM598" s="197" t="s">
        <v>5892</v>
      </c>
    </row>
    <row r="599" spans="1:65" s="2" customFormat="1" ht="16.5" customHeight="1">
      <c r="A599" s="35"/>
      <c r="B599" s="36"/>
      <c r="C599" s="187" t="s">
        <v>1687</v>
      </c>
      <c r="D599" s="187" t="s">
        <v>160</v>
      </c>
      <c r="E599" s="188" t="s">
        <v>3962</v>
      </c>
      <c r="F599" s="189" t="s">
        <v>3963</v>
      </c>
      <c r="G599" s="190" t="s">
        <v>498</v>
      </c>
      <c r="H599" s="191">
        <v>18</v>
      </c>
      <c r="I599" s="192"/>
      <c r="J599" s="191">
        <f t="shared" si="80"/>
        <v>0</v>
      </c>
      <c r="K599" s="189" t="s">
        <v>1</v>
      </c>
      <c r="L599" s="40"/>
      <c r="M599" s="193" t="s">
        <v>1</v>
      </c>
      <c r="N599" s="194" t="s">
        <v>41</v>
      </c>
      <c r="O599" s="72"/>
      <c r="P599" s="195">
        <f t="shared" si="81"/>
        <v>0</v>
      </c>
      <c r="Q599" s="195">
        <v>0</v>
      </c>
      <c r="R599" s="195">
        <f t="shared" si="82"/>
        <v>0</v>
      </c>
      <c r="S599" s="195">
        <v>0</v>
      </c>
      <c r="T599" s="196">
        <f t="shared" si="83"/>
        <v>0</v>
      </c>
      <c r="U599" s="35"/>
      <c r="V599" s="35"/>
      <c r="W599" s="35"/>
      <c r="X599" s="35"/>
      <c r="Y599" s="35"/>
      <c r="Z599" s="35"/>
      <c r="AA599" s="35"/>
      <c r="AB599" s="35"/>
      <c r="AC599" s="35"/>
      <c r="AD599" s="35"/>
      <c r="AE599" s="35"/>
      <c r="AR599" s="197" t="s">
        <v>283</v>
      </c>
      <c r="AT599" s="197" t="s">
        <v>160</v>
      </c>
      <c r="AU599" s="197" t="s">
        <v>85</v>
      </c>
      <c r="AY599" s="18" t="s">
        <v>158</v>
      </c>
      <c r="BE599" s="198">
        <f t="shared" si="84"/>
        <v>0</v>
      </c>
      <c r="BF599" s="198">
        <f t="shared" si="85"/>
        <v>0</v>
      </c>
      <c r="BG599" s="198">
        <f t="shared" si="86"/>
        <v>0</v>
      </c>
      <c r="BH599" s="198">
        <f t="shared" si="87"/>
        <v>0</v>
      </c>
      <c r="BI599" s="198">
        <f t="shared" si="88"/>
        <v>0</v>
      </c>
      <c r="BJ599" s="18" t="s">
        <v>8</v>
      </c>
      <c r="BK599" s="198">
        <f t="shared" si="89"/>
        <v>0</v>
      </c>
      <c r="BL599" s="18" t="s">
        <v>283</v>
      </c>
      <c r="BM599" s="197" t="s">
        <v>5893</v>
      </c>
    </row>
    <row r="600" spans="1:65" s="2" customFormat="1" ht="21.75" customHeight="1">
      <c r="A600" s="35"/>
      <c r="B600" s="36"/>
      <c r="C600" s="187" t="s">
        <v>1691</v>
      </c>
      <c r="D600" s="187" t="s">
        <v>160</v>
      </c>
      <c r="E600" s="188" t="s">
        <v>3165</v>
      </c>
      <c r="F600" s="189" t="s">
        <v>3166</v>
      </c>
      <c r="G600" s="190" t="s">
        <v>498</v>
      </c>
      <c r="H600" s="191">
        <v>1</v>
      </c>
      <c r="I600" s="192"/>
      <c r="J600" s="191">
        <f t="shared" si="80"/>
        <v>0</v>
      </c>
      <c r="K600" s="189" t="s">
        <v>1</v>
      </c>
      <c r="L600" s="40"/>
      <c r="M600" s="193" t="s">
        <v>1</v>
      </c>
      <c r="N600" s="194" t="s">
        <v>41</v>
      </c>
      <c r="O600" s="72"/>
      <c r="P600" s="195">
        <f t="shared" si="81"/>
        <v>0</v>
      </c>
      <c r="Q600" s="195">
        <v>0</v>
      </c>
      <c r="R600" s="195">
        <f t="shared" si="82"/>
        <v>0</v>
      </c>
      <c r="S600" s="195">
        <v>0</v>
      </c>
      <c r="T600" s="196">
        <f t="shared" si="83"/>
        <v>0</v>
      </c>
      <c r="U600" s="35"/>
      <c r="V600" s="35"/>
      <c r="W600" s="35"/>
      <c r="X600" s="35"/>
      <c r="Y600" s="35"/>
      <c r="Z600" s="35"/>
      <c r="AA600" s="35"/>
      <c r="AB600" s="35"/>
      <c r="AC600" s="35"/>
      <c r="AD600" s="35"/>
      <c r="AE600" s="35"/>
      <c r="AR600" s="197" t="s">
        <v>283</v>
      </c>
      <c r="AT600" s="197" t="s">
        <v>160</v>
      </c>
      <c r="AU600" s="197" t="s">
        <v>85</v>
      </c>
      <c r="AY600" s="18" t="s">
        <v>158</v>
      </c>
      <c r="BE600" s="198">
        <f t="shared" si="84"/>
        <v>0</v>
      </c>
      <c r="BF600" s="198">
        <f t="shared" si="85"/>
        <v>0</v>
      </c>
      <c r="BG600" s="198">
        <f t="shared" si="86"/>
        <v>0</v>
      </c>
      <c r="BH600" s="198">
        <f t="shared" si="87"/>
        <v>0</v>
      </c>
      <c r="BI600" s="198">
        <f t="shared" si="88"/>
        <v>0</v>
      </c>
      <c r="BJ600" s="18" t="s">
        <v>8</v>
      </c>
      <c r="BK600" s="198">
        <f t="shared" si="89"/>
        <v>0</v>
      </c>
      <c r="BL600" s="18" t="s">
        <v>283</v>
      </c>
      <c r="BM600" s="197" t="s">
        <v>5894</v>
      </c>
    </row>
    <row r="601" spans="1:65" s="2" customFormat="1" ht="21.75" customHeight="1">
      <c r="A601" s="35"/>
      <c r="B601" s="36"/>
      <c r="C601" s="187" t="s">
        <v>1695</v>
      </c>
      <c r="D601" s="187" t="s">
        <v>160</v>
      </c>
      <c r="E601" s="188" t="s">
        <v>5895</v>
      </c>
      <c r="F601" s="189" t="s">
        <v>5896</v>
      </c>
      <c r="G601" s="190" t="s">
        <v>498</v>
      </c>
      <c r="H601" s="191">
        <v>1</v>
      </c>
      <c r="I601" s="192"/>
      <c r="J601" s="191">
        <f t="shared" si="80"/>
        <v>0</v>
      </c>
      <c r="K601" s="189" t="s">
        <v>1</v>
      </c>
      <c r="L601" s="40"/>
      <c r="M601" s="193" t="s">
        <v>1</v>
      </c>
      <c r="N601" s="194" t="s">
        <v>41</v>
      </c>
      <c r="O601" s="72"/>
      <c r="P601" s="195">
        <f t="shared" si="81"/>
        <v>0</v>
      </c>
      <c r="Q601" s="195">
        <v>0</v>
      </c>
      <c r="R601" s="195">
        <f t="shared" si="82"/>
        <v>0</v>
      </c>
      <c r="S601" s="195">
        <v>0</v>
      </c>
      <c r="T601" s="196">
        <f t="shared" si="83"/>
        <v>0</v>
      </c>
      <c r="U601" s="35"/>
      <c r="V601" s="35"/>
      <c r="W601" s="35"/>
      <c r="X601" s="35"/>
      <c r="Y601" s="35"/>
      <c r="Z601" s="35"/>
      <c r="AA601" s="35"/>
      <c r="AB601" s="35"/>
      <c r="AC601" s="35"/>
      <c r="AD601" s="35"/>
      <c r="AE601" s="35"/>
      <c r="AR601" s="197" t="s">
        <v>283</v>
      </c>
      <c r="AT601" s="197" t="s">
        <v>160</v>
      </c>
      <c r="AU601" s="197" t="s">
        <v>85</v>
      </c>
      <c r="AY601" s="18" t="s">
        <v>158</v>
      </c>
      <c r="BE601" s="198">
        <f t="shared" si="84"/>
        <v>0</v>
      </c>
      <c r="BF601" s="198">
        <f t="shared" si="85"/>
        <v>0</v>
      </c>
      <c r="BG601" s="198">
        <f t="shared" si="86"/>
        <v>0</v>
      </c>
      <c r="BH601" s="198">
        <f t="shared" si="87"/>
        <v>0</v>
      </c>
      <c r="BI601" s="198">
        <f t="shared" si="88"/>
        <v>0</v>
      </c>
      <c r="BJ601" s="18" t="s">
        <v>8</v>
      </c>
      <c r="BK601" s="198">
        <f t="shared" si="89"/>
        <v>0</v>
      </c>
      <c r="BL601" s="18" t="s">
        <v>283</v>
      </c>
      <c r="BM601" s="197" t="s">
        <v>5897</v>
      </c>
    </row>
    <row r="602" spans="1:65" s="2" customFormat="1" ht="16.5" customHeight="1">
      <c r="A602" s="35"/>
      <c r="B602" s="36"/>
      <c r="C602" s="187" t="s">
        <v>1699</v>
      </c>
      <c r="D602" s="187" t="s">
        <v>160</v>
      </c>
      <c r="E602" s="188" t="s">
        <v>5898</v>
      </c>
      <c r="F602" s="189" t="s">
        <v>5899</v>
      </c>
      <c r="G602" s="190" t="s">
        <v>498</v>
      </c>
      <c r="H602" s="191">
        <v>1</v>
      </c>
      <c r="I602" s="192"/>
      <c r="J602" s="191">
        <f t="shared" si="80"/>
        <v>0</v>
      </c>
      <c r="K602" s="189" t="s">
        <v>1</v>
      </c>
      <c r="L602" s="40"/>
      <c r="M602" s="193" t="s">
        <v>1</v>
      </c>
      <c r="N602" s="194" t="s">
        <v>41</v>
      </c>
      <c r="O602" s="72"/>
      <c r="P602" s="195">
        <f t="shared" si="81"/>
        <v>0</v>
      </c>
      <c r="Q602" s="195">
        <v>0</v>
      </c>
      <c r="R602" s="195">
        <f t="shared" si="82"/>
        <v>0</v>
      </c>
      <c r="S602" s="195">
        <v>0</v>
      </c>
      <c r="T602" s="196">
        <f t="shared" si="83"/>
        <v>0</v>
      </c>
      <c r="U602" s="35"/>
      <c r="V602" s="35"/>
      <c r="W602" s="35"/>
      <c r="X602" s="35"/>
      <c r="Y602" s="35"/>
      <c r="Z602" s="35"/>
      <c r="AA602" s="35"/>
      <c r="AB602" s="35"/>
      <c r="AC602" s="35"/>
      <c r="AD602" s="35"/>
      <c r="AE602" s="35"/>
      <c r="AR602" s="197" t="s">
        <v>283</v>
      </c>
      <c r="AT602" s="197" t="s">
        <v>160</v>
      </c>
      <c r="AU602" s="197" t="s">
        <v>85</v>
      </c>
      <c r="AY602" s="18" t="s">
        <v>158</v>
      </c>
      <c r="BE602" s="198">
        <f t="shared" si="84"/>
        <v>0</v>
      </c>
      <c r="BF602" s="198">
        <f t="shared" si="85"/>
        <v>0</v>
      </c>
      <c r="BG602" s="198">
        <f t="shared" si="86"/>
        <v>0</v>
      </c>
      <c r="BH602" s="198">
        <f t="shared" si="87"/>
        <v>0</v>
      </c>
      <c r="BI602" s="198">
        <f t="shared" si="88"/>
        <v>0</v>
      </c>
      <c r="BJ602" s="18" t="s">
        <v>8</v>
      </c>
      <c r="BK602" s="198">
        <f t="shared" si="89"/>
        <v>0</v>
      </c>
      <c r="BL602" s="18" t="s">
        <v>283</v>
      </c>
      <c r="BM602" s="197" t="s">
        <v>5900</v>
      </c>
    </row>
    <row r="603" spans="1:65" s="2" customFormat="1" ht="16.5" customHeight="1">
      <c r="A603" s="35"/>
      <c r="B603" s="36"/>
      <c r="C603" s="187" t="s">
        <v>1703</v>
      </c>
      <c r="D603" s="187" t="s">
        <v>160</v>
      </c>
      <c r="E603" s="188" t="s">
        <v>5901</v>
      </c>
      <c r="F603" s="189" t="s">
        <v>5902</v>
      </c>
      <c r="G603" s="190" t="s">
        <v>498</v>
      </c>
      <c r="H603" s="191">
        <v>2</v>
      </c>
      <c r="I603" s="192"/>
      <c r="J603" s="191">
        <f t="shared" si="80"/>
        <v>0</v>
      </c>
      <c r="K603" s="189" t="s">
        <v>1</v>
      </c>
      <c r="L603" s="40"/>
      <c r="M603" s="193" t="s">
        <v>1</v>
      </c>
      <c r="N603" s="194" t="s">
        <v>41</v>
      </c>
      <c r="O603" s="72"/>
      <c r="P603" s="195">
        <f t="shared" si="81"/>
        <v>0</v>
      </c>
      <c r="Q603" s="195">
        <v>0</v>
      </c>
      <c r="R603" s="195">
        <f t="shared" si="82"/>
        <v>0</v>
      </c>
      <c r="S603" s="195">
        <v>0</v>
      </c>
      <c r="T603" s="196">
        <f t="shared" si="83"/>
        <v>0</v>
      </c>
      <c r="U603" s="35"/>
      <c r="V603" s="35"/>
      <c r="W603" s="35"/>
      <c r="X603" s="35"/>
      <c r="Y603" s="35"/>
      <c r="Z603" s="35"/>
      <c r="AA603" s="35"/>
      <c r="AB603" s="35"/>
      <c r="AC603" s="35"/>
      <c r="AD603" s="35"/>
      <c r="AE603" s="35"/>
      <c r="AR603" s="197" t="s">
        <v>283</v>
      </c>
      <c r="AT603" s="197" t="s">
        <v>160</v>
      </c>
      <c r="AU603" s="197" t="s">
        <v>85</v>
      </c>
      <c r="AY603" s="18" t="s">
        <v>158</v>
      </c>
      <c r="BE603" s="198">
        <f t="shared" si="84"/>
        <v>0</v>
      </c>
      <c r="BF603" s="198">
        <f t="shared" si="85"/>
        <v>0</v>
      </c>
      <c r="BG603" s="198">
        <f t="shared" si="86"/>
        <v>0</v>
      </c>
      <c r="BH603" s="198">
        <f t="shared" si="87"/>
        <v>0</v>
      </c>
      <c r="BI603" s="198">
        <f t="shared" si="88"/>
        <v>0</v>
      </c>
      <c r="BJ603" s="18" t="s">
        <v>8</v>
      </c>
      <c r="BK603" s="198">
        <f t="shared" si="89"/>
        <v>0</v>
      </c>
      <c r="BL603" s="18" t="s">
        <v>283</v>
      </c>
      <c r="BM603" s="197" t="s">
        <v>5903</v>
      </c>
    </row>
    <row r="604" spans="1:65" s="2" customFormat="1" ht="16.5" customHeight="1">
      <c r="A604" s="35"/>
      <c r="B604" s="36"/>
      <c r="C604" s="187" t="s">
        <v>1707</v>
      </c>
      <c r="D604" s="187" t="s">
        <v>160</v>
      </c>
      <c r="E604" s="188" t="s">
        <v>3351</v>
      </c>
      <c r="F604" s="189" t="s">
        <v>3703</v>
      </c>
      <c r="G604" s="190" t="s">
        <v>498</v>
      </c>
      <c r="H604" s="191">
        <v>10</v>
      </c>
      <c r="I604" s="192"/>
      <c r="J604" s="191">
        <f t="shared" si="80"/>
        <v>0</v>
      </c>
      <c r="K604" s="189" t="s">
        <v>1</v>
      </c>
      <c r="L604" s="40"/>
      <c r="M604" s="193" t="s">
        <v>1</v>
      </c>
      <c r="N604" s="194" t="s">
        <v>41</v>
      </c>
      <c r="O604" s="72"/>
      <c r="P604" s="195">
        <f t="shared" si="81"/>
        <v>0</v>
      </c>
      <c r="Q604" s="195">
        <v>0</v>
      </c>
      <c r="R604" s="195">
        <f t="shared" si="82"/>
        <v>0</v>
      </c>
      <c r="S604" s="195">
        <v>0</v>
      </c>
      <c r="T604" s="196">
        <f t="shared" si="83"/>
        <v>0</v>
      </c>
      <c r="U604" s="35"/>
      <c r="V604" s="35"/>
      <c r="W604" s="35"/>
      <c r="X604" s="35"/>
      <c r="Y604" s="35"/>
      <c r="Z604" s="35"/>
      <c r="AA604" s="35"/>
      <c r="AB604" s="35"/>
      <c r="AC604" s="35"/>
      <c r="AD604" s="35"/>
      <c r="AE604" s="35"/>
      <c r="AR604" s="197" t="s">
        <v>283</v>
      </c>
      <c r="AT604" s="197" t="s">
        <v>160</v>
      </c>
      <c r="AU604" s="197" t="s">
        <v>85</v>
      </c>
      <c r="AY604" s="18" t="s">
        <v>158</v>
      </c>
      <c r="BE604" s="198">
        <f t="shared" si="84"/>
        <v>0</v>
      </c>
      <c r="BF604" s="198">
        <f t="shared" si="85"/>
        <v>0</v>
      </c>
      <c r="BG604" s="198">
        <f t="shared" si="86"/>
        <v>0</v>
      </c>
      <c r="BH604" s="198">
        <f t="shared" si="87"/>
        <v>0</v>
      </c>
      <c r="BI604" s="198">
        <f t="shared" si="88"/>
        <v>0</v>
      </c>
      <c r="BJ604" s="18" t="s">
        <v>8</v>
      </c>
      <c r="BK604" s="198">
        <f t="shared" si="89"/>
        <v>0</v>
      </c>
      <c r="BL604" s="18" t="s">
        <v>283</v>
      </c>
      <c r="BM604" s="197" t="s">
        <v>5904</v>
      </c>
    </row>
    <row r="605" spans="1:65" s="2" customFormat="1" ht="16.5" customHeight="1">
      <c r="A605" s="35"/>
      <c r="B605" s="36"/>
      <c r="C605" s="187" t="s">
        <v>1711</v>
      </c>
      <c r="D605" s="187" t="s">
        <v>160</v>
      </c>
      <c r="E605" s="188" t="s">
        <v>5905</v>
      </c>
      <c r="F605" s="189" t="s">
        <v>5906</v>
      </c>
      <c r="G605" s="190" t="s">
        <v>498</v>
      </c>
      <c r="H605" s="191">
        <v>2</v>
      </c>
      <c r="I605" s="192"/>
      <c r="J605" s="191">
        <f t="shared" si="80"/>
        <v>0</v>
      </c>
      <c r="K605" s="189" t="s">
        <v>1</v>
      </c>
      <c r="L605" s="40"/>
      <c r="M605" s="193" t="s">
        <v>1</v>
      </c>
      <c r="N605" s="194" t="s">
        <v>41</v>
      </c>
      <c r="O605" s="72"/>
      <c r="P605" s="195">
        <f t="shared" si="81"/>
        <v>0</v>
      </c>
      <c r="Q605" s="195">
        <v>0</v>
      </c>
      <c r="R605" s="195">
        <f t="shared" si="82"/>
        <v>0</v>
      </c>
      <c r="S605" s="195">
        <v>0</v>
      </c>
      <c r="T605" s="196">
        <f t="shared" si="83"/>
        <v>0</v>
      </c>
      <c r="U605" s="35"/>
      <c r="V605" s="35"/>
      <c r="W605" s="35"/>
      <c r="X605" s="35"/>
      <c r="Y605" s="35"/>
      <c r="Z605" s="35"/>
      <c r="AA605" s="35"/>
      <c r="AB605" s="35"/>
      <c r="AC605" s="35"/>
      <c r="AD605" s="35"/>
      <c r="AE605" s="35"/>
      <c r="AR605" s="197" t="s">
        <v>283</v>
      </c>
      <c r="AT605" s="197" t="s">
        <v>160</v>
      </c>
      <c r="AU605" s="197" t="s">
        <v>85</v>
      </c>
      <c r="AY605" s="18" t="s">
        <v>158</v>
      </c>
      <c r="BE605" s="198">
        <f t="shared" si="84"/>
        <v>0</v>
      </c>
      <c r="BF605" s="198">
        <f t="shared" si="85"/>
        <v>0</v>
      </c>
      <c r="BG605" s="198">
        <f t="shared" si="86"/>
        <v>0</v>
      </c>
      <c r="BH605" s="198">
        <f t="shared" si="87"/>
        <v>0</v>
      </c>
      <c r="BI605" s="198">
        <f t="shared" si="88"/>
        <v>0</v>
      </c>
      <c r="BJ605" s="18" t="s">
        <v>8</v>
      </c>
      <c r="BK605" s="198">
        <f t="shared" si="89"/>
        <v>0</v>
      </c>
      <c r="BL605" s="18" t="s">
        <v>283</v>
      </c>
      <c r="BM605" s="197" t="s">
        <v>5907</v>
      </c>
    </row>
    <row r="606" spans="1:65" s="2" customFormat="1" ht="16.5" customHeight="1">
      <c r="A606" s="35"/>
      <c r="B606" s="36"/>
      <c r="C606" s="187" t="s">
        <v>1715</v>
      </c>
      <c r="D606" s="187" t="s">
        <v>160</v>
      </c>
      <c r="E606" s="188" t="s">
        <v>5908</v>
      </c>
      <c r="F606" s="189" t="s">
        <v>5909</v>
      </c>
      <c r="G606" s="190" t="s">
        <v>498</v>
      </c>
      <c r="H606" s="191">
        <v>1</v>
      </c>
      <c r="I606" s="192"/>
      <c r="J606" s="191">
        <f t="shared" si="80"/>
        <v>0</v>
      </c>
      <c r="K606" s="189" t="s">
        <v>1</v>
      </c>
      <c r="L606" s="40"/>
      <c r="M606" s="193" t="s">
        <v>1</v>
      </c>
      <c r="N606" s="194" t="s">
        <v>41</v>
      </c>
      <c r="O606" s="72"/>
      <c r="P606" s="195">
        <f t="shared" si="81"/>
        <v>0</v>
      </c>
      <c r="Q606" s="195">
        <v>0</v>
      </c>
      <c r="R606" s="195">
        <f t="shared" si="82"/>
        <v>0</v>
      </c>
      <c r="S606" s="195">
        <v>0</v>
      </c>
      <c r="T606" s="196">
        <f t="shared" si="83"/>
        <v>0</v>
      </c>
      <c r="U606" s="35"/>
      <c r="V606" s="35"/>
      <c r="W606" s="35"/>
      <c r="X606" s="35"/>
      <c r="Y606" s="35"/>
      <c r="Z606" s="35"/>
      <c r="AA606" s="35"/>
      <c r="AB606" s="35"/>
      <c r="AC606" s="35"/>
      <c r="AD606" s="35"/>
      <c r="AE606" s="35"/>
      <c r="AR606" s="197" t="s">
        <v>283</v>
      </c>
      <c r="AT606" s="197" t="s">
        <v>160</v>
      </c>
      <c r="AU606" s="197" t="s">
        <v>85</v>
      </c>
      <c r="AY606" s="18" t="s">
        <v>158</v>
      </c>
      <c r="BE606" s="198">
        <f t="shared" si="84"/>
        <v>0</v>
      </c>
      <c r="BF606" s="198">
        <f t="shared" si="85"/>
        <v>0</v>
      </c>
      <c r="BG606" s="198">
        <f t="shared" si="86"/>
        <v>0</v>
      </c>
      <c r="BH606" s="198">
        <f t="shared" si="87"/>
        <v>0</v>
      </c>
      <c r="BI606" s="198">
        <f t="shared" si="88"/>
        <v>0</v>
      </c>
      <c r="BJ606" s="18" t="s">
        <v>8</v>
      </c>
      <c r="BK606" s="198">
        <f t="shared" si="89"/>
        <v>0</v>
      </c>
      <c r="BL606" s="18" t="s">
        <v>283</v>
      </c>
      <c r="BM606" s="197" t="s">
        <v>5910</v>
      </c>
    </row>
    <row r="607" spans="1:65" s="2" customFormat="1" ht="24">
      <c r="A607" s="35"/>
      <c r="B607" s="36"/>
      <c r="C607" s="187" t="s">
        <v>1720</v>
      </c>
      <c r="D607" s="187" t="s">
        <v>160</v>
      </c>
      <c r="E607" s="188" t="s">
        <v>5911</v>
      </c>
      <c r="F607" s="189" t="s">
        <v>5912</v>
      </c>
      <c r="G607" s="190" t="s">
        <v>498</v>
      </c>
      <c r="H607" s="191">
        <v>1</v>
      </c>
      <c r="I607" s="192"/>
      <c r="J607" s="191">
        <f t="shared" si="80"/>
        <v>0</v>
      </c>
      <c r="K607" s="189" t="s">
        <v>1</v>
      </c>
      <c r="L607" s="40"/>
      <c r="M607" s="193" t="s">
        <v>1</v>
      </c>
      <c r="N607" s="194" t="s">
        <v>41</v>
      </c>
      <c r="O607" s="72"/>
      <c r="P607" s="195">
        <f t="shared" si="81"/>
        <v>0</v>
      </c>
      <c r="Q607" s="195">
        <v>0</v>
      </c>
      <c r="R607" s="195">
        <f t="shared" si="82"/>
        <v>0</v>
      </c>
      <c r="S607" s="195">
        <v>0</v>
      </c>
      <c r="T607" s="196">
        <f t="shared" si="83"/>
        <v>0</v>
      </c>
      <c r="U607" s="35"/>
      <c r="V607" s="35"/>
      <c r="W607" s="35"/>
      <c r="X607" s="35"/>
      <c r="Y607" s="35"/>
      <c r="Z607" s="35"/>
      <c r="AA607" s="35"/>
      <c r="AB607" s="35"/>
      <c r="AC607" s="35"/>
      <c r="AD607" s="35"/>
      <c r="AE607" s="35"/>
      <c r="AR607" s="197" t="s">
        <v>283</v>
      </c>
      <c r="AT607" s="197" t="s">
        <v>160</v>
      </c>
      <c r="AU607" s="197" t="s">
        <v>85</v>
      </c>
      <c r="AY607" s="18" t="s">
        <v>158</v>
      </c>
      <c r="BE607" s="198">
        <f t="shared" si="84"/>
        <v>0</v>
      </c>
      <c r="BF607" s="198">
        <f t="shared" si="85"/>
        <v>0</v>
      </c>
      <c r="BG607" s="198">
        <f t="shared" si="86"/>
        <v>0</v>
      </c>
      <c r="BH607" s="198">
        <f t="shared" si="87"/>
        <v>0</v>
      </c>
      <c r="BI607" s="198">
        <f t="shared" si="88"/>
        <v>0</v>
      </c>
      <c r="BJ607" s="18" t="s">
        <v>8</v>
      </c>
      <c r="BK607" s="198">
        <f t="shared" si="89"/>
        <v>0</v>
      </c>
      <c r="BL607" s="18" t="s">
        <v>283</v>
      </c>
      <c r="BM607" s="197" t="s">
        <v>5913</v>
      </c>
    </row>
    <row r="608" spans="1:65" s="2" customFormat="1" ht="24">
      <c r="A608" s="35"/>
      <c r="B608" s="36"/>
      <c r="C608" s="187" t="s">
        <v>1724</v>
      </c>
      <c r="D608" s="187" t="s">
        <v>160</v>
      </c>
      <c r="E608" s="188" t="s">
        <v>5914</v>
      </c>
      <c r="F608" s="189" t="s">
        <v>5915</v>
      </c>
      <c r="G608" s="190" t="s">
        <v>498</v>
      </c>
      <c r="H608" s="191">
        <v>1</v>
      </c>
      <c r="I608" s="192"/>
      <c r="J608" s="191">
        <f t="shared" si="80"/>
        <v>0</v>
      </c>
      <c r="K608" s="189" t="s">
        <v>1</v>
      </c>
      <c r="L608" s="40"/>
      <c r="M608" s="193" t="s">
        <v>1</v>
      </c>
      <c r="N608" s="194" t="s">
        <v>41</v>
      </c>
      <c r="O608" s="72"/>
      <c r="P608" s="195">
        <f t="shared" si="81"/>
        <v>0</v>
      </c>
      <c r="Q608" s="195">
        <v>0</v>
      </c>
      <c r="R608" s="195">
        <f t="shared" si="82"/>
        <v>0</v>
      </c>
      <c r="S608" s="195">
        <v>0</v>
      </c>
      <c r="T608" s="196">
        <f t="shared" si="83"/>
        <v>0</v>
      </c>
      <c r="U608" s="35"/>
      <c r="V608" s="35"/>
      <c r="W608" s="35"/>
      <c r="X608" s="35"/>
      <c r="Y608" s="35"/>
      <c r="Z608" s="35"/>
      <c r="AA608" s="35"/>
      <c r="AB608" s="35"/>
      <c r="AC608" s="35"/>
      <c r="AD608" s="35"/>
      <c r="AE608" s="35"/>
      <c r="AR608" s="197" t="s">
        <v>283</v>
      </c>
      <c r="AT608" s="197" t="s">
        <v>160</v>
      </c>
      <c r="AU608" s="197" t="s">
        <v>85</v>
      </c>
      <c r="AY608" s="18" t="s">
        <v>158</v>
      </c>
      <c r="BE608" s="198">
        <f t="shared" si="84"/>
        <v>0</v>
      </c>
      <c r="BF608" s="198">
        <f t="shared" si="85"/>
        <v>0</v>
      </c>
      <c r="BG608" s="198">
        <f t="shared" si="86"/>
        <v>0</v>
      </c>
      <c r="BH608" s="198">
        <f t="shared" si="87"/>
        <v>0</v>
      </c>
      <c r="BI608" s="198">
        <f t="shared" si="88"/>
        <v>0</v>
      </c>
      <c r="BJ608" s="18" t="s">
        <v>8</v>
      </c>
      <c r="BK608" s="198">
        <f t="shared" si="89"/>
        <v>0</v>
      </c>
      <c r="BL608" s="18" t="s">
        <v>283</v>
      </c>
      <c r="BM608" s="197" t="s">
        <v>5916</v>
      </c>
    </row>
    <row r="609" spans="1:65" s="2" customFormat="1" ht="24">
      <c r="A609" s="35"/>
      <c r="B609" s="36"/>
      <c r="C609" s="187" t="s">
        <v>1728</v>
      </c>
      <c r="D609" s="187" t="s">
        <v>160</v>
      </c>
      <c r="E609" s="188" t="s">
        <v>5917</v>
      </c>
      <c r="F609" s="189" t="s">
        <v>5918</v>
      </c>
      <c r="G609" s="190" t="s">
        <v>498</v>
      </c>
      <c r="H609" s="191">
        <v>1</v>
      </c>
      <c r="I609" s="192"/>
      <c r="J609" s="191">
        <f t="shared" si="80"/>
        <v>0</v>
      </c>
      <c r="K609" s="189" t="s">
        <v>1</v>
      </c>
      <c r="L609" s="40"/>
      <c r="M609" s="193" t="s">
        <v>1</v>
      </c>
      <c r="N609" s="194" t="s">
        <v>41</v>
      </c>
      <c r="O609" s="72"/>
      <c r="P609" s="195">
        <f t="shared" si="81"/>
        <v>0</v>
      </c>
      <c r="Q609" s="195">
        <v>0</v>
      </c>
      <c r="R609" s="195">
        <f t="shared" si="82"/>
        <v>0</v>
      </c>
      <c r="S609" s="195">
        <v>0</v>
      </c>
      <c r="T609" s="196">
        <f t="shared" si="83"/>
        <v>0</v>
      </c>
      <c r="U609" s="35"/>
      <c r="V609" s="35"/>
      <c r="W609" s="35"/>
      <c r="X609" s="35"/>
      <c r="Y609" s="35"/>
      <c r="Z609" s="35"/>
      <c r="AA609" s="35"/>
      <c r="AB609" s="35"/>
      <c r="AC609" s="35"/>
      <c r="AD609" s="35"/>
      <c r="AE609" s="35"/>
      <c r="AR609" s="197" t="s">
        <v>283</v>
      </c>
      <c r="AT609" s="197" t="s">
        <v>160</v>
      </c>
      <c r="AU609" s="197" t="s">
        <v>85</v>
      </c>
      <c r="AY609" s="18" t="s">
        <v>158</v>
      </c>
      <c r="BE609" s="198">
        <f t="shared" si="84"/>
        <v>0</v>
      </c>
      <c r="BF609" s="198">
        <f t="shared" si="85"/>
        <v>0</v>
      </c>
      <c r="BG609" s="198">
        <f t="shared" si="86"/>
        <v>0</v>
      </c>
      <c r="BH609" s="198">
        <f t="shared" si="87"/>
        <v>0</v>
      </c>
      <c r="BI609" s="198">
        <f t="shared" si="88"/>
        <v>0</v>
      </c>
      <c r="BJ609" s="18" t="s">
        <v>8</v>
      </c>
      <c r="BK609" s="198">
        <f t="shared" si="89"/>
        <v>0</v>
      </c>
      <c r="BL609" s="18" t="s">
        <v>283</v>
      </c>
      <c r="BM609" s="197" t="s">
        <v>5919</v>
      </c>
    </row>
    <row r="610" spans="1:65" s="2" customFormat="1" ht="24">
      <c r="A610" s="35"/>
      <c r="B610" s="36"/>
      <c r="C610" s="187" t="s">
        <v>1732</v>
      </c>
      <c r="D610" s="187" t="s">
        <v>160</v>
      </c>
      <c r="E610" s="188" t="s">
        <v>5920</v>
      </c>
      <c r="F610" s="189" t="s">
        <v>3189</v>
      </c>
      <c r="G610" s="190" t="s">
        <v>498</v>
      </c>
      <c r="H610" s="191">
        <v>1</v>
      </c>
      <c r="I610" s="192"/>
      <c r="J610" s="191">
        <f t="shared" si="80"/>
        <v>0</v>
      </c>
      <c r="K610" s="189" t="s">
        <v>1</v>
      </c>
      <c r="L610" s="40"/>
      <c r="M610" s="193" t="s">
        <v>1</v>
      </c>
      <c r="N610" s="194" t="s">
        <v>41</v>
      </c>
      <c r="O610" s="72"/>
      <c r="P610" s="195">
        <f t="shared" si="81"/>
        <v>0</v>
      </c>
      <c r="Q610" s="195">
        <v>0</v>
      </c>
      <c r="R610" s="195">
        <f t="shared" si="82"/>
        <v>0</v>
      </c>
      <c r="S610" s="195">
        <v>0</v>
      </c>
      <c r="T610" s="196">
        <f t="shared" si="83"/>
        <v>0</v>
      </c>
      <c r="U610" s="35"/>
      <c r="V610" s="35"/>
      <c r="W610" s="35"/>
      <c r="X610" s="35"/>
      <c r="Y610" s="35"/>
      <c r="Z610" s="35"/>
      <c r="AA610" s="35"/>
      <c r="AB610" s="35"/>
      <c r="AC610" s="35"/>
      <c r="AD610" s="35"/>
      <c r="AE610" s="35"/>
      <c r="AR610" s="197" t="s">
        <v>283</v>
      </c>
      <c r="AT610" s="197" t="s">
        <v>160</v>
      </c>
      <c r="AU610" s="197" t="s">
        <v>85</v>
      </c>
      <c r="AY610" s="18" t="s">
        <v>158</v>
      </c>
      <c r="BE610" s="198">
        <f t="shared" si="84"/>
        <v>0</v>
      </c>
      <c r="BF610" s="198">
        <f t="shared" si="85"/>
        <v>0</v>
      </c>
      <c r="BG610" s="198">
        <f t="shared" si="86"/>
        <v>0</v>
      </c>
      <c r="BH610" s="198">
        <f t="shared" si="87"/>
        <v>0</v>
      </c>
      <c r="BI610" s="198">
        <f t="shared" si="88"/>
        <v>0</v>
      </c>
      <c r="BJ610" s="18" t="s">
        <v>8</v>
      </c>
      <c r="BK610" s="198">
        <f t="shared" si="89"/>
        <v>0</v>
      </c>
      <c r="BL610" s="18" t="s">
        <v>283</v>
      </c>
      <c r="BM610" s="197" t="s">
        <v>5921</v>
      </c>
    </row>
    <row r="611" spans="1:65" s="2" customFormat="1" ht="24">
      <c r="A611" s="35"/>
      <c r="B611" s="36"/>
      <c r="C611" s="187" t="s">
        <v>1736</v>
      </c>
      <c r="D611" s="187" t="s">
        <v>160</v>
      </c>
      <c r="E611" s="188" t="s">
        <v>5922</v>
      </c>
      <c r="F611" s="189" t="s">
        <v>5923</v>
      </c>
      <c r="G611" s="190" t="s">
        <v>498</v>
      </c>
      <c r="H611" s="191">
        <v>1</v>
      </c>
      <c r="I611" s="192"/>
      <c r="J611" s="191">
        <f t="shared" si="80"/>
        <v>0</v>
      </c>
      <c r="K611" s="189" t="s">
        <v>1</v>
      </c>
      <c r="L611" s="40"/>
      <c r="M611" s="193" t="s">
        <v>1</v>
      </c>
      <c r="N611" s="194" t="s">
        <v>41</v>
      </c>
      <c r="O611" s="72"/>
      <c r="P611" s="195">
        <f t="shared" si="81"/>
        <v>0</v>
      </c>
      <c r="Q611" s="195">
        <v>0</v>
      </c>
      <c r="R611" s="195">
        <f t="shared" si="82"/>
        <v>0</v>
      </c>
      <c r="S611" s="195">
        <v>0</v>
      </c>
      <c r="T611" s="196">
        <f t="shared" si="83"/>
        <v>0</v>
      </c>
      <c r="U611" s="35"/>
      <c r="V611" s="35"/>
      <c r="W611" s="35"/>
      <c r="X611" s="35"/>
      <c r="Y611" s="35"/>
      <c r="Z611" s="35"/>
      <c r="AA611" s="35"/>
      <c r="AB611" s="35"/>
      <c r="AC611" s="35"/>
      <c r="AD611" s="35"/>
      <c r="AE611" s="35"/>
      <c r="AR611" s="197" t="s">
        <v>283</v>
      </c>
      <c r="AT611" s="197" t="s">
        <v>160</v>
      </c>
      <c r="AU611" s="197" t="s">
        <v>85</v>
      </c>
      <c r="AY611" s="18" t="s">
        <v>158</v>
      </c>
      <c r="BE611" s="198">
        <f t="shared" si="84"/>
        <v>0</v>
      </c>
      <c r="BF611" s="198">
        <f t="shared" si="85"/>
        <v>0</v>
      </c>
      <c r="BG611" s="198">
        <f t="shared" si="86"/>
        <v>0</v>
      </c>
      <c r="BH611" s="198">
        <f t="shared" si="87"/>
        <v>0</v>
      </c>
      <c r="BI611" s="198">
        <f t="shared" si="88"/>
        <v>0</v>
      </c>
      <c r="BJ611" s="18" t="s">
        <v>8</v>
      </c>
      <c r="BK611" s="198">
        <f t="shared" si="89"/>
        <v>0</v>
      </c>
      <c r="BL611" s="18" t="s">
        <v>283</v>
      </c>
      <c r="BM611" s="197" t="s">
        <v>5924</v>
      </c>
    </row>
    <row r="612" spans="1:65" s="2" customFormat="1" ht="24">
      <c r="A612" s="35"/>
      <c r="B612" s="36"/>
      <c r="C612" s="187" t="s">
        <v>1741</v>
      </c>
      <c r="D612" s="187" t="s">
        <v>160</v>
      </c>
      <c r="E612" s="188" t="s">
        <v>5925</v>
      </c>
      <c r="F612" s="189" t="s">
        <v>5926</v>
      </c>
      <c r="G612" s="190" t="s">
        <v>498</v>
      </c>
      <c r="H612" s="191">
        <v>1</v>
      </c>
      <c r="I612" s="192"/>
      <c r="J612" s="191">
        <f t="shared" si="80"/>
        <v>0</v>
      </c>
      <c r="K612" s="189" t="s">
        <v>1</v>
      </c>
      <c r="L612" s="40"/>
      <c r="M612" s="193" t="s">
        <v>1</v>
      </c>
      <c r="N612" s="194" t="s">
        <v>41</v>
      </c>
      <c r="O612" s="72"/>
      <c r="P612" s="195">
        <f t="shared" si="81"/>
        <v>0</v>
      </c>
      <c r="Q612" s="195">
        <v>0</v>
      </c>
      <c r="R612" s="195">
        <f t="shared" si="82"/>
        <v>0</v>
      </c>
      <c r="S612" s="195">
        <v>0</v>
      </c>
      <c r="T612" s="196">
        <f t="shared" si="83"/>
        <v>0</v>
      </c>
      <c r="U612" s="35"/>
      <c r="V612" s="35"/>
      <c r="W612" s="35"/>
      <c r="X612" s="35"/>
      <c r="Y612" s="35"/>
      <c r="Z612" s="35"/>
      <c r="AA612" s="35"/>
      <c r="AB612" s="35"/>
      <c r="AC612" s="35"/>
      <c r="AD612" s="35"/>
      <c r="AE612" s="35"/>
      <c r="AR612" s="197" t="s">
        <v>283</v>
      </c>
      <c r="AT612" s="197" t="s">
        <v>160</v>
      </c>
      <c r="AU612" s="197" t="s">
        <v>85</v>
      </c>
      <c r="AY612" s="18" t="s">
        <v>158</v>
      </c>
      <c r="BE612" s="198">
        <f t="shared" si="84"/>
        <v>0</v>
      </c>
      <c r="BF612" s="198">
        <f t="shared" si="85"/>
        <v>0</v>
      </c>
      <c r="BG612" s="198">
        <f t="shared" si="86"/>
        <v>0</v>
      </c>
      <c r="BH612" s="198">
        <f t="shared" si="87"/>
        <v>0</v>
      </c>
      <c r="BI612" s="198">
        <f t="shared" si="88"/>
        <v>0</v>
      </c>
      <c r="BJ612" s="18" t="s">
        <v>8</v>
      </c>
      <c r="BK612" s="198">
        <f t="shared" si="89"/>
        <v>0</v>
      </c>
      <c r="BL612" s="18" t="s">
        <v>283</v>
      </c>
      <c r="BM612" s="197" t="s">
        <v>5927</v>
      </c>
    </row>
    <row r="613" spans="1:65" s="2" customFormat="1" ht="24">
      <c r="A613" s="35"/>
      <c r="B613" s="36"/>
      <c r="C613" s="187" t="s">
        <v>1746</v>
      </c>
      <c r="D613" s="187" t="s">
        <v>160</v>
      </c>
      <c r="E613" s="188" t="s">
        <v>5928</v>
      </c>
      <c r="F613" s="189" t="s">
        <v>5929</v>
      </c>
      <c r="G613" s="190" t="s">
        <v>498</v>
      </c>
      <c r="H613" s="191">
        <v>1</v>
      </c>
      <c r="I613" s="192"/>
      <c r="J613" s="191">
        <f t="shared" ref="J613:J644" si="90">ROUND(I613*H613,0)</f>
        <v>0</v>
      </c>
      <c r="K613" s="189" t="s">
        <v>1</v>
      </c>
      <c r="L613" s="40"/>
      <c r="M613" s="193" t="s">
        <v>1</v>
      </c>
      <c r="N613" s="194" t="s">
        <v>41</v>
      </c>
      <c r="O613" s="72"/>
      <c r="P613" s="195">
        <f t="shared" ref="P613:P644" si="91">O613*H613</f>
        <v>0</v>
      </c>
      <c r="Q613" s="195">
        <v>0</v>
      </c>
      <c r="R613" s="195">
        <f t="shared" ref="R613:R644" si="92">Q613*H613</f>
        <v>0</v>
      </c>
      <c r="S613" s="195">
        <v>0</v>
      </c>
      <c r="T613" s="196">
        <f t="shared" ref="T613:T644" si="93">S613*H613</f>
        <v>0</v>
      </c>
      <c r="U613" s="35"/>
      <c r="V613" s="35"/>
      <c r="W613" s="35"/>
      <c r="X613" s="35"/>
      <c r="Y613" s="35"/>
      <c r="Z613" s="35"/>
      <c r="AA613" s="35"/>
      <c r="AB613" s="35"/>
      <c r="AC613" s="35"/>
      <c r="AD613" s="35"/>
      <c r="AE613" s="35"/>
      <c r="AR613" s="197" t="s">
        <v>283</v>
      </c>
      <c r="AT613" s="197" t="s">
        <v>160</v>
      </c>
      <c r="AU613" s="197" t="s">
        <v>85</v>
      </c>
      <c r="AY613" s="18" t="s">
        <v>158</v>
      </c>
      <c r="BE613" s="198">
        <f t="shared" ref="BE613:BE644" si="94">IF(N613="základní",J613,0)</f>
        <v>0</v>
      </c>
      <c r="BF613" s="198">
        <f t="shared" ref="BF613:BF644" si="95">IF(N613="snížená",J613,0)</f>
        <v>0</v>
      </c>
      <c r="BG613" s="198">
        <f t="shared" ref="BG613:BG644" si="96">IF(N613="zákl. přenesená",J613,0)</f>
        <v>0</v>
      </c>
      <c r="BH613" s="198">
        <f t="shared" ref="BH613:BH644" si="97">IF(N613="sníž. přenesená",J613,0)</f>
        <v>0</v>
      </c>
      <c r="BI613" s="198">
        <f t="shared" ref="BI613:BI644" si="98">IF(N613="nulová",J613,0)</f>
        <v>0</v>
      </c>
      <c r="BJ613" s="18" t="s">
        <v>8</v>
      </c>
      <c r="BK613" s="198">
        <f t="shared" ref="BK613:BK644" si="99">ROUND(I613*H613,0)</f>
        <v>0</v>
      </c>
      <c r="BL613" s="18" t="s">
        <v>283</v>
      </c>
      <c r="BM613" s="197" t="s">
        <v>5930</v>
      </c>
    </row>
    <row r="614" spans="1:65" s="2" customFormat="1" ht="24">
      <c r="A614" s="35"/>
      <c r="B614" s="36"/>
      <c r="C614" s="187" t="s">
        <v>1750</v>
      </c>
      <c r="D614" s="187" t="s">
        <v>160</v>
      </c>
      <c r="E614" s="188" t="s">
        <v>3381</v>
      </c>
      <c r="F614" s="189" t="s">
        <v>3382</v>
      </c>
      <c r="G614" s="190" t="s">
        <v>498</v>
      </c>
      <c r="H614" s="191">
        <v>1</v>
      </c>
      <c r="I614" s="192"/>
      <c r="J614" s="191">
        <f t="shared" si="90"/>
        <v>0</v>
      </c>
      <c r="K614" s="189" t="s">
        <v>1</v>
      </c>
      <c r="L614" s="40"/>
      <c r="M614" s="193" t="s">
        <v>1</v>
      </c>
      <c r="N614" s="194" t="s">
        <v>41</v>
      </c>
      <c r="O614" s="72"/>
      <c r="P614" s="195">
        <f t="shared" si="91"/>
        <v>0</v>
      </c>
      <c r="Q614" s="195">
        <v>0</v>
      </c>
      <c r="R614" s="195">
        <f t="shared" si="92"/>
        <v>0</v>
      </c>
      <c r="S614" s="195">
        <v>0</v>
      </c>
      <c r="T614" s="196">
        <f t="shared" si="93"/>
        <v>0</v>
      </c>
      <c r="U614" s="35"/>
      <c r="V614" s="35"/>
      <c r="W614" s="35"/>
      <c r="X614" s="35"/>
      <c r="Y614" s="35"/>
      <c r="Z614" s="35"/>
      <c r="AA614" s="35"/>
      <c r="AB614" s="35"/>
      <c r="AC614" s="35"/>
      <c r="AD614" s="35"/>
      <c r="AE614" s="35"/>
      <c r="AR614" s="197" t="s">
        <v>283</v>
      </c>
      <c r="AT614" s="197" t="s">
        <v>160</v>
      </c>
      <c r="AU614" s="197" t="s">
        <v>85</v>
      </c>
      <c r="AY614" s="18" t="s">
        <v>158</v>
      </c>
      <c r="BE614" s="198">
        <f t="shared" si="94"/>
        <v>0</v>
      </c>
      <c r="BF614" s="198">
        <f t="shared" si="95"/>
        <v>0</v>
      </c>
      <c r="BG614" s="198">
        <f t="shared" si="96"/>
        <v>0</v>
      </c>
      <c r="BH614" s="198">
        <f t="shared" si="97"/>
        <v>0</v>
      </c>
      <c r="BI614" s="198">
        <f t="shared" si="98"/>
        <v>0</v>
      </c>
      <c r="BJ614" s="18" t="s">
        <v>8</v>
      </c>
      <c r="BK614" s="198">
        <f t="shared" si="99"/>
        <v>0</v>
      </c>
      <c r="BL614" s="18" t="s">
        <v>283</v>
      </c>
      <c r="BM614" s="197" t="s">
        <v>5931</v>
      </c>
    </row>
    <row r="615" spans="1:65" s="2" customFormat="1" ht="24">
      <c r="A615" s="35"/>
      <c r="B615" s="36"/>
      <c r="C615" s="187" t="s">
        <v>1754</v>
      </c>
      <c r="D615" s="187" t="s">
        <v>160</v>
      </c>
      <c r="E615" s="188" t="s">
        <v>5932</v>
      </c>
      <c r="F615" s="189" t="s">
        <v>5933</v>
      </c>
      <c r="G615" s="190" t="s">
        <v>498</v>
      </c>
      <c r="H615" s="191">
        <v>1</v>
      </c>
      <c r="I615" s="192"/>
      <c r="J615" s="191">
        <f t="shared" si="90"/>
        <v>0</v>
      </c>
      <c r="K615" s="189" t="s">
        <v>1</v>
      </c>
      <c r="L615" s="40"/>
      <c r="M615" s="193" t="s">
        <v>1</v>
      </c>
      <c r="N615" s="194" t="s">
        <v>41</v>
      </c>
      <c r="O615" s="72"/>
      <c r="P615" s="195">
        <f t="shared" si="91"/>
        <v>0</v>
      </c>
      <c r="Q615" s="195">
        <v>0</v>
      </c>
      <c r="R615" s="195">
        <f t="shared" si="92"/>
        <v>0</v>
      </c>
      <c r="S615" s="195">
        <v>0</v>
      </c>
      <c r="T615" s="196">
        <f t="shared" si="93"/>
        <v>0</v>
      </c>
      <c r="U615" s="35"/>
      <c r="V615" s="35"/>
      <c r="W615" s="35"/>
      <c r="X615" s="35"/>
      <c r="Y615" s="35"/>
      <c r="Z615" s="35"/>
      <c r="AA615" s="35"/>
      <c r="AB615" s="35"/>
      <c r="AC615" s="35"/>
      <c r="AD615" s="35"/>
      <c r="AE615" s="35"/>
      <c r="AR615" s="197" t="s">
        <v>283</v>
      </c>
      <c r="AT615" s="197" t="s">
        <v>160</v>
      </c>
      <c r="AU615" s="197" t="s">
        <v>85</v>
      </c>
      <c r="AY615" s="18" t="s">
        <v>158</v>
      </c>
      <c r="BE615" s="198">
        <f t="shared" si="94"/>
        <v>0</v>
      </c>
      <c r="BF615" s="198">
        <f t="shared" si="95"/>
        <v>0</v>
      </c>
      <c r="BG615" s="198">
        <f t="shared" si="96"/>
        <v>0</v>
      </c>
      <c r="BH615" s="198">
        <f t="shared" si="97"/>
        <v>0</v>
      </c>
      <c r="BI615" s="198">
        <f t="shared" si="98"/>
        <v>0</v>
      </c>
      <c r="BJ615" s="18" t="s">
        <v>8</v>
      </c>
      <c r="BK615" s="198">
        <f t="shared" si="99"/>
        <v>0</v>
      </c>
      <c r="BL615" s="18" t="s">
        <v>283</v>
      </c>
      <c r="BM615" s="197" t="s">
        <v>5934</v>
      </c>
    </row>
    <row r="616" spans="1:65" s="2" customFormat="1" ht="24">
      <c r="A616" s="35"/>
      <c r="B616" s="36"/>
      <c r="C616" s="187" t="s">
        <v>1758</v>
      </c>
      <c r="D616" s="187" t="s">
        <v>160</v>
      </c>
      <c r="E616" s="188" t="s">
        <v>5935</v>
      </c>
      <c r="F616" s="189" t="s">
        <v>5936</v>
      </c>
      <c r="G616" s="190" t="s">
        <v>498</v>
      </c>
      <c r="H616" s="191">
        <v>1</v>
      </c>
      <c r="I616" s="192"/>
      <c r="J616" s="191">
        <f t="shared" si="90"/>
        <v>0</v>
      </c>
      <c r="K616" s="189" t="s">
        <v>1</v>
      </c>
      <c r="L616" s="40"/>
      <c r="M616" s="193" t="s">
        <v>1</v>
      </c>
      <c r="N616" s="194" t="s">
        <v>41</v>
      </c>
      <c r="O616" s="72"/>
      <c r="P616" s="195">
        <f t="shared" si="91"/>
        <v>0</v>
      </c>
      <c r="Q616" s="195">
        <v>0</v>
      </c>
      <c r="R616" s="195">
        <f t="shared" si="92"/>
        <v>0</v>
      </c>
      <c r="S616" s="195">
        <v>0</v>
      </c>
      <c r="T616" s="196">
        <f t="shared" si="93"/>
        <v>0</v>
      </c>
      <c r="U616" s="35"/>
      <c r="V616" s="35"/>
      <c r="W616" s="35"/>
      <c r="X616" s="35"/>
      <c r="Y616" s="35"/>
      <c r="Z616" s="35"/>
      <c r="AA616" s="35"/>
      <c r="AB616" s="35"/>
      <c r="AC616" s="35"/>
      <c r="AD616" s="35"/>
      <c r="AE616" s="35"/>
      <c r="AR616" s="197" t="s">
        <v>283</v>
      </c>
      <c r="AT616" s="197" t="s">
        <v>160</v>
      </c>
      <c r="AU616" s="197" t="s">
        <v>85</v>
      </c>
      <c r="AY616" s="18" t="s">
        <v>158</v>
      </c>
      <c r="BE616" s="198">
        <f t="shared" si="94"/>
        <v>0</v>
      </c>
      <c r="BF616" s="198">
        <f t="shared" si="95"/>
        <v>0</v>
      </c>
      <c r="BG616" s="198">
        <f t="shared" si="96"/>
        <v>0</v>
      </c>
      <c r="BH616" s="198">
        <f t="shared" si="97"/>
        <v>0</v>
      </c>
      <c r="BI616" s="198">
        <f t="shared" si="98"/>
        <v>0</v>
      </c>
      <c r="BJ616" s="18" t="s">
        <v>8</v>
      </c>
      <c r="BK616" s="198">
        <f t="shared" si="99"/>
        <v>0</v>
      </c>
      <c r="BL616" s="18" t="s">
        <v>283</v>
      </c>
      <c r="BM616" s="197" t="s">
        <v>5937</v>
      </c>
    </row>
    <row r="617" spans="1:65" s="2" customFormat="1" ht="24">
      <c r="A617" s="35"/>
      <c r="B617" s="36"/>
      <c r="C617" s="187" t="s">
        <v>1765</v>
      </c>
      <c r="D617" s="187" t="s">
        <v>160</v>
      </c>
      <c r="E617" s="188" t="s">
        <v>5938</v>
      </c>
      <c r="F617" s="189" t="s">
        <v>5939</v>
      </c>
      <c r="G617" s="190" t="s">
        <v>498</v>
      </c>
      <c r="H617" s="191">
        <v>1</v>
      </c>
      <c r="I617" s="192"/>
      <c r="J617" s="191">
        <f t="shared" si="90"/>
        <v>0</v>
      </c>
      <c r="K617" s="189" t="s">
        <v>1</v>
      </c>
      <c r="L617" s="40"/>
      <c r="M617" s="193" t="s">
        <v>1</v>
      </c>
      <c r="N617" s="194" t="s">
        <v>41</v>
      </c>
      <c r="O617" s="72"/>
      <c r="P617" s="195">
        <f t="shared" si="91"/>
        <v>0</v>
      </c>
      <c r="Q617" s="195">
        <v>0</v>
      </c>
      <c r="R617" s="195">
        <f t="shared" si="92"/>
        <v>0</v>
      </c>
      <c r="S617" s="195">
        <v>0</v>
      </c>
      <c r="T617" s="196">
        <f t="shared" si="93"/>
        <v>0</v>
      </c>
      <c r="U617" s="35"/>
      <c r="V617" s="35"/>
      <c r="W617" s="35"/>
      <c r="X617" s="35"/>
      <c r="Y617" s="35"/>
      <c r="Z617" s="35"/>
      <c r="AA617" s="35"/>
      <c r="AB617" s="35"/>
      <c r="AC617" s="35"/>
      <c r="AD617" s="35"/>
      <c r="AE617" s="35"/>
      <c r="AR617" s="197" t="s">
        <v>283</v>
      </c>
      <c r="AT617" s="197" t="s">
        <v>160</v>
      </c>
      <c r="AU617" s="197" t="s">
        <v>85</v>
      </c>
      <c r="AY617" s="18" t="s">
        <v>158</v>
      </c>
      <c r="BE617" s="198">
        <f t="shared" si="94"/>
        <v>0</v>
      </c>
      <c r="BF617" s="198">
        <f t="shared" si="95"/>
        <v>0</v>
      </c>
      <c r="BG617" s="198">
        <f t="shared" si="96"/>
        <v>0</v>
      </c>
      <c r="BH617" s="198">
        <f t="shared" si="97"/>
        <v>0</v>
      </c>
      <c r="BI617" s="198">
        <f t="shared" si="98"/>
        <v>0</v>
      </c>
      <c r="BJ617" s="18" t="s">
        <v>8</v>
      </c>
      <c r="BK617" s="198">
        <f t="shared" si="99"/>
        <v>0</v>
      </c>
      <c r="BL617" s="18" t="s">
        <v>283</v>
      </c>
      <c r="BM617" s="197" t="s">
        <v>5940</v>
      </c>
    </row>
    <row r="618" spans="1:65" s="2" customFormat="1" ht="24">
      <c r="A618" s="35"/>
      <c r="B618" s="36"/>
      <c r="C618" s="187" t="s">
        <v>1769</v>
      </c>
      <c r="D618" s="187" t="s">
        <v>160</v>
      </c>
      <c r="E618" s="188" t="s">
        <v>5941</v>
      </c>
      <c r="F618" s="189" t="s">
        <v>5942</v>
      </c>
      <c r="G618" s="190" t="s">
        <v>498</v>
      </c>
      <c r="H618" s="191">
        <v>1</v>
      </c>
      <c r="I618" s="192"/>
      <c r="J618" s="191">
        <f t="shared" si="90"/>
        <v>0</v>
      </c>
      <c r="K618" s="189" t="s">
        <v>1</v>
      </c>
      <c r="L618" s="40"/>
      <c r="M618" s="193" t="s">
        <v>1</v>
      </c>
      <c r="N618" s="194" t="s">
        <v>41</v>
      </c>
      <c r="O618" s="72"/>
      <c r="P618" s="195">
        <f t="shared" si="91"/>
        <v>0</v>
      </c>
      <c r="Q618" s="195">
        <v>0</v>
      </c>
      <c r="R618" s="195">
        <f t="shared" si="92"/>
        <v>0</v>
      </c>
      <c r="S618" s="195">
        <v>0</v>
      </c>
      <c r="T618" s="196">
        <f t="shared" si="93"/>
        <v>0</v>
      </c>
      <c r="U618" s="35"/>
      <c r="V618" s="35"/>
      <c r="W618" s="35"/>
      <c r="X618" s="35"/>
      <c r="Y618" s="35"/>
      <c r="Z618" s="35"/>
      <c r="AA618" s="35"/>
      <c r="AB618" s="35"/>
      <c r="AC618" s="35"/>
      <c r="AD618" s="35"/>
      <c r="AE618" s="35"/>
      <c r="AR618" s="197" t="s">
        <v>283</v>
      </c>
      <c r="AT618" s="197" t="s">
        <v>160</v>
      </c>
      <c r="AU618" s="197" t="s">
        <v>85</v>
      </c>
      <c r="AY618" s="18" t="s">
        <v>158</v>
      </c>
      <c r="BE618" s="198">
        <f t="shared" si="94"/>
        <v>0</v>
      </c>
      <c r="BF618" s="198">
        <f t="shared" si="95"/>
        <v>0</v>
      </c>
      <c r="BG618" s="198">
        <f t="shared" si="96"/>
        <v>0</v>
      </c>
      <c r="BH618" s="198">
        <f t="shared" si="97"/>
        <v>0</v>
      </c>
      <c r="BI618" s="198">
        <f t="shared" si="98"/>
        <v>0</v>
      </c>
      <c r="BJ618" s="18" t="s">
        <v>8</v>
      </c>
      <c r="BK618" s="198">
        <f t="shared" si="99"/>
        <v>0</v>
      </c>
      <c r="BL618" s="18" t="s">
        <v>283</v>
      </c>
      <c r="BM618" s="197" t="s">
        <v>5943</v>
      </c>
    </row>
    <row r="619" spans="1:65" s="2" customFormat="1" ht="24">
      <c r="A619" s="35"/>
      <c r="B619" s="36"/>
      <c r="C619" s="187" t="s">
        <v>1773</v>
      </c>
      <c r="D619" s="187" t="s">
        <v>160</v>
      </c>
      <c r="E619" s="188" t="s">
        <v>5944</v>
      </c>
      <c r="F619" s="189" t="s">
        <v>5945</v>
      </c>
      <c r="G619" s="190" t="s">
        <v>498</v>
      </c>
      <c r="H619" s="191">
        <v>1</v>
      </c>
      <c r="I619" s="192"/>
      <c r="J619" s="191">
        <f t="shared" si="90"/>
        <v>0</v>
      </c>
      <c r="K619" s="189" t="s">
        <v>1</v>
      </c>
      <c r="L619" s="40"/>
      <c r="M619" s="193" t="s">
        <v>1</v>
      </c>
      <c r="N619" s="194" t="s">
        <v>41</v>
      </c>
      <c r="O619" s="72"/>
      <c r="P619" s="195">
        <f t="shared" si="91"/>
        <v>0</v>
      </c>
      <c r="Q619" s="195">
        <v>0</v>
      </c>
      <c r="R619" s="195">
        <f t="shared" si="92"/>
        <v>0</v>
      </c>
      <c r="S619" s="195">
        <v>0</v>
      </c>
      <c r="T619" s="196">
        <f t="shared" si="93"/>
        <v>0</v>
      </c>
      <c r="U619" s="35"/>
      <c r="V619" s="35"/>
      <c r="W619" s="35"/>
      <c r="X619" s="35"/>
      <c r="Y619" s="35"/>
      <c r="Z619" s="35"/>
      <c r="AA619" s="35"/>
      <c r="AB619" s="35"/>
      <c r="AC619" s="35"/>
      <c r="AD619" s="35"/>
      <c r="AE619" s="35"/>
      <c r="AR619" s="197" t="s">
        <v>283</v>
      </c>
      <c r="AT619" s="197" t="s">
        <v>160</v>
      </c>
      <c r="AU619" s="197" t="s">
        <v>85</v>
      </c>
      <c r="AY619" s="18" t="s">
        <v>158</v>
      </c>
      <c r="BE619" s="198">
        <f t="shared" si="94"/>
        <v>0</v>
      </c>
      <c r="BF619" s="198">
        <f t="shared" si="95"/>
        <v>0</v>
      </c>
      <c r="BG619" s="198">
        <f t="shared" si="96"/>
        <v>0</v>
      </c>
      <c r="BH619" s="198">
        <f t="shared" si="97"/>
        <v>0</v>
      </c>
      <c r="BI619" s="198">
        <f t="shared" si="98"/>
        <v>0</v>
      </c>
      <c r="BJ619" s="18" t="s">
        <v>8</v>
      </c>
      <c r="BK619" s="198">
        <f t="shared" si="99"/>
        <v>0</v>
      </c>
      <c r="BL619" s="18" t="s">
        <v>283</v>
      </c>
      <c r="BM619" s="197" t="s">
        <v>5946</v>
      </c>
    </row>
    <row r="620" spans="1:65" s="2" customFormat="1" ht="36">
      <c r="A620" s="35"/>
      <c r="B620" s="36"/>
      <c r="C620" s="187" t="s">
        <v>1777</v>
      </c>
      <c r="D620" s="187" t="s">
        <v>160</v>
      </c>
      <c r="E620" s="188" t="s">
        <v>5947</v>
      </c>
      <c r="F620" s="189" t="s">
        <v>5948</v>
      </c>
      <c r="G620" s="190" t="s">
        <v>498</v>
      </c>
      <c r="H620" s="191">
        <v>1</v>
      </c>
      <c r="I620" s="192"/>
      <c r="J620" s="191">
        <f t="shared" si="90"/>
        <v>0</v>
      </c>
      <c r="K620" s="189" t="s">
        <v>1</v>
      </c>
      <c r="L620" s="40"/>
      <c r="M620" s="193" t="s">
        <v>1</v>
      </c>
      <c r="N620" s="194" t="s">
        <v>41</v>
      </c>
      <c r="O620" s="72"/>
      <c r="P620" s="195">
        <f t="shared" si="91"/>
        <v>0</v>
      </c>
      <c r="Q620" s="195">
        <v>0</v>
      </c>
      <c r="R620" s="195">
        <f t="shared" si="92"/>
        <v>0</v>
      </c>
      <c r="S620" s="195">
        <v>0</v>
      </c>
      <c r="T620" s="196">
        <f t="shared" si="93"/>
        <v>0</v>
      </c>
      <c r="U620" s="35"/>
      <c r="V620" s="35"/>
      <c r="W620" s="35"/>
      <c r="X620" s="35"/>
      <c r="Y620" s="35"/>
      <c r="Z620" s="35"/>
      <c r="AA620" s="35"/>
      <c r="AB620" s="35"/>
      <c r="AC620" s="35"/>
      <c r="AD620" s="35"/>
      <c r="AE620" s="35"/>
      <c r="AR620" s="197" t="s">
        <v>283</v>
      </c>
      <c r="AT620" s="197" t="s">
        <v>160</v>
      </c>
      <c r="AU620" s="197" t="s">
        <v>85</v>
      </c>
      <c r="AY620" s="18" t="s">
        <v>158</v>
      </c>
      <c r="BE620" s="198">
        <f t="shared" si="94"/>
        <v>0</v>
      </c>
      <c r="BF620" s="198">
        <f t="shared" si="95"/>
        <v>0</v>
      </c>
      <c r="BG620" s="198">
        <f t="shared" si="96"/>
        <v>0</v>
      </c>
      <c r="BH620" s="198">
        <f t="shared" si="97"/>
        <v>0</v>
      </c>
      <c r="BI620" s="198">
        <f t="shared" si="98"/>
        <v>0</v>
      </c>
      <c r="BJ620" s="18" t="s">
        <v>8</v>
      </c>
      <c r="BK620" s="198">
        <f t="shared" si="99"/>
        <v>0</v>
      </c>
      <c r="BL620" s="18" t="s">
        <v>283</v>
      </c>
      <c r="BM620" s="197" t="s">
        <v>5949</v>
      </c>
    </row>
    <row r="621" spans="1:65" s="2" customFormat="1" ht="24">
      <c r="A621" s="35"/>
      <c r="B621" s="36"/>
      <c r="C621" s="187" t="s">
        <v>1781</v>
      </c>
      <c r="D621" s="187" t="s">
        <v>160</v>
      </c>
      <c r="E621" s="188" t="s">
        <v>5950</v>
      </c>
      <c r="F621" s="189" t="s">
        <v>5951</v>
      </c>
      <c r="G621" s="190" t="s">
        <v>498</v>
      </c>
      <c r="H621" s="191">
        <v>1</v>
      </c>
      <c r="I621" s="192"/>
      <c r="J621" s="191">
        <f t="shared" si="90"/>
        <v>0</v>
      </c>
      <c r="K621" s="189" t="s">
        <v>1</v>
      </c>
      <c r="L621" s="40"/>
      <c r="M621" s="193" t="s">
        <v>1</v>
      </c>
      <c r="N621" s="194" t="s">
        <v>41</v>
      </c>
      <c r="O621" s="72"/>
      <c r="P621" s="195">
        <f t="shared" si="91"/>
        <v>0</v>
      </c>
      <c r="Q621" s="195">
        <v>0</v>
      </c>
      <c r="R621" s="195">
        <f t="shared" si="92"/>
        <v>0</v>
      </c>
      <c r="S621" s="195">
        <v>0</v>
      </c>
      <c r="T621" s="196">
        <f t="shared" si="93"/>
        <v>0</v>
      </c>
      <c r="U621" s="35"/>
      <c r="V621" s="35"/>
      <c r="W621" s="35"/>
      <c r="X621" s="35"/>
      <c r="Y621" s="35"/>
      <c r="Z621" s="35"/>
      <c r="AA621" s="35"/>
      <c r="AB621" s="35"/>
      <c r="AC621" s="35"/>
      <c r="AD621" s="35"/>
      <c r="AE621" s="35"/>
      <c r="AR621" s="197" t="s">
        <v>283</v>
      </c>
      <c r="AT621" s="197" t="s">
        <v>160</v>
      </c>
      <c r="AU621" s="197" t="s">
        <v>85</v>
      </c>
      <c r="AY621" s="18" t="s">
        <v>158</v>
      </c>
      <c r="BE621" s="198">
        <f t="shared" si="94"/>
        <v>0</v>
      </c>
      <c r="BF621" s="198">
        <f t="shared" si="95"/>
        <v>0</v>
      </c>
      <c r="BG621" s="198">
        <f t="shared" si="96"/>
        <v>0</v>
      </c>
      <c r="BH621" s="198">
        <f t="shared" si="97"/>
        <v>0</v>
      </c>
      <c r="BI621" s="198">
        <f t="shared" si="98"/>
        <v>0</v>
      </c>
      <c r="BJ621" s="18" t="s">
        <v>8</v>
      </c>
      <c r="BK621" s="198">
        <f t="shared" si="99"/>
        <v>0</v>
      </c>
      <c r="BL621" s="18" t="s">
        <v>283</v>
      </c>
      <c r="BM621" s="197" t="s">
        <v>5952</v>
      </c>
    </row>
    <row r="622" spans="1:65" s="2" customFormat="1" ht="24">
      <c r="A622" s="35"/>
      <c r="B622" s="36"/>
      <c r="C622" s="187" t="s">
        <v>1785</v>
      </c>
      <c r="D622" s="187" t="s">
        <v>160</v>
      </c>
      <c r="E622" s="188" t="s">
        <v>5953</v>
      </c>
      <c r="F622" s="189" t="s">
        <v>5954</v>
      </c>
      <c r="G622" s="190" t="s">
        <v>498</v>
      </c>
      <c r="H622" s="191">
        <v>1</v>
      </c>
      <c r="I622" s="192"/>
      <c r="J622" s="191">
        <f t="shared" si="90"/>
        <v>0</v>
      </c>
      <c r="K622" s="189" t="s">
        <v>1</v>
      </c>
      <c r="L622" s="40"/>
      <c r="M622" s="193" t="s">
        <v>1</v>
      </c>
      <c r="N622" s="194" t="s">
        <v>41</v>
      </c>
      <c r="O622" s="72"/>
      <c r="P622" s="195">
        <f t="shared" si="91"/>
        <v>0</v>
      </c>
      <c r="Q622" s="195">
        <v>0</v>
      </c>
      <c r="R622" s="195">
        <f t="shared" si="92"/>
        <v>0</v>
      </c>
      <c r="S622" s="195">
        <v>0</v>
      </c>
      <c r="T622" s="196">
        <f t="shared" si="93"/>
        <v>0</v>
      </c>
      <c r="U622" s="35"/>
      <c r="V622" s="35"/>
      <c r="W622" s="35"/>
      <c r="X622" s="35"/>
      <c r="Y622" s="35"/>
      <c r="Z622" s="35"/>
      <c r="AA622" s="35"/>
      <c r="AB622" s="35"/>
      <c r="AC622" s="35"/>
      <c r="AD622" s="35"/>
      <c r="AE622" s="35"/>
      <c r="AR622" s="197" t="s">
        <v>283</v>
      </c>
      <c r="AT622" s="197" t="s">
        <v>160</v>
      </c>
      <c r="AU622" s="197" t="s">
        <v>85</v>
      </c>
      <c r="AY622" s="18" t="s">
        <v>158</v>
      </c>
      <c r="BE622" s="198">
        <f t="shared" si="94"/>
        <v>0</v>
      </c>
      <c r="BF622" s="198">
        <f t="shared" si="95"/>
        <v>0</v>
      </c>
      <c r="BG622" s="198">
        <f t="shared" si="96"/>
        <v>0</v>
      </c>
      <c r="BH622" s="198">
        <f t="shared" si="97"/>
        <v>0</v>
      </c>
      <c r="BI622" s="198">
        <f t="shared" si="98"/>
        <v>0</v>
      </c>
      <c r="BJ622" s="18" t="s">
        <v>8</v>
      </c>
      <c r="BK622" s="198">
        <f t="shared" si="99"/>
        <v>0</v>
      </c>
      <c r="BL622" s="18" t="s">
        <v>283</v>
      </c>
      <c r="BM622" s="197" t="s">
        <v>5955</v>
      </c>
    </row>
    <row r="623" spans="1:65" s="2" customFormat="1" ht="24">
      <c r="A623" s="35"/>
      <c r="B623" s="36"/>
      <c r="C623" s="187" t="s">
        <v>1789</v>
      </c>
      <c r="D623" s="187" t="s">
        <v>160</v>
      </c>
      <c r="E623" s="188" t="s">
        <v>5956</v>
      </c>
      <c r="F623" s="189" t="s">
        <v>5957</v>
      </c>
      <c r="G623" s="190" t="s">
        <v>498</v>
      </c>
      <c r="H623" s="191">
        <v>1</v>
      </c>
      <c r="I623" s="192"/>
      <c r="J623" s="191">
        <f t="shared" si="90"/>
        <v>0</v>
      </c>
      <c r="K623" s="189" t="s">
        <v>1</v>
      </c>
      <c r="L623" s="40"/>
      <c r="M623" s="193" t="s">
        <v>1</v>
      </c>
      <c r="N623" s="194" t="s">
        <v>41</v>
      </c>
      <c r="O623" s="72"/>
      <c r="P623" s="195">
        <f t="shared" si="91"/>
        <v>0</v>
      </c>
      <c r="Q623" s="195">
        <v>0</v>
      </c>
      <c r="R623" s="195">
        <f t="shared" si="92"/>
        <v>0</v>
      </c>
      <c r="S623" s="195">
        <v>0</v>
      </c>
      <c r="T623" s="196">
        <f t="shared" si="93"/>
        <v>0</v>
      </c>
      <c r="U623" s="35"/>
      <c r="V623" s="35"/>
      <c r="W623" s="35"/>
      <c r="X623" s="35"/>
      <c r="Y623" s="35"/>
      <c r="Z623" s="35"/>
      <c r="AA623" s="35"/>
      <c r="AB623" s="35"/>
      <c r="AC623" s="35"/>
      <c r="AD623" s="35"/>
      <c r="AE623" s="35"/>
      <c r="AR623" s="197" t="s">
        <v>283</v>
      </c>
      <c r="AT623" s="197" t="s">
        <v>160</v>
      </c>
      <c r="AU623" s="197" t="s">
        <v>85</v>
      </c>
      <c r="AY623" s="18" t="s">
        <v>158</v>
      </c>
      <c r="BE623" s="198">
        <f t="shared" si="94"/>
        <v>0</v>
      </c>
      <c r="BF623" s="198">
        <f t="shared" si="95"/>
        <v>0</v>
      </c>
      <c r="BG623" s="198">
        <f t="shared" si="96"/>
        <v>0</v>
      </c>
      <c r="BH623" s="198">
        <f t="shared" si="97"/>
        <v>0</v>
      </c>
      <c r="BI623" s="198">
        <f t="shared" si="98"/>
        <v>0</v>
      </c>
      <c r="BJ623" s="18" t="s">
        <v>8</v>
      </c>
      <c r="BK623" s="198">
        <f t="shared" si="99"/>
        <v>0</v>
      </c>
      <c r="BL623" s="18" t="s">
        <v>283</v>
      </c>
      <c r="BM623" s="197" t="s">
        <v>5958</v>
      </c>
    </row>
    <row r="624" spans="1:65" s="2" customFormat="1" ht="24">
      <c r="A624" s="35"/>
      <c r="B624" s="36"/>
      <c r="C624" s="187" t="s">
        <v>1793</v>
      </c>
      <c r="D624" s="187" t="s">
        <v>160</v>
      </c>
      <c r="E624" s="188" t="s">
        <v>5959</v>
      </c>
      <c r="F624" s="189" t="s">
        <v>5960</v>
      </c>
      <c r="G624" s="190" t="s">
        <v>498</v>
      </c>
      <c r="H624" s="191">
        <v>1</v>
      </c>
      <c r="I624" s="192"/>
      <c r="J624" s="191">
        <f t="shared" si="90"/>
        <v>0</v>
      </c>
      <c r="K624" s="189" t="s">
        <v>1</v>
      </c>
      <c r="L624" s="40"/>
      <c r="M624" s="193" t="s">
        <v>1</v>
      </c>
      <c r="N624" s="194" t="s">
        <v>41</v>
      </c>
      <c r="O624" s="72"/>
      <c r="P624" s="195">
        <f t="shared" si="91"/>
        <v>0</v>
      </c>
      <c r="Q624" s="195">
        <v>0</v>
      </c>
      <c r="R624" s="195">
        <f t="shared" si="92"/>
        <v>0</v>
      </c>
      <c r="S624" s="195">
        <v>0</v>
      </c>
      <c r="T624" s="196">
        <f t="shared" si="93"/>
        <v>0</v>
      </c>
      <c r="U624" s="35"/>
      <c r="V624" s="35"/>
      <c r="W624" s="35"/>
      <c r="X624" s="35"/>
      <c r="Y624" s="35"/>
      <c r="Z624" s="35"/>
      <c r="AA624" s="35"/>
      <c r="AB624" s="35"/>
      <c r="AC624" s="35"/>
      <c r="AD624" s="35"/>
      <c r="AE624" s="35"/>
      <c r="AR624" s="197" t="s">
        <v>283</v>
      </c>
      <c r="AT624" s="197" t="s">
        <v>160</v>
      </c>
      <c r="AU624" s="197" t="s">
        <v>85</v>
      </c>
      <c r="AY624" s="18" t="s">
        <v>158</v>
      </c>
      <c r="BE624" s="198">
        <f t="shared" si="94"/>
        <v>0</v>
      </c>
      <c r="BF624" s="198">
        <f t="shared" si="95"/>
        <v>0</v>
      </c>
      <c r="BG624" s="198">
        <f t="shared" si="96"/>
        <v>0</v>
      </c>
      <c r="BH624" s="198">
        <f t="shared" si="97"/>
        <v>0</v>
      </c>
      <c r="BI624" s="198">
        <f t="shared" si="98"/>
        <v>0</v>
      </c>
      <c r="BJ624" s="18" t="s">
        <v>8</v>
      </c>
      <c r="BK624" s="198">
        <f t="shared" si="99"/>
        <v>0</v>
      </c>
      <c r="BL624" s="18" t="s">
        <v>283</v>
      </c>
      <c r="BM624" s="197" t="s">
        <v>5961</v>
      </c>
    </row>
    <row r="625" spans="1:65" s="2" customFormat="1" ht="24">
      <c r="A625" s="35"/>
      <c r="B625" s="36"/>
      <c r="C625" s="187" t="s">
        <v>1797</v>
      </c>
      <c r="D625" s="187" t="s">
        <v>160</v>
      </c>
      <c r="E625" s="188" t="s">
        <v>5962</v>
      </c>
      <c r="F625" s="189" t="s">
        <v>5963</v>
      </c>
      <c r="G625" s="190" t="s">
        <v>498</v>
      </c>
      <c r="H625" s="191">
        <v>1</v>
      </c>
      <c r="I625" s="192"/>
      <c r="J625" s="191">
        <f t="shared" si="90"/>
        <v>0</v>
      </c>
      <c r="K625" s="189" t="s">
        <v>1</v>
      </c>
      <c r="L625" s="40"/>
      <c r="M625" s="193" t="s">
        <v>1</v>
      </c>
      <c r="N625" s="194" t="s">
        <v>41</v>
      </c>
      <c r="O625" s="72"/>
      <c r="P625" s="195">
        <f t="shared" si="91"/>
        <v>0</v>
      </c>
      <c r="Q625" s="195">
        <v>0</v>
      </c>
      <c r="R625" s="195">
        <f t="shared" si="92"/>
        <v>0</v>
      </c>
      <c r="S625" s="195">
        <v>0</v>
      </c>
      <c r="T625" s="196">
        <f t="shared" si="93"/>
        <v>0</v>
      </c>
      <c r="U625" s="35"/>
      <c r="V625" s="35"/>
      <c r="W625" s="35"/>
      <c r="X625" s="35"/>
      <c r="Y625" s="35"/>
      <c r="Z625" s="35"/>
      <c r="AA625" s="35"/>
      <c r="AB625" s="35"/>
      <c r="AC625" s="35"/>
      <c r="AD625" s="35"/>
      <c r="AE625" s="35"/>
      <c r="AR625" s="197" t="s">
        <v>283</v>
      </c>
      <c r="AT625" s="197" t="s">
        <v>160</v>
      </c>
      <c r="AU625" s="197" t="s">
        <v>85</v>
      </c>
      <c r="AY625" s="18" t="s">
        <v>158</v>
      </c>
      <c r="BE625" s="198">
        <f t="shared" si="94"/>
        <v>0</v>
      </c>
      <c r="BF625" s="198">
        <f t="shared" si="95"/>
        <v>0</v>
      </c>
      <c r="BG625" s="198">
        <f t="shared" si="96"/>
        <v>0</v>
      </c>
      <c r="BH625" s="198">
        <f t="shared" si="97"/>
        <v>0</v>
      </c>
      <c r="BI625" s="198">
        <f t="shared" si="98"/>
        <v>0</v>
      </c>
      <c r="BJ625" s="18" t="s">
        <v>8</v>
      </c>
      <c r="BK625" s="198">
        <f t="shared" si="99"/>
        <v>0</v>
      </c>
      <c r="BL625" s="18" t="s">
        <v>283</v>
      </c>
      <c r="BM625" s="197" t="s">
        <v>5964</v>
      </c>
    </row>
    <row r="626" spans="1:65" s="2" customFormat="1" ht="24">
      <c r="A626" s="35"/>
      <c r="B626" s="36"/>
      <c r="C626" s="187" t="s">
        <v>1801</v>
      </c>
      <c r="D626" s="187" t="s">
        <v>160</v>
      </c>
      <c r="E626" s="188" t="s">
        <v>5965</v>
      </c>
      <c r="F626" s="189" t="s">
        <v>5966</v>
      </c>
      <c r="G626" s="190" t="s">
        <v>498</v>
      </c>
      <c r="H626" s="191">
        <v>1</v>
      </c>
      <c r="I626" s="192"/>
      <c r="J626" s="191">
        <f t="shared" si="90"/>
        <v>0</v>
      </c>
      <c r="K626" s="189" t="s">
        <v>1</v>
      </c>
      <c r="L626" s="40"/>
      <c r="M626" s="193" t="s">
        <v>1</v>
      </c>
      <c r="N626" s="194" t="s">
        <v>41</v>
      </c>
      <c r="O626" s="72"/>
      <c r="P626" s="195">
        <f t="shared" si="91"/>
        <v>0</v>
      </c>
      <c r="Q626" s="195">
        <v>0</v>
      </c>
      <c r="R626" s="195">
        <f t="shared" si="92"/>
        <v>0</v>
      </c>
      <c r="S626" s="195">
        <v>0</v>
      </c>
      <c r="T626" s="196">
        <f t="shared" si="93"/>
        <v>0</v>
      </c>
      <c r="U626" s="35"/>
      <c r="V626" s="35"/>
      <c r="W626" s="35"/>
      <c r="X626" s="35"/>
      <c r="Y626" s="35"/>
      <c r="Z626" s="35"/>
      <c r="AA626" s="35"/>
      <c r="AB626" s="35"/>
      <c r="AC626" s="35"/>
      <c r="AD626" s="35"/>
      <c r="AE626" s="35"/>
      <c r="AR626" s="197" t="s">
        <v>283</v>
      </c>
      <c r="AT626" s="197" t="s">
        <v>160</v>
      </c>
      <c r="AU626" s="197" t="s">
        <v>85</v>
      </c>
      <c r="AY626" s="18" t="s">
        <v>158</v>
      </c>
      <c r="BE626" s="198">
        <f t="shared" si="94"/>
        <v>0</v>
      </c>
      <c r="BF626" s="198">
        <f t="shared" si="95"/>
        <v>0</v>
      </c>
      <c r="BG626" s="198">
        <f t="shared" si="96"/>
        <v>0</v>
      </c>
      <c r="BH626" s="198">
        <f t="shared" si="97"/>
        <v>0</v>
      </c>
      <c r="BI626" s="198">
        <f t="shared" si="98"/>
        <v>0</v>
      </c>
      <c r="BJ626" s="18" t="s">
        <v>8</v>
      </c>
      <c r="BK626" s="198">
        <f t="shared" si="99"/>
        <v>0</v>
      </c>
      <c r="BL626" s="18" t="s">
        <v>283</v>
      </c>
      <c r="BM626" s="197" t="s">
        <v>5967</v>
      </c>
    </row>
    <row r="627" spans="1:65" s="2" customFormat="1" ht="24">
      <c r="A627" s="35"/>
      <c r="B627" s="36"/>
      <c r="C627" s="187" t="s">
        <v>1805</v>
      </c>
      <c r="D627" s="187" t="s">
        <v>160</v>
      </c>
      <c r="E627" s="188" t="s">
        <v>5968</v>
      </c>
      <c r="F627" s="189" t="s">
        <v>5969</v>
      </c>
      <c r="G627" s="190" t="s">
        <v>498</v>
      </c>
      <c r="H627" s="191">
        <v>1</v>
      </c>
      <c r="I627" s="192"/>
      <c r="J627" s="191">
        <f t="shared" si="90"/>
        <v>0</v>
      </c>
      <c r="K627" s="189" t="s">
        <v>1</v>
      </c>
      <c r="L627" s="40"/>
      <c r="M627" s="193" t="s">
        <v>1</v>
      </c>
      <c r="N627" s="194" t="s">
        <v>41</v>
      </c>
      <c r="O627" s="72"/>
      <c r="P627" s="195">
        <f t="shared" si="91"/>
        <v>0</v>
      </c>
      <c r="Q627" s="195">
        <v>0</v>
      </c>
      <c r="R627" s="195">
        <f t="shared" si="92"/>
        <v>0</v>
      </c>
      <c r="S627" s="195">
        <v>0</v>
      </c>
      <c r="T627" s="196">
        <f t="shared" si="93"/>
        <v>0</v>
      </c>
      <c r="U627" s="35"/>
      <c r="V627" s="35"/>
      <c r="W627" s="35"/>
      <c r="X627" s="35"/>
      <c r="Y627" s="35"/>
      <c r="Z627" s="35"/>
      <c r="AA627" s="35"/>
      <c r="AB627" s="35"/>
      <c r="AC627" s="35"/>
      <c r="AD627" s="35"/>
      <c r="AE627" s="35"/>
      <c r="AR627" s="197" t="s">
        <v>283</v>
      </c>
      <c r="AT627" s="197" t="s">
        <v>160</v>
      </c>
      <c r="AU627" s="197" t="s">
        <v>85</v>
      </c>
      <c r="AY627" s="18" t="s">
        <v>158</v>
      </c>
      <c r="BE627" s="198">
        <f t="shared" si="94"/>
        <v>0</v>
      </c>
      <c r="BF627" s="198">
        <f t="shared" si="95"/>
        <v>0</v>
      </c>
      <c r="BG627" s="198">
        <f t="shared" si="96"/>
        <v>0</v>
      </c>
      <c r="BH627" s="198">
        <f t="shared" si="97"/>
        <v>0</v>
      </c>
      <c r="BI627" s="198">
        <f t="shared" si="98"/>
        <v>0</v>
      </c>
      <c r="BJ627" s="18" t="s">
        <v>8</v>
      </c>
      <c r="BK627" s="198">
        <f t="shared" si="99"/>
        <v>0</v>
      </c>
      <c r="BL627" s="18" t="s">
        <v>283</v>
      </c>
      <c r="BM627" s="197" t="s">
        <v>5970</v>
      </c>
    </row>
    <row r="628" spans="1:65" s="2" customFormat="1" ht="24">
      <c r="A628" s="35"/>
      <c r="B628" s="36"/>
      <c r="C628" s="187" t="s">
        <v>1809</v>
      </c>
      <c r="D628" s="187" t="s">
        <v>160</v>
      </c>
      <c r="E628" s="188" t="s">
        <v>5971</v>
      </c>
      <c r="F628" s="189" t="s">
        <v>5972</v>
      </c>
      <c r="G628" s="190" t="s">
        <v>498</v>
      </c>
      <c r="H628" s="191">
        <v>2</v>
      </c>
      <c r="I628" s="192"/>
      <c r="J628" s="191">
        <f t="shared" si="90"/>
        <v>0</v>
      </c>
      <c r="K628" s="189" t="s">
        <v>1</v>
      </c>
      <c r="L628" s="40"/>
      <c r="M628" s="193" t="s">
        <v>1</v>
      </c>
      <c r="N628" s="194" t="s">
        <v>41</v>
      </c>
      <c r="O628" s="72"/>
      <c r="P628" s="195">
        <f t="shared" si="91"/>
        <v>0</v>
      </c>
      <c r="Q628" s="195">
        <v>0</v>
      </c>
      <c r="R628" s="195">
        <f t="shared" si="92"/>
        <v>0</v>
      </c>
      <c r="S628" s="195">
        <v>0</v>
      </c>
      <c r="T628" s="196">
        <f t="shared" si="93"/>
        <v>0</v>
      </c>
      <c r="U628" s="35"/>
      <c r="V628" s="35"/>
      <c r="W628" s="35"/>
      <c r="X628" s="35"/>
      <c r="Y628" s="35"/>
      <c r="Z628" s="35"/>
      <c r="AA628" s="35"/>
      <c r="AB628" s="35"/>
      <c r="AC628" s="35"/>
      <c r="AD628" s="35"/>
      <c r="AE628" s="35"/>
      <c r="AR628" s="197" t="s">
        <v>283</v>
      </c>
      <c r="AT628" s="197" t="s">
        <v>160</v>
      </c>
      <c r="AU628" s="197" t="s">
        <v>85</v>
      </c>
      <c r="AY628" s="18" t="s">
        <v>158</v>
      </c>
      <c r="BE628" s="198">
        <f t="shared" si="94"/>
        <v>0</v>
      </c>
      <c r="BF628" s="198">
        <f t="shared" si="95"/>
        <v>0</v>
      </c>
      <c r="BG628" s="198">
        <f t="shared" si="96"/>
        <v>0</v>
      </c>
      <c r="BH628" s="198">
        <f t="shared" si="97"/>
        <v>0</v>
      </c>
      <c r="BI628" s="198">
        <f t="shared" si="98"/>
        <v>0</v>
      </c>
      <c r="BJ628" s="18" t="s">
        <v>8</v>
      </c>
      <c r="BK628" s="198">
        <f t="shared" si="99"/>
        <v>0</v>
      </c>
      <c r="BL628" s="18" t="s">
        <v>283</v>
      </c>
      <c r="BM628" s="197" t="s">
        <v>5973</v>
      </c>
    </row>
    <row r="629" spans="1:65" s="2" customFormat="1" ht="24">
      <c r="A629" s="35"/>
      <c r="B629" s="36"/>
      <c r="C629" s="187" t="s">
        <v>1813</v>
      </c>
      <c r="D629" s="187" t="s">
        <v>160</v>
      </c>
      <c r="E629" s="188" t="s">
        <v>5974</v>
      </c>
      <c r="F629" s="189" t="s">
        <v>5975</v>
      </c>
      <c r="G629" s="190" t="s">
        <v>498</v>
      </c>
      <c r="H629" s="191">
        <v>2</v>
      </c>
      <c r="I629" s="192"/>
      <c r="J629" s="191">
        <f t="shared" si="90"/>
        <v>0</v>
      </c>
      <c r="K629" s="189" t="s">
        <v>1</v>
      </c>
      <c r="L629" s="40"/>
      <c r="M629" s="193" t="s">
        <v>1</v>
      </c>
      <c r="N629" s="194" t="s">
        <v>41</v>
      </c>
      <c r="O629" s="72"/>
      <c r="P629" s="195">
        <f t="shared" si="91"/>
        <v>0</v>
      </c>
      <c r="Q629" s="195">
        <v>0</v>
      </c>
      <c r="R629" s="195">
        <f t="shared" si="92"/>
        <v>0</v>
      </c>
      <c r="S629" s="195">
        <v>0</v>
      </c>
      <c r="T629" s="196">
        <f t="shared" si="93"/>
        <v>0</v>
      </c>
      <c r="U629" s="35"/>
      <c r="V629" s="35"/>
      <c r="W629" s="35"/>
      <c r="X629" s="35"/>
      <c r="Y629" s="35"/>
      <c r="Z629" s="35"/>
      <c r="AA629" s="35"/>
      <c r="AB629" s="35"/>
      <c r="AC629" s="35"/>
      <c r="AD629" s="35"/>
      <c r="AE629" s="35"/>
      <c r="AR629" s="197" t="s">
        <v>283</v>
      </c>
      <c r="AT629" s="197" t="s">
        <v>160</v>
      </c>
      <c r="AU629" s="197" t="s">
        <v>85</v>
      </c>
      <c r="AY629" s="18" t="s">
        <v>158</v>
      </c>
      <c r="BE629" s="198">
        <f t="shared" si="94"/>
        <v>0</v>
      </c>
      <c r="BF629" s="198">
        <f t="shared" si="95"/>
        <v>0</v>
      </c>
      <c r="BG629" s="198">
        <f t="shared" si="96"/>
        <v>0</v>
      </c>
      <c r="BH629" s="198">
        <f t="shared" si="97"/>
        <v>0</v>
      </c>
      <c r="BI629" s="198">
        <f t="shared" si="98"/>
        <v>0</v>
      </c>
      <c r="BJ629" s="18" t="s">
        <v>8</v>
      </c>
      <c r="BK629" s="198">
        <f t="shared" si="99"/>
        <v>0</v>
      </c>
      <c r="BL629" s="18" t="s">
        <v>283</v>
      </c>
      <c r="BM629" s="197" t="s">
        <v>5976</v>
      </c>
    </row>
    <row r="630" spans="1:65" s="2" customFormat="1" ht="24">
      <c r="A630" s="35"/>
      <c r="B630" s="36"/>
      <c r="C630" s="187" t="s">
        <v>1817</v>
      </c>
      <c r="D630" s="187" t="s">
        <v>160</v>
      </c>
      <c r="E630" s="188" t="s">
        <v>5977</v>
      </c>
      <c r="F630" s="189" t="s">
        <v>5978</v>
      </c>
      <c r="G630" s="190" t="s">
        <v>498</v>
      </c>
      <c r="H630" s="191">
        <v>1</v>
      </c>
      <c r="I630" s="192"/>
      <c r="J630" s="191">
        <f t="shared" si="90"/>
        <v>0</v>
      </c>
      <c r="K630" s="189" t="s">
        <v>1</v>
      </c>
      <c r="L630" s="40"/>
      <c r="M630" s="193" t="s">
        <v>1</v>
      </c>
      <c r="N630" s="194" t="s">
        <v>41</v>
      </c>
      <c r="O630" s="72"/>
      <c r="P630" s="195">
        <f t="shared" si="91"/>
        <v>0</v>
      </c>
      <c r="Q630" s="195">
        <v>0</v>
      </c>
      <c r="R630" s="195">
        <f t="shared" si="92"/>
        <v>0</v>
      </c>
      <c r="S630" s="195">
        <v>0</v>
      </c>
      <c r="T630" s="196">
        <f t="shared" si="93"/>
        <v>0</v>
      </c>
      <c r="U630" s="35"/>
      <c r="V630" s="35"/>
      <c r="W630" s="35"/>
      <c r="X630" s="35"/>
      <c r="Y630" s="35"/>
      <c r="Z630" s="35"/>
      <c r="AA630" s="35"/>
      <c r="AB630" s="35"/>
      <c r="AC630" s="35"/>
      <c r="AD630" s="35"/>
      <c r="AE630" s="35"/>
      <c r="AR630" s="197" t="s">
        <v>283</v>
      </c>
      <c r="AT630" s="197" t="s">
        <v>160</v>
      </c>
      <c r="AU630" s="197" t="s">
        <v>85</v>
      </c>
      <c r="AY630" s="18" t="s">
        <v>158</v>
      </c>
      <c r="BE630" s="198">
        <f t="shared" si="94"/>
        <v>0</v>
      </c>
      <c r="BF630" s="198">
        <f t="shared" si="95"/>
        <v>0</v>
      </c>
      <c r="BG630" s="198">
        <f t="shared" si="96"/>
        <v>0</v>
      </c>
      <c r="BH630" s="198">
        <f t="shared" si="97"/>
        <v>0</v>
      </c>
      <c r="BI630" s="198">
        <f t="shared" si="98"/>
        <v>0</v>
      </c>
      <c r="BJ630" s="18" t="s">
        <v>8</v>
      </c>
      <c r="BK630" s="198">
        <f t="shared" si="99"/>
        <v>0</v>
      </c>
      <c r="BL630" s="18" t="s">
        <v>283</v>
      </c>
      <c r="BM630" s="197" t="s">
        <v>5979</v>
      </c>
    </row>
    <row r="631" spans="1:65" s="2" customFormat="1" ht="24">
      <c r="A631" s="35"/>
      <c r="B631" s="36"/>
      <c r="C631" s="187" t="s">
        <v>1821</v>
      </c>
      <c r="D631" s="187" t="s">
        <v>160</v>
      </c>
      <c r="E631" s="188" t="s">
        <v>5980</v>
      </c>
      <c r="F631" s="189" t="s">
        <v>5981</v>
      </c>
      <c r="G631" s="190" t="s">
        <v>498</v>
      </c>
      <c r="H631" s="191">
        <v>4</v>
      </c>
      <c r="I631" s="192"/>
      <c r="J631" s="191">
        <f t="shared" si="90"/>
        <v>0</v>
      </c>
      <c r="K631" s="189" t="s">
        <v>1</v>
      </c>
      <c r="L631" s="40"/>
      <c r="M631" s="193" t="s">
        <v>1</v>
      </c>
      <c r="N631" s="194" t="s">
        <v>41</v>
      </c>
      <c r="O631" s="72"/>
      <c r="P631" s="195">
        <f t="shared" si="91"/>
        <v>0</v>
      </c>
      <c r="Q631" s="195">
        <v>0</v>
      </c>
      <c r="R631" s="195">
        <f t="shared" si="92"/>
        <v>0</v>
      </c>
      <c r="S631" s="195">
        <v>0</v>
      </c>
      <c r="T631" s="196">
        <f t="shared" si="93"/>
        <v>0</v>
      </c>
      <c r="U631" s="35"/>
      <c r="V631" s="35"/>
      <c r="W631" s="35"/>
      <c r="X631" s="35"/>
      <c r="Y631" s="35"/>
      <c r="Z631" s="35"/>
      <c r="AA631" s="35"/>
      <c r="AB631" s="35"/>
      <c r="AC631" s="35"/>
      <c r="AD631" s="35"/>
      <c r="AE631" s="35"/>
      <c r="AR631" s="197" t="s">
        <v>283</v>
      </c>
      <c r="AT631" s="197" t="s">
        <v>160</v>
      </c>
      <c r="AU631" s="197" t="s">
        <v>85</v>
      </c>
      <c r="AY631" s="18" t="s">
        <v>158</v>
      </c>
      <c r="BE631" s="198">
        <f t="shared" si="94"/>
        <v>0</v>
      </c>
      <c r="BF631" s="198">
        <f t="shared" si="95"/>
        <v>0</v>
      </c>
      <c r="BG631" s="198">
        <f t="shared" si="96"/>
        <v>0</v>
      </c>
      <c r="BH631" s="198">
        <f t="shared" si="97"/>
        <v>0</v>
      </c>
      <c r="BI631" s="198">
        <f t="shared" si="98"/>
        <v>0</v>
      </c>
      <c r="BJ631" s="18" t="s">
        <v>8</v>
      </c>
      <c r="BK631" s="198">
        <f t="shared" si="99"/>
        <v>0</v>
      </c>
      <c r="BL631" s="18" t="s">
        <v>283</v>
      </c>
      <c r="BM631" s="197" t="s">
        <v>5982</v>
      </c>
    </row>
    <row r="632" spans="1:65" s="2" customFormat="1" ht="24">
      <c r="A632" s="35"/>
      <c r="B632" s="36"/>
      <c r="C632" s="187" t="s">
        <v>1825</v>
      </c>
      <c r="D632" s="187" t="s">
        <v>160</v>
      </c>
      <c r="E632" s="188" t="s">
        <v>5983</v>
      </c>
      <c r="F632" s="189" t="s">
        <v>5984</v>
      </c>
      <c r="G632" s="190" t="s">
        <v>498</v>
      </c>
      <c r="H632" s="191">
        <v>2</v>
      </c>
      <c r="I632" s="192"/>
      <c r="J632" s="191">
        <f t="shared" si="90"/>
        <v>0</v>
      </c>
      <c r="K632" s="189" t="s">
        <v>1</v>
      </c>
      <c r="L632" s="40"/>
      <c r="M632" s="193" t="s">
        <v>1</v>
      </c>
      <c r="N632" s="194" t="s">
        <v>41</v>
      </c>
      <c r="O632" s="72"/>
      <c r="P632" s="195">
        <f t="shared" si="91"/>
        <v>0</v>
      </c>
      <c r="Q632" s="195">
        <v>0</v>
      </c>
      <c r="R632" s="195">
        <f t="shared" si="92"/>
        <v>0</v>
      </c>
      <c r="S632" s="195">
        <v>0</v>
      </c>
      <c r="T632" s="196">
        <f t="shared" si="93"/>
        <v>0</v>
      </c>
      <c r="U632" s="35"/>
      <c r="V632" s="35"/>
      <c r="W632" s="35"/>
      <c r="X632" s="35"/>
      <c r="Y632" s="35"/>
      <c r="Z632" s="35"/>
      <c r="AA632" s="35"/>
      <c r="AB632" s="35"/>
      <c r="AC632" s="35"/>
      <c r="AD632" s="35"/>
      <c r="AE632" s="35"/>
      <c r="AR632" s="197" t="s">
        <v>283</v>
      </c>
      <c r="AT632" s="197" t="s">
        <v>160</v>
      </c>
      <c r="AU632" s="197" t="s">
        <v>85</v>
      </c>
      <c r="AY632" s="18" t="s">
        <v>158</v>
      </c>
      <c r="BE632" s="198">
        <f t="shared" si="94"/>
        <v>0</v>
      </c>
      <c r="BF632" s="198">
        <f t="shared" si="95"/>
        <v>0</v>
      </c>
      <c r="BG632" s="198">
        <f t="shared" si="96"/>
        <v>0</v>
      </c>
      <c r="BH632" s="198">
        <f t="shared" si="97"/>
        <v>0</v>
      </c>
      <c r="BI632" s="198">
        <f t="shared" si="98"/>
        <v>0</v>
      </c>
      <c r="BJ632" s="18" t="s">
        <v>8</v>
      </c>
      <c r="BK632" s="198">
        <f t="shared" si="99"/>
        <v>0</v>
      </c>
      <c r="BL632" s="18" t="s">
        <v>283</v>
      </c>
      <c r="BM632" s="197" t="s">
        <v>5985</v>
      </c>
    </row>
    <row r="633" spans="1:65" s="2" customFormat="1" ht="24">
      <c r="A633" s="35"/>
      <c r="B633" s="36"/>
      <c r="C633" s="187" t="s">
        <v>1829</v>
      </c>
      <c r="D633" s="187" t="s">
        <v>160</v>
      </c>
      <c r="E633" s="188" t="s">
        <v>5986</v>
      </c>
      <c r="F633" s="189" t="s">
        <v>5987</v>
      </c>
      <c r="G633" s="190" t="s">
        <v>498</v>
      </c>
      <c r="H633" s="191">
        <v>1</v>
      </c>
      <c r="I633" s="192"/>
      <c r="J633" s="191">
        <f t="shared" si="90"/>
        <v>0</v>
      </c>
      <c r="K633" s="189" t="s">
        <v>1</v>
      </c>
      <c r="L633" s="40"/>
      <c r="M633" s="193" t="s">
        <v>1</v>
      </c>
      <c r="N633" s="194" t="s">
        <v>41</v>
      </c>
      <c r="O633" s="72"/>
      <c r="P633" s="195">
        <f t="shared" si="91"/>
        <v>0</v>
      </c>
      <c r="Q633" s="195">
        <v>0</v>
      </c>
      <c r="R633" s="195">
        <f t="shared" si="92"/>
        <v>0</v>
      </c>
      <c r="S633" s="195">
        <v>0</v>
      </c>
      <c r="T633" s="196">
        <f t="shared" si="93"/>
        <v>0</v>
      </c>
      <c r="U633" s="35"/>
      <c r="V633" s="35"/>
      <c r="W633" s="35"/>
      <c r="X633" s="35"/>
      <c r="Y633" s="35"/>
      <c r="Z633" s="35"/>
      <c r="AA633" s="35"/>
      <c r="AB633" s="35"/>
      <c r="AC633" s="35"/>
      <c r="AD633" s="35"/>
      <c r="AE633" s="35"/>
      <c r="AR633" s="197" t="s">
        <v>283</v>
      </c>
      <c r="AT633" s="197" t="s">
        <v>160</v>
      </c>
      <c r="AU633" s="197" t="s">
        <v>85</v>
      </c>
      <c r="AY633" s="18" t="s">
        <v>158</v>
      </c>
      <c r="BE633" s="198">
        <f t="shared" si="94"/>
        <v>0</v>
      </c>
      <c r="BF633" s="198">
        <f t="shared" si="95"/>
        <v>0</v>
      </c>
      <c r="BG633" s="198">
        <f t="shared" si="96"/>
        <v>0</v>
      </c>
      <c r="BH633" s="198">
        <f t="shared" si="97"/>
        <v>0</v>
      </c>
      <c r="BI633" s="198">
        <f t="shared" si="98"/>
        <v>0</v>
      </c>
      <c r="BJ633" s="18" t="s">
        <v>8</v>
      </c>
      <c r="BK633" s="198">
        <f t="shared" si="99"/>
        <v>0</v>
      </c>
      <c r="BL633" s="18" t="s">
        <v>283</v>
      </c>
      <c r="BM633" s="197" t="s">
        <v>5988</v>
      </c>
    </row>
    <row r="634" spans="1:65" s="2" customFormat="1" ht="24">
      <c r="A634" s="35"/>
      <c r="B634" s="36"/>
      <c r="C634" s="187" t="s">
        <v>1833</v>
      </c>
      <c r="D634" s="187" t="s">
        <v>160</v>
      </c>
      <c r="E634" s="188" t="s">
        <v>5989</v>
      </c>
      <c r="F634" s="189" t="s">
        <v>5990</v>
      </c>
      <c r="G634" s="190" t="s">
        <v>498</v>
      </c>
      <c r="H634" s="191">
        <v>1</v>
      </c>
      <c r="I634" s="192"/>
      <c r="J634" s="191">
        <f t="shared" si="90"/>
        <v>0</v>
      </c>
      <c r="K634" s="189" t="s">
        <v>1</v>
      </c>
      <c r="L634" s="40"/>
      <c r="M634" s="193" t="s">
        <v>1</v>
      </c>
      <c r="N634" s="194" t="s">
        <v>41</v>
      </c>
      <c r="O634" s="72"/>
      <c r="P634" s="195">
        <f t="shared" si="91"/>
        <v>0</v>
      </c>
      <c r="Q634" s="195">
        <v>0</v>
      </c>
      <c r="R634" s="195">
        <f t="shared" si="92"/>
        <v>0</v>
      </c>
      <c r="S634" s="195">
        <v>0</v>
      </c>
      <c r="T634" s="196">
        <f t="shared" si="93"/>
        <v>0</v>
      </c>
      <c r="U634" s="35"/>
      <c r="V634" s="35"/>
      <c r="W634" s="35"/>
      <c r="X634" s="35"/>
      <c r="Y634" s="35"/>
      <c r="Z634" s="35"/>
      <c r="AA634" s="35"/>
      <c r="AB634" s="35"/>
      <c r="AC634" s="35"/>
      <c r="AD634" s="35"/>
      <c r="AE634" s="35"/>
      <c r="AR634" s="197" t="s">
        <v>283</v>
      </c>
      <c r="AT634" s="197" t="s">
        <v>160</v>
      </c>
      <c r="AU634" s="197" t="s">
        <v>85</v>
      </c>
      <c r="AY634" s="18" t="s">
        <v>158</v>
      </c>
      <c r="BE634" s="198">
        <f t="shared" si="94"/>
        <v>0</v>
      </c>
      <c r="BF634" s="198">
        <f t="shared" si="95"/>
        <v>0</v>
      </c>
      <c r="BG634" s="198">
        <f t="shared" si="96"/>
        <v>0</v>
      </c>
      <c r="BH634" s="198">
        <f t="shared" si="97"/>
        <v>0</v>
      </c>
      <c r="BI634" s="198">
        <f t="shared" si="98"/>
        <v>0</v>
      </c>
      <c r="BJ634" s="18" t="s">
        <v>8</v>
      </c>
      <c r="BK634" s="198">
        <f t="shared" si="99"/>
        <v>0</v>
      </c>
      <c r="BL634" s="18" t="s">
        <v>283</v>
      </c>
      <c r="BM634" s="197" t="s">
        <v>5991</v>
      </c>
    </row>
    <row r="635" spans="1:65" s="2" customFormat="1" ht="24">
      <c r="A635" s="35"/>
      <c r="B635" s="36"/>
      <c r="C635" s="187" t="s">
        <v>1837</v>
      </c>
      <c r="D635" s="187" t="s">
        <v>160</v>
      </c>
      <c r="E635" s="188" t="s">
        <v>3791</v>
      </c>
      <c r="F635" s="189" t="s">
        <v>3792</v>
      </c>
      <c r="G635" s="190" t="s">
        <v>498</v>
      </c>
      <c r="H635" s="191">
        <v>4</v>
      </c>
      <c r="I635" s="192"/>
      <c r="J635" s="191">
        <f t="shared" si="90"/>
        <v>0</v>
      </c>
      <c r="K635" s="189" t="s">
        <v>1</v>
      </c>
      <c r="L635" s="40"/>
      <c r="M635" s="193" t="s">
        <v>1</v>
      </c>
      <c r="N635" s="194" t="s">
        <v>41</v>
      </c>
      <c r="O635" s="72"/>
      <c r="P635" s="195">
        <f t="shared" si="91"/>
        <v>0</v>
      </c>
      <c r="Q635" s="195">
        <v>0</v>
      </c>
      <c r="R635" s="195">
        <f t="shared" si="92"/>
        <v>0</v>
      </c>
      <c r="S635" s="195">
        <v>0</v>
      </c>
      <c r="T635" s="196">
        <f t="shared" si="93"/>
        <v>0</v>
      </c>
      <c r="U635" s="35"/>
      <c r="V635" s="35"/>
      <c r="W635" s="35"/>
      <c r="X635" s="35"/>
      <c r="Y635" s="35"/>
      <c r="Z635" s="35"/>
      <c r="AA635" s="35"/>
      <c r="AB635" s="35"/>
      <c r="AC635" s="35"/>
      <c r="AD635" s="35"/>
      <c r="AE635" s="35"/>
      <c r="AR635" s="197" t="s">
        <v>283</v>
      </c>
      <c r="AT635" s="197" t="s">
        <v>160</v>
      </c>
      <c r="AU635" s="197" t="s">
        <v>85</v>
      </c>
      <c r="AY635" s="18" t="s">
        <v>158</v>
      </c>
      <c r="BE635" s="198">
        <f t="shared" si="94"/>
        <v>0</v>
      </c>
      <c r="BF635" s="198">
        <f t="shared" si="95"/>
        <v>0</v>
      </c>
      <c r="BG635" s="198">
        <f t="shared" si="96"/>
        <v>0</v>
      </c>
      <c r="BH635" s="198">
        <f t="shared" si="97"/>
        <v>0</v>
      </c>
      <c r="BI635" s="198">
        <f t="shared" si="98"/>
        <v>0</v>
      </c>
      <c r="BJ635" s="18" t="s">
        <v>8</v>
      </c>
      <c r="BK635" s="198">
        <f t="shared" si="99"/>
        <v>0</v>
      </c>
      <c r="BL635" s="18" t="s">
        <v>283</v>
      </c>
      <c r="BM635" s="197" t="s">
        <v>5992</v>
      </c>
    </row>
    <row r="636" spans="1:65" s="2" customFormat="1" ht="24">
      <c r="A636" s="35"/>
      <c r="B636" s="36"/>
      <c r="C636" s="187" t="s">
        <v>1841</v>
      </c>
      <c r="D636" s="187" t="s">
        <v>160</v>
      </c>
      <c r="E636" s="188" t="s">
        <v>3922</v>
      </c>
      <c r="F636" s="189" t="s">
        <v>3923</v>
      </c>
      <c r="G636" s="190" t="s">
        <v>498</v>
      </c>
      <c r="H636" s="191">
        <v>1</v>
      </c>
      <c r="I636" s="192"/>
      <c r="J636" s="191">
        <f t="shared" si="90"/>
        <v>0</v>
      </c>
      <c r="K636" s="189" t="s">
        <v>1</v>
      </c>
      <c r="L636" s="40"/>
      <c r="M636" s="193" t="s">
        <v>1</v>
      </c>
      <c r="N636" s="194" t="s">
        <v>41</v>
      </c>
      <c r="O636" s="72"/>
      <c r="P636" s="195">
        <f t="shared" si="91"/>
        <v>0</v>
      </c>
      <c r="Q636" s="195">
        <v>0</v>
      </c>
      <c r="R636" s="195">
        <f t="shared" si="92"/>
        <v>0</v>
      </c>
      <c r="S636" s="195">
        <v>0</v>
      </c>
      <c r="T636" s="196">
        <f t="shared" si="93"/>
        <v>0</v>
      </c>
      <c r="U636" s="35"/>
      <c r="V636" s="35"/>
      <c r="W636" s="35"/>
      <c r="X636" s="35"/>
      <c r="Y636" s="35"/>
      <c r="Z636" s="35"/>
      <c r="AA636" s="35"/>
      <c r="AB636" s="35"/>
      <c r="AC636" s="35"/>
      <c r="AD636" s="35"/>
      <c r="AE636" s="35"/>
      <c r="AR636" s="197" t="s">
        <v>283</v>
      </c>
      <c r="AT636" s="197" t="s">
        <v>160</v>
      </c>
      <c r="AU636" s="197" t="s">
        <v>85</v>
      </c>
      <c r="AY636" s="18" t="s">
        <v>158</v>
      </c>
      <c r="BE636" s="198">
        <f t="shared" si="94"/>
        <v>0</v>
      </c>
      <c r="BF636" s="198">
        <f t="shared" si="95"/>
        <v>0</v>
      </c>
      <c r="BG636" s="198">
        <f t="shared" si="96"/>
        <v>0</v>
      </c>
      <c r="BH636" s="198">
        <f t="shared" si="97"/>
        <v>0</v>
      </c>
      <c r="BI636" s="198">
        <f t="shared" si="98"/>
        <v>0</v>
      </c>
      <c r="BJ636" s="18" t="s">
        <v>8</v>
      </c>
      <c r="BK636" s="198">
        <f t="shared" si="99"/>
        <v>0</v>
      </c>
      <c r="BL636" s="18" t="s">
        <v>283</v>
      </c>
      <c r="BM636" s="197" t="s">
        <v>5993</v>
      </c>
    </row>
    <row r="637" spans="1:65" s="2" customFormat="1" ht="24">
      <c r="A637" s="35"/>
      <c r="B637" s="36"/>
      <c r="C637" s="187" t="s">
        <v>1845</v>
      </c>
      <c r="D637" s="187" t="s">
        <v>160</v>
      </c>
      <c r="E637" s="188" t="s">
        <v>5994</v>
      </c>
      <c r="F637" s="189" t="s">
        <v>5995</v>
      </c>
      <c r="G637" s="190" t="s">
        <v>498</v>
      </c>
      <c r="H637" s="191">
        <v>2</v>
      </c>
      <c r="I637" s="192"/>
      <c r="J637" s="191">
        <f t="shared" si="90"/>
        <v>0</v>
      </c>
      <c r="K637" s="189" t="s">
        <v>1</v>
      </c>
      <c r="L637" s="40"/>
      <c r="M637" s="193" t="s">
        <v>1</v>
      </c>
      <c r="N637" s="194" t="s">
        <v>41</v>
      </c>
      <c r="O637" s="72"/>
      <c r="P637" s="195">
        <f t="shared" si="91"/>
        <v>0</v>
      </c>
      <c r="Q637" s="195">
        <v>0</v>
      </c>
      <c r="R637" s="195">
        <f t="shared" si="92"/>
        <v>0</v>
      </c>
      <c r="S637" s="195">
        <v>0</v>
      </c>
      <c r="T637" s="196">
        <f t="shared" si="93"/>
        <v>0</v>
      </c>
      <c r="U637" s="35"/>
      <c r="V637" s="35"/>
      <c r="W637" s="35"/>
      <c r="X637" s="35"/>
      <c r="Y637" s="35"/>
      <c r="Z637" s="35"/>
      <c r="AA637" s="35"/>
      <c r="AB637" s="35"/>
      <c r="AC637" s="35"/>
      <c r="AD637" s="35"/>
      <c r="AE637" s="35"/>
      <c r="AR637" s="197" t="s">
        <v>283</v>
      </c>
      <c r="AT637" s="197" t="s">
        <v>160</v>
      </c>
      <c r="AU637" s="197" t="s">
        <v>85</v>
      </c>
      <c r="AY637" s="18" t="s">
        <v>158</v>
      </c>
      <c r="BE637" s="198">
        <f t="shared" si="94"/>
        <v>0</v>
      </c>
      <c r="BF637" s="198">
        <f t="shared" si="95"/>
        <v>0</v>
      </c>
      <c r="BG637" s="198">
        <f t="shared" si="96"/>
        <v>0</v>
      </c>
      <c r="BH637" s="198">
        <f t="shared" si="97"/>
        <v>0</v>
      </c>
      <c r="BI637" s="198">
        <f t="shared" si="98"/>
        <v>0</v>
      </c>
      <c r="BJ637" s="18" t="s">
        <v>8</v>
      </c>
      <c r="BK637" s="198">
        <f t="shared" si="99"/>
        <v>0</v>
      </c>
      <c r="BL637" s="18" t="s">
        <v>283</v>
      </c>
      <c r="BM637" s="197" t="s">
        <v>5996</v>
      </c>
    </row>
    <row r="638" spans="1:65" s="2" customFormat="1" ht="24">
      <c r="A638" s="35"/>
      <c r="B638" s="36"/>
      <c r="C638" s="187" t="s">
        <v>1849</v>
      </c>
      <c r="D638" s="187" t="s">
        <v>160</v>
      </c>
      <c r="E638" s="188" t="s">
        <v>5997</v>
      </c>
      <c r="F638" s="189" t="s">
        <v>5998</v>
      </c>
      <c r="G638" s="190" t="s">
        <v>498</v>
      </c>
      <c r="H638" s="191">
        <v>4</v>
      </c>
      <c r="I638" s="192"/>
      <c r="J638" s="191">
        <f t="shared" si="90"/>
        <v>0</v>
      </c>
      <c r="K638" s="189" t="s">
        <v>1</v>
      </c>
      <c r="L638" s="40"/>
      <c r="M638" s="193" t="s">
        <v>1</v>
      </c>
      <c r="N638" s="194" t="s">
        <v>41</v>
      </c>
      <c r="O638" s="72"/>
      <c r="P638" s="195">
        <f t="shared" si="91"/>
        <v>0</v>
      </c>
      <c r="Q638" s="195">
        <v>0</v>
      </c>
      <c r="R638" s="195">
        <f t="shared" si="92"/>
        <v>0</v>
      </c>
      <c r="S638" s="195">
        <v>0</v>
      </c>
      <c r="T638" s="196">
        <f t="shared" si="93"/>
        <v>0</v>
      </c>
      <c r="U638" s="35"/>
      <c r="V638" s="35"/>
      <c r="W638" s="35"/>
      <c r="X638" s="35"/>
      <c r="Y638" s="35"/>
      <c r="Z638" s="35"/>
      <c r="AA638" s="35"/>
      <c r="AB638" s="35"/>
      <c r="AC638" s="35"/>
      <c r="AD638" s="35"/>
      <c r="AE638" s="35"/>
      <c r="AR638" s="197" t="s">
        <v>283</v>
      </c>
      <c r="AT638" s="197" t="s">
        <v>160</v>
      </c>
      <c r="AU638" s="197" t="s">
        <v>85</v>
      </c>
      <c r="AY638" s="18" t="s">
        <v>158</v>
      </c>
      <c r="BE638" s="198">
        <f t="shared" si="94"/>
        <v>0</v>
      </c>
      <c r="BF638" s="198">
        <f t="shared" si="95"/>
        <v>0</v>
      </c>
      <c r="BG638" s="198">
        <f t="shared" si="96"/>
        <v>0</v>
      </c>
      <c r="BH638" s="198">
        <f t="shared" si="97"/>
        <v>0</v>
      </c>
      <c r="BI638" s="198">
        <f t="shared" si="98"/>
        <v>0</v>
      </c>
      <c r="BJ638" s="18" t="s">
        <v>8</v>
      </c>
      <c r="BK638" s="198">
        <f t="shared" si="99"/>
        <v>0</v>
      </c>
      <c r="BL638" s="18" t="s">
        <v>283</v>
      </c>
      <c r="BM638" s="197" t="s">
        <v>5999</v>
      </c>
    </row>
    <row r="639" spans="1:65" s="2" customFormat="1" ht="24">
      <c r="A639" s="35"/>
      <c r="B639" s="36"/>
      <c r="C639" s="187" t="s">
        <v>1853</v>
      </c>
      <c r="D639" s="187" t="s">
        <v>160</v>
      </c>
      <c r="E639" s="188" t="s">
        <v>6000</v>
      </c>
      <c r="F639" s="189" t="s">
        <v>6001</v>
      </c>
      <c r="G639" s="190" t="s">
        <v>498</v>
      </c>
      <c r="H639" s="191">
        <v>2</v>
      </c>
      <c r="I639" s="192"/>
      <c r="J639" s="191">
        <f t="shared" si="90"/>
        <v>0</v>
      </c>
      <c r="K639" s="189" t="s">
        <v>1</v>
      </c>
      <c r="L639" s="40"/>
      <c r="M639" s="193" t="s">
        <v>1</v>
      </c>
      <c r="N639" s="194" t="s">
        <v>41</v>
      </c>
      <c r="O639" s="72"/>
      <c r="P639" s="195">
        <f t="shared" si="91"/>
        <v>0</v>
      </c>
      <c r="Q639" s="195">
        <v>0</v>
      </c>
      <c r="R639" s="195">
        <f t="shared" si="92"/>
        <v>0</v>
      </c>
      <c r="S639" s="195">
        <v>0</v>
      </c>
      <c r="T639" s="196">
        <f t="shared" si="93"/>
        <v>0</v>
      </c>
      <c r="U639" s="35"/>
      <c r="V639" s="35"/>
      <c r="W639" s="35"/>
      <c r="X639" s="35"/>
      <c r="Y639" s="35"/>
      <c r="Z639" s="35"/>
      <c r="AA639" s="35"/>
      <c r="AB639" s="35"/>
      <c r="AC639" s="35"/>
      <c r="AD639" s="35"/>
      <c r="AE639" s="35"/>
      <c r="AR639" s="197" t="s">
        <v>283</v>
      </c>
      <c r="AT639" s="197" t="s">
        <v>160</v>
      </c>
      <c r="AU639" s="197" t="s">
        <v>85</v>
      </c>
      <c r="AY639" s="18" t="s">
        <v>158</v>
      </c>
      <c r="BE639" s="198">
        <f t="shared" si="94"/>
        <v>0</v>
      </c>
      <c r="BF639" s="198">
        <f t="shared" si="95"/>
        <v>0</v>
      </c>
      <c r="BG639" s="198">
        <f t="shared" si="96"/>
        <v>0</v>
      </c>
      <c r="BH639" s="198">
        <f t="shared" si="97"/>
        <v>0</v>
      </c>
      <c r="BI639" s="198">
        <f t="shared" si="98"/>
        <v>0</v>
      </c>
      <c r="BJ639" s="18" t="s">
        <v>8</v>
      </c>
      <c r="BK639" s="198">
        <f t="shared" si="99"/>
        <v>0</v>
      </c>
      <c r="BL639" s="18" t="s">
        <v>283</v>
      </c>
      <c r="BM639" s="197" t="s">
        <v>6002</v>
      </c>
    </row>
    <row r="640" spans="1:65" s="2" customFormat="1" ht="24">
      <c r="A640" s="35"/>
      <c r="B640" s="36"/>
      <c r="C640" s="187" t="s">
        <v>1857</v>
      </c>
      <c r="D640" s="187" t="s">
        <v>160</v>
      </c>
      <c r="E640" s="188" t="s">
        <v>3465</v>
      </c>
      <c r="F640" s="189" t="s">
        <v>3466</v>
      </c>
      <c r="G640" s="190" t="s">
        <v>498</v>
      </c>
      <c r="H640" s="191">
        <v>2</v>
      </c>
      <c r="I640" s="192"/>
      <c r="J640" s="191">
        <f t="shared" si="90"/>
        <v>0</v>
      </c>
      <c r="K640" s="189" t="s">
        <v>1</v>
      </c>
      <c r="L640" s="40"/>
      <c r="M640" s="193" t="s">
        <v>1</v>
      </c>
      <c r="N640" s="194" t="s">
        <v>41</v>
      </c>
      <c r="O640" s="72"/>
      <c r="P640" s="195">
        <f t="shared" si="91"/>
        <v>0</v>
      </c>
      <c r="Q640" s="195">
        <v>0</v>
      </c>
      <c r="R640" s="195">
        <f t="shared" si="92"/>
        <v>0</v>
      </c>
      <c r="S640" s="195">
        <v>0</v>
      </c>
      <c r="T640" s="196">
        <f t="shared" si="93"/>
        <v>0</v>
      </c>
      <c r="U640" s="35"/>
      <c r="V640" s="35"/>
      <c r="W640" s="35"/>
      <c r="X640" s="35"/>
      <c r="Y640" s="35"/>
      <c r="Z640" s="35"/>
      <c r="AA640" s="35"/>
      <c r="AB640" s="35"/>
      <c r="AC640" s="35"/>
      <c r="AD640" s="35"/>
      <c r="AE640" s="35"/>
      <c r="AR640" s="197" t="s">
        <v>283</v>
      </c>
      <c r="AT640" s="197" t="s">
        <v>160</v>
      </c>
      <c r="AU640" s="197" t="s">
        <v>85</v>
      </c>
      <c r="AY640" s="18" t="s">
        <v>158</v>
      </c>
      <c r="BE640" s="198">
        <f t="shared" si="94"/>
        <v>0</v>
      </c>
      <c r="BF640" s="198">
        <f t="shared" si="95"/>
        <v>0</v>
      </c>
      <c r="BG640" s="198">
        <f t="shared" si="96"/>
        <v>0</v>
      </c>
      <c r="BH640" s="198">
        <f t="shared" si="97"/>
        <v>0</v>
      </c>
      <c r="BI640" s="198">
        <f t="shared" si="98"/>
        <v>0</v>
      </c>
      <c r="BJ640" s="18" t="s">
        <v>8</v>
      </c>
      <c r="BK640" s="198">
        <f t="shared" si="99"/>
        <v>0</v>
      </c>
      <c r="BL640" s="18" t="s">
        <v>283</v>
      </c>
      <c r="BM640" s="197" t="s">
        <v>6003</v>
      </c>
    </row>
    <row r="641" spans="1:65" s="2" customFormat="1" ht="24">
      <c r="A641" s="35"/>
      <c r="B641" s="36"/>
      <c r="C641" s="187" t="s">
        <v>1861</v>
      </c>
      <c r="D641" s="187" t="s">
        <v>160</v>
      </c>
      <c r="E641" s="188" t="s">
        <v>3473</v>
      </c>
      <c r="F641" s="189" t="s">
        <v>3474</v>
      </c>
      <c r="G641" s="190" t="s">
        <v>498</v>
      </c>
      <c r="H641" s="191">
        <v>2</v>
      </c>
      <c r="I641" s="192"/>
      <c r="J641" s="191">
        <f t="shared" si="90"/>
        <v>0</v>
      </c>
      <c r="K641" s="189" t="s">
        <v>1</v>
      </c>
      <c r="L641" s="40"/>
      <c r="M641" s="193" t="s">
        <v>1</v>
      </c>
      <c r="N641" s="194" t="s">
        <v>41</v>
      </c>
      <c r="O641" s="72"/>
      <c r="P641" s="195">
        <f t="shared" si="91"/>
        <v>0</v>
      </c>
      <c r="Q641" s="195">
        <v>0</v>
      </c>
      <c r="R641" s="195">
        <f t="shared" si="92"/>
        <v>0</v>
      </c>
      <c r="S641" s="195">
        <v>0</v>
      </c>
      <c r="T641" s="196">
        <f t="shared" si="93"/>
        <v>0</v>
      </c>
      <c r="U641" s="35"/>
      <c r="V641" s="35"/>
      <c r="W641" s="35"/>
      <c r="X641" s="35"/>
      <c r="Y641" s="35"/>
      <c r="Z641" s="35"/>
      <c r="AA641" s="35"/>
      <c r="AB641" s="35"/>
      <c r="AC641" s="35"/>
      <c r="AD641" s="35"/>
      <c r="AE641" s="35"/>
      <c r="AR641" s="197" t="s">
        <v>283</v>
      </c>
      <c r="AT641" s="197" t="s">
        <v>160</v>
      </c>
      <c r="AU641" s="197" t="s">
        <v>85</v>
      </c>
      <c r="AY641" s="18" t="s">
        <v>158</v>
      </c>
      <c r="BE641" s="198">
        <f t="shared" si="94"/>
        <v>0</v>
      </c>
      <c r="BF641" s="198">
        <f t="shared" si="95"/>
        <v>0</v>
      </c>
      <c r="BG641" s="198">
        <f t="shared" si="96"/>
        <v>0</v>
      </c>
      <c r="BH641" s="198">
        <f t="shared" si="97"/>
        <v>0</v>
      </c>
      <c r="BI641" s="198">
        <f t="shared" si="98"/>
        <v>0</v>
      </c>
      <c r="BJ641" s="18" t="s">
        <v>8</v>
      </c>
      <c r="BK641" s="198">
        <f t="shared" si="99"/>
        <v>0</v>
      </c>
      <c r="BL641" s="18" t="s">
        <v>283</v>
      </c>
      <c r="BM641" s="197" t="s">
        <v>6004</v>
      </c>
    </row>
    <row r="642" spans="1:65" s="2" customFormat="1" ht="21.75" customHeight="1">
      <c r="A642" s="35"/>
      <c r="B642" s="36"/>
      <c r="C642" s="187" t="s">
        <v>1865</v>
      </c>
      <c r="D642" s="187" t="s">
        <v>160</v>
      </c>
      <c r="E642" s="188" t="s">
        <v>6005</v>
      </c>
      <c r="F642" s="189" t="s">
        <v>6006</v>
      </c>
      <c r="G642" s="190" t="s">
        <v>498</v>
      </c>
      <c r="H642" s="191">
        <v>2</v>
      </c>
      <c r="I642" s="192"/>
      <c r="J642" s="191">
        <f t="shared" si="90"/>
        <v>0</v>
      </c>
      <c r="K642" s="189" t="s">
        <v>1</v>
      </c>
      <c r="L642" s="40"/>
      <c r="M642" s="193" t="s">
        <v>1</v>
      </c>
      <c r="N642" s="194" t="s">
        <v>41</v>
      </c>
      <c r="O642" s="72"/>
      <c r="P642" s="195">
        <f t="shared" si="91"/>
        <v>0</v>
      </c>
      <c r="Q642" s="195">
        <v>0</v>
      </c>
      <c r="R642" s="195">
        <f t="shared" si="92"/>
        <v>0</v>
      </c>
      <c r="S642" s="195">
        <v>0</v>
      </c>
      <c r="T642" s="196">
        <f t="shared" si="93"/>
        <v>0</v>
      </c>
      <c r="U642" s="35"/>
      <c r="V642" s="35"/>
      <c r="W642" s="35"/>
      <c r="X642" s="35"/>
      <c r="Y642" s="35"/>
      <c r="Z642" s="35"/>
      <c r="AA642" s="35"/>
      <c r="AB642" s="35"/>
      <c r="AC642" s="35"/>
      <c r="AD642" s="35"/>
      <c r="AE642" s="35"/>
      <c r="AR642" s="197" t="s">
        <v>283</v>
      </c>
      <c r="AT642" s="197" t="s">
        <v>160</v>
      </c>
      <c r="AU642" s="197" t="s">
        <v>85</v>
      </c>
      <c r="AY642" s="18" t="s">
        <v>158</v>
      </c>
      <c r="BE642" s="198">
        <f t="shared" si="94"/>
        <v>0</v>
      </c>
      <c r="BF642" s="198">
        <f t="shared" si="95"/>
        <v>0</v>
      </c>
      <c r="BG642" s="198">
        <f t="shared" si="96"/>
        <v>0</v>
      </c>
      <c r="BH642" s="198">
        <f t="shared" si="97"/>
        <v>0</v>
      </c>
      <c r="BI642" s="198">
        <f t="shared" si="98"/>
        <v>0</v>
      </c>
      <c r="BJ642" s="18" t="s">
        <v>8</v>
      </c>
      <c r="BK642" s="198">
        <f t="shared" si="99"/>
        <v>0</v>
      </c>
      <c r="BL642" s="18" t="s">
        <v>283</v>
      </c>
      <c r="BM642" s="197" t="s">
        <v>6007</v>
      </c>
    </row>
    <row r="643" spans="1:65" s="2" customFormat="1" ht="21.75" customHeight="1">
      <c r="A643" s="35"/>
      <c r="B643" s="36"/>
      <c r="C643" s="187" t="s">
        <v>1869</v>
      </c>
      <c r="D643" s="187" t="s">
        <v>160</v>
      </c>
      <c r="E643" s="188" t="s">
        <v>6008</v>
      </c>
      <c r="F643" s="189" t="s">
        <v>6009</v>
      </c>
      <c r="G643" s="190" t="s">
        <v>498</v>
      </c>
      <c r="H643" s="191">
        <v>1</v>
      </c>
      <c r="I643" s="192"/>
      <c r="J643" s="191">
        <f t="shared" si="90"/>
        <v>0</v>
      </c>
      <c r="K643" s="189" t="s">
        <v>1</v>
      </c>
      <c r="L643" s="40"/>
      <c r="M643" s="193" t="s">
        <v>1</v>
      </c>
      <c r="N643" s="194" t="s">
        <v>41</v>
      </c>
      <c r="O643" s="72"/>
      <c r="P643" s="195">
        <f t="shared" si="91"/>
        <v>0</v>
      </c>
      <c r="Q643" s="195">
        <v>0</v>
      </c>
      <c r="R643" s="195">
        <f t="shared" si="92"/>
        <v>0</v>
      </c>
      <c r="S643" s="195">
        <v>0</v>
      </c>
      <c r="T643" s="196">
        <f t="shared" si="93"/>
        <v>0</v>
      </c>
      <c r="U643" s="35"/>
      <c r="V643" s="35"/>
      <c r="W643" s="35"/>
      <c r="X643" s="35"/>
      <c r="Y643" s="35"/>
      <c r="Z643" s="35"/>
      <c r="AA643" s="35"/>
      <c r="AB643" s="35"/>
      <c r="AC643" s="35"/>
      <c r="AD643" s="35"/>
      <c r="AE643" s="35"/>
      <c r="AR643" s="197" t="s">
        <v>283</v>
      </c>
      <c r="AT643" s="197" t="s">
        <v>160</v>
      </c>
      <c r="AU643" s="197" t="s">
        <v>85</v>
      </c>
      <c r="AY643" s="18" t="s">
        <v>158</v>
      </c>
      <c r="BE643" s="198">
        <f t="shared" si="94"/>
        <v>0</v>
      </c>
      <c r="BF643" s="198">
        <f t="shared" si="95"/>
        <v>0</v>
      </c>
      <c r="BG643" s="198">
        <f t="shared" si="96"/>
        <v>0</v>
      </c>
      <c r="BH643" s="198">
        <f t="shared" si="97"/>
        <v>0</v>
      </c>
      <c r="BI643" s="198">
        <f t="shared" si="98"/>
        <v>0</v>
      </c>
      <c r="BJ643" s="18" t="s">
        <v>8</v>
      </c>
      <c r="BK643" s="198">
        <f t="shared" si="99"/>
        <v>0</v>
      </c>
      <c r="BL643" s="18" t="s">
        <v>283</v>
      </c>
      <c r="BM643" s="197" t="s">
        <v>6010</v>
      </c>
    </row>
    <row r="644" spans="1:65" s="2" customFormat="1" ht="24">
      <c r="A644" s="35"/>
      <c r="B644" s="36"/>
      <c r="C644" s="187" t="s">
        <v>1873</v>
      </c>
      <c r="D644" s="187" t="s">
        <v>160</v>
      </c>
      <c r="E644" s="188" t="s">
        <v>6011</v>
      </c>
      <c r="F644" s="189" t="s">
        <v>6012</v>
      </c>
      <c r="G644" s="190" t="s">
        <v>309</v>
      </c>
      <c r="H644" s="191">
        <v>15</v>
      </c>
      <c r="I644" s="192"/>
      <c r="J644" s="191">
        <f t="shared" si="90"/>
        <v>0</v>
      </c>
      <c r="K644" s="189" t="s">
        <v>1</v>
      </c>
      <c r="L644" s="40"/>
      <c r="M644" s="193" t="s">
        <v>1</v>
      </c>
      <c r="N644" s="194" t="s">
        <v>41</v>
      </c>
      <c r="O644" s="72"/>
      <c r="P644" s="195">
        <f t="shared" si="91"/>
        <v>0</v>
      </c>
      <c r="Q644" s="195">
        <v>0</v>
      </c>
      <c r="R644" s="195">
        <f t="shared" si="92"/>
        <v>0</v>
      </c>
      <c r="S644" s="195">
        <v>0</v>
      </c>
      <c r="T644" s="196">
        <f t="shared" si="93"/>
        <v>0</v>
      </c>
      <c r="U644" s="35"/>
      <c r="V644" s="35"/>
      <c r="W644" s="35"/>
      <c r="X644" s="35"/>
      <c r="Y644" s="35"/>
      <c r="Z644" s="35"/>
      <c r="AA644" s="35"/>
      <c r="AB644" s="35"/>
      <c r="AC644" s="35"/>
      <c r="AD644" s="35"/>
      <c r="AE644" s="35"/>
      <c r="AR644" s="197" t="s">
        <v>283</v>
      </c>
      <c r="AT644" s="197" t="s">
        <v>160</v>
      </c>
      <c r="AU644" s="197" t="s">
        <v>85</v>
      </c>
      <c r="AY644" s="18" t="s">
        <v>158</v>
      </c>
      <c r="BE644" s="198">
        <f t="shared" si="94"/>
        <v>0</v>
      </c>
      <c r="BF644" s="198">
        <f t="shared" si="95"/>
        <v>0</v>
      </c>
      <c r="BG644" s="198">
        <f t="shared" si="96"/>
        <v>0</v>
      </c>
      <c r="BH644" s="198">
        <f t="shared" si="97"/>
        <v>0</v>
      </c>
      <c r="BI644" s="198">
        <f t="shared" si="98"/>
        <v>0</v>
      </c>
      <c r="BJ644" s="18" t="s">
        <v>8</v>
      </c>
      <c r="BK644" s="198">
        <f t="shared" si="99"/>
        <v>0</v>
      </c>
      <c r="BL644" s="18" t="s">
        <v>283</v>
      </c>
      <c r="BM644" s="197" t="s">
        <v>6013</v>
      </c>
    </row>
    <row r="645" spans="1:65" s="2" customFormat="1" ht="24">
      <c r="A645" s="35"/>
      <c r="B645" s="36"/>
      <c r="C645" s="187" t="s">
        <v>1877</v>
      </c>
      <c r="D645" s="187" t="s">
        <v>160</v>
      </c>
      <c r="E645" s="188" t="s">
        <v>3768</v>
      </c>
      <c r="F645" s="189" t="s">
        <v>3486</v>
      </c>
      <c r="G645" s="190" t="s">
        <v>309</v>
      </c>
      <c r="H645" s="191">
        <v>16</v>
      </c>
      <c r="I645" s="192"/>
      <c r="J645" s="191">
        <f t="shared" ref="J645:J676" si="100">ROUND(I645*H645,0)</f>
        <v>0</v>
      </c>
      <c r="K645" s="189" t="s">
        <v>1</v>
      </c>
      <c r="L645" s="40"/>
      <c r="M645" s="193" t="s">
        <v>1</v>
      </c>
      <c r="N645" s="194" t="s">
        <v>41</v>
      </c>
      <c r="O645" s="72"/>
      <c r="P645" s="195">
        <f t="shared" ref="P645:P676" si="101">O645*H645</f>
        <v>0</v>
      </c>
      <c r="Q645" s="195">
        <v>0</v>
      </c>
      <c r="R645" s="195">
        <f t="shared" ref="R645:R676" si="102">Q645*H645</f>
        <v>0</v>
      </c>
      <c r="S645" s="195">
        <v>0</v>
      </c>
      <c r="T645" s="196">
        <f t="shared" ref="T645:T676" si="103">S645*H645</f>
        <v>0</v>
      </c>
      <c r="U645" s="35"/>
      <c r="V645" s="35"/>
      <c r="W645" s="35"/>
      <c r="X645" s="35"/>
      <c r="Y645" s="35"/>
      <c r="Z645" s="35"/>
      <c r="AA645" s="35"/>
      <c r="AB645" s="35"/>
      <c r="AC645" s="35"/>
      <c r="AD645" s="35"/>
      <c r="AE645" s="35"/>
      <c r="AR645" s="197" t="s">
        <v>283</v>
      </c>
      <c r="AT645" s="197" t="s">
        <v>160</v>
      </c>
      <c r="AU645" s="197" t="s">
        <v>85</v>
      </c>
      <c r="AY645" s="18" t="s">
        <v>158</v>
      </c>
      <c r="BE645" s="198">
        <f t="shared" ref="BE645:BE676" si="104">IF(N645="základní",J645,0)</f>
        <v>0</v>
      </c>
      <c r="BF645" s="198">
        <f t="shared" ref="BF645:BF676" si="105">IF(N645="snížená",J645,0)</f>
        <v>0</v>
      </c>
      <c r="BG645" s="198">
        <f t="shared" ref="BG645:BG676" si="106">IF(N645="zákl. přenesená",J645,0)</f>
        <v>0</v>
      </c>
      <c r="BH645" s="198">
        <f t="shared" ref="BH645:BH676" si="107">IF(N645="sníž. přenesená",J645,0)</f>
        <v>0</v>
      </c>
      <c r="BI645" s="198">
        <f t="shared" ref="BI645:BI676" si="108">IF(N645="nulová",J645,0)</f>
        <v>0</v>
      </c>
      <c r="BJ645" s="18" t="s">
        <v>8</v>
      </c>
      <c r="BK645" s="198">
        <f t="shared" ref="BK645:BK676" si="109">ROUND(I645*H645,0)</f>
        <v>0</v>
      </c>
      <c r="BL645" s="18" t="s">
        <v>283</v>
      </c>
      <c r="BM645" s="197" t="s">
        <v>6014</v>
      </c>
    </row>
    <row r="646" spans="1:65" s="2" customFormat="1" ht="24">
      <c r="A646" s="35"/>
      <c r="B646" s="36"/>
      <c r="C646" s="187" t="s">
        <v>1881</v>
      </c>
      <c r="D646" s="187" t="s">
        <v>160</v>
      </c>
      <c r="E646" s="188" t="s">
        <v>3802</v>
      </c>
      <c r="F646" s="189" t="s">
        <v>3494</v>
      </c>
      <c r="G646" s="190" t="s">
        <v>309</v>
      </c>
      <c r="H646" s="191">
        <v>23</v>
      </c>
      <c r="I646" s="192"/>
      <c r="J646" s="191">
        <f t="shared" si="100"/>
        <v>0</v>
      </c>
      <c r="K646" s="189" t="s">
        <v>1</v>
      </c>
      <c r="L646" s="40"/>
      <c r="M646" s="193" t="s">
        <v>1</v>
      </c>
      <c r="N646" s="194" t="s">
        <v>41</v>
      </c>
      <c r="O646" s="72"/>
      <c r="P646" s="195">
        <f t="shared" si="101"/>
        <v>0</v>
      </c>
      <c r="Q646" s="195">
        <v>0</v>
      </c>
      <c r="R646" s="195">
        <f t="shared" si="102"/>
        <v>0</v>
      </c>
      <c r="S646" s="195">
        <v>0</v>
      </c>
      <c r="T646" s="196">
        <f t="shared" si="103"/>
        <v>0</v>
      </c>
      <c r="U646" s="35"/>
      <c r="V646" s="35"/>
      <c r="W646" s="35"/>
      <c r="X646" s="35"/>
      <c r="Y646" s="35"/>
      <c r="Z646" s="35"/>
      <c r="AA646" s="35"/>
      <c r="AB646" s="35"/>
      <c r="AC646" s="35"/>
      <c r="AD646" s="35"/>
      <c r="AE646" s="35"/>
      <c r="AR646" s="197" t="s">
        <v>283</v>
      </c>
      <c r="AT646" s="197" t="s">
        <v>160</v>
      </c>
      <c r="AU646" s="197" t="s">
        <v>85</v>
      </c>
      <c r="AY646" s="18" t="s">
        <v>158</v>
      </c>
      <c r="BE646" s="198">
        <f t="shared" si="104"/>
        <v>0</v>
      </c>
      <c r="BF646" s="198">
        <f t="shared" si="105"/>
        <v>0</v>
      </c>
      <c r="BG646" s="198">
        <f t="shared" si="106"/>
        <v>0</v>
      </c>
      <c r="BH646" s="198">
        <f t="shared" si="107"/>
        <v>0</v>
      </c>
      <c r="BI646" s="198">
        <f t="shared" si="108"/>
        <v>0</v>
      </c>
      <c r="BJ646" s="18" t="s">
        <v>8</v>
      </c>
      <c r="BK646" s="198">
        <f t="shared" si="109"/>
        <v>0</v>
      </c>
      <c r="BL646" s="18" t="s">
        <v>283</v>
      </c>
      <c r="BM646" s="197" t="s">
        <v>6015</v>
      </c>
    </row>
    <row r="647" spans="1:65" s="2" customFormat="1" ht="24">
      <c r="A647" s="35"/>
      <c r="B647" s="36"/>
      <c r="C647" s="187" t="s">
        <v>1885</v>
      </c>
      <c r="D647" s="187" t="s">
        <v>160</v>
      </c>
      <c r="E647" s="188" t="s">
        <v>3610</v>
      </c>
      <c r="F647" s="189" t="s">
        <v>3502</v>
      </c>
      <c r="G647" s="190" t="s">
        <v>309</v>
      </c>
      <c r="H647" s="191">
        <v>14</v>
      </c>
      <c r="I647" s="192"/>
      <c r="J647" s="191">
        <f t="shared" si="100"/>
        <v>0</v>
      </c>
      <c r="K647" s="189" t="s">
        <v>1</v>
      </c>
      <c r="L647" s="40"/>
      <c r="M647" s="193" t="s">
        <v>1</v>
      </c>
      <c r="N647" s="194" t="s">
        <v>41</v>
      </c>
      <c r="O647" s="72"/>
      <c r="P647" s="195">
        <f t="shared" si="101"/>
        <v>0</v>
      </c>
      <c r="Q647" s="195">
        <v>0</v>
      </c>
      <c r="R647" s="195">
        <f t="shared" si="102"/>
        <v>0</v>
      </c>
      <c r="S647" s="195">
        <v>0</v>
      </c>
      <c r="T647" s="196">
        <f t="shared" si="103"/>
        <v>0</v>
      </c>
      <c r="U647" s="35"/>
      <c r="V647" s="35"/>
      <c r="W647" s="35"/>
      <c r="X647" s="35"/>
      <c r="Y647" s="35"/>
      <c r="Z647" s="35"/>
      <c r="AA647" s="35"/>
      <c r="AB647" s="35"/>
      <c r="AC647" s="35"/>
      <c r="AD647" s="35"/>
      <c r="AE647" s="35"/>
      <c r="AR647" s="197" t="s">
        <v>283</v>
      </c>
      <c r="AT647" s="197" t="s">
        <v>160</v>
      </c>
      <c r="AU647" s="197" t="s">
        <v>85</v>
      </c>
      <c r="AY647" s="18" t="s">
        <v>158</v>
      </c>
      <c r="BE647" s="198">
        <f t="shared" si="104"/>
        <v>0</v>
      </c>
      <c r="BF647" s="198">
        <f t="shared" si="105"/>
        <v>0</v>
      </c>
      <c r="BG647" s="198">
        <f t="shared" si="106"/>
        <v>0</v>
      </c>
      <c r="BH647" s="198">
        <f t="shared" si="107"/>
        <v>0</v>
      </c>
      <c r="BI647" s="198">
        <f t="shared" si="108"/>
        <v>0</v>
      </c>
      <c r="BJ647" s="18" t="s">
        <v>8</v>
      </c>
      <c r="BK647" s="198">
        <f t="shared" si="109"/>
        <v>0</v>
      </c>
      <c r="BL647" s="18" t="s">
        <v>283</v>
      </c>
      <c r="BM647" s="197" t="s">
        <v>6016</v>
      </c>
    </row>
    <row r="648" spans="1:65" s="2" customFormat="1" ht="24">
      <c r="A648" s="35"/>
      <c r="B648" s="36"/>
      <c r="C648" s="187" t="s">
        <v>1889</v>
      </c>
      <c r="D648" s="187" t="s">
        <v>160</v>
      </c>
      <c r="E648" s="188" t="s">
        <v>6017</v>
      </c>
      <c r="F648" s="189" t="s">
        <v>3506</v>
      </c>
      <c r="G648" s="190" t="s">
        <v>309</v>
      </c>
      <c r="H648" s="191">
        <v>12</v>
      </c>
      <c r="I648" s="192"/>
      <c r="J648" s="191">
        <f t="shared" si="100"/>
        <v>0</v>
      </c>
      <c r="K648" s="189" t="s">
        <v>1</v>
      </c>
      <c r="L648" s="40"/>
      <c r="M648" s="193" t="s">
        <v>1</v>
      </c>
      <c r="N648" s="194" t="s">
        <v>41</v>
      </c>
      <c r="O648" s="72"/>
      <c r="P648" s="195">
        <f t="shared" si="101"/>
        <v>0</v>
      </c>
      <c r="Q648" s="195">
        <v>0</v>
      </c>
      <c r="R648" s="195">
        <f t="shared" si="102"/>
        <v>0</v>
      </c>
      <c r="S648" s="195">
        <v>0</v>
      </c>
      <c r="T648" s="196">
        <f t="shared" si="103"/>
        <v>0</v>
      </c>
      <c r="U648" s="35"/>
      <c r="V648" s="35"/>
      <c r="W648" s="35"/>
      <c r="X648" s="35"/>
      <c r="Y648" s="35"/>
      <c r="Z648" s="35"/>
      <c r="AA648" s="35"/>
      <c r="AB648" s="35"/>
      <c r="AC648" s="35"/>
      <c r="AD648" s="35"/>
      <c r="AE648" s="35"/>
      <c r="AR648" s="197" t="s">
        <v>283</v>
      </c>
      <c r="AT648" s="197" t="s">
        <v>160</v>
      </c>
      <c r="AU648" s="197" t="s">
        <v>85</v>
      </c>
      <c r="AY648" s="18" t="s">
        <v>158</v>
      </c>
      <c r="BE648" s="198">
        <f t="shared" si="104"/>
        <v>0</v>
      </c>
      <c r="BF648" s="198">
        <f t="shared" si="105"/>
        <v>0</v>
      </c>
      <c r="BG648" s="198">
        <f t="shared" si="106"/>
        <v>0</v>
      </c>
      <c r="BH648" s="198">
        <f t="shared" si="107"/>
        <v>0</v>
      </c>
      <c r="BI648" s="198">
        <f t="shared" si="108"/>
        <v>0</v>
      </c>
      <c r="BJ648" s="18" t="s">
        <v>8</v>
      </c>
      <c r="BK648" s="198">
        <f t="shared" si="109"/>
        <v>0</v>
      </c>
      <c r="BL648" s="18" t="s">
        <v>283</v>
      </c>
      <c r="BM648" s="197" t="s">
        <v>6018</v>
      </c>
    </row>
    <row r="649" spans="1:65" s="2" customFormat="1" ht="24">
      <c r="A649" s="35"/>
      <c r="B649" s="36"/>
      <c r="C649" s="187" t="s">
        <v>1893</v>
      </c>
      <c r="D649" s="187" t="s">
        <v>160</v>
      </c>
      <c r="E649" s="188" t="s">
        <v>6019</v>
      </c>
      <c r="F649" s="189" t="s">
        <v>3510</v>
      </c>
      <c r="G649" s="190" t="s">
        <v>309</v>
      </c>
      <c r="H649" s="191">
        <v>2</v>
      </c>
      <c r="I649" s="192"/>
      <c r="J649" s="191">
        <f t="shared" si="100"/>
        <v>0</v>
      </c>
      <c r="K649" s="189" t="s">
        <v>1</v>
      </c>
      <c r="L649" s="40"/>
      <c r="M649" s="193" t="s">
        <v>1</v>
      </c>
      <c r="N649" s="194" t="s">
        <v>41</v>
      </c>
      <c r="O649" s="72"/>
      <c r="P649" s="195">
        <f t="shared" si="101"/>
        <v>0</v>
      </c>
      <c r="Q649" s="195">
        <v>0</v>
      </c>
      <c r="R649" s="195">
        <f t="shared" si="102"/>
        <v>0</v>
      </c>
      <c r="S649" s="195">
        <v>0</v>
      </c>
      <c r="T649" s="196">
        <f t="shared" si="103"/>
        <v>0</v>
      </c>
      <c r="U649" s="35"/>
      <c r="V649" s="35"/>
      <c r="W649" s="35"/>
      <c r="X649" s="35"/>
      <c r="Y649" s="35"/>
      <c r="Z649" s="35"/>
      <c r="AA649" s="35"/>
      <c r="AB649" s="35"/>
      <c r="AC649" s="35"/>
      <c r="AD649" s="35"/>
      <c r="AE649" s="35"/>
      <c r="AR649" s="197" t="s">
        <v>283</v>
      </c>
      <c r="AT649" s="197" t="s">
        <v>160</v>
      </c>
      <c r="AU649" s="197" t="s">
        <v>85</v>
      </c>
      <c r="AY649" s="18" t="s">
        <v>158</v>
      </c>
      <c r="BE649" s="198">
        <f t="shared" si="104"/>
        <v>0</v>
      </c>
      <c r="BF649" s="198">
        <f t="shared" si="105"/>
        <v>0</v>
      </c>
      <c r="BG649" s="198">
        <f t="shared" si="106"/>
        <v>0</v>
      </c>
      <c r="BH649" s="198">
        <f t="shared" si="107"/>
        <v>0</v>
      </c>
      <c r="BI649" s="198">
        <f t="shared" si="108"/>
        <v>0</v>
      </c>
      <c r="BJ649" s="18" t="s">
        <v>8</v>
      </c>
      <c r="BK649" s="198">
        <f t="shared" si="109"/>
        <v>0</v>
      </c>
      <c r="BL649" s="18" t="s">
        <v>283</v>
      </c>
      <c r="BM649" s="197" t="s">
        <v>6020</v>
      </c>
    </row>
    <row r="650" spans="1:65" s="2" customFormat="1" ht="24">
      <c r="A650" s="35"/>
      <c r="B650" s="36"/>
      <c r="C650" s="187" t="s">
        <v>1895</v>
      </c>
      <c r="D650" s="187" t="s">
        <v>160</v>
      </c>
      <c r="E650" s="188" t="s">
        <v>6021</v>
      </c>
      <c r="F650" s="189" t="s">
        <v>6022</v>
      </c>
      <c r="G650" s="190" t="s">
        <v>498</v>
      </c>
      <c r="H650" s="191">
        <v>1</v>
      </c>
      <c r="I650" s="192"/>
      <c r="J650" s="191">
        <f t="shared" si="100"/>
        <v>0</v>
      </c>
      <c r="K650" s="189" t="s">
        <v>1</v>
      </c>
      <c r="L650" s="40"/>
      <c r="M650" s="193" t="s">
        <v>1</v>
      </c>
      <c r="N650" s="194" t="s">
        <v>41</v>
      </c>
      <c r="O650" s="72"/>
      <c r="P650" s="195">
        <f t="shared" si="101"/>
        <v>0</v>
      </c>
      <c r="Q650" s="195">
        <v>0</v>
      </c>
      <c r="R650" s="195">
        <f t="shared" si="102"/>
        <v>0</v>
      </c>
      <c r="S650" s="195">
        <v>0</v>
      </c>
      <c r="T650" s="196">
        <f t="shared" si="103"/>
        <v>0</v>
      </c>
      <c r="U650" s="35"/>
      <c r="V650" s="35"/>
      <c r="W650" s="35"/>
      <c r="X650" s="35"/>
      <c r="Y650" s="35"/>
      <c r="Z650" s="35"/>
      <c r="AA650" s="35"/>
      <c r="AB650" s="35"/>
      <c r="AC650" s="35"/>
      <c r="AD650" s="35"/>
      <c r="AE650" s="35"/>
      <c r="AR650" s="197" t="s">
        <v>283</v>
      </c>
      <c r="AT650" s="197" t="s">
        <v>160</v>
      </c>
      <c r="AU650" s="197" t="s">
        <v>85</v>
      </c>
      <c r="AY650" s="18" t="s">
        <v>158</v>
      </c>
      <c r="BE650" s="198">
        <f t="shared" si="104"/>
        <v>0</v>
      </c>
      <c r="BF650" s="198">
        <f t="shared" si="105"/>
        <v>0</v>
      </c>
      <c r="BG650" s="198">
        <f t="shared" si="106"/>
        <v>0</v>
      </c>
      <c r="BH650" s="198">
        <f t="shared" si="107"/>
        <v>0</v>
      </c>
      <c r="BI650" s="198">
        <f t="shared" si="108"/>
        <v>0</v>
      </c>
      <c r="BJ650" s="18" t="s">
        <v>8</v>
      </c>
      <c r="BK650" s="198">
        <f t="shared" si="109"/>
        <v>0</v>
      </c>
      <c r="BL650" s="18" t="s">
        <v>283</v>
      </c>
      <c r="BM650" s="197" t="s">
        <v>6023</v>
      </c>
    </row>
    <row r="651" spans="1:65" s="2" customFormat="1" ht="24">
      <c r="A651" s="35"/>
      <c r="B651" s="36"/>
      <c r="C651" s="187" t="s">
        <v>1899</v>
      </c>
      <c r="D651" s="187" t="s">
        <v>160</v>
      </c>
      <c r="E651" s="188" t="s">
        <v>6024</v>
      </c>
      <c r="F651" s="189" t="s">
        <v>6025</v>
      </c>
      <c r="G651" s="190" t="s">
        <v>498</v>
      </c>
      <c r="H651" s="191">
        <v>1</v>
      </c>
      <c r="I651" s="192"/>
      <c r="J651" s="191">
        <f t="shared" si="100"/>
        <v>0</v>
      </c>
      <c r="K651" s="189" t="s">
        <v>1</v>
      </c>
      <c r="L651" s="40"/>
      <c r="M651" s="193" t="s">
        <v>1</v>
      </c>
      <c r="N651" s="194" t="s">
        <v>41</v>
      </c>
      <c r="O651" s="72"/>
      <c r="P651" s="195">
        <f t="shared" si="101"/>
        <v>0</v>
      </c>
      <c r="Q651" s="195">
        <v>0</v>
      </c>
      <c r="R651" s="195">
        <f t="shared" si="102"/>
        <v>0</v>
      </c>
      <c r="S651" s="195">
        <v>0</v>
      </c>
      <c r="T651" s="196">
        <f t="shared" si="103"/>
        <v>0</v>
      </c>
      <c r="U651" s="35"/>
      <c r="V651" s="35"/>
      <c r="W651" s="35"/>
      <c r="X651" s="35"/>
      <c r="Y651" s="35"/>
      <c r="Z651" s="35"/>
      <c r="AA651" s="35"/>
      <c r="AB651" s="35"/>
      <c r="AC651" s="35"/>
      <c r="AD651" s="35"/>
      <c r="AE651" s="35"/>
      <c r="AR651" s="197" t="s">
        <v>283</v>
      </c>
      <c r="AT651" s="197" t="s">
        <v>160</v>
      </c>
      <c r="AU651" s="197" t="s">
        <v>85</v>
      </c>
      <c r="AY651" s="18" t="s">
        <v>158</v>
      </c>
      <c r="BE651" s="198">
        <f t="shared" si="104"/>
        <v>0</v>
      </c>
      <c r="BF651" s="198">
        <f t="shared" si="105"/>
        <v>0</v>
      </c>
      <c r="BG651" s="198">
        <f t="shared" si="106"/>
        <v>0</v>
      </c>
      <c r="BH651" s="198">
        <f t="shared" si="107"/>
        <v>0</v>
      </c>
      <c r="BI651" s="198">
        <f t="shared" si="108"/>
        <v>0</v>
      </c>
      <c r="BJ651" s="18" t="s">
        <v>8</v>
      </c>
      <c r="BK651" s="198">
        <f t="shared" si="109"/>
        <v>0</v>
      </c>
      <c r="BL651" s="18" t="s">
        <v>283</v>
      </c>
      <c r="BM651" s="197" t="s">
        <v>6026</v>
      </c>
    </row>
    <row r="652" spans="1:65" s="2" customFormat="1" ht="24">
      <c r="A652" s="35"/>
      <c r="B652" s="36"/>
      <c r="C652" s="187" t="s">
        <v>1903</v>
      </c>
      <c r="D652" s="187" t="s">
        <v>160</v>
      </c>
      <c r="E652" s="188" t="s">
        <v>3381</v>
      </c>
      <c r="F652" s="189" t="s">
        <v>3382</v>
      </c>
      <c r="G652" s="190" t="s">
        <v>498</v>
      </c>
      <c r="H652" s="191">
        <v>1</v>
      </c>
      <c r="I652" s="192"/>
      <c r="J652" s="191">
        <f t="shared" si="100"/>
        <v>0</v>
      </c>
      <c r="K652" s="189" t="s">
        <v>1</v>
      </c>
      <c r="L652" s="40"/>
      <c r="M652" s="193" t="s">
        <v>1</v>
      </c>
      <c r="N652" s="194" t="s">
        <v>41</v>
      </c>
      <c r="O652" s="72"/>
      <c r="P652" s="195">
        <f t="shared" si="101"/>
        <v>0</v>
      </c>
      <c r="Q652" s="195">
        <v>0</v>
      </c>
      <c r="R652" s="195">
        <f t="shared" si="102"/>
        <v>0</v>
      </c>
      <c r="S652" s="195">
        <v>0</v>
      </c>
      <c r="T652" s="196">
        <f t="shared" si="103"/>
        <v>0</v>
      </c>
      <c r="U652" s="35"/>
      <c r="V652" s="35"/>
      <c r="W652" s="35"/>
      <c r="X652" s="35"/>
      <c r="Y652" s="35"/>
      <c r="Z652" s="35"/>
      <c r="AA652" s="35"/>
      <c r="AB652" s="35"/>
      <c r="AC652" s="35"/>
      <c r="AD652" s="35"/>
      <c r="AE652" s="35"/>
      <c r="AR652" s="197" t="s">
        <v>283</v>
      </c>
      <c r="AT652" s="197" t="s">
        <v>160</v>
      </c>
      <c r="AU652" s="197" t="s">
        <v>85</v>
      </c>
      <c r="AY652" s="18" t="s">
        <v>158</v>
      </c>
      <c r="BE652" s="198">
        <f t="shared" si="104"/>
        <v>0</v>
      </c>
      <c r="BF652" s="198">
        <f t="shared" si="105"/>
        <v>0</v>
      </c>
      <c r="BG652" s="198">
        <f t="shared" si="106"/>
        <v>0</v>
      </c>
      <c r="BH652" s="198">
        <f t="shared" si="107"/>
        <v>0</v>
      </c>
      <c r="BI652" s="198">
        <f t="shared" si="108"/>
        <v>0</v>
      </c>
      <c r="BJ652" s="18" t="s">
        <v>8</v>
      </c>
      <c r="BK652" s="198">
        <f t="shared" si="109"/>
        <v>0</v>
      </c>
      <c r="BL652" s="18" t="s">
        <v>283</v>
      </c>
      <c r="BM652" s="197" t="s">
        <v>6027</v>
      </c>
    </row>
    <row r="653" spans="1:65" s="2" customFormat="1" ht="16.5" customHeight="1">
      <c r="A653" s="35"/>
      <c r="B653" s="36"/>
      <c r="C653" s="187" t="s">
        <v>1907</v>
      </c>
      <c r="D653" s="187" t="s">
        <v>160</v>
      </c>
      <c r="E653" s="188" t="s">
        <v>6028</v>
      </c>
      <c r="F653" s="189" t="s">
        <v>6029</v>
      </c>
      <c r="G653" s="190" t="s">
        <v>498</v>
      </c>
      <c r="H653" s="191">
        <v>1</v>
      </c>
      <c r="I653" s="192"/>
      <c r="J653" s="191">
        <f t="shared" si="100"/>
        <v>0</v>
      </c>
      <c r="K653" s="189" t="s">
        <v>1</v>
      </c>
      <c r="L653" s="40"/>
      <c r="M653" s="193" t="s">
        <v>1</v>
      </c>
      <c r="N653" s="194" t="s">
        <v>41</v>
      </c>
      <c r="O653" s="72"/>
      <c r="P653" s="195">
        <f t="shared" si="101"/>
        <v>0</v>
      </c>
      <c r="Q653" s="195">
        <v>0</v>
      </c>
      <c r="R653" s="195">
        <f t="shared" si="102"/>
        <v>0</v>
      </c>
      <c r="S653" s="195">
        <v>0</v>
      </c>
      <c r="T653" s="196">
        <f t="shared" si="103"/>
        <v>0</v>
      </c>
      <c r="U653" s="35"/>
      <c r="V653" s="35"/>
      <c r="W653" s="35"/>
      <c r="X653" s="35"/>
      <c r="Y653" s="35"/>
      <c r="Z653" s="35"/>
      <c r="AA653" s="35"/>
      <c r="AB653" s="35"/>
      <c r="AC653" s="35"/>
      <c r="AD653" s="35"/>
      <c r="AE653" s="35"/>
      <c r="AR653" s="197" t="s">
        <v>283</v>
      </c>
      <c r="AT653" s="197" t="s">
        <v>160</v>
      </c>
      <c r="AU653" s="197" t="s">
        <v>85</v>
      </c>
      <c r="AY653" s="18" t="s">
        <v>158</v>
      </c>
      <c r="BE653" s="198">
        <f t="shared" si="104"/>
        <v>0</v>
      </c>
      <c r="BF653" s="198">
        <f t="shared" si="105"/>
        <v>0</v>
      </c>
      <c r="BG653" s="198">
        <f t="shared" si="106"/>
        <v>0</v>
      </c>
      <c r="BH653" s="198">
        <f t="shared" si="107"/>
        <v>0</v>
      </c>
      <c r="BI653" s="198">
        <f t="shared" si="108"/>
        <v>0</v>
      </c>
      <c r="BJ653" s="18" t="s">
        <v>8</v>
      </c>
      <c r="BK653" s="198">
        <f t="shared" si="109"/>
        <v>0</v>
      </c>
      <c r="BL653" s="18" t="s">
        <v>283</v>
      </c>
      <c r="BM653" s="197" t="s">
        <v>6030</v>
      </c>
    </row>
    <row r="654" spans="1:65" s="2" customFormat="1" ht="24">
      <c r="A654" s="35"/>
      <c r="B654" s="36"/>
      <c r="C654" s="187" t="s">
        <v>1911</v>
      </c>
      <c r="D654" s="187" t="s">
        <v>160</v>
      </c>
      <c r="E654" s="188" t="s">
        <v>6031</v>
      </c>
      <c r="F654" s="189" t="s">
        <v>6032</v>
      </c>
      <c r="G654" s="190" t="s">
        <v>498</v>
      </c>
      <c r="H654" s="191">
        <v>1</v>
      </c>
      <c r="I654" s="192"/>
      <c r="J654" s="191">
        <f t="shared" si="100"/>
        <v>0</v>
      </c>
      <c r="K654" s="189" t="s">
        <v>1</v>
      </c>
      <c r="L654" s="40"/>
      <c r="M654" s="193" t="s">
        <v>1</v>
      </c>
      <c r="N654" s="194" t="s">
        <v>41</v>
      </c>
      <c r="O654" s="72"/>
      <c r="P654" s="195">
        <f t="shared" si="101"/>
        <v>0</v>
      </c>
      <c r="Q654" s="195">
        <v>0</v>
      </c>
      <c r="R654" s="195">
        <f t="shared" si="102"/>
        <v>0</v>
      </c>
      <c r="S654" s="195">
        <v>0</v>
      </c>
      <c r="T654" s="196">
        <f t="shared" si="103"/>
        <v>0</v>
      </c>
      <c r="U654" s="35"/>
      <c r="V654" s="35"/>
      <c r="W654" s="35"/>
      <c r="X654" s="35"/>
      <c r="Y654" s="35"/>
      <c r="Z654" s="35"/>
      <c r="AA654" s="35"/>
      <c r="AB654" s="35"/>
      <c r="AC654" s="35"/>
      <c r="AD654" s="35"/>
      <c r="AE654" s="35"/>
      <c r="AR654" s="197" t="s">
        <v>283</v>
      </c>
      <c r="AT654" s="197" t="s">
        <v>160</v>
      </c>
      <c r="AU654" s="197" t="s">
        <v>85</v>
      </c>
      <c r="AY654" s="18" t="s">
        <v>158</v>
      </c>
      <c r="BE654" s="198">
        <f t="shared" si="104"/>
        <v>0</v>
      </c>
      <c r="BF654" s="198">
        <f t="shared" si="105"/>
        <v>0</v>
      </c>
      <c r="BG654" s="198">
        <f t="shared" si="106"/>
        <v>0</v>
      </c>
      <c r="BH654" s="198">
        <f t="shared" si="107"/>
        <v>0</v>
      </c>
      <c r="BI654" s="198">
        <f t="shared" si="108"/>
        <v>0</v>
      </c>
      <c r="BJ654" s="18" t="s">
        <v>8</v>
      </c>
      <c r="BK654" s="198">
        <f t="shared" si="109"/>
        <v>0</v>
      </c>
      <c r="BL654" s="18" t="s">
        <v>283</v>
      </c>
      <c r="BM654" s="197" t="s">
        <v>6033</v>
      </c>
    </row>
    <row r="655" spans="1:65" s="2" customFormat="1" ht="24">
      <c r="A655" s="35"/>
      <c r="B655" s="36"/>
      <c r="C655" s="187" t="s">
        <v>1915</v>
      </c>
      <c r="D655" s="187" t="s">
        <v>160</v>
      </c>
      <c r="E655" s="188" t="s">
        <v>6034</v>
      </c>
      <c r="F655" s="189" t="s">
        <v>6035</v>
      </c>
      <c r="G655" s="190" t="s">
        <v>498</v>
      </c>
      <c r="H655" s="191">
        <v>1</v>
      </c>
      <c r="I655" s="192"/>
      <c r="J655" s="191">
        <f t="shared" si="100"/>
        <v>0</v>
      </c>
      <c r="K655" s="189" t="s">
        <v>1</v>
      </c>
      <c r="L655" s="40"/>
      <c r="M655" s="193" t="s">
        <v>1</v>
      </c>
      <c r="N655" s="194" t="s">
        <v>41</v>
      </c>
      <c r="O655" s="72"/>
      <c r="P655" s="195">
        <f t="shared" si="101"/>
        <v>0</v>
      </c>
      <c r="Q655" s="195">
        <v>0</v>
      </c>
      <c r="R655" s="195">
        <f t="shared" si="102"/>
        <v>0</v>
      </c>
      <c r="S655" s="195">
        <v>0</v>
      </c>
      <c r="T655" s="196">
        <f t="shared" si="103"/>
        <v>0</v>
      </c>
      <c r="U655" s="35"/>
      <c r="V655" s="35"/>
      <c r="W655" s="35"/>
      <c r="X655" s="35"/>
      <c r="Y655" s="35"/>
      <c r="Z655" s="35"/>
      <c r="AA655" s="35"/>
      <c r="AB655" s="35"/>
      <c r="AC655" s="35"/>
      <c r="AD655" s="35"/>
      <c r="AE655" s="35"/>
      <c r="AR655" s="197" t="s">
        <v>283</v>
      </c>
      <c r="AT655" s="197" t="s">
        <v>160</v>
      </c>
      <c r="AU655" s="197" t="s">
        <v>85</v>
      </c>
      <c r="AY655" s="18" t="s">
        <v>158</v>
      </c>
      <c r="BE655" s="198">
        <f t="shared" si="104"/>
        <v>0</v>
      </c>
      <c r="BF655" s="198">
        <f t="shared" si="105"/>
        <v>0</v>
      </c>
      <c r="BG655" s="198">
        <f t="shared" si="106"/>
        <v>0</v>
      </c>
      <c r="BH655" s="198">
        <f t="shared" si="107"/>
        <v>0</v>
      </c>
      <c r="BI655" s="198">
        <f t="shared" si="108"/>
        <v>0</v>
      </c>
      <c r="BJ655" s="18" t="s">
        <v>8</v>
      </c>
      <c r="BK655" s="198">
        <f t="shared" si="109"/>
        <v>0</v>
      </c>
      <c r="BL655" s="18" t="s">
        <v>283</v>
      </c>
      <c r="BM655" s="197" t="s">
        <v>6036</v>
      </c>
    </row>
    <row r="656" spans="1:65" s="2" customFormat="1" ht="24">
      <c r="A656" s="35"/>
      <c r="B656" s="36"/>
      <c r="C656" s="187" t="s">
        <v>1919</v>
      </c>
      <c r="D656" s="187" t="s">
        <v>160</v>
      </c>
      <c r="E656" s="188" t="s">
        <v>6037</v>
      </c>
      <c r="F656" s="189" t="s">
        <v>6038</v>
      </c>
      <c r="G656" s="190" t="s">
        <v>498</v>
      </c>
      <c r="H656" s="191">
        <v>1</v>
      </c>
      <c r="I656" s="192"/>
      <c r="J656" s="191">
        <f t="shared" si="100"/>
        <v>0</v>
      </c>
      <c r="K656" s="189" t="s">
        <v>1</v>
      </c>
      <c r="L656" s="40"/>
      <c r="M656" s="193" t="s">
        <v>1</v>
      </c>
      <c r="N656" s="194" t="s">
        <v>41</v>
      </c>
      <c r="O656" s="72"/>
      <c r="P656" s="195">
        <f t="shared" si="101"/>
        <v>0</v>
      </c>
      <c r="Q656" s="195">
        <v>0</v>
      </c>
      <c r="R656" s="195">
        <f t="shared" si="102"/>
        <v>0</v>
      </c>
      <c r="S656" s="195">
        <v>0</v>
      </c>
      <c r="T656" s="196">
        <f t="shared" si="103"/>
        <v>0</v>
      </c>
      <c r="U656" s="35"/>
      <c r="V656" s="35"/>
      <c r="W656" s="35"/>
      <c r="X656" s="35"/>
      <c r="Y656" s="35"/>
      <c r="Z656" s="35"/>
      <c r="AA656" s="35"/>
      <c r="AB656" s="35"/>
      <c r="AC656" s="35"/>
      <c r="AD656" s="35"/>
      <c r="AE656" s="35"/>
      <c r="AR656" s="197" t="s">
        <v>283</v>
      </c>
      <c r="AT656" s="197" t="s">
        <v>160</v>
      </c>
      <c r="AU656" s="197" t="s">
        <v>85</v>
      </c>
      <c r="AY656" s="18" t="s">
        <v>158</v>
      </c>
      <c r="BE656" s="198">
        <f t="shared" si="104"/>
        <v>0</v>
      </c>
      <c r="BF656" s="198">
        <f t="shared" si="105"/>
        <v>0</v>
      </c>
      <c r="BG656" s="198">
        <f t="shared" si="106"/>
        <v>0</v>
      </c>
      <c r="BH656" s="198">
        <f t="shared" si="107"/>
        <v>0</v>
      </c>
      <c r="BI656" s="198">
        <f t="shared" si="108"/>
        <v>0</v>
      </c>
      <c r="BJ656" s="18" t="s">
        <v>8</v>
      </c>
      <c r="BK656" s="198">
        <f t="shared" si="109"/>
        <v>0</v>
      </c>
      <c r="BL656" s="18" t="s">
        <v>283</v>
      </c>
      <c r="BM656" s="197" t="s">
        <v>6039</v>
      </c>
    </row>
    <row r="657" spans="1:65" s="2" customFormat="1" ht="24">
      <c r="A657" s="35"/>
      <c r="B657" s="36"/>
      <c r="C657" s="187" t="s">
        <v>1923</v>
      </c>
      <c r="D657" s="187" t="s">
        <v>160</v>
      </c>
      <c r="E657" s="188" t="s">
        <v>6040</v>
      </c>
      <c r="F657" s="189" t="s">
        <v>6041</v>
      </c>
      <c r="G657" s="190" t="s">
        <v>498</v>
      </c>
      <c r="H657" s="191">
        <v>1</v>
      </c>
      <c r="I657" s="192"/>
      <c r="J657" s="191">
        <f t="shared" si="100"/>
        <v>0</v>
      </c>
      <c r="K657" s="189" t="s">
        <v>1</v>
      </c>
      <c r="L657" s="40"/>
      <c r="M657" s="193" t="s">
        <v>1</v>
      </c>
      <c r="N657" s="194" t="s">
        <v>41</v>
      </c>
      <c r="O657" s="72"/>
      <c r="P657" s="195">
        <f t="shared" si="101"/>
        <v>0</v>
      </c>
      <c r="Q657" s="195">
        <v>0</v>
      </c>
      <c r="R657" s="195">
        <f t="shared" si="102"/>
        <v>0</v>
      </c>
      <c r="S657" s="195">
        <v>0</v>
      </c>
      <c r="T657" s="196">
        <f t="shared" si="103"/>
        <v>0</v>
      </c>
      <c r="U657" s="35"/>
      <c r="V657" s="35"/>
      <c r="W657" s="35"/>
      <c r="X657" s="35"/>
      <c r="Y657" s="35"/>
      <c r="Z657" s="35"/>
      <c r="AA657" s="35"/>
      <c r="AB657" s="35"/>
      <c r="AC657" s="35"/>
      <c r="AD657" s="35"/>
      <c r="AE657" s="35"/>
      <c r="AR657" s="197" t="s">
        <v>283</v>
      </c>
      <c r="AT657" s="197" t="s">
        <v>160</v>
      </c>
      <c r="AU657" s="197" t="s">
        <v>85</v>
      </c>
      <c r="AY657" s="18" t="s">
        <v>158</v>
      </c>
      <c r="BE657" s="198">
        <f t="shared" si="104"/>
        <v>0</v>
      </c>
      <c r="BF657" s="198">
        <f t="shared" si="105"/>
        <v>0</v>
      </c>
      <c r="BG657" s="198">
        <f t="shared" si="106"/>
        <v>0</v>
      </c>
      <c r="BH657" s="198">
        <f t="shared" si="107"/>
        <v>0</v>
      </c>
      <c r="BI657" s="198">
        <f t="shared" si="108"/>
        <v>0</v>
      </c>
      <c r="BJ657" s="18" t="s">
        <v>8</v>
      </c>
      <c r="BK657" s="198">
        <f t="shared" si="109"/>
        <v>0</v>
      </c>
      <c r="BL657" s="18" t="s">
        <v>283</v>
      </c>
      <c r="BM657" s="197" t="s">
        <v>6042</v>
      </c>
    </row>
    <row r="658" spans="1:65" s="2" customFormat="1" ht="24">
      <c r="A658" s="35"/>
      <c r="B658" s="36"/>
      <c r="C658" s="187" t="s">
        <v>1927</v>
      </c>
      <c r="D658" s="187" t="s">
        <v>160</v>
      </c>
      <c r="E658" s="188" t="s">
        <v>6043</v>
      </c>
      <c r="F658" s="189" t="s">
        <v>6044</v>
      </c>
      <c r="G658" s="190" t="s">
        <v>498</v>
      </c>
      <c r="H658" s="191">
        <v>1</v>
      </c>
      <c r="I658" s="192"/>
      <c r="J658" s="191">
        <f t="shared" si="100"/>
        <v>0</v>
      </c>
      <c r="K658" s="189" t="s">
        <v>1</v>
      </c>
      <c r="L658" s="40"/>
      <c r="M658" s="193" t="s">
        <v>1</v>
      </c>
      <c r="N658" s="194" t="s">
        <v>41</v>
      </c>
      <c r="O658" s="72"/>
      <c r="P658" s="195">
        <f t="shared" si="101"/>
        <v>0</v>
      </c>
      <c r="Q658" s="195">
        <v>0</v>
      </c>
      <c r="R658" s="195">
        <f t="shared" si="102"/>
        <v>0</v>
      </c>
      <c r="S658" s="195">
        <v>0</v>
      </c>
      <c r="T658" s="196">
        <f t="shared" si="103"/>
        <v>0</v>
      </c>
      <c r="U658" s="35"/>
      <c r="V658" s="35"/>
      <c r="W658" s="35"/>
      <c r="X658" s="35"/>
      <c r="Y658" s="35"/>
      <c r="Z658" s="35"/>
      <c r="AA658" s="35"/>
      <c r="AB658" s="35"/>
      <c r="AC658" s="35"/>
      <c r="AD658" s="35"/>
      <c r="AE658" s="35"/>
      <c r="AR658" s="197" t="s">
        <v>283</v>
      </c>
      <c r="AT658" s="197" t="s">
        <v>160</v>
      </c>
      <c r="AU658" s="197" t="s">
        <v>85</v>
      </c>
      <c r="AY658" s="18" t="s">
        <v>158</v>
      </c>
      <c r="BE658" s="198">
        <f t="shared" si="104"/>
        <v>0</v>
      </c>
      <c r="BF658" s="198">
        <f t="shared" si="105"/>
        <v>0</v>
      </c>
      <c r="BG658" s="198">
        <f t="shared" si="106"/>
        <v>0</v>
      </c>
      <c r="BH658" s="198">
        <f t="shared" si="107"/>
        <v>0</v>
      </c>
      <c r="BI658" s="198">
        <f t="shared" si="108"/>
        <v>0</v>
      </c>
      <c r="BJ658" s="18" t="s">
        <v>8</v>
      </c>
      <c r="BK658" s="198">
        <f t="shared" si="109"/>
        <v>0</v>
      </c>
      <c r="BL658" s="18" t="s">
        <v>283</v>
      </c>
      <c r="BM658" s="197" t="s">
        <v>6045</v>
      </c>
    </row>
    <row r="659" spans="1:65" s="2" customFormat="1" ht="24">
      <c r="A659" s="35"/>
      <c r="B659" s="36"/>
      <c r="C659" s="187" t="s">
        <v>1931</v>
      </c>
      <c r="D659" s="187" t="s">
        <v>160</v>
      </c>
      <c r="E659" s="188" t="s">
        <v>6046</v>
      </c>
      <c r="F659" s="189" t="s">
        <v>6047</v>
      </c>
      <c r="G659" s="190" t="s">
        <v>498</v>
      </c>
      <c r="H659" s="191">
        <v>1</v>
      </c>
      <c r="I659" s="192"/>
      <c r="J659" s="191">
        <f t="shared" si="100"/>
        <v>0</v>
      </c>
      <c r="K659" s="189" t="s">
        <v>1</v>
      </c>
      <c r="L659" s="40"/>
      <c r="M659" s="193" t="s">
        <v>1</v>
      </c>
      <c r="N659" s="194" t="s">
        <v>41</v>
      </c>
      <c r="O659" s="72"/>
      <c r="P659" s="195">
        <f t="shared" si="101"/>
        <v>0</v>
      </c>
      <c r="Q659" s="195">
        <v>0</v>
      </c>
      <c r="R659" s="195">
        <f t="shared" si="102"/>
        <v>0</v>
      </c>
      <c r="S659" s="195">
        <v>0</v>
      </c>
      <c r="T659" s="196">
        <f t="shared" si="103"/>
        <v>0</v>
      </c>
      <c r="U659" s="35"/>
      <c r="V659" s="35"/>
      <c r="W659" s="35"/>
      <c r="X659" s="35"/>
      <c r="Y659" s="35"/>
      <c r="Z659" s="35"/>
      <c r="AA659" s="35"/>
      <c r="AB659" s="35"/>
      <c r="AC659" s="35"/>
      <c r="AD659" s="35"/>
      <c r="AE659" s="35"/>
      <c r="AR659" s="197" t="s">
        <v>283</v>
      </c>
      <c r="AT659" s="197" t="s">
        <v>160</v>
      </c>
      <c r="AU659" s="197" t="s">
        <v>85</v>
      </c>
      <c r="AY659" s="18" t="s">
        <v>158</v>
      </c>
      <c r="BE659" s="198">
        <f t="shared" si="104"/>
        <v>0</v>
      </c>
      <c r="BF659" s="198">
        <f t="shared" si="105"/>
        <v>0</v>
      </c>
      <c r="BG659" s="198">
        <f t="shared" si="106"/>
        <v>0</v>
      </c>
      <c r="BH659" s="198">
        <f t="shared" si="107"/>
        <v>0</v>
      </c>
      <c r="BI659" s="198">
        <f t="shared" si="108"/>
        <v>0</v>
      </c>
      <c r="BJ659" s="18" t="s">
        <v>8</v>
      </c>
      <c r="BK659" s="198">
        <f t="shared" si="109"/>
        <v>0</v>
      </c>
      <c r="BL659" s="18" t="s">
        <v>283</v>
      </c>
      <c r="BM659" s="197" t="s">
        <v>6048</v>
      </c>
    </row>
    <row r="660" spans="1:65" s="2" customFormat="1" ht="24">
      <c r="A660" s="35"/>
      <c r="B660" s="36"/>
      <c r="C660" s="187" t="s">
        <v>1935</v>
      </c>
      <c r="D660" s="187" t="s">
        <v>160</v>
      </c>
      <c r="E660" s="188" t="s">
        <v>6049</v>
      </c>
      <c r="F660" s="189" t="s">
        <v>6050</v>
      </c>
      <c r="G660" s="190" t="s">
        <v>498</v>
      </c>
      <c r="H660" s="191">
        <v>1</v>
      </c>
      <c r="I660" s="192"/>
      <c r="J660" s="191">
        <f t="shared" si="100"/>
        <v>0</v>
      </c>
      <c r="K660" s="189" t="s">
        <v>1</v>
      </c>
      <c r="L660" s="40"/>
      <c r="M660" s="193" t="s">
        <v>1</v>
      </c>
      <c r="N660" s="194" t="s">
        <v>41</v>
      </c>
      <c r="O660" s="72"/>
      <c r="P660" s="195">
        <f t="shared" si="101"/>
        <v>0</v>
      </c>
      <c r="Q660" s="195">
        <v>0</v>
      </c>
      <c r="R660" s="195">
        <f t="shared" si="102"/>
        <v>0</v>
      </c>
      <c r="S660" s="195">
        <v>0</v>
      </c>
      <c r="T660" s="196">
        <f t="shared" si="103"/>
        <v>0</v>
      </c>
      <c r="U660" s="35"/>
      <c r="V660" s="35"/>
      <c r="W660" s="35"/>
      <c r="X660" s="35"/>
      <c r="Y660" s="35"/>
      <c r="Z660" s="35"/>
      <c r="AA660" s="35"/>
      <c r="AB660" s="35"/>
      <c r="AC660" s="35"/>
      <c r="AD660" s="35"/>
      <c r="AE660" s="35"/>
      <c r="AR660" s="197" t="s">
        <v>283</v>
      </c>
      <c r="AT660" s="197" t="s">
        <v>160</v>
      </c>
      <c r="AU660" s="197" t="s">
        <v>85</v>
      </c>
      <c r="AY660" s="18" t="s">
        <v>158</v>
      </c>
      <c r="BE660" s="198">
        <f t="shared" si="104"/>
        <v>0</v>
      </c>
      <c r="BF660" s="198">
        <f t="shared" si="105"/>
        <v>0</v>
      </c>
      <c r="BG660" s="198">
        <f t="shared" si="106"/>
        <v>0</v>
      </c>
      <c r="BH660" s="198">
        <f t="shared" si="107"/>
        <v>0</v>
      </c>
      <c r="BI660" s="198">
        <f t="shared" si="108"/>
        <v>0</v>
      </c>
      <c r="BJ660" s="18" t="s">
        <v>8</v>
      </c>
      <c r="BK660" s="198">
        <f t="shared" si="109"/>
        <v>0</v>
      </c>
      <c r="BL660" s="18" t="s">
        <v>283</v>
      </c>
      <c r="BM660" s="197" t="s">
        <v>6051</v>
      </c>
    </row>
    <row r="661" spans="1:65" s="2" customFormat="1" ht="24">
      <c r="A661" s="35"/>
      <c r="B661" s="36"/>
      <c r="C661" s="187" t="s">
        <v>1939</v>
      </c>
      <c r="D661" s="187" t="s">
        <v>160</v>
      </c>
      <c r="E661" s="188" t="s">
        <v>6052</v>
      </c>
      <c r="F661" s="189" t="s">
        <v>6053</v>
      </c>
      <c r="G661" s="190" t="s">
        <v>498</v>
      </c>
      <c r="H661" s="191">
        <v>1</v>
      </c>
      <c r="I661" s="192"/>
      <c r="J661" s="191">
        <f t="shared" si="100"/>
        <v>0</v>
      </c>
      <c r="K661" s="189" t="s">
        <v>1</v>
      </c>
      <c r="L661" s="40"/>
      <c r="M661" s="193" t="s">
        <v>1</v>
      </c>
      <c r="N661" s="194" t="s">
        <v>41</v>
      </c>
      <c r="O661" s="72"/>
      <c r="P661" s="195">
        <f t="shared" si="101"/>
        <v>0</v>
      </c>
      <c r="Q661" s="195">
        <v>0</v>
      </c>
      <c r="R661" s="195">
        <f t="shared" si="102"/>
        <v>0</v>
      </c>
      <c r="S661" s="195">
        <v>0</v>
      </c>
      <c r="T661" s="196">
        <f t="shared" si="103"/>
        <v>0</v>
      </c>
      <c r="U661" s="35"/>
      <c r="V661" s="35"/>
      <c r="W661" s="35"/>
      <c r="X661" s="35"/>
      <c r="Y661" s="35"/>
      <c r="Z661" s="35"/>
      <c r="AA661" s="35"/>
      <c r="AB661" s="35"/>
      <c r="AC661" s="35"/>
      <c r="AD661" s="35"/>
      <c r="AE661" s="35"/>
      <c r="AR661" s="197" t="s">
        <v>283</v>
      </c>
      <c r="AT661" s="197" t="s">
        <v>160</v>
      </c>
      <c r="AU661" s="197" t="s">
        <v>85</v>
      </c>
      <c r="AY661" s="18" t="s">
        <v>158</v>
      </c>
      <c r="BE661" s="198">
        <f t="shared" si="104"/>
        <v>0</v>
      </c>
      <c r="BF661" s="198">
        <f t="shared" si="105"/>
        <v>0</v>
      </c>
      <c r="BG661" s="198">
        <f t="shared" si="106"/>
        <v>0</v>
      </c>
      <c r="BH661" s="198">
        <f t="shared" si="107"/>
        <v>0</v>
      </c>
      <c r="BI661" s="198">
        <f t="shared" si="108"/>
        <v>0</v>
      </c>
      <c r="BJ661" s="18" t="s">
        <v>8</v>
      </c>
      <c r="BK661" s="198">
        <f t="shared" si="109"/>
        <v>0</v>
      </c>
      <c r="BL661" s="18" t="s">
        <v>283</v>
      </c>
      <c r="BM661" s="197" t="s">
        <v>6054</v>
      </c>
    </row>
    <row r="662" spans="1:65" s="2" customFormat="1" ht="24">
      <c r="A662" s="35"/>
      <c r="B662" s="36"/>
      <c r="C662" s="187" t="s">
        <v>1943</v>
      </c>
      <c r="D662" s="187" t="s">
        <v>160</v>
      </c>
      <c r="E662" s="188" t="s">
        <v>6055</v>
      </c>
      <c r="F662" s="189" t="s">
        <v>6056</v>
      </c>
      <c r="G662" s="190" t="s">
        <v>498</v>
      </c>
      <c r="H662" s="191">
        <v>1</v>
      </c>
      <c r="I662" s="192"/>
      <c r="J662" s="191">
        <f t="shared" si="100"/>
        <v>0</v>
      </c>
      <c r="K662" s="189" t="s">
        <v>1</v>
      </c>
      <c r="L662" s="40"/>
      <c r="M662" s="193" t="s">
        <v>1</v>
      </c>
      <c r="N662" s="194" t="s">
        <v>41</v>
      </c>
      <c r="O662" s="72"/>
      <c r="P662" s="195">
        <f t="shared" si="101"/>
        <v>0</v>
      </c>
      <c r="Q662" s="195">
        <v>0</v>
      </c>
      <c r="R662" s="195">
        <f t="shared" si="102"/>
        <v>0</v>
      </c>
      <c r="S662" s="195">
        <v>0</v>
      </c>
      <c r="T662" s="196">
        <f t="shared" si="103"/>
        <v>0</v>
      </c>
      <c r="U662" s="35"/>
      <c r="V662" s="35"/>
      <c r="W662" s="35"/>
      <c r="X662" s="35"/>
      <c r="Y662" s="35"/>
      <c r="Z662" s="35"/>
      <c r="AA662" s="35"/>
      <c r="AB662" s="35"/>
      <c r="AC662" s="35"/>
      <c r="AD662" s="35"/>
      <c r="AE662" s="35"/>
      <c r="AR662" s="197" t="s">
        <v>283</v>
      </c>
      <c r="AT662" s="197" t="s">
        <v>160</v>
      </c>
      <c r="AU662" s="197" t="s">
        <v>85</v>
      </c>
      <c r="AY662" s="18" t="s">
        <v>158</v>
      </c>
      <c r="BE662" s="198">
        <f t="shared" si="104"/>
        <v>0</v>
      </c>
      <c r="BF662" s="198">
        <f t="shared" si="105"/>
        <v>0</v>
      </c>
      <c r="BG662" s="198">
        <f t="shared" si="106"/>
        <v>0</v>
      </c>
      <c r="BH662" s="198">
        <f t="shared" si="107"/>
        <v>0</v>
      </c>
      <c r="BI662" s="198">
        <f t="shared" si="108"/>
        <v>0</v>
      </c>
      <c r="BJ662" s="18" t="s">
        <v>8</v>
      </c>
      <c r="BK662" s="198">
        <f t="shared" si="109"/>
        <v>0</v>
      </c>
      <c r="BL662" s="18" t="s">
        <v>283</v>
      </c>
      <c r="BM662" s="197" t="s">
        <v>6057</v>
      </c>
    </row>
    <row r="663" spans="1:65" s="2" customFormat="1" ht="24">
      <c r="A663" s="35"/>
      <c r="B663" s="36"/>
      <c r="C663" s="187" t="s">
        <v>1947</v>
      </c>
      <c r="D663" s="187" t="s">
        <v>160</v>
      </c>
      <c r="E663" s="188" t="s">
        <v>6058</v>
      </c>
      <c r="F663" s="189" t="s">
        <v>6059</v>
      </c>
      <c r="G663" s="190" t="s">
        <v>498</v>
      </c>
      <c r="H663" s="191">
        <v>1</v>
      </c>
      <c r="I663" s="192"/>
      <c r="J663" s="191">
        <f t="shared" si="100"/>
        <v>0</v>
      </c>
      <c r="K663" s="189" t="s">
        <v>1</v>
      </c>
      <c r="L663" s="40"/>
      <c r="M663" s="193" t="s">
        <v>1</v>
      </c>
      <c r="N663" s="194" t="s">
        <v>41</v>
      </c>
      <c r="O663" s="72"/>
      <c r="P663" s="195">
        <f t="shared" si="101"/>
        <v>0</v>
      </c>
      <c r="Q663" s="195">
        <v>0</v>
      </c>
      <c r="R663" s="195">
        <f t="shared" si="102"/>
        <v>0</v>
      </c>
      <c r="S663" s="195">
        <v>0</v>
      </c>
      <c r="T663" s="196">
        <f t="shared" si="103"/>
        <v>0</v>
      </c>
      <c r="U663" s="35"/>
      <c r="V663" s="35"/>
      <c r="W663" s="35"/>
      <c r="X663" s="35"/>
      <c r="Y663" s="35"/>
      <c r="Z663" s="35"/>
      <c r="AA663" s="35"/>
      <c r="AB663" s="35"/>
      <c r="AC663" s="35"/>
      <c r="AD663" s="35"/>
      <c r="AE663" s="35"/>
      <c r="AR663" s="197" t="s">
        <v>283</v>
      </c>
      <c r="AT663" s="197" t="s">
        <v>160</v>
      </c>
      <c r="AU663" s="197" t="s">
        <v>85</v>
      </c>
      <c r="AY663" s="18" t="s">
        <v>158</v>
      </c>
      <c r="BE663" s="198">
        <f t="shared" si="104"/>
        <v>0</v>
      </c>
      <c r="BF663" s="198">
        <f t="shared" si="105"/>
        <v>0</v>
      </c>
      <c r="BG663" s="198">
        <f t="shared" si="106"/>
        <v>0</v>
      </c>
      <c r="BH663" s="198">
        <f t="shared" si="107"/>
        <v>0</v>
      </c>
      <c r="BI663" s="198">
        <f t="shared" si="108"/>
        <v>0</v>
      </c>
      <c r="BJ663" s="18" t="s">
        <v>8</v>
      </c>
      <c r="BK663" s="198">
        <f t="shared" si="109"/>
        <v>0</v>
      </c>
      <c r="BL663" s="18" t="s">
        <v>283</v>
      </c>
      <c r="BM663" s="197" t="s">
        <v>6060</v>
      </c>
    </row>
    <row r="664" spans="1:65" s="2" customFormat="1" ht="24">
      <c r="A664" s="35"/>
      <c r="B664" s="36"/>
      <c r="C664" s="187" t="s">
        <v>1951</v>
      </c>
      <c r="D664" s="187" t="s">
        <v>160</v>
      </c>
      <c r="E664" s="188" t="s">
        <v>6061</v>
      </c>
      <c r="F664" s="189" t="s">
        <v>6062</v>
      </c>
      <c r="G664" s="190" t="s">
        <v>498</v>
      </c>
      <c r="H664" s="191">
        <v>1</v>
      </c>
      <c r="I664" s="192"/>
      <c r="J664" s="191">
        <f t="shared" si="100"/>
        <v>0</v>
      </c>
      <c r="K664" s="189" t="s">
        <v>1</v>
      </c>
      <c r="L664" s="40"/>
      <c r="M664" s="193" t="s">
        <v>1</v>
      </c>
      <c r="N664" s="194" t="s">
        <v>41</v>
      </c>
      <c r="O664" s="72"/>
      <c r="P664" s="195">
        <f t="shared" si="101"/>
        <v>0</v>
      </c>
      <c r="Q664" s="195">
        <v>0</v>
      </c>
      <c r="R664" s="195">
        <f t="shared" si="102"/>
        <v>0</v>
      </c>
      <c r="S664" s="195">
        <v>0</v>
      </c>
      <c r="T664" s="196">
        <f t="shared" si="103"/>
        <v>0</v>
      </c>
      <c r="U664" s="35"/>
      <c r="V664" s="35"/>
      <c r="W664" s="35"/>
      <c r="X664" s="35"/>
      <c r="Y664" s="35"/>
      <c r="Z664" s="35"/>
      <c r="AA664" s="35"/>
      <c r="AB664" s="35"/>
      <c r="AC664" s="35"/>
      <c r="AD664" s="35"/>
      <c r="AE664" s="35"/>
      <c r="AR664" s="197" t="s">
        <v>283</v>
      </c>
      <c r="AT664" s="197" t="s">
        <v>160</v>
      </c>
      <c r="AU664" s="197" t="s">
        <v>85</v>
      </c>
      <c r="AY664" s="18" t="s">
        <v>158</v>
      </c>
      <c r="BE664" s="198">
        <f t="shared" si="104"/>
        <v>0</v>
      </c>
      <c r="BF664" s="198">
        <f t="shared" si="105"/>
        <v>0</v>
      </c>
      <c r="BG664" s="198">
        <f t="shared" si="106"/>
        <v>0</v>
      </c>
      <c r="BH664" s="198">
        <f t="shared" si="107"/>
        <v>0</v>
      </c>
      <c r="BI664" s="198">
        <f t="shared" si="108"/>
        <v>0</v>
      </c>
      <c r="BJ664" s="18" t="s">
        <v>8</v>
      </c>
      <c r="BK664" s="198">
        <f t="shared" si="109"/>
        <v>0</v>
      </c>
      <c r="BL664" s="18" t="s">
        <v>283</v>
      </c>
      <c r="BM664" s="197" t="s">
        <v>6063</v>
      </c>
    </row>
    <row r="665" spans="1:65" s="2" customFormat="1" ht="24">
      <c r="A665" s="35"/>
      <c r="B665" s="36"/>
      <c r="C665" s="187" t="s">
        <v>1955</v>
      </c>
      <c r="D665" s="187" t="s">
        <v>160</v>
      </c>
      <c r="E665" s="188" t="s">
        <v>6064</v>
      </c>
      <c r="F665" s="189" t="s">
        <v>6065</v>
      </c>
      <c r="G665" s="190" t="s">
        <v>498</v>
      </c>
      <c r="H665" s="191">
        <v>1</v>
      </c>
      <c r="I665" s="192"/>
      <c r="J665" s="191">
        <f t="shared" si="100"/>
        <v>0</v>
      </c>
      <c r="K665" s="189" t="s">
        <v>1</v>
      </c>
      <c r="L665" s="40"/>
      <c r="M665" s="193" t="s">
        <v>1</v>
      </c>
      <c r="N665" s="194" t="s">
        <v>41</v>
      </c>
      <c r="O665" s="72"/>
      <c r="P665" s="195">
        <f t="shared" si="101"/>
        <v>0</v>
      </c>
      <c r="Q665" s="195">
        <v>0</v>
      </c>
      <c r="R665" s="195">
        <f t="shared" si="102"/>
        <v>0</v>
      </c>
      <c r="S665" s="195">
        <v>0</v>
      </c>
      <c r="T665" s="196">
        <f t="shared" si="103"/>
        <v>0</v>
      </c>
      <c r="U665" s="35"/>
      <c r="V665" s="35"/>
      <c r="W665" s="35"/>
      <c r="X665" s="35"/>
      <c r="Y665" s="35"/>
      <c r="Z665" s="35"/>
      <c r="AA665" s="35"/>
      <c r="AB665" s="35"/>
      <c r="AC665" s="35"/>
      <c r="AD665" s="35"/>
      <c r="AE665" s="35"/>
      <c r="AR665" s="197" t="s">
        <v>283</v>
      </c>
      <c r="AT665" s="197" t="s">
        <v>160</v>
      </c>
      <c r="AU665" s="197" t="s">
        <v>85</v>
      </c>
      <c r="AY665" s="18" t="s">
        <v>158</v>
      </c>
      <c r="BE665" s="198">
        <f t="shared" si="104"/>
        <v>0</v>
      </c>
      <c r="BF665" s="198">
        <f t="shared" si="105"/>
        <v>0</v>
      </c>
      <c r="BG665" s="198">
        <f t="shared" si="106"/>
        <v>0</v>
      </c>
      <c r="BH665" s="198">
        <f t="shared" si="107"/>
        <v>0</v>
      </c>
      <c r="BI665" s="198">
        <f t="shared" si="108"/>
        <v>0</v>
      </c>
      <c r="BJ665" s="18" t="s">
        <v>8</v>
      </c>
      <c r="BK665" s="198">
        <f t="shared" si="109"/>
        <v>0</v>
      </c>
      <c r="BL665" s="18" t="s">
        <v>283</v>
      </c>
      <c r="BM665" s="197" t="s">
        <v>6066</v>
      </c>
    </row>
    <row r="666" spans="1:65" s="2" customFormat="1" ht="33" customHeight="1">
      <c r="A666" s="35"/>
      <c r="B666" s="36"/>
      <c r="C666" s="187" t="s">
        <v>1959</v>
      </c>
      <c r="D666" s="187" t="s">
        <v>160</v>
      </c>
      <c r="E666" s="188" t="s">
        <v>6067</v>
      </c>
      <c r="F666" s="189" t="s">
        <v>6068</v>
      </c>
      <c r="G666" s="190" t="s">
        <v>498</v>
      </c>
      <c r="H666" s="191">
        <v>1</v>
      </c>
      <c r="I666" s="192"/>
      <c r="J666" s="191">
        <f t="shared" si="100"/>
        <v>0</v>
      </c>
      <c r="K666" s="189" t="s">
        <v>1</v>
      </c>
      <c r="L666" s="40"/>
      <c r="M666" s="193" t="s">
        <v>1</v>
      </c>
      <c r="N666" s="194" t="s">
        <v>41</v>
      </c>
      <c r="O666" s="72"/>
      <c r="P666" s="195">
        <f t="shared" si="101"/>
        <v>0</v>
      </c>
      <c r="Q666" s="195">
        <v>0</v>
      </c>
      <c r="R666" s="195">
        <f t="shared" si="102"/>
        <v>0</v>
      </c>
      <c r="S666" s="195">
        <v>0</v>
      </c>
      <c r="T666" s="196">
        <f t="shared" si="103"/>
        <v>0</v>
      </c>
      <c r="U666" s="35"/>
      <c r="V666" s="35"/>
      <c r="W666" s="35"/>
      <c r="X666" s="35"/>
      <c r="Y666" s="35"/>
      <c r="Z666" s="35"/>
      <c r="AA666" s="35"/>
      <c r="AB666" s="35"/>
      <c r="AC666" s="35"/>
      <c r="AD666" s="35"/>
      <c r="AE666" s="35"/>
      <c r="AR666" s="197" t="s">
        <v>283</v>
      </c>
      <c r="AT666" s="197" t="s">
        <v>160</v>
      </c>
      <c r="AU666" s="197" t="s">
        <v>85</v>
      </c>
      <c r="AY666" s="18" t="s">
        <v>158</v>
      </c>
      <c r="BE666" s="198">
        <f t="shared" si="104"/>
        <v>0</v>
      </c>
      <c r="BF666" s="198">
        <f t="shared" si="105"/>
        <v>0</v>
      </c>
      <c r="BG666" s="198">
        <f t="shared" si="106"/>
        <v>0</v>
      </c>
      <c r="BH666" s="198">
        <f t="shared" si="107"/>
        <v>0</v>
      </c>
      <c r="BI666" s="198">
        <f t="shared" si="108"/>
        <v>0</v>
      </c>
      <c r="BJ666" s="18" t="s">
        <v>8</v>
      </c>
      <c r="BK666" s="198">
        <f t="shared" si="109"/>
        <v>0</v>
      </c>
      <c r="BL666" s="18" t="s">
        <v>283</v>
      </c>
      <c r="BM666" s="197" t="s">
        <v>6069</v>
      </c>
    </row>
    <row r="667" spans="1:65" s="2" customFormat="1" ht="24">
      <c r="A667" s="35"/>
      <c r="B667" s="36"/>
      <c r="C667" s="187" t="s">
        <v>1963</v>
      </c>
      <c r="D667" s="187" t="s">
        <v>160</v>
      </c>
      <c r="E667" s="188" t="s">
        <v>6070</v>
      </c>
      <c r="F667" s="189" t="s">
        <v>6071</v>
      </c>
      <c r="G667" s="190" t="s">
        <v>498</v>
      </c>
      <c r="H667" s="191">
        <v>1</v>
      </c>
      <c r="I667" s="192"/>
      <c r="J667" s="191">
        <f t="shared" si="100"/>
        <v>0</v>
      </c>
      <c r="K667" s="189" t="s">
        <v>1</v>
      </c>
      <c r="L667" s="40"/>
      <c r="M667" s="193" t="s">
        <v>1</v>
      </c>
      <c r="N667" s="194" t="s">
        <v>41</v>
      </c>
      <c r="O667" s="72"/>
      <c r="P667" s="195">
        <f t="shared" si="101"/>
        <v>0</v>
      </c>
      <c r="Q667" s="195">
        <v>0</v>
      </c>
      <c r="R667" s="195">
        <f t="shared" si="102"/>
        <v>0</v>
      </c>
      <c r="S667" s="195">
        <v>0</v>
      </c>
      <c r="T667" s="196">
        <f t="shared" si="103"/>
        <v>0</v>
      </c>
      <c r="U667" s="35"/>
      <c r="V667" s="35"/>
      <c r="W667" s="35"/>
      <c r="X667" s="35"/>
      <c r="Y667" s="35"/>
      <c r="Z667" s="35"/>
      <c r="AA667" s="35"/>
      <c r="AB667" s="35"/>
      <c r="AC667" s="35"/>
      <c r="AD667" s="35"/>
      <c r="AE667" s="35"/>
      <c r="AR667" s="197" t="s">
        <v>283</v>
      </c>
      <c r="AT667" s="197" t="s">
        <v>160</v>
      </c>
      <c r="AU667" s="197" t="s">
        <v>85</v>
      </c>
      <c r="AY667" s="18" t="s">
        <v>158</v>
      </c>
      <c r="BE667" s="198">
        <f t="shared" si="104"/>
        <v>0</v>
      </c>
      <c r="BF667" s="198">
        <f t="shared" si="105"/>
        <v>0</v>
      </c>
      <c r="BG667" s="198">
        <f t="shared" si="106"/>
        <v>0</v>
      </c>
      <c r="BH667" s="198">
        <f t="shared" si="107"/>
        <v>0</v>
      </c>
      <c r="BI667" s="198">
        <f t="shared" si="108"/>
        <v>0</v>
      </c>
      <c r="BJ667" s="18" t="s">
        <v>8</v>
      </c>
      <c r="BK667" s="198">
        <f t="shared" si="109"/>
        <v>0</v>
      </c>
      <c r="BL667" s="18" t="s">
        <v>283</v>
      </c>
      <c r="BM667" s="197" t="s">
        <v>6072</v>
      </c>
    </row>
    <row r="668" spans="1:65" s="2" customFormat="1" ht="24">
      <c r="A668" s="35"/>
      <c r="B668" s="36"/>
      <c r="C668" s="187" t="s">
        <v>1967</v>
      </c>
      <c r="D668" s="187" t="s">
        <v>160</v>
      </c>
      <c r="E668" s="188" t="s">
        <v>6073</v>
      </c>
      <c r="F668" s="189" t="s">
        <v>6074</v>
      </c>
      <c r="G668" s="190" t="s">
        <v>498</v>
      </c>
      <c r="H668" s="191">
        <v>1</v>
      </c>
      <c r="I668" s="192"/>
      <c r="J668" s="191">
        <f t="shared" si="100"/>
        <v>0</v>
      </c>
      <c r="K668" s="189" t="s">
        <v>1</v>
      </c>
      <c r="L668" s="40"/>
      <c r="M668" s="193" t="s">
        <v>1</v>
      </c>
      <c r="N668" s="194" t="s">
        <v>41</v>
      </c>
      <c r="O668" s="72"/>
      <c r="P668" s="195">
        <f t="shared" si="101"/>
        <v>0</v>
      </c>
      <c r="Q668" s="195">
        <v>0</v>
      </c>
      <c r="R668" s="195">
        <f t="shared" si="102"/>
        <v>0</v>
      </c>
      <c r="S668" s="195">
        <v>0</v>
      </c>
      <c r="T668" s="196">
        <f t="shared" si="103"/>
        <v>0</v>
      </c>
      <c r="U668" s="35"/>
      <c r="V668" s="35"/>
      <c r="W668" s="35"/>
      <c r="X668" s="35"/>
      <c r="Y668" s="35"/>
      <c r="Z668" s="35"/>
      <c r="AA668" s="35"/>
      <c r="AB668" s="35"/>
      <c r="AC668" s="35"/>
      <c r="AD668" s="35"/>
      <c r="AE668" s="35"/>
      <c r="AR668" s="197" t="s">
        <v>283</v>
      </c>
      <c r="AT668" s="197" t="s">
        <v>160</v>
      </c>
      <c r="AU668" s="197" t="s">
        <v>85</v>
      </c>
      <c r="AY668" s="18" t="s">
        <v>158</v>
      </c>
      <c r="BE668" s="198">
        <f t="shared" si="104"/>
        <v>0</v>
      </c>
      <c r="BF668" s="198">
        <f t="shared" si="105"/>
        <v>0</v>
      </c>
      <c r="BG668" s="198">
        <f t="shared" si="106"/>
        <v>0</v>
      </c>
      <c r="BH668" s="198">
        <f t="shared" si="107"/>
        <v>0</v>
      </c>
      <c r="BI668" s="198">
        <f t="shared" si="108"/>
        <v>0</v>
      </c>
      <c r="BJ668" s="18" t="s">
        <v>8</v>
      </c>
      <c r="BK668" s="198">
        <f t="shared" si="109"/>
        <v>0</v>
      </c>
      <c r="BL668" s="18" t="s">
        <v>283</v>
      </c>
      <c r="BM668" s="197" t="s">
        <v>6075</v>
      </c>
    </row>
    <row r="669" spans="1:65" s="2" customFormat="1" ht="24">
      <c r="A669" s="35"/>
      <c r="B669" s="36"/>
      <c r="C669" s="187" t="s">
        <v>1971</v>
      </c>
      <c r="D669" s="187" t="s">
        <v>160</v>
      </c>
      <c r="E669" s="188" t="s">
        <v>6076</v>
      </c>
      <c r="F669" s="189" t="s">
        <v>6077</v>
      </c>
      <c r="G669" s="190" t="s">
        <v>498</v>
      </c>
      <c r="H669" s="191">
        <v>1</v>
      </c>
      <c r="I669" s="192"/>
      <c r="J669" s="191">
        <f t="shared" si="100"/>
        <v>0</v>
      </c>
      <c r="K669" s="189" t="s">
        <v>1</v>
      </c>
      <c r="L669" s="40"/>
      <c r="M669" s="193" t="s">
        <v>1</v>
      </c>
      <c r="N669" s="194" t="s">
        <v>41</v>
      </c>
      <c r="O669" s="72"/>
      <c r="P669" s="195">
        <f t="shared" si="101"/>
        <v>0</v>
      </c>
      <c r="Q669" s="195">
        <v>0</v>
      </c>
      <c r="R669" s="195">
        <f t="shared" si="102"/>
        <v>0</v>
      </c>
      <c r="S669" s="195">
        <v>0</v>
      </c>
      <c r="T669" s="196">
        <f t="shared" si="103"/>
        <v>0</v>
      </c>
      <c r="U669" s="35"/>
      <c r="V669" s="35"/>
      <c r="W669" s="35"/>
      <c r="X669" s="35"/>
      <c r="Y669" s="35"/>
      <c r="Z669" s="35"/>
      <c r="AA669" s="35"/>
      <c r="AB669" s="35"/>
      <c r="AC669" s="35"/>
      <c r="AD669" s="35"/>
      <c r="AE669" s="35"/>
      <c r="AR669" s="197" t="s">
        <v>283</v>
      </c>
      <c r="AT669" s="197" t="s">
        <v>160</v>
      </c>
      <c r="AU669" s="197" t="s">
        <v>85</v>
      </c>
      <c r="AY669" s="18" t="s">
        <v>158</v>
      </c>
      <c r="BE669" s="198">
        <f t="shared" si="104"/>
        <v>0</v>
      </c>
      <c r="BF669" s="198">
        <f t="shared" si="105"/>
        <v>0</v>
      </c>
      <c r="BG669" s="198">
        <f t="shared" si="106"/>
        <v>0</v>
      </c>
      <c r="BH669" s="198">
        <f t="shared" si="107"/>
        <v>0</v>
      </c>
      <c r="BI669" s="198">
        <f t="shared" si="108"/>
        <v>0</v>
      </c>
      <c r="BJ669" s="18" t="s">
        <v>8</v>
      </c>
      <c r="BK669" s="198">
        <f t="shared" si="109"/>
        <v>0</v>
      </c>
      <c r="BL669" s="18" t="s">
        <v>283</v>
      </c>
      <c r="BM669" s="197" t="s">
        <v>6078</v>
      </c>
    </row>
    <row r="670" spans="1:65" s="2" customFormat="1" ht="24">
      <c r="A670" s="35"/>
      <c r="B670" s="36"/>
      <c r="C670" s="187" t="s">
        <v>1975</v>
      </c>
      <c r="D670" s="187" t="s">
        <v>160</v>
      </c>
      <c r="E670" s="188" t="s">
        <v>6079</v>
      </c>
      <c r="F670" s="189" t="s">
        <v>6080</v>
      </c>
      <c r="G670" s="190" t="s">
        <v>498</v>
      </c>
      <c r="H670" s="191">
        <v>1</v>
      </c>
      <c r="I670" s="192"/>
      <c r="J670" s="191">
        <f t="shared" si="100"/>
        <v>0</v>
      </c>
      <c r="K670" s="189" t="s">
        <v>1</v>
      </c>
      <c r="L670" s="40"/>
      <c r="M670" s="193" t="s">
        <v>1</v>
      </c>
      <c r="N670" s="194" t="s">
        <v>41</v>
      </c>
      <c r="O670" s="72"/>
      <c r="P670" s="195">
        <f t="shared" si="101"/>
        <v>0</v>
      </c>
      <c r="Q670" s="195">
        <v>0</v>
      </c>
      <c r="R670" s="195">
        <f t="shared" si="102"/>
        <v>0</v>
      </c>
      <c r="S670" s="195">
        <v>0</v>
      </c>
      <c r="T670" s="196">
        <f t="shared" si="103"/>
        <v>0</v>
      </c>
      <c r="U670" s="35"/>
      <c r="V670" s="35"/>
      <c r="W670" s="35"/>
      <c r="X670" s="35"/>
      <c r="Y670" s="35"/>
      <c r="Z670" s="35"/>
      <c r="AA670" s="35"/>
      <c r="AB670" s="35"/>
      <c r="AC670" s="35"/>
      <c r="AD670" s="35"/>
      <c r="AE670" s="35"/>
      <c r="AR670" s="197" t="s">
        <v>283</v>
      </c>
      <c r="AT670" s="197" t="s">
        <v>160</v>
      </c>
      <c r="AU670" s="197" t="s">
        <v>85</v>
      </c>
      <c r="AY670" s="18" t="s">
        <v>158</v>
      </c>
      <c r="BE670" s="198">
        <f t="shared" si="104"/>
        <v>0</v>
      </c>
      <c r="BF670" s="198">
        <f t="shared" si="105"/>
        <v>0</v>
      </c>
      <c r="BG670" s="198">
        <f t="shared" si="106"/>
        <v>0</v>
      </c>
      <c r="BH670" s="198">
        <f t="shared" si="107"/>
        <v>0</v>
      </c>
      <c r="BI670" s="198">
        <f t="shared" si="108"/>
        <v>0</v>
      </c>
      <c r="BJ670" s="18" t="s">
        <v>8</v>
      </c>
      <c r="BK670" s="198">
        <f t="shared" si="109"/>
        <v>0</v>
      </c>
      <c r="BL670" s="18" t="s">
        <v>283</v>
      </c>
      <c r="BM670" s="197" t="s">
        <v>6081</v>
      </c>
    </row>
    <row r="671" spans="1:65" s="2" customFormat="1" ht="24">
      <c r="A671" s="35"/>
      <c r="B671" s="36"/>
      <c r="C671" s="187" t="s">
        <v>1979</v>
      </c>
      <c r="D671" s="187" t="s">
        <v>160</v>
      </c>
      <c r="E671" s="188" t="s">
        <v>6082</v>
      </c>
      <c r="F671" s="189" t="s">
        <v>6083</v>
      </c>
      <c r="G671" s="190" t="s">
        <v>498</v>
      </c>
      <c r="H671" s="191">
        <v>1</v>
      </c>
      <c r="I671" s="192"/>
      <c r="J671" s="191">
        <f t="shared" si="100"/>
        <v>0</v>
      </c>
      <c r="K671" s="189" t="s">
        <v>1</v>
      </c>
      <c r="L671" s="40"/>
      <c r="M671" s="193" t="s">
        <v>1</v>
      </c>
      <c r="N671" s="194" t="s">
        <v>41</v>
      </c>
      <c r="O671" s="72"/>
      <c r="P671" s="195">
        <f t="shared" si="101"/>
        <v>0</v>
      </c>
      <c r="Q671" s="195">
        <v>0</v>
      </c>
      <c r="R671" s="195">
        <f t="shared" si="102"/>
        <v>0</v>
      </c>
      <c r="S671" s="195">
        <v>0</v>
      </c>
      <c r="T671" s="196">
        <f t="shared" si="103"/>
        <v>0</v>
      </c>
      <c r="U671" s="35"/>
      <c r="V671" s="35"/>
      <c r="W671" s="35"/>
      <c r="X671" s="35"/>
      <c r="Y671" s="35"/>
      <c r="Z671" s="35"/>
      <c r="AA671" s="35"/>
      <c r="AB671" s="35"/>
      <c r="AC671" s="35"/>
      <c r="AD671" s="35"/>
      <c r="AE671" s="35"/>
      <c r="AR671" s="197" t="s">
        <v>283</v>
      </c>
      <c r="AT671" s="197" t="s">
        <v>160</v>
      </c>
      <c r="AU671" s="197" t="s">
        <v>85</v>
      </c>
      <c r="AY671" s="18" t="s">
        <v>158</v>
      </c>
      <c r="BE671" s="198">
        <f t="shared" si="104"/>
        <v>0</v>
      </c>
      <c r="BF671" s="198">
        <f t="shared" si="105"/>
        <v>0</v>
      </c>
      <c r="BG671" s="198">
        <f t="shared" si="106"/>
        <v>0</v>
      </c>
      <c r="BH671" s="198">
        <f t="shared" si="107"/>
        <v>0</v>
      </c>
      <c r="BI671" s="198">
        <f t="shared" si="108"/>
        <v>0</v>
      </c>
      <c r="BJ671" s="18" t="s">
        <v>8</v>
      </c>
      <c r="BK671" s="198">
        <f t="shared" si="109"/>
        <v>0</v>
      </c>
      <c r="BL671" s="18" t="s">
        <v>283</v>
      </c>
      <c r="BM671" s="197" t="s">
        <v>6084</v>
      </c>
    </row>
    <row r="672" spans="1:65" s="2" customFormat="1" ht="24">
      <c r="A672" s="35"/>
      <c r="B672" s="36"/>
      <c r="C672" s="187" t="s">
        <v>1983</v>
      </c>
      <c r="D672" s="187" t="s">
        <v>160</v>
      </c>
      <c r="E672" s="188" t="s">
        <v>6085</v>
      </c>
      <c r="F672" s="189" t="s">
        <v>6086</v>
      </c>
      <c r="G672" s="190" t="s">
        <v>498</v>
      </c>
      <c r="H672" s="191">
        <v>1</v>
      </c>
      <c r="I672" s="192"/>
      <c r="J672" s="191">
        <f t="shared" si="100"/>
        <v>0</v>
      </c>
      <c r="K672" s="189" t="s">
        <v>1</v>
      </c>
      <c r="L672" s="40"/>
      <c r="M672" s="193" t="s">
        <v>1</v>
      </c>
      <c r="N672" s="194" t="s">
        <v>41</v>
      </c>
      <c r="O672" s="72"/>
      <c r="P672" s="195">
        <f t="shared" si="101"/>
        <v>0</v>
      </c>
      <c r="Q672" s="195">
        <v>0</v>
      </c>
      <c r="R672" s="195">
        <f t="shared" si="102"/>
        <v>0</v>
      </c>
      <c r="S672" s="195">
        <v>0</v>
      </c>
      <c r="T672" s="196">
        <f t="shared" si="103"/>
        <v>0</v>
      </c>
      <c r="U672" s="35"/>
      <c r="V672" s="35"/>
      <c r="W672" s="35"/>
      <c r="X672" s="35"/>
      <c r="Y672" s="35"/>
      <c r="Z672" s="35"/>
      <c r="AA672" s="35"/>
      <c r="AB672" s="35"/>
      <c r="AC672" s="35"/>
      <c r="AD672" s="35"/>
      <c r="AE672" s="35"/>
      <c r="AR672" s="197" t="s">
        <v>283</v>
      </c>
      <c r="AT672" s="197" t="s">
        <v>160</v>
      </c>
      <c r="AU672" s="197" t="s">
        <v>85</v>
      </c>
      <c r="AY672" s="18" t="s">
        <v>158</v>
      </c>
      <c r="BE672" s="198">
        <f t="shared" si="104"/>
        <v>0</v>
      </c>
      <c r="BF672" s="198">
        <f t="shared" si="105"/>
        <v>0</v>
      </c>
      <c r="BG672" s="198">
        <f t="shared" si="106"/>
        <v>0</v>
      </c>
      <c r="BH672" s="198">
        <f t="shared" si="107"/>
        <v>0</v>
      </c>
      <c r="BI672" s="198">
        <f t="shared" si="108"/>
        <v>0</v>
      </c>
      <c r="BJ672" s="18" t="s">
        <v>8</v>
      </c>
      <c r="BK672" s="198">
        <f t="shared" si="109"/>
        <v>0</v>
      </c>
      <c r="BL672" s="18" t="s">
        <v>283</v>
      </c>
      <c r="BM672" s="197" t="s">
        <v>6087</v>
      </c>
    </row>
    <row r="673" spans="1:65" s="2" customFormat="1" ht="24">
      <c r="A673" s="35"/>
      <c r="B673" s="36"/>
      <c r="C673" s="187" t="s">
        <v>1987</v>
      </c>
      <c r="D673" s="187" t="s">
        <v>160</v>
      </c>
      <c r="E673" s="188" t="s">
        <v>6088</v>
      </c>
      <c r="F673" s="189" t="s">
        <v>6089</v>
      </c>
      <c r="G673" s="190" t="s">
        <v>498</v>
      </c>
      <c r="H673" s="191">
        <v>1</v>
      </c>
      <c r="I673" s="192"/>
      <c r="J673" s="191">
        <f t="shared" si="100"/>
        <v>0</v>
      </c>
      <c r="K673" s="189" t="s">
        <v>1</v>
      </c>
      <c r="L673" s="40"/>
      <c r="M673" s="193" t="s">
        <v>1</v>
      </c>
      <c r="N673" s="194" t="s">
        <v>41</v>
      </c>
      <c r="O673" s="72"/>
      <c r="P673" s="195">
        <f t="shared" si="101"/>
        <v>0</v>
      </c>
      <c r="Q673" s="195">
        <v>0</v>
      </c>
      <c r="R673" s="195">
        <f t="shared" si="102"/>
        <v>0</v>
      </c>
      <c r="S673" s="195">
        <v>0</v>
      </c>
      <c r="T673" s="196">
        <f t="shared" si="103"/>
        <v>0</v>
      </c>
      <c r="U673" s="35"/>
      <c r="V673" s="35"/>
      <c r="W673" s="35"/>
      <c r="X673" s="35"/>
      <c r="Y673" s="35"/>
      <c r="Z673" s="35"/>
      <c r="AA673" s="35"/>
      <c r="AB673" s="35"/>
      <c r="AC673" s="35"/>
      <c r="AD673" s="35"/>
      <c r="AE673" s="35"/>
      <c r="AR673" s="197" t="s">
        <v>283</v>
      </c>
      <c r="AT673" s="197" t="s">
        <v>160</v>
      </c>
      <c r="AU673" s="197" t="s">
        <v>85</v>
      </c>
      <c r="AY673" s="18" t="s">
        <v>158</v>
      </c>
      <c r="BE673" s="198">
        <f t="shared" si="104"/>
        <v>0</v>
      </c>
      <c r="BF673" s="198">
        <f t="shared" si="105"/>
        <v>0</v>
      </c>
      <c r="BG673" s="198">
        <f t="shared" si="106"/>
        <v>0</v>
      </c>
      <c r="BH673" s="198">
        <f t="shared" si="107"/>
        <v>0</v>
      </c>
      <c r="BI673" s="198">
        <f t="shared" si="108"/>
        <v>0</v>
      </c>
      <c r="BJ673" s="18" t="s">
        <v>8</v>
      </c>
      <c r="BK673" s="198">
        <f t="shared" si="109"/>
        <v>0</v>
      </c>
      <c r="BL673" s="18" t="s">
        <v>283</v>
      </c>
      <c r="BM673" s="197" t="s">
        <v>6090</v>
      </c>
    </row>
    <row r="674" spans="1:65" s="2" customFormat="1" ht="24">
      <c r="A674" s="35"/>
      <c r="B674" s="36"/>
      <c r="C674" s="187" t="s">
        <v>1991</v>
      </c>
      <c r="D674" s="187" t="s">
        <v>160</v>
      </c>
      <c r="E674" s="188" t="s">
        <v>6091</v>
      </c>
      <c r="F674" s="189" t="s">
        <v>6092</v>
      </c>
      <c r="G674" s="190" t="s">
        <v>498</v>
      </c>
      <c r="H674" s="191">
        <v>1</v>
      </c>
      <c r="I674" s="192"/>
      <c r="J674" s="191">
        <f t="shared" si="100"/>
        <v>0</v>
      </c>
      <c r="K674" s="189" t="s">
        <v>1</v>
      </c>
      <c r="L674" s="40"/>
      <c r="M674" s="193" t="s">
        <v>1</v>
      </c>
      <c r="N674" s="194" t="s">
        <v>41</v>
      </c>
      <c r="O674" s="72"/>
      <c r="P674" s="195">
        <f t="shared" si="101"/>
        <v>0</v>
      </c>
      <c r="Q674" s="195">
        <v>0</v>
      </c>
      <c r="R674" s="195">
        <f t="shared" si="102"/>
        <v>0</v>
      </c>
      <c r="S674" s="195">
        <v>0</v>
      </c>
      <c r="T674" s="196">
        <f t="shared" si="103"/>
        <v>0</v>
      </c>
      <c r="U674" s="35"/>
      <c r="V674" s="35"/>
      <c r="W674" s="35"/>
      <c r="X674" s="35"/>
      <c r="Y674" s="35"/>
      <c r="Z674" s="35"/>
      <c r="AA674" s="35"/>
      <c r="AB674" s="35"/>
      <c r="AC674" s="35"/>
      <c r="AD674" s="35"/>
      <c r="AE674" s="35"/>
      <c r="AR674" s="197" t="s">
        <v>283</v>
      </c>
      <c r="AT674" s="197" t="s">
        <v>160</v>
      </c>
      <c r="AU674" s="197" t="s">
        <v>85</v>
      </c>
      <c r="AY674" s="18" t="s">
        <v>158</v>
      </c>
      <c r="BE674" s="198">
        <f t="shared" si="104"/>
        <v>0</v>
      </c>
      <c r="BF674" s="198">
        <f t="shared" si="105"/>
        <v>0</v>
      </c>
      <c r="BG674" s="198">
        <f t="shared" si="106"/>
        <v>0</v>
      </c>
      <c r="BH674" s="198">
        <f t="shared" si="107"/>
        <v>0</v>
      </c>
      <c r="BI674" s="198">
        <f t="shared" si="108"/>
        <v>0</v>
      </c>
      <c r="BJ674" s="18" t="s">
        <v>8</v>
      </c>
      <c r="BK674" s="198">
        <f t="shared" si="109"/>
        <v>0</v>
      </c>
      <c r="BL674" s="18" t="s">
        <v>283</v>
      </c>
      <c r="BM674" s="197" t="s">
        <v>6093</v>
      </c>
    </row>
    <row r="675" spans="1:65" s="2" customFormat="1" ht="24">
      <c r="A675" s="35"/>
      <c r="B675" s="36"/>
      <c r="C675" s="187" t="s">
        <v>1995</v>
      </c>
      <c r="D675" s="187" t="s">
        <v>160</v>
      </c>
      <c r="E675" s="188" t="s">
        <v>6094</v>
      </c>
      <c r="F675" s="189" t="s">
        <v>6095</v>
      </c>
      <c r="G675" s="190" t="s">
        <v>498</v>
      </c>
      <c r="H675" s="191">
        <v>1</v>
      </c>
      <c r="I675" s="192"/>
      <c r="J675" s="191">
        <f t="shared" si="100"/>
        <v>0</v>
      </c>
      <c r="K675" s="189" t="s">
        <v>1</v>
      </c>
      <c r="L675" s="40"/>
      <c r="M675" s="193" t="s">
        <v>1</v>
      </c>
      <c r="N675" s="194" t="s">
        <v>41</v>
      </c>
      <c r="O675" s="72"/>
      <c r="P675" s="195">
        <f t="shared" si="101"/>
        <v>0</v>
      </c>
      <c r="Q675" s="195">
        <v>0</v>
      </c>
      <c r="R675" s="195">
        <f t="shared" si="102"/>
        <v>0</v>
      </c>
      <c r="S675" s="195">
        <v>0</v>
      </c>
      <c r="T675" s="196">
        <f t="shared" si="103"/>
        <v>0</v>
      </c>
      <c r="U675" s="35"/>
      <c r="V675" s="35"/>
      <c r="W675" s="35"/>
      <c r="X675" s="35"/>
      <c r="Y675" s="35"/>
      <c r="Z675" s="35"/>
      <c r="AA675" s="35"/>
      <c r="AB675" s="35"/>
      <c r="AC675" s="35"/>
      <c r="AD675" s="35"/>
      <c r="AE675" s="35"/>
      <c r="AR675" s="197" t="s">
        <v>283</v>
      </c>
      <c r="AT675" s="197" t="s">
        <v>160</v>
      </c>
      <c r="AU675" s="197" t="s">
        <v>85</v>
      </c>
      <c r="AY675" s="18" t="s">
        <v>158</v>
      </c>
      <c r="BE675" s="198">
        <f t="shared" si="104"/>
        <v>0</v>
      </c>
      <c r="BF675" s="198">
        <f t="shared" si="105"/>
        <v>0</v>
      </c>
      <c r="BG675" s="198">
        <f t="shared" si="106"/>
        <v>0</v>
      </c>
      <c r="BH675" s="198">
        <f t="shared" si="107"/>
        <v>0</v>
      </c>
      <c r="BI675" s="198">
        <f t="shared" si="108"/>
        <v>0</v>
      </c>
      <c r="BJ675" s="18" t="s">
        <v>8</v>
      </c>
      <c r="BK675" s="198">
        <f t="shared" si="109"/>
        <v>0</v>
      </c>
      <c r="BL675" s="18" t="s">
        <v>283</v>
      </c>
      <c r="BM675" s="197" t="s">
        <v>6096</v>
      </c>
    </row>
    <row r="676" spans="1:65" s="2" customFormat="1" ht="24">
      <c r="A676" s="35"/>
      <c r="B676" s="36"/>
      <c r="C676" s="187" t="s">
        <v>1999</v>
      </c>
      <c r="D676" s="187" t="s">
        <v>160</v>
      </c>
      <c r="E676" s="188" t="s">
        <v>6097</v>
      </c>
      <c r="F676" s="189" t="s">
        <v>6098</v>
      </c>
      <c r="G676" s="190" t="s">
        <v>498</v>
      </c>
      <c r="H676" s="191">
        <v>1</v>
      </c>
      <c r="I676" s="192"/>
      <c r="J676" s="191">
        <f t="shared" si="100"/>
        <v>0</v>
      </c>
      <c r="K676" s="189" t="s">
        <v>1</v>
      </c>
      <c r="L676" s="40"/>
      <c r="M676" s="193" t="s">
        <v>1</v>
      </c>
      <c r="N676" s="194" t="s">
        <v>41</v>
      </c>
      <c r="O676" s="72"/>
      <c r="P676" s="195">
        <f t="shared" si="101"/>
        <v>0</v>
      </c>
      <c r="Q676" s="195">
        <v>0</v>
      </c>
      <c r="R676" s="195">
        <f t="shared" si="102"/>
        <v>0</v>
      </c>
      <c r="S676" s="195">
        <v>0</v>
      </c>
      <c r="T676" s="196">
        <f t="shared" si="103"/>
        <v>0</v>
      </c>
      <c r="U676" s="35"/>
      <c r="V676" s="35"/>
      <c r="W676" s="35"/>
      <c r="X676" s="35"/>
      <c r="Y676" s="35"/>
      <c r="Z676" s="35"/>
      <c r="AA676" s="35"/>
      <c r="AB676" s="35"/>
      <c r="AC676" s="35"/>
      <c r="AD676" s="35"/>
      <c r="AE676" s="35"/>
      <c r="AR676" s="197" t="s">
        <v>283</v>
      </c>
      <c r="AT676" s="197" t="s">
        <v>160</v>
      </c>
      <c r="AU676" s="197" t="s">
        <v>85</v>
      </c>
      <c r="AY676" s="18" t="s">
        <v>158</v>
      </c>
      <c r="BE676" s="198">
        <f t="shared" si="104"/>
        <v>0</v>
      </c>
      <c r="BF676" s="198">
        <f t="shared" si="105"/>
        <v>0</v>
      </c>
      <c r="BG676" s="198">
        <f t="shared" si="106"/>
        <v>0</v>
      </c>
      <c r="BH676" s="198">
        <f t="shared" si="107"/>
        <v>0</v>
      </c>
      <c r="BI676" s="198">
        <f t="shared" si="108"/>
        <v>0</v>
      </c>
      <c r="BJ676" s="18" t="s">
        <v>8</v>
      </c>
      <c r="BK676" s="198">
        <f t="shared" si="109"/>
        <v>0</v>
      </c>
      <c r="BL676" s="18" t="s">
        <v>283</v>
      </c>
      <c r="BM676" s="197" t="s">
        <v>6099</v>
      </c>
    </row>
    <row r="677" spans="1:65" s="2" customFormat="1" ht="24">
      <c r="A677" s="35"/>
      <c r="B677" s="36"/>
      <c r="C677" s="187" t="s">
        <v>2003</v>
      </c>
      <c r="D677" s="187" t="s">
        <v>160</v>
      </c>
      <c r="E677" s="188" t="s">
        <v>6100</v>
      </c>
      <c r="F677" s="189" t="s">
        <v>6101</v>
      </c>
      <c r="G677" s="190" t="s">
        <v>498</v>
      </c>
      <c r="H677" s="191">
        <v>1</v>
      </c>
      <c r="I677" s="192"/>
      <c r="J677" s="191">
        <f t="shared" ref="J677:J708" si="110">ROUND(I677*H677,0)</f>
        <v>0</v>
      </c>
      <c r="K677" s="189" t="s">
        <v>1</v>
      </c>
      <c r="L677" s="40"/>
      <c r="M677" s="193" t="s">
        <v>1</v>
      </c>
      <c r="N677" s="194" t="s">
        <v>41</v>
      </c>
      <c r="O677" s="72"/>
      <c r="P677" s="195">
        <f t="shared" ref="P677:P708" si="111">O677*H677</f>
        <v>0</v>
      </c>
      <c r="Q677" s="195">
        <v>0</v>
      </c>
      <c r="R677" s="195">
        <f t="shared" ref="R677:R708" si="112">Q677*H677</f>
        <v>0</v>
      </c>
      <c r="S677" s="195">
        <v>0</v>
      </c>
      <c r="T677" s="196">
        <f t="shared" ref="T677:T708" si="113">S677*H677</f>
        <v>0</v>
      </c>
      <c r="U677" s="35"/>
      <c r="V677" s="35"/>
      <c r="W677" s="35"/>
      <c r="X677" s="35"/>
      <c r="Y677" s="35"/>
      <c r="Z677" s="35"/>
      <c r="AA677" s="35"/>
      <c r="AB677" s="35"/>
      <c r="AC677" s="35"/>
      <c r="AD677" s="35"/>
      <c r="AE677" s="35"/>
      <c r="AR677" s="197" t="s">
        <v>283</v>
      </c>
      <c r="AT677" s="197" t="s">
        <v>160</v>
      </c>
      <c r="AU677" s="197" t="s">
        <v>85</v>
      </c>
      <c r="AY677" s="18" t="s">
        <v>158</v>
      </c>
      <c r="BE677" s="198">
        <f t="shared" ref="BE677:BE708" si="114">IF(N677="základní",J677,0)</f>
        <v>0</v>
      </c>
      <c r="BF677" s="198">
        <f t="shared" ref="BF677:BF708" si="115">IF(N677="snížená",J677,0)</f>
        <v>0</v>
      </c>
      <c r="BG677" s="198">
        <f t="shared" ref="BG677:BG708" si="116">IF(N677="zákl. přenesená",J677,0)</f>
        <v>0</v>
      </c>
      <c r="BH677" s="198">
        <f t="shared" ref="BH677:BH708" si="117">IF(N677="sníž. přenesená",J677,0)</f>
        <v>0</v>
      </c>
      <c r="BI677" s="198">
        <f t="shared" ref="BI677:BI708" si="118">IF(N677="nulová",J677,0)</f>
        <v>0</v>
      </c>
      <c r="BJ677" s="18" t="s">
        <v>8</v>
      </c>
      <c r="BK677" s="198">
        <f t="shared" ref="BK677:BK708" si="119">ROUND(I677*H677,0)</f>
        <v>0</v>
      </c>
      <c r="BL677" s="18" t="s">
        <v>283</v>
      </c>
      <c r="BM677" s="197" t="s">
        <v>6102</v>
      </c>
    </row>
    <row r="678" spans="1:65" s="2" customFormat="1" ht="24">
      <c r="A678" s="35"/>
      <c r="B678" s="36"/>
      <c r="C678" s="187" t="s">
        <v>2007</v>
      </c>
      <c r="D678" s="187" t="s">
        <v>160</v>
      </c>
      <c r="E678" s="188" t="s">
        <v>6103</v>
      </c>
      <c r="F678" s="189" t="s">
        <v>6104</v>
      </c>
      <c r="G678" s="190" t="s">
        <v>498</v>
      </c>
      <c r="H678" s="191">
        <v>2</v>
      </c>
      <c r="I678" s="192"/>
      <c r="J678" s="191">
        <f t="shared" si="110"/>
        <v>0</v>
      </c>
      <c r="K678" s="189" t="s">
        <v>1</v>
      </c>
      <c r="L678" s="40"/>
      <c r="M678" s="193" t="s">
        <v>1</v>
      </c>
      <c r="N678" s="194" t="s">
        <v>41</v>
      </c>
      <c r="O678" s="72"/>
      <c r="P678" s="195">
        <f t="shared" si="111"/>
        <v>0</v>
      </c>
      <c r="Q678" s="195">
        <v>0</v>
      </c>
      <c r="R678" s="195">
        <f t="shared" si="112"/>
        <v>0</v>
      </c>
      <c r="S678" s="195">
        <v>0</v>
      </c>
      <c r="T678" s="196">
        <f t="shared" si="113"/>
        <v>0</v>
      </c>
      <c r="U678" s="35"/>
      <c r="V678" s="35"/>
      <c r="W678" s="35"/>
      <c r="X678" s="35"/>
      <c r="Y678" s="35"/>
      <c r="Z678" s="35"/>
      <c r="AA678" s="35"/>
      <c r="AB678" s="35"/>
      <c r="AC678" s="35"/>
      <c r="AD678" s="35"/>
      <c r="AE678" s="35"/>
      <c r="AR678" s="197" t="s">
        <v>283</v>
      </c>
      <c r="AT678" s="197" t="s">
        <v>160</v>
      </c>
      <c r="AU678" s="197" t="s">
        <v>85</v>
      </c>
      <c r="AY678" s="18" t="s">
        <v>158</v>
      </c>
      <c r="BE678" s="198">
        <f t="shared" si="114"/>
        <v>0</v>
      </c>
      <c r="BF678" s="198">
        <f t="shared" si="115"/>
        <v>0</v>
      </c>
      <c r="BG678" s="198">
        <f t="shared" si="116"/>
        <v>0</v>
      </c>
      <c r="BH678" s="198">
        <f t="shared" si="117"/>
        <v>0</v>
      </c>
      <c r="BI678" s="198">
        <f t="shared" si="118"/>
        <v>0</v>
      </c>
      <c r="BJ678" s="18" t="s">
        <v>8</v>
      </c>
      <c r="BK678" s="198">
        <f t="shared" si="119"/>
        <v>0</v>
      </c>
      <c r="BL678" s="18" t="s">
        <v>283</v>
      </c>
      <c r="BM678" s="197" t="s">
        <v>6105</v>
      </c>
    </row>
    <row r="679" spans="1:65" s="2" customFormat="1" ht="24">
      <c r="A679" s="35"/>
      <c r="B679" s="36"/>
      <c r="C679" s="187" t="s">
        <v>2011</v>
      </c>
      <c r="D679" s="187" t="s">
        <v>160</v>
      </c>
      <c r="E679" s="188" t="s">
        <v>6106</v>
      </c>
      <c r="F679" s="189" t="s">
        <v>6107</v>
      </c>
      <c r="G679" s="190" t="s">
        <v>498</v>
      </c>
      <c r="H679" s="191">
        <v>1</v>
      </c>
      <c r="I679" s="192"/>
      <c r="J679" s="191">
        <f t="shared" si="110"/>
        <v>0</v>
      </c>
      <c r="K679" s="189" t="s">
        <v>1</v>
      </c>
      <c r="L679" s="40"/>
      <c r="M679" s="193" t="s">
        <v>1</v>
      </c>
      <c r="N679" s="194" t="s">
        <v>41</v>
      </c>
      <c r="O679" s="72"/>
      <c r="P679" s="195">
        <f t="shared" si="111"/>
        <v>0</v>
      </c>
      <c r="Q679" s="195">
        <v>0</v>
      </c>
      <c r="R679" s="195">
        <f t="shared" si="112"/>
        <v>0</v>
      </c>
      <c r="S679" s="195">
        <v>0</v>
      </c>
      <c r="T679" s="196">
        <f t="shared" si="113"/>
        <v>0</v>
      </c>
      <c r="U679" s="35"/>
      <c r="V679" s="35"/>
      <c r="W679" s="35"/>
      <c r="X679" s="35"/>
      <c r="Y679" s="35"/>
      <c r="Z679" s="35"/>
      <c r="AA679" s="35"/>
      <c r="AB679" s="35"/>
      <c r="AC679" s="35"/>
      <c r="AD679" s="35"/>
      <c r="AE679" s="35"/>
      <c r="AR679" s="197" t="s">
        <v>283</v>
      </c>
      <c r="AT679" s="197" t="s">
        <v>160</v>
      </c>
      <c r="AU679" s="197" t="s">
        <v>85</v>
      </c>
      <c r="AY679" s="18" t="s">
        <v>158</v>
      </c>
      <c r="BE679" s="198">
        <f t="shared" si="114"/>
        <v>0</v>
      </c>
      <c r="BF679" s="198">
        <f t="shared" si="115"/>
        <v>0</v>
      </c>
      <c r="BG679" s="198">
        <f t="shared" si="116"/>
        <v>0</v>
      </c>
      <c r="BH679" s="198">
        <f t="shared" si="117"/>
        <v>0</v>
      </c>
      <c r="BI679" s="198">
        <f t="shared" si="118"/>
        <v>0</v>
      </c>
      <c r="BJ679" s="18" t="s">
        <v>8</v>
      </c>
      <c r="BK679" s="198">
        <f t="shared" si="119"/>
        <v>0</v>
      </c>
      <c r="BL679" s="18" t="s">
        <v>283</v>
      </c>
      <c r="BM679" s="197" t="s">
        <v>6108</v>
      </c>
    </row>
    <row r="680" spans="1:65" s="2" customFormat="1" ht="24">
      <c r="A680" s="35"/>
      <c r="B680" s="36"/>
      <c r="C680" s="187" t="s">
        <v>2015</v>
      </c>
      <c r="D680" s="187" t="s">
        <v>160</v>
      </c>
      <c r="E680" s="188" t="s">
        <v>6109</v>
      </c>
      <c r="F680" s="189" t="s">
        <v>6110</v>
      </c>
      <c r="G680" s="190" t="s">
        <v>498</v>
      </c>
      <c r="H680" s="191">
        <v>2</v>
      </c>
      <c r="I680" s="192"/>
      <c r="J680" s="191">
        <f t="shared" si="110"/>
        <v>0</v>
      </c>
      <c r="K680" s="189" t="s">
        <v>1</v>
      </c>
      <c r="L680" s="40"/>
      <c r="M680" s="193" t="s">
        <v>1</v>
      </c>
      <c r="N680" s="194" t="s">
        <v>41</v>
      </c>
      <c r="O680" s="72"/>
      <c r="P680" s="195">
        <f t="shared" si="111"/>
        <v>0</v>
      </c>
      <c r="Q680" s="195">
        <v>0</v>
      </c>
      <c r="R680" s="195">
        <f t="shared" si="112"/>
        <v>0</v>
      </c>
      <c r="S680" s="195">
        <v>0</v>
      </c>
      <c r="T680" s="196">
        <f t="shared" si="113"/>
        <v>0</v>
      </c>
      <c r="U680" s="35"/>
      <c r="V680" s="35"/>
      <c r="W680" s="35"/>
      <c r="X680" s="35"/>
      <c r="Y680" s="35"/>
      <c r="Z680" s="35"/>
      <c r="AA680" s="35"/>
      <c r="AB680" s="35"/>
      <c r="AC680" s="35"/>
      <c r="AD680" s="35"/>
      <c r="AE680" s="35"/>
      <c r="AR680" s="197" t="s">
        <v>283</v>
      </c>
      <c r="AT680" s="197" t="s">
        <v>160</v>
      </c>
      <c r="AU680" s="197" t="s">
        <v>85</v>
      </c>
      <c r="AY680" s="18" t="s">
        <v>158</v>
      </c>
      <c r="BE680" s="198">
        <f t="shared" si="114"/>
        <v>0</v>
      </c>
      <c r="BF680" s="198">
        <f t="shared" si="115"/>
        <v>0</v>
      </c>
      <c r="BG680" s="198">
        <f t="shared" si="116"/>
        <v>0</v>
      </c>
      <c r="BH680" s="198">
        <f t="shared" si="117"/>
        <v>0</v>
      </c>
      <c r="BI680" s="198">
        <f t="shared" si="118"/>
        <v>0</v>
      </c>
      <c r="BJ680" s="18" t="s">
        <v>8</v>
      </c>
      <c r="BK680" s="198">
        <f t="shared" si="119"/>
        <v>0</v>
      </c>
      <c r="BL680" s="18" t="s">
        <v>283</v>
      </c>
      <c r="BM680" s="197" t="s">
        <v>6111</v>
      </c>
    </row>
    <row r="681" spans="1:65" s="2" customFormat="1" ht="24">
      <c r="A681" s="35"/>
      <c r="B681" s="36"/>
      <c r="C681" s="187" t="s">
        <v>2019</v>
      </c>
      <c r="D681" s="187" t="s">
        <v>160</v>
      </c>
      <c r="E681" s="188" t="s">
        <v>6112</v>
      </c>
      <c r="F681" s="189" t="s">
        <v>6113</v>
      </c>
      <c r="G681" s="190" t="s">
        <v>498</v>
      </c>
      <c r="H681" s="191">
        <v>1</v>
      </c>
      <c r="I681" s="192"/>
      <c r="J681" s="191">
        <f t="shared" si="110"/>
        <v>0</v>
      </c>
      <c r="K681" s="189" t="s">
        <v>1</v>
      </c>
      <c r="L681" s="40"/>
      <c r="M681" s="193" t="s">
        <v>1</v>
      </c>
      <c r="N681" s="194" t="s">
        <v>41</v>
      </c>
      <c r="O681" s="72"/>
      <c r="P681" s="195">
        <f t="shared" si="111"/>
        <v>0</v>
      </c>
      <c r="Q681" s="195">
        <v>0</v>
      </c>
      <c r="R681" s="195">
        <f t="shared" si="112"/>
        <v>0</v>
      </c>
      <c r="S681" s="195">
        <v>0</v>
      </c>
      <c r="T681" s="196">
        <f t="shared" si="113"/>
        <v>0</v>
      </c>
      <c r="U681" s="35"/>
      <c r="V681" s="35"/>
      <c r="W681" s="35"/>
      <c r="X681" s="35"/>
      <c r="Y681" s="35"/>
      <c r="Z681" s="35"/>
      <c r="AA681" s="35"/>
      <c r="AB681" s="35"/>
      <c r="AC681" s="35"/>
      <c r="AD681" s="35"/>
      <c r="AE681" s="35"/>
      <c r="AR681" s="197" t="s">
        <v>283</v>
      </c>
      <c r="AT681" s="197" t="s">
        <v>160</v>
      </c>
      <c r="AU681" s="197" t="s">
        <v>85</v>
      </c>
      <c r="AY681" s="18" t="s">
        <v>158</v>
      </c>
      <c r="BE681" s="198">
        <f t="shared" si="114"/>
        <v>0</v>
      </c>
      <c r="BF681" s="198">
        <f t="shared" si="115"/>
        <v>0</v>
      </c>
      <c r="BG681" s="198">
        <f t="shared" si="116"/>
        <v>0</v>
      </c>
      <c r="BH681" s="198">
        <f t="shared" si="117"/>
        <v>0</v>
      </c>
      <c r="BI681" s="198">
        <f t="shared" si="118"/>
        <v>0</v>
      </c>
      <c r="BJ681" s="18" t="s">
        <v>8</v>
      </c>
      <c r="BK681" s="198">
        <f t="shared" si="119"/>
        <v>0</v>
      </c>
      <c r="BL681" s="18" t="s">
        <v>283</v>
      </c>
      <c r="BM681" s="197" t="s">
        <v>6114</v>
      </c>
    </row>
    <row r="682" spans="1:65" s="2" customFormat="1" ht="24">
      <c r="A682" s="35"/>
      <c r="B682" s="36"/>
      <c r="C682" s="187" t="s">
        <v>2023</v>
      </c>
      <c r="D682" s="187" t="s">
        <v>160</v>
      </c>
      <c r="E682" s="188" t="s">
        <v>6115</v>
      </c>
      <c r="F682" s="189" t="s">
        <v>6116</v>
      </c>
      <c r="G682" s="190" t="s">
        <v>498</v>
      </c>
      <c r="H682" s="191">
        <v>1</v>
      </c>
      <c r="I682" s="192"/>
      <c r="J682" s="191">
        <f t="shared" si="110"/>
        <v>0</v>
      </c>
      <c r="K682" s="189" t="s">
        <v>1</v>
      </c>
      <c r="L682" s="40"/>
      <c r="M682" s="193" t="s">
        <v>1</v>
      </c>
      <c r="N682" s="194" t="s">
        <v>41</v>
      </c>
      <c r="O682" s="72"/>
      <c r="P682" s="195">
        <f t="shared" si="111"/>
        <v>0</v>
      </c>
      <c r="Q682" s="195">
        <v>0</v>
      </c>
      <c r="R682" s="195">
        <f t="shared" si="112"/>
        <v>0</v>
      </c>
      <c r="S682" s="195">
        <v>0</v>
      </c>
      <c r="T682" s="196">
        <f t="shared" si="113"/>
        <v>0</v>
      </c>
      <c r="U682" s="35"/>
      <c r="V682" s="35"/>
      <c r="W682" s="35"/>
      <c r="X682" s="35"/>
      <c r="Y682" s="35"/>
      <c r="Z682" s="35"/>
      <c r="AA682" s="35"/>
      <c r="AB682" s="35"/>
      <c r="AC682" s="35"/>
      <c r="AD682" s="35"/>
      <c r="AE682" s="35"/>
      <c r="AR682" s="197" t="s">
        <v>283</v>
      </c>
      <c r="AT682" s="197" t="s">
        <v>160</v>
      </c>
      <c r="AU682" s="197" t="s">
        <v>85</v>
      </c>
      <c r="AY682" s="18" t="s">
        <v>158</v>
      </c>
      <c r="BE682" s="198">
        <f t="shared" si="114"/>
        <v>0</v>
      </c>
      <c r="BF682" s="198">
        <f t="shared" si="115"/>
        <v>0</v>
      </c>
      <c r="BG682" s="198">
        <f t="shared" si="116"/>
        <v>0</v>
      </c>
      <c r="BH682" s="198">
        <f t="shared" si="117"/>
        <v>0</v>
      </c>
      <c r="BI682" s="198">
        <f t="shared" si="118"/>
        <v>0</v>
      </c>
      <c r="BJ682" s="18" t="s">
        <v>8</v>
      </c>
      <c r="BK682" s="198">
        <f t="shared" si="119"/>
        <v>0</v>
      </c>
      <c r="BL682" s="18" t="s">
        <v>283</v>
      </c>
      <c r="BM682" s="197" t="s">
        <v>6117</v>
      </c>
    </row>
    <row r="683" spans="1:65" s="2" customFormat="1" ht="24">
      <c r="A683" s="35"/>
      <c r="B683" s="36"/>
      <c r="C683" s="187" t="s">
        <v>2027</v>
      </c>
      <c r="D683" s="187" t="s">
        <v>160</v>
      </c>
      <c r="E683" s="188" t="s">
        <v>6118</v>
      </c>
      <c r="F683" s="189" t="s">
        <v>6119</v>
      </c>
      <c r="G683" s="190" t="s">
        <v>498</v>
      </c>
      <c r="H683" s="191">
        <v>2</v>
      </c>
      <c r="I683" s="192"/>
      <c r="J683" s="191">
        <f t="shared" si="110"/>
        <v>0</v>
      </c>
      <c r="K683" s="189" t="s">
        <v>1</v>
      </c>
      <c r="L683" s="40"/>
      <c r="M683" s="193" t="s">
        <v>1</v>
      </c>
      <c r="N683" s="194" t="s">
        <v>41</v>
      </c>
      <c r="O683" s="72"/>
      <c r="P683" s="195">
        <f t="shared" si="111"/>
        <v>0</v>
      </c>
      <c r="Q683" s="195">
        <v>0</v>
      </c>
      <c r="R683" s="195">
        <f t="shared" si="112"/>
        <v>0</v>
      </c>
      <c r="S683" s="195">
        <v>0</v>
      </c>
      <c r="T683" s="196">
        <f t="shared" si="113"/>
        <v>0</v>
      </c>
      <c r="U683" s="35"/>
      <c r="V683" s="35"/>
      <c r="W683" s="35"/>
      <c r="X683" s="35"/>
      <c r="Y683" s="35"/>
      <c r="Z683" s="35"/>
      <c r="AA683" s="35"/>
      <c r="AB683" s="35"/>
      <c r="AC683" s="35"/>
      <c r="AD683" s="35"/>
      <c r="AE683" s="35"/>
      <c r="AR683" s="197" t="s">
        <v>283</v>
      </c>
      <c r="AT683" s="197" t="s">
        <v>160</v>
      </c>
      <c r="AU683" s="197" t="s">
        <v>85</v>
      </c>
      <c r="AY683" s="18" t="s">
        <v>158</v>
      </c>
      <c r="BE683" s="198">
        <f t="shared" si="114"/>
        <v>0</v>
      </c>
      <c r="BF683" s="198">
        <f t="shared" si="115"/>
        <v>0</v>
      </c>
      <c r="BG683" s="198">
        <f t="shared" si="116"/>
        <v>0</v>
      </c>
      <c r="BH683" s="198">
        <f t="shared" si="117"/>
        <v>0</v>
      </c>
      <c r="BI683" s="198">
        <f t="shared" si="118"/>
        <v>0</v>
      </c>
      <c r="BJ683" s="18" t="s">
        <v>8</v>
      </c>
      <c r="BK683" s="198">
        <f t="shared" si="119"/>
        <v>0</v>
      </c>
      <c r="BL683" s="18" t="s">
        <v>283</v>
      </c>
      <c r="BM683" s="197" t="s">
        <v>6120</v>
      </c>
    </row>
    <row r="684" spans="1:65" s="2" customFormat="1" ht="24">
      <c r="A684" s="35"/>
      <c r="B684" s="36"/>
      <c r="C684" s="187" t="s">
        <v>2031</v>
      </c>
      <c r="D684" s="187" t="s">
        <v>160</v>
      </c>
      <c r="E684" s="188" t="s">
        <v>6121</v>
      </c>
      <c r="F684" s="189" t="s">
        <v>6122</v>
      </c>
      <c r="G684" s="190" t="s">
        <v>498</v>
      </c>
      <c r="H684" s="191">
        <v>2</v>
      </c>
      <c r="I684" s="192"/>
      <c r="J684" s="191">
        <f t="shared" si="110"/>
        <v>0</v>
      </c>
      <c r="K684" s="189" t="s">
        <v>1</v>
      </c>
      <c r="L684" s="40"/>
      <c r="M684" s="193" t="s">
        <v>1</v>
      </c>
      <c r="N684" s="194" t="s">
        <v>41</v>
      </c>
      <c r="O684" s="72"/>
      <c r="P684" s="195">
        <f t="shared" si="111"/>
        <v>0</v>
      </c>
      <c r="Q684" s="195">
        <v>0</v>
      </c>
      <c r="R684" s="195">
        <f t="shared" si="112"/>
        <v>0</v>
      </c>
      <c r="S684" s="195">
        <v>0</v>
      </c>
      <c r="T684" s="196">
        <f t="shared" si="113"/>
        <v>0</v>
      </c>
      <c r="U684" s="35"/>
      <c r="V684" s="35"/>
      <c r="W684" s="35"/>
      <c r="X684" s="35"/>
      <c r="Y684" s="35"/>
      <c r="Z684" s="35"/>
      <c r="AA684" s="35"/>
      <c r="AB684" s="35"/>
      <c r="AC684" s="35"/>
      <c r="AD684" s="35"/>
      <c r="AE684" s="35"/>
      <c r="AR684" s="197" t="s">
        <v>283</v>
      </c>
      <c r="AT684" s="197" t="s">
        <v>160</v>
      </c>
      <c r="AU684" s="197" t="s">
        <v>85</v>
      </c>
      <c r="AY684" s="18" t="s">
        <v>158</v>
      </c>
      <c r="BE684" s="198">
        <f t="shared" si="114"/>
        <v>0</v>
      </c>
      <c r="BF684" s="198">
        <f t="shared" si="115"/>
        <v>0</v>
      </c>
      <c r="BG684" s="198">
        <f t="shared" si="116"/>
        <v>0</v>
      </c>
      <c r="BH684" s="198">
        <f t="shared" si="117"/>
        <v>0</v>
      </c>
      <c r="BI684" s="198">
        <f t="shared" si="118"/>
        <v>0</v>
      </c>
      <c r="BJ684" s="18" t="s">
        <v>8</v>
      </c>
      <c r="BK684" s="198">
        <f t="shared" si="119"/>
        <v>0</v>
      </c>
      <c r="BL684" s="18" t="s">
        <v>283</v>
      </c>
      <c r="BM684" s="197" t="s">
        <v>6123</v>
      </c>
    </row>
    <row r="685" spans="1:65" s="2" customFormat="1" ht="24">
      <c r="A685" s="35"/>
      <c r="B685" s="36"/>
      <c r="C685" s="187" t="s">
        <v>2035</v>
      </c>
      <c r="D685" s="187" t="s">
        <v>160</v>
      </c>
      <c r="E685" s="188" t="s">
        <v>6124</v>
      </c>
      <c r="F685" s="189" t="s">
        <v>6125</v>
      </c>
      <c r="G685" s="190" t="s">
        <v>498</v>
      </c>
      <c r="H685" s="191">
        <v>1</v>
      </c>
      <c r="I685" s="192"/>
      <c r="J685" s="191">
        <f t="shared" si="110"/>
        <v>0</v>
      </c>
      <c r="K685" s="189" t="s">
        <v>1</v>
      </c>
      <c r="L685" s="40"/>
      <c r="M685" s="193" t="s">
        <v>1</v>
      </c>
      <c r="N685" s="194" t="s">
        <v>41</v>
      </c>
      <c r="O685" s="72"/>
      <c r="P685" s="195">
        <f t="shared" si="111"/>
        <v>0</v>
      </c>
      <c r="Q685" s="195">
        <v>0</v>
      </c>
      <c r="R685" s="195">
        <f t="shared" si="112"/>
        <v>0</v>
      </c>
      <c r="S685" s="195">
        <v>0</v>
      </c>
      <c r="T685" s="196">
        <f t="shared" si="113"/>
        <v>0</v>
      </c>
      <c r="U685" s="35"/>
      <c r="V685" s="35"/>
      <c r="W685" s="35"/>
      <c r="X685" s="35"/>
      <c r="Y685" s="35"/>
      <c r="Z685" s="35"/>
      <c r="AA685" s="35"/>
      <c r="AB685" s="35"/>
      <c r="AC685" s="35"/>
      <c r="AD685" s="35"/>
      <c r="AE685" s="35"/>
      <c r="AR685" s="197" t="s">
        <v>283</v>
      </c>
      <c r="AT685" s="197" t="s">
        <v>160</v>
      </c>
      <c r="AU685" s="197" t="s">
        <v>85</v>
      </c>
      <c r="AY685" s="18" t="s">
        <v>158</v>
      </c>
      <c r="BE685" s="198">
        <f t="shared" si="114"/>
        <v>0</v>
      </c>
      <c r="BF685" s="198">
        <f t="shared" si="115"/>
        <v>0</v>
      </c>
      <c r="BG685" s="198">
        <f t="shared" si="116"/>
        <v>0</v>
      </c>
      <c r="BH685" s="198">
        <f t="shared" si="117"/>
        <v>0</v>
      </c>
      <c r="BI685" s="198">
        <f t="shared" si="118"/>
        <v>0</v>
      </c>
      <c r="BJ685" s="18" t="s">
        <v>8</v>
      </c>
      <c r="BK685" s="198">
        <f t="shared" si="119"/>
        <v>0</v>
      </c>
      <c r="BL685" s="18" t="s">
        <v>283</v>
      </c>
      <c r="BM685" s="197" t="s">
        <v>6126</v>
      </c>
    </row>
    <row r="686" spans="1:65" s="2" customFormat="1" ht="24">
      <c r="A686" s="35"/>
      <c r="B686" s="36"/>
      <c r="C686" s="187" t="s">
        <v>2039</v>
      </c>
      <c r="D686" s="187" t="s">
        <v>160</v>
      </c>
      <c r="E686" s="188" t="s">
        <v>5989</v>
      </c>
      <c r="F686" s="189" t="s">
        <v>5990</v>
      </c>
      <c r="G686" s="190" t="s">
        <v>498</v>
      </c>
      <c r="H686" s="191">
        <v>1</v>
      </c>
      <c r="I686" s="192"/>
      <c r="J686" s="191">
        <f t="shared" si="110"/>
        <v>0</v>
      </c>
      <c r="K686" s="189" t="s">
        <v>1</v>
      </c>
      <c r="L686" s="40"/>
      <c r="M686" s="193" t="s">
        <v>1</v>
      </c>
      <c r="N686" s="194" t="s">
        <v>41</v>
      </c>
      <c r="O686" s="72"/>
      <c r="P686" s="195">
        <f t="shared" si="111"/>
        <v>0</v>
      </c>
      <c r="Q686" s="195">
        <v>0</v>
      </c>
      <c r="R686" s="195">
        <f t="shared" si="112"/>
        <v>0</v>
      </c>
      <c r="S686" s="195">
        <v>0</v>
      </c>
      <c r="T686" s="196">
        <f t="shared" si="113"/>
        <v>0</v>
      </c>
      <c r="U686" s="35"/>
      <c r="V686" s="35"/>
      <c r="W686" s="35"/>
      <c r="X686" s="35"/>
      <c r="Y686" s="35"/>
      <c r="Z686" s="35"/>
      <c r="AA686" s="35"/>
      <c r="AB686" s="35"/>
      <c r="AC686" s="35"/>
      <c r="AD686" s="35"/>
      <c r="AE686" s="35"/>
      <c r="AR686" s="197" t="s">
        <v>283</v>
      </c>
      <c r="AT686" s="197" t="s">
        <v>160</v>
      </c>
      <c r="AU686" s="197" t="s">
        <v>85</v>
      </c>
      <c r="AY686" s="18" t="s">
        <v>158</v>
      </c>
      <c r="BE686" s="198">
        <f t="shared" si="114"/>
        <v>0</v>
      </c>
      <c r="BF686" s="198">
        <f t="shared" si="115"/>
        <v>0</v>
      </c>
      <c r="BG686" s="198">
        <f t="shared" si="116"/>
        <v>0</v>
      </c>
      <c r="BH686" s="198">
        <f t="shared" si="117"/>
        <v>0</v>
      </c>
      <c r="BI686" s="198">
        <f t="shared" si="118"/>
        <v>0</v>
      </c>
      <c r="BJ686" s="18" t="s">
        <v>8</v>
      </c>
      <c r="BK686" s="198">
        <f t="shared" si="119"/>
        <v>0</v>
      </c>
      <c r="BL686" s="18" t="s">
        <v>283</v>
      </c>
      <c r="BM686" s="197" t="s">
        <v>6127</v>
      </c>
    </row>
    <row r="687" spans="1:65" s="2" customFormat="1" ht="24">
      <c r="A687" s="35"/>
      <c r="B687" s="36"/>
      <c r="C687" s="187" t="s">
        <v>2043</v>
      </c>
      <c r="D687" s="187" t="s">
        <v>160</v>
      </c>
      <c r="E687" s="188" t="s">
        <v>3791</v>
      </c>
      <c r="F687" s="189" t="s">
        <v>3792</v>
      </c>
      <c r="G687" s="190" t="s">
        <v>498</v>
      </c>
      <c r="H687" s="191">
        <v>2</v>
      </c>
      <c r="I687" s="192"/>
      <c r="J687" s="191">
        <f t="shared" si="110"/>
        <v>0</v>
      </c>
      <c r="K687" s="189" t="s">
        <v>1</v>
      </c>
      <c r="L687" s="40"/>
      <c r="M687" s="193" t="s">
        <v>1</v>
      </c>
      <c r="N687" s="194" t="s">
        <v>41</v>
      </c>
      <c r="O687" s="72"/>
      <c r="P687" s="195">
        <f t="shared" si="111"/>
        <v>0</v>
      </c>
      <c r="Q687" s="195">
        <v>0</v>
      </c>
      <c r="R687" s="195">
        <f t="shared" si="112"/>
        <v>0</v>
      </c>
      <c r="S687" s="195">
        <v>0</v>
      </c>
      <c r="T687" s="196">
        <f t="shared" si="113"/>
        <v>0</v>
      </c>
      <c r="U687" s="35"/>
      <c r="V687" s="35"/>
      <c r="W687" s="35"/>
      <c r="X687" s="35"/>
      <c r="Y687" s="35"/>
      <c r="Z687" s="35"/>
      <c r="AA687" s="35"/>
      <c r="AB687" s="35"/>
      <c r="AC687" s="35"/>
      <c r="AD687" s="35"/>
      <c r="AE687" s="35"/>
      <c r="AR687" s="197" t="s">
        <v>283</v>
      </c>
      <c r="AT687" s="197" t="s">
        <v>160</v>
      </c>
      <c r="AU687" s="197" t="s">
        <v>85</v>
      </c>
      <c r="AY687" s="18" t="s">
        <v>158</v>
      </c>
      <c r="BE687" s="198">
        <f t="shared" si="114"/>
        <v>0</v>
      </c>
      <c r="BF687" s="198">
        <f t="shared" si="115"/>
        <v>0</v>
      </c>
      <c r="BG687" s="198">
        <f t="shared" si="116"/>
        <v>0</v>
      </c>
      <c r="BH687" s="198">
        <f t="shared" si="117"/>
        <v>0</v>
      </c>
      <c r="BI687" s="198">
        <f t="shared" si="118"/>
        <v>0</v>
      </c>
      <c r="BJ687" s="18" t="s">
        <v>8</v>
      </c>
      <c r="BK687" s="198">
        <f t="shared" si="119"/>
        <v>0</v>
      </c>
      <c r="BL687" s="18" t="s">
        <v>283</v>
      </c>
      <c r="BM687" s="197" t="s">
        <v>6128</v>
      </c>
    </row>
    <row r="688" spans="1:65" s="2" customFormat="1" ht="24">
      <c r="A688" s="35"/>
      <c r="B688" s="36"/>
      <c r="C688" s="187" t="s">
        <v>2047</v>
      </c>
      <c r="D688" s="187" t="s">
        <v>160</v>
      </c>
      <c r="E688" s="188" t="s">
        <v>3555</v>
      </c>
      <c r="F688" s="189" t="s">
        <v>3556</v>
      </c>
      <c r="G688" s="190" t="s">
        <v>498</v>
      </c>
      <c r="H688" s="191">
        <v>1</v>
      </c>
      <c r="I688" s="192"/>
      <c r="J688" s="191">
        <f t="shared" si="110"/>
        <v>0</v>
      </c>
      <c r="K688" s="189" t="s">
        <v>1</v>
      </c>
      <c r="L688" s="40"/>
      <c r="M688" s="193" t="s">
        <v>1</v>
      </c>
      <c r="N688" s="194" t="s">
        <v>41</v>
      </c>
      <c r="O688" s="72"/>
      <c r="P688" s="195">
        <f t="shared" si="111"/>
        <v>0</v>
      </c>
      <c r="Q688" s="195">
        <v>0</v>
      </c>
      <c r="R688" s="195">
        <f t="shared" si="112"/>
        <v>0</v>
      </c>
      <c r="S688" s="195">
        <v>0</v>
      </c>
      <c r="T688" s="196">
        <f t="shared" si="113"/>
        <v>0</v>
      </c>
      <c r="U688" s="35"/>
      <c r="V688" s="35"/>
      <c r="W688" s="35"/>
      <c r="X688" s="35"/>
      <c r="Y688" s="35"/>
      <c r="Z688" s="35"/>
      <c r="AA688" s="35"/>
      <c r="AB688" s="35"/>
      <c r="AC688" s="35"/>
      <c r="AD688" s="35"/>
      <c r="AE688" s="35"/>
      <c r="AR688" s="197" t="s">
        <v>283</v>
      </c>
      <c r="AT688" s="197" t="s">
        <v>160</v>
      </c>
      <c r="AU688" s="197" t="s">
        <v>85</v>
      </c>
      <c r="AY688" s="18" t="s">
        <v>158</v>
      </c>
      <c r="BE688" s="198">
        <f t="shared" si="114"/>
        <v>0</v>
      </c>
      <c r="BF688" s="198">
        <f t="shared" si="115"/>
        <v>0</v>
      </c>
      <c r="BG688" s="198">
        <f t="shared" si="116"/>
        <v>0</v>
      </c>
      <c r="BH688" s="198">
        <f t="shared" si="117"/>
        <v>0</v>
      </c>
      <c r="BI688" s="198">
        <f t="shared" si="118"/>
        <v>0</v>
      </c>
      <c r="BJ688" s="18" t="s">
        <v>8</v>
      </c>
      <c r="BK688" s="198">
        <f t="shared" si="119"/>
        <v>0</v>
      </c>
      <c r="BL688" s="18" t="s">
        <v>283</v>
      </c>
      <c r="BM688" s="197" t="s">
        <v>6129</v>
      </c>
    </row>
    <row r="689" spans="1:65" s="2" customFormat="1" ht="24">
      <c r="A689" s="35"/>
      <c r="B689" s="36"/>
      <c r="C689" s="187" t="s">
        <v>2051</v>
      </c>
      <c r="D689" s="187" t="s">
        <v>160</v>
      </c>
      <c r="E689" s="188" t="s">
        <v>3922</v>
      </c>
      <c r="F689" s="189" t="s">
        <v>3923</v>
      </c>
      <c r="G689" s="190" t="s">
        <v>498</v>
      </c>
      <c r="H689" s="191">
        <v>7</v>
      </c>
      <c r="I689" s="192"/>
      <c r="J689" s="191">
        <f t="shared" si="110"/>
        <v>0</v>
      </c>
      <c r="K689" s="189" t="s">
        <v>1</v>
      </c>
      <c r="L689" s="40"/>
      <c r="M689" s="193" t="s">
        <v>1</v>
      </c>
      <c r="N689" s="194" t="s">
        <v>41</v>
      </c>
      <c r="O689" s="72"/>
      <c r="P689" s="195">
        <f t="shared" si="111"/>
        <v>0</v>
      </c>
      <c r="Q689" s="195">
        <v>0</v>
      </c>
      <c r="R689" s="195">
        <f t="shared" si="112"/>
        <v>0</v>
      </c>
      <c r="S689" s="195">
        <v>0</v>
      </c>
      <c r="T689" s="196">
        <f t="shared" si="113"/>
        <v>0</v>
      </c>
      <c r="U689" s="35"/>
      <c r="V689" s="35"/>
      <c r="W689" s="35"/>
      <c r="X689" s="35"/>
      <c r="Y689" s="35"/>
      <c r="Z689" s="35"/>
      <c r="AA689" s="35"/>
      <c r="AB689" s="35"/>
      <c r="AC689" s="35"/>
      <c r="AD689" s="35"/>
      <c r="AE689" s="35"/>
      <c r="AR689" s="197" t="s">
        <v>283</v>
      </c>
      <c r="AT689" s="197" t="s">
        <v>160</v>
      </c>
      <c r="AU689" s="197" t="s">
        <v>85</v>
      </c>
      <c r="AY689" s="18" t="s">
        <v>158</v>
      </c>
      <c r="BE689" s="198">
        <f t="shared" si="114"/>
        <v>0</v>
      </c>
      <c r="BF689" s="198">
        <f t="shared" si="115"/>
        <v>0</v>
      </c>
      <c r="BG689" s="198">
        <f t="shared" si="116"/>
        <v>0</v>
      </c>
      <c r="BH689" s="198">
        <f t="shared" si="117"/>
        <v>0</v>
      </c>
      <c r="BI689" s="198">
        <f t="shared" si="118"/>
        <v>0</v>
      </c>
      <c r="BJ689" s="18" t="s">
        <v>8</v>
      </c>
      <c r="BK689" s="198">
        <f t="shared" si="119"/>
        <v>0</v>
      </c>
      <c r="BL689" s="18" t="s">
        <v>283</v>
      </c>
      <c r="BM689" s="197" t="s">
        <v>6130</v>
      </c>
    </row>
    <row r="690" spans="1:65" s="2" customFormat="1" ht="24">
      <c r="A690" s="35"/>
      <c r="B690" s="36"/>
      <c r="C690" s="187" t="s">
        <v>2055</v>
      </c>
      <c r="D690" s="187" t="s">
        <v>160</v>
      </c>
      <c r="E690" s="188" t="s">
        <v>5994</v>
      </c>
      <c r="F690" s="189" t="s">
        <v>5995</v>
      </c>
      <c r="G690" s="190" t="s">
        <v>498</v>
      </c>
      <c r="H690" s="191">
        <v>2</v>
      </c>
      <c r="I690" s="192"/>
      <c r="J690" s="191">
        <f t="shared" si="110"/>
        <v>0</v>
      </c>
      <c r="K690" s="189" t="s">
        <v>1</v>
      </c>
      <c r="L690" s="40"/>
      <c r="M690" s="193" t="s">
        <v>1</v>
      </c>
      <c r="N690" s="194" t="s">
        <v>41</v>
      </c>
      <c r="O690" s="72"/>
      <c r="P690" s="195">
        <f t="shared" si="111"/>
        <v>0</v>
      </c>
      <c r="Q690" s="195">
        <v>0</v>
      </c>
      <c r="R690" s="195">
        <f t="shared" si="112"/>
        <v>0</v>
      </c>
      <c r="S690" s="195">
        <v>0</v>
      </c>
      <c r="T690" s="196">
        <f t="shared" si="113"/>
        <v>0</v>
      </c>
      <c r="U690" s="35"/>
      <c r="V690" s="35"/>
      <c r="W690" s="35"/>
      <c r="X690" s="35"/>
      <c r="Y690" s="35"/>
      <c r="Z690" s="35"/>
      <c r="AA690" s="35"/>
      <c r="AB690" s="35"/>
      <c r="AC690" s="35"/>
      <c r="AD690" s="35"/>
      <c r="AE690" s="35"/>
      <c r="AR690" s="197" t="s">
        <v>283</v>
      </c>
      <c r="AT690" s="197" t="s">
        <v>160</v>
      </c>
      <c r="AU690" s="197" t="s">
        <v>85</v>
      </c>
      <c r="AY690" s="18" t="s">
        <v>158</v>
      </c>
      <c r="BE690" s="198">
        <f t="shared" si="114"/>
        <v>0</v>
      </c>
      <c r="BF690" s="198">
        <f t="shared" si="115"/>
        <v>0</v>
      </c>
      <c r="BG690" s="198">
        <f t="shared" si="116"/>
        <v>0</v>
      </c>
      <c r="BH690" s="198">
        <f t="shared" si="117"/>
        <v>0</v>
      </c>
      <c r="BI690" s="198">
        <f t="shared" si="118"/>
        <v>0</v>
      </c>
      <c r="BJ690" s="18" t="s">
        <v>8</v>
      </c>
      <c r="BK690" s="198">
        <f t="shared" si="119"/>
        <v>0</v>
      </c>
      <c r="BL690" s="18" t="s">
        <v>283</v>
      </c>
      <c r="BM690" s="197" t="s">
        <v>6131</v>
      </c>
    </row>
    <row r="691" spans="1:65" s="2" customFormat="1" ht="24">
      <c r="A691" s="35"/>
      <c r="B691" s="36"/>
      <c r="C691" s="187" t="s">
        <v>2059</v>
      </c>
      <c r="D691" s="187" t="s">
        <v>160</v>
      </c>
      <c r="E691" s="188" t="s">
        <v>5997</v>
      </c>
      <c r="F691" s="189" t="s">
        <v>5998</v>
      </c>
      <c r="G691" s="190" t="s">
        <v>498</v>
      </c>
      <c r="H691" s="191">
        <v>1</v>
      </c>
      <c r="I691" s="192"/>
      <c r="J691" s="191">
        <f t="shared" si="110"/>
        <v>0</v>
      </c>
      <c r="K691" s="189" t="s">
        <v>1</v>
      </c>
      <c r="L691" s="40"/>
      <c r="M691" s="193" t="s">
        <v>1</v>
      </c>
      <c r="N691" s="194" t="s">
        <v>41</v>
      </c>
      <c r="O691" s="72"/>
      <c r="P691" s="195">
        <f t="shared" si="111"/>
        <v>0</v>
      </c>
      <c r="Q691" s="195">
        <v>0</v>
      </c>
      <c r="R691" s="195">
        <f t="shared" si="112"/>
        <v>0</v>
      </c>
      <c r="S691" s="195">
        <v>0</v>
      </c>
      <c r="T691" s="196">
        <f t="shared" si="113"/>
        <v>0</v>
      </c>
      <c r="U691" s="35"/>
      <c r="V691" s="35"/>
      <c r="W691" s="35"/>
      <c r="X691" s="35"/>
      <c r="Y691" s="35"/>
      <c r="Z691" s="35"/>
      <c r="AA691" s="35"/>
      <c r="AB691" s="35"/>
      <c r="AC691" s="35"/>
      <c r="AD691" s="35"/>
      <c r="AE691" s="35"/>
      <c r="AR691" s="197" t="s">
        <v>283</v>
      </c>
      <c r="AT691" s="197" t="s">
        <v>160</v>
      </c>
      <c r="AU691" s="197" t="s">
        <v>85</v>
      </c>
      <c r="AY691" s="18" t="s">
        <v>158</v>
      </c>
      <c r="BE691" s="198">
        <f t="shared" si="114"/>
        <v>0</v>
      </c>
      <c r="BF691" s="198">
        <f t="shared" si="115"/>
        <v>0</v>
      </c>
      <c r="BG691" s="198">
        <f t="shared" si="116"/>
        <v>0</v>
      </c>
      <c r="BH691" s="198">
        <f t="shared" si="117"/>
        <v>0</v>
      </c>
      <c r="BI691" s="198">
        <f t="shared" si="118"/>
        <v>0</v>
      </c>
      <c r="BJ691" s="18" t="s">
        <v>8</v>
      </c>
      <c r="BK691" s="198">
        <f t="shared" si="119"/>
        <v>0</v>
      </c>
      <c r="BL691" s="18" t="s">
        <v>283</v>
      </c>
      <c r="BM691" s="197" t="s">
        <v>6132</v>
      </c>
    </row>
    <row r="692" spans="1:65" s="2" customFormat="1" ht="24">
      <c r="A692" s="35"/>
      <c r="B692" s="36"/>
      <c r="C692" s="187" t="s">
        <v>2063</v>
      </c>
      <c r="D692" s="187" t="s">
        <v>160</v>
      </c>
      <c r="E692" s="188" t="s">
        <v>3465</v>
      </c>
      <c r="F692" s="189" t="s">
        <v>3466</v>
      </c>
      <c r="G692" s="190" t="s">
        <v>498</v>
      </c>
      <c r="H692" s="191">
        <v>2</v>
      </c>
      <c r="I692" s="192"/>
      <c r="J692" s="191">
        <f t="shared" si="110"/>
        <v>0</v>
      </c>
      <c r="K692" s="189" t="s">
        <v>1</v>
      </c>
      <c r="L692" s="40"/>
      <c r="M692" s="193" t="s">
        <v>1</v>
      </c>
      <c r="N692" s="194" t="s">
        <v>41</v>
      </c>
      <c r="O692" s="72"/>
      <c r="P692" s="195">
        <f t="shared" si="111"/>
        <v>0</v>
      </c>
      <c r="Q692" s="195">
        <v>0</v>
      </c>
      <c r="R692" s="195">
        <f t="shared" si="112"/>
        <v>0</v>
      </c>
      <c r="S692" s="195">
        <v>0</v>
      </c>
      <c r="T692" s="196">
        <f t="shared" si="113"/>
        <v>0</v>
      </c>
      <c r="U692" s="35"/>
      <c r="V692" s="35"/>
      <c r="W692" s="35"/>
      <c r="X692" s="35"/>
      <c r="Y692" s="35"/>
      <c r="Z692" s="35"/>
      <c r="AA692" s="35"/>
      <c r="AB692" s="35"/>
      <c r="AC692" s="35"/>
      <c r="AD692" s="35"/>
      <c r="AE692" s="35"/>
      <c r="AR692" s="197" t="s">
        <v>283</v>
      </c>
      <c r="AT692" s="197" t="s">
        <v>160</v>
      </c>
      <c r="AU692" s="197" t="s">
        <v>85</v>
      </c>
      <c r="AY692" s="18" t="s">
        <v>158</v>
      </c>
      <c r="BE692" s="198">
        <f t="shared" si="114"/>
        <v>0</v>
      </c>
      <c r="BF692" s="198">
        <f t="shared" si="115"/>
        <v>0</v>
      </c>
      <c r="BG692" s="198">
        <f t="shared" si="116"/>
        <v>0</v>
      </c>
      <c r="BH692" s="198">
        <f t="shared" si="117"/>
        <v>0</v>
      </c>
      <c r="BI692" s="198">
        <f t="shared" si="118"/>
        <v>0</v>
      </c>
      <c r="BJ692" s="18" t="s">
        <v>8</v>
      </c>
      <c r="BK692" s="198">
        <f t="shared" si="119"/>
        <v>0</v>
      </c>
      <c r="BL692" s="18" t="s">
        <v>283</v>
      </c>
      <c r="BM692" s="197" t="s">
        <v>6133</v>
      </c>
    </row>
    <row r="693" spans="1:65" s="2" customFormat="1" ht="24">
      <c r="A693" s="35"/>
      <c r="B693" s="36"/>
      <c r="C693" s="187" t="s">
        <v>2067</v>
      </c>
      <c r="D693" s="187" t="s">
        <v>160</v>
      </c>
      <c r="E693" s="188" t="s">
        <v>3572</v>
      </c>
      <c r="F693" s="189" t="s">
        <v>3573</v>
      </c>
      <c r="G693" s="190" t="s">
        <v>498</v>
      </c>
      <c r="H693" s="191">
        <v>1</v>
      </c>
      <c r="I693" s="192"/>
      <c r="J693" s="191">
        <f t="shared" si="110"/>
        <v>0</v>
      </c>
      <c r="K693" s="189" t="s">
        <v>1</v>
      </c>
      <c r="L693" s="40"/>
      <c r="M693" s="193" t="s">
        <v>1</v>
      </c>
      <c r="N693" s="194" t="s">
        <v>41</v>
      </c>
      <c r="O693" s="72"/>
      <c r="P693" s="195">
        <f t="shared" si="111"/>
        <v>0</v>
      </c>
      <c r="Q693" s="195">
        <v>0</v>
      </c>
      <c r="R693" s="195">
        <f t="shared" si="112"/>
        <v>0</v>
      </c>
      <c r="S693" s="195">
        <v>0</v>
      </c>
      <c r="T693" s="196">
        <f t="shared" si="113"/>
        <v>0</v>
      </c>
      <c r="U693" s="35"/>
      <c r="V693" s="35"/>
      <c r="W693" s="35"/>
      <c r="X693" s="35"/>
      <c r="Y693" s="35"/>
      <c r="Z693" s="35"/>
      <c r="AA693" s="35"/>
      <c r="AB693" s="35"/>
      <c r="AC693" s="35"/>
      <c r="AD693" s="35"/>
      <c r="AE693" s="35"/>
      <c r="AR693" s="197" t="s">
        <v>283</v>
      </c>
      <c r="AT693" s="197" t="s">
        <v>160</v>
      </c>
      <c r="AU693" s="197" t="s">
        <v>85</v>
      </c>
      <c r="AY693" s="18" t="s">
        <v>158</v>
      </c>
      <c r="BE693" s="198">
        <f t="shared" si="114"/>
        <v>0</v>
      </c>
      <c r="BF693" s="198">
        <f t="shared" si="115"/>
        <v>0</v>
      </c>
      <c r="BG693" s="198">
        <f t="shared" si="116"/>
        <v>0</v>
      </c>
      <c r="BH693" s="198">
        <f t="shared" si="117"/>
        <v>0</v>
      </c>
      <c r="BI693" s="198">
        <f t="shared" si="118"/>
        <v>0</v>
      </c>
      <c r="BJ693" s="18" t="s">
        <v>8</v>
      </c>
      <c r="BK693" s="198">
        <f t="shared" si="119"/>
        <v>0</v>
      </c>
      <c r="BL693" s="18" t="s">
        <v>283</v>
      </c>
      <c r="BM693" s="197" t="s">
        <v>6134</v>
      </c>
    </row>
    <row r="694" spans="1:65" s="2" customFormat="1" ht="24">
      <c r="A694" s="35"/>
      <c r="B694" s="36"/>
      <c r="C694" s="187" t="s">
        <v>2071</v>
      </c>
      <c r="D694" s="187" t="s">
        <v>160</v>
      </c>
      <c r="E694" s="188" t="s">
        <v>3576</v>
      </c>
      <c r="F694" s="189" t="s">
        <v>3577</v>
      </c>
      <c r="G694" s="190" t="s">
        <v>498</v>
      </c>
      <c r="H694" s="191">
        <v>4</v>
      </c>
      <c r="I694" s="192"/>
      <c r="J694" s="191">
        <f t="shared" si="110"/>
        <v>0</v>
      </c>
      <c r="K694" s="189" t="s">
        <v>1</v>
      </c>
      <c r="L694" s="40"/>
      <c r="M694" s="193" t="s">
        <v>1</v>
      </c>
      <c r="N694" s="194" t="s">
        <v>41</v>
      </c>
      <c r="O694" s="72"/>
      <c r="P694" s="195">
        <f t="shared" si="111"/>
        <v>0</v>
      </c>
      <c r="Q694" s="195">
        <v>0</v>
      </c>
      <c r="R694" s="195">
        <f t="shared" si="112"/>
        <v>0</v>
      </c>
      <c r="S694" s="195">
        <v>0</v>
      </c>
      <c r="T694" s="196">
        <f t="shared" si="113"/>
        <v>0</v>
      </c>
      <c r="U694" s="35"/>
      <c r="V694" s="35"/>
      <c r="W694" s="35"/>
      <c r="X694" s="35"/>
      <c r="Y694" s="35"/>
      <c r="Z694" s="35"/>
      <c r="AA694" s="35"/>
      <c r="AB694" s="35"/>
      <c r="AC694" s="35"/>
      <c r="AD694" s="35"/>
      <c r="AE694" s="35"/>
      <c r="AR694" s="197" t="s">
        <v>283</v>
      </c>
      <c r="AT694" s="197" t="s">
        <v>160</v>
      </c>
      <c r="AU694" s="197" t="s">
        <v>85</v>
      </c>
      <c r="AY694" s="18" t="s">
        <v>158</v>
      </c>
      <c r="BE694" s="198">
        <f t="shared" si="114"/>
        <v>0</v>
      </c>
      <c r="BF694" s="198">
        <f t="shared" si="115"/>
        <v>0</v>
      </c>
      <c r="BG694" s="198">
        <f t="shared" si="116"/>
        <v>0</v>
      </c>
      <c r="BH694" s="198">
        <f t="shared" si="117"/>
        <v>0</v>
      </c>
      <c r="BI694" s="198">
        <f t="shared" si="118"/>
        <v>0</v>
      </c>
      <c r="BJ694" s="18" t="s">
        <v>8</v>
      </c>
      <c r="BK694" s="198">
        <f t="shared" si="119"/>
        <v>0</v>
      </c>
      <c r="BL694" s="18" t="s">
        <v>283</v>
      </c>
      <c r="BM694" s="197" t="s">
        <v>6135</v>
      </c>
    </row>
    <row r="695" spans="1:65" s="2" customFormat="1" ht="24">
      <c r="A695" s="35"/>
      <c r="B695" s="36"/>
      <c r="C695" s="187" t="s">
        <v>2075</v>
      </c>
      <c r="D695" s="187" t="s">
        <v>160</v>
      </c>
      <c r="E695" s="188" t="s">
        <v>6136</v>
      </c>
      <c r="F695" s="189" t="s">
        <v>6137</v>
      </c>
      <c r="G695" s="190" t="s">
        <v>498</v>
      </c>
      <c r="H695" s="191">
        <v>2</v>
      </c>
      <c r="I695" s="192"/>
      <c r="J695" s="191">
        <f t="shared" si="110"/>
        <v>0</v>
      </c>
      <c r="K695" s="189" t="s">
        <v>1</v>
      </c>
      <c r="L695" s="40"/>
      <c r="M695" s="193" t="s">
        <v>1</v>
      </c>
      <c r="N695" s="194" t="s">
        <v>41</v>
      </c>
      <c r="O695" s="72"/>
      <c r="P695" s="195">
        <f t="shared" si="111"/>
        <v>0</v>
      </c>
      <c r="Q695" s="195">
        <v>0</v>
      </c>
      <c r="R695" s="195">
        <f t="shared" si="112"/>
        <v>0</v>
      </c>
      <c r="S695" s="195">
        <v>0</v>
      </c>
      <c r="T695" s="196">
        <f t="shared" si="113"/>
        <v>0</v>
      </c>
      <c r="U695" s="35"/>
      <c r="V695" s="35"/>
      <c r="W695" s="35"/>
      <c r="X695" s="35"/>
      <c r="Y695" s="35"/>
      <c r="Z695" s="35"/>
      <c r="AA695" s="35"/>
      <c r="AB695" s="35"/>
      <c r="AC695" s="35"/>
      <c r="AD695" s="35"/>
      <c r="AE695" s="35"/>
      <c r="AR695" s="197" t="s">
        <v>283</v>
      </c>
      <c r="AT695" s="197" t="s">
        <v>160</v>
      </c>
      <c r="AU695" s="197" t="s">
        <v>85</v>
      </c>
      <c r="AY695" s="18" t="s">
        <v>158</v>
      </c>
      <c r="BE695" s="198">
        <f t="shared" si="114"/>
        <v>0</v>
      </c>
      <c r="BF695" s="198">
        <f t="shared" si="115"/>
        <v>0</v>
      </c>
      <c r="BG695" s="198">
        <f t="shared" si="116"/>
        <v>0</v>
      </c>
      <c r="BH695" s="198">
        <f t="shared" si="117"/>
        <v>0</v>
      </c>
      <c r="BI695" s="198">
        <f t="shared" si="118"/>
        <v>0</v>
      </c>
      <c r="BJ695" s="18" t="s">
        <v>8</v>
      </c>
      <c r="BK695" s="198">
        <f t="shared" si="119"/>
        <v>0</v>
      </c>
      <c r="BL695" s="18" t="s">
        <v>283</v>
      </c>
      <c r="BM695" s="197" t="s">
        <v>6138</v>
      </c>
    </row>
    <row r="696" spans="1:65" s="2" customFormat="1" ht="24">
      <c r="A696" s="35"/>
      <c r="B696" s="36"/>
      <c r="C696" s="187" t="s">
        <v>2079</v>
      </c>
      <c r="D696" s="187" t="s">
        <v>160</v>
      </c>
      <c r="E696" s="188" t="s">
        <v>3473</v>
      </c>
      <c r="F696" s="189" t="s">
        <v>3474</v>
      </c>
      <c r="G696" s="190" t="s">
        <v>498</v>
      </c>
      <c r="H696" s="191">
        <v>19</v>
      </c>
      <c r="I696" s="192"/>
      <c r="J696" s="191">
        <f t="shared" si="110"/>
        <v>0</v>
      </c>
      <c r="K696" s="189" t="s">
        <v>1</v>
      </c>
      <c r="L696" s="40"/>
      <c r="M696" s="193" t="s">
        <v>1</v>
      </c>
      <c r="N696" s="194" t="s">
        <v>41</v>
      </c>
      <c r="O696" s="72"/>
      <c r="P696" s="195">
        <f t="shared" si="111"/>
        <v>0</v>
      </c>
      <c r="Q696" s="195">
        <v>0</v>
      </c>
      <c r="R696" s="195">
        <f t="shared" si="112"/>
        <v>0</v>
      </c>
      <c r="S696" s="195">
        <v>0</v>
      </c>
      <c r="T696" s="196">
        <f t="shared" si="113"/>
        <v>0</v>
      </c>
      <c r="U696" s="35"/>
      <c r="V696" s="35"/>
      <c r="W696" s="35"/>
      <c r="X696" s="35"/>
      <c r="Y696" s="35"/>
      <c r="Z696" s="35"/>
      <c r="AA696" s="35"/>
      <c r="AB696" s="35"/>
      <c r="AC696" s="35"/>
      <c r="AD696" s="35"/>
      <c r="AE696" s="35"/>
      <c r="AR696" s="197" t="s">
        <v>283</v>
      </c>
      <c r="AT696" s="197" t="s">
        <v>160</v>
      </c>
      <c r="AU696" s="197" t="s">
        <v>85</v>
      </c>
      <c r="AY696" s="18" t="s">
        <v>158</v>
      </c>
      <c r="BE696" s="198">
        <f t="shared" si="114"/>
        <v>0</v>
      </c>
      <c r="BF696" s="198">
        <f t="shared" si="115"/>
        <v>0</v>
      </c>
      <c r="BG696" s="198">
        <f t="shared" si="116"/>
        <v>0</v>
      </c>
      <c r="BH696" s="198">
        <f t="shared" si="117"/>
        <v>0</v>
      </c>
      <c r="BI696" s="198">
        <f t="shared" si="118"/>
        <v>0</v>
      </c>
      <c r="BJ696" s="18" t="s">
        <v>8</v>
      </c>
      <c r="BK696" s="198">
        <f t="shared" si="119"/>
        <v>0</v>
      </c>
      <c r="BL696" s="18" t="s">
        <v>283</v>
      </c>
      <c r="BM696" s="197" t="s">
        <v>6139</v>
      </c>
    </row>
    <row r="697" spans="1:65" s="2" customFormat="1" ht="21.75" customHeight="1">
      <c r="A697" s="35"/>
      <c r="B697" s="36"/>
      <c r="C697" s="187" t="s">
        <v>2083</v>
      </c>
      <c r="D697" s="187" t="s">
        <v>160</v>
      </c>
      <c r="E697" s="188" t="s">
        <v>3684</v>
      </c>
      <c r="F697" s="189" t="s">
        <v>3591</v>
      </c>
      <c r="G697" s="190" t="s">
        <v>498</v>
      </c>
      <c r="H697" s="191">
        <v>1</v>
      </c>
      <c r="I697" s="192"/>
      <c r="J697" s="191">
        <f t="shared" si="110"/>
        <v>0</v>
      </c>
      <c r="K697" s="189" t="s">
        <v>1</v>
      </c>
      <c r="L697" s="40"/>
      <c r="M697" s="193" t="s">
        <v>1</v>
      </c>
      <c r="N697" s="194" t="s">
        <v>41</v>
      </c>
      <c r="O697" s="72"/>
      <c r="P697" s="195">
        <f t="shared" si="111"/>
        <v>0</v>
      </c>
      <c r="Q697" s="195">
        <v>0</v>
      </c>
      <c r="R697" s="195">
        <f t="shared" si="112"/>
        <v>0</v>
      </c>
      <c r="S697" s="195">
        <v>0</v>
      </c>
      <c r="T697" s="196">
        <f t="shared" si="113"/>
        <v>0</v>
      </c>
      <c r="U697" s="35"/>
      <c r="V697" s="35"/>
      <c r="W697" s="35"/>
      <c r="X697" s="35"/>
      <c r="Y697" s="35"/>
      <c r="Z697" s="35"/>
      <c r="AA697" s="35"/>
      <c r="AB697" s="35"/>
      <c r="AC697" s="35"/>
      <c r="AD697" s="35"/>
      <c r="AE697" s="35"/>
      <c r="AR697" s="197" t="s">
        <v>283</v>
      </c>
      <c r="AT697" s="197" t="s">
        <v>160</v>
      </c>
      <c r="AU697" s="197" t="s">
        <v>85</v>
      </c>
      <c r="AY697" s="18" t="s">
        <v>158</v>
      </c>
      <c r="BE697" s="198">
        <f t="shared" si="114"/>
        <v>0</v>
      </c>
      <c r="BF697" s="198">
        <f t="shared" si="115"/>
        <v>0</v>
      </c>
      <c r="BG697" s="198">
        <f t="shared" si="116"/>
        <v>0</v>
      </c>
      <c r="BH697" s="198">
        <f t="shared" si="117"/>
        <v>0</v>
      </c>
      <c r="BI697" s="198">
        <f t="shared" si="118"/>
        <v>0</v>
      </c>
      <c r="BJ697" s="18" t="s">
        <v>8</v>
      </c>
      <c r="BK697" s="198">
        <f t="shared" si="119"/>
        <v>0</v>
      </c>
      <c r="BL697" s="18" t="s">
        <v>283</v>
      </c>
      <c r="BM697" s="197" t="s">
        <v>6140</v>
      </c>
    </row>
    <row r="698" spans="1:65" s="2" customFormat="1" ht="21.75" customHeight="1">
      <c r="A698" s="35"/>
      <c r="B698" s="36"/>
      <c r="C698" s="187" t="s">
        <v>2087</v>
      </c>
      <c r="D698" s="187" t="s">
        <v>160</v>
      </c>
      <c r="E698" s="188" t="s">
        <v>6008</v>
      </c>
      <c r="F698" s="189" t="s">
        <v>6009</v>
      </c>
      <c r="G698" s="190" t="s">
        <v>498</v>
      </c>
      <c r="H698" s="191">
        <v>2</v>
      </c>
      <c r="I698" s="192"/>
      <c r="J698" s="191">
        <f t="shared" si="110"/>
        <v>0</v>
      </c>
      <c r="K698" s="189" t="s">
        <v>1</v>
      </c>
      <c r="L698" s="40"/>
      <c r="M698" s="193" t="s">
        <v>1</v>
      </c>
      <c r="N698" s="194" t="s">
        <v>41</v>
      </c>
      <c r="O698" s="72"/>
      <c r="P698" s="195">
        <f t="shared" si="111"/>
        <v>0</v>
      </c>
      <c r="Q698" s="195">
        <v>0</v>
      </c>
      <c r="R698" s="195">
        <f t="shared" si="112"/>
        <v>0</v>
      </c>
      <c r="S698" s="195">
        <v>0</v>
      </c>
      <c r="T698" s="196">
        <f t="shared" si="113"/>
        <v>0</v>
      </c>
      <c r="U698" s="35"/>
      <c r="V698" s="35"/>
      <c r="W698" s="35"/>
      <c r="X698" s="35"/>
      <c r="Y698" s="35"/>
      <c r="Z698" s="35"/>
      <c r="AA698" s="35"/>
      <c r="AB698" s="35"/>
      <c r="AC698" s="35"/>
      <c r="AD698" s="35"/>
      <c r="AE698" s="35"/>
      <c r="AR698" s="197" t="s">
        <v>283</v>
      </c>
      <c r="AT698" s="197" t="s">
        <v>160</v>
      </c>
      <c r="AU698" s="197" t="s">
        <v>85</v>
      </c>
      <c r="AY698" s="18" t="s">
        <v>158</v>
      </c>
      <c r="BE698" s="198">
        <f t="shared" si="114"/>
        <v>0</v>
      </c>
      <c r="BF698" s="198">
        <f t="shared" si="115"/>
        <v>0</v>
      </c>
      <c r="BG698" s="198">
        <f t="shared" si="116"/>
        <v>0</v>
      </c>
      <c r="BH698" s="198">
        <f t="shared" si="117"/>
        <v>0</v>
      </c>
      <c r="BI698" s="198">
        <f t="shared" si="118"/>
        <v>0</v>
      </c>
      <c r="BJ698" s="18" t="s">
        <v>8</v>
      </c>
      <c r="BK698" s="198">
        <f t="shared" si="119"/>
        <v>0</v>
      </c>
      <c r="BL698" s="18" t="s">
        <v>283</v>
      </c>
      <c r="BM698" s="197" t="s">
        <v>6141</v>
      </c>
    </row>
    <row r="699" spans="1:65" s="2" customFormat="1" ht="21.75" customHeight="1">
      <c r="A699" s="35"/>
      <c r="B699" s="36"/>
      <c r="C699" s="187" t="s">
        <v>2091</v>
      </c>
      <c r="D699" s="187" t="s">
        <v>160</v>
      </c>
      <c r="E699" s="188" t="s">
        <v>6142</v>
      </c>
      <c r="F699" s="189" t="s">
        <v>6143</v>
      </c>
      <c r="G699" s="190" t="s">
        <v>498</v>
      </c>
      <c r="H699" s="191">
        <v>4</v>
      </c>
      <c r="I699" s="192"/>
      <c r="J699" s="191">
        <f t="shared" si="110"/>
        <v>0</v>
      </c>
      <c r="K699" s="189" t="s">
        <v>1</v>
      </c>
      <c r="L699" s="40"/>
      <c r="M699" s="193" t="s">
        <v>1</v>
      </c>
      <c r="N699" s="194" t="s">
        <v>41</v>
      </c>
      <c r="O699" s="72"/>
      <c r="P699" s="195">
        <f t="shared" si="111"/>
        <v>0</v>
      </c>
      <c r="Q699" s="195">
        <v>0</v>
      </c>
      <c r="R699" s="195">
        <f t="shared" si="112"/>
        <v>0</v>
      </c>
      <c r="S699" s="195">
        <v>0</v>
      </c>
      <c r="T699" s="196">
        <f t="shared" si="113"/>
        <v>0</v>
      </c>
      <c r="U699" s="35"/>
      <c r="V699" s="35"/>
      <c r="W699" s="35"/>
      <c r="X699" s="35"/>
      <c r="Y699" s="35"/>
      <c r="Z699" s="35"/>
      <c r="AA699" s="35"/>
      <c r="AB699" s="35"/>
      <c r="AC699" s="35"/>
      <c r="AD699" s="35"/>
      <c r="AE699" s="35"/>
      <c r="AR699" s="197" t="s">
        <v>283</v>
      </c>
      <c r="AT699" s="197" t="s">
        <v>160</v>
      </c>
      <c r="AU699" s="197" t="s">
        <v>85</v>
      </c>
      <c r="AY699" s="18" t="s">
        <v>158</v>
      </c>
      <c r="BE699" s="198">
        <f t="shared" si="114"/>
        <v>0</v>
      </c>
      <c r="BF699" s="198">
        <f t="shared" si="115"/>
        <v>0</v>
      </c>
      <c r="BG699" s="198">
        <f t="shared" si="116"/>
        <v>0</v>
      </c>
      <c r="BH699" s="198">
        <f t="shared" si="117"/>
        <v>0</v>
      </c>
      <c r="BI699" s="198">
        <f t="shared" si="118"/>
        <v>0</v>
      </c>
      <c r="BJ699" s="18" t="s">
        <v>8</v>
      </c>
      <c r="BK699" s="198">
        <f t="shared" si="119"/>
        <v>0</v>
      </c>
      <c r="BL699" s="18" t="s">
        <v>283</v>
      </c>
      <c r="BM699" s="197" t="s">
        <v>6144</v>
      </c>
    </row>
    <row r="700" spans="1:65" s="2" customFormat="1" ht="24">
      <c r="A700" s="35"/>
      <c r="B700" s="36"/>
      <c r="C700" s="187" t="s">
        <v>2095</v>
      </c>
      <c r="D700" s="187" t="s">
        <v>160</v>
      </c>
      <c r="E700" s="188" t="s">
        <v>6011</v>
      </c>
      <c r="F700" s="189" t="s">
        <v>6012</v>
      </c>
      <c r="G700" s="190" t="s">
        <v>309</v>
      </c>
      <c r="H700" s="191">
        <v>8</v>
      </c>
      <c r="I700" s="192"/>
      <c r="J700" s="191">
        <f t="shared" si="110"/>
        <v>0</v>
      </c>
      <c r="K700" s="189" t="s">
        <v>1</v>
      </c>
      <c r="L700" s="40"/>
      <c r="M700" s="193" t="s">
        <v>1</v>
      </c>
      <c r="N700" s="194" t="s">
        <v>41</v>
      </c>
      <c r="O700" s="72"/>
      <c r="P700" s="195">
        <f t="shared" si="111"/>
        <v>0</v>
      </c>
      <c r="Q700" s="195">
        <v>0</v>
      </c>
      <c r="R700" s="195">
        <f t="shared" si="112"/>
        <v>0</v>
      </c>
      <c r="S700" s="195">
        <v>0</v>
      </c>
      <c r="T700" s="196">
        <f t="shared" si="113"/>
        <v>0</v>
      </c>
      <c r="U700" s="35"/>
      <c r="V700" s="35"/>
      <c r="W700" s="35"/>
      <c r="X700" s="35"/>
      <c r="Y700" s="35"/>
      <c r="Z700" s="35"/>
      <c r="AA700" s="35"/>
      <c r="AB700" s="35"/>
      <c r="AC700" s="35"/>
      <c r="AD700" s="35"/>
      <c r="AE700" s="35"/>
      <c r="AR700" s="197" t="s">
        <v>283</v>
      </c>
      <c r="AT700" s="197" t="s">
        <v>160</v>
      </c>
      <c r="AU700" s="197" t="s">
        <v>85</v>
      </c>
      <c r="AY700" s="18" t="s">
        <v>158</v>
      </c>
      <c r="BE700" s="198">
        <f t="shared" si="114"/>
        <v>0</v>
      </c>
      <c r="BF700" s="198">
        <f t="shared" si="115"/>
        <v>0</v>
      </c>
      <c r="BG700" s="198">
        <f t="shared" si="116"/>
        <v>0</v>
      </c>
      <c r="BH700" s="198">
        <f t="shared" si="117"/>
        <v>0</v>
      </c>
      <c r="BI700" s="198">
        <f t="shared" si="118"/>
        <v>0</v>
      </c>
      <c r="BJ700" s="18" t="s">
        <v>8</v>
      </c>
      <c r="BK700" s="198">
        <f t="shared" si="119"/>
        <v>0</v>
      </c>
      <c r="BL700" s="18" t="s">
        <v>283</v>
      </c>
      <c r="BM700" s="197" t="s">
        <v>6145</v>
      </c>
    </row>
    <row r="701" spans="1:65" s="2" customFormat="1" ht="24">
      <c r="A701" s="35"/>
      <c r="B701" s="36"/>
      <c r="C701" s="187" t="s">
        <v>2099</v>
      </c>
      <c r="D701" s="187" t="s">
        <v>160</v>
      </c>
      <c r="E701" s="188" t="s">
        <v>3768</v>
      </c>
      <c r="F701" s="189" t="s">
        <v>3486</v>
      </c>
      <c r="G701" s="190" t="s">
        <v>309</v>
      </c>
      <c r="H701" s="191">
        <v>3</v>
      </c>
      <c r="I701" s="192"/>
      <c r="J701" s="191">
        <f t="shared" si="110"/>
        <v>0</v>
      </c>
      <c r="K701" s="189" t="s">
        <v>1</v>
      </c>
      <c r="L701" s="40"/>
      <c r="M701" s="193" t="s">
        <v>1</v>
      </c>
      <c r="N701" s="194" t="s">
        <v>41</v>
      </c>
      <c r="O701" s="72"/>
      <c r="P701" s="195">
        <f t="shared" si="111"/>
        <v>0</v>
      </c>
      <c r="Q701" s="195">
        <v>0</v>
      </c>
      <c r="R701" s="195">
        <f t="shared" si="112"/>
        <v>0</v>
      </c>
      <c r="S701" s="195">
        <v>0</v>
      </c>
      <c r="T701" s="196">
        <f t="shared" si="113"/>
        <v>0</v>
      </c>
      <c r="U701" s="35"/>
      <c r="V701" s="35"/>
      <c r="W701" s="35"/>
      <c r="X701" s="35"/>
      <c r="Y701" s="35"/>
      <c r="Z701" s="35"/>
      <c r="AA701" s="35"/>
      <c r="AB701" s="35"/>
      <c r="AC701" s="35"/>
      <c r="AD701" s="35"/>
      <c r="AE701" s="35"/>
      <c r="AR701" s="197" t="s">
        <v>283</v>
      </c>
      <c r="AT701" s="197" t="s">
        <v>160</v>
      </c>
      <c r="AU701" s="197" t="s">
        <v>85</v>
      </c>
      <c r="AY701" s="18" t="s">
        <v>158</v>
      </c>
      <c r="BE701" s="198">
        <f t="shared" si="114"/>
        <v>0</v>
      </c>
      <c r="BF701" s="198">
        <f t="shared" si="115"/>
        <v>0</v>
      </c>
      <c r="BG701" s="198">
        <f t="shared" si="116"/>
        <v>0</v>
      </c>
      <c r="BH701" s="198">
        <f t="shared" si="117"/>
        <v>0</v>
      </c>
      <c r="BI701" s="198">
        <f t="shared" si="118"/>
        <v>0</v>
      </c>
      <c r="BJ701" s="18" t="s">
        <v>8</v>
      </c>
      <c r="BK701" s="198">
        <f t="shared" si="119"/>
        <v>0</v>
      </c>
      <c r="BL701" s="18" t="s">
        <v>283</v>
      </c>
      <c r="BM701" s="197" t="s">
        <v>6146</v>
      </c>
    </row>
    <row r="702" spans="1:65" s="2" customFormat="1" ht="24">
      <c r="A702" s="35"/>
      <c r="B702" s="36"/>
      <c r="C702" s="187" t="s">
        <v>2103</v>
      </c>
      <c r="D702" s="187" t="s">
        <v>160</v>
      </c>
      <c r="E702" s="188" t="s">
        <v>3802</v>
      </c>
      <c r="F702" s="189" t="s">
        <v>3494</v>
      </c>
      <c r="G702" s="190" t="s">
        <v>309</v>
      </c>
      <c r="H702" s="191">
        <v>21</v>
      </c>
      <c r="I702" s="192"/>
      <c r="J702" s="191">
        <f t="shared" si="110"/>
        <v>0</v>
      </c>
      <c r="K702" s="189" t="s">
        <v>1</v>
      </c>
      <c r="L702" s="40"/>
      <c r="M702" s="193" t="s">
        <v>1</v>
      </c>
      <c r="N702" s="194" t="s">
        <v>41</v>
      </c>
      <c r="O702" s="72"/>
      <c r="P702" s="195">
        <f t="shared" si="111"/>
        <v>0</v>
      </c>
      <c r="Q702" s="195">
        <v>0</v>
      </c>
      <c r="R702" s="195">
        <f t="shared" si="112"/>
        <v>0</v>
      </c>
      <c r="S702" s="195">
        <v>0</v>
      </c>
      <c r="T702" s="196">
        <f t="shared" si="113"/>
        <v>0</v>
      </c>
      <c r="U702" s="35"/>
      <c r="V702" s="35"/>
      <c r="W702" s="35"/>
      <c r="X702" s="35"/>
      <c r="Y702" s="35"/>
      <c r="Z702" s="35"/>
      <c r="AA702" s="35"/>
      <c r="AB702" s="35"/>
      <c r="AC702" s="35"/>
      <c r="AD702" s="35"/>
      <c r="AE702" s="35"/>
      <c r="AR702" s="197" t="s">
        <v>283</v>
      </c>
      <c r="AT702" s="197" t="s">
        <v>160</v>
      </c>
      <c r="AU702" s="197" t="s">
        <v>85</v>
      </c>
      <c r="AY702" s="18" t="s">
        <v>158</v>
      </c>
      <c r="BE702" s="198">
        <f t="shared" si="114"/>
        <v>0</v>
      </c>
      <c r="BF702" s="198">
        <f t="shared" si="115"/>
        <v>0</v>
      </c>
      <c r="BG702" s="198">
        <f t="shared" si="116"/>
        <v>0</v>
      </c>
      <c r="BH702" s="198">
        <f t="shared" si="117"/>
        <v>0</v>
      </c>
      <c r="BI702" s="198">
        <f t="shared" si="118"/>
        <v>0</v>
      </c>
      <c r="BJ702" s="18" t="s">
        <v>8</v>
      </c>
      <c r="BK702" s="198">
        <f t="shared" si="119"/>
        <v>0</v>
      </c>
      <c r="BL702" s="18" t="s">
        <v>283</v>
      </c>
      <c r="BM702" s="197" t="s">
        <v>6147</v>
      </c>
    </row>
    <row r="703" spans="1:65" s="2" customFormat="1" ht="24">
      <c r="A703" s="35"/>
      <c r="B703" s="36"/>
      <c r="C703" s="187" t="s">
        <v>2107</v>
      </c>
      <c r="D703" s="187" t="s">
        <v>160</v>
      </c>
      <c r="E703" s="188" t="s">
        <v>3699</v>
      </c>
      <c r="F703" s="189" t="s">
        <v>3604</v>
      </c>
      <c r="G703" s="190" t="s">
        <v>309</v>
      </c>
      <c r="H703" s="191">
        <v>13</v>
      </c>
      <c r="I703" s="192"/>
      <c r="J703" s="191">
        <f t="shared" si="110"/>
        <v>0</v>
      </c>
      <c r="K703" s="189" t="s">
        <v>1</v>
      </c>
      <c r="L703" s="40"/>
      <c r="M703" s="193" t="s">
        <v>1</v>
      </c>
      <c r="N703" s="194" t="s">
        <v>41</v>
      </c>
      <c r="O703" s="72"/>
      <c r="P703" s="195">
        <f t="shared" si="111"/>
        <v>0</v>
      </c>
      <c r="Q703" s="195">
        <v>0</v>
      </c>
      <c r="R703" s="195">
        <f t="shared" si="112"/>
        <v>0</v>
      </c>
      <c r="S703" s="195">
        <v>0</v>
      </c>
      <c r="T703" s="196">
        <f t="shared" si="113"/>
        <v>0</v>
      </c>
      <c r="U703" s="35"/>
      <c r="V703" s="35"/>
      <c r="W703" s="35"/>
      <c r="X703" s="35"/>
      <c r="Y703" s="35"/>
      <c r="Z703" s="35"/>
      <c r="AA703" s="35"/>
      <c r="AB703" s="35"/>
      <c r="AC703" s="35"/>
      <c r="AD703" s="35"/>
      <c r="AE703" s="35"/>
      <c r="AR703" s="197" t="s">
        <v>283</v>
      </c>
      <c r="AT703" s="197" t="s">
        <v>160</v>
      </c>
      <c r="AU703" s="197" t="s">
        <v>85</v>
      </c>
      <c r="AY703" s="18" t="s">
        <v>158</v>
      </c>
      <c r="BE703" s="198">
        <f t="shared" si="114"/>
        <v>0</v>
      </c>
      <c r="BF703" s="198">
        <f t="shared" si="115"/>
        <v>0</v>
      </c>
      <c r="BG703" s="198">
        <f t="shared" si="116"/>
        <v>0</v>
      </c>
      <c r="BH703" s="198">
        <f t="shared" si="117"/>
        <v>0</v>
      </c>
      <c r="BI703" s="198">
        <f t="shared" si="118"/>
        <v>0</v>
      </c>
      <c r="BJ703" s="18" t="s">
        <v>8</v>
      </c>
      <c r="BK703" s="198">
        <f t="shared" si="119"/>
        <v>0</v>
      </c>
      <c r="BL703" s="18" t="s">
        <v>283</v>
      </c>
      <c r="BM703" s="197" t="s">
        <v>6148</v>
      </c>
    </row>
    <row r="704" spans="1:65" s="2" customFormat="1" ht="24">
      <c r="A704" s="35"/>
      <c r="B704" s="36"/>
      <c r="C704" s="187" t="s">
        <v>2111</v>
      </c>
      <c r="D704" s="187" t="s">
        <v>160</v>
      </c>
      <c r="E704" s="188" t="s">
        <v>3610</v>
      </c>
      <c r="F704" s="189" t="s">
        <v>3502</v>
      </c>
      <c r="G704" s="190" t="s">
        <v>309</v>
      </c>
      <c r="H704" s="191">
        <v>33</v>
      </c>
      <c r="I704" s="192"/>
      <c r="J704" s="191">
        <f t="shared" si="110"/>
        <v>0</v>
      </c>
      <c r="K704" s="189" t="s">
        <v>1</v>
      </c>
      <c r="L704" s="40"/>
      <c r="M704" s="193" t="s">
        <v>1</v>
      </c>
      <c r="N704" s="194" t="s">
        <v>41</v>
      </c>
      <c r="O704" s="72"/>
      <c r="P704" s="195">
        <f t="shared" si="111"/>
        <v>0</v>
      </c>
      <c r="Q704" s="195">
        <v>0</v>
      </c>
      <c r="R704" s="195">
        <f t="shared" si="112"/>
        <v>0</v>
      </c>
      <c r="S704" s="195">
        <v>0</v>
      </c>
      <c r="T704" s="196">
        <f t="shared" si="113"/>
        <v>0</v>
      </c>
      <c r="U704" s="35"/>
      <c r="V704" s="35"/>
      <c r="W704" s="35"/>
      <c r="X704" s="35"/>
      <c r="Y704" s="35"/>
      <c r="Z704" s="35"/>
      <c r="AA704" s="35"/>
      <c r="AB704" s="35"/>
      <c r="AC704" s="35"/>
      <c r="AD704" s="35"/>
      <c r="AE704" s="35"/>
      <c r="AR704" s="197" t="s">
        <v>283</v>
      </c>
      <c r="AT704" s="197" t="s">
        <v>160</v>
      </c>
      <c r="AU704" s="197" t="s">
        <v>85</v>
      </c>
      <c r="AY704" s="18" t="s">
        <v>158</v>
      </c>
      <c r="BE704" s="198">
        <f t="shared" si="114"/>
        <v>0</v>
      </c>
      <c r="BF704" s="198">
        <f t="shared" si="115"/>
        <v>0</v>
      </c>
      <c r="BG704" s="198">
        <f t="shared" si="116"/>
        <v>0</v>
      </c>
      <c r="BH704" s="198">
        <f t="shared" si="117"/>
        <v>0</v>
      </c>
      <c r="BI704" s="198">
        <f t="shared" si="118"/>
        <v>0</v>
      </c>
      <c r="BJ704" s="18" t="s">
        <v>8</v>
      </c>
      <c r="BK704" s="198">
        <f t="shared" si="119"/>
        <v>0</v>
      </c>
      <c r="BL704" s="18" t="s">
        <v>283</v>
      </c>
      <c r="BM704" s="197" t="s">
        <v>6149</v>
      </c>
    </row>
    <row r="705" spans="1:65" s="2" customFormat="1" ht="24">
      <c r="A705" s="35"/>
      <c r="B705" s="36"/>
      <c r="C705" s="187" t="s">
        <v>2115</v>
      </c>
      <c r="D705" s="187" t="s">
        <v>160</v>
      </c>
      <c r="E705" s="188" t="s">
        <v>6017</v>
      </c>
      <c r="F705" s="189" t="s">
        <v>3506</v>
      </c>
      <c r="G705" s="190" t="s">
        <v>309</v>
      </c>
      <c r="H705" s="191">
        <v>6</v>
      </c>
      <c r="I705" s="192"/>
      <c r="J705" s="191">
        <f t="shared" si="110"/>
        <v>0</v>
      </c>
      <c r="K705" s="189" t="s">
        <v>1</v>
      </c>
      <c r="L705" s="40"/>
      <c r="M705" s="193" t="s">
        <v>1</v>
      </c>
      <c r="N705" s="194" t="s">
        <v>41</v>
      </c>
      <c r="O705" s="72"/>
      <c r="P705" s="195">
        <f t="shared" si="111"/>
        <v>0</v>
      </c>
      <c r="Q705" s="195">
        <v>0</v>
      </c>
      <c r="R705" s="195">
        <f t="shared" si="112"/>
        <v>0</v>
      </c>
      <c r="S705" s="195">
        <v>0</v>
      </c>
      <c r="T705" s="196">
        <f t="shared" si="113"/>
        <v>0</v>
      </c>
      <c r="U705" s="35"/>
      <c r="V705" s="35"/>
      <c r="W705" s="35"/>
      <c r="X705" s="35"/>
      <c r="Y705" s="35"/>
      <c r="Z705" s="35"/>
      <c r="AA705" s="35"/>
      <c r="AB705" s="35"/>
      <c r="AC705" s="35"/>
      <c r="AD705" s="35"/>
      <c r="AE705" s="35"/>
      <c r="AR705" s="197" t="s">
        <v>283</v>
      </c>
      <c r="AT705" s="197" t="s">
        <v>160</v>
      </c>
      <c r="AU705" s="197" t="s">
        <v>85</v>
      </c>
      <c r="AY705" s="18" t="s">
        <v>158</v>
      </c>
      <c r="BE705" s="198">
        <f t="shared" si="114"/>
        <v>0</v>
      </c>
      <c r="BF705" s="198">
        <f t="shared" si="115"/>
        <v>0</v>
      </c>
      <c r="BG705" s="198">
        <f t="shared" si="116"/>
        <v>0</v>
      </c>
      <c r="BH705" s="198">
        <f t="shared" si="117"/>
        <v>0</v>
      </c>
      <c r="BI705" s="198">
        <f t="shared" si="118"/>
        <v>0</v>
      </c>
      <c r="BJ705" s="18" t="s">
        <v>8</v>
      </c>
      <c r="BK705" s="198">
        <f t="shared" si="119"/>
        <v>0</v>
      </c>
      <c r="BL705" s="18" t="s">
        <v>283</v>
      </c>
      <c r="BM705" s="197" t="s">
        <v>6150</v>
      </c>
    </row>
    <row r="706" spans="1:65" s="2" customFormat="1" ht="24">
      <c r="A706" s="35"/>
      <c r="B706" s="36"/>
      <c r="C706" s="187" t="s">
        <v>2119</v>
      </c>
      <c r="D706" s="187" t="s">
        <v>160</v>
      </c>
      <c r="E706" s="188" t="s">
        <v>6019</v>
      </c>
      <c r="F706" s="189" t="s">
        <v>3510</v>
      </c>
      <c r="G706" s="190" t="s">
        <v>309</v>
      </c>
      <c r="H706" s="191">
        <v>2</v>
      </c>
      <c r="I706" s="192"/>
      <c r="J706" s="191">
        <f t="shared" si="110"/>
        <v>0</v>
      </c>
      <c r="K706" s="189" t="s">
        <v>1</v>
      </c>
      <c r="L706" s="40"/>
      <c r="M706" s="193" t="s">
        <v>1</v>
      </c>
      <c r="N706" s="194" t="s">
        <v>41</v>
      </c>
      <c r="O706" s="72"/>
      <c r="P706" s="195">
        <f t="shared" si="111"/>
        <v>0</v>
      </c>
      <c r="Q706" s="195">
        <v>0</v>
      </c>
      <c r="R706" s="195">
        <f t="shared" si="112"/>
        <v>0</v>
      </c>
      <c r="S706" s="195">
        <v>0</v>
      </c>
      <c r="T706" s="196">
        <f t="shared" si="113"/>
        <v>0</v>
      </c>
      <c r="U706" s="35"/>
      <c r="V706" s="35"/>
      <c r="W706" s="35"/>
      <c r="X706" s="35"/>
      <c r="Y706" s="35"/>
      <c r="Z706" s="35"/>
      <c r="AA706" s="35"/>
      <c r="AB706" s="35"/>
      <c r="AC706" s="35"/>
      <c r="AD706" s="35"/>
      <c r="AE706" s="35"/>
      <c r="AR706" s="197" t="s">
        <v>283</v>
      </c>
      <c r="AT706" s="197" t="s">
        <v>160</v>
      </c>
      <c r="AU706" s="197" t="s">
        <v>85</v>
      </c>
      <c r="AY706" s="18" t="s">
        <v>158</v>
      </c>
      <c r="BE706" s="198">
        <f t="shared" si="114"/>
        <v>0</v>
      </c>
      <c r="BF706" s="198">
        <f t="shared" si="115"/>
        <v>0</v>
      </c>
      <c r="BG706" s="198">
        <f t="shared" si="116"/>
        <v>0</v>
      </c>
      <c r="BH706" s="198">
        <f t="shared" si="117"/>
        <v>0</v>
      </c>
      <c r="BI706" s="198">
        <f t="shared" si="118"/>
        <v>0</v>
      </c>
      <c r="BJ706" s="18" t="s">
        <v>8</v>
      </c>
      <c r="BK706" s="198">
        <f t="shared" si="119"/>
        <v>0</v>
      </c>
      <c r="BL706" s="18" t="s">
        <v>283</v>
      </c>
      <c r="BM706" s="197" t="s">
        <v>6151</v>
      </c>
    </row>
    <row r="707" spans="1:65" s="2" customFormat="1" ht="16.5" customHeight="1">
      <c r="A707" s="35"/>
      <c r="B707" s="36"/>
      <c r="C707" s="187" t="s">
        <v>2123</v>
      </c>
      <c r="D707" s="187" t="s">
        <v>160</v>
      </c>
      <c r="E707" s="188" t="s">
        <v>3122</v>
      </c>
      <c r="F707" s="189" t="s">
        <v>1738</v>
      </c>
      <c r="G707" s="190" t="s">
        <v>1739</v>
      </c>
      <c r="H707" s="191">
        <v>50</v>
      </c>
      <c r="I707" s="192"/>
      <c r="J707" s="191">
        <f t="shared" si="110"/>
        <v>0</v>
      </c>
      <c r="K707" s="189" t="s">
        <v>1</v>
      </c>
      <c r="L707" s="40"/>
      <c r="M707" s="193" t="s">
        <v>1</v>
      </c>
      <c r="N707" s="194" t="s">
        <v>41</v>
      </c>
      <c r="O707" s="72"/>
      <c r="P707" s="195">
        <f t="shared" si="111"/>
        <v>0</v>
      </c>
      <c r="Q707" s="195">
        <v>0</v>
      </c>
      <c r="R707" s="195">
        <f t="shared" si="112"/>
        <v>0</v>
      </c>
      <c r="S707" s="195">
        <v>0</v>
      </c>
      <c r="T707" s="196">
        <f t="shared" si="113"/>
        <v>0</v>
      </c>
      <c r="U707" s="35"/>
      <c r="V707" s="35"/>
      <c r="W707" s="35"/>
      <c r="X707" s="35"/>
      <c r="Y707" s="35"/>
      <c r="Z707" s="35"/>
      <c r="AA707" s="35"/>
      <c r="AB707" s="35"/>
      <c r="AC707" s="35"/>
      <c r="AD707" s="35"/>
      <c r="AE707" s="35"/>
      <c r="AR707" s="197" t="s">
        <v>283</v>
      </c>
      <c r="AT707" s="197" t="s">
        <v>160</v>
      </c>
      <c r="AU707" s="197" t="s">
        <v>85</v>
      </c>
      <c r="AY707" s="18" t="s">
        <v>158</v>
      </c>
      <c r="BE707" s="198">
        <f t="shared" si="114"/>
        <v>0</v>
      </c>
      <c r="BF707" s="198">
        <f t="shared" si="115"/>
        <v>0</v>
      </c>
      <c r="BG707" s="198">
        <f t="shared" si="116"/>
        <v>0</v>
      </c>
      <c r="BH707" s="198">
        <f t="shared" si="117"/>
        <v>0</v>
      </c>
      <c r="BI707" s="198">
        <f t="shared" si="118"/>
        <v>0</v>
      </c>
      <c r="BJ707" s="18" t="s">
        <v>8</v>
      </c>
      <c r="BK707" s="198">
        <f t="shared" si="119"/>
        <v>0</v>
      </c>
      <c r="BL707" s="18" t="s">
        <v>283</v>
      </c>
      <c r="BM707" s="197" t="s">
        <v>6152</v>
      </c>
    </row>
    <row r="708" spans="1:65" s="2" customFormat="1" ht="24">
      <c r="A708" s="35"/>
      <c r="B708" s="36"/>
      <c r="C708" s="187" t="s">
        <v>2127</v>
      </c>
      <c r="D708" s="187" t="s">
        <v>160</v>
      </c>
      <c r="E708" s="188" t="s">
        <v>3125</v>
      </c>
      <c r="F708" s="189" t="s">
        <v>3126</v>
      </c>
      <c r="G708" s="190" t="s">
        <v>163</v>
      </c>
      <c r="H708" s="191">
        <v>40</v>
      </c>
      <c r="I708" s="192"/>
      <c r="J708" s="191">
        <f t="shared" si="110"/>
        <v>0</v>
      </c>
      <c r="K708" s="189" t="s">
        <v>1</v>
      </c>
      <c r="L708" s="40"/>
      <c r="M708" s="193" t="s">
        <v>1</v>
      </c>
      <c r="N708" s="194" t="s">
        <v>41</v>
      </c>
      <c r="O708" s="72"/>
      <c r="P708" s="195">
        <f t="shared" si="111"/>
        <v>0</v>
      </c>
      <c r="Q708" s="195">
        <v>0</v>
      </c>
      <c r="R708" s="195">
        <f t="shared" si="112"/>
        <v>0</v>
      </c>
      <c r="S708" s="195">
        <v>0</v>
      </c>
      <c r="T708" s="196">
        <f t="shared" si="113"/>
        <v>0</v>
      </c>
      <c r="U708" s="35"/>
      <c r="V708" s="35"/>
      <c r="W708" s="35"/>
      <c r="X708" s="35"/>
      <c r="Y708" s="35"/>
      <c r="Z708" s="35"/>
      <c r="AA708" s="35"/>
      <c r="AB708" s="35"/>
      <c r="AC708" s="35"/>
      <c r="AD708" s="35"/>
      <c r="AE708" s="35"/>
      <c r="AR708" s="197" t="s">
        <v>283</v>
      </c>
      <c r="AT708" s="197" t="s">
        <v>160</v>
      </c>
      <c r="AU708" s="197" t="s">
        <v>85</v>
      </c>
      <c r="AY708" s="18" t="s">
        <v>158</v>
      </c>
      <c r="BE708" s="198">
        <f t="shared" si="114"/>
        <v>0</v>
      </c>
      <c r="BF708" s="198">
        <f t="shared" si="115"/>
        <v>0</v>
      </c>
      <c r="BG708" s="198">
        <f t="shared" si="116"/>
        <v>0</v>
      </c>
      <c r="BH708" s="198">
        <f t="shared" si="117"/>
        <v>0</v>
      </c>
      <c r="BI708" s="198">
        <f t="shared" si="118"/>
        <v>0</v>
      </c>
      <c r="BJ708" s="18" t="s">
        <v>8</v>
      </c>
      <c r="BK708" s="198">
        <f t="shared" si="119"/>
        <v>0</v>
      </c>
      <c r="BL708" s="18" t="s">
        <v>283</v>
      </c>
      <c r="BM708" s="197" t="s">
        <v>6153</v>
      </c>
    </row>
    <row r="709" spans="1:65" s="2" customFormat="1" ht="16.5" customHeight="1">
      <c r="A709" s="35"/>
      <c r="B709" s="36"/>
      <c r="C709" s="187" t="s">
        <v>2131</v>
      </c>
      <c r="D709" s="187" t="s">
        <v>160</v>
      </c>
      <c r="E709" s="188" t="s">
        <v>6154</v>
      </c>
      <c r="F709" s="189" t="s">
        <v>6155</v>
      </c>
      <c r="G709" s="190" t="s">
        <v>1718</v>
      </c>
      <c r="H709" s="191">
        <v>4</v>
      </c>
      <c r="I709" s="192"/>
      <c r="J709" s="191">
        <f t="shared" ref="J709:J740" si="120">ROUND(I709*H709,0)</f>
        <v>0</v>
      </c>
      <c r="K709" s="189" t="s">
        <v>1</v>
      </c>
      <c r="L709" s="40"/>
      <c r="M709" s="193" t="s">
        <v>1</v>
      </c>
      <c r="N709" s="194" t="s">
        <v>41</v>
      </c>
      <c r="O709" s="72"/>
      <c r="P709" s="195">
        <f t="shared" ref="P709:P740" si="121">O709*H709</f>
        <v>0</v>
      </c>
      <c r="Q709" s="195">
        <v>0</v>
      </c>
      <c r="R709" s="195">
        <f t="shared" ref="R709:R740" si="122">Q709*H709</f>
        <v>0</v>
      </c>
      <c r="S709" s="195">
        <v>0</v>
      </c>
      <c r="T709" s="196">
        <f t="shared" ref="T709:T740" si="123">S709*H709</f>
        <v>0</v>
      </c>
      <c r="U709" s="35"/>
      <c r="V709" s="35"/>
      <c r="W709" s="35"/>
      <c r="X709" s="35"/>
      <c r="Y709" s="35"/>
      <c r="Z709" s="35"/>
      <c r="AA709" s="35"/>
      <c r="AB709" s="35"/>
      <c r="AC709" s="35"/>
      <c r="AD709" s="35"/>
      <c r="AE709" s="35"/>
      <c r="AR709" s="197" t="s">
        <v>283</v>
      </c>
      <c r="AT709" s="197" t="s">
        <v>160</v>
      </c>
      <c r="AU709" s="197" t="s">
        <v>85</v>
      </c>
      <c r="AY709" s="18" t="s">
        <v>158</v>
      </c>
      <c r="BE709" s="198">
        <f t="shared" ref="BE709:BE716" si="124">IF(N709="základní",J709,0)</f>
        <v>0</v>
      </c>
      <c r="BF709" s="198">
        <f t="shared" ref="BF709:BF716" si="125">IF(N709="snížená",J709,0)</f>
        <v>0</v>
      </c>
      <c r="BG709" s="198">
        <f t="shared" ref="BG709:BG716" si="126">IF(N709="zákl. přenesená",J709,0)</f>
        <v>0</v>
      </c>
      <c r="BH709" s="198">
        <f t="shared" ref="BH709:BH716" si="127">IF(N709="sníž. přenesená",J709,0)</f>
        <v>0</v>
      </c>
      <c r="BI709" s="198">
        <f t="shared" ref="BI709:BI716" si="128">IF(N709="nulová",J709,0)</f>
        <v>0</v>
      </c>
      <c r="BJ709" s="18" t="s">
        <v>8</v>
      </c>
      <c r="BK709" s="198">
        <f t="shared" ref="BK709:BK716" si="129">ROUND(I709*H709,0)</f>
        <v>0</v>
      </c>
      <c r="BL709" s="18" t="s">
        <v>283</v>
      </c>
      <c r="BM709" s="197" t="s">
        <v>6156</v>
      </c>
    </row>
    <row r="710" spans="1:65" s="2" customFormat="1" ht="16.5" customHeight="1">
      <c r="A710" s="35"/>
      <c r="B710" s="36"/>
      <c r="C710" s="187" t="s">
        <v>2135</v>
      </c>
      <c r="D710" s="187" t="s">
        <v>160</v>
      </c>
      <c r="E710" s="188" t="s">
        <v>6157</v>
      </c>
      <c r="F710" s="189" t="s">
        <v>3134</v>
      </c>
      <c r="G710" s="190" t="s">
        <v>498</v>
      </c>
      <c r="H710" s="191">
        <v>1</v>
      </c>
      <c r="I710" s="192"/>
      <c r="J710" s="191">
        <f t="shared" si="120"/>
        <v>0</v>
      </c>
      <c r="K710" s="189" t="s">
        <v>1</v>
      </c>
      <c r="L710" s="40"/>
      <c r="M710" s="193" t="s">
        <v>1</v>
      </c>
      <c r="N710" s="194" t="s">
        <v>41</v>
      </c>
      <c r="O710" s="72"/>
      <c r="P710" s="195">
        <f t="shared" si="121"/>
        <v>0</v>
      </c>
      <c r="Q710" s="195">
        <v>0</v>
      </c>
      <c r="R710" s="195">
        <f t="shared" si="122"/>
        <v>0</v>
      </c>
      <c r="S710" s="195">
        <v>0</v>
      </c>
      <c r="T710" s="196">
        <f t="shared" si="123"/>
        <v>0</v>
      </c>
      <c r="U710" s="35"/>
      <c r="V710" s="35"/>
      <c r="W710" s="35"/>
      <c r="X710" s="35"/>
      <c r="Y710" s="35"/>
      <c r="Z710" s="35"/>
      <c r="AA710" s="35"/>
      <c r="AB710" s="35"/>
      <c r="AC710" s="35"/>
      <c r="AD710" s="35"/>
      <c r="AE710" s="35"/>
      <c r="AR710" s="197" t="s">
        <v>283</v>
      </c>
      <c r="AT710" s="197" t="s">
        <v>160</v>
      </c>
      <c r="AU710" s="197" t="s">
        <v>85</v>
      </c>
      <c r="AY710" s="18" t="s">
        <v>158</v>
      </c>
      <c r="BE710" s="198">
        <f t="shared" si="124"/>
        <v>0</v>
      </c>
      <c r="BF710" s="198">
        <f t="shared" si="125"/>
        <v>0</v>
      </c>
      <c r="BG710" s="198">
        <f t="shared" si="126"/>
        <v>0</v>
      </c>
      <c r="BH710" s="198">
        <f t="shared" si="127"/>
        <v>0</v>
      </c>
      <c r="BI710" s="198">
        <f t="shared" si="128"/>
        <v>0</v>
      </c>
      <c r="BJ710" s="18" t="s">
        <v>8</v>
      </c>
      <c r="BK710" s="198">
        <f t="shared" si="129"/>
        <v>0</v>
      </c>
      <c r="BL710" s="18" t="s">
        <v>283</v>
      </c>
      <c r="BM710" s="197" t="s">
        <v>6158</v>
      </c>
    </row>
    <row r="711" spans="1:65" s="2" customFormat="1" ht="16.5" customHeight="1">
      <c r="A711" s="35"/>
      <c r="B711" s="36"/>
      <c r="C711" s="187" t="s">
        <v>2139</v>
      </c>
      <c r="D711" s="187" t="s">
        <v>160</v>
      </c>
      <c r="E711" s="188" t="s">
        <v>4139</v>
      </c>
      <c r="F711" s="189" t="s">
        <v>1743</v>
      </c>
      <c r="G711" s="190" t="s">
        <v>498</v>
      </c>
      <c r="H711" s="191">
        <v>1</v>
      </c>
      <c r="I711" s="192"/>
      <c r="J711" s="191">
        <f t="shared" si="120"/>
        <v>0</v>
      </c>
      <c r="K711" s="189" t="s">
        <v>1</v>
      </c>
      <c r="L711" s="40"/>
      <c r="M711" s="193" t="s">
        <v>1</v>
      </c>
      <c r="N711" s="194" t="s">
        <v>41</v>
      </c>
      <c r="O711" s="72"/>
      <c r="P711" s="195">
        <f t="shared" si="121"/>
        <v>0</v>
      </c>
      <c r="Q711" s="195">
        <v>0</v>
      </c>
      <c r="R711" s="195">
        <f t="shared" si="122"/>
        <v>0</v>
      </c>
      <c r="S711" s="195">
        <v>0</v>
      </c>
      <c r="T711" s="196">
        <f t="shared" si="123"/>
        <v>0</v>
      </c>
      <c r="U711" s="35"/>
      <c r="V711" s="35"/>
      <c r="W711" s="35"/>
      <c r="X711" s="35"/>
      <c r="Y711" s="35"/>
      <c r="Z711" s="35"/>
      <c r="AA711" s="35"/>
      <c r="AB711" s="35"/>
      <c r="AC711" s="35"/>
      <c r="AD711" s="35"/>
      <c r="AE711" s="35"/>
      <c r="AR711" s="197" t="s">
        <v>283</v>
      </c>
      <c r="AT711" s="197" t="s">
        <v>160</v>
      </c>
      <c r="AU711" s="197" t="s">
        <v>85</v>
      </c>
      <c r="AY711" s="18" t="s">
        <v>158</v>
      </c>
      <c r="BE711" s="198">
        <f t="shared" si="124"/>
        <v>0</v>
      </c>
      <c r="BF711" s="198">
        <f t="shared" si="125"/>
        <v>0</v>
      </c>
      <c r="BG711" s="198">
        <f t="shared" si="126"/>
        <v>0</v>
      </c>
      <c r="BH711" s="198">
        <f t="shared" si="127"/>
        <v>0</v>
      </c>
      <c r="BI711" s="198">
        <f t="shared" si="128"/>
        <v>0</v>
      </c>
      <c r="BJ711" s="18" t="s">
        <v>8</v>
      </c>
      <c r="BK711" s="198">
        <f t="shared" si="129"/>
        <v>0</v>
      </c>
      <c r="BL711" s="18" t="s">
        <v>283</v>
      </c>
      <c r="BM711" s="197" t="s">
        <v>6159</v>
      </c>
    </row>
    <row r="712" spans="1:65" s="2" customFormat="1" ht="16.5" customHeight="1">
      <c r="A712" s="35"/>
      <c r="B712" s="36"/>
      <c r="C712" s="187" t="s">
        <v>2144</v>
      </c>
      <c r="D712" s="187" t="s">
        <v>160</v>
      </c>
      <c r="E712" s="188" t="s">
        <v>4142</v>
      </c>
      <c r="F712" s="189" t="s">
        <v>1752</v>
      </c>
      <c r="G712" s="190" t="s">
        <v>498</v>
      </c>
      <c r="H712" s="191">
        <v>1</v>
      </c>
      <c r="I712" s="192"/>
      <c r="J712" s="191">
        <f t="shared" si="120"/>
        <v>0</v>
      </c>
      <c r="K712" s="189" t="s">
        <v>1</v>
      </c>
      <c r="L712" s="40"/>
      <c r="M712" s="193" t="s">
        <v>1</v>
      </c>
      <c r="N712" s="194" t="s">
        <v>41</v>
      </c>
      <c r="O712" s="72"/>
      <c r="P712" s="195">
        <f t="shared" si="121"/>
        <v>0</v>
      </c>
      <c r="Q712" s="195">
        <v>0</v>
      </c>
      <c r="R712" s="195">
        <f t="shared" si="122"/>
        <v>0</v>
      </c>
      <c r="S712" s="195">
        <v>0</v>
      </c>
      <c r="T712" s="196">
        <f t="shared" si="123"/>
        <v>0</v>
      </c>
      <c r="U712" s="35"/>
      <c r="V712" s="35"/>
      <c r="W712" s="35"/>
      <c r="X712" s="35"/>
      <c r="Y712" s="35"/>
      <c r="Z712" s="35"/>
      <c r="AA712" s="35"/>
      <c r="AB712" s="35"/>
      <c r="AC712" s="35"/>
      <c r="AD712" s="35"/>
      <c r="AE712" s="35"/>
      <c r="AR712" s="197" t="s">
        <v>283</v>
      </c>
      <c r="AT712" s="197" t="s">
        <v>160</v>
      </c>
      <c r="AU712" s="197" t="s">
        <v>85</v>
      </c>
      <c r="AY712" s="18" t="s">
        <v>158</v>
      </c>
      <c r="BE712" s="198">
        <f t="shared" si="124"/>
        <v>0</v>
      </c>
      <c r="BF712" s="198">
        <f t="shared" si="125"/>
        <v>0</v>
      </c>
      <c r="BG712" s="198">
        <f t="shared" si="126"/>
        <v>0</v>
      </c>
      <c r="BH712" s="198">
        <f t="shared" si="127"/>
        <v>0</v>
      </c>
      <c r="BI712" s="198">
        <f t="shared" si="128"/>
        <v>0</v>
      </c>
      <c r="BJ712" s="18" t="s">
        <v>8</v>
      </c>
      <c r="BK712" s="198">
        <f t="shared" si="129"/>
        <v>0</v>
      </c>
      <c r="BL712" s="18" t="s">
        <v>283</v>
      </c>
      <c r="BM712" s="197" t="s">
        <v>6160</v>
      </c>
    </row>
    <row r="713" spans="1:65" s="2" customFormat="1" ht="16.5" customHeight="1">
      <c r="A713" s="35"/>
      <c r="B713" s="36"/>
      <c r="C713" s="187" t="s">
        <v>2148</v>
      </c>
      <c r="D713" s="187" t="s">
        <v>160</v>
      </c>
      <c r="E713" s="188" t="s">
        <v>3139</v>
      </c>
      <c r="F713" s="189" t="s">
        <v>3140</v>
      </c>
      <c r="G713" s="190" t="s">
        <v>498</v>
      </c>
      <c r="H713" s="191">
        <v>1</v>
      </c>
      <c r="I713" s="192"/>
      <c r="J713" s="191">
        <f t="shared" si="120"/>
        <v>0</v>
      </c>
      <c r="K713" s="189" t="s">
        <v>1</v>
      </c>
      <c r="L713" s="40"/>
      <c r="M713" s="193" t="s">
        <v>1</v>
      </c>
      <c r="N713" s="194" t="s">
        <v>41</v>
      </c>
      <c r="O713" s="72"/>
      <c r="P713" s="195">
        <f t="shared" si="121"/>
        <v>0</v>
      </c>
      <c r="Q713" s="195">
        <v>0</v>
      </c>
      <c r="R713" s="195">
        <f t="shared" si="122"/>
        <v>0</v>
      </c>
      <c r="S713" s="195">
        <v>0</v>
      </c>
      <c r="T713" s="196">
        <f t="shared" si="123"/>
        <v>0</v>
      </c>
      <c r="U713" s="35"/>
      <c r="V713" s="35"/>
      <c r="W713" s="35"/>
      <c r="X713" s="35"/>
      <c r="Y713" s="35"/>
      <c r="Z713" s="35"/>
      <c r="AA713" s="35"/>
      <c r="AB713" s="35"/>
      <c r="AC713" s="35"/>
      <c r="AD713" s="35"/>
      <c r="AE713" s="35"/>
      <c r="AR713" s="197" t="s">
        <v>283</v>
      </c>
      <c r="AT713" s="197" t="s">
        <v>160</v>
      </c>
      <c r="AU713" s="197" t="s">
        <v>85</v>
      </c>
      <c r="AY713" s="18" t="s">
        <v>158</v>
      </c>
      <c r="BE713" s="198">
        <f t="shared" si="124"/>
        <v>0</v>
      </c>
      <c r="BF713" s="198">
        <f t="shared" si="125"/>
        <v>0</v>
      </c>
      <c r="BG713" s="198">
        <f t="shared" si="126"/>
        <v>0</v>
      </c>
      <c r="BH713" s="198">
        <f t="shared" si="127"/>
        <v>0</v>
      </c>
      <c r="BI713" s="198">
        <f t="shared" si="128"/>
        <v>0</v>
      </c>
      <c r="BJ713" s="18" t="s">
        <v>8</v>
      </c>
      <c r="BK713" s="198">
        <f t="shared" si="129"/>
        <v>0</v>
      </c>
      <c r="BL713" s="18" t="s">
        <v>283</v>
      </c>
      <c r="BM713" s="197" t="s">
        <v>6161</v>
      </c>
    </row>
    <row r="714" spans="1:65" s="2" customFormat="1" ht="16.5" customHeight="1">
      <c r="A714" s="35"/>
      <c r="B714" s="36"/>
      <c r="C714" s="187" t="s">
        <v>2152</v>
      </c>
      <c r="D714" s="187" t="s">
        <v>160</v>
      </c>
      <c r="E714" s="188" t="s">
        <v>3143</v>
      </c>
      <c r="F714" s="189" t="s">
        <v>1726</v>
      </c>
      <c r="G714" s="190" t="s">
        <v>1739</v>
      </c>
      <c r="H714" s="191">
        <v>25</v>
      </c>
      <c r="I714" s="192"/>
      <c r="J714" s="191">
        <f t="shared" si="120"/>
        <v>0</v>
      </c>
      <c r="K714" s="189" t="s">
        <v>1</v>
      </c>
      <c r="L714" s="40"/>
      <c r="M714" s="193" t="s">
        <v>1</v>
      </c>
      <c r="N714" s="194" t="s">
        <v>41</v>
      </c>
      <c r="O714" s="72"/>
      <c r="P714" s="195">
        <f t="shared" si="121"/>
        <v>0</v>
      </c>
      <c r="Q714" s="195">
        <v>0</v>
      </c>
      <c r="R714" s="195">
        <f t="shared" si="122"/>
        <v>0</v>
      </c>
      <c r="S714" s="195">
        <v>0</v>
      </c>
      <c r="T714" s="196">
        <f t="shared" si="123"/>
        <v>0</v>
      </c>
      <c r="U714" s="35"/>
      <c r="V714" s="35"/>
      <c r="W714" s="35"/>
      <c r="X714" s="35"/>
      <c r="Y714" s="35"/>
      <c r="Z714" s="35"/>
      <c r="AA714" s="35"/>
      <c r="AB714" s="35"/>
      <c r="AC714" s="35"/>
      <c r="AD714" s="35"/>
      <c r="AE714" s="35"/>
      <c r="AR714" s="197" t="s">
        <v>283</v>
      </c>
      <c r="AT714" s="197" t="s">
        <v>160</v>
      </c>
      <c r="AU714" s="197" t="s">
        <v>85</v>
      </c>
      <c r="AY714" s="18" t="s">
        <v>158</v>
      </c>
      <c r="BE714" s="198">
        <f t="shared" si="124"/>
        <v>0</v>
      </c>
      <c r="BF714" s="198">
        <f t="shared" si="125"/>
        <v>0</v>
      </c>
      <c r="BG714" s="198">
        <f t="shared" si="126"/>
        <v>0</v>
      </c>
      <c r="BH714" s="198">
        <f t="shared" si="127"/>
        <v>0</v>
      </c>
      <c r="BI714" s="198">
        <f t="shared" si="128"/>
        <v>0</v>
      </c>
      <c r="BJ714" s="18" t="s">
        <v>8</v>
      </c>
      <c r="BK714" s="198">
        <f t="shared" si="129"/>
        <v>0</v>
      </c>
      <c r="BL714" s="18" t="s">
        <v>283</v>
      </c>
      <c r="BM714" s="197" t="s">
        <v>6162</v>
      </c>
    </row>
    <row r="715" spans="1:65" s="2" customFormat="1" ht="16.5" customHeight="1">
      <c r="A715" s="35"/>
      <c r="B715" s="36"/>
      <c r="C715" s="187" t="s">
        <v>2156</v>
      </c>
      <c r="D715" s="187" t="s">
        <v>160</v>
      </c>
      <c r="E715" s="188" t="s">
        <v>3146</v>
      </c>
      <c r="F715" s="189" t="s">
        <v>1730</v>
      </c>
      <c r="G715" s="190" t="s">
        <v>498</v>
      </c>
      <c r="H715" s="191">
        <v>1</v>
      </c>
      <c r="I715" s="192"/>
      <c r="J715" s="191">
        <f t="shared" si="120"/>
        <v>0</v>
      </c>
      <c r="K715" s="189" t="s">
        <v>1</v>
      </c>
      <c r="L715" s="40"/>
      <c r="M715" s="193" t="s">
        <v>1</v>
      </c>
      <c r="N715" s="194" t="s">
        <v>41</v>
      </c>
      <c r="O715" s="72"/>
      <c r="P715" s="195">
        <f t="shared" si="121"/>
        <v>0</v>
      </c>
      <c r="Q715" s="195">
        <v>0</v>
      </c>
      <c r="R715" s="195">
        <f t="shared" si="122"/>
        <v>0</v>
      </c>
      <c r="S715" s="195">
        <v>0</v>
      </c>
      <c r="T715" s="196">
        <f t="shared" si="123"/>
        <v>0</v>
      </c>
      <c r="U715" s="35"/>
      <c r="V715" s="35"/>
      <c r="W715" s="35"/>
      <c r="X715" s="35"/>
      <c r="Y715" s="35"/>
      <c r="Z715" s="35"/>
      <c r="AA715" s="35"/>
      <c r="AB715" s="35"/>
      <c r="AC715" s="35"/>
      <c r="AD715" s="35"/>
      <c r="AE715" s="35"/>
      <c r="AR715" s="197" t="s">
        <v>283</v>
      </c>
      <c r="AT715" s="197" t="s">
        <v>160</v>
      </c>
      <c r="AU715" s="197" t="s">
        <v>85</v>
      </c>
      <c r="AY715" s="18" t="s">
        <v>158</v>
      </c>
      <c r="BE715" s="198">
        <f t="shared" si="124"/>
        <v>0</v>
      </c>
      <c r="BF715" s="198">
        <f t="shared" si="125"/>
        <v>0</v>
      </c>
      <c r="BG715" s="198">
        <f t="shared" si="126"/>
        <v>0</v>
      </c>
      <c r="BH715" s="198">
        <f t="shared" si="127"/>
        <v>0</v>
      </c>
      <c r="BI715" s="198">
        <f t="shared" si="128"/>
        <v>0</v>
      </c>
      <c r="BJ715" s="18" t="s">
        <v>8</v>
      </c>
      <c r="BK715" s="198">
        <f t="shared" si="129"/>
        <v>0</v>
      </c>
      <c r="BL715" s="18" t="s">
        <v>283</v>
      </c>
      <c r="BM715" s="197" t="s">
        <v>6163</v>
      </c>
    </row>
    <row r="716" spans="1:65" s="2" customFormat="1" ht="16.5" customHeight="1">
      <c r="A716" s="35"/>
      <c r="B716" s="36"/>
      <c r="C716" s="187" t="s">
        <v>2160</v>
      </c>
      <c r="D716" s="187" t="s">
        <v>160</v>
      </c>
      <c r="E716" s="188" t="s">
        <v>6164</v>
      </c>
      <c r="F716" s="189" t="s">
        <v>3149</v>
      </c>
      <c r="G716" s="190" t="s">
        <v>498</v>
      </c>
      <c r="H716" s="191">
        <v>1</v>
      </c>
      <c r="I716" s="192"/>
      <c r="J716" s="191">
        <f t="shared" si="120"/>
        <v>0</v>
      </c>
      <c r="K716" s="189" t="s">
        <v>1</v>
      </c>
      <c r="L716" s="40"/>
      <c r="M716" s="193" t="s">
        <v>1</v>
      </c>
      <c r="N716" s="194" t="s">
        <v>41</v>
      </c>
      <c r="O716" s="72"/>
      <c r="P716" s="195">
        <f t="shared" si="121"/>
        <v>0</v>
      </c>
      <c r="Q716" s="195">
        <v>0</v>
      </c>
      <c r="R716" s="195">
        <f t="shared" si="122"/>
        <v>0</v>
      </c>
      <c r="S716" s="195">
        <v>0</v>
      </c>
      <c r="T716" s="196">
        <f t="shared" si="123"/>
        <v>0</v>
      </c>
      <c r="U716" s="35"/>
      <c r="V716" s="35"/>
      <c r="W716" s="35"/>
      <c r="X716" s="35"/>
      <c r="Y716" s="35"/>
      <c r="Z716" s="35"/>
      <c r="AA716" s="35"/>
      <c r="AB716" s="35"/>
      <c r="AC716" s="35"/>
      <c r="AD716" s="35"/>
      <c r="AE716" s="35"/>
      <c r="AR716" s="197" t="s">
        <v>283</v>
      </c>
      <c r="AT716" s="197" t="s">
        <v>160</v>
      </c>
      <c r="AU716" s="197" t="s">
        <v>85</v>
      </c>
      <c r="AY716" s="18" t="s">
        <v>158</v>
      </c>
      <c r="BE716" s="198">
        <f t="shared" si="124"/>
        <v>0</v>
      </c>
      <c r="BF716" s="198">
        <f t="shared" si="125"/>
        <v>0</v>
      </c>
      <c r="BG716" s="198">
        <f t="shared" si="126"/>
        <v>0</v>
      </c>
      <c r="BH716" s="198">
        <f t="shared" si="127"/>
        <v>0</v>
      </c>
      <c r="BI716" s="198">
        <f t="shared" si="128"/>
        <v>0</v>
      </c>
      <c r="BJ716" s="18" t="s">
        <v>8</v>
      </c>
      <c r="BK716" s="198">
        <f t="shared" si="129"/>
        <v>0</v>
      </c>
      <c r="BL716" s="18" t="s">
        <v>283</v>
      </c>
      <c r="BM716" s="197" t="s">
        <v>6165</v>
      </c>
    </row>
    <row r="717" spans="1:65" s="12" customFormat="1" ht="22.9" customHeight="1">
      <c r="B717" s="171"/>
      <c r="C717" s="172"/>
      <c r="D717" s="173" t="s">
        <v>75</v>
      </c>
      <c r="E717" s="185" t="s">
        <v>3000</v>
      </c>
      <c r="F717" s="185" t="s">
        <v>3001</v>
      </c>
      <c r="G717" s="172"/>
      <c r="H717" s="172"/>
      <c r="I717" s="175"/>
      <c r="J717" s="186">
        <f>BK717</f>
        <v>0</v>
      </c>
      <c r="K717" s="172"/>
      <c r="L717" s="177"/>
      <c r="M717" s="178"/>
      <c r="N717" s="179"/>
      <c r="O717" s="179"/>
      <c r="P717" s="180">
        <f>SUM(P718:P853)</f>
        <v>0</v>
      </c>
      <c r="Q717" s="179"/>
      <c r="R717" s="180">
        <f>SUM(R718:R853)</f>
        <v>0</v>
      </c>
      <c r="S717" s="179"/>
      <c r="T717" s="181">
        <f>SUM(T718:T853)</f>
        <v>0</v>
      </c>
      <c r="AR717" s="182" t="s">
        <v>85</v>
      </c>
      <c r="AT717" s="183" t="s">
        <v>75</v>
      </c>
      <c r="AU717" s="183" t="s">
        <v>8</v>
      </c>
      <c r="AY717" s="182" t="s">
        <v>158</v>
      </c>
      <c r="BK717" s="184">
        <f>SUM(BK718:BK853)</f>
        <v>0</v>
      </c>
    </row>
    <row r="718" spans="1:65" s="2" customFormat="1" ht="16.5" customHeight="1">
      <c r="A718" s="35"/>
      <c r="B718" s="36"/>
      <c r="C718" s="247" t="s">
        <v>2164</v>
      </c>
      <c r="D718" s="247" t="s">
        <v>250</v>
      </c>
      <c r="E718" s="248" t="s">
        <v>6166</v>
      </c>
      <c r="F718" s="249" t="s">
        <v>5853</v>
      </c>
      <c r="G718" s="250" t="s">
        <v>498</v>
      </c>
      <c r="H718" s="251">
        <v>1</v>
      </c>
      <c r="I718" s="252"/>
      <c r="J718" s="251">
        <f t="shared" ref="J718:J749" si="130">ROUND(I718*H718,0)</f>
        <v>0</v>
      </c>
      <c r="K718" s="249" t="s">
        <v>1</v>
      </c>
      <c r="L718" s="253"/>
      <c r="M718" s="254" t="s">
        <v>1</v>
      </c>
      <c r="N718" s="255" t="s">
        <v>41</v>
      </c>
      <c r="O718" s="72"/>
      <c r="P718" s="195">
        <f t="shared" ref="P718:P749" si="131">O718*H718</f>
        <v>0</v>
      </c>
      <c r="Q718" s="195">
        <v>0</v>
      </c>
      <c r="R718" s="195">
        <f t="shared" ref="R718:R749" si="132">Q718*H718</f>
        <v>0</v>
      </c>
      <c r="S718" s="195">
        <v>0</v>
      </c>
      <c r="T718" s="196">
        <f t="shared" ref="T718:T749" si="133">S718*H718</f>
        <v>0</v>
      </c>
      <c r="U718" s="35"/>
      <c r="V718" s="35"/>
      <c r="W718" s="35"/>
      <c r="X718" s="35"/>
      <c r="Y718" s="35"/>
      <c r="Z718" s="35"/>
      <c r="AA718" s="35"/>
      <c r="AB718" s="35"/>
      <c r="AC718" s="35"/>
      <c r="AD718" s="35"/>
      <c r="AE718" s="35"/>
      <c r="AR718" s="197" t="s">
        <v>373</v>
      </c>
      <c r="AT718" s="197" t="s">
        <v>250</v>
      </c>
      <c r="AU718" s="197" t="s">
        <v>85</v>
      </c>
      <c r="AY718" s="18" t="s">
        <v>158</v>
      </c>
      <c r="BE718" s="198">
        <f t="shared" ref="BE718:BE749" si="134">IF(N718="základní",J718,0)</f>
        <v>0</v>
      </c>
      <c r="BF718" s="198">
        <f t="shared" ref="BF718:BF749" si="135">IF(N718="snížená",J718,0)</f>
        <v>0</v>
      </c>
      <c r="BG718" s="198">
        <f t="shared" ref="BG718:BG749" si="136">IF(N718="zákl. přenesená",J718,0)</f>
        <v>0</v>
      </c>
      <c r="BH718" s="198">
        <f t="shared" ref="BH718:BH749" si="137">IF(N718="sníž. přenesená",J718,0)</f>
        <v>0</v>
      </c>
      <c r="BI718" s="198">
        <f t="shared" ref="BI718:BI749" si="138">IF(N718="nulová",J718,0)</f>
        <v>0</v>
      </c>
      <c r="BJ718" s="18" t="s">
        <v>8</v>
      </c>
      <c r="BK718" s="198">
        <f t="shared" ref="BK718:BK749" si="139">ROUND(I718*H718,0)</f>
        <v>0</v>
      </c>
      <c r="BL718" s="18" t="s">
        <v>283</v>
      </c>
      <c r="BM718" s="197" t="s">
        <v>6167</v>
      </c>
    </row>
    <row r="719" spans="1:65" s="2" customFormat="1" ht="16.5" customHeight="1">
      <c r="A719" s="35"/>
      <c r="B719" s="36"/>
      <c r="C719" s="247" t="s">
        <v>2167</v>
      </c>
      <c r="D719" s="247" t="s">
        <v>250</v>
      </c>
      <c r="E719" s="248" t="s">
        <v>6168</v>
      </c>
      <c r="F719" s="249" t="s">
        <v>5856</v>
      </c>
      <c r="G719" s="250" t="s">
        <v>498</v>
      </c>
      <c r="H719" s="251">
        <v>9</v>
      </c>
      <c r="I719" s="252"/>
      <c r="J719" s="251">
        <f t="shared" si="130"/>
        <v>0</v>
      </c>
      <c r="K719" s="249" t="s">
        <v>1</v>
      </c>
      <c r="L719" s="253"/>
      <c r="M719" s="254" t="s">
        <v>1</v>
      </c>
      <c r="N719" s="255" t="s">
        <v>41</v>
      </c>
      <c r="O719" s="72"/>
      <c r="P719" s="195">
        <f t="shared" si="131"/>
        <v>0</v>
      </c>
      <c r="Q719" s="195">
        <v>0</v>
      </c>
      <c r="R719" s="195">
        <f t="shared" si="132"/>
        <v>0</v>
      </c>
      <c r="S719" s="195">
        <v>0</v>
      </c>
      <c r="T719" s="196">
        <f t="shared" si="133"/>
        <v>0</v>
      </c>
      <c r="U719" s="35"/>
      <c r="V719" s="35"/>
      <c r="W719" s="35"/>
      <c r="X719" s="35"/>
      <c r="Y719" s="35"/>
      <c r="Z719" s="35"/>
      <c r="AA719" s="35"/>
      <c r="AB719" s="35"/>
      <c r="AC719" s="35"/>
      <c r="AD719" s="35"/>
      <c r="AE719" s="35"/>
      <c r="AR719" s="197" t="s">
        <v>373</v>
      </c>
      <c r="AT719" s="197" t="s">
        <v>250</v>
      </c>
      <c r="AU719" s="197" t="s">
        <v>85</v>
      </c>
      <c r="AY719" s="18" t="s">
        <v>158</v>
      </c>
      <c r="BE719" s="198">
        <f t="shared" si="134"/>
        <v>0</v>
      </c>
      <c r="BF719" s="198">
        <f t="shared" si="135"/>
        <v>0</v>
      </c>
      <c r="BG719" s="198">
        <f t="shared" si="136"/>
        <v>0</v>
      </c>
      <c r="BH719" s="198">
        <f t="shared" si="137"/>
        <v>0</v>
      </c>
      <c r="BI719" s="198">
        <f t="shared" si="138"/>
        <v>0</v>
      </c>
      <c r="BJ719" s="18" t="s">
        <v>8</v>
      </c>
      <c r="BK719" s="198">
        <f t="shared" si="139"/>
        <v>0</v>
      </c>
      <c r="BL719" s="18" t="s">
        <v>283</v>
      </c>
      <c r="BM719" s="197" t="s">
        <v>6169</v>
      </c>
    </row>
    <row r="720" spans="1:65" s="2" customFormat="1" ht="16.5" customHeight="1">
      <c r="A720" s="35"/>
      <c r="B720" s="36"/>
      <c r="C720" s="247" t="s">
        <v>2170</v>
      </c>
      <c r="D720" s="247" t="s">
        <v>250</v>
      </c>
      <c r="E720" s="248" t="s">
        <v>6170</v>
      </c>
      <c r="F720" s="249" t="s">
        <v>5859</v>
      </c>
      <c r="G720" s="250" t="s">
        <v>498</v>
      </c>
      <c r="H720" s="251">
        <v>5</v>
      </c>
      <c r="I720" s="252"/>
      <c r="J720" s="251">
        <f t="shared" si="130"/>
        <v>0</v>
      </c>
      <c r="K720" s="249" t="s">
        <v>1</v>
      </c>
      <c r="L720" s="253"/>
      <c r="M720" s="254" t="s">
        <v>1</v>
      </c>
      <c r="N720" s="255" t="s">
        <v>41</v>
      </c>
      <c r="O720" s="72"/>
      <c r="P720" s="195">
        <f t="shared" si="131"/>
        <v>0</v>
      </c>
      <c r="Q720" s="195">
        <v>0</v>
      </c>
      <c r="R720" s="195">
        <f t="shared" si="132"/>
        <v>0</v>
      </c>
      <c r="S720" s="195">
        <v>0</v>
      </c>
      <c r="T720" s="196">
        <f t="shared" si="133"/>
        <v>0</v>
      </c>
      <c r="U720" s="35"/>
      <c r="V720" s="35"/>
      <c r="W720" s="35"/>
      <c r="X720" s="35"/>
      <c r="Y720" s="35"/>
      <c r="Z720" s="35"/>
      <c r="AA720" s="35"/>
      <c r="AB720" s="35"/>
      <c r="AC720" s="35"/>
      <c r="AD720" s="35"/>
      <c r="AE720" s="35"/>
      <c r="AR720" s="197" t="s">
        <v>373</v>
      </c>
      <c r="AT720" s="197" t="s">
        <v>250</v>
      </c>
      <c r="AU720" s="197" t="s">
        <v>85</v>
      </c>
      <c r="AY720" s="18" t="s">
        <v>158</v>
      </c>
      <c r="BE720" s="198">
        <f t="shared" si="134"/>
        <v>0</v>
      </c>
      <c r="BF720" s="198">
        <f t="shared" si="135"/>
        <v>0</v>
      </c>
      <c r="BG720" s="198">
        <f t="shared" si="136"/>
        <v>0</v>
      </c>
      <c r="BH720" s="198">
        <f t="shared" si="137"/>
        <v>0</v>
      </c>
      <c r="BI720" s="198">
        <f t="shared" si="138"/>
        <v>0</v>
      </c>
      <c r="BJ720" s="18" t="s">
        <v>8</v>
      </c>
      <c r="BK720" s="198">
        <f t="shared" si="139"/>
        <v>0</v>
      </c>
      <c r="BL720" s="18" t="s">
        <v>283</v>
      </c>
      <c r="BM720" s="197" t="s">
        <v>6171</v>
      </c>
    </row>
    <row r="721" spans="1:65" s="2" customFormat="1" ht="33" customHeight="1">
      <c r="A721" s="35"/>
      <c r="B721" s="36"/>
      <c r="C721" s="247" t="s">
        <v>2173</v>
      </c>
      <c r="D721" s="247" t="s">
        <v>250</v>
      </c>
      <c r="E721" s="248" t="s">
        <v>6172</v>
      </c>
      <c r="F721" s="249" t="s">
        <v>5862</v>
      </c>
      <c r="G721" s="250" t="s">
        <v>309</v>
      </c>
      <c r="H721" s="251">
        <v>10</v>
      </c>
      <c r="I721" s="252"/>
      <c r="J721" s="251">
        <f t="shared" si="130"/>
        <v>0</v>
      </c>
      <c r="K721" s="249" t="s">
        <v>1</v>
      </c>
      <c r="L721" s="253"/>
      <c r="M721" s="254" t="s">
        <v>1</v>
      </c>
      <c r="N721" s="255" t="s">
        <v>41</v>
      </c>
      <c r="O721" s="72"/>
      <c r="P721" s="195">
        <f t="shared" si="131"/>
        <v>0</v>
      </c>
      <c r="Q721" s="195">
        <v>0</v>
      </c>
      <c r="R721" s="195">
        <f t="shared" si="132"/>
        <v>0</v>
      </c>
      <c r="S721" s="195">
        <v>0</v>
      </c>
      <c r="T721" s="196">
        <f t="shared" si="133"/>
        <v>0</v>
      </c>
      <c r="U721" s="35"/>
      <c r="V721" s="35"/>
      <c r="W721" s="35"/>
      <c r="X721" s="35"/>
      <c r="Y721" s="35"/>
      <c r="Z721" s="35"/>
      <c r="AA721" s="35"/>
      <c r="AB721" s="35"/>
      <c r="AC721" s="35"/>
      <c r="AD721" s="35"/>
      <c r="AE721" s="35"/>
      <c r="AR721" s="197" t="s">
        <v>373</v>
      </c>
      <c r="AT721" s="197" t="s">
        <v>250</v>
      </c>
      <c r="AU721" s="197" t="s">
        <v>85</v>
      </c>
      <c r="AY721" s="18" t="s">
        <v>158</v>
      </c>
      <c r="BE721" s="198">
        <f t="shared" si="134"/>
        <v>0</v>
      </c>
      <c r="BF721" s="198">
        <f t="shared" si="135"/>
        <v>0</v>
      </c>
      <c r="BG721" s="198">
        <f t="shared" si="136"/>
        <v>0</v>
      </c>
      <c r="BH721" s="198">
        <f t="shared" si="137"/>
        <v>0</v>
      </c>
      <c r="BI721" s="198">
        <f t="shared" si="138"/>
        <v>0</v>
      </c>
      <c r="BJ721" s="18" t="s">
        <v>8</v>
      </c>
      <c r="BK721" s="198">
        <f t="shared" si="139"/>
        <v>0</v>
      </c>
      <c r="BL721" s="18" t="s">
        <v>283</v>
      </c>
      <c r="BM721" s="197" t="s">
        <v>6173</v>
      </c>
    </row>
    <row r="722" spans="1:65" s="2" customFormat="1" ht="36">
      <c r="A722" s="35"/>
      <c r="B722" s="36"/>
      <c r="C722" s="247" t="s">
        <v>2176</v>
      </c>
      <c r="D722" s="247" t="s">
        <v>250</v>
      </c>
      <c r="E722" s="248" t="s">
        <v>6174</v>
      </c>
      <c r="F722" s="249" t="s">
        <v>4051</v>
      </c>
      <c r="G722" s="250" t="s">
        <v>309</v>
      </c>
      <c r="H722" s="251">
        <v>10</v>
      </c>
      <c r="I722" s="252"/>
      <c r="J722" s="251">
        <f t="shared" si="130"/>
        <v>0</v>
      </c>
      <c r="K722" s="249" t="s">
        <v>1</v>
      </c>
      <c r="L722" s="253"/>
      <c r="M722" s="254" t="s">
        <v>1</v>
      </c>
      <c r="N722" s="255" t="s">
        <v>41</v>
      </c>
      <c r="O722" s="72"/>
      <c r="P722" s="195">
        <f t="shared" si="131"/>
        <v>0</v>
      </c>
      <c r="Q722" s="195">
        <v>0</v>
      </c>
      <c r="R722" s="195">
        <f t="shared" si="132"/>
        <v>0</v>
      </c>
      <c r="S722" s="195">
        <v>0</v>
      </c>
      <c r="T722" s="196">
        <f t="shared" si="133"/>
        <v>0</v>
      </c>
      <c r="U722" s="35"/>
      <c r="V722" s="35"/>
      <c r="W722" s="35"/>
      <c r="X722" s="35"/>
      <c r="Y722" s="35"/>
      <c r="Z722" s="35"/>
      <c r="AA722" s="35"/>
      <c r="AB722" s="35"/>
      <c r="AC722" s="35"/>
      <c r="AD722" s="35"/>
      <c r="AE722" s="35"/>
      <c r="AR722" s="197" t="s">
        <v>373</v>
      </c>
      <c r="AT722" s="197" t="s">
        <v>250</v>
      </c>
      <c r="AU722" s="197" t="s">
        <v>85</v>
      </c>
      <c r="AY722" s="18" t="s">
        <v>158</v>
      </c>
      <c r="BE722" s="198">
        <f t="shared" si="134"/>
        <v>0</v>
      </c>
      <c r="BF722" s="198">
        <f t="shared" si="135"/>
        <v>0</v>
      </c>
      <c r="BG722" s="198">
        <f t="shared" si="136"/>
        <v>0</v>
      </c>
      <c r="BH722" s="198">
        <f t="shared" si="137"/>
        <v>0</v>
      </c>
      <c r="BI722" s="198">
        <f t="shared" si="138"/>
        <v>0</v>
      </c>
      <c r="BJ722" s="18" t="s">
        <v>8</v>
      </c>
      <c r="BK722" s="198">
        <f t="shared" si="139"/>
        <v>0</v>
      </c>
      <c r="BL722" s="18" t="s">
        <v>283</v>
      </c>
      <c r="BM722" s="197" t="s">
        <v>6175</v>
      </c>
    </row>
    <row r="723" spans="1:65" s="2" customFormat="1" ht="36">
      <c r="A723" s="35"/>
      <c r="B723" s="36"/>
      <c r="C723" s="247" t="s">
        <v>2179</v>
      </c>
      <c r="D723" s="247" t="s">
        <v>250</v>
      </c>
      <c r="E723" s="248" t="s">
        <v>6176</v>
      </c>
      <c r="F723" s="249" t="s">
        <v>4055</v>
      </c>
      <c r="G723" s="250" t="s">
        <v>309</v>
      </c>
      <c r="H723" s="251">
        <v>45</v>
      </c>
      <c r="I723" s="252"/>
      <c r="J723" s="251">
        <f t="shared" si="130"/>
        <v>0</v>
      </c>
      <c r="K723" s="249" t="s">
        <v>1</v>
      </c>
      <c r="L723" s="253"/>
      <c r="M723" s="254" t="s">
        <v>1</v>
      </c>
      <c r="N723" s="255" t="s">
        <v>41</v>
      </c>
      <c r="O723" s="72"/>
      <c r="P723" s="195">
        <f t="shared" si="131"/>
        <v>0</v>
      </c>
      <c r="Q723" s="195">
        <v>0</v>
      </c>
      <c r="R723" s="195">
        <f t="shared" si="132"/>
        <v>0</v>
      </c>
      <c r="S723" s="195">
        <v>0</v>
      </c>
      <c r="T723" s="196">
        <f t="shared" si="133"/>
        <v>0</v>
      </c>
      <c r="U723" s="35"/>
      <c r="V723" s="35"/>
      <c r="W723" s="35"/>
      <c r="X723" s="35"/>
      <c r="Y723" s="35"/>
      <c r="Z723" s="35"/>
      <c r="AA723" s="35"/>
      <c r="AB723" s="35"/>
      <c r="AC723" s="35"/>
      <c r="AD723" s="35"/>
      <c r="AE723" s="35"/>
      <c r="AR723" s="197" t="s">
        <v>373</v>
      </c>
      <c r="AT723" s="197" t="s">
        <v>250</v>
      </c>
      <c r="AU723" s="197" t="s">
        <v>85</v>
      </c>
      <c r="AY723" s="18" t="s">
        <v>158</v>
      </c>
      <c r="BE723" s="198">
        <f t="shared" si="134"/>
        <v>0</v>
      </c>
      <c r="BF723" s="198">
        <f t="shared" si="135"/>
        <v>0</v>
      </c>
      <c r="BG723" s="198">
        <f t="shared" si="136"/>
        <v>0</v>
      </c>
      <c r="BH723" s="198">
        <f t="shared" si="137"/>
        <v>0</v>
      </c>
      <c r="BI723" s="198">
        <f t="shared" si="138"/>
        <v>0</v>
      </c>
      <c r="BJ723" s="18" t="s">
        <v>8</v>
      </c>
      <c r="BK723" s="198">
        <f t="shared" si="139"/>
        <v>0</v>
      </c>
      <c r="BL723" s="18" t="s">
        <v>283</v>
      </c>
      <c r="BM723" s="197" t="s">
        <v>6177</v>
      </c>
    </row>
    <row r="724" spans="1:65" s="2" customFormat="1" ht="24">
      <c r="A724" s="35"/>
      <c r="B724" s="36"/>
      <c r="C724" s="247" t="s">
        <v>2182</v>
      </c>
      <c r="D724" s="247" t="s">
        <v>250</v>
      </c>
      <c r="E724" s="248" t="s">
        <v>6178</v>
      </c>
      <c r="F724" s="249" t="s">
        <v>5869</v>
      </c>
      <c r="G724" s="250" t="s">
        <v>442</v>
      </c>
      <c r="H724" s="251">
        <v>0</v>
      </c>
      <c r="I724" s="252"/>
      <c r="J724" s="251">
        <f t="shared" si="130"/>
        <v>0</v>
      </c>
      <c r="K724" s="249" t="s">
        <v>1</v>
      </c>
      <c r="L724" s="253"/>
      <c r="M724" s="254" t="s">
        <v>1</v>
      </c>
      <c r="N724" s="255" t="s">
        <v>41</v>
      </c>
      <c r="O724" s="72"/>
      <c r="P724" s="195">
        <f t="shared" si="131"/>
        <v>0</v>
      </c>
      <c r="Q724" s="195">
        <v>0</v>
      </c>
      <c r="R724" s="195">
        <f t="shared" si="132"/>
        <v>0</v>
      </c>
      <c r="S724" s="195">
        <v>0</v>
      </c>
      <c r="T724" s="196">
        <f t="shared" si="133"/>
        <v>0</v>
      </c>
      <c r="U724" s="35"/>
      <c r="V724" s="35"/>
      <c r="W724" s="35"/>
      <c r="X724" s="35"/>
      <c r="Y724" s="35"/>
      <c r="Z724" s="35"/>
      <c r="AA724" s="35"/>
      <c r="AB724" s="35"/>
      <c r="AC724" s="35"/>
      <c r="AD724" s="35"/>
      <c r="AE724" s="35"/>
      <c r="AR724" s="197" t="s">
        <v>373</v>
      </c>
      <c r="AT724" s="197" t="s">
        <v>250</v>
      </c>
      <c r="AU724" s="197" t="s">
        <v>85</v>
      </c>
      <c r="AY724" s="18" t="s">
        <v>158</v>
      </c>
      <c r="BE724" s="198">
        <f t="shared" si="134"/>
        <v>0</v>
      </c>
      <c r="BF724" s="198">
        <f t="shared" si="135"/>
        <v>0</v>
      </c>
      <c r="BG724" s="198">
        <f t="shared" si="136"/>
        <v>0</v>
      </c>
      <c r="BH724" s="198">
        <f t="shared" si="137"/>
        <v>0</v>
      </c>
      <c r="BI724" s="198">
        <f t="shared" si="138"/>
        <v>0</v>
      </c>
      <c r="BJ724" s="18" t="s">
        <v>8</v>
      </c>
      <c r="BK724" s="198">
        <f t="shared" si="139"/>
        <v>0</v>
      </c>
      <c r="BL724" s="18" t="s">
        <v>283</v>
      </c>
      <c r="BM724" s="197" t="s">
        <v>6179</v>
      </c>
    </row>
    <row r="725" spans="1:65" s="2" customFormat="1" ht="24">
      <c r="A725" s="35"/>
      <c r="B725" s="36"/>
      <c r="C725" s="247" t="s">
        <v>2185</v>
      </c>
      <c r="D725" s="247" t="s">
        <v>250</v>
      </c>
      <c r="E725" s="248" t="s">
        <v>6180</v>
      </c>
      <c r="F725" s="249" t="s">
        <v>4059</v>
      </c>
      <c r="G725" s="250" t="s">
        <v>442</v>
      </c>
      <c r="H725" s="251">
        <v>1</v>
      </c>
      <c r="I725" s="252"/>
      <c r="J725" s="251">
        <f t="shared" si="130"/>
        <v>0</v>
      </c>
      <c r="K725" s="249" t="s">
        <v>1</v>
      </c>
      <c r="L725" s="253"/>
      <c r="M725" s="254" t="s">
        <v>1</v>
      </c>
      <c r="N725" s="255" t="s">
        <v>41</v>
      </c>
      <c r="O725" s="72"/>
      <c r="P725" s="195">
        <f t="shared" si="131"/>
        <v>0</v>
      </c>
      <c r="Q725" s="195">
        <v>0</v>
      </c>
      <c r="R725" s="195">
        <f t="shared" si="132"/>
        <v>0</v>
      </c>
      <c r="S725" s="195">
        <v>0</v>
      </c>
      <c r="T725" s="196">
        <f t="shared" si="133"/>
        <v>0</v>
      </c>
      <c r="U725" s="35"/>
      <c r="V725" s="35"/>
      <c r="W725" s="35"/>
      <c r="X725" s="35"/>
      <c r="Y725" s="35"/>
      <c r="Z725" s="35"/>
      <c r="AA725" s="35"/>
      <c r="AB725" s="35"/>
      <c r="AC725" s="35"/>
      <c r="AD725" s="35"/>
      <c r="AE725" s="35"/>
      <c r="AR725" s="197" t="s">
        <v>373</v>
      </c>
      <c r="AT725" s="197" t="s">
        <v>250</v>
      </c>
      <c r="AU725" s="197" t="s">
        <v>85</v>
      </c>
      <c r="AY725" s="18" t="s">
        <v>158</v>
      </c>
      <c r="BE725" s="198">
        <f t="shared" si="134"/>
        <v>0</v>
      </c>
      <c r="BF725" s="198">
        <f t="shared" si="135"/>
        <v>0</v>
      </c>
      <c r="BG725" s="198">
        <f t="shared" si="136"/>
        <v>0</v>
      </c>
      <c r="BH725" s="198">
        <f t="shared" si="137"/>
        <v>0</v>
      </c>
      <c r="BI725" s="198">
        <f t="shared" si="138"/>
        <v>0</v>
      </c>
      <c r="BJ725" s="18" t="s">
        <v>8</v>
      </c>
      <c r="BK725" s="198">
        <f t="shared" si="139"/>
        <v>0</v>
      </c>
      <c r="BL725" s="18" t="s">
        <v>283</v>
      </c>
      <c r="BM725" s="197" t="s">
        <v>6181</v>
      </c>
    </row>
    <row r="726" spans="1:65" s="2" customFormat="1" ht="55.5" customHeight="1">
      <c r="A726" s="35"/>
      <c r="B726" s="36"/>
      <c r="C726" s="247" t="s">
        <v>2188</v>
      </c>
      <c r="D726" s="247" t="s">
        <v>250</v>
      </c>
      <c r="E726" s="248" t="s">
        <v>6182</v>
      </c>
      <c r="F726" s="249" t="s">
        <v>5874</v>
      </c>
      <c r="G726" s="250" t="s">
        <v>498</v>
      </c>
      <c r="H726" s="251">
        <v>1</v>
      </c>
      <c r="I726" s="252"/>
      <c r="J726" s="251">
        <f t="shared" si="130"/>
        <v>0</v>
      </c>
      <c r="K726" s="249" t="s">
        <v>1</v>
      </c>
      <c r="L726" s="253"/>
      <c r="M726" s="254" t="s">
        <v>1</v>
      </c>
      <c r="N726" s="255" t="s">
        <v>41</v>
      </c>
      <c r="O726" s="72"/>
      <c r="P726" s="195">
        <f t="shared" si="131"/>
        <v>0</v>
      </c>
      <c r="Q726" s="195">
        <v>0</v>
      </c>
      <c r="R726" s="195">
        <f t="shared" si="132"/>
        <v>0</v>
      </c>
      <c r="S726" s="195">
        <v>0</v>
      </c>
      <c r="T726" s="196">
        <f t="shared" si="133"/>
        <v>0</v>
      </c>
      <c r="U726" s="35"/>
      <c r="V726" s="35"/>
      <c r="W726" s="35"/>
      <c r="X726" s="35"/>
      <c r="Y726" s="35"/>
      <c r="Z726" s="35"/>
      <c r="AA726" s="35"/>
      <c r="AB726" s="35"/>
      <c r="AC726" s="35"/>
      <c r="AD726" s="35"/>
      <c r="AE726" s="35"/>
      <c r="AR726" s="197" t="s">
        <v>373</v>
      </c>
      <c r="AT726" s="197" t="s">
        <v>250</v>
      </c>
      <c r="AU726" s="197" t="s">
        <v>85</v>
      </c>
      <c r="AY726" s="18" t="s">
        <v>158</v>
      </c>
      <c r="BE726" s="198">
        <f t="shared" si="134"/>
        <v>0</v>
      </c>
      <c r="BF726" s="198">
        <f t="shared" si="135"/>
        <v>0</v>
      </c>
      <c r="BG726" s="198">
        <f t="shared" si="136"/>
        <v>0</v>
      </c>
      <c r="BH726" s="198">
        <f t="shared" si="137"/>
        <v>0</v>
      </c>
      <c r="BI726" s="198">
        <f t="shared" si="138"/>
        <v>0</v>
      </c>
      <c r="BJ726" s="18" t="s">
        <v>8</v>
      </c>
      <c r="BK726" s="198">
        <f t="shared" si="139"/>
        <v>0</v>
      </c>
      <c r="BL726" s="18" t="s">
        <v>283</v>
      </c>
      <c r="BM726" s="197" t="s">
        <v>6183</v>
      </c>
    </row>
    <row r="727" spans="1:65" s="2" customFormat="1" ht="36">
      <c r="A727" s="35"/>
      <c r="B727" s="36"/>
      <c r="C727" s="247" t="s">
        <v>2191</v>
      </c>
      <c r="D727" s="247" t="s">
        <v>250</v>
      </c>
      <c r="E727" s="248" t="s">
        <v>6184</v>
      </c>
      <c r="F727" s="249" t="s">
        <v>5877</v>
      </c>
      <c r="G727" s="250" t="s">
        <v>498</v>
      </c>
      <c r="H727" s="251">
        <v>1</v>
      </c>
      <c r="I727" s="252"/>
      <c r="J727" s="251">
        <f t="shared" si="130"/>
        <v>0</v>
      </c>
      <c r="K727" s="249" t="s">
        <v>1</v>
      </c>
      <c r="L727" s="253"/>
      <c r="M727" s="254" t="s">
        <v>1</v>
      </c>
      <c r="N727" s="255" t="s">
        <v>41</v>
      </c>
      <c r="O727" s="72"/>
      <c r="P727" s="195">
        <f t="shared" si="131"/>
        <v>0</v>
      </c>
      <c r="Q727" s="195">
        <v>0</v>
      </c>
      <c r="R727" s="195">
        <f t="shared" si="132"/>
        <v>0</v>
      </c>
      <c r="S727" s="195">
        <v>0</v>
      </c>
      <c r="T727" s="196">
        <f t="shared" si="133"/>
        <v>0</v>
      </c>
      <c r="U727" s="35"/>
      <c r="V727" s="35"/>
      <c r="W727" s="35"/>
      <c r="X727" s="35"/>
      <c r="Y727" s="35"/>
      <c r="Z727" s="35"/>
      <c r="AA727" s="35"/>
      <c r="AB727" s="35"/>
      <c r="AC727" s="35"/>
      <c r="AD727" s="35"/>
      <c r="AE727" s="35"/>
      <c r="AR727" s="197" t="s">
        <v>373</v>
      </c>
      <c r="AT727" s="197" t="s">
        <v>250</v>
      </c>
      <c r="AU727" s="197" t="s">
        <v>85</v>
      </c>
      <c r="AY727" s="18" t="s">
        <v>158</v>
      </c>
      <c r="BE727" s="198">
        <f t="shared" si="134"/>
        <v>0</v>
      </c>
      <c r="BF727" s="198">
        <f t="shared" si="135"/>
        <v>0</v>
      </c>
      <c r="BG727" s="198">
        <f t="shared" si="136"/>
        <v>0</v>
      </c>
      <c r="BH727" s="198">
        <f t="shared" si="137"/>
        <v>0</v>
      </c>
      <c r="BI727" s="198">
        <f t="shared" si="138"/>
        <v>0</v>
      </c>
      <c r="BJ727" s="18" t="s">
        <v>8</v>
      </c>
      <c r="BK727" s="198">
        <f t="shared" si="139"/>
        <v>0</v>
      </c>
      <c r="BL727" s="18" t="s">
        <v>283</v>
      </c>
      <c r="BM727" s="197" t="s">
        <v>6185</v>
      </c>
    </row>
    <row r="728" spans="1:65" s="2" customFormat="1" ht="24">
      <c r="A728" s="35"/>
      <c r="B728" s="36"/>
      <c r="C728" s="247" t="s">
        <v>2194</v>
      </c>
      <c r="D728" s="247" t="s">
        <v>250</v>
      </c>
      <c r="E728" s="248" t="s">
        <v>6186</v>
      </c>
      <c r="F728" s="249" t="s">
        <v>3012</v>
      </c>
      <c r="G728" s="250" t="s">
        <v>4066</v>
      </c>
      <c r="H728" s="251">
        <v>12</v>
      </c>
      <c r="I728" s="252"/>
      <c r="J728" s="251">
        <f t="shared" si="130"/>
        <v>0</v>
      </c>
      <c r="K728" s="249" t="s">
        <v>1</v>
      </c>
      <c r="L728" s="253"/>
      <c r="M728" s="254" t="s">
        <v>1</v>
      </c>
      <c r="N728" s="255" t="s">
        <v>41</v>
      </c>
      <c r="O728" s="72"/>
      <c r="P728" s="195">
        <f t="shared" si="131"/>
        <v>0</v>
      </c>
      <c r="Q728" s="195">
        <v>0</v>
      </c>
      <c r="R728" s="195">
        <f t="shared" si="132"/>
        <v>0</v>
      </c>
      <c r="S728" s="195">
        <v>0</v>
      </c>
      <c r="T728" s="196">
        <f t="shared" si="133"/>
        <v>0</v>
      </c>
      <c r="U728" s="35"/>
      <c r="V728" s="35"/>
      <c r="W728" s="35"/>
      <c r="X728" s="35"/>
      <c r="Y728" s="35"/>
      <c r="Z728" s="35"/>
      <c r="AA728" s="35"/>
      <c r="AB728" s="35"/>
      <c r="AC728" s="35"/>
      <c r="AD728" s="35"/>
      <c r="AE728" s="35"/>
      <c r="AR728" s="197" t="s">
        <v>373</v>
      </c>
      <c r="AT728" s="197" t="s">
        <v>250</v>
      </c>
      <c r="AU728" s="197" t="s">
        <v>85</v>
      </c>
      <c r="AY728" s="18" t="s">
        <v>158</v>
      </c>
      <c r="BE728" s="198">
        <f t="shared" si="134"/>
        <v>0</v>
      </c>
      <c r="BF728" s="198">
        <f t="shared" si="135"/>
        <v>0</v>
      </c>
      <c r="BG728" s="198">
        <f t="shared" si="136"/>
        <v>0</v>
      </c>
      <c r="BH728" s="198">
        <f t="shared" si="137"/>
        <v>0</v>
      </c>
      <c r="BI728" s="198">
        <f t="shared" si="138"/>
        <v>0</v>
      </c>
      <c r="BJ728" s="18" t="s">
        <v>8</v>
      </c>
      <c r="BK728" s="198">
        <f t="shared" si="139"/>
        <v>0</v>
      </c>
      <c r="BL728" s="18" t="s">
        <v>283</v>
      </c>
      <c r="BM728" s="197" t="s">
        <v>6187</v>
      </c>
    </row>
    <row r="729" spans="1:65" s="2" customFormat="1" ht="16.5" customHeight="1">
      <c r="A729" s="35"/>
      <c r="B729" s="36"/>
      <c r="C729" s="247" t="s">
        <v>2197</v>
      </c>
      <c r="D729" s="247" t="s">
        <v>250</v>
      </c>
      <c r="E729" s="248" t="s">
        <v>3162</v>
      </c>
      <c r="F729" s="249" t="s">
        <v>3016</v>
      </c>
      <c r="G729" s="250" t="s">
        <v>498</v>
      </c>
      <c r="H729" s="251">
        <v>1</v>
      </c>
      <c r="I729" s="252"/>
      <c r="J729" s="251">
        <f t="shared" si="130"/>
        <v>0</v>
      </c>
      <c r="K729" s="249" t="s">
        <v>1</v>
      </c>
      <c r="L729" s="253"/>
      <c r="M729" s="254" t="s">
        <v>1</v>
      </c>
      <c r="N729" s="255" t="s">
        <v>41</v>
      </c>
      <c r="O729" s="72"/>
      <c r="P729" s="195">
        <f t="shared" si="131"/>
        <v>0</v>
      </c>
      <c r="Q729" s="195">
        <v>0</v>
      </c>
      <c r="R729" s="195">
        <f t="shared" si="132"/>
        <v>0</v>
      </c>
      <c r="S729" s="195">
        <v>0</v>
      </c>
      <c r="T729" s="196">
        <f t="shared" si="133"/>
        <v>0</v>
      </c>
      <c r="U729" s="35"/>
      <c r="V729" s="35"/>
      <c r="W729" s="35"/>
      <c r="X729" s="35"/>
      <c r="Y729" s="35"/>
      <c r="Z729" s="35"/>
      <c r="AA729" s="35"/>
      <c r="AB729" s="35"/>
      <c r="AC729" s="35"/>
      <c r="AD729" s="35"/>
      <c r="AE729" s="35"/>
      <c r="AR729" s="197" t="s">
        <v>373</v>
      </c>
      <c r="AT729" s="197" t="s">
        <v>250</v>
      </c>
      <c r="AU729" s="197" t="s">
        <v>85</v>
      </c>
      <c r="AY729" s="18" t="s">
        <v>158</v>
      </c>
      <c r="BE729" s="198">
        <f t="shared" si="134"/>
        <v>0</v>
      </c>
      <c r="BF729" s="198">
        <f t="shared" si="135"/>
        <v>0</v>
      </c>
      <c r="BG729" s="198">
        <f t="shared" si="136"/>
        <v>0</v>
      </c>
      <c r="BH729" s="198">
        <f t="shared" si="137"/>
        <v>0</v>
      </c>
      <c r="BI729" s="198">
        <f t="shared" si="138"/>
        <v>0</v>
      </c>
      <c r="BJ729" s="18" t="s">
        <v>8</v>
      </c>
      <c r="BK729" s="198">
        <f t="shared" si="139"/>
        <v>0</v>
      </c>
      <c r="BL729" s="18" t="s">
        <v>283</v>
      </c>
      <c r="BM729" s="197" t="s">
        <v>6188</v>
      </c>
    </row>
    <row r="730" spans="1:65" s="2" customFormat="1" ht="33" customHeight="1">
      <c r="A730" s="35"/>
      <c r="B730" s="36"/>
      <c r="C730" s="247" t="s">
        <v>2200</v>
      </c>
      <c r="D730" s="247" t="s">
        <v>250</v>
      </c>
      <c r="E730" s="248" t="s">
        <v>6189</v>
      </c>
      <c r="F730" s="249" t="s">
        <v>3308</v>
      </c>
      <c r="G730" s="250" t="s">
        <v>498</v>
      </c>
      <c r="H730" s="251">
        <v>7</v>
      </c>
      <c r="I730" s="252"/>
      <c r="J730" s="251">
        <f t="shared" si="130"/>
        <v>0</v>
      </c>
      <c r="K730" s="249" t="s">
        <v>1</v>
      </c>
      <c r="L730" s="253"/>
      <c r="M730" s="254" t="s">
        <v>1</v>
      </c>
      <c r="N730" s="255" t="s">
        <v>41</v>
      </c>
      <c r="O730" s="72"/>
      <c r="P730" s="195">
        <f t="shared" si="131"/>
        <v>0</v>
      </c>
      <c r="Q730" s="195">
        <v>0</v>
      </c>
      <c r="R730" s="195">
        <f t="shared" si="132"/>
        <v>0</v>
      </c>
      <c r="S730" s="195">
        <v>0</v>
      </c>
      <c r="T730" s="196">
        <f t="shared" si="133"/>
        <v>0</v>
      </c>
      <c r="U730" s="35"/>
      <c r="V730" s="35"/>
      <c r="W730" s="35"/>
      <c r="X730" s="35"/>
      <c r="Y730" s="35"/>
      <c r="Z730" s="35"/>
      <c r="AA730" s="35"/>
      <c r="AB730" s="35"/>
      <c r="AC730" s="35"/>
      <c r="AD730" s="35"/>
      <c r="AE730" s="35"/>
      <c r="AR730" s="197" t="s">
        <v>373</v>
      </c>
      <c r="AT730" s="197" t="s">
        <v>250</v>
      </c>
      <c r="AU730" s="197" t="s">
        <v>85</v>
      </c>
      <c r="AY730" s="18" t="s">
        <v>158</v>
      </c>
      <c r="BE730" s="198">
        <f t="shared" si="134"/>
        <v>0</v>
      </c>
      <c r="BF730" s="198">
        <f t="shared" si="135"/>
        <v>0</v>
      </c>
      <c r="BG730" s="198">
        <f t="shared" si="136"/>
        <v>0</v>
      </c>
      <c r="BH730" s="198">
        <f t="shared" si="137"/>
        <v>0</v>
      </c>
      <c r="BI730" s="198">
        <f t="shared" si="138"/>
        <v>0</v>
      </c>
      <c r="BJ730" s="18" t="s">
        <v>8</v>
      </c>
      <c r="BK730" s="198">
        <f t="shared" si="139"/>
        <v>0</v>
      </c>
      <c r="BL730" s="18" t="s">
        <v>283</v>
      </c>
      <c r="BM730" s="197" t="s">
        <v>6190</v>
      </c>
    </row>
    <row r="731" spans="1:65" s="2" customFormat="1" ht="33" customHeight="1">
      <c r="A731" s="35"/>
      <c r="B731" s="36"/>
      <c r="C731" s="247" t="s">
        <v>2203</v>
      </c>
      <c r="D731" s="247" t="s">
        <v>250</v>
      </c>
      <c r="E731" s="248" t="s">
        <v>6191</v>
      </c>
      <c r="F731" s="249" t="s">
        <v>3312</v>
      </c>
      <c r="G731" s="250" t="s">
        <v>498</v>
      </c>
      <c r="H731" s="251">
        <v>2</v>
      </c>
      <c r="I731" s="252"/>
      <c r="J731" s="251">
        <f t="shared" si="130"/>
        <v>0</v>
      </c>
      <c r="K731" s="249" t="s">
        <v>1</v>
      </c>
      <c r="L731" s="253"/>
      <c r="M731" s="254" t="s">
        <v>1</v>
      </c>
      <c r="N731" s="255" t="s">
        <v>41</v>
      </c>
      <c r="O731" s="72"/>
      <c r="P731" s="195">
        <f t="shared" si="131"/>
        <v>0</v>
      </c>
      <c r="Q731" s="195">
        <v>0</v>
      </c>
      <c r="R731" s="195">
        <f t="shared" si="132"/>
        <v>0</v>
      </c>
      <c r="S731" s="195">
        <v>0</v>
      </c>
      <c r="T731" s="196">
        <f t="shared" si="133"/>
        <v>0</v>
      </c>
      <c r="U731" s="35"/>
      <c r="V731" s="35"/>
      <c r="W731" s="35"/>
      <c r="X731" s="35"/>
      <c r="Y731" s="35"/>
      <c r="Z731" s="35"/>
      <c r="AA731" s="35"/>
      <c r="AB731" s="35"/>
      <c r="AC731" s="35"/>
      <c r="AD731" s="35"/>
      <c r="AE731" s="35"/>
      <c r="AR731" s="197" t="s">
        <v>373</v>
      </c>
      <c r="AT731" s="197" t="s">
        <v>250</v>
      </c>
      <c r="AU731" s="197" t="s">
        <v>85</v>
      </c>
      <c r="AY731" s="18" t="s">
        <v>158</v>
      </c>
      <c r="BE731" s="198">
        <f t="shared" si="134"/>
        <v>0</v>
      </c>
      <c r="BF731" s="198">
        <f t="shared" si="135"/>
        <v>0</v>
      </c>
      <c r="BG731" s="198">
        <f t="shared" si="136"/>
        <v>0</v>
      </c>
      <c r="BH731" s="198">
        <f t="shared" si="137"/>
        <v>0</v>
      </c>
      <c r="BI731" s="198">
        <f t="shared" si="138"/>
        <v>0</v>
      </c>
      <c r="BJ731" s="18" t="s">
        <v>8</v>
      </c>
      <c r="BK731" s="198">
        <f t="shared" si="139"/>
        <v>0</v>
      </c>
      <c r="BL731" s="18" t="s">
        <v>283</v>
      </c>
      <c r="BM731" s="197" t="s">
        <v>6192</v>
      </c>
    </row>
    <row r="732" spans="1:65" s="2" customFormat="1" ht="33" customHeight="1">
      <c r="A732" s="35"/>
      <c r="B732" s="36"/>
      <c r="C732" s="247" t="s">
        <v>2206</v>
      </c>
      <c r="D732" s="247" t="s">
        <v>250</v>
      </c>
      <c r="E732" s="248" t="s">
        <v>6193</v>
      </c>
      <c r="F732" s="249" t="s">
        <v>3316</v>
      </c>
      <c r="G732" s="250" t="s">
        <v>498</v>
      </c>
      <c r="H732" s="251">
        <v>4</v>
      </c>
      <c r="I732" s="252"/>
      <c r="J732" s="251">
        <f t="shared" si="130"/>
        <v>0</v>
      </c>
      <c r="K732" s="249" t="s">
        <v>1</v>
      </c>
      <c r="L732" s="253"/>
      <c r="M732" s="254" t="s">
        <v>1</v>
      </c>
      <c r="N732" s="255" t="s">
        <v>41</v>
      </c>
      <c r="O732" s="72"/>
      <c r="P732" s="195">
        <f t="shared" si="131"/>
        <v>0</v>
      </c>
      <c r="Q732" s="195">
        <v>0</v>
      </c>
      <c r="R732" s="195">
        <f t="shared" si="132"/>
        <v>0</v>
      </c>
      <c r="S732" s="195">
        <v>0</v>
      </c>
      <c r="T732" s="196">
        <f t="shared" si="133"/>
        <v>0</v>
      </c>
      <c r="U732" s="35"/>
      <c r="V732" s="35"/>
      <c r="W732" s="35"/>
      <c r="X732" s="35"/>
      <c r="Y732" s="35"/>
      <c r="Z732" s="35"/>
      <c r="AA732" s="35"/>
      <c r="AB732" s="35"/>
      <c r="AC732" s="35"/>
      <c r="AD732" s="35"/>
      <c r="AE732" s="35"/>
      <c r="AR732" s="197" t="s">
        <v>373</v>
      </c>
      <c r="AT732" s="197" t="s">
        <v>250</v>
      </c>
      <c r="AU732" s="197" t="s">
        <v>85</v>
      </c>
      <c r="AY732" s="18" t="s">
        <v>158</v>
      </c>
      <c r="BE732" s="198">
        <f t="shared" si="134"/>
        <v>0</v>
      </c>
      <c r="BF732" s="198">
        <f t="shared" si="135"/>
        <v>0</v>
      </c>
      <c r="BG732" s="198">
        <f t="shared" si="136"/>
        <v>0</v>
      </c>
      <c r="BH732" s="198">
        <f t="shared" si="137"/>
        <v>0</v>
      </c>
      <c r="BI732" s="198">
        <f t="shared" si="138"/>
        <v>0</v>
      </c>
      <c r="BJ732" s="18" t="s">
        <v>8</v>
      </c>
      <c r="BK732" s="198">
        <f t="shared" si="139"/>
        <v>0</v>
      </c>
      <c r="BL732" s="18" t="s">
        <v>283</v>
      </c>
      <c r="BM732" s="197" t="s">
        <v>6194</v>
      </c>
    </row>
    <row r="733" spans="1:65" s="2" customFormat="1" ht="33" customHeight="1">
      <c r="A733" s="35"/>
      <c r="B733" s="36"/>
      <c r="C733" s="247" t="s">
        <v>2209</v>
      </c>
      <c r="D733" s="247" t="s">
        <v>250</v>
      </c>
      <c r="E733" s="248" t="s">
        <v>6195</v>
      </c>
      <c r="F733" s="249" t="s">
        <v>5885</v>
      </c>
      <c r="G733" s="250" t="s">
        <v>498</v>
      </c>
      <c r="H733" s="251">
        <v>2</v>
      </c>
      <c r="I733" s="252"/>
      <c r="J733" s="251">
        <f t="shared" si="130"/>
        <v>0</v>
      </c>
      <c r="K733" s="249" t="s">
        <v>1</v>
      </c>
      <c r="L733" s="253"/>
      <c r="M733" s="254" t="s">
        <v>1</v>
      </c>
      <c r="N733" s="255" t="s">
        <v>41</v>
      </c>
      <c r="O733" s="72"/>
      <c r="P733" s="195">
        <f t="shared" si="131"/>
        <v>0</v>
      </c>
      <c r="Q733" s="195">
        <v>0</v>
      </c>
      <c r="R733" s="195">
        <f t="shared" si="132"/>
        <v>0</v>
      </c>
      <c r="S733" s="195">
        <v>0</v>
      </c>
      <c r="T733" s="196">
        <f t="shared" si="133"/>
        <v>0</v>
      </c>
      <c r="U733" s="35"/>
      <c r="V733" s="35"/>
      <c r="W733" s="35"/>
      <c r="X733" s="35"/>
      <c r="Y733" s="35"/>
      <c r="Z733" s="35"/>
      <c r="AA733" s="35"/>
      <c r="AB733" s="35"/>
      <c r="AC733" s="35"/>
      <c r="AD733" s="35"/>
      <c r="AE733" s="35"/>
      <c r="AR733" s="197" t="s">
        <v>373</v>
      </c>
      <c r="AT733" s="197" t="s">
        <v>250</v>
      </c>
      <c r="AU733" s="197" t="s">
        <v>85</v>
      </c>
      <c r="AY733" s="18" t="s">
        <v>158</v>
      </c>
      <c r="BE733" s="198">
        <f t="shared" si="134"/>
        <v>0</v>
      </c>
      <c r="BF733" s="198">
        <f t="shared" si="135"/>
        <v>0</v>
      </c>
      <c r="BG733" s="198">
        <f t="shared" si="136"/>
        <v>0</v>
      </c>
      <c r="BH733" s="198">
        <f t="shared" si="137"/>
        <v>0</v>
      </c>
      <c r="BI733" s="198">
        <f t="shared" si="138"/>
        <v>0</v>
      </c>
      <c r="BJ733" s="18" t="s">
        <v>8</v>
      </c>
      <c r="BK733" s="198">
        <f t="shared" si="139"/>
        <v>0</v>
      </c>
      <c r="BL733" s="18" t="s">
        <v>283</v>
      </c>
      <c r="BM733" s="197" t="s">
        <v>6196</v>
      </c>
    </row>
    <row r="734" spans="1:65" s="2" customFormat="1" ht="16.5" customHeight="1">
      <c r="A734" s="35"/>
      <c r="B734" s="36"/>
      <c r="C734" s="247" t="s">
        <v>2212</v>
      </c>
      <c r="D734" s="247" t="s">
        <v>250</v>
      </c>
      <c r="E734" s="248" t="s">
        <v>6197</v>
      </c>
      <c r="F734" s="249" t="s">
        <v>5888</v>
      </c>
      <c r="G734" s="250" t="s">
        <v>498</v>
      </c>
      <c r="H734" s="251">
        <v>2</v>
      </c>
      <c r="I734" s="252"/>
      <c r="J734" s="251">
        <f t="shared" si="130"/>
        <v>0</v>
      </c>
      <c r="K734" s="249" t="s">
        <v>1</v>
      </c>
      <c r="L734" s="253"/>
      <c r="M734" s="254" t="s">
        <v>1</v>
      </c>
      <c r="N734" s="255" t="s">
        <v>41</v>
      </c>
      <c r="O734" s="72"/>
      <c r="P734" s="195">
        <f t="shared" si="131"/>
        <v>0</v>
      </c>
      <c r="Q734" s="195">
        <v>0</v>
      </c>
      <c r="R734" s="195">
        <f t="shared" si="132"/>
        <v>0</v>
      </c>
      <c r="S734" s="195">
        <v>0</v>
      </c>
      <c r="T734" s="196">
        <f t="shared" si="133"/>
        <v>0</v>
      </c>
      <c r="U734" s="35"/>
      <c r="V734" s="35"/>
      <c r="W734" s="35"/>
      <c r="X734" s="35"/>
      <c r="Y734" s="35"/>
      <c r="Z734" s="35"/>
      <c r="AA734" s="35"/>
      <c r="AB734" s="35"/>
      <c r="AC734" s="35"/>
      <c r="AD734" s="35"/>
      <c r="AE734" s="35"/>
      <c r="AR734" s="197" t="s">
        <v>373</v>
      </c>
      <c r="AT734" s="197" t="s">
        <v>250</v>
      </c>
      <c r="AU734" s="197" t="s">
        <v>85</v>
      </c>
      <c r="AY734" s="18" t="s">
        <v>158</v>
      </c>
      <c r="BE734" s="198">
        <f t="shared" si="134"/>
        <v>0</v>
      </c>
      <c r="BF734" s="198">
        <f t="shared" si="135"/>
        <v>0</v>
      </c>
      <c r="BG734" s="198">
        <f t="shared" si="136"/>
        <v>0</v>
      </c>
      <c r="BH734" s="198">
        <f t="shared" si="137"/>
        <v>0</v>
      </c>
      <c r="BI734" s="198">
        <f t="shared" si="138"/>
        <v>0</v>
      </c>
      <c r="BJ734" s="18" t="s">
        <v>8</v>
      </c>
      <c r="BK734" s="198">
        <f t="shared" si="139"/>
        <v>0</v>
      </c>
      <c r="BL734" s="18" t="s">
        <v>283</v>
      </c>
      <c r="BM734" s="197" t="s">
        <v>6198</v>
      </c>
    </row>
    <row r="735" spans="1:65" s="2" customFormat="1" ht="16.5" customHeight="1">
      <c r="A735" s="35"/>
      <c r="B735" s="36"/>
      <c r="C735" s="247" t="s">
        <v>2215</v>
      </c>
      <c r="D735" s="247" t="s">
        <v>250</v>
      </c>
      <c r="E735" s="248" t="s">
        <v>6199</v>
      </c>
      <c r="F735" s="249" t="s">
        <v>5891</v>
      </c>
      <c r="G735" s="250" t="s">
        <v>498</v>
      </c>
      <c r="H735" s="251">
        <v>2</v>
      </c>
      <c r="I735" s="252"/>
      <c r="J735" s="251">
        <f t="shared" si="130"/>
        <v>0</v>
      </c>
      <c r="K735" s="249" t="s">
        <v>1</v>
      </c>
      <c r="L735" s="253"/>
      <c r="M735" s="254" t="s">
        <v>1</v>
      </c>
      <c r="N735" s="255" t="s">
        <v>41</v>
      </c>
      <c r="O735" s="72"/>
      <c r="P735" s="195">
        <f t="shared" si="131"/>
        <v>0</v>
      </c>
      <c r="Q735" s="195">
        <v>0</v>
      </c>
      <c r="R735" s="195">
        <f t="shared" si="132"/>
        <v>0</v>
      </c>
      <c r="S735" s="195">
        <v>0</v>
      </c>
      <c r="T735" s="196">
        <f t="shared" si="133"/>
        <v>0</v>
      </c>
      <c r="U735" s="35"/>
      <c r="V735" s="35"/>
      <c r="W735" s="35"/>
      <c r="X735" s="35"/>
      <c r="Y735" s="35"/>
      <c r="Z735" s="35"/>
      <c r="AA735" s="35"/>
      <c r="AB735" s="35"/>
      <c r="AC735" s="35"/>
      <c r="AD735" s="35"/>
      <c r="AE735" s="35"/>
      <c r="AR735" s="197" t="s">
        <v>373</v>
      </c>
      <c r="AT735" s="197" t="s">
        <v>250</v>
      </c>
      <c r="AU735" s="197" t="s">
        <v>85</v>
      </c>
      <c r="AY735" s="18" t="s">
        <v>158</v>
      </c>
      <c r="BE735" s="198">
        <f t="shared" si="134"/>
        <v>0</v>
      </c>
      <c r="BF735" s="198">
        <f t="shared" si="135"/>
        <v>0</v>
      </c>
      <c r="BG735" s="198">
        <f t="shared" si="136"/>
        <v>0</v>
      </c>
      <c r="BH735" s="198">
        <f t="shared" si="137"/>
        <v>0</v>
      </c>
      <c r="BI735" s="198">
        <f t="shared" si="138"/>
        <v>0</v>
      </c>
      <c r="BJ735" s="18" t="s">
        <v>8</v>
      </c>
      <c r="BK735" s="198">
        <f t="shared" si="139"/>
        <v>0</v>
      </c>
      <c r="BL735" s="18" t="s">
        <v>283</v>
      </c>
      <c r="BM735" s="197" t="s">
        <v>6200</v>
      </c>
    </row>
    <row r="736" spans="1:65" s="2" customFormat="1" ht="16.5" customHeight="1">
      <c r="A736" s="35"/>
      <c r="B736" s="36"/>
      <c r="C736" s="247" t="s">
        <v>2218</v>
      </c>
      <c r="D736" s="247" t="s">
        <v>250</v>
      </c>
      <c r="E736" s="248" t="s">
        <v>6201</v>
      </c>
      <c r="F736" s="249" t="s">
        <v>3963</v>
      </c>
      <c r="G736" s="250" t="s">
        <v>498</v>
      </c>
      <c r="H736" s="251">
        <v>18</v>
      </c>
      <c r="I736" s="252"/>
      <c r="J736" s="251">
        <f t="shared" si="130"/>
        <v>0</v>
      </c>
      <c r="K736" s="249" t="s">
        <v>1</v>
      </c>
      <c r="L736" s="253"/>
      <c r="M736" s="254" t="s">
        <v>1</v>
      </c>
      <c r="N736" s="255" t="s">
        <v>41</v>
      </c>
      <c r="O736" s="72"/>
      <c r="P736" s="195">
        <f t="shared" si="131"/>
        <v>0</v>
      </c>
      <c r="Q736" s="195">
        <v>0</v>
      </c>
      <c r="R736" s="195">
        <f t="shared" si="132"/>
        <v>0</v>
      </c>
      <c r="S736" s="195">
        <v>0</v>
      </c>
      <c r="T736" s="196">
        <f t="shared" si="133"/>
        <v>0</v>
      </c>
      <c r="U736" s="35"/>
      <c r="V736" s="35"/>
      <c r="W736" s="35"/>
      <c r="X736" s="35"/>
      <c r="Y736" s="35"/>
      <c r="Z736" s="35"/>
      <c r="AA736" s="35"/>
      <c r="AB736" s="35"/>
      <c r="AC736" s="35"/>
      <c r="AD736" s="35"/>
      <c r="AE736" s="35"/>
      <c r="AR736" s="197" t="s">
        <v>373</v>
      </c>
      <c r="AT736" s="197" t="s">
        <v>250</v>
      </c>
      <c r="AU736" s="197" t="s">
        <v>85</v>
      </c>
      <c r="AY736" s="18" t="s">
        <v>158</v>
      </c>
      <c r="BE736" s="198">
        <f t="shared" si="134"/>
        <v>0</v>
      </c>
      <c r="BF736" s="198">
        <f t="shared" si="135"/>
        <v>0</v>
      </c>
      <c r="BG736" s="198">
        <f t="shared" si="136"/>
        <v>0</v>
      </c>
      <c r="BH736" s="198">
        <f t="shared" si="137"/>
        <v>0</v>
      </c>
      <c r="BI736" s="198">
        <f t="shared" si="138"/>
        <v>0</v>
      </c>
      <c r="BJ736" s="18" t="s">
        <v>8</v>
      </c>
      <c r="BK736" s="198">
        <f t="shared" si="139"/>
        <v>0</v>
      </c>
      <c r="BL736" s="18" t="s">
        <v>283</v>
      </c>
      <c r="BM736" s="197" t="s">
        <v>6202</v>
      </c>
    </row>
    <row r="737" spans="1:65" s="2" customFormat="1" ht="21.75" customHeight="1">
      <c r="A737" s="35"/>
      <c r="B737" s="36"/>
      <c r="C737" s="247" t="s">
        <v>2221</v>
      </c>
      <c r="D737" s="247" t="s">
        <v>250</v>
      </c>
      <c r="E737" s="248" t="s">
        <v>6203</v>
      </c>
      <c r="F737" s="249" t="s">
        <v>3166</v>
      </c>
      <c r="G737" s="250" t="s">
        <v>498</v>
      </c>
      <c r="H737" s="251">
        <v>1</v>
      </c>
      <c r="I737" s="252"/>
      <c r="J737" s="251">
        <f t="shared" si="130"/>
        <v>0</v>
      </c>
      <c r="K737" s="249" t="s">
        <v>1</v>
      </c>
      <c r="L737" s="253"/>
      <c r="M737" s="254" t="s">
        <v>1</v>
      </c>
      <c r="N737" s="255" t="s">
        <v>41</v>
      </c>
      <c r="O737" s="72"/>
      <c r="P737" s="195">
        <f t="shared" si="131"/>
        <v>0</v>
      </c>
      <c r="Q737" s="195">
        <v>0</v>
      </c>
      <c r="R737" s="195">
        <f t="shared" si="132"/>
        <v>0</v>
      </c>
      <c r="S737" s="195">
        <v>0</v>
      </c>
      <c r="T737" s="196">
        <f t="shared" si="133"/>
        <v>0</v>
      </c>
      <c r="U737" s="35"/>
      <c r="V737" s="35"/>
      <c r="W737" s="35"/>
      <c r="X737" s="35"/>
      <c r="Y737" s="35"/>
      <c r="Z737" s="35"/>
      <c r="AA737" s="35"/>
      <c r="AB737" s="35"/>
      <c r="AC737" s="35"/>
      <c r="AD737" s="35"/>
      <c r="AE737" s="35"/>
      <c r="AR737" s="197" t="s">
        <v>373</v>
      </c>
      <c r="AT737" s="197" t="s">
        <v>250</v>
      </c>
      <c r="AU737" s="197" t="s">
        <v>85</v>
      </c>
      <c r="AY737" s="18" t="s">
        <v>158</v>
      </c>
      <c r="BE737" s="198">
        <f t="shared" si="134"/>
        <v>0</v>
      </c>
      <c r="BF737" s="198">
        <f t="shared" si="135"/>
        <v>0</v>
      </c>
      <c r="BG737" s="198">
        <f t="shared" si="136"/>
        <v>0</v>
      </c>
      <c r="BH737" s="198">
        <f t="shared" si="137"/>
        <v>0</v>
      </c>
      <c r="BI737" s="198">
        <f t="shared" si="138"/>
        <v>0</v>
      </c>
      <c r="BJ737" s="18" t="s">
        <v>8</v>
      </c>
      <c r="BK737" s="198">
        <f t="shared" si="139"/>
        <v>0</v>
      </c>
      <c r="BL737" s="18" t="s">
        <v>283</v>
      </c>
      <c r="BM737" s="197" t="s">
        <v>6204</v>
      </c>
    </row>
    <row r="738" spans="1:65" s="2" customFormat="1" ht="21.75" customHeight="1">
      <c r="A738" s="35"/>
      <c r="B738" s="36"/>
      <c r="C738" s="247" t="s">
        <v>2224</v>
      </c>
      <c r="D738" s="247" t="s">
        <v>250</v>
      </c>
      <c r="E738" s="248" t="s">
        <v>6205</v>
      </c>
      <c r="F738" s="249" t="s">
        <v>5896</v>
      </c>
      <c r="G738" s="250" t="s">
        <v>498</v>
      </c>
      <c r="H738" s="251">
        <v>1</v>
      </c>
      <c r="I738" s="252"/>
      <c r="J738" s="251">
        <f t="shared" si="130"/>
        <v>0</v>
      </c>
      <c r="K738" s="249" t="s">
        <v>1</v>
      </c>
      <c r="L738" s="253"/>
      <c r="M738" s="254" t="s">
        <v>1</v>
      </c>
      <c r="N738" s="255" t="s">
        <v>41</v>
      </c>
      <c r="O738" s="72"/>
      <c r="P738" s="195">
        <f t="shared" si="131"/>
        <v>0</v>
      </c>
      <c r="Q738" s="195">
        <v>0</v>
      </c>
      <c r="R738" s="195">
        <f t="shared" si="132"/>
        <v>0</v>
      </c>
      <c r="S738" s="195">
        <v>0</v>
      </c>
      <c r="T738" s="196">
        <f t="shared" si="133"/>
        <v>0</v>
      </c>
      <c r="U738" s="35"/>
      <c r="V738" s="35"/>
      <c r="W738" s="35"/>
      <c r="X738" s="35"/>
      <c r="Y738" s="35"/>
      <c r="Z738" s="35"/>
      <c r="AA738" s="35"/>
      <c r="AB738" s="35"/>
      <c r="AC738" s="35"/>
      <c r="AD738" s="35"/>
      <c r="AE738" s="35"/>
      <c r="AR738" s="197" t="s">
        <v>373</v>
      </c>
      <c r="AT738" s="197" t="s">
        <v>250</v>
      </c>
      <c r="AU738" s="197" t="s">
        <v>85</v>
      </c>
      <c r="AY738" s="18" t="s">
        <v>158</v>
      </c>
      <c r="BE738" s="198">
        <f t="shared" si="134"/>
        <v>0</v>
      </c>
      <c r="BF738" s="198">
        <f t="shared" si="135"/>
        <v>0</v>
      </c>
      <c r="BG738" s="198">
        <f t="shared" si="136"/>
        <v>0</v>
      </c>
      <c r="BH738" s="198">
        <f t="shared" si="137"/>
        <v>0</v>
      </c>
      <c r="BI738" s="198">
        <f t="shared" si="138"/>
        <v>0</v>
      </c>
      <c r="BJ738" s="18" t="s">
        <v>8</v>
      </c>
      <c r="BK738" s="198">
        <f t="shared" si="139"/>
        <v>0</v>
      </c>
      <c r="BL738" s="18" t="s">
        <v>283</v>
      </c>
      <c r="BM738" s="197" t="s">
        <v>6206</v>
      </c>
    </row>
    <row r="739" spans="1:65" s="2" customFormat="1" ht="16.5" customHeight="1">
      <c r="A739" s="35"/>
      <c r="B739" s="36"/>
      <c r="C739" s="247" t="s">
        <v>2227</v>
      </c>
      <c r="D739" s="247" t="s">
        <v>250</v>
      </c>
      <c r="E739" s="248" t="s">
        <v>6207</v>
      </c>
      <c r="F739" s="249" t="s">
        <v>5899</v>
      </c>
      <c r="G739" s="250" t="s">
        <v>498</v>
      </c>
      <c r="H739" s="251">
        <v>1</v>
      </c>
      <c r="I739" s="252"/>
      <c r="J739" s="251">
        <f t="shared" si="130"/>
        <v>0</v>
      </c>
      <c r="K739" s="249" t="s">
        <v>1</v>
      </c>
      <c r="L739" s="253"/>
      <c r="M739" s="254" t="s">
        <v>1</v>
      </c>
      <c r="N739" s="255" t="s">
        <v>41</v>
      </c>
      <c r="O739" s="72"/>
      <c r="P739" s="195">
        <f t="shared" si="131"/>
        <v>0</v>
      </c>
      <c r="Q739" s="195">
        <v>0</v>
      </c>
      <c r="R739" s="195">
        <f t="shared" si="132"/>
        <v>0</v>
      </c>
      <c r="S739" s="195">
        <v>0</v>
      </c>
      <c r="T739" s="196">
        <f t="shared" si="133"/>
        <v>0</v>
      </c>
      <c r="U739" s="35"/>
      <c r="V739" s="35"/>
      <c r="W739" s="35"/>
      <c r="X739" s="35"/>
      <c r="Y739" s="35"/>
      <c r="Z739" s="35"/>
      <c r="AA739" s="35"/>
      <c r="AB739" s="35"/>
      <c r="AC739" s="35"/>
      <c r="AD739" s="35"/>
      <c r="AE739" s="35"/>
      <c r="AR739" s="197" t="s">
        <v>373</v>
      </c>
      <c r="AT739" s="197" t="s">
        <v>250</v>
      </c>
      <c r="AU739" s="197" t="s">
        <v>85</v>
      </c>
      <c r="AY739" s="18" t="s">
        <v>158</v>
      </c>
      <c r="BE739" s="198">
        <f t="shared" si="134"/>
        <v>0</v>
      </c>
      <c r="BF739" s="198">
        <f t="shared" si="135"/>
        <v>0</v>
      </c>
      <c r="BG739" s="198">
        <f t="shared" si="136"/>
        <v>0</v>
      </c>
      <c r="BH739" s="198">
        <f t="shared" si="137"/>
        <v>0</v>
      </c>
      <c r="BI739" s="198">
        <f t="shared" si="138"/>
        <v>0</v>
      </c>
      <c r="BJ739" s="18" t="s">
        <v>8</v>
      </c>
      <c r="BK739" s="198">
        <f t="shared" si="139"/>
        <v>0</v>
      </c>
      <c r="BL739" s="18" t="s">
        <v>283</v>
      </c>
      <c r="BM739" s="197" t="s">
        <v>6208</v>
      </c>
    </row>
    <row r="740" spans="1:65" s="2" customFormat="1" ht="16.5" customHeight="1">
      <c r="A740" s="35"/>
      <c r="B740" s="36"/>
      <c r="C740" s="247" t="s">
        <v>2230</v>
      </c>
      <c r="D740" s="247" t="s">
        <v>250</v>
      </c>
      <c r="E740" s="248" t="s">
        <v>6209</v>
      </c>
      <c r="F740" s="249" t="s">
        <v>5902</v>
      </c>
      <c r="G740" s="250" t="s">
        <v>498</v>
      </c>
      <c r="H740" s="251">
        <v>2</v>
      </c>
      <c r="I740" s="252"/>
      <c r="J740" s="251">
        <f t="shared" si="130"/>
        <v>0</v>
      </c>
      <c r="K740" s="249" t="s">
        <v>1</v>
      </c>
      <c r="L740" s="253"/>
      <c r="M740" s="254" t="s">
        <v>1</v>
      </c>
      <c r="N740" s="255" t="s">
        <v>41</v>
      </c>
      <c r="O740" s="72"/>
      <c r="P740" s="195">
        <f t="shared" si="131"/>
        <v>0</v>
      </c>
      <c r="Q740" s="195">
        <v>0</v>
      </c>
      <c r="R740" s="195">
        <f t="shared" si="132"/>
        <v>0</v>
      </c>
      <c r="S740" s="195">
        <v>0</v>
      </c>
      <c r="T740" s="196">
        <f t="shared" si="133"/>
        <v>0</v>
      </c>
      <c r="U740" s="35"/>
      <c r="V740" s="35"/>
      <c r="W740" s="35"/>
      <c r="X740" s="35"/>
      <c r="Y740" s="35"/>
      <c r="Z740" s="35"/>
      <c r="AA740" s="35"/>
      <c r="AB740" s="35"/>
      <c r="AC740" s="35"/>
      <c r="AD740" s="35"/>
      <c r="AE740" s="35"/>
      <c r="AR740" s="197" t="s">
        <v>373</v>
      </c>
      <c r="AT740" s="197" t="s">
        <v>250</v>
      </c>
      <c r="AU740" s="197" t="s">
        <v>85</v>
      </c>
      <c r="AY740" s="18" t="s">
        <v>158</v>
      </c>
      <c r="BE740" s="198">
        <f t="shared" si="134"/>
        <v>0</v>
      </c>
      <c r="BF740" s="198">
        <f t="shared" si="135"/>
        <v>0</v>
      </c>
      <c r="BG740" s="198">
        <f t="shared" si="136"/>
        <v>0</v>
      </c>
      <c r="BH740" s="198">
        <f t="shared" si="137"/>
        <v>0</v>
      </c>
      <c r="BI740" s="198">
        <f t="shared" si="138"/>
        <v>0</v>
      </c>
      <c r="BJ740" s="18" t="s">
        <v>8</v>
      </c>
      <c r="BK740" s="198">
        <f t="shared" si="139"/>
        <v>0</v>
      </c>
      <c r="BL740" s="18" t="s">
        <v>283</v>
      </c>
      <c r="BM740" s="197" t="s">
        <v>6210</v>
      </c>
    </row>
    <row r="741" spans="1:65" s="2" customFormat="1" ht="16.5" customHeight="1">
      <c r="A741" s="35"/>
      <c r="B741" s="36"/>
      <c r="C741" s="247" t="s">
        <v>2233</v>
      </c>
      <c r="D741" s="247" t="s">
        <v>250</v>
      </c>
      <c r="E741" s="248" t="s">
        <v>6211</v>
      </c>
      <c r="F741" s="249" t="s">
        <v>3703</v>
      </c>
      <c r="G741" s="250" t="s">
        <v>498</v>
      </c>
      <c r="H741" s="251">
        <v>10</v>
      </c>
      <c r="I741" s="252"/>
      <c r="J741" s="251">
        <f t="shared" si="130"/>
        <v>0</v>
      </c>
      <c r="K741" s="249" t="s">
        <v>1</v>
      </c>
      <c r="L741" s="253"/>
      <c r="M741" s="254" t="s">
        <v>1</v>
      </c>
      <c r="N741" s="255" t="s">
        <v>41</v>
      </c>
      <c r="O741" s="72"/>
      <c r="P741" s="195">
        <f t="shared" si="131"/>
        <v>0</v>
      </c>
      <c r="Q741" s="195">
        <v>0</v>
      </c>
      <c r="R741" s="195">
        <f t="shared" si="132"/>
        <v>0</v>
      </c>
      <c r="S741" s="195">
        <v>0</v>
      </c>
      <c r="T741" s="196">
        <f t="shared" si="133"/>
        <v>0</v>
      </c>
      <c r="U741" s="35"/>
      <c r="V741" s="35"/>
      <c r="W741" s="35"/>
      <c r="X741" s="35"/>
      <c r="Y741" s="35"/>
      <c r="Z741" s="35"/>
      <c r="AA741" s="35"/>
      <c r="AB741" s="35"/>
      <c r="AC741" s="35"/>
      <c r="AD741" s="35"/>
      <c r="AE741" s="35"/>
      <c r="AR741" s="197" t="s">
        <v>373</v>
      </c>
      <c r="AT741" s="197" t="s">
        <v>250</v>
      </c>
      <c r="AU741" s="197" t="s">
        <v>85</v>
      </c>
      <c r="AY741" s="18" t="s">
        <v>158</v>
      </c>
      <c r="BE741" s="198">
        <f t="shared" si="134"/>
        <v>0</v>
      </c>
      <c r="BF741" s="198">
        <f t="shared" si="135"/>
        <v>0</v>
      </c>
      <c r="BG741" s="198">
        <f t="shared" si="136"/>
        <v>0</v>
      </c>
      <c r="BH741" s="198">
        <f t="shared" si="137"/>
        <v>0</v>
      </c>
      <c r="BI741" s="198">
        <f t="shared" si="138"/>
        <v>0</v>
      </c>
      <c r="BJ741" s="18" t="s">
        <v>8</v>
      </c>
      <c r="BK741" s="198">
        <f t="shared" si="139"/>
        <v>0</v>
      </c>
      <c r="BL741" s="18" t="s">
        <v>283</v>
      </c>
      <c r="BM741" s="197" t="s">
        <v>6212</v>
      </c>
    </row>
    <row r="742" spans="1:65" s="2" customFormat="1" ht="16.5" customHeight="1">
      <c r="A742" s="35"/>
      <c r="B742" s="36"/>
      <c r="C742" s="247" t="s">
        <v>2236</v>
      </c>
      <c r="D742" s="247" t="s">
        <v>250</v>
      </c>
      <c r="E742" s="248" t="s">
        <v>6213</v>
      </c>
      <c r="F742" s="249" t="s">
        <v>5906</v>
      </c>
      <c r="G742" s="250" t="s">
        <v>498</v>
      </c>
      <c r="H742" s="251">
        <v>2</v>
      </c>
      <c r="I742" s="252"/>
      <c r="J742" s="251">
        <f t="shared" si="130"/>
        <v>0</v>
      </c>
      <c r="K742" s="249" t="s">
        <v>1</v>
      </c>
      <c r="L742" s="253"/>
      <c r="M742" s="254" t="s">
        <v>1</v>
      </c>
      <c r="N742" s="255" t="s">
        <v>41</v>
      </c>
      <c r="O742" s="72"/>
      <c r="P742" s="195">
        <f t="shared" si="131"/>
        <v>0</v>
      </c>
      <c r="Q742" s="195">
        <v>0</v>
      </c>
      <c r="R742" s="195">
        <f t="shared" si="132"/>
        <v>0</v>
      </c>
      <c r="S742" s="195">
        <v>0</v>
      </c>
      <c r="T742" s="196">
        <f t="shared" si="133"/>
        <v>0</v>
      </c>
      <c r="U742" s="35"/>
      <c r="V742" s="35"/>
      <c r="W742" s="35"/>
      <c r="X742" s="35"/>
      <c r="Y742" s="35"/>
      <c r="Z742" s="35"/>
      <c r="AA742" s="35"/>
      <c r="AB742" s="35"/>
      <c r="AC742" s="35"/>
      <c r="AD742" s="35"/>
      <c r="AE742" s="35"/>
      <c r="AR742" s="197" t="s">
        <v>373</v>
      </c>
      <c r="AT742" s="197" t="s">
        <v>250</v>
      </c>
      <c r="AU742" s="197" t="s">
        <v>85</v>
      </c>
      <c r="AY742" s="18" t="s">
        <v>158</v>
      </c>
      <c r="BE742" s="198">
        <f t="shared" si="134"/>
        <v>0</v>
      </c>
      <c r="BF742" s="198">
        <f t="shared" si="135"/>
        <v>0</v>
      </c>
      <c r="BG742" s="198">
        <f t="shared" si="136"/>
        <v>0</v>
      </c>
      <c r="BH742" s="198">
        <f t="shared" si="137"/>
        <v>0</v>
      </c>
      <c r="BI742" s="198">
        <f t="shared" si="138"/>
        <v>0</v>
      </c>
      <c r="BJ742" s="18" t="s">
        <v>8</v>
      </c>
      <c r="BK742" s="198">
        <f t="shared" si="139"/>
        <v>0</v>
      </c>
      <c r="BL742" s="18" t="s">
        <v>283</v>
      </c>
      <c r="BM742" s="197" t="s">
        <v>6214</v>
      </c>
    </row>
    <row r="743" spans="1:65" s="2" customFormat="1" ht="16.5" customHeight="1">
      <c r="A743" s="35"/>
      <c r="B743" s="36"/>
      <c r="C743" s="247" t="s">
        <v>2239</v>
      </c>
      <c r="D743" s="247" t="s">
        <v>250</v>
      </c>
      <c r="E743" s="248" t="s">
        <v>6215</v>
      </c>
      <c r="F743" s="249" t="s">
        <v>5909</v>
      </c>
      <c r="G743" s="250" t="s">
        <v>498</v>
      </c>
      <c r="H743" s="251">
        <v>1</v>
      </c>
      <c r="I743" s="252"/>
      <c r="J743" s="251">
        <f t="shared" si="130"/>
        <v>0</v>
      </c>
      <c r="K743" s="249" t="s">
        <v>1</v>
      </c>
      <c r="L743" s="253"/>
      <c r="M743" s="254" t="s">
        <v>1</v>
      </c>
      <c r="N743" s="255" t="s">
        <v>41</v>
      </c>
      <c r="O743" s="72"/>
      <c r="P743" s="195">
        <f t="shared" si="131"/>
        <v>0</v>
      </c>
      <c r="Q743" s="195">
        <v>0</v>
      </c>
      <c r="R743" s="195">
        <f t="shared" si="132"/>
        <v>0</v>
      </c>
      <c r="S743" s="195">
        <v>0</v>
      </c>
      <c r="T743" s="196">
        <f t="shared" si="133"/>
        <v>0</v>
      </c>
      <c r="U743" s="35"/>
      <c r="V743" s="35"/>
      <c r="W743" s="35"/>
      <c r="X743" s="35"/>
      <c r="Y743" s="35"/>
      <c r="Z743" s="35"/>
      <c r="AA743" s="35"/>
      <c r="AB743" s="35"/>
      <c r="AC743" s="35"/>
      <c r="AD743" s="35"/>
      <c r="AE743" s="35"/>
      <c r="AR743" s="197" t="s">
        <v>373</v>
      </c>
      <c r="AT743" s="197" t="s">
        <v>250</v>
      </c>
      <c r="AU743" s="197" t="s">
        <v>85</v>
      </c>
      <c r="AY743" s="18" t="s">
        <v>158</v>
      </c>
      <c r="BE743" s="198">
        <f t="shared" si="134"/>
        <v>0</v>
      </c>
      <c r="BF743" s="198">
        <f t="shared" si="135"/>
        <v>0</v>
      </c>
      <c r="BG743" s="198">
        <f t="shared" si="136"/>
        <v>0</v>
      </c>
      <c r="BH743" s="198">
        <f t="shared" si="137"/>
        <v>0</v>
      </c>
      <c r="BI743" s="198">
        <f t="shared" si="138"/>
        <v>0</v>
      </c>
      <c r="BJ743" s="18" t="s">
        <v>8</v>
      </c>
      <c r="BK743" s="198">
        <f t="shared" si="139"/>
        <v>0</v>
      </c>
      <c r="BL743" s="18" t="s">
        <v>283</v>
      </c>
      <c r="BM743" s="197" t="s">
        <v>6216</v>
      </c>
    </row>
    <row r="744" spans="1:65" s="2" customFormat="1" ht="24">
      <c r="A744" s="35"/>
      <c r="B744" s="36"/>
      <c r="C744" s="247" t="s">
        <v>2242</v>
      </c>
      <c r="D744" s="247" t="s">
        <v>250</v>
      </c>
      <c r="E744" s="248" t="s">
        <v>6217</v>
      </c>
      <c r="F744" s="249" t="s">
        <v>5912</v>
      </c>
      <c r="G744" s="250" t="s">
        <v>498</v>
      </c>
      <c r="H744" s="251">
        <v>1</v>
      </c>
      <c r="I744" s="252"/>
      <c r="J744" s="251">
        <f t="shared" si="130"/>
        <v>0</v>
      </c>
      <c r="K744" s="249" t="s">
        <v>1</v>
      </c>
      <c r="L744" s="253"/>
      <c r="M744" s="254" t="s">
        <v>1</v>
      </c>
      <c r="N744" s="255" t="s">
        <v>41</v>
      </c>
      <c r="O744" s="72"/>
      <c r="P744" s="195">
        <f t="shared" si="131"/>
        <v>0</v>
      </c>
      <c r="Q744" s="195">
        <v>0</v>
      </c>
      <c r="R744" s="195">
        <f t="shared" si="132"/>
        <v>0</v>
      </c>
      <c r="S744" s="195">
        <v>0</v>
      </c>
      <c r="T744" s="196">
        <f t="shared" si="133"/>
        <v>0</v>
      </c>
      <c r="U744" s="35"/>
      <c r="V744" s="35"/>
      <c r="W744" s="35"/>
      <c r="X744" s="35"/>
      <c r="Y744" s="35"/>
      <c r="Z744" s="35"/>
      <c r="AA744" s="35"/>
      <c r="AB744" s="35"/>
      <c r="AC744" s="35"/>
      <c r="AD744" s="35"/>
      <c r="AE744" s="35"/>
      <c r="AR744" s="197" t="s">
        <v>373</v>
      </c>
      <c r="AT744" s="197" t="s">
        <v>250</v>
      </c>
      <c r="AU744" s="197" t="s">
        <v>85</v>
      </c>
      <c r="AY744" s="18" t="s">
        <v>158</v>
      </c>
      <c r="BE744" s="198">
        <f t="shared" si="134"/>
        <v>0</v>
      </c>
      <c r="BF744" s="198">
        <f t="shared" si="135"/>
        <v>0</v>
      </c>
      <c r="BG744" s="198">
        <f t="shared" si="136"/>
        <v>0</v>
      </c>
      <c r="BH744" s="198">
        <f t="shared" si="137"/>
        <v>0</v>
      </c>
      <c r="BI744" s="198">
        <f t="shared" si="138"/>
        <v>0</v>
      </c>
      <c r="BJ744" s="18" t="s">
        <v>8</v>
      </c>
      <c r="BK744" s="198">
        <f t="shared" si="139"/>
        <v>0</v>
      </c>
      <c r="BL744" s="18" t="s">
        <v>283</v>
      </c>
      <c r="BM744" s="197" t="s">
        <v>6218</v>
      </c>
    </row>
    <row r="745" spans="1:65" s="2" customFormat="1" ht="24">
      <c r="A745" s="35"/>
      <c r="B745" s="36"/>
      <c r="C745" s="247" t="s">
        <v>2245</v>
      </c>
      <c r="D745" s="247" t="s">
        <v>250</v>
      </c>
      <c r="E745" s="248" t="s">
        <v>6219</v>
      </c>
      <c r="F745" s="249" t="s">
        <v>5915</v>
      </c>
      <c r="G745" s="250" t="s">
        <v>498</v>
      </c>
      <c r="H745" s="251">
        <v>1</v>
      </c>
      <c r="I745" s="252"/>
      <c r="J745" s="251">
        <f t="shared" si="130"/>
        <v>0</v>
      </c>
      <c r="K745" s="249" t="s">
        <v>1</v>
      </c>
      <c r="L745" s="253"/>
      <c r="M745" s="254" t="s">
        <v>1</v>
      </c>
      <c r="N745" s="255" t="s">
        <v>41</v>
      </c>
      <c r="O745" s="72"/>
      <c r="P745" s="195">
        <f t="shared" si="131"/>
        <v>0</v>
      </c>
      <c r="Q745" s="195">
        <v>0</v>
      </c>
      <c r="R745" s="195">
        <f t="shared" si="132"/>
        <v>0</v>
      </c>
      <c r="S745" s="195">
        <v>0</v>
      </c>
      <c r="T745" s="196">
        <f t="shared" si="133"/>
        <v>0</v>
      </c>
      <c r="U745" s="35"/>
      <c r="V745" s="35"/>
      <c r="W745" s="35"/>
      <c r="X745" s="35"/>
      <c r="Y745" s="35"/>
      <c r="Z745" s="35"/>
      <c r="AA745" s="35"/>
      <c r="AB745" s="35"/>
      <c r="AC745" s="35"/>
      <c r="AD745" s="35"/>
      <c r="AE745" s="35"/>
      <c r="AR745" s="197" t="s">
        <v>373</v>
      </c>
      <c r="AT745" s="197" t="s">
        <v>250</v>
      </c>
      <c r="AU745" s="197" t="s">
        <v>85</v>
      </c>
      <c r="AY745" s="18" t="s">
        <v>158</v>
      </c>
      <c r="BE745" s="198">
        <f t="shared" si="134"/>
        <v>0</v>
      </c>
      <c r="BF745" s="198">
        <f t="shared" si="135"/>
        <v>0</v>
      </c>
      <c r="BG745" s="198">
        <f t="shared" si="136"/>
        <v>0</v>
      </c>
      <c r="BH745" s="198">
        <f t="shared" si="137"/>
        <v>0</v>
      </c>
      <c r="BI745" s="198">
        <f t="shared" si="138"/>
        <v>0</v>
      </c>
      <c r="BJ745" s="18" t="s">
        <v>8</v>
      </c>
      <c r="BK745" s="198">
        <f t="shared" si="139"/>
        <v>0</v>
      </c>
      <c r="BL745" s="18" t="s">
        <v>283</v>
      </c>
      <c r="BM745" s="197" t="s">
        <v>6220</v>
      </c>
    </row>
    <row r="746" spans="1:65" s="2" customFormat="1" ht="24">
      <c r="A746" s="35"/>
      <c r="B746" s="36"/>
      <c r="C746" s="247" t="s">
        <v>2248</v>
      </c>
      <c r="D746" s="247" t="s">
        <v>250</v>
      </c>
      <c r="E746" s="248" t="s">
        <v>6221</v>
      </c>
      <c r="F746" s="249" t="s">
        <v>5918</v>
      </c>
      <c r="G746" s="250" t="s">
        <v>498</v>
      </c>
      <c r="H746" s="251">
        <v>1</v>
      </c>
      <c r="I746" s="252"/>
      <c r="J746" s="251">
        <f t="shared" si="130"/>
        <v>0</v>
      </c>
      <c r="K746" s="249" t="s">
        <v>1</v>
      </c>
      <c r="L746" s="253"/>
      <c r="M746" s="254" t="s">
        <v>1</v>
      </c>
      <c r="N746" s="255" t="s">
        <v>41</v>
      </c>
      <c r="O746" s="72"/>
      <c r="P746" s="195">
        <f t="shared" si="131"/>
        <v>0</v>
      </c>
      <c r="Q746" s="195">
        <v>0</v>
      </c>
      <c r="R746" s="195">
        <f t="shared" si="132"/>
        <v>0</v>
      </c>
      <c r="S746" s="195">
        <v>0</v>
      </c>
      <c r="T746" s="196">
        <f t="shared" si="133"/>
        <v>0</v>
      </c>
      <c r="U746" s="35"/>
      <c r="V746" s="35"/>
      <c r="W746" s="35"/>
      <c r="X746" s="35"/>
      <c r="Y746" s="35"/>
      <c r="Z746" s="35"/>
      <c r="AA746" s="35"/>
      <c r="AB746" s="35"/>
      <c r="AC746" s="35"/>
      <c r="AD746" s="35"/>
      <c r="AE746" s="35"/>
      <c r="AR746" s="197" t="s">
        <v>373</v>
      </c>
      <c r="AT746" s="197" t="s">
        <v>250</v>
      </c>
      <c r="AU746" s="197" t="s">
        <v>85</v>
      </c>
      <c r="AY746" s="18" t="s">
        <v>158</v>
      </c>
      <c r="BE746" s="198">
        <f t="shared" si="134"/>
        <v>0</v>
      </c>
      <c r="BF746" s="198">
        <f t="shared" si="135"/>
        <v>0</v>
      </c>
      <c r="BG746" s="198">
        <f t="shared" si="136"/>
        <v>0</v>
      </c>
      <c r="BH746" s="198">
        <f t="shared" si="137"/>
        <v>0</v>
      </c>
      <c r="BI746" s="198">
        <f t="shared" si="138"/>
        <v>0</v>
      </c>
      <c r="BJ746" s="18" t="s">
        <v>8</v>
      </c>
      <c r="BK746" s="198">
        <f t="shared" si="139"/>
        <v>0</v>
      </c>
      <c r="BL746" s="18" t="s">
        <v>283</v>
      </c>
      <c r="BM746" s="197" t="s">
        <v>6222</v>
      </c>
    </row>
    <row r="747" spans="1:65" s="2" customFormat="1" ht="24">
      <c r="A747" s="35"/>
      <c r="B747" s="36"/>
      <c r="C747" s="247" t="s">
        <v>2250</v>
      </c>
      <c r="D747" s="247" t="s">
        <v>250</v>
      </c>
      <c r="E747" s="248" t="s">
        <v>6223</v>
      </c>
      <c r="F747" s="249" t="s">
        <v>3189</v>
      </c>
      <c r="G747" s="250" t="s">
        <v>498</v>
      </c>
      <c r="H747" s="251">
        <v>1</v>
      </c>
      <c r="I747" s="252"/>
      <c r="J747" s="251">
        <f t="shared" si="130"/>
        <v>0</v>
      </c>
      <c r="K747" s="249" t="s">
        <v>1</v>
      </c>
      <c r="L747" s="253"/>
      <c r="M747" s="254" t="s">
        <v>1</v>
      </c>
      <c r="N747" s="255" t="s">
        <v>41</v>
      </c>
      <c r="O747" s="72"/>
      <c r="P747" s="195">
        <f t="shared" si="131"/>
        <v>0</v>
      </c>
      <c r="Q747" s="195">
        <v>0</v>
      </c>
      <c r="R747" s="195">
        <f t="shared" si="132"/>
        <v>0</v>
      </c>
      <c r="S747" s="195">
        <v>0</v>
      </c>
      <c r="T747" s="196">
        <f t="shared" si="133"/>
        <v>0</v>
      </c>
      <c r="U747" s="35"/>
      <c r="V747" s="35"/>
      <c r="W747" s="35"/>
      <c r="X747" s="35"/>
      <c r="Y747" s="35"/>
      <c r="Z747" s="35"/>
      <c r="AA747" s="35"/>
      <c r="AB747" s="35"/>
      <c r="AC747" s="35"/>
      <c r="AD747" s="35"/>
      <c r="AE747" s="35"/>
      <c r="AR747" s="197" t="s">
        <v>373</v>
      </c>
      <c r="AT747" s="197" t="s">
        <v>250</v>
      </c>
      <c r="AU747" s="197" t="s">
        <v>85</v>
      </c>
      <c r="AY747" s="18" t="s">
        <v>158</v>
      </c>
      <c r="BE747" s="198">
        <f t="shared" si="134"/>
        <v>0</v>
      </c>
      <c r="BF747" s="198">
        <f t="shared" si="135"/>
        <v>0</v>
      </c>
      <c r="BG747" s="198">
        <f t="shared" si="136"/>
        <v>0</v>
      </c>
      <c r="BH747" s="198">
        <f t="shared" si="137"/>
        <v>0</v>
      </c>
      <c r="BI747" s="198">
        <f t="shared" si="138"/>
        <v>0</v>
      </c>
      <c r="BJ747" s="18" t="s">
        <v>8</v>
      </c>
      <c r="BK747" s="198">
        <f t="shared" si="139"/>
        <v>0</v>
      </c>
      <c r="BL747" s="18" t="s">
        <v>283</v>
      </c>
      <c r="BM747" s="197" t="s">
        <v>6224</v>
      </c>
    </row>
    <row r="748" spans="1:65" s="2" customFormat="1" ht="24">
      <c r="A748" s="35"/>
      <c r="B748" s="36"/>
      <c r="C748" s="247" t="s">
        <v>2253</v>
      </c>
      <c r="D748" s="247" t="s">
        <v>250</v>
      </c>
      <c r="E748" s="248" t="s">
        <v>6225</v>
      </c>
      <c r="F748" s="249" t="s">
        <v>5923</v>
      </c>
      <c r="G748" s="250" t="s">
        <v>498</v>
      </c>
      <c r="H748" s="251">
        <v>1</v>
      </c>
      <c r="I748" s="252"/>
      <c r="J748" s="251">
        <f t="shared" si="130"/>
        <v>0</v>
      </c>
      <c r="K748" s="249" t="s">
        <v>1</v>
      </c>
      <c r="L748" s="253"/>
      <c r="M748" s="254" t="s">
        <v>1</v>
      </c>
      <c r="N748" s="255" t="s">
        <v>41</v>
      </c>
      <c r="O748" s="72"/>
      <c r="P748" s="195">
        <f t="shared" si="131"/>
        <v>0</v>
      </c>
      <c r="Q748" s="195">
        <v>0</v>
      </c>
      <c r="R748" s="195">
        <f t="shared" si="132"/>
        <v>0</v>
      </c>
      <c r="S748" s="195">
        <v>0</v>
      </c>
      <c r="T748" s="196">
        <f t="shared" si="133"/>
        <v>0</v>
      </c>
      <c r="U748" s="35"/>
      <c r="V748" s="35"/>
      <c r="W748" s="35"/>
      <c r="X748" s="35"/>
      <c r="Y748" s="35"/>
      <c r="Z748" s="35"/>
      <c r="AA748" s="35"/>
      <c r="AB748" s="35"/>
      <c r="AC748" s="35"/>
      <c r="AD748" s="35"/>
      <c r="AE748" s="35"/>
      <c r="AR748" s="197" t="s">
        <v>373</v>
      </c>
      <c r="AT748" s="197" t="s">
        <v>250</v>
      </c>
      <c r="AU748" s="197" t="s">
        <v>85</v>
      </c>
      <c r="AY748" s="18" t="s">
        <v>158</v>
      </c>
      <c r="BE748" s="198">
        <f t="shared" si="134"/>
        <v>0</v>
      </c>
      <c r="BF748" s="198">
        <f t="shared" si="135"/>
        <v>0</v>
      </c>
      <c r="BG748" s="198">
        <f t="shared" si="136"/>
        <v>0</v>
      </c>
      <c r="BH748" s="198">
        <f t="shared" si="137"/>
        <v>0</v>
      </c>
      <c r="BI748" s="198">
        <f t="shared" si="138"/>
        <v>0</v>
      </c>
      <c r="BJ748" s="18" t="s">
        <v>8</v>
      </c>
      <c r="BK748" s="198">
        <f t="shared" si="139"/>
        <v>0</v>
      </c>
      <c r="BL748" s="18" t="s">
        <v>283</v>
      </c>
      <c r="BM748" s="197" t="s">
        <v>6226</v>
      </c>
    </row>
    <row r="749" spans="1:65" s="2" customFormat="1" ht="24">
      <c r="A749" s="35"/>
      <c r="B749" s="36"/>
      <c r="C749" s="247" t="s">
        <v>2256</v>
      </c>
      <c r="D749" s="247" t="s">
        <v>250</v>
      </c>
      <c r="E749" s="248" t="s">
        <v>6227</v>
      </c>
      <c r="F749" s="249" t="s">
        <v>5926</v>
      </c>
      <c r="G749" s="250" t="s">
        <v>498</v>
      </c>
      <c r="H749" s="251">
        <v>1</v>
      </c>
      <c r="I749" s="252"/>
      <c r="J749" s="251">
        <f t="shared" si="130"/>
        <v>0</v>
      </c>
      <c r="K749" s="249" t="s">
        <v>1</v>
      </c>
      <c r="L749" s="253"/>
      <c r="M749" s="254" t="s">
        <v>1</v>
      </c>
      <c r="N749" s="255" t="s">
        <v>41</v>
      </c>
      <c r="O749" s="72"/>
      <c r="P749" s="195">
        <f t="shared" si="131"/>
        <v>0</v>
      </c>
      <c r="Q749" s="195">
        <v>0</v>
      </c>
      <c r="R749" s="195">
        <f t="shared" si="132"/>
        <v>0</v>
      </c>
      <c r="S749" s="195">
        <v>0</v>
      </c>
      <c r="T749" s="196">
        <f t="shared" si="133"/>
        <v>0</v>
      </c>
      <c r="U749" s="35"/>
      <c r="V749" s="35"/>
      <c r="W749" s="35"/>
      <c r="X749" s="35"/>
      <c r="Y749" s="35"/>
      <c r="Z749" s="35"/>
      <c r="AA749" s="35"/>
      <c r="AB749" s="35"/>
      <c r="AC749" s="35"/>
      <c r="AD749" s="35"/>
      <c r="AE749" s="35"/>
      <c r="AR749" s="197" t="s">
        <v>373</v>
      </c>
      <c r="AT749" s="197" t="s">
        <v>250</v>
      </c>
      <c r="AU749" s="197" t="s">
        <v>85</v>
      </c>
      <c r="AY749" s="18" t="s">
        <v>158</v>
      </c>
      <c r="BE749" s="198">
        <f t="shared" si="134"/>
        <v>0</v>
      </c>
      <c r="BF749" s="198">
        <f t="shared" si="135"/>
        <v>0</v>
      </c>
      <c r="BG749" s="198">
        <f t="shared" si="136"/>
        <v>0</v>
      </c>
      <c r="BH749" s="198">
        <f t="shared" si="137"/>
        <v>0</v>
      </c>
      <c r="BI749" s="198">
        <f t="shared" si="138"/>
        <v>0</v>
      </c>
      <c r="BJ749" s="18" t="s">
        <v>8</v>
      </c>
      <c r="BK749" s="198">
        <f t="shared" si="139"/>
        <v>0</v>
      </c>
      <c r="BL749" s="18" t="s">
        <v>283</v>
      </c>
      <c r="BM749" s="197" t="s">
        <v>6228</v>
      </c>
    </row>
    <row r="750" spans="1:65" s="2" customFormat="1" ht="24">
      <c r="A750" s="35"/>
      <c r="B750" s="36"/>
      <c r="C750" s="247" t="s">
        <v>2259</v>
      </c>
      <c r="D750" s="247" t="s">
        <v>250</v>
      </c>
      <c r="E750" s="248" t="s">
        <v>6229</v>
      </c>
      <c r="F750" s="249" t="s">
        <v>5929</v>
      </c>
      <c r="G750" s="250" t="s">
        <v>498</v>
      </c>
      <c r="H750" s="251">
        <v>1</v>
      </c>
      <c r="I750" s="252"/>
      <c r="J750" s="251">
        <f t="shared" ref="J750:J781" si="140">ROUND(I750*H750,0)</f>
        <v>0</v>
      </c>
      <c r="K750" s="249" t="s">
        <v>1</v>
      </c>
      <c r="L750" s="253"/>
      <c r="M750" s="254" t="s">
        <v>1</v>
      </c>
      <c r="N750" s="255" t="s">
        <v>41</v>
      </c>
      <c r="O750" s="72"/>
      <c r="P750" s="195">
        <f t="shared" ref="P750:P781" si="141">O750*H750</f>
        <v>0</v>
      </c>
      <c r="Q750" s="195">
        <v>0</v>
      </c>
      <c r="R750" s="195">
        <f t="shared" ref="R750:R781" si="142">Q750*H750</f>
        <v>0</v>
      </c>
      <c r="S750" s="195">
        <v>0</v>
      </c>
      <c r="T750" s="196">
        <f t="shared" ref="T750:T781" si="143">S750*H750</f>
        <v>0</v>
      </c>
      <c r="U750" s="35"/>
      <c r="V750" s="35"/>
      <c r="W750" s="35"/>
      <c r="X750" s="35"/>
      <c r="Y750" s="35"/>
      <c r="Z750" s="35"/>
      <c r="AA750" s="35"/>
      <c r="AB750" s="35"/>
      <c r="AC750" s="35"/>
      <c r="AD750" s="35"/>
      <c r="AE750" s="35"/>
      <c r="AR750" s="197" t="s">
        <v>373</v>
      </c>
      <c r="AT750" s="197" t="s">
        <v>250</v>
      </c>
      <c r="AU750" s="197" t="s">
        <v>85</v>
      </c>
      <c r="AY750" s="18" t="s">
        <v>158</v>
      </c>
      <c r="BE750" s="198">
        <f t="shared" ref="BE750:BE781" si="144">IF(N750="základní",J750,0)</f>
        <v>0</v>
      </c>
      <c r="BF750" s="198">
        <f t="shared" ref="BF750:BF781" si="145">IF(N750="snížená",J750,0)</f>
        <v>0</v>
      </c>
      <c r="BG750" s="198">
        <f t="shared" ref="BG750:BG781" si="146">IF(N750="zákl. přenesená",J750,0)</f>
        <v>0</v>
      </c>
      <c r="BH750" s="198">
        <f t="shared" ref="BH750:BH781" si="147">IF(N750="sníž. přenesená",J750,0)</f>
        <v>0</v>
      </c>
      <c r="BI750" s="198">
        <f t="shared" ref="BI750:BI781" si="148">IF(N750="nulová",J750,0)</f>
        <v>0</v>
      </c>
      <c r="BJ750" s="18" t="s">
        <v>8</v>
      </c>
      <c r="BK750" s="198">
        <f t="shared" ref="BK750:BK781" si="149">ROUND(I750*H750,0)</f>
        <v>0</v>
      </c>
      <c r="BL750" s="18" t="s">
        <v>283</v>
      </c>
      <c r="BM750" s="197" t="s">
        <v>6230</v>
      </c>
    </row>
    <row r="751" spans="1:65" s="2" customFormat="1" ht="24">
      <c r="A751" s="35"/>
      <c r="B751" s="36"/>
      <c r="C751" s="247" t="s">
        <v>2262</v>
      </c>
      <c r="D751" s="247" t="s">
        <v>250</v>
      </c>
      <c r="E751" s="248" t="s">
        <v>6231</v>
      </c>
      <c r="F751" s="249" t="s">
        <v>3382</v>
      </c>
      <c r="G751" s="250" t="s">
        <v>498</v>
      </c>
      <c r="H751" s="251">
        <v>1</v>
      </c>
      <c r="I751" s="252"/>
      <c r="J751" s="251">
        <f t="shared" si="140"/>
        <v>0</v>
      </c>
      <c r="K751" s="249" t="s">
        <v>1</v>
      </c>
      <c r="L751" s="253"/>
      <c r="M751" s="254" t="s">
        <v>1</v>
      </c>
      <c r="N751" s="255" t="s">
        <v>41</v>
      </c>
      <c r="O751" s="72"/>
      <c r="P751" s="195">
        <f t="shared" si="141"/>
        <v>0</v>
      </c>
      <c r="Q751" s="195">
        <v>0</v>
      </c>
      <c r="R751" s="195">
        <f t="shared" si="142"/>
        <v>0</v>
      </c>
      <c r="S751" s="195">
        <v>0</v>
      </c>
      <c r="T751" s="196">
        <f t="shared" si="143"/>
        <v>0</v>
      </c>
      <c r="U751" s="35"/>
      <c r="V751" s="35"/>
      <c r="W751" s="35"/>
      <c r="X751" s="35"/>
      <c r="Y751" s="35"/>
      <c r="Z751" s="35"/>
      <c r="AA751" s="35"/>
      <c r="AB751" s="35"/>
      <c r="AC751" s="35"/>
      <c r="AD751" s="35"/>
      <c r="AE751" s="35"/>
      <c r="AR751" s="197" t="s">
        <v>373</v>
      </c>
      <c r="AT751" s="197" t="s">
        <v>250</v>
      </c>
      <c r="AU751" s="197" t="s">
        <v>85</v>
      </c>
      <c r="AY751" s="18" t="s">
        <v>158</v>
      </c>
      <c r="BE751" s="198">
        <f t="shared" si="144"/>
        <v>0</v>
      </c>
      <c r="BF751" s="198">
        <f t="shared" si="145"/>
        <v>0</v>
      </c>
      <c r="BG751" s="198">
        <f t="shared" si="146"/>
        <v>0</v>
      </c>
      <c r="BH751" s="198">
        <f t="shared" si="147"/>
        <v>0</v>
      </c>
      <c r="BI751" s="198">
        <f t="shared" si="148"/>
        <v>0</v>
      </c>
      <c r="BJ751" s="18" t="s">
        <v>8</v>
      </c>
      <c r="BK751" s="198">
        <f t="shared" si="149"/>
        <v>0</v>
      </c>
      <c r="BL751" s="18" t="s">
        <v>283</v>
      </c>
      <c r="BM751" s="197" t="s">
        <v>6232</v>
      </c>
    </row>
    <row r="752" spans="1:65" s="2" customFormat="1" ht="24">
      <c r="A752" s="35"/>
      <c r="B752" s="36"/>
      <c r="C752" s="247" t="s">
        <v>2265</v>
      </c>
      <c r="D752" s="247" t="s">
        <v>250</v>
      </c>
      <c r="E752" s="248" t="s">
        <v>6233</v>
      </c>
      <c r="F752" s="249" t="s">
        <v>5933</v>
      </c>
      <c r="G752" s="250" t="s">
        <v>498</v>
      </c>
      <c r="H752" s="251">
        <v>1</v>
      </c>
      <c r="I752" s="252"/>
      <c r="J752" s="251">
        <f t="shared" si="140"/>
        <v>0</v>
      </c>
      <c r="K752" s="249" t="s">
        <v>1</v>
      </c>
      <c r="L752" s="253"/>
      <c r="M752" s="254" t="s">
        <v>1</v>
      </c>
      <c r="N752" s="255" t="s">
        <v>41</v>
      </c>
      <c r="O752" s="72"/>
      <c r="P752" s="195">
        <f t="shared" si="141"/>
        <v>0</v>
      </c>
      <c r="Q752" s="195">
        <v>0</v>
      </c>
      <c r="R752" s="195">
        <f t="shared" si="142"/>
        <v>0</v>
      </c>
      <c r="S752" s="195">
        <v>0</v>
      </c>
      <c r="T752" s="196">
        <f t="shared" si="143"/>
        <v>0</v>
      </c>
      <c r="U752" s="35"/>
      <c r="V752" s="35"/>
      <c r="W752" s="35"/>
      <c r="X752" s="35"/>
      <c r="Y752" s="35"/>
      <c r="Z752" s="35"/>
      <c r="AA752" s="35"/>
      <c r="AB752" s="35"/>
      <c r="AC752" s="35"/>
      <c r="AD752" s="35"/>
      <c r="AE752" s="35"/>
      <c r="AR752" s="197" t="s">
        <v>373</v>
      </c>
      <c r="AT752" s="197" t="s">
        <v>250</v>
      </c>
      <c r="AU752" s="197" t="s">
        <v>85</v>
      </c>
      <c r="AY752" s="18" t="s">
        <v>158</v>
      </c>
      <c r="BE752" s="198">
        <f t="shared" si="144"/>
        <v>0</v>
      </c>
      <c r="BF752" s="198">
        <f t="shared" si="145"/>
        <v>0</v>
      </c>
      <c r="BG752" s="198">
        <f t="shared" si="146"/>
        <v>0</v>
      </c>
      <c r="BH752" s="198">
        <f t="shared" si="147"/>
        <v>0</v>
      </c>
      <c r="BI752" s="198">
        <f t="shared" si="148"/>
        <v>0</v>
      </c>
      <c r="BJ752" s="18" t="s">
        <v>8</v>
      </c>
      <c r="BK752" s="198">
        <f t="shared" si="149"/>
        <v>0</v>
      </c>
      <c r="BL752" s="18" t="s">
        <v>283</v>
      </c>
      <c r="BM752" s="197" t="s">
        <v>6234</v>
      </c>
    </row>
    <row r="753" spans="1:65" s="2" customFormat="1" ht="24">
      <c r="A753" s="35"/>
      <c r="B753" s="36"/>
      <c r="C753" s="247" t="s">
        <v>2268</v>
      </c>
      <c r="D753" s="247" t="s">
        <v>250</v>
      </c>
      <c r="E753" s="248" t="s">
        <v>6235</v>
      </c>
      <c r="F753" s="249" t="s">
        <v>5936</v>
      </c>
      <c r="G753" s="250" t="s">
        <v>498</v>
      </c>
      <c r="H753" s="251">
        <v>1</v>
      </c>
      <c r="I753" s="252"/>
      <c r="J753" s="251">
        <f t="shared" si="140"/>
        <v>0</v>
      </c>
      <c r="K753" s="249" t="s">
        <v>1</v>
      </c>
      <c r="L753" s="253"/>
      <c r="M753" s="254" t="s">
        <v>1</v>
      </c>
      <c r="N753" s="255" t="s">
        <v>41</v>
      </c>
      <c r="O753" s="72"/>
      <c r="P753" s="195">
        <f t="shared" si="141"/>
        <v>0</v>
      </c>
      <c r="Q753" s="195">
        <v>0</v>
      </c>
      <c r="R753" s="195">
        <f t="shared" si="142"/>
        <v>0</v>
      </c>
      <c r="S753" s="195">
        <v>0</v>
      </c>
      <c r="T753" s="196">
        <f t="shared" si="143"/>
        <v>0</v>
      </c>
      <c r="U753" s="35"/>
      <c r="V753" s="35"/>
      <c r="W753" s="35"/>
      <c r="X753" s="35"/>
      <c r="Y753" s="35"/>
      <c r="Z753" s="35"/>
      <c r="AA753" s="35"/>
      <c r="AB753" s="35"/>
      <c r="AC753" s="35"/>
      <c r="AD753" s="35"/>
      <c r="AE753" s="35"/>
      <c r="AR753" s="197" t="s">
        <v>373</v>
      </c>
      <c r="AT753" s="197" t="s">
        <v>250</v>
      </c>
      <c r="AU753" s="197" t="s">
        <v>85</v>
      </c>
      <c r="AY753" s="18" t="s">
        <v>158</v>
      </c>
      <c r="BE753" s="198">
        <f t="shared" si="144"/>
        <v>0</v>
      </c>
      <c r="BF753" s="198">
        <f t="shared" si="145"/>
        <v>0</v>
      </c>
      <c r="BG753" s="198">
        <f t="shared" si="146"/>
        <v>0</v>
      </c>
      <c r="BH753" s="198">
        <f t="shared" si="147"/>
        <v>0</v>
      </c>
      <c r="BI753" s="198">
        <f t="shared" si="148"/>
        <v>0</v>
      </c>
      <c r="BJ753" s="18" t="s">
        <v>8</v>
      </c>
      <c r="BK753" s="198">
        <f t="shared" si="149"/>
        <v>0</v>
      </c>
      <c r="BL753" s="18" t="s">
        <v>283</v>
      </c>
      <c r="BM753" s="197" t="s">
        <v>6236</v>
      </c>
    </row>
    <row r="754" spans="1:65" s="2" customFormat="1" ht="24">
      <c r="A754" s="35"/>
      <c r="B754" s="36"/>
      <c r="C754" s="247" t="s">
        <v>2271</v>
      </c>
      <c r="D754" s="247" t="s">
        <v>250</v>
      </c>
      <c r="E754" s="248" t="s">
        <v>6237</v>
      </c>
      <c r="F754" s="249" t="s">
        <v>5939</v>
      </c>
      <c r="G754" s="250" t="s">
        <v>498</v>
      </c>
      <c r="H754" s="251">
        <v>1</v>
      </c>
      <c r="I754" s="252"/>
      <c r="J754" s="251">
        <f t="shared" si="140"/>
        <v>0</v>
      </c>
      <c r="K754" s="249" t="s">
        <v>1</v>
      </c>
      <c r="L754" s="253"/>
      <c r="M754" s="254" t="s">
        <v>1</v>
      </c>
      <c r="N754" s="255" t="s">
        <v>41</v>
      </c>
      <c r="O754" s="72"/>
      <c r="P754" s="195">
        <f t="shared" si="141"/>
        <v>0</v>
      </c>
      <c r="Q754" s="195">
        <v>0</v>
      </c>
      <c r="R754" s="195">
        <f t="shared" si="142"/>
        <v>0</v>
      </c>
      <c r="S754" s="195">
        <v>0</v>
      </c>
      <c r="T754" s="196">
        <f t="shared" si="143"/>
        <v>0</v>
      </c>
      <c r="U754" s="35"/>
      <c r="V754" s="35"/>
      <c r="W754" s="35"/>
      <c r="X754" s="35"/>
      <c r="Y754" s="35"/>
      <c r="Z754" s="35"/>
      <c r="AA754" s="35"/>
      <c r="AB754" s="35"/>
      <c r="AC754" s="35"/>
      <c r="AD754" s="35"/>
      <c r="AE754" s="35"/>
      <c r="AR754" s="197" t="s">
        <v>373</v>
      </c>
      <c r="AT754" s="197" t="s">
        <v>250</v>
      </c>
      <c r="AU754" s="197" t="s">
        <v>85</v>
      </c>
      <c r="AY754" s="18" t="s">
        <v>158</v>
      </c>
      <c r="BE754" s="198">
        <f t="shared" si="144"/>
        <v>0</v>
      </c>
      <c r="BF754" s="198">
        <f t="shared" si="145"/>
        <v>0</v>
      </c>
      <c r="BG754" s="198">
        <f t="shared" si="146"/>
        <v>0</v>
      </c>
      <c r="BH754" s="198">
        <f t="shared" si="147"/>
        <v>0</v>
      </c>
      <c r="BI754" s="198">
        <f t="shared" si="148"/>
        <v>0</v>
      </c>
      <c r="BJ754" s="18" t="s">
        <v>8</v>
      </c>
      <c r="BK754" s="198">
        <f t="shared" si="149"/>
        <v>0</v>
      </c>
      <c r="BL754" s="18" t="s">
        <v>283</v>
      </c>
      <c r="BM754" s="197" t="s">
        <v>6238</v>
      </c>
    </row>
    <row r="755" spans="1:65" s="2" customFormat="1" ht="24">
      <c r="A755" s="35"/>
      <c r="B755" s="36"/>
      <c r="C755" s="247" t="s">
        <v>2274</v>
      </c>
      <c r="D755" s="247" t="s">
        <v>250</v>
      </c>
      <c r="E755" s="248" t="s">
        <v>6239</v>
      </c>
      <c r="F755" s="249" t="s">
        <v>5942</v>
      </c>
      <c r="G755" s="250" t="s">
        <v>498</v>
      </c>
      <c r="H755" s="251">
        <v>1</v>
      </c>
      <c r="I755" s="252"/>
      <c r="J755" s="251">
        <f t="shared" si="140"/>
        <v>0</v>
      </c>
      <c r="K755" s="249" t="s">
        <v>1</v>
      </c>
      <c r="L755" s="253"/>
      <c r="M755" s="254" t="s">
        <v>1</v>
      </c>
      <c r="N755" s="255" t="s">
        <v>41</v>
      </c>
      <c r="O755" s="72"/>
      <c r="P755" s="195">
        <f t="shared" si="141"/>
        <v>0</v>
      </c>
      <c r="Q755" s="195">
        <v>0</v>
      </c>
      <c r="R755" s="195">
        <f t="shared" si="142"/>
        <v>0</v>
      </c>
      <c r="S755" s="195">
        <v>0</v>
      </c>
      <c r="T755" s="196">
        <f t="shared" si="143"/>
        <v>0</v>
      </c>
      <c r="U755" s="35"/>
      <c r="V755" s="35"/>
      <c r="W755" s="35"/>
      <c r="X755" s="35"/>
      <c r="Y755" s="35"/>
      <c r="Z755" s="35"/>
      <c r="AA755" s="35"/>
      <c r="AB755" s="35"/>
      <c r="AC755" s="35"/>
      <c r="AD755" s="35"/>
      <c r="AE755" s="35"/>
      <c r="AR755" s="197" t="s">
        <v>373</v>
      </c>
      <c r="AT755" s="197" t="s">
        <v>250</v>
      </c>
      <c r="AU755" s="197" t="s">
        <v>85</v>
      </c>
      <c r="AY755" s="18" t="s">
        <v>158</v>
      </c>
      <c r="BE755" s="198">
        <f t="shared" si="144"/>
        <v>0</v>
      </c>
      <c r="BF755" s="198">
        <f t="shared" si="145"/>
        <v>0</v>
      </c>
      <c r="BG755" s="198">
        <f t="shared" si="146"/>
        <v>0</v>
      </c>
      <c r="BH755" s="198">
        <f t="shared" si="147"/>
        <v>0</v>
      </c>
      <c r="BI755" s="198">
        <f t="shared" si="148"/>
        <v>0</v>
      </c>
      <c r="BJ755" s="18" t="s">
        <v>8</v>
      </c>
      <c r="BK755" s="198">
        <f t="shared" si="149"/>
        <v>0</v>
      </c>
      <c r="BL755" s="18" t="s">
        <v>283</v>
      </c>
      <c r="BM755" s="197" t="s">
        <v>6240</v>
      </c>
    </row>
    <row r="756" spans="1:65" s="2" customFormat="1" ht="24">
      <c r="A756" s="35"/>
      <c r="B756" s="36"/>
      <c r="C756" s="247" t="s">
        <v>2277</v>
      </c>
      <c r="D756" s="247" t="s">
        <v>250</v>
      </c>
      <c r="E756" s="248" t="s">
        <v>6241</v>
      </c>
      <c r="F756" s="249" t="s">
        <v>5945</v>
      </c>
      <c r="G756" s="250" t="s">
        <v>498</v>
      </c>
      <c r="H756" s="251">
        <v>1</v>
      </c>
      <c r="I756" s="252"/>
      <c r="J756" s="251">
        <f t="shared" si="140"/>
        <v>0</v>
      </c>
      <c r="K756" s="249" t="s">
        <v>1</v>
      </c>
      <c r="L756" s="253"/>
      <c r="M756" s="254" t="s">
        <v>1</v>
      </c>
      <c r="N756" s="255" t="s">
        <v>41</v>
      </c>
      <c r="O756" s="72"/>
      <c r="P756" s="195">
        <f t="shared" si="141"/>
        <v>0</v>
      </c>
      <c r="Q756" s="195">
        <v>0</v>
      </c>
      <c r="R756" s="195">
        <f t="shared" si="142"/>
        <v>0</v>
      </c>
      <c r="S756" s="195">
        <v>0</v>
      </c>
      <c r="T756" s="196">
        <f t="shared" si="143"/>
        <v>0</v>
      </c>
      <c r="U756" s="35"/>
      <c r="V756" s="35"/>
      <c r="W756" s="35"/>
      <c r="X756" s="35"/>
      <c r="Y756" s="35"/>
      <c r="Z756" s="35"/>
      <c r="AA756" s="35"/>
      <c r="AB756" s="35"/>
      <c r="AC756" s="35"/>
      <c r="AD756" s="35"/>
      <c r="AE756" s="35"/>
      <c r="AR756" s="197" t="s">
        <v>373</v>
      </c>
      <c r="AT756" s="197" t="s">
        <v>250</v>
      </c>
      <c r="AU756" s="197" t="s">
        <v>85</v>
      </c>
      <c r="AY756" s="18" t="s">
        <v>158</v>
      </c>
      <c r="BE756" s="198">
        <f t="shared" si="144"/>
        <v>0</v>
      </c>
      <c r="BF756" s="198">
        <f t="shared" si="145"/>
        <v>0</v>
      </c>
      <c r="BG756" s="198">
        <f t="shared" si="146"/>
        <v>0</v>
      </c>
      <c r="BH756" s="198">
        <f t="shared" si="147"/>
        <v>0</v>
      </c>
      <c r="BI756" s="198">
        <f t="shared" si="148"/>
        <v>0</v>
      </c>
      <c r="BJ756" s="18" t="s">
        <v>8</v>
      </c>
      <c r="BK756" s="198">
        <f t="shared" si="149"/>
        <v>0</v>
      </c>
      <c r="BL756" s="18" t="s">
        <v>283</v>
      </c>
      <c r="BM756" s="197" t="s">
        <v>6242</v>
      </c>
    </row>
    <row r="757" spans="1:65" s="2" customFormat="1" ht="36">
      <c r="A757" s="35"/>
      <c r="B757" s="36"/>
      <c r="C757" s="247" t="s">
        <v>2280</v>
      </c>
      <c r="D757" s="247" t="s">
        <v>250</v>
      </c>
      <c r="E757" s="248" t="s">
        <v>6243</v>
      </c>
      <c r="F757" s="249" t="s">
        <v>5948</v>
      </c>
      <c r="G757" s="250" t="s">
        <v>498</v>
      </c>
      <c r="H757" s="251">
        <v>1</v>
      </c>
      <c r="I757" s="252"/>
      <c r="J757" s="251">
        <f t="shared" si="140"/>
        <v>0</v>
      </c>
      <c r="K757" s="249" t="s">
        <v>1</v>
      </c>
      <c r="L757" s="253"/>
      <c r="M757" s="254" t="s">
        <v>1</v>
      </c>
      <c r="N757" s="255" t="s">
        <v>41</v>
      </c>
      <c r="O757" s="72"/>
      <c r="P757" s="195">
        <f t="shared" si="141"/>
        <v>0</v>
      </c>
      <c r="Q757" s="195">
        <v>0</v>
      </c>
      <c r="R757" s="195">
        <f t="shared" si="142"/>
        <v>0</v>
      </c>
      <c r="S757" s="195">
        <v>0</v>
      </c>
      <c r="T757" s="196">
        <f t="shared" si="143"/>
        <v>0</v>
      </c>
      <c r="U757" s="35"/>
      <c r="V757" s="35"/>
      <c r="W757" s="35"/>
      <c r="X757" s="35"/>
      <c r="Y757" s="35"/>
      <c r="Z757" s="35"/>
      <c r="AA757" s="35"/>
      <c r="AB757" s="35"/>
      <c r="AC757" s="35"/>
      <c r="AD757" s="35"/>
      <c r="AE757" s="35"/>
      <c r="AR757" s="197" t="s">
        <v>373</v>
      </c>
      <c r="AT757" s="197" t="s">
        <v>250</v>
      </c>
      <c r="AU757" s="197" t="s">
        <v>85</v>
      </c>
      <c r="AY757" s="18" t="s">
        <v>158</v>
      </c>
      <c r="BE757" s="198">
        <f t="shared" si="144"/>
        <v>0</v>
      </c>
      <c r="BF757" s="198">
        <f t="shared" si="145"/>
        <v>0</v>
      </c>
      <c r="BG757" s="198">
        <f t="shared" si="146"/>
        <v>0</v>
      </c>
      <c r="BH757" s="198">
        <f t="shared" si="147"/>
        <v>0</v>
      </c>
      <c r="BI757" s="198">
        <f t="shared" si="148"/>
        <v>0</v>
      </c>
      <c r="BJ757" s="18" t="s">
        <v>8</v>
      </c>
      <c r="BK757" s="198">
        <f t="shared" si="149"/>
        <v>0</v>
      </c>
      <c r="BL757" s="18" t="s">
        <v>283</v>
      </c>
      <c r="BM757" s="197" t="s">
        <v>6244</v>
      </c>
    </row>
    <row r="758" spans="1:65" s="2" customFormat="1" ht="24">
      <c r="A758" s="35"/>
      <c r="B758" s="36"/>
      <c r="C758" s="247" t="s">
        <v>2283</v>
      </c>
      <c r="D758" s="247" t="s">
        <v>250</v>
      </c>
      <c r="E758" s="248" t="s">
        <v>6245</v>
      </c>
      <c r="F758" s="249" t="s">
        <v>5951</v>
      </c>
      <c r="G758" s="250" t="s">
        <v>498</v>
      </c>
      <c r="H758" s="251">
        <v>1</v>
      </c>
      <c r="I758" s="252"/>
      <c r="J758" s="251">
        <f t="shared" si="140"/>
        <v>0</v>
      </c>
      <c r="K758" s="249" t="s">
        <v>1</v>
      </c>
      <c r="L758" s="253"/>
      <c r="M758" s="254" t="s">
        <v>1</v>
      </c>
      <c r="N758" s="255" t="s">
        <v>41</v>
      </c>
      <c r="O758" s="72"/>
      <c r="P758" s="195">
        <f t="shared" si="141"/>
        <v>0</v>
      </c>
      <c r="Q758" s="195">
        <v>0</v>
      </c>
      <c r="R758" s="195">
        <f t="shared" si="142"/>
        <v>0</v>
      </c>
      <c r="S758" s="195">
        <v>0</v>
      </c>
      <c r="T758" s="196">
        <f t="shared" si="143"/>
        <v>0</v>
      </c>
      <c r="U758" s="35"/>
      <c r="V758" s="35"/>
      <c r="W758" s="35"/>
      <c r="X758" s="35"/>
      <c r="Y758" s="35"/>
      <c r="Z758" s="35"/>
      <c r="AA758" s="35"/>
      <c r="AB758" s="35"/>
      <c r="AC758" s="35"/>
      <c r="AD758" s="35"/>
      <c r="AE758" s="35"/>
      <c r="AR758" s="197" t="s">
        <v>373</v>
      </c>
      <c r="AT758" s="197" t="s">
        <v>250</v>
      </c>
      <c r="AU758" s="197" t="s">
        <v>85</v>
      </c>
      <c r="AY758" s="18" t="s">
        <v>158</v>
      </c>
      <c r="BE758" s="198">
        <f t="shared" si="144"/>
        <v>0</v>
      </c>
      <c r="BF758" s="198">
        <f t="shared" si="145"/>
        <v>0</v>
      </c>
      <c r="BG758" s="198">
        <f t="shared" si="146"/>
        <v>0</v>
      </c>
      <c r="BH758" s="198">
        <f t="shared" si="147"/>
        <v>0</v>
      </c>
      <c r="BI758" s="198">
        <f t="shared" si="148"/>
        <v>0</v>
      </c>
      <c r="BJ758" s="18" t="s">
        <v>8</v>
      </c>
      <c r="BK758" s="198">
        <f t="shared" si="149"/>
        <v>0</v>
      </c>
      <c r="BL758" s="18" t="s">
        <v>283</v>
      </c>
      <c r="BM758" s="197" t="s">
        <v>6246</v>
      </c>
    </row>
    <row r="759" spans="1:65" s="2" customFormat="1" ht="24">
      <c r="A759" s="35"/>
      <c r="B759" s="36"/>
      <c r="C759" s="247" t="s">
        <v>2286</v>
      </c>
      <c r="D759" s="247" t="s">
        <v>250</v>
      </c>
      <c r="E759" s="248" t="s">
        <v>6247</v>
      </c>
      <c r="F759" s="249" t="s">
        <v>5954</v>
      </c>
      <c r="G759" s="250" t="s">
        <v>498</v>
      </c>
      <c r="H759" s="251">
        <v>1</v>
      </c>
      <c r="I759" s="252"/>
      <c r="J759" s="251">
        <f t="shared" si="140"/>
        <v>0</v>
      </c>
      <c r="K759" s="249" t="s">
        <v>1</v>
      </c>
      <c r="L759" s="253"/>
      <c r="M759" s="254" t="s">
        <v>1</v>
      </c>
      <c r="N759" s="255" t="s">
        <v>41</v>
      </c>
      <c r="O759" s="72"/>
      <c r="P759" s="195">
        <f t="shared" si="141"/>
        <v>0</v>
      </c>
      <c r="Q759" s="195">
        <v>0</v>
      </c>
      <c r="R759" s="195">
        <f t="shared" si="142"/>
        <v>0</v>
      </c>
      <c r="S759" s="195">
        <v>0</v>
      </c>
      <c r="T759" s="196">
        <f t="shared" si="143"/>
        <v>0</v>
      </c>
      <c r="U759" s="35"/>
      <c r="V759" s="35"/>
      <c r="W759" s="35"/>
      <c r="X759" s="35"/>
      <c r="Y759" s="35"/>
      <c r="Z759" s="35"/>
      <c r="AA759" s="35"/>
      <c r="AB759" s="35"/>
      <c r="AC759" s="35"/>
      <c r="AD759" s="35"/>
      <c r="AE759" s="35"/>
      <c r="AR759" s="197" t="s">
        <v>373</v>
      </c>
      <c r="AT759" s="197" t="s">
        <v>250</v>
      </c>
      <c r="AU759" s="197" t="s">
        <v>85</v>
      </c>
      <c r="AY759" s="18" t="s">
        <v>158</v>
      </c>
      <c r="BE759" s="198">
        <f t="shared" si="144"/>
        <v>0</v>
      </c>
      <c r="BF759" s="198">
        <f t="shared" si="145"/>
        <v>0</v>
      </c>
      <c r="BG759" s="198">
        <f t="shared" si="146"/>
        <v>0</v>
      </c>
      <c r="BH759" s="198">
        <f t="shared" si="147"/>
        <v>0</v>
      </c>
      <c r="BI759" s="198">
        <f t="shared" si="148"/>
        <v>0</v>
      </c>
      <c r="BJ759" s="18" t="s">
        <v>8</v>
      </c>
      <c r="BK759" s="198">
        <f t="shared" si="149"/>
        <v>0</v>
      </c>
      <c r="BL759" s="18" t="s">
        <v>283</v>
      </c>
      <c r="BM759" s="197" t="s">
        <v>6248</v>
      </c>
    </row>
    <row r="760" spans="1:65" s="2" customFormat="1" ht="24">
      <c r="A760" s="35"/>
      <c r="B760" s="36"/>
      <c r="C760" s="247" t="s">
        <v>2289</v>
      </c>
      <c r="D760" s="247" t="s">
        <v>250</v>
      </c>
      <c r="E760" s="248" t="s">
        <v>6249</v>
      </c>
      <c r="F760" s="249" t="s">
        <v>5957</v>
      </c>
      <c r="G760" s="250" t="s">
        <v>498</v>
      </c>
      <c r="H760" s="251">
        <v>1</v>
      </c>
      <c r="I760" s="252"/>
      <c r="J760" s="251">
        <f t="shared" si="140"/>
        <v>0</v>
      </c>
      <c r="K760" s="249" t="s">
        <v>1</v>
      </c>
      <c r="L760" s="253"/>
      <c r="M760" s="254" t="s">
        <v>1</v>
      </c>
      <c r="N760" s="255" t="s">
        <v>41</v>
      </c>
      <c r="O760" s="72"/>
      <c r="P760" s="195">
        <f t="shared" si="141"/>
        <v>0</v>
      </c>
      <c r="Q760" s="195">
        <v>0</v>
      </c>
      <c r="R760" s="195">
        <f t="shared" si="142"/>
        <v>0</v>
      </c>
      <c r="S760" s="195">
        <v>0</v>
      </c>
      <c r="T760" s="196">
        <f t="shared" si="143"/>
        <v>0</v>
      </c>
      <c r="U760" s="35"/>
      <c r="V760" s="35"/>
      <c r="W760" s="35"/>
      <c r="X760" s="35"/>
      <c r="Y760" s="35"/>
      <c r="Z760" s="35"/>
      <c r="AA760" s="35"/>
      <c r="AB760" s="35"/>
      <c r="AC760" s="35"/>
      <c r="AD760" s="35"/>
      <c r="AE760" s="35"/>
      <c r="AR760" s="197" t="s">
        <v>373</v>
      </c>
      <c r="AT760" s="197" t="s">
        <v>250</v>
      </c>
      <c r="AU760" s="197" t="s">
        <v>85</v>
      </c>
      <c r="AY760" s="18" t="s">
        <v>158</v>
      </c>
      <c r="BE760" s="198">
        <f t="shared" si="144"/>
        <v>0</v>
      </c>
      <c r="BF760" s="198">
        <f t="shared" si="145"/>
        <v>0</v>
      </c>
      <c r="BG760" s="198">
        <f t="shared" si="146"/>
        <v>0</v>
      </c>
      <c r="BH760" s="198">
        <f t="shared" si="147"/>
        <v>0</v>
      </c>
      <c r="BI760" s="198">
        <f t="shared" si="148"/>
        <v>0</v>
      </c>
      <c r="BJ760" s="18" t="s">
        <v>8</v>
      </c>
      <c r="BK760" s="198">
        <f t="shared" si="149"/>
        <v>0</v>
      </c>
      <c r="BL760" s="18" t="s">
        <v>283</v>
      </c>
      <c r="BM760" s="197" t="s">
        <v>6250</v>
      </c>
    </row>
    <row r="761" spans="1:65" s="2" customFormat="1" ht="24">
      <c r="A761" s="35"/>
      <c r="B761" s="36"/>
      <c r="C761" s="247" t="s">
        <v>2293</v>
      </c>
      <c r="D761" s="247" t="s">
        <v>250</v>
      </c>
      <c r="E761" s="248" t="s">
        <v>6251</v>
      </c>
      <c r="F761" s="249" t="s">
        <v>5960</v>
      </c>
      <c r="G761" s="250" t="s">
        <v>498</v>
      </c>
      <c r="H761" s="251">
        <v>1</v>
      </c>
      <c r="I761" s="252"/>
      <c r="J761" s="251">
        <f t="shared" si="140"/>
        <v>0</v>
      </c>
      <c r="K761" s="249" t="s">
        <v>1</v>
      </c>
      <c r="L761" s="253"/>
      <c r="M761" s="254" t="s">
        <v>1</v>
      </c>
      <c r="N761" s="255" t="s">
        <v>41</v>
      </c>
      <c r="O761" s="72"/>
      <c r="P761" s="195">
        <f t="shared" si="141"/>
        <v>0</v>
      </c>
      <c r="Q761" s="195">
        <v>0</v>
      </c>
      <c r="R761" s="195">
        <f t="shared" si="142"/>
        <v>0</v>
      </c>
      <c r="S761" s="195">
        <v>0</v>
      </c>
      <c r="T761" s="196">
        <f t="shared" si="143"/>
        <v>0</v>
      </c>
      <c r="U761" s="35"/>
      <c r="V761" s="35"/>
      <c r="W761" s="35"/>
      <c r="X761" s="35"/>
      <c r="Y761" s="35"/>
      <c r="Z761" s="35"/>
      <c r="AA761" s="35"/>
      <c r="AB761" s="35"/>
      <c r="AC761" s="35"/>
      <c r="AD761" s="35"/>
      <c r="AE761" s="35"/>
      <c r="AR761" s="197" t="s">
        <v>373</v>
      </c>
      <c r="AT761" s="197" t="s">
        <v>250</v>
      </c>
      <c r="AU761" s="197" t="s">
        <v>85</v>
      </c>
      <c r="AY761" s="18" t="s">
        <v>158</v>
      </c>
      <c r="BE761" s="198">
        <f t="shared" si="144"/>
        <v>0</v>
      </c>
      <c r="BF761" s="198">
        <f t="shared" si="145"/>
        <v>0</v>
      </c>
      <c r="BG761" s="198">
        <f t="shared" si="146"/>
        <v>0</v>
      </c>
      <c r="BH761" s="198">
        <f t="shared" si="147"/>
        <v>0</v>
      </c>
      <c r="BI761" s="198">
        <f t="shared" si="148"/>
        <v>0</v>
      </c>
      <c r="BJ761" s="18" t="s">
        <v>8</v>
      </c>
      <c r="BK761" s="198">
        <f t="shared" si="149"/>
        <v>0</v>
      </c>
      <c r="BL761" s="18" t="s">
        <v>283</v>
      </c>
      <c r="BM761" s="197" t="s">
        <v>6252</v>
      </c>
    </row>
    <row r="762" spans="1:65" s="2" customFormat="1" ht="24">
      <c r="A762" s="35"/>
      <c r="B762" s="36"/>
      <c r="C762" s="247" t="s">
        <v>2297</v>
      </c>
      <c r="D762" s="247" t="s">
        <v>250</v>
      </c>
      <c r="E762" s="248" t="s">
        <v>6253</v>
      </c>
      <c r="F762" s="249" t="s">
        <v>5963</v>
      </c>
      <c r="G762" s="250" t="s">
        <v>498</v>
      </c>
      <c r="H762" s="251">
        <v>1</v>
      </c>
      <c r="I762" s="252"/>
      <c r="J762" s="251">
        <f t="shared" si="140"/>
        <v>0</v>
      </c>
      <c r="K762" s="249" t="s">
        <v>1</v>
      </c>
      <c r="L762" s="253"/>
      <c r="M762" s="254" t="s">
        <v>1</v>
      </c>
      <c r="N762" s="255" t="s">
        <v>41</v>
      </c>
      <c r="O762" s="72"/>
      <c r="P762" s="195">
        <f t="shared" si="141"/>
        <v>0</v>
      </c>
      <c r="Q762" s="195">
        <v>0</v>
      </c>
      <c r="R762" s="195">
        <f t="shared" si="142"/>
        <v>0</v>
      </c>
      <c r="S762" s="195">
        <v>0</v>
      </c>
      <c r="T762" s="196">
        <f t="shared" si="143"/>
        <v>0</v>
      </c>
      <c r="U762" s="35"/>
      <c r="V762" s="35"/>
      <c r="W762" s="35"/>
      <c r="X762" s="35"/>
      <c r="Y762" s="35"/>
      <c r="Z762" s="35"/>
      <c r="AA762" s="35"/>
      <c r="AB762" s="35"/>
      <c r="AC762" s="35"/>
      <c r="AD762" s="35"/>
      <c r="AE762" s="35"/>
      <c r="AR762" s="197" t="s">
        <v>373</v>
      </c>
      <c r="AT762" s="197" t="s">
        <v>250</v>
      </c>
      <c r="AU762" s="197" t="s">
        <v>85</v>
      </c>
      <c r="AY762" s="18" t="s">
        <v>158</v>
      </c>
      <c r="BE762" s="198">
        <f t="shared" si="144"/>
        <v>0</v>
      </c>
      <c r="BF762" s="198">
        <f t="shared" si="145"/>
        <v>0</v>
      </c>
      <c r="BG762" s="198">
        <f t="shared" si="146"/>
        <v>0</v>
      </c>
      <c r="BH762" s="198">
        <f t="shared" si="147"/>
        <v>0</v>
      </c>
      <c r="BI762" s="198">
        <f t="shared" si="148"/>
        <v>0</v>
      </c>
      <c r="BJ762" s="18" t="s">
        <v>8</v>
      </c>
      <c r="BK762" s="198">
        <f t="shared" si="149"/>
        <v>0</v>
      </c>
      <c r="BL762" s="18" t="s">
        <v>283</v>
      </c>
      <c r="BM762" s="197" t="s">
        <v>6254</v>
      </c>
    </row>
    <row r="763" spans="1:65" s="2" customFormat="1" ht="24">
      <c r="A763" s="35"/>
      <c r="B763" s="36"/>
      <c r="C763" s="247" t="s">
        <v>2300</v>
      </c>
      <c r="D763" s="247" t="s">
        <v>250</v>
      </c>
      <c r="E763" s="248" t="s">
        <v>6255</v>
      </c>
      <c r="F763" s="249" t="s">
        <v>5966</v>
      </c>
      <c r="G763" s="250" t="s">
        <v>498</v>
      </c>
      <c r="H763" s="251">
        <v>1</v>
      </c>
      <c r="I763" s="252"/>
      <c r="J763" s="251">
        <f t="shared" si="140"/>
        <v>0</v>
      </c>
      <c r="K763" s="249" t="s">
        <v>1</v>
      </c>
      <c r="L763" s="253"/>
      <c r="M763" s="254" t="s">
        <v>1</v>
      </c>
      <c r="N763" s="255" t="s">
        <v>41</v>
      </c>
      <c r="O763" s="72"/>
      <c r="P763" s="195">
        <f t="shared" si="141"/>
        <v>0</v>
      </c>
      <c r="Q763" s="195">
        <v>0</v>
      </c>
      <c r="R763" s="195">
        <f t="shared" si="142"/>
        <v>0</v>
      </c>
      <c r="S763" s="195">
        <v>0</v>
      </c>
      <c r="T763" s="196">
        <f t="shared" si="143"/>
        <v>0</v>
      </c>
      <c r="U763" s="35"/>
      <c r="V763" s="35"/>
      <c r="W763" s="35"/>
      <c r="X763" s="35"/>
      <c r="Y763" s="35"/>
      <c r="Z763" s="35"/>
      <c r="AA763" s="35"/>
      <c r="AB763" s="35"/>
      <c r="AC763" s="35"/>
      <c r="AD763" s="35"/>
      <c r="AE763" s="35"/>
      <c r="AR763" s="197" t="s">
        <v>373</v>
      </c>
      <c r="AT763" s="197" t="s">
        <v>250</v>
      </c>
      <c r="AU763" s="197" t="s">
        <v>85</v>
      </c>
      <c r="AY763" s="18" t="s">
        <v>158</v>
      </c>
      <c r="BE763" s="198">
        <f t="shared" si="144"/>
        <v>0</v>
      </c>
      <c r="BF763" s="198">
        <f t="shared" si="145"/>
        <v>0</v>
      </c>
      <c r="BG763" s="198">
        <f t="shared" si="146"/>
        <v>0</v>
      </c>
      <c r="BH763" s="198">
        <f t="shared" si="147"/>
        <v>0</v>
      </c>
      <c r="BI763" s="198">
        <f t="shared" si="148"/>
        <v>0</v>
      </c>
      <c r="BJ763" s="18" t="s">
        <v>8</v>
      </c>
      <c r="BK763" s="198">
        <f t="shared" si="149"/>
        <v>0</v>
      </c>
      <c r="BL763" s="18" t="s">
        <v>283</v>
      </c>
      <c r="BM763" s="197" t="s">
        <v>6256</v>
      </c>
    </row>
    <row r="764" spans="1:65" s="2" customFormat="1" ht="24">
      <c r="A764" s="35"/>
      <c r="B764" s="36"/>
      <c r="C764" s="247" t="s">
        <v>2303</v>
      </c>
      <c r="D764" s="247" t="s">
        <v>250</v>
      </c>
      <c r="E764" s="248" t="s">
        <v>6257</v>
      </c>
      <c r="F764" s="249" t="s">
        <v>5969</v>
      </c>
      <c r="G764" s="250" t="s">
        <v>498</v>
      </c>
      <c r="H764" s="251">
        <v>1</v>
      </c>
      <c r="I764" s="252"/>
      <c r="J764" s="251">
        <f t="shared" si="140"/>
        <v>0</v>
      </c>
      <c r="K764" s="249" t="s">
        <v>1</v>
      </c>
      <c r="L764" s="253"/>
      <c r="M764" s="254" t="s">
        <v>1</v>
      </c>
      <c r="N764" s="255" t="s">
        <v>41</v>
      </c>
      <c r="O764" s="72"/>
      <c r="P764" s="195">
        <f t="shared" si="141"/>
        <v>0</v>
      </c>
      <c r="Q764" s="195">
        <v>0</v>
      </c>
      <c r="R764" s="195">
        <f t="shared" si="142"/>
        <v>0</v>
      </c>
      <c r="S764" s="195">
        <v>0</v>
      </c>
      <c r="T764" s="196">
        <f t="shared" si="143"/>
        <v>0</v>
      </c>
      <c r="U764" s="35"/>
      <c r="V764" s="35"/>
      <c r="W764" s="35"/>
      <c r="X764" s="35"/>
      <c r="Y764" s="35"/>
      <c r="Z764" s="35"/>
      <c r="AA764" s="35"/>
      <c r="AB764" s="35"/>
      <c r="AC764" s="35"/>
      <c r="AD764" s="35"/>
      <c r="AE764" s="35"/>
      <c r="AR764" s="197" t="s">
        <v>373</v>
      </c>
      <c r="AT764" s="197" t="s">
        <v>250</v>
      </c>
      <c r="AU764" s="197" t="s">
        <v>85</v>
      </c>
      <c r="AY764" s="18" t="s">
        <v>158</v>
      </c>
      <c r="BE764" s="198">
        <f t="shared" si="144"/>
        <v>0</v>
      </c>
      <c r="BF764" s="198">
        <f t="shared" si="145"/>
        <v>0</v>
      </c>
      <c r="BG764" s="198">
        <f t="shared" si="146"/>
        <v>0</v>
      </c>
      <c r="BH764" s="198">
        <f t="shared" si="147"/>
        <v>0</v>
      </c>
      <c r="BI764" s="198">
        <f t="shared" si="148"/>
        <v>0</v>
      </c>
      <c r="BJ764" s="18" t="s">
        <v>8</v>
      </c>
      <c r="BK764" s="198">
        <f t="shared" si="149"/>
        <v>0</v>
      </c>
      <c r="BL764" s="18" t="s">
        <v>283</v>
      </c>
      <c r="BM764" s="197" t="s">
        <v>6258</v>
      </c>
    </row>
    <row r="765" spans="1:65" s="2" customFormat="1" ht="24">
      <c r="A765" s="35"/>
      <c r="B765" s="36"/>
      <c r="C765" s="247" t="s">
        <v>2306</v>
      </c>
      <c r="D765" s="247" t="s">
        <v>250</v>
      </c>
      <c r="E765" s="248" t="s">
        <v>6259</v>
      </c>
      <c r="F765" s="249" t="s">
        <v>5972</v>
      </c>
      <c r="G765" s="250" t="s">
        <v>498</v>
      </c>
      <c r="H765" s="251">
        <v>2</v>
      </c>
      <c r="I765" s="252"/>
      <c r="J765" s="251">
        <f t="shared" si="140"/>
        <v>0</v>
      </c>
      <c r="K765" s="249" t="s">
        <v>1</v>
      </c>
      <c r="L765" s="253"/>
      <c r="M765" s="254" t="s">
        <v>1</v>
      </c>
      <c r="N765" s="255" t="s">
        <v>41</v>
      </c>
      <c r="O765" s="72"/>
      <c r="P765" s="195">
        <f t="shared" si="141"/>
        <v>0</v>
      </c>
      <c r="Q765" s="195">
        <v>0</v>
      </c>
      <c r="R765" s="195">
        <f t="shared" si="142"/>
        <v>0</v>
      </c>
      <c r="S765" s="195">
        <v>0</v>
      </c>
      <c r="T765" s="196">
        <f t="shared" si="143"/>
        <v>0</v>
      </c>
      <c r="U765" s="35"/>
      <c r="V765" s="35"/>
      <c r="W765" s="35"/>
      <c r="X765" s="35"/>
      <c r="Y765" s="35"/>
      <c r="Z765" s="35"/>
      <c r="AA765" s="35"/>
      <c r="AB765" s="35"/>
      <c r="AC765" s="35"/>
      <c r="AD765" s="35"/>
      <c r="AE765" s="35"/>
      <c r="AR765" s="197" t="s">
        <v>373</v>
      </c>
      <c r="AT765" s="197" t="s">
        <v>250</v>
      </c>
      <c r="AU765" s="197" t="s">
        <v>85</v>
      </c>
      <c r="AY765" s="18" t="s">
        <v>158</v>
      </c>
      <c r="BE765" s="198">
        <f t="shared" si="144"/>
        <v>0</v>
      </c>
      <c r="BF765" s="198">
        <f t="shared" si="145"/>
        <v>0</v>
      </c>
      <c r="BG765" s="198">
        <f t="shared" si="146"/>
        <v>0</v>
      </c>
      <c r="BH765" s="198">
        <f t="shared" si="147"/>
        <v>0</v>
      </c>
      <c r="BI765" s="198">
        <f t="shared" si="148"/>
        <v>0</v>
      </c>
      <c r="BJ765" s="18" t="s">
        <v>8</v>
      </c>
      <c r="BK765" s="198">
        <f t="shared" si="149"/>
        <v>0</v>
      </c>
      <c r="BL765" s="18" t="s">
        <v>283</v>
      </c>
      <c r="BM765" s="197" t="s">
        <v>6260</v>
      </c>
    </row>
    <row r="766" spans="1:65" s="2" customFormat="1" ht="24">
      <c r="A766" s="35"/>
      <c r="B766" s="36"/>
      <c r="C766" s="247" t="s">
        <v>2310</v>
      </c>
      <c r="D766" s="247" t="s">
        <v>250</v>
      </c>
      <c r="E766" s="248" t="s">
        <v>6261</v>
      </c>
      <c r="F766" s="249" t="s">
        <v>5975</v>
      </c>
      <c r="G766" s="250" t="s">
        <v>498</v>
      </c>
      <c r="H766" s="251">
        <v>2</v>
      </c>
      <c r="I766" s="252"/>
      <c r="J766" s="251">
        <f t="shared" si="140"/>
        <v>0</v>
      </c>
      <c r="K766" s="249" t="s">
        <v>1</v>
      </c>
      <c r="L766" s="253"/>
      <c r="M766" s="254" t="s">
        <v>1</v>
      </c>
      <c r="N766" s="255" t="s">
        <v>41</v>
      </c>
      <c r="O766" s="72"/>
      <c r="P766" s="195">
        <f t="shared" si="141"/>
        <v>0</v>
      </c>
      <c r="Q766" s="195">
        <v>0</v>
      </c>
      <c r="R766" s="195">
        <f t="shared" si="142"/>
        <v>0</v>
      </c>
      <c r="S766" s="195">
        <v>0</v>
      </c>
      <c r="T766" s="196">
        <f t="shared" si="143"/>
        <v>0</v>
      </c>
      <c r="U766" s="35"/>
      <c r="V766" s="35"/>
      <c r="W766" s="35"/>
      <c r="X766" s="35"/>
      <c r="Y766" s="35"/>
      <c r="Z766" s="35"/>
      <c r="AA766" s="35"/>
      <c r="AB766" s="35"/>
      <c r="AC766" s="35"/>
      <c r="AD766" s="35"/>
      <c r="AE766" s="35"/>
      <c r="AR766" s="197" t="s">
        <v>373</v>
      </c>
      <c r="AT766" s="197" t="s">
        <v>250</v>
      </c>
      <c r="AU766" s="197" t="s">
        <v>85</v>
      </c>
      <c r="AY766" s="18" t="s">
        <v>158</v>
      </c>
      <c r="BE766" s="198">
        <f t="shared" si="144"/>
        <v>0</v>
      </c>
      <c r="BF766" s="198">
        <f t="shared" si="145"/>
        <v>0</v>
      </c>
      <c r="BG766" s="198">
        <f t="shared" si="146"/>
        <v>0</v>
      </c>
      <c r="BH766" s="198">
        <f t="shared" si="147"/>
        <v>0</v>
      </c>
      <c r="BI766" s="198">
        <f t="shared" si="148"/>
        <v>0</v>
      </c>
      <c r="BJ766" s="18" t="s">
        <v>8</v>
      </c>
      <c r="BK766" s="198">
        <f t="shared" si="149"/>
        <v>0</v>
      </c>
      <c r="BL766" s="18" t="s">
        <v>283</v>
      </c>
      <c r="BM766" s="197" t="s">
        <v>6262</v>
      </c>
    </row>
    <row r="767" spans="1:65" s="2" customFormat="1" ht="24">
      <c r="A767" s="35"/>
      <c r="B767" s="36"/>
      <c r="C767" s="247" t="s">
        <v>2314</v>
      </c>
      <c r="D767" s="247" t="s">
        <v>250</v>
      </c>
      <c r="E767" s="248" t="s">
        <v>6263</v>
      </c>
      <c r="F767" s="249" t="s">
        <v>5978</v>
      </c>
      <c r="G767" s="250" t="s">
        <v>498</v>
      </c>
      <c r="H767" s="251">
        <v>1</v>
      </c>
      <c r="I767" s="252"/>
      <c r="J767" s="251">
        <f t="shared" si="140"/>
        <v>0</v>
      </c>
      <c r="K767" s="249" t="s">
        <v>1</v>
      </c>
      <c r="L767" s="253"/>
      <c r="M767" s="254" t="s">
        <v>1</v>
      </c>
      <c r="N767" s="255" t="s">
        <v>41</v>
      </c>
      <c r="O767" s="72"/>
      <c r="P767" s="195">
        <f t="shared" si="141"/>
        <v>0</v>
      </c>
      <c r="Q767" s="195">
        <v>0</v>
      </c>
      <c r="R767" s="195">
        <f t="shared" si="142"/>
        <v>0</v>
      </c>
      <c r="S767" s="195">
        <v>0</v>
      </c>
      <c r="T767" s="196">
        <f t="shared" si="143"/>
        <v>0</v>
      </c>
      <c r="U767" s="35"/>
      <c r="V767" s="35"/>
      <c r="W767" s="35"/>
      <c r="X767" s="35"/>
      <c r="Y767" s="35"/>
      <c r="Z767" s="35"/>
      <c r="AA767" s="35"/>
      <c r="AB767" s="35"/>
      <c r="AC767" s="35"/>
      <c r="AD767" s="35"/>
      <c r="AE767" s="35"/>
      <c r="AR767" s="197" t="s">
        <v>373</v>
      </c>
      <c r="AT767" s="197" t="s">
        <v>250</v>
      </c>
      <c r="AU767" s="197" t="s">
        <v>85</v>
      </c>
      <c r="AY767" s="18" t="s">
        <v>158</v>
      </c>
      <c r="BE767" s="198">
        <f t="shared" si="144"/>
        <v>0</v>
      </c>
      <c r="BF767" s="198">
        <f t="shared" si="145"/>
        <v>0</v>
      </c>
      <c r="BG767" s="198">
        <f t="shared" si="146"/>
        <v>0</v>
      </c>
      <c r="BH767" s="198">
        <f t="shared" si="147"/>
        <v>0</v>
      </c>
      <c r="BI767" s="198">
        <f t="shared" si="148"/>
        <v>0</v>
      </c>
      <c r="BJ767" s="18" t="s">
        <v>8</v>
      </c>
      <c r="BK767" s="198">
        <f t="shared" si="149"/>
        <v>0</v>
      </c>
      <c r="BL767" s="18" t="s">
        <v>283</v>
      </c>
      <c r="BM767" s="197" t="s">
        <v>6264</v>
      </c>
    </row>
    <row r="768" spans="1:65" s="2" customFormat="1" ht="24">
      <c r="A768" s="35"/>
      <c r="B768" s="36"/>
      <c r="C768" s="247" t="s">
        <v>2317</v>
      </c>
      <c r="D768" s="247" t="s">
        <v>250</v>
      </c>
      <c r="E768" s="248" t="s">
        <v>6265</v>
      </c>
      <c r="F768" s="249" t="s">
        <v>5981</v>
      </c>
      <c r="G768" s="250" t="s">
        <v>498</v>
      </c>
      <c r="H768" s="251">
        <v>4</v>
      </c>
      <c r="I768" s="252"/>
      <c r="J768" s="251">
        <f t="shared" si="140"/>
        <v>0</v>
      </c>
      <c r="K768" s="249" t="s">
        <v>1</v>
      </c>
      <c r="L768" s="253"/>
      <c r="M768" s="254" t="s">
        <v>1</v>
      </c>
      <c r="N768" s="255" t="s">
        <v>41</v>
      </c>
      <c r="O768" s="72"/>
      <c r="P768" s="195">
        <f t="shared" si="141"/>
        <v>0</v>
      </c>
      <c r="Q768" s="195">
        <v>0</v>
      </c>
      <c r="R768" s="195">
        <f t="shared" si="142"/>
        <v>0</v>
      </c>
      <c r="S768" s="195">
        <v>0</v>
      </c>
      <c r="T768" s="196">
        <f t="shared" si="143"/>
        <v>0</v>
      </c>
      <c r="U768" s="35"/>
      <c r="V768" s="35"/>
      <c r="W768" s="35"/>
      <c r="X768" s="35"/>
      <c r="Y768" s="35"/>
      <c r="Z768" s="35"/>
      <c r="AA768" s="35"/>
      <c r="AB768" s="35"/>
      <c r="AC768" s="35"/>
      <c r="AD768" s="35"/>
      <c r="AE768" s="35"/>
      <c r="AR768" s="197" t="s">
        <v>373</v>
      </c>
      <c r="AT768" s="197" t="s">
        <v>250</v>
      </c>
      <c r="AU768" s="197" t="s">
        <v>85</v>
      </c>
      <c r="AY768" s="18" t="s">
        <v>158</v>
      </c>
      <c r="BE768" s="198">
        <f t="shared" si="144"/>
        <v>0</v>
      </c>
      <c r="BF768" s="198">
        <f t="shared" si="145"/>
        <v>0</v>
      </c>
      <c r="BG768" s="198">
        <f t="shared" si="146"/>
        <v>0</v>
      </c>
      <c r="BH768" s="198">
        <f t="shared" si="147"/>
        <v>0</v>
      </c>
      <c r="BI768" s="198">
        <f t="shared" si="148"/>
        <v>0</v>
      </c>
      <c r="BJ768" s="18" t="s">
        <v>8</v>
      </c>
      <c r="BK768" s="198">
        <f t="shared" si="149"/>
        <v>0</v>
      </c>
      <c r="BL768" s="18" t="s">
        <v>283</v>
      </c>
      <c r="BM768" s="197" t="s">
        <v>6266</v>
      </c>
    </row>
    <row r="769" spans="1:65" s="2" customFormat="1" ht="24">
      <c r="A769" s="35"/>
      <c r="B769" s="36"/>
      <c r="C769" s="247" t="s">
        <v>2320</v>
      </c>
      <c r="D769" s="247" t="s">
        <v>250</v>
      </c>
      <c r="E769" s="248" t="s">
        <v>6267</v>
      </c>
      <c r="F769" s="249" t="s">
        <v>5984</v>
      </c>
      <c r="G769" s="250" t="s">
        <v>498</v>
      </c>
      <c r="H769" s="251">
        <v>2</v>
      </c>
      <c r="I769" s="252"/>
      <c r="J769" s="251">
        <f t="shared" si="140"/>
        <v>0</v>
      </c>
      <c r="K769" s="249" t="s">
        <v>1</v>
      </c>
      <c r="L769" s="253"/>
      <c r="M769" s="254" t="s">
        <v>1</v>
      </c>
      <c r="N769" s="255" t="s">
        <v>41</v>
      </c>
      <c r="O769" s="72"/>
      <c r="P769" s="195">
        <f t="shared" si="141"/>
        <v>0</v>
      </c>
      <c r="Q769" s="195">
        <v>0</v>
      </c>
      <c r="R769" s="195">
        <f t="shared" si="142"/>
        <v>0</v>
      </c>
      <c r="S769" s="195">
        <v>0</v>
      </c>
      <c r="T769" s="196">
        <f t="shared" si="143"/>
        <v>0</v>
      </c>
      <c r="U769" s="35"/>
      <c r="V769" s="35"/>
      <c r="W769" s="35"/>
      <c r="X769" s="35"/>
      <c r="Y769" s="35"/>
      <c r="Z769" s="35"/>
      <c r="AA769" s="35"/>
      <c r="AB769" s="35"/>
      <c r="AC769" s="35"/>
      <c r="AD769" s="35"/>
      <c r="AE769" s="35"/>
      <c r="AR769" s="197" t="s">
        <v>373</v>
      </c>
      <c r="AT769" s="197" t="s">
        <v>250</v>
      </c>
      <c r="AU769" s="197" t="s">
        <v>85</v>
      </c>
      <c r="AY769" s="18" t="s">
        <v>158</v>
      </c>
      <c r="BE769" s="198">
        <f t="shared" si="144"/>
        <v>0</v>
      </c>
      <c r="BF769" s="198">
        <f t="shared" si="145"/>
        <v>0</v>
      </c>
      <c r="BG769" s="198">
        <f t="shared" si="146"/>
        <v>0</v>
      </c>
      <c r="BH769" s="198">
        <f t="shared" si="147"/>
        <v>0</v>
      </c>
      <c r="BI769" s="198">
        <f t="shared" si="148"/>
        <v>0</v>
      </c>
      <c r="BJ769" s="18" t="s">
        <v>8</v>
      </c>
      <c r="BK769" s="198">
        <f t="shared" si="149"/>
        <v>0</v>
      </c>
      <c r="BL769" s="18" t="s">
        <v>283</v>
      </c>
      <c r="BM769" s="197" t="s">
        <v>6268</v>
      </c>
    </row>
    <row r="770" spans="1:65" s="2" customFormat="1" ht="24">
      <c r="A770" s="35"/>
      <c r="B770" s="36"/>
      <c r="C770" s="247" t="s">
        <v>2323</v>
      </c>
      <c r="D770" s="247" t="s">
        <v>250</v>
      </c>
      <c r="E770" s="248" t="s">
        <v>6269</v>
      </c>
      <c r="F770" s="249" t="s">
        <v>5987</v>
      </c>
      <c r="G770" s="250" t="s">
        <v>498</v>
      </c>
      <c r="H770" s="251">
        <v>1</v>
      </c>
      <c r="I770" s="252"/>
      <c r="J770" s="251">
        <f t="shared" si="140"/>
        <v>0</v>
      </c>
      <c r="K770" s="249" t="s">
        <v>1</v>
      </c>
      <c r="L770" s="253"/>
      <c r="M770" s="254" t="s">
        <v>1</v>
      </c>
      <c r="N770" s="255" t="s">
        <v>41</v>
      </c>
      <c r="O770" s="72"/>
      <c r="P770" s="195">
        <f t="shared" si="141"/>
        <v>0</v>
      </c>
      <c r="Q770" s="195">
        <v>0</v>
      </c>
      <c r="R770" s="195">
        <f t="shared" si="142"/>
        <v>0</v>
      </c>
      <c r="S770" s="195">
        <v>0</v>
      </c>
      <c r="T770" s="196">
        <f t="shared" si="143"/>
        <v>0</v>
      </c>
      <c r="U770" s="35"/>
      <c r="V770" s="35"/>
      <c r="W770" s="35"/>
      <c r="X770" s="35"/>
      <c r="Y770" s="35"/>
      <c r="Z770" s="35"/>
      <c r="AA770" s="35"/>
      <c r="AB770" s="35"/>
      <c r="AC770" s="35"/>
      <c r="AD770" s="35"/>
      <c r="AE770" s="35"/>
      <c r="AR770" s="197" t="s">
        <v>373</v>
      </c>
      <c r="AT770" s="197" t="s">
        <v>250</v>
      </c>
      <c r="AU770" s="197" t="s">
        <v>85</v>
      </c>
      <c r="AY770" s="18" t="s">
        <v>158</v>
      </c>
      <c r="BE770" s="198">
        <f t="shared" si="144"/>
        <v>0</v>
      </c>
      <c r="BF770" s="198">
        <f t="shared" si="145"/>
        <v>0</v>
      </c>
      <c r="BG770" s="198">
        <f t="shared" si="146"/>
        <v>0</v>
      </c>
      <c r="BH770" s="198">
        <f t="shared" si="147"/>
        <v>0</v>
      </c>
      <c r="BI770" s="198">
        <f t="shared" si="148"/>
        <v>0</v>
      </c>
      <c r="BJ770" s="18" t="s">
        <v>8</v>
      </c>
      <c r="BK770" s="198">
        <f t="shared" si="149"/>
        <v>0</v>
      </c>
      <c r="BL770" s="18" t="s">
        <v>283</v>
      </c>
      <c r="BM770" s="197" t="s">
        <v>6270</v>
      </c>
    </row>
    <row r="771" spans="1:65" s="2" customFormat="1" ht="24">
      <c r="A771" s="35"/>
      <c r="B771" s="36"/>
      <c r="C771" s="247" t="s">
        <v>2326</v>
      </c>
      <c r="D771" s="247" t="s">
        <v>250</v>
      </c>
      <c r="E771" s="248" t="s">
        <v>6271</v>
      </c>
      <c r="F771" s="249" t="s">
        <v>5990</v>
      </c>
      <c r="G771" s="250" t="s">
        <v>498</v>
      </c>
      <c r="H771" s="251">
        <v>1</v>
      </c>
      <c r="I771" s="252"/>
      <c r="J771" s="251">
        <f t="shared" si="140"/>
        <v>0</v>
      </c>
      <c r="K771" s="249" t="s">
        <v>1</v>
      </c>
      <c r="L771" s="253"/>
      <c r="M771" s="254" t="s">
        <v>1</v>
      </c>
      <c r="N771" s="255" t="s">
        <v>41</v>
      </c>
      <c r="O771" s="72"/>
      <c r="P771" s="195">
        <f t="shared" si="141"/>
        <v>0</v>
      </c>
      <c r="Q771" s="195">
        <v>0</v>
      </c>
      <c r="R771" s="195">
        <f t="shared" si="142"/>
        <v>0</v>
      </c>
      <c r="S771" s="195">
        <v>0</v>
      </c>
      <c r="T771" s="196">
        <f t="shared" si="143"/>
        <v>0</v>
      </c>
      <c r="U771" s="35"/>
      <c r="V771" s="35"/>
      <c r="W771" s="35"/>
      <c r="X771" s="35"/>
      <c r="Y771" s="35"/>
      <c r="Z771" s="35"/>
      <c r="AA771" s="35"/>
      <c r="AB771" s="35"/>
      <c r="AC771" s="35"/>
      <c r="AD771" s="35"/>
      <c r="AE771" s="35"/>
      <c r="AR771" s="197" t="s">
        <v>373</v>
      </c>
      <c r="AT771" s="197" t="s">
        <v>250</v>
      </c>
      <c r="AU771" s="197" t="s">
        <v>85</v>
      </c>
      <c r="AY771" s="18" t="s">
        <v>158</v>
      </c>
      <c r="BE771" s="198">
        <f t="shared" si="144"/>
        <v>0</v>
      </c>
      <c r="BF771" s="198">
        <f t="shared" si="145"/>
        <v>0</v>
      </c>
      <c r="BG771" s="198">
        <f t="shared" si="146"/>
        <v>0</v>
      </c>
      <c r="BH771" s="198">
        <f t="shared" si="147"/>
        <v>0</v>
      </c>
      <c r="BI771" s="198">
        <f t="shared" si="148"/>
        <v>0</v>
      </c>
      <c r="BJ771" s="18" t="s">
        <v>8</v>
      </c>
      <c r="BK771" s="198">
        <f t="shared" si="149"/>
        <v>0</v>
      </c>
      <c r="BL771" s="18" t="s">
        <v>283</v>
      </c>
      <c r="BM771" s="197" t="s">
        <v>6272</v>
      </c>
    </row>
    <row r="772" spans="1:65" s="2" customFormat="1" ht="24">
      <c r="A772" s="35"/>
      <c r="B772" s="36"/>
      <c r="C772" s="247" t="s">
        <v>2329</v>
      </c>
      <c r="D772" s="247" t="s">
        <v>250</v>
      </c>
      <c r="E772" s="248" t="s">
        <v>6273</v>
      </c>
      <c r="F772" s="249" t="s">
        <v>3792</v>
      </c>
      <c r="G772" s="250" t="s">
        <v>498</v>
      </c>
      <c r="H772" s="251">
        <v>4</v>
      </c>
      <c r="I772" s="252"/>
      <c r="J772" s="251">
        <f t="shared" si="140"/>
        <v>0</v>
      </c>
      <c r="K772" s="249" t="s">
        <v>1</v>
      </c>
      <c r="L772" s="253"/>
      <c r="M772" s="254" t="s">
        <v>1</v>
      </c>
      <c r="N772" s="255" t="s">
        <v>41</v>
      </c>
      <c r="O772" s="72"/>
      <c r="P772" s="195">
        <f t="shared" si="141"/>
        <v>0</v>
      </c>
      <c r="Q772" s="195">
        <v>0</v>
      </c>
      <c r="R772" s="195">
        <f t="shared" si="142"/>
        <v>0</v>
      </c>
      <c r="S772" s="195">
        <v>0</v>
      </c>
      <c r="T772" s="196">
        <f t="shared" si="143"/>
        <v>0</v>
      </c>
      <c r="U772" s="35"/>
      <c r="V772" s="35"/>
      <c r="W772" s="35"/>
      <c r="X772" s="35"/>
      <c r="Y772" s="35"/>
      <c r="Z772" s="35"/>
      <c r="AA772" s="35"/>
      <c r="AB772" s="35"/>
      <c r="AC772" s="35"/>
      <c r="AD772" s="35"/>
      <c r="AE772" s="35"/>
      <c r="AR772" s="197" t="s">
        <v>373</v>
      </c>
      <c r="AT772" s="197" t="s">
        <v>250</v>
      </c>
      <c r="AU772" s="197" t="s">
        <v>85</v>
      </c>
      <c r="AY772" s="18" t="s">
        <v>158</v>
      </c>
      <c r="BE772" s="198">
        <f t="shared" si="144"/>
        <v>0</v>
      </c>
      <c r="BF772" s="198">
        <f t="shared" si="145"/>
        <v>0</v>
      </c>
      <c r="BG772" s="198">
        <f t="shared" si="146"/>
        <v>0</v>
      </c>
      <c r="BH772" s="198">
        <f t="shared" si="147"/>
        <v>0</v>
      </c>
      <c r="BI772" s="198">
        <f t="shared" si="148"/>
        <v>0</v>
      </c>
      <c r="BJ772" s="18" t="s">
        <v>8</v>
      </c>
      <c r="BK772" s="198">
        <f t="shared" si="149"/>
        <v>0</v>
      </c>
      <c r="BL772" s="18" t="s">
        <v>283</v>
      </c>
      <c r="BM772" s="197" t="s">
        <v>6274</v>
      </c>
    </row>
    <row r="773" spans="1:65" s="2" customFormat="1" ht="24">
      <c r="A773" s="35"/>
      <c r="B773" s="36"/>
      <c r="C773" s="247" t="s">
        <v>2332</v>
      </c>
      <c r="D773" s="247" t="s">
        <v>250</v>
      </c>
      <c r="E773" s="248" t="s">
        <v>6275</v>
      </c>
      <c r="F773" s="249" t="s">
        <v>3923</v>
      </c>
      <c r="G773" s="250" t="s">
        <v>498</v>
      </c>
      <c r="H773" s="251">
        <v>1</v>
      </c>
      <c r="I773" s="252"/>
      <c r="J773" s="251">
        <f t="shared" si="140"/>
        <v>0</v>
      </c>
      <c r="K773" s="249" t="s">
        <v>1</v>
      </c>
      <c r="L773" s="253"/>
      <c r="M773" s="254" t="s">
        <v>1</v>
      </c>
      <c r="N773" s="255" t="s">
        <v>41</v>
      </c>
      <c r="O773" s="72"/>
      <c r="P773" s="195">
        <f t="shared" si="141"/>
        <v>0</v>
      </c>
      <c r="Q773" s="195">
        <v>0</v>
      </c>
      <c r="R773" s="195">
        <f t="shared" si="142"/>
        <v>0</v>
      </c>
      <c r="S773" s="195">
        <v>0</v>
      </c>
      <c r="T773" s="196">
        <f t="shared" si="143"/>
        <v>0</v>
      </c>
      <c r="U773" s="35"/>
      <c r="V773" s="35"/>
      <c r="W773" s="35"/>
      <c r="X773" s="35"/>
      <c r="Y773" s="35"/>
      <c r="Z773" s="35"/>
      <c r="AA773" s="35"/>
      <c r="AB773" s="35"/>
      <c r="AC773" s="35"/>
      <c r="AD773" s="35"/>
      <c r="AE773" s="35"/>
      <c r="AR773" s="197" t="s">
        <v>373</v>
      </c>
      <c r="AT773" s="197" t="s">
        <v>250</v>
      </c>
      <c r="AU773" s="197" t="s">
        <v>85</v>
      </c>
      <c r="AY773" s="18" t="s">
        <v>158</v>
      </c>
      <c r="BE773" s="198">
        <f t="shared" si="144"/>
        <v>0</v>
      </c>
      <c r="BF773" s="198">
        <f t="shared" si="145"/>
        <v>0</v>
      </c>
      <c r="BG773" s="198">
        <f t="shared" si="146"/>
        <v>0</v>
      </c>
      <c r="BH773" s="198">
        <f t="shared" si="147"/>
        <v>0</v>
      </c>
      <c r="BI773" s="198">
        <f t="shared" si="148"/>
        <v>0</v>
      </c>
      <c r="BJ773" s="18" t="s">
        <v>8</v>
      </c>
      <c r="BK773" s="198">
        <f t="shared" si="149"/>
        <v>0</v>
      </c>
      <c r="BL773" s="18" t="s">
        <v>283</v>
      </c>
      <c r="BM773" s="197" t="s">
        <v>6276</v>
      </c>
    </row>
    <row r="774" spans="1:65" s="2" customFormat="1" ht="24">
      <c r="A774" s="35"/>
      <c r="B774" s="36"/>
      <c r="C774" s="247" t="s">
        <v>2335</v>
      </c>
      <c r="D774" s="247" t="s">
        <v>250</v>
      </c>
      <c r="E774" s="248" t="s">
        <v>6277</v>
      </c>
      <c r="F774" s="249" t="s">
        <v>5995</v>
      </c>
      <c r="G774" s="250" t="s">
        <v>498</v>
      </c>
      <c r="H774" s="251">
        <v>2</v>
      </c>
      <c r="I774" s="252"/>
      <c r="J774" s="251">
        <f t="shared" si="140"/>
        <v>0</v>
      </c>
      <c r="K774" s="249" t="s">
        <v>1</v>
      </c>
      <c r="L774" s="253"/>
      <c r="M774" s="254" t="s">
        <v>1</v>
      </c>
      <c r="N774" s="255" t="s">
        <v>41</v>
      </c>
      <c r="O774" s="72"/>
      <c r="P774" s="195">
        <f t="shared" si="141"/>
        <v>0</v>
      </c>
      <c r="Q774" s="195">
        <v>0</v>
      </c>
      <c r="R774" s="195">
        <f t="shared" si="142"/>
        <v>0</v>
      </c>
      <c r="S774" s="195">
        <v>0</v>
      </c>
      <c r="T774" s="196">
        <f t="shared" si="143"/>
        <v>0</v>
      </c>
      <c r="U774" s="35"/>
      <c r="V774" s="35"/>
      <c r="W774" s="35"/>
      <c r="X774" s="35"/>
      <c r="Y774" s="35"/>
      <c r="Z774" s="35"/>
      <c r="AA774" s="35"/>
      <c r="AB774" s="35"/>
      <c r="AC774" s="35"/>
      <c r="AD774" s="35"/>
      <c r="AE774" s="35"/>
      <c r="AR774" s="197" t="s">
        <v>373</v>
      </c>
      <c r="AT774" s="197" t="s">
        <v>250</v>
      </c>
      <c r="AU774" s="197" t="s">
        <v>85</v>
      </c>
      <c r="AY774" s="18" t="s">
        <v>158</v>
      </c>
      <c r="BE774" s="198">
        <f t="shared" si="144"/>
        <v>0</v>
      </c>
      <c r="BF774" s="198">
        <f t="shared" si="145"/>
        <v>0</v>
      </c>
      <c r="BG774" s="198">
        <f t="shared" si="146"/>
        <v>0</v>
      </c>
      <c r="BH774" s="198">
        <f t="shared" si="147"/>
        <v>0</v>
      </c>
      <c r="BI774" s="198">
        <f t="shared" si="148"/>
        <v>0</v>
      </c>
      <c r="BJ774" s="18" t="s">
        <v>8</v>
      </c>
      <c r="BK774" s="198">
        <f t="shared" si="149"/>
        <v>0</v>
      </c>
      <c r="BL774" s="18" t="s">
        <v>283</v>
      </c>
      <c r="BM774" s="197" t="s">
        <v>6278</v>
      </c>
    </row>
    <row r="775" spans="1:65" s="2" customFormat="1" ht="24">
      <c r="A775" s="35"/>
      <c r="B775" s="36"/>
      <c r="C775" s="247" t="s">
        <v>2338</v>
      </c>
      <c r="D775" s="247" t="s">
        <v>250</v>
      </c>
      <c r="E775" s="248" t="s">
        <v>6279</v>
      </c>
      <c r="F775" s="249" t="s">
        <v>5998</v>
      </c>
      <c r="G775" s="250" t="s">
        <v>498</v>
      </c>
      <c r="H775" s="251">
        <v>4</v>
      </c>
      <c r="I775" s="252"/>
      <c r="J775" s="251">
        <f t="shared" si="140"/>
        <v>0</v>
      </c>
      <c r="K775" s="249" t="s">
        <v>1</v>
      </c>
      <c r="L775" s="253"/>
      <c r="M775" s="254" t="s">
        <v>1</v>
      </c>
      <c r="N775" s="255" t="s">
        <v>41</v>
      </c>
      <c r="O775" s="72"/>
      <c r="P775" s="195">
        <f t="shared" si="141"/>
        <v>0</v>
      </c>
      <c r="Q775" s="195">
        <v>0</v>
      </c>
      <c r="R775" s="195">
        <f t="shared" si="142"/>
        <v>0</v>
      </c>
      <c r="S775" s="195">
        <v>0</v>
      </c>
      <c r="T775" s="196">
        <f t="shared" si="143"/>
        <v>0</v>
      </c>
      <c r="U775" s="35"/>
      <c r="V775" s="35"/>
      <c r="W775" s="35"/>
      <c r="X775" s="35"/>
      <c r="Y775" s="35"/>
      <c r="Z775" s="35"/>
      <c r="AA775" s="35"/>
      <c r="AB775" s="35"/>
      <c r="AC775" s="35"/>
      <c r="AD775" s="35"/>
      <c r="AE775" s="35"/>
      <c r="AR775" s="197" t="s">
        <v>373</v>
      </c>
      <c r="AT775" s="197" t="s">
        <v>250</v>
      </c>
      <c r="AU775" s="197" t="s">
        <v>85</v>
      </c>
      <c r="AY775" s="18" t="s">
        <v>158</v>
      </c>
      <c r="BE775" s="198">
        <f t="shared" si="144"/>
        <v>0</v>
      </c>
      <c r="BF775" s="198">
        <f t="shared" si="145"/>
        <v>0</v>
      </c>
      <c r="BG775" s="198">
        <f t="shared" si="146"/>
        <v>0</v>
      </c>
      <c r="BH775" s="198">
        <f t="shared" si="147"/>
        <v>0</v>
      </c>
      <c r="BI775" s="198">
        <f t="shared" si="148"/>
        <v>0</v>
      </c>
      <c r="BJ775" s="18" t="s">
        <v>8</v>
      </c>
      <c r="BK775" s="198">
        <f t="shared" si="149"/>
        <v>0</v>
      </c>
      <c r="BL775" s="18" t="s">
        <v>283</v>
      </c>
      <c r="BM775" s="197" t="s">
        <v>6280</v>
      </c>
    </row>
    <row r="776" spans="1:65" s="2" customFormat="1" ht="24">
      <c r="A776" s="35"/>
      <c r="B776" s="36"/>
      <c r="C776" s="247" t="s">
        <v>2341</v>
      </c>
      <c r="D776" s="247" t="s">
        <v>250</v>
      </c>
      <c r="E776" s="248" t="s">
        <v>6281</v>
      </c>
      <c r="F776" s="249" t="s">
        <v>6001</v>
      </c>
      <c r="G776" s="250" t="s">
        <v>498</v>
      </c>
      <c r="H776" s="251">
        <v>2</v>
      </c>
      <c r="I776" s="252"/>
      <c r="J776" s="251">
        <f t="shared" si="140"/>
        <v>0</v>
      </c>
      <c r="K776" s="249" t="s">
        <v>1</v>
      </c>
      <c r="L776" s="253"/>
      <c r="M776" s="254" t="s">
        <v>1</v>
      </c>
      <c r="N776" s="255" t="s">
        <v>41</v>
      </c>
      <c r="O776" s="72"/>
      <c r="P776" s="195">
        <f t="shared" si="141"/>
        <v>0</v>
      </c>
      <c r="Q776" s="195">
        <v>0</v>
      </c>
      <c r="R776" s="195">
        <f t="shared" si="142"/>
        <v>0</v>
      </c>
      <c r="S776" s="195">
        <v>0</v>
      </c>
      <c r="T776" s="196">
        <f t="shared" si="143"/>
        <v>0</v>
      </c>
      <c r="U776" s="35"/>
      <c r="V776" s="35"/>
      <c r="W776" s="35"/>
      <c r="X776" s="35"/>
      <c r="Y776" s="35"/>
      <c r="Z776" s="35"/>
      <c r="AA776" s="35"/>
      <c r="AB776" s="35"/>
      <c r="AC776" s="35"/>
      <c r="AD776" s="35"/>
      <c r="AE776" s="35"/>
      <c r="AR776" s="197" t="s">
        <v>373</v>
      </c>
      <c r="AT776" s="197" t="s">
        <v>250</v>
      </c>
      <c r="AU776" s="197" t="s">
        <v>85</v>
      </c>
      <c r="AY776" s="18" t="s">
        <v>158</v>
      </c>
      <c r="BE776" s="198">
        <f t="shared" si="144"/>
        <v>0</v>
      </c>
      <c r="BF776" s="198">
        <f t="shared" si="145"/>
        <v>0</v>
      </c>
      <c r="BG776" s="198">
        <f t="shared" si="146"/>
        <v>0</v>
      </c>
      <c r="BH776" s="198">
        <f t="shared" si="147"/>
        <v>0</v>
      </c>
      <c r="BI776" s="198">
        <f t="shared" si="148"/>
        <v>0</v>
      </c>
      <c r="BJ776" s="18" t="s">
        <v>8</v>
      </c>
      <c r="BK776" s="198">
        <f t="shared" si="149"/>
        <v>0</v>
      </c>
      <c r="BL776" s="18" t="s">
        <v>283</v>
      </c>
      <c r="BM776" s="197" t="s">
        <v>6282</v>
      </c>
    </row>
    <row r="777" spans="1:65" s="2" customFormat="1" ht="24">
      <c r="A777" s="35"/>
      <c r="B777" s="36"/>
      <c r="C777" s="247" t="s">
        <v>2344</v>
      </c>
      <c r="D777" s="247" t="s">
        <v>250</v>
      </c>
      <c r="E777" s="248" t="s">
        <v>6283</v>
      </c>
      <c r="F777" s="249" t="s">
        <v>3466</v>
      </c>
      <c r="G777" s="250" t="s">
        <v>498</v>
      </c>
      <c r="H777" s="251">
        <v>2</v>
      </c>
      <c r="I777" s="252"/>
      <c r="J777" s="251">
        <f t="shared" si="140"/>
        <v>0</v>
      </c>
      <c r="K777" s="249" t="s">
        <v>1</v>
      </c>
      <c r="L777" s="253"/>
      <c r="M777" s="254" t="s">
        <v>1</v>
      </c>
      <c r="N777" s="255" t="s">
        <v>41</v>
      </c>
      <c r="O777" s="72"/>
      <c r="P777" s="195">
        <f t="shared" si="141"/>
        <v>0</v>
      </c>
      <c r="Q777" s="195">
        <v>0</v>
      </c>
      <c r="R777" s="195">
        <f t="shared" si="142"/>
        <v>0</v>
      </c>
      <c r="S777" s="195">
        <v>0</v>
      </c>
      <c r="T777" s="196">
        <f t="shared" si="143"/>
        <v>0</v>
      </c>
      <c r="U777" s="35"/>
      <c r="V777" s="35"/>
      <c r="W777" s="35"/>
      <c r="X777" s="35"/>
      <c r="Y777" s="35"/>
      <c r="Z777" s="35"/>
      <c r="AA777" s="35"/>
      <c r="AB777" s="35"/>
      <c r="AC777" s="35"/>
      <c r="AD777" s="35"/>
      <c r="AE777" s="35"/>
      <c r="AR777" s="197" t="s">
        <v>373</v>
      </c>
      <c r="AT777" s="197" t="s">
        <v>250</v>
      </c>
      <c r="AU777" s="197" t="s">
        <v>85</v>
      </c>
      <c r="AY777" s="18" t="s">
        <v>158</v>
      </c>
      <c r="BE777" s="198">
        <f t="shared" si="144"/>
        <v>0</v>
      </c>
      <c r="BF777" s="198">
        <f t="shared" si="145"/>
        <v>0</v>
      </c>
      <c r="BG777" s="198">
        <f t="shared" si="146"/>
        <v>0</v>
      </c>
      <c r="BH777" s="198">
        <f t="shared" si="147"/>
        <v>0</v>
      </c>
      <c r="BI777" s="198">
        <f t="shared" si="148"/>
        <v>0</v>
      </c>
      <c r="BJ777" s="18" t="s">
        <v>8</v>
      </c>
      <c r="BK777" s="198">
        <f t="shared" si="149"/>
        <v>0</v>
      </c>
      <c r="BL777" s="18" t="s">
        <v>283</v>
      </c>
      <c r="BM777" s="197" t="s">
        <v>6284</v>
      </c>
    </row>
    <row r="778" spans="1:65" s="2" customFormat="1" ht="24">
      <c r="A778" s="35"/>
      <c r="B778" s="36"/>
      <c r="C778" s="247" t="s">
        <v>2347</v>
      </c>
      <c r="D778" s="247" t="s">
        <v>250</v>
      </c>
      <c r="E778" s="248" t="s">
        <v>6285</v>
      </c>
      <c r="F778" s="249" t="s">
        <v>3474</v>
      </c>
      <c r="G778" s="250" t="s">
        <v>498</v>
      </c>
      <c r="H778" s="251">
        <v>2</v>
      </c>
      <c r="I778" s="252"/>
      <c r="J778" s="251">
        <f t="shared" si="140"/>
        <v>0</v>
      </c>
      <c r="K778" s="249" t="s">
        <v>1</v>
      </c>
      <c r="L778" s="253"/>
      <c r="M778" s="254" t="s">
        <v>1</v>
      </c>
      <c r="N778" s="255" t="s">
        <v>41</v>
      </c>
      <c r="O778" s="72"/>
      <c r="P778" s="195">
        <f t="shared" si="141"/>
        <v>0</v>
      </c>
      <c r="Q778" s="195">
        <v>0</v>
      </c>
      <c r="R778" s="195">
        <f t="shared" si="142"/>
        <v>0</v>
      </c>
      <c r="S778" s="195">
        <v>0</v>
      </c>
      <c r="T778" s="196">
        <f t="shared" si="143"/>
        <v>0</v>
      </c>
      <c r="U778" s="35"/>
      <c r="V778" s="35"/>
      <c r="W778" s="35"/>
      <c r="X778" s="35"/>
      <c r="Y778" s="35"/>
      <c r="Z778" s="35"/>
      <c r="AA778" s="35"/>
      <c r="AB778" s="35"/>
      <c r="AC778" s="35"/>
      <c r="AD778" s="35"/>
      <c r="AE778" s="35"/>
      <c r="AR778" s="197" t="s">
        <v>373</v>
      </c>
      <c r="AT778" s="197" t="s">
        <v>250</v>
      </c>
      <c r="AU778" s="197" t="s">
        <v>85</v>
      </c>
      <c r="AY778" s="18" t="s">
        <v>158</v>
      </c>
      <c r="BE778" s="198">
        <f t="shared" si="144"/>
        <v>0</v>
      </c>
      <c r="BF778" s="198">
        <f t="shared" si="145"/>
        <v>0</v>
      </c>
      <c r="BG778" s="198">
        <f t="shared" si="146"/>
        <v>0</v>
      </c>
      <c r="BH778" s="198">
        <f t="shared" si="147"/>
        <v>0</v>
      </c>
      <c r="BI778" s="198">
        <f t="shared" si="148"/>
        <v>0</v>
      </c>
      <c r="BJ778" s="18" t="s">
        <v>8</v>
      </c>
      <c r="BK778" s="198">
        <f t="shared" si="149"/>
        <v>0</v>
      </c>
      <c r="BL778" s="18" t="s">
        <v>283</v>
      </c>
      <c r="BM778" s="197" t="s">
        <v>6286</v>
      </c>
    </row>
    <row r="779" spans="1:65" s="2" customFormat="1" ht="21.75" customHeight="1">
      <c r="A779" s="35"/>
      <c r="B779" s="36"/>
      <c r="C779" s="247" t="s">
        <v>2350</v>
      </c>
      <c r="D779" s="247" t="s">
        <v>250</v>
      </c>
      <c r="E779" s="248" t="s">
        <v>6287</v>
      </c>
      <c r="F779" s="249" t="s">
        <v>6006</v>
      </c>
      <c r="G779" s="250" t="s">
        <v>498</v>
      </c>
      <c r="H779" s="251">
        <v>2</v>
      </c>
      <c r="I779" s="252"/>
      <c r="J779" s="251">
        <f t="shared" si="140"/>
        <v>0</v>
      </c>
      <c r="K779" s="249" t="s">
        <v>1</v>
      </c>
      <c r="L779" s="253"/>
      <c r="M779" s="254" t="s">
        <v>1</v>
      </c>
      <c r="N779" s="255" t="s">
        <v>41</v>
      </c>
      <c r="O779" s="72"/>
      <c r="P779" s="195">
        <f t="shared" si="141"/>
        <v>0</v>
      </c>
      <c r="Q779" s="195">
        <v>0</v>
      </c>
      <c r="R779" s="195">
        <f t="shared" si="142"/>
        <v>0</v>
      </c>
      <c r="S779" s="195">
        <v>0</v>
      </c>
      <c r="T779" s="196">
        <f t="shared" si="143"/>
        <v>0</v>
      </c>
      <c r="U779" s="35"/>
      <c r="V779" s="35"/>
      <c r="W779" s="35"/>
      <c r="X779" s="35"/>
      <c r="Y779" s="35"/>
      <c r="Z779" s="35"/>
      <c r="AA779" s="35"/>
      <c r="AB779" s="35"/>
      <c r="AC779" s="35"/>
      <c r="AD779" s="35"/>
      <c r="AE779" s="35"/>
      <c r="AR779" s="197" t="s">
        <v>373</v>
      </c>
      <c r="AT779" s="197" t="s">
        <v>250</v>
      </c>
      <c r="AU779" s="197" t="s">
        <v>85</v>
      </c>
      <c r="AY779" s="18" t="s">
        <v>158</v>
      </c>
      <c r="BE779" s="198">
        <f t="shared" si="144"/>
        <v>0</v>
      </c>
      <c r="BF779" s="198">
        <f t="shared" si="145"/>
        <v>0</v>
      </c>
      <c r="BG779" s="198">
        <f t="shared" si="146"/>
        <v>0</v>
      </c>
      <c r="BH779" s="198">
        <f t="shared" si="147"/>
        <v>0</v>
      </c>
      <c r="BI779" s="198">
        <f t="shared" si="148"/>
        <v>0</v>
      </c>
      <c r="BJ779" s="18" t="s">
        <v>8</v>
      </c>
      <c r="BK779" s="198">
        <f t="shared" si="149"/>
        <v>0</v>
      </c>
      <c r="BL779" s="18" t="s">
        <v>283</v>
      </c>
      <c r="BM779" s="197" t="s">
        <v>6288</v>
      </c>
    </row>
    <row r="780" spans="1:65" s="2" customFormat="1" ht="21.75" customHeight="1">
      <c r="A780" s="35"/>
      <c r="B780" s="36"/>
      <c r="C780" s="247" t="s">
        <v>2353</v>
      </c>
      <c r="D780" s="247" t="s">
        <v>250</v>
      </c>
      <c r="E780" s="248" t="s">
        <v>6289</v>
      </c>
      <c r="F780" s="249" t="s">
        <v>6009</v>
      </c>
      <c r="G780" s="250" t="s">
        <v>498</v>
      </c>
      <c r="H780" s="251">
        <v>1</v>
      </c>
      <c r="I780" s="252"/>
      <c r="J780" s="251">
        <f t="shared" si="140"/>
        <v>0</v>
      </c>
      <c r="K780" s="249" t="s">
        <v>1</v>
      </c>
      <c r="L780" s="253"/>
      <c r="M780" s="254" t="s">
        <v>1</v>
      </c>
      <c r="N780" s="255" t="s">
        <v>41</v>
      </c>
      <c r="O780" s="72"/>
      <c r="P780" s="195">
        <f t="shared" si="141"/>
        <v>0</v>
      </c>
      <c r="Q780" s="195">
        <v>0</v>
      </c>
      <c r="R780" s="195">
        <f t="shared" si="142"/>
        <v>0</v>
      </c>
      <c r="S780" s="195">
        <v>0</v>
      </c>
      <c r="T780" s="196">
        <f t="shared" si="143"/>
        <v>0</v>
      </c>
      <c r="U780" s="35"/>
      <c r="V780" s="35"/>
      <c r="W780" s="35"/>
      <c r="X780" s="35"/>
      <c r="Y780" s="35"/>
      <c r="Z780" s="35"/>
      <c r="AA780" s="35"/>
      <c r="AB780" s="35"/>
      <c r="AC780" s="35"/>
      <c r="AD780" s="35"/>
      <c r="AE780" s="35"/>
      <c r="AR780" s="197" t="s">
        <v>373</v>
      </c>
      <c r="AT780" s="197" t="s">
        <v>250</v>
      </c>
      <c r="AU780" s="197" t="s">
        <v>85</v>
      </c>
      <c r="AY780" s="18" t="s">
        <v>158</v>
      </c>
      <c r="BE780" s="198">
        <f t="shared" si="144"/>
        <v>0</v>
      </c>
      <c r="BF780" s="198">
        <f t="shared" si="145"/>
        <v>0</v>
      </c>
      <c r="BG780" s="198">
        <f t="shared" si="146"/>
        <v>0</v>
      </c>
      <c r="BH780" s="198">
        <f t="shared" si="147"/>
        <v>0</v>
      </c>
      <c r="BI780" s="198">
        <f t="shared" si="148"/>
        <v>0</v>
      </c>
      <c r="BJ780" s="18" t="s">
        <v>8</v>
      </c>
      <c r="BK780" s="198">
        <f t="shared" si="149"/>
        <v>0</v>
      </c>
      <c r="BL780" s="18" t="s">
        <v>283</v>
      </c>
      <c r="BM780" s="197" t="s">
        <v>6290</v>
      </c>
    </row>
    <row r="781" spans="1:65" s="2" customFormat="1" ht="24">
      <c r="A781" s="35"/>
      <c r="B781" s="36"/>
      <c r="C781" s="247" t="s">
        <v>2356</v>
      </c>
      <c r="D781" s="247" t="s">
        <v>250</v>
      </c>
      <c r="E781" s="248" t="s">
        <v>6291</v>
      </c>
      <c r="F781" s="249" t="s">
        <v>6012</v>
      </c>
      <c r="G781" s="250" t="s">
        <v>309</v>
      </c>
      <c r="H781" s="251">
        <v>15</v>
      </c>
      <c r="I781" s="252"/>
      <c r="J781" s="251">
        <f t="shared" si="140"/>
        <v>0</v>
      </c>
      <c r="K781" s="249" t="s">
        <v>1</v>
      </c>
      <c r="L781" s="253"/>
      <c r="M781" s="254" t="s">
        <v>1</v>
      </c>
      <c r="N781" s="255" t="s">
        <v>41</v>
      </c>
      <c r="O781" s="72"/>
      <c r="P781" s="195">
        <f t="shared" si="141"/>
        <v>0</v>
      </c>
      <c r="Q781" s="195">
        <v>0</v>
      </c>
      <c r="R781" s="195">
        <f t="shared" si="142"/>
        <v>0</v>
      </c>
      <c r="S781" s="195">
        <v>0</v>
      </c>
      <c r="T781" s="196">
        <f t="shared" si="143"/>
        <v>0</v>
      </c>
      <c r="U781" s="35"/>
      <c r="V781" s="35"/>
      <c r="W781" s="35"/>
      <c r="X781" s="35"/>
      <c r="Y781" s="35"/>
      <c r="Z781" s="35"/>
      <c r="AA781" s="35"/>
      <c r="AB781" s="35"/>
      <c r="AC781" s="35"/>
      <c r="AD781" s="35"/>
      <c r="AE781" s="35"/>
      <c r="AR781" s="197" t="s">
        <v>373</v>
      </c>
      <c r="AT781" s="197" t="s">
        <v>250</v>
      </c>
      <c r="AU781" s="197" t="s">
        <v>85</v>
      </c>
      <c r="AY781" s="18" t="s">
        <v>158</v>
      </c>
      <c r="BE781" s="198">
        <f t="shared" si="144"/>
        <v>0</v>
      </c>
      <c r="BF781" s="198">
        <f t="shared" si="145"/>
        <v>0</v>
      </c>
      <c r="BG781" s="198">
        <f t="shared" si="146"/>
        <v>0</v>
      </c>
      <c r="BH781" s="198">
        <f t="shared" si="147"/>
        <v>0</v>
      </c>
      <c r="BI781" s="198">
        <f t="shared" si="148"/>
        <v>0</v>
      </c>
      <c r="BJ781" s="18" t="s">
        <v>8</v>
      </c>
      <c r="BK781" s="198">
        <f t="shared" si="149"/>
        <v>0</v>
      </c>
      <c r="BL781" s="18" t="s">
        <v>283</v>
      </c>
      <c r="BM781" s="197" t="s">
        <v>6292</v>
      </c>
    </row>
    <row r="782" spans="1:65" s="2" customFormat="1" ht="24">
      <c r="A782" s="35"/>
      <c r="B782" s="36"/>
      <c r="C782" s="247" t="s">
        <v>2359</v>
      </c>
      <c r="D782" s="247" t="s">
        <v>250</v>
      </c>
      <c r="E782" s="248" t="s">
        <v>6293</v>
      </c>
      <c r="F782" s="249" t="s">
        <v>3486</v>
      </c>
      <c r="G782" s="250" t="s">
        <v>309</v>
      </c>
      <c r="H782" s="251">
        <v>16</v>
      </c>
      <c r="I782" s="252"/>
      <c r="J782" s="251">
        <f t="shared" ref="J782:J813" si="150">ROUND(I782*H782,0)</f>
        <v>0</v>
      </c>
      <c r="K782" s="249" t="s">
        <v>1</v>
      </c>
      <c r="L782" s="253"/>
      <c r="M782" s="254" t="s">
        <v>1</v>
      </c>
      <c r="N782" s="255" t="s">
        <v>41</v>
      </c>
      <c r="O782" s="72"/>
      <c r="P782" s="195">
        <f t="shared" ref="P782:P813" si="151">O782*H782</f>
        <v>0</v>
      </c>
      <c r="Q782" s="195">
        <v>0</v>
      </c>
      <c r="R782" s="195">
        <f t="shared" ref="R782:R813" si="152">Q782*H782</f>
        <v>0</v>
      </c>
      <c r="S782" s="195">
        <v>0</v>
      </c>
      <c r="T782" s="196">
        <f t="shared" ref="T782:T813" si="153">S782*H782</f>
        <v>0</v>
      </c>
      <c r="U782" s="35"/>
      <c r="V782" s="35"/>
      <c r="W782" s="35"/>
      <c r="X782" s="35"/>
      <c r="Y782" s="35"/>
      <c r="Z782" s="35"/>
      <c r="AA782" s="35"/>
      <c r="AB782" s="35"/>
      <c r="AC782" s="35"/>
      <c r="AD782" s="35"/>
      <c r="AE782" s="35"/>
      <c r="AR782" s="197" t="s">
        <v>373</v>
      </c>
      <c r="AT782" s="197" t="s">
        <v>250</v>
      </c>
      <c r="AU782" s="197" t="s">
        <v>85</v>
      </c>
      <c r="AY782" s="18" t="s">
        <v>158</v>
      </c>
      <c r="BE782" s="198">
        <f t="shared" ref="BE782:BE813" si="154">IF(N782="základní",J782,0)</f>
        <v>0</v>
      </c>
      <c r="BF782" s="198">
        <f t="shared" ref="BF782:BF813" si="155">IF(N782="snížená",J782,0)</f>
        <v>0</v>
      </c>
      <c r="BG782" s="198">
        <f t="shared" ref="BG782:BG813" si="156">IF(N782="zákl. přenesená",J782,0)</f>
        <v>0</v>
      </c>
      <c r="BH782" s="198">
        <f t="shared" ref="BH782:BH813" si="157">IF(N782="sníž. přenesená",J782,0)</f>
        <v>0</v>
      </c>
      <c r="BI782" s="198">
        <f t="shared" ref="BI782:BI813" si="158">IF(N782="nulová",J782,0)</f>
        <v>0</v>
      </c>
      <c r="BJ782" s="18" t="s">
        <v>8</v>
      </c>
      <c r="BK782" s="198">
        <f t="shared" ref="BK782:BK813" si="159">ROUND(I782*H782,0)</f>
        <v>0</v>
      </c>
      <c r="BL782" s="18" t="s">
        <v>283</v>
      </c>
      <c r="BM782" s="197" t="s">
        <v>6294</v>
      </c>
    </row>
    <row r="783" spans="1:65" s="2" customFormat="1" ht="24">
      <c r="A783" s="35"/>
      <c r="B783" s="36"/>
      <c r="C783" s="247" t="s">
        <v>2362</v>
      </c>
      <c r="D783" s="247" t="s">
        <v>250</v>
      </c>
      <c r="E783" s="248" t="s">
        <v>6295</v>
      </c>
      <c r="F783" s="249" t="s">
        <v>3494</v>
      </c>
      <c r="G783" s="250" t="s">
        <v>309</v>
      </c>
      <c r="H783" s="251">
        <v>23</v>
      </c>
      <c r="I783" s="252"/>
      <c r="J783" s="251">
        <f t="shared" si="150"/>
        <v>0</v>
      </c>
      <c r="K783" s="249" t="s">
        <v>1</v>
      </c>
      <c r="L783" s="253"/>
      <c r="M783" s="254" t="s">
        <v>1</v>
      </c>
      <c r="N783" s="255" t="s">
        <v>41</v>
      </c>
      <c r="O783" s="72"/>
      <c r="P783" s="195">
        <f t="shared" si="151"/>
        <v>0</v>
      </c>
      <c r="Q783" s="195">
        <v>0</v>
      </c>
      <c r="R783" s="195">
        <f t="shared" si="152"/>
        <v>0</v>
      </c>
      <c r="S783" s="195">
        <v>0</v>
      </c>
      <c r="T783" s="196">
        <f t="shared" si="153"/>
        <v>0</v>
      </c>
      <c r="U783" s="35"/>
      <c r="V783" s="35"/>
      <c r="W783" s="35"/>
      <c r="X783" s="35"/>
      <c r="Y783" s="35"/>
      <c r="Z783" s="35"/>
      <c r="AA783" s="35"/>
      <c r="AB783" s="35"/>
      <c r="AC783" s="35"/>
      <c r="AD783" s="35"/>
      <c r="AE783" s="35"/>
      <c r="AR783" s="197" t="s">
        <v>373</v>
      </c>
      <c r="AT783" s="197" t="s">
        <v>250</v>
      </c>
      <c r="AU783" s="197" t="s">
        <v>85</v>
      </c>
      <c r="AY783" s="18" t="s">
        <v>158</v>
      </c>
      <c r="BE783" s="198">
        <f t="shared" si="154"/>
        <v>0</v>
      </c>
      <c r="BF783" s="198">
        <f t="shared" si="155"/>
        <v>0</v>
      </c>
      <c r="BG783" s="198">
        <f t="shared" si="156"/>
        <v>0</v>
      </c>
      <c r="BH783" s="198">
        <f t="shared" si="157"/>
        <v>0</v>
      </c>
      <c r="BI783" s="198">
        <f t="shared" si="158"/>
        <v>0</v>
      </c>
      <c r="BJ783" s="18" t="s">
        <v>8</v>
      </c>
      <c r="BK783" s="198">
        <f t="shared" si="159"/>
        <v>0</v>
      </c>
      <c r="BL783" s="18" t="s">
        <v>283</v>
      </c>
      <c r="BM783" s="197" t="s">
        <v>6296</v>
      </c>
    </row>
    <row r="784" spans="1:65" s="2" customFormat="1" ht="24">
      <c r="A784" s="35"/>
      <c r="B784" s="36"/>
      <c r="C784" s="247" t="s">
        <v>2365</v>
      </c>
      <c r="D784" s="247" t="s">
        <v>250</v>
      </c>
      <c r="E784" s="248" t="s">
        <v>6297</v>
      </c>
      <c r="F784" s="249" t="s">
        <v>3502</v>
      </c>
      <c r="G784" s="250" t="s">
        <v>309</v>
      </c>
      <c r="H784" s="251">
        <v>14</v>
      </c>
      <c r="I784" s="252"/>
      <c r="J784" s="251">
        <f t="shared" si="150"/>
        <v>0</v>
      </c>
      <c r="K784" s="249" t="s">
        <v>1</v>
      </c>
      <c r="L784" s="253"/>
      <c r="M784" s="254" t="s">
        <v>1</v>
      </c>
      <c r="N784" s="255" t="s">
        <v>41</v>
      </c>
      <c r="O784" s="72"/>
      <c r="P784" s="195">
        <f t="shared" si="151"/>
        <v>0</v>
      </c>
      <c r="Q784" s="195">
        <v>0</v>
      </c>
      <c r="R784" s="195">
        <f t="shared" si="152"/>
        <v>0</v>
      </c>
      <c r="S784" s="195">
        <v>0</v>
      </c>
      <c r="T784" s="196">
        <f t="shared" si="153"/>
        <v>0</v>
      </c>
      <c r="U784" s="35"/>
      <c r="V784" s="35"/>
      <c r="W784" s="35"/>
      <c r="X784" s="35"/>
      <c r="Y784" s="35"/>
      <c r="Z784" s="35"/>
      <c r="AA784" s="35"/>
      <c r="AB784" s="35"/>
      <c r="AC784" s="35"/>
      <c r="AD784" s="35"/>
      <c r="AE784" s="35"/>
      <c r="AR784" s="197" t="s">
        <v>373</v>
      </c>
      <c r="AT784" s="197" t="s">
        <v>250</v>
      </c>
      <c r="AU784" s="197" t="s">
        <v>85</v>
      </c>
      <c r="AY784" s="18" t="s">
        <v>158</v>
      </c>
      <c r="BE784" s="198">
        <f t="shared" si="154"/>
        <v>0</v>
      </c>
      <c r="BF784" s="198">
        <f t="shared" si="155"/>
        <v>0</v>
      </c>
      <c r="BG784" s="198">
        <f t="shared" si="156"/>
        <v>0</v>
      </c>
      <c r="BH784" s="198">
        <f t="shared" si="157"/>
        <v>0</v>
      </c>
      <c r="BI784" s="198">
        <f t="shared" si="158"/>
        <v>0</v>
      </c>
      <c r="BJ784" s="18" t="s">
        <v>8</v>
      </c>
      <c r="BK784" s="198">
        <f t="shared" si="159"/>
        <v>0</v>
      </c>
      <c r="BL784" s="18" t="s">
        <v>283</v>
      </c>
      <c r="BM784" s="197" t="s">
        <v>6298</v>
      </c>
    </row>
    <row r="785" spans="1:65" s="2" customFormat="1" ht="24">
      <c r="A785" s="35"/>
      <c r="B785" s="36"/>
      <c r="C785" s="247" t="s">
        <v>2368</v>
      </c>
      <c r="D785" s="247" t="s">
        <v>250</v>
      </c>
      <c r="E785" s="248" t="s">
        <v>6299</v>
      </c>
      <c r="F785" s="249" t="s">
        <v>3506</v>
      </c>
      <c r="G785" s="250" t="s">
        <v>309</v>
      </c>
      <c r="H785" s="251">
        <v>12</v>
      </c>
      <c r="I785" s="252"/>
      <c r="J785" s="251">
        <f t="shared" si="150"/>
        <v>0</v>
      </c>
      <c r="K785" s="249" t="s">
        <v>1</v>
      </c>
      <c r="L785" s="253"/>
      <c r="M785" s="254" t="s">
        <v>1</v>
      </c>
      <c r="N785" s="255" t="s">
        <v>41</v>
      </c>
      <c r="O785" s="72"/>
      <c r="P785" s="195">
        <f t="shared" si="151"/>
        <v>0</v>
      </c>
      <c r="Q785" s="195">
        <v>0</v>
      </c>
      <c r="R785" s="195">
        <f t="shared" si="152"/>
        <v>0</v>
      </c>
      <c r="S785" s="195">
        <v>0</v>
      </c>
      <c r="T785" s="196">
        <f t="shared" si="153"/>
        <v>0</v>
      </c>
      <c r="U785" s="35"/>
      <c r="V785" s="35"/>
      <c r="W785" s="35"/>
      <c r="X785" s="35"/>
      <c r="Y785" s="35"/>
      <c r="Z785" s="35"/>
      <c r="AA785" s="35"/>
      <c r="AB785" s="35"/>
      <c r="AC785" s="35"/>
      <c r="AD785" s="35"/>
      <c r="AE785" s="35"/>
      <c r="AR785" s="197" t="s">
        <v>373</v>
      </c>
      <c r="AT785" s="197" t="s">
        <v>250</v>
      </c>
      <c r="AU785" s="197" t="s">
        <v>85</v>
      </c>
      <c r="AY785" s="18" t="s">
        <v>158</v>
      </c>
      <c r="BE785" s="198">
        <f t="shared" si="154"/>
        <v>0</v>
      </c>
      <c r="BF785" s="198">
        <f t="shared" si="155"/>
        <v>0</v>
      </c>
      <c r="BG785" s="198">
        <f t="shared" si="156"/>
        <v>0</v>
      </c>
      <c r="BH785" s="198">
        <f t="shared" si="157"/>
        <v>0</v>
      </c>
      <c r="BI785" s="198">
        <f t="shared" si="158"/>
        <v>0</v>
      </c>
      <c r="BJ785" s="18" t="s">
        <v>8</v>
      </c>
      <c r="BK785" s="198">
        <f t="shared" si="159"/>
        <v>0</v>
      </c>
      <c r="BL785" s="18" t="s">
        <v>283</v>
      </c>
      <c r="BM785" s="197" t="s">
        <v>6300</v>
      </c>
    </row>
    <row r="786" spans="1:65" s="2" customFormat="1" ht="24">
      <c r="A786" s="35"/>
      <c r="B786" s="36"/>
      <c r="C786" s="247" t="s">
        <v>2371</v>
      </c>
      <c r="D786" s="247" t="s">
        <v>250</v>
      </c>
      <c r="E786" s="248" t="s">
        <v>6301</v>
      </c>
      <c r="F786" s="249" t="s">
        <v>3510</v>
      </c>
      <c r="G786" s="250" t="s">
        <v>309</v>
      </c>
      <c r="H786" s="251">
        <v>2</v>
      </c>
      <c r="I786" s="252"/>
      <c r="J786" s="251">
        <f t="shared" si="150"/>
        <v>0</v>
      </c>
      <c r="K786" s="249" t="s">
        <v>1</v>
      </c>
      <c r="L786" s="253"/>
      <c r="M786" s="254" t="s">
        <v>1</v>
      </c>
      <c r="N786" s="255" t="s">
        <v>41</v>
      </c>
      <c r="O786" s="72"/>
      <c r="P786" s="195">
        <f t="shared" si="151"/>
        <v>0</v>
      </c>
      <c r="Q786" s="195">
        <v>0</v>
      </c>
      <c r="R786" s="195">
        <f t="shared" si="152"/>
        <v>0</v>
      </c>
      <c r="S786" s="195">
        <v>0</v>
      </c>
      <c r="T786" s="196">
        <f t="shared" si="153"/>
        <v>0</v>
      </c>
      <c r="U786" s="35"/>
      <c r="V786" s="35"/>
      <c r="W786" s="35"/>
      <c r="X786" s="35"/>
      <c r="Y786" s="35"/>
      <c r="Z786" s="35"/>
      <c r="AA786" s="35"/>
      <c r="AB786" s="35"/>
      <c r="AC786" s="35"/>
      <c r="AD786" s="35"/>
      <c r="AE786" s="35"/>
      <c r="AR786" s="197" t="s">
        <v>373</v>
      </c>
      <c r="AT786" s="197" t="s">
        <v>250</v>
      </c>
      <c r="AU786" s="197" t="s">
        <v>85</v>
      </c>
      <c r="AY786" s="18" t="s">
        <v>158</v>
      </c>
      <c r="BE786" s="198">
        <f t="shared" si="154"/>
        <v>0</v>
      </c>
      <c r="BF786" s="198">
        <f t="shared" si="155"/>
        <v>0</v>
      </c>
      <c r="BG786" s="198">
        <f t="shared" si="156"/>
        <v>0</v>
      </c>
      <c r="BH786" s="198">
        <f t="shared" si="157"/>
        <v>0</v>
      </c>
      <c r="BI786" s="198">
        <f t="shared" si="158"/>
        <v>0</v>
      </c>
      <c r="BJ786" s="18" t="s">
        <v>8</v>
      </c>
      <c r="BK786" s="198">
        <f t="shared" si="159"/>
        <v>0</v>
      </c>
      <c r="BL786" s="18" t="s">
        <v>283</v>
      </c>
      <c r="BM786" s="197" t="s">
        <v>6302</v>
      </c>
    </row>
    <row r="787" spans="1:65" s="2" customFormat="1" ht="24">
      <c r="A787" s="35"/>
      <c r="B787" s="36"/>
      <c r="C787" s="247" t="s">
        <v>2374</v>
      </c>
      <c r="D787" s="247" t="s">
        <v>250</v>
      </c>
      <c r="E787" s="248" t="s">
        <v>6303</v>
      </c>
      <c r="F787" s="249" t="s">
        <v>6022</v>
      </c>
      <c r="G787" s="250" t="s">
        <v>498</v>
      </c>
      <c r="H787" s="251">
        <v>1</v>
      </c>
      <c r="I787" s="252"/>
      <c r="J787" s="251">
        <f t="shared" si="150"/>
        <v>0</v>
      </c>
      <c r="K787" s="249" t="s">
        <v>1</v>
      </c>
      <c r="L787" s="253"/>
      <c r="M787" s="254" t="s">
        <v>1</v>
      </c>
      <c r="N787" s="255" t="s">
        <v>41</v>
      </c>
      <c r="O787" s="72"/>
      <c r="P787" s="195">
        <f t="shared" si="151"/>
        <v>0</v>
      </c>
      <c r="Q787" s="195">
        <v>0</v>
      </c>
      <c r="R787" s="195">
        <f t="shared" si="152"/>
        <v>0</v>
      </c>
      <c r="S787" s="195">
        <v>0</v>
      </c>
      <c r="T787" s="196">
        <f t="shared" si="153"/>
        <v>0</v>
      </c>
      <c r="U787" s="35"/>
      <c r="V787" s="35"/>
      <c r="W787" s="35"/>
      <c r="X787" s="35"/>
      <c r="Y787" s="35"/>
      <c r="Z787" s="35"/>
      <c r="AA787" s="35"/>
      <c r="AB787" s="35"/>
      <c r="AC787" s="35"/>
      <c r="AD787" s="35"/>
      <c r="AE787" s="35"/>
      <c r="AR787" s="197" t="s">
        <v>373</v>
      </c>
      <c r="AT787" s="197" t="s">
        <v>250</v>
      </c>
      <c r="AU787" s="197" t="s">
        <v>85</v>
      </c>
      <c r="AY787" s="18" t="s">
        <v>158</v>
      </c>
      <c r="BE787" s="198">
        <f t="shared" si="154"/>
        <v>0</v>
      </c>
      <c r="BF787" s="198">
        <f t="shared" si="155"/>
        <v>0</v>
      </c>
      <c r="BG787" s="198">
        <f t="shared" si="156"/>
        <v>0</v>
      </c>
      <c r="BH787" s="198">
        <f t="shared" si="157"/>
        <v>0</v>
      </c>
      <c r="BI787" s="198">
        <f t="shared" si="158"/>
        <v>0</v>
      </c>
      <c r="BJ787" s="18" t="s">
        <v>8</v>
      </c>
      <c r="BK787" s="198">
        <f t="shared" si="159"/>
        <v>0</v>
      </c>
      <c r="BL787" s="18" t="s">
        <v>283</v>
      </c>
      <c r="BM787" s="197" t="s">
        <v>6304</v>
      </c>
    </row>
    <row r="788" spans="1:65" s="2" customFormat="1" ht="24">
      <c r="A788" s="35"/>
      <c r="B788" s="36"/>
      <c r="C788" s="247" t="s">
        <v>2377</v>
      </c>
      <c r="D788" s="247" t="s">
        <v>250</v>
      </c>
      <c r="E788" s="248" t="s">
        <v>6305</v>
      </c>
      <c r="F788" s="249" t="s">
        <v>6025</v>
      </c>
      <c r="G788" s="250" t="s">
        <v>498</v>
      </c>
      <c r="H788" s="251">
        <v>1</v>
      </c>
      <c r="I788" s="252"/>
      <c r="J788" s="251">
        <f t="shared" si="150"/>
        <v>0</v>
      </c>
      <c r="K788" s="249" t="s">
        <v>1</v>
      </c>
      <c r="L788" s="253"/>
      <c r="M788" s="254" t="s">
        <v>1</v>
      </c>
      <c r="N788" s="255" t="s">
        <v>41</v>
      </c>
      <c r="O788" s="72"/>
      <c r="P788" s="195">
        <f t="shared" si="151"/>
        <v>0</v>
      </c>
      <c r="Q788" s="195">
        <v>0</v>
      </c>
      <c r="R788" s="195">
        <f t="shared" si="152"/>
        <v>0</v>
      </c>
      <c r="S788" s="195">
        <v>0</v>
      </c>
      <c r="T788" s="196">
        <f t="shared" si="153"/>
        <v>0</v>
      </c>
      <c r="U788" s="35"/>
      <c r="V788" s="35"/>
      <c r="W788" s="35"/>
      <c r="X788" s="35"/>
      <c r="Y788" s="35"/>
      <c r="Z788" s="35"/>
      <c r="AA788" s="35"/>
      <c r="AB788" s="35"/>
      <c r="AC788" s="35"/>
      <c r="AD788" s="35"/>
      <c r="AE788" s="35"/>
      <c r="AR788" s="197" t="s">
        <v>373</v>
      </c>
      <c r="AT788" s="197" t="s">
        <v>250</v>
      </c>
      <c r="AU788" s="197" t="s">
        <v>85</v>
      </c>
      <c r="AY788" s="18" t="s">
        <v>158</v>
      </c>
      <c r="BE788" s="198">
        <f t="shared" si="154"/>
        <v>0</v>
      </c>
      <c r="BF788" s="198">
        <f t="shared" si="155"/>
        <v>0</v>
      </c>
      <c r="BG788" s="198">
        <f t="shared" si="156"/>
        <v>0</v>
      </c>
      <c r="BH788" s="198">
        <f t="shared" si="157"/>
        <v>0</v>
      </c>
      <c r="BI788" s="198">
        <f t="shared" si="158"/>
        <v>0</v>
      </c>
      <c r="BJ788" s="18" t="s">
        <v>8</v>
      </c>
      <c r="BK788" s="198">
        <f t="shared" si="159"/>
        <v>0</v>
      </c>
      <c r="BL788" s="18" t="s">
        <v>283</v>
      </c>
      <c r="BM788" s="197" t="s">
        <v>6306</v>
      </c>
    </row>
    <row r="789" spans="1:65" s="2" customFormat="1" ht="24">
      <c r="A789" s="35"/>
      <c r="B789" s="36"/>
      <c r="C789" s="247" t="s">
        <v>2381</v>
      </c>
      <c r="D789" s="247" t="s">
        <v>250</v>
      </c>
      <c r="E789" s="248" t="s">
        <v>6231</v>
      </c>
      <c r="F789" s="249" t="s">
        <v>3382</v>
      </c>
      <c r="G789" s="250" t="s">
        <v>498</v>
      </c>
      <c r="H789" s="251">
        <v>1</v>
      </c>
      <c r="I789" s="252"/>
      <c r="J789" s="251">
        <f t="shared" si="150"/>
        <v>0</v>
      </c>
      <c r="K789" s="249" t="s">
        <v>1</v>
      </c>
      <c r="L789" s="253"/>
      <c r="M789" s="254" t="s">
        <v>1</v>
      </c>
      <c r="N789" s="255" t="s">
        <v>41</v>
      </c>
      <c r="O789" s="72"/>
      <c r="P789" s="195">
        <f t="shared" si="151"/>
        <v>0</v>
      </c>
      <c r="Q789" s="195">
        <v>0</v>
      </c>
      <c r="R789" s="195">
        <f t="shared" si="152"/>
        <v>0</v>
      </c>
      <c r="S789" s="195">
        <v>0</v>
      </c>
      <c r="T789" s="196">
        <f t="shared" si="153"/>
        <v>0</v>
      </c>
      <c r="U789" s="35"/>
      <c r="V789" s="35"/>
      <c r="W789" s="35"/>
      <c r="X789" s="35"/>
      <c r="Y789" s="35"/>
      <c r="Z789" s="35"/>
      <c r="AA789" s="35"/>
      <c r="AB789" s="35"/>
      <c r="AC789" s="35"/>
      <c r="AD789" s="35"/>
      <c r="AE789" s="35"/>
      <c r="AR789" s="197" t="s">
        <v>373</v>
      </c>
      <c r="AT789" s="197" t="s">
        <v>250</v>
      </c>
      <c r="AU789" s="197" t="s">
        <v>85</v>
      </c>
      <c r="AY789" s="18" t="s">
        <v>158</v>
      </c>
      <c r="BE789" s="198">
        <f t="shared" si="154"/>
        <v>0</v>
      </c>
      <c r="BF789" s="198">
        <f t="shared" si="155"/>
        <v>0</v>
      </c>
      <c r="BG789" s="198">
        <f t="shared" si="156"/>
        <v>0</v>
      </c>
      <c r="BH789" s="198">
        <f t="shared" si="157"/>
        <v>0</v>
      </c>
      <c r="BI789" s="198">
        <f t="shared" si="158"/>
        <v>0</v>
      </c>
      <c r="BJ789" s="18" t="s">
        <v>8</v>
      </c>
      <c r="BK789" s="198">
        <f t="shared" si="159"/>
        <v>0</v>
      </c>
      <c r="BL789" s="18" t="s">
        <v>283</v>
      </c>
      <c r="BM789" s="197" t="s">
        <v>6307</v>
      </c>
    </row>
    <row r="790" spans="1:65" s="2" customFormat="1" ht="16.5" customHeight="1">
      <c r="A790" s="35"/>
      <c r="B790" s="36"/>
      <c r="C790" s="247" t="s">
        <v>2384</v>
      </c>
      <c r="D790" s="247" t="s">
        <v>250</v>
      </c>
      <c r="E790" s="248" t="s">
        <v>6308</v>
      </c>
      <c r="F790" s="249" t="s">
        <v>6029</v>
      </c>
      <c r="G790" s="250" t="s">
        <v>498</v>
      </c>
      <c r="H790" s="251">
        <v>1</v>
      </c>
      <c r="I790" s="252"/>
      <c r="J790" s="251">
        <f t="shared" si="150"/>
        <v>0</v>
      </c>
      <c r="K790" s="249" t="s">
        <v>1</v>
      </c>
      <c r="L790" s="253"/>
      <c r="M790" s="254" t="s">
        <v>1</v>
      </c>
      <c r="N790" s="255" t="s">
        <v>41</v>
      </c>
      <c r="O790" s="72"/>
      <c r="P790" s="195">
        <f t="shared" si="151"/>
        <v>0</v>
      </c>
      <c r="Q790" s="195">
        <v>0</v>
      </c>
      <c r="R790" s="195">
        <f t="shared" si="152"/>
        <v>0</v>
      </c>
      <c r="S790" s="195">
        <v>0</v>
      </c>
      <c r="T790" s="196">
        <f t="shared" si="153"/>
        <v>0</v>
      </c>
      <c r="U790" s="35"/>
      <c r="V790" s="35"/>
      <c r="W790" s="35"/>
      <c r="X790" s="35"/>
      <c r="Y790" s="35"/>
      <c r="Z790" s="35"/>
      <c r="AA790" s="35"/>
      <c r="AB790" s="35"/>
      <c r="AC790" s="35"/>
      <c r="AD790" s="35"/>
      <c r="AE790" s="35"/>
      <c r="AR790" s="197" t="s">
        <v>373</v>
      </c>
      <c r="AT790" s="197" t="s">
        <v>250</v>
      </c>
      <c r="AU790" s="197" t="s">
        <v>85</v>
      </c>
      <c r="AY790" s="18" t="s">
        <v>158</v>
      </c>
      <c r="BE790" s="198">
        <f t="shared" si="154"/>
        <v>0</v>
      </c>
      <c r="BF790" s="198">
        <f t="shared" si="155"/>
        <v>0</v>
      </c>
      <c r="BG790" s="198">
        <f t="shared" si="156"/>
        <v>0</v>
      </c>
      <c r="BH790" s="198">
        <f t="shared" si="157"/>
        <v>0</v>
      </c>
      <c r="BI790" s="198">
        <f t="shared" si="158"/>
        <v>0</v>
      </c>
      <c r="BJ790" s="18" t="s">
        <v>8</v>
      </c>
      <c r="BK790" s="198">
        <f t="shared" si="159"/>
        <v>0</v>
      </c>
      <c r="BL790" s="18" t="s">
        <v>283</v>
      </c>
      <c r="BM790" s="197" t="s">
        <v>6309</v>
      </c>
    </row>
    <row r="791" spans="1:65" s="2" customFormat="1" ht="24">
      <c r="A791" s="35"/>
      <c r="B791" s="36"/>
      <c r="C791" s="247" t="s">
        <v>2387</v>
      </c>
      <c r="D791" s="247" t="s">
        <v>250</v>
      </c>
      <c r="E791" s="248" t="s">
        <v>6310</v>
      </c>
      <c r="F791" s="249" t="s">
        <v>6032</v>
      </c>
      <c r="G791" s="250" t="s">
        <v>498</v>
      </c>
      <c r="H791" s="251">
        <v>1</v>
      </c>
      <c r="I791" s="252"/>
      <c r="J791" s="251">
        <f t="shared" si="150"/>
        <v>0</v>
      </c>
      <c r="K791" s="249" t="s">
        <v>1</v>
      </c>
      <c r="L791" s="253"/>
      <c r="M791" s="254" t="s">
        <v>1</v>
      </c>
      <c r="N791" s="255" t="s">
        <v>41</v>
      </c>
      <c r="O791" s="72"/>
      <c r="P791" s="195">
        <f t="shared" si="151"/>
        <v>0</v>
      </c>
      <c r="Q791" s="195">
        <v>0</v>
      </c>
      <c r="R791" s="195">
        <f t="shared" si="152"/>
        <v>0</v>
      </c>
      <c r="S791" s="195">
        <v>0</v>
      </c>
      <c r="T791" s="196">
        <f t="shared" si="153"/>
        <v>0</v>
      </c>
      <c r="U791" s="35"/>
      <c r="V791" s="35"/>
      <c r="W791" s="35"/>
      <c r="X791" s="35"/>
      <c r="Y791" s="35"/>
      <c r="Z791" s="35"/>
      <c r="AA791" s="35"/>
      <c r="AB791" s="35"/>
      <c r="AC791" s="35"/>
      <c r="AD791" s="35"/>
      <c r="AE791" s="35"/>
      <c r="AR791" s="197" t="s">
        <v>373</v>
      </c>
      <c r="AT791" s="197" t="s">
        <v>250</v>
      </c>
      <c r="AU791" s="197" t="s">
        <v>85</v>
      </c>
      <c r="AY791" s="18" t="s">
        <v>158</v>
      </c>
      <c r="BE791" s="198">
        <f t="shared" si="154"/>
        <v>0</v>
      </c>
      <c r="BF791" s="198">
        <f t="shared" si="155"/>
        <v>0</v>
      </c>
      <c r="BG791" s="198">
        <f t="shared" si="156"/>
        <v>0</v>
      </c>
      <c r="BH791" s="198">
        <f t="shared" si="157"/>
        <v>0</v>
      </c>
      <c r="BI791" s="198">
        <f t="shared" si="158"/>
        <v>0</v>
      </c>
      <c r="BJ791" s="18" t="s">
        <v>8</v>
      </c>
      <c r="BK791" s="198">
        <f t="shared" si="159"/>
        <v>0</v>
      </c>
      <c r="BL791" s="18" t="s">
        <v>283</v>
      </c>
      <c r="BM791" s="197" t="s">
        <v>6311</v>
      </c>
    </row>
    <row r="792" spans="1:65" s="2" customFormat="1" ht="24">
      <c r="A792" s="35"/>
      <c r="B792" s="36"/>
      <c r="C792" s="247" t="s">
        <v>2391</v>
      </c>
      <c r="D792" s="247" t="s">
        <v>250</v>
      </c>
      <c r="E792" s="248" t="s">
        <v>6312</v>
      </c>
      <c r="F792" s="249" t="s">
        <v>6035</v>
      </c>
      <c r="G792" s="250" t="s">
        <v>498</v>
      </c>
      <c r="H792" s="251">
        <v>1</v>
      </c>
      <c r="I792" s="252"/>
      <c r="J792" s="251">
        <f t="shared" si="150"/>
        <v>0</v>
      </c>
      <c r="K792" s="249" t="s">
        <v>1</v>
      </c>
      <c r="L792" s="253"/>
      <c r="M792" s="254" t="s">
        <v>1</v>
      </c>
      <c r="N792" s="255" t="s">
        <v>41</v>
      </c>
      <c r="O792" s="72"/>
      <c r="P792" s="195">
        <f t="shared" si="151"/>
        <v>0</v>
      </c>
      <c r="Q792" s="195">
        <v>0</v>
      </c>
      <c r="R792" s="195">
        <f t="shared" si="152"/>
        <v>0</v>
      </c>
      <c r="S792" s="195">
        <v>0</v>
      </c>
      <c r="T792" s="196">
        <f t="shared" si="153"/>
        <v>0</v>
      </c>
      <c r="U792" s="35"/>
      <c r="V792" s="35"/>
      <c r="W792" s="35"/>
      <c r="X792" s="35"/>
      <c r="Y792" s="35"/>
      <c r="Z792" s="35"/>
      <c r="AA792" s="35"/>
      <c r="AB792" s="35"/>
      <c r="AC792" s="35"/>
      <c r="AD792" s="35"/>
      <c r="AE792" s="35"/>
      <c r="AR792" s="197" t="s">
        <v>373</v>
      </c>
      <c r="AT792" s="197" t="s">
        <v>250</v>
      </c>
      <c r="AU792" s="197" t="s">
        <v>85</v>
      </c>
      <c r="AY792" s="18" t="s">
        <v>158</v>
      </c>
      <c r="BE792" s="198">
        <f t="shared" si="154"/>
        <v>0</v>
      </c>
      <c r="BF792" s="198">
        <f t="shared" si="155"/>
        <v>0</v>
      </c>
      <c r="BG792" s="198">
        <f t="shared" si="156"/>
        <v>0</v>
      </c>
      <c r="BH792" s="198">
        <f t="shared" si="157"/>
        <v>0</v>
      </c>
      <c r="BI792" s="198">
        <f t="shared" si="158"/>
        <v>0</v>
      </c>
      <c r="BJ792" s="18" t="s">
        <v>8</v>
      </c>
      <c r="BK792" s="198">
        <f t="shared" si="159"/>
        <v>0</v>
      </c>
      <c r="BL792" s="18" t="s">
        <v>283</v>
      </c>
      <c r="BM792" s="197" t="s">
        <v>6313</v>
      </c>
    </row>
    <row r="793" spans="1:65" s="2" customFormat="1" ht="24">
      <c r="A793" s="35"/>
      <c r="B793" s="36"/>
      <c r="C793" s="247" t="s">
        <v>2395</v>
      </c>
      <c r="D793" s="247" t="s">
        <v>250</v>
      </c>
      <c r="E793" s="248" t="s">
        <v>6314</v>
      </c>
      <c r="F793" s="249" t="s">
        <v>6038</v>
      </c>
      <c r="G793" s="250" t="s">
        <v>498</v>
      </c>
      <c r="H793" s="251">
        <v>1</v>
      </c>
      <c r="I793" s="252"/>
      <c r="J793" s="251">
        <f t="shared" si="150"/>
        <v>0</v>
      </c>
      <c r="K793" s="249" t="s">
        <v>1</v>
      </c>
      <c r="L793" s="253"/>
      <c r="M793" s="254" t="s">
        <v>1</v>
      </c>
      <c r="N793" s="255" t="s">
        <v>41</v>
      </c>
      <c r="O793" s="72"/>
      <c r="P793" s="195">
        <f t="shared" si="151"/>
        <v>0</v>
      </c>
      <c r="Q793" s="195">
        <v>0</v>
      </c>
      <c r="R793" s="195">
        <f t="shared" si="152"/>
        <v>0</v>
      </c>
      <c r="S793" s="195">
        <v>0</v>
      </c>
      <c r="T793" s="196">
        <f t="shared" si="153"/>
        <v>0</v>
      </c>
      <c r="U793" s="35"/>
      <c r="V793" s="35"/>
      <c r="W793" s="35"/>
      <c r="X793" s="35"/>
      <c r="Y793" s="35"/>
      <c r="Z793" s="35"/>
      <c r="AA793" s="35"/>
      <c r="AB793" s="35"/>
      <c r="AC793" s="35"/>
      <c r="AD793" s="35"/>
      <c r="AE793" s="35"/>
      <c r="AR793" s="197" t="s">
        <v>373</v>
      </c>
      <c r="AT793" s="197" t="s">
        <v>250</v>
      </c>
      <c r="AU793" s="197" t="s">
        <v>85</v>
      </c>
      <c r="AY793" s="18" t="s">
        <v>158</v>
      </c>
      <c r="BE793" s="198">
        <f t="shared" si="154"/>
        <v>0</v>
      </c>
      <c r="BF793" s="198">
        <f t="shared" si="155"/>
        <v>0</v>
      </c>
      <c r="BG793" s="198">
        <f t="shared" si="156"/>
        <v>0</v>
      </c>
      <c r="BH793" s="198">
        <f t="shared" si="157"/>
        <v>0</v>
      </c>
      <c r="BI793" s="198">
        <f t="shared" si="158"/>
        <v>0</v>
      </c>
      <c r="BJ793" s="18" t="s">
        <v>8</v>
      </c>
      <c r="BK793" s="198">
        <f t="shared" si="159"/>
        <v>0</v>
      </c>
      <c r="BL793" s="18" t="s">
        <v>283</v>
      </c>
      <c r="BM793" s="197" t="s">
        <v>6315</v>
      </c>
    </row>
    <row r="794" spans="1:65" s="2" customFormat="1" ht="24">
      <c r="A794" s="35"/>
      <c r="B794" s="36"/>
      <c r="C794" s="247" t="s">
        <v>2398</v>
      </c>
      <c r="D794" s="247" t="s">
        <v>250</v>
      </c>
      <c r="E794" s="248" t="s">
        <v>6316</v>
      </c>
      <c r="F794" s="249" t="s">
        <v>6041</v>
      </c>
      <c r="G794" s="250" t="s">
        <v>498</v>
      </c>
      <c r="H794" s="251">
        <v>1</v>
      </c>
      <c r="I794" s="252"/>
      <c r="J794" s="251">
        <f t="shared" si="150"/>
        <v>0</v>
      </c>
      <c r="K794" s="249" t="s">
        <v>1</v>
      </c>
      <c r="L794" s="253"/>
      <c r="M794" s="254" t="s">
        <v>1</v>
      </c>
      <c r="N794" s="255" t="s">
        <v>41</v>
      </c>
      <c r="O794" s="72"/>
      <c r="P794" s="195">
        <f t="shared" si="151"/>
        <v>0</v>
      </c>
      <c r="Q794" s="195">
        <v>0</v>
      </c>
      <c r="R794" s="195">
        <f t="shared" si="152"/>
        <v>0</v>
      </c>
      <c r="S794" s="195">
        <v>0</v>
      </c>
      <c r="T794" s="196">
        <f t="shared" si="153"/>
        <v>0</v>
      </c>
      <c r="U794" s="35"/>
      <c r="V794" s="35"/>
      <c r="W794" s="35"/>
      <c r="X794" s="35"/>
      <c r="Y794" s="35"/>
      <c r="Z794" s="35"/>
      <c r="AA794" s="35"/>
      <c r="AB794" s="35"/>
      <c r="AC794" s="35"/>
      <c r="AD794" s="35"/>
      <c r="AE794" s="35"/>
      <c r="AR794" s="197" t="s">
        <v>373</v>
      </c>
      <c r="AT794" s="197" t="s">
        <v>250</v>
      </c>
      <c r="AU794" s="197" t="s">
        <v>85</v>
      </c>
      <c r="AY794" s="18" t="s">
        <v>158</v>
      </c>
      <c r="BE794" s="198">
        <f t="shared" si="154"/>
        <v>0</v>
      </c>
      <c r="BF794" s="198">
        <f t="shared" si="155"/>
        <v>0</v>
      </c>
      <c r="BG794" s="198">
        <f t="shared" si="156"/>
        <v>0</v>
      </c>
      <c r="BH794" s="198">
        <f t="shared" si="157"/>
        <v>0</v>
      </c>
      <c r="BI794" s="198">
        <f t="shared" si="158"/>
        <v>0</v>
      </c>
      <c r="BJ794" s="18" t="s">
        <v>8</v>
      </c>
      <c r="BK794" s="198">
        <f t="shared" si="159"/>
        <v>0</v>
      </c>
      <c r="BL794" s="18" t="s">
        <v>283</v>
      </c>
      <c r="BM794" s="197" t="s">
        <v>6317</v>
      </c>
    </row>
    <row r="795" spans="1:65" s="2" customFormat="1" ht="24">
      <c r="A795" s="35"/>
      <c r="B795" s="36"/>
      <c r="C795" s="247" t="s">
        <v>2402</v>
      </c>
      <c r="D795" s="247" t="s">
        <v>250</v>
      </c>
      <c r="E795" s="248" t="s">
        <v>6318</v>
      </c>
      <c r="F795" s="249" t="s">
        <v>6044</v>
      </c>
      <c r="G795" s="250" t="s">
        <v>498</v>
      </c>
      <c r="H795" s="251">
        <v>1</v>
      </c>
      <c r="I795" s="252"/>
      <c r="J795" s="251">
        <f t="shared" si="150"/>
        <v>0</v>
      </c>
      <c r="K795" s="249" t="s">
        <v>1</v>
      </c>
      <c r="L795" s="253"/>
      <c r="M795" s="254" t="s">
        <v>1</v>
      </c>
      <c r="N795" s="255" t="s">
        <v>41</v>
      </c>
      <c r="O795" s="72"/>
      <c r="P795" s="195">
        <f t="shared" si="151"/>
        <v>0</v>
      </c>
      <c r="Q795" s="195">
        <v>0</v>
      </c>
      <c r="R795" s="195">
        <f t="shared" si="152"/>
        <v>0</v>
      </c>
      <c r="S795" s="195">
        <v>0</v>
      </c>
      <c r="T795" s="196">
        <f t="shared" si="153"/>
        <v>0</v>
      </c>
      <c r="U795" s="35"/>
      <c r="V795" s="35"/>
      <c r="W795" s="35"/>
      <c r="X795" s="35"/>
      <c r="Y795" s="35"/>
      <c r="Z795" s="35"/>
      <c r="AA795" s="35"/>
      <c r="AB795" s="35"/>
      <c r="AC795" s="35"/>
      <c r="AD795" s="35"/>
      <c r="AE795" s="35"/>
      <c r="AR795" s="197" t="s">
        <v>373</v>
      </c>
      <c r="AT795" s="197" t="s">
        <v>250</v>
      </c>
      <c r="AU795" s="197" t="s">
        <v>85</v>
      </c>
      <c r="AY795" s="18" t="s">
        <v>158</v>
      </c>
      <c r="BE795" s="198">
        <f t="shared" si="154"/>
        <v>0</v>
      </c>
      <c r="BF795" s="198">
        <f t="shared" si="155"/>
        <v>0</v>
      </c>
      <c r="BG795" s="198">
        <f t="shared" si="156"/>
        <v>0</v>
      </c>
      <c r="BH795" s="198">
        <f t="shared" si="157"/>
        <v>0</v>
      </c>
      <c r="BI795" s="198">
        <f t="shared" si="158"/>
        <v>0</v>
      </c>
      <c r="BJ795" s="18" t="s">
        <v>8</v>
      </c>
      <c r="BK795" s="198">
        <f t="shared" si="159"/>
        <v>0</v>
      </c>
      <c r="BL795" s="18" t="s">
        <v>283</v>
      </c>
      <c r="BM795" s="197" t="s">
        <v>6319</v>
      </c>
    </row>
    <row r="796" spans="1:65" s="2" customFormat="1" ht="24">
      <c r="A796" s="35"/>
      <c r="B796" s="36"/>
      <c r="C796" s="247" t="s">
        <v>2405</v>
      </c>
      <c r="D796" s="247" t="s">
        <v>250</v>
      </c>
      <c r="E796" s="248" t="s">
        <v>6320</v>
      </c>
      <c r="F796" s="249" t="s">
        <v>6047</v>
      </c>
      <c r="G796" s="250" t="s">
        <v>498</v>
      </c>
      <c r="H796" s="251">
        <v>1</v>
      </c>
      <c r="I796" s="252"/>
      <c r="J796" s="251">
        <f t="shared" si="150"/>
        <v>0</v>
      </c>
      <c r="K796" s="249" t="s">
        <v>1</v>
      </c>
      <c r="L796" s="253"/>
      <c r="M796" s="254" t="s">
        <v>1</v>
      </c>
      <c r="N796" s="255" t="s">
        <v>41</v>
      </c>
      <c r="O796" s="72"/>
      <c r="P796" s="195">
        <f t="shared" si="151"/>
        <v>0</v>
      </c>
      <c r="Q796" s="195">
        <v>0</v>
      </c>
      <c r="R796" s="195">
        <f t="shared" si="152"/>
        <v>0</v>
      </c>
      <c r="S796" s="195">
        <v>0</v>
      </c>
      <c r="T796" s="196">
        <f t="shared" si="153"/>
        <v>0</v>
      </c>
      <c r="U796" s="35"/>
      <c r="V796" s="35"/>
      <c r="W796" s="35"/>
      <c r="X796" s="35"/>
      <c r="Y796" s="35"/>
      <c r="Z796" s="35"/>
      <c r="AA796" s="35"/>
      <c r="AB796" s="35"/>
      <c r="AC796" s="35"/>
      <c r="AD796" s="35"/>
      <c r="AE796" s="35"/>
      <c r="AR796" s="197" t="s">
        <v>373</v>
      </c>
      <c r="AT796" s="197" t="s">
        <v>250</v>
      </c>
      <c r="AU796" s="197" t="s">
        <v>85</v>
      </c>
      <c r="AY796" s="18" t="s">
        <v>158</v>
      </c>
      <c r="BE796" s="198">
        <f t="shared" si="154"/>
        <v>0</v>
      </c>
      <c r="BF796" s="198">
        <f t="shared" si="155"/>
        <v>0</v>
      </c>
      <c r="BG796" s="198">
        <f t="shared" si="156"/>
        <v>0</v>
      </c>
      <c r="BH796" s="198">
        <f t="shared" si="157"/>
        <v>0</v>
      </c>
      <c r="BI796" s="198">
        <f t="shared" si="158"/>
        <v>0</v>
      </c>
      <c r="BJ796" s="18" t="s">
        <v>8</v>
      </c>
      <c r="BK796" s="198">
        <f t="shared" si="159"/>
        <v>0</v>
      </c>
      <c r="BL796" s="18" t="s">
        <v>283</v>
      </c>
      <c r="BM796" s="197" t="s">
        <v>6321</v>
      </c>
    </row>
    <row r="797" spans="1:65" s="2" customFormat="1" ht="24">
      <c r="A797" s="35"/>
      <c r="B797" s="36"/>
      <c r="C797" s="247" t="s">
        <v>2409</v>
      </c>
      <c r="D797" s="247" t="s">
        <v>250</v>
      </c>
      <c r="E797" s="248" t="s">
        <v>6322</v>
      </c>
      <c r="F797" s="249" t="s">
        <v>6050</v>
      </c>
      <c r="G797" s="250" t="s">
        <v>498</v>
      </c>
      <c r="H797" s="251">
        <v>1</v>
      </c>
      <c r="I797" s="252"/>
      <c r="J797" s="251">
        <f t="shared" si="150"/>
        <v>0</v>
      </c>
      <c r="K797" s="249" t="s">
        <v>1</v>
      </c>
      <c r="L797" s="253"/>
      <c r="M797" s="254" t="s">
        <v>1</v>
      </c>
      <c r="N797" s="255" t="s">
        <v>41</v>
      </c>
      <c r="O797" s="72"/>
      <c r="P797" s="195">
        <f t="shared" si="151"/>
        <v>0</v>
      </c>
      <c r="Q797" s="195">
        <v>0</v>
      </c>
      <c r="R797" s="195">
        <f t="shared" si="152"/>
        <v>0</v>
      </c>
      <c r="S797" s="195">
        <v>0</v>
      </c>
      <c r="T797" s="196">
        <f t="shared" si="153"/>
        <v>0</v>
      </c>
      <c r="U797" s="35"/>
      <c r="V797" s="35"/>
      <c r="W797" s="35"/>
      <c r="X797" s="35"/>
      <c r="Y797" s="35"/>
      <c r="Z797" s="35"/>
      <c r="AA797" s="35"/>
      <c r="AB797" s="35"/>
      <c r="AC797" s="35"/>
      <c r="AD797" s="35"/>
      <c r="AE797" s="35"/>
      <c r="AR797" s="197" t="s">
        <v>373</v>
      </c>
      <c r="AT797" s="197" t="s">
        <v>250</v>
      </c>
      <c r="AU797" s="197" t="s">
        <v>85</v>
      </c>
      <c r="AY797" s="18" t="s">
        <v>158</v>
      </c>
      <c r="BE797" s="198">
        <f t="shared" si="154"/>
        <v>0</v>
      </c>
      <c r="BF797" s="198">
        <f t="shared" si="155"/>
        <v>0</v>
      </c>
      <c r="BG797" s="198">
        <f t="shared" si="156"/>
        <v>0</v>
      </c>
      <c r="BH797" s="198">
        <f t="shared" si="157"/>
        <v>0</v>
      </c>
      <c r="BI797" s="198">
        <f t="shared" si="158"/>
        <v>0</v>
      </c>
      <c r="BJ797" s="18" t="s">
        <v>8</v>
      </c>
      <c r="BK797" s="198">
        <f t="shared" si="159"/>
        <v>0</v>
      </c>
      <c r="BL797" s="18" t="s">
        <v>283</v>
      </c>
      <c r="BM797" s="197" t="s">
        <v>6323</v>
      </c>
    </row>
    <row r="798" spans="1:65" s="2" customFormat="1" ht="24">
      <c r="A798" s="35"/>
      <c r="B798" s="36"/>
      <c r="C798" s="247" t="s">
        <v>2412</v>
      </c>
      <c r="D798" s="247" t="s">
        <v>250</v>
      </c>
      <c r="E798" s="248" t="s">
        <v>6324</v>
      </c>
      <c r="F798" s="249" t="s">
        <v>6053</v>
      </c>
      <c r="G798" s="250" t="s">
        <v>498</v>
      </c>
      <c r="H798" s="251">
        <v>1</v>
      </c>
      <c r="I798" s="252"/>
      <c r="J798" s="251">
        <f t="shared" si="150"/>
        <v>0</v>
      </c>
      <c r="K798" s="249" t="s">
        <v>1</v>
      </c>
      <c r="L798" s="253"/>
      <c r="M798" s="254" t="s">
        <v>1</v>
      </c>
      <c r="N798" s="255" t="s">
        <v>41</v>
      </c>
      <c r="O798" s="72"/>
      <c r="P798" s="195">
        <f t="shared" si="151"/>
        <v>0</v>
      </c>
      <c r="Q798" s="195">
        <v>0</v>
      </c>
      <c r="R798" s="195">
        <f t="shared" si="152"/>
        <v>0</v>
      </c>
      <c r="S798" s="195">
        <v>0</v>
      </c>
      <c r="T798" s="196">
        <f t="shared" si="153"/>
        <v>0</v>
      </c>
      <c r="U798" s="35"/>
      <c r="V798" s="35"/>
      <c r="W798" s="35"/>
      <c r="X798" s="35"/>
      <c r="Y798" s="35"/>
      <c r="Z798" s="35"/>
      <c r="AA798" s="35"/>
      <c r="AB798" s="35"/>
      <c r="AC798" s="35"/>
      <c r="AD798" s="35"/>
      <c r="AE798" s="35"/>
      <c r="AR798" s="197" t="s">
        <v>373</v>
      </c>
      <c r="AT798" s="197" t="s">
        <v>250</v>
      </c>
      <c r="AU798" s="197" t="s">
        <v>85</v>
      </c>
      <c r="AY798" s="18" t="s">
        <v>158</v>
      </c>
      <c r="BE798" s="198">
        <f t="shared" si="154"/>
        <v>0</v>
      </c>
      <c r="BF798" s="198">
        <f t="shared" si="155"/>
        <v>0</v>
      </c>
      <c r="BG798" s="198">
        <f t="shared" si="156"/>
        <v>0</v>
      </c>
      <c r="BH798" s="198">
        <f t="shared" si="157"/>
        <v>0</v>
      </c>
      <c r="BI798" s="198">
        <f t="shared" si="158"/>
        <v>0</v>
      </c>
      <c r="BJ798" s="18" t="s">
        <v>8</v>
      </c>
      <c r="BK798" s="198">
        <f t="shared" si="159"/>
        <v>0</v>
      </c>
      <c r="BL798" s="18" t="s">
        <v>283</v>
      </c>
      <c r="BM798" s="197" t="s">
        <v>6325</v>
      </c>
    </row>
    <row r="799" spans="1:65" s="2" customFormat="1" ht="24">
      <c r="A799" s="35"/>
      <c r="B799" s="36"/>
      <c r="C799" s="247" t="s">
        <v>2415</v>
      </c>
      <c r="D799" s="247" t="s">
        <v>250</v>
      </c>
      <c r="E799" s="248" t="s">
        <v>6326</v>
      </c>
      <c r="F799" s="249" t="s">
        <v>6056</v>
      </c>
      <c r="G799" s="250" t="s">
        <v>498</v>
      </c>
      <c r="H799" s="251">
        <v>1</v>
      </c>
      <c r="I799" s="252"/>
      <c r="J799" s="251">
        <f t="shared" si="150"/>
        <v>0</v>
      </c>
      <c r="K799" s="249" t="s">
        <v>1</v>
      </c>
      <c r="L799" s="253"/>
      <c r="M799" s="254" t="s">
        <v>1</v>
      </c>
      <c r="N799" s="255" t="s">
        <v>41</v>
      </c>
      <c r="O799" s="72"/>
      <c r="P799" s="195">
        <f t="shared" si="151"/>
        <v>0</v>
      </c>
      <c r="Q799" s="195">
        <v>0</v>
      </c>
      <c r="R799" s="195">
        <f t="shared" si="152"/>
        <v>0</v>
      </c>
      <c r="S799" s="195">
        <v>0</v>
      </c>
      <c r="T799" s="196">
        <f t="shared" si="153"/>
        <v>0</v>
      </c>
      <c r="U799" s="35"/>
      <c r="V799" s="35"/>
      <c r="W799" s="35"/>
      <c r="X799" s="35"/>
      <c r="Y799" s="35"/>
      <c r="Z799" s="35"/>
      <c r="AA799" s="35"/>
      <c r="AB799" s="35"/>
      <c r="AC799" s="35"/>
      <c r="AD799" s="35"/>
      <c r="AE799" s="35"/>
      <c r="AR799" s="197" t="s">
        <v>373</v>
      </c>
      <c r="AT799" s="197" t="s">
        <v>250</v>
      </c>
      <c r="AU799" s="197" t="s">
        <v>85</v>
      </c>
      <c r="AY799" s="18" t="s">
        <v>158</v>
      </c>
      <c r="BE799" s="198">
        <f t="shared" si="154"/>
        <v>0</v>
      </c>
      <c r="BF799" s="198">
        <f t="shared" si="155"/>
        <v>0</v>
      </c>
      <c r="BG799" s="198">
        <f t="shared" si="156"/>
        <v>0</v>
      </c>
      <c r="BH799" s="198">
        <f t="shared" si="157"/>
        <v>0</v>
      </c>
      <c r="BI799" s="198">
        <f t="shared" si="158"/>
        <v>0</v>
      </c>
      <c r="BJ799" s="18" t="s">
        <v>8</v>
      </c>
      <c r="BK799" s="198">
        <f t="shared" si="159"/>
        <v>0</v>
      </c>
      <c r="BL799" s="18" t="s">
        <v>283</v>
      </c>
      <c r="BM799" s="197" t="s">
        <v>6327</v>
      </c>
    </row>
    <row r="800" spans="1:65" s="2" customFormat="1" ht="24">
      <c r="A800" s="35"/>
      <c r="B800" s="36"/>
      <c r="C800" s="247" t="s">
        <v>2418</v>
      </c>
      <c r="D800" s="247" t="s">
        <v>250</v>
      </c>
      <c r="E800" s="248" t="s">
        <v>6328</v>
      </c>
      <c r="F800" s="249" t="s">
        <v>6059</v>
      </c>
      <c r="G800" s="250" t="s">
        <v>498</v>
      </c>
      <c r="H800" s="251">
        <v>1</v>
      </c>
      <c r="I800" s="252"/>
      <c r="J800" s="251">
        <f t="shared" si="150"/>
        <v>0</v>
      </c>
      <c r="K800" s="249" t="s">
        <v>1</v>
      </c>
      <c r="L800" s="253"/>
      <c r="M800" s="254" t="s">
        <v>1</v>
      </c>
      <c r="N800" s="255" t="s">
        <v>41</v>
      </c>
      <c r="O800" s="72"/>
      <c r="P800" s="195">
        <f t="shared" si="151"/>
        <v>0</v>
      </c>
      <c r="Q800" s="195">
        <v>0</v>
      </c>
      <c r="R800" s="195">
        <f t="shared" si="152"/>
        <v>0</v>
      </c>
      <c r="S800" s="195">
        <v>0</v>
      </c>
      <c r="T800" s="196">
        <f t="shared" si="153"/>
        <v>0</v>
      </c>
      <c r="U800" s="35"/>
      <c r="V800" s="35"/>
      <c r="W800" s="35"/>
      <c r="X800" s="35"/>
      <c r="Y800" s="35"/>
      <c r="Z800" s="35"/>
      <c r="AA800" s="35"/>
      <c r="AB800" s="35"/>
      <c r="AC800" s="35"/>
      <c r="AD800" s="35"/>
      <c r="AE800" s="35"/>
      <c r="AR800" s="197" t="s">
        <v>373</v>
      </c>
      <c r="AT800" s="197" t="s">
        <v>250</v>
      </c>
      <c r="AU800" s="197" t="s">
        <v>85</v>
      </c>
      <c r="AY800" s="18" t="s">
        <v>158</v>
      </c>
      <c r="BE800" s="198">
        <f t="shared" si="154"/>
        <v>0</v>
      </c>
      <c r="BF800" s="198">
        <f t="shared" si="155"/>
        <v>0</v>
      </c>
      <c r="BG800" s="198">
        <f t="shared" si="156"/>
        <v>0</v>
      </c>
      <c r="BH800" s="198">
        <f t="shared" si="157"/>
        <v>0</v>
      </c>
      <c r="BI800" s="198">
        <f t="shared" si="158"/>
        <v>0</v>
      </c>
      <c r="BJ800" s="18" t="s">
        <v>8</v>
      </c>
      <c r="BK800" s="198">
        <f t="shared" si="159"/>
        <v>0</v>
      </c>
      <c r="BL800" s="18" t="s">
        <v>283</v>
      </c>
      <c r="BM800" s="197" t="s">
        <v>6329</v>
      </c>
    </row>
    <row r="801" spans="1:65" s="2" customFormat="1" ht="24">
      <c r="A801" s="35"/>
      <c r="B801" s="36"/>
      <c r="C801" s="247" t="s">
        <v>2421</v>
      </c>
      <c r="D801" s="247" t="s">
        <v>250</v>
      </c>
      <c r="E801" s="248" t="s">
        <v>6330</v>
      </c>
      <c r="F801" s="249" t="s">
        <v>6062</v>
      </c>
      <c r="G801" s="250" t="s">
        <v>498</v>
      </c>
      <c r="H801" s="251">
        <v>1</v>
      </c>
      <c r="I801" s="252"/>
      <c r="J801" s="251">
        <f t="shared" si="150"/>
        <v>0</v>
      </c>
      <c r="K801" s="249" t="s">
        <v>1</v>
      </c>
      <c r="L801" s="253"/>
      <c r="M801" s="254" t="s">
        <v>1</v>
      </c>
      <c r="N801" s="255" t="s">
        <v>41</v>
      </c>
      <c r="O801" s="72"/>
      <c r="P801" s="195">
        <f t="shared" si="151"/>
        <v>0</v>
      </c>
      <c r="Q801" s="195">
        <v>0</v>
      </c>
      <c r="R801" s="195">
        <f t="shared" si="152"/>
        <v>0</v>
      </c>
      <c r="S801" s="195">
        <v>0</v>
      </c>
      <c r="T801" s="196">
        <f t="shared" si="153"/>
        <v>0</v>
      </c>
      <c r="U801" s="35"/>
      <c r="V801" s="35"/>
      <c r="W801" s="35"/>
      <c r="X801" s="35"/>
      <c r="Y801" s="35"/>
      <c r="Z801" s="35"/>
      <c r="AA801" s="35"/>
      <c r="AB801" s="35"/>
      <c r="AC801" s="35"/>
      <c r="AD801" s="35"/>
      <c r="AE801" s="35"/>
      <c r="AR801" s="197" t="s">
        <v>373</v>
      </c>
      <c r="AT801" s="197" t="s">
        <v>250</v>
      </c>
      <c r="AU801" s="197" t="s">
        <v>85</v>
      </c>
      <c r="AY801" s="18" t="s">
        <v>158</v>
      </c>
      <c r="BE801" s="198">
        <f t="shared" si="154"/>
        <v>0</v>
      </c>
      <c r="BF801" s="198">
        <f t="shared" si="155"/>
        <v>0</v>
      </c>
      <c r="BG801" s="198">
        <f t="shared" si="156"/>
        <v>0</v>
      </c>
      <c r="BH801" s="198">
        <f t="shared" si="157"/>
        <v>0</v>
      </c>
      <c r="BI801" s="198">
        <f t="shared" si="158"/>
        <v>0</v>
      </c>
      <c r="BJ801" s="18" t="s">
        <v>8</v>
      </c>
      <c r="BK801" s="198">
        <f t="shared" si="159"/>
        <v>0</v>
      </c>
      <c r="BL801" s="18" t="s">
        <v>283</v>
      </c>
      <c r="BM801" s="197" t="s">
        <v>6331</v>
      </c>
    </row>
    <row r="802" spans="1:65" s="2" customFormat="1" ht="24">
      <c r="A802" s="35"/>
      <c r="B802" s="36"/>
      <c r="C802" s="247" t="s">
        <v>2424</v>
      </c>
      <c r="D802" s="247" t="s">
        <v>250</v>
      </c>
      <c r="E802" s="248" t="s">
        <v>6332</v>
      </c>
      <c r="F802" s="249" t="s">
        <v>6065</v>
      </c>
      <c r="G802" s="250" t="s">
        <v>498</v>
      </c>
      <c r="H802" s="251">
        <v>1</v>
      </c>
      <c r="I802" s="252"/>
      <c r="J802" s="251">
        <f t="shared" si="150"/>
        <v>0</v>
      </c>
      <c r="K802" s="249" t="s">
        <v>1</v>
      </c>
      <c r="L802" s="253"/>
      <c r="M802" s="254" t="s">
        <v>1</v>
      </c>
      <c r="N802" s="255" t="s">
        <v>41</v>
      </c>
      <c r="O802" s="72"/>
      <c r="P802" s="195">
        <f t="shared" si="151"/>
        <v>0</v>
      </c>
      <c r="Q802" s="195">
        <v>0</v>
      </c>
      <c r="R802" s="195">
        <f t="shared" si="152"/>
        <v>0</v>
      </c>
      <c r="S802" s="195">
        <v>0</v>
      </c>
      <c r="T802" s="196">
        <f t="shared" si="153"/>
        <v>0</v>
      </c>
      <c r="U802" s="35"/>
      <c r="V802" s="35"/>
      <c r="W802" s="35"/>
      <c r="X802" s="35"/>
      <c r="Y802" s="35"/>
      <c r="Z802" s="35"/>
      <c r="AA802" s="35"/>
      <c r="AB802" s="35"/>
      <c r="AC802" s="35"/>
      <c r="AD802" s="35"/>
      <c r="AE802" s="35"/>
      <c r="AR802" s="197" t="s">
        <v>373</v>
      </c>
      <c r="AT802" s="197" t="s">
        <v>250</v>
      </c>
      <c r="AU802" s="197" t="s">
        <v>85</v>
      </c>
      <c r="AY802" s="18" t="s">
        <v>158</v>
      </c>
      <c r="BE802" s="198">
        <f t="shared" si="154"/>
        <v>0</v>
      </c>
      <c r="BF802" s="198">
        <f t="shared" si="155"/>
        <v>0</v>
      </c>
      <c r="BG802" s="198">
        <f t="shared" si="156"/>
        <v>0</v>
      </c>
      <c r="BH802" s="198">
        <f t="shared" si="157"/>
        <v>0</v>
      </c>
      <c r="BI802" s="198">
        <f t="shared" si="158"/>
        <v>0</v>
      </c>
      <c r="BJ802" s="18" t="s">
        <v>8</v>
      </c>
      <c r="BK802" s="198">
        <f t="shared" si="159"/>
        <v>0</v>
      </c>
      <c r="BL802" s="18" t="s">
        <v>283</v>
      </c>
      <c r="BM802" s="197" t="s">
        <v>6333</v>
      </c>
    </row>
    <row r="803" spans="1:65" s="2" customFormat="1" ht="33" customHeight="1">
      <c r="A803" s="35"/>
      <c r="B803" s="36"/>
      <c r="C803" s="247" t="s">
        <v>2427</v>
      </c>
      <c r="D803" s="247" t="s">
        <v>250</v>
      </c>
      <c r="E803" s="248" t="s">
        <v>6334</v>
      </c>
      <c r="F803" s="249" t="s">
        <v>6068</v>
      </c>
      <c r="G803" s="250" t="s">
        <v>498</v>
      </c>
      <c r="H803" s="251">
        <v>1</v>
      </c>
      <c r="I803" s="252"/>
      <c r="J803" s="251">
        <f t="shared" si="150"/>
        <v>0</v>
      </c>
      <c r="K803" s="249" t="s">
        <v>1</v>
      </c>
      <c r="L803" s="253"/>
      <c r="M803" s="254" t="s">
        <v>1</v>
      </c>
      <c r="N803" s="255" t="s">
        <v>41</v>
      </c>
      <c r="O803" s="72"/>
      <c r="P803" s="195">
        <f t="shared" si="151"/>
        <v>0</v>
      </c>
      <c r="Q803" s="195">
        <v>0</v>
      </c>
      <c r="R803" s="195">
        <f t="shared" si="152"/>
        <v>0</v>
      </c>
      <c r="S803" s="195">
        <v>0</v>
      </c>
      <c r="T803" s="196">
        <f t="shared" si="153"/>
        <v>0</v>
      </c>
      <c r="U803" s="35"/>
      <c r="V803" s="35"/>
      <c r="W803" s="35"/>
      <c r="X803" s="35"/>
      <c r="Y803" s="35"/>
      <c r="Z803" s="35"/>
      <c r="AA803" s="35"/>
      <c r="AB803" s="35"/>
      <c r="AC803" s="35"/>
      <c r="AD803" s="35"/>
      <c r="AE803" s="35"/>
      <c r="AR803" s="197" t="s">
        <v>373</v>
      </c>
      <c r="AT803" s="197" t="s">
        <v>250</v>
      </c>
      <c r="AU803" s="197" t="s">
        <v>85</v>
      </c>
      <c r="AY803" s="18" t="s">
        <v>158</v>
      </c>
      <c r="BE803" s="198">
        <f t="shared" si="154"/>
        <v>0</v>
      </c>
      <c r="BF803" s="198">
        <f t="shared" si="155"/>
        <v>0</v>
      </c>
      <c r="BG803" s="198">
        <f t="shared" si="156"/>
        <v>0</v>
      </c>
      <c r="BH803" s="198">
        <f t="shared" si="157"/>
        <v>0</v>
      </c>
      <c r="BI803" s="198">
        <f t="shared" si="158"/>
        <v>0</v>
      </c>
      <c r="BJ803" s="18" t="s">
        <v>8</v>
      </c>
      <c r="BK803" s="198">
        <f t="shared" si="159"/>
        <v>0</v>
      </c>
      <c r="BL803" s="18" t="s">
        <v>283</v>
      </c>
      <c r="BM803" s="197" t="s">
        <v>6335</v>
      </c>
    </row>
    <row r="804" spans="1:65" s="2" customFormat="1" ht="24">
      <c r="A804" s="35"/>
      <c r="B804" s="36"/>
      <c r="C804" s="247" t="s">
        <v>2431</v>
      </c>
      <c r="D804" s="247" t="s">
        <v>250</v>
      </c>
      <c r="E804" s="248" t="s">
        <v>6336</v>
      </c>
      <c r="F804" s="249" t="s">
        <v>6071</v>
      </c>
      <c r="G804" s="250" t="s">
        <v>498</v>
      </c>
      <c r="H804" s="251">
        <v>1</v>
      </c>
      <c r="I804" s="252"/>
      <c r="J804" s="251">
        <f t="shared" si="150"/>
        <v>0</v>
      </c>
      <c r="K804" s="249" t="s">
        <v>1</v>
      </c>
      <c r="L804" s="253"/>
      <c r="M804" s="254" t="s">
        <v>1</v>
      </c>
      <c r="N804" s="255" t="s">
        <v>41</v>
      </c>
      <c r="O804" s="72"/>
      <c r="P804" s="195">
        <f t="shared" si="151"/>
        <v>0</v>
      </c>
      <c r="Q804" s="195">
        <v>0</v>
      </c>
      <c r="R804" s="195">
        <f t="shared" si="152"/>
        <v>0</v>
      </c>
      <c r="S804" s="195">
        <v>0</v>
      </c>
      <c r="T804" s="196">
        <f t="shared" si="153"/>
        <v>0</v>
      </c>
      <c r="U804" s="35"/>
      <c r="V804" s="35"/>
      <c r="W804" s="35"/>
      <c r="X804" s="35"/>
      <c r="Y804" s="35"/>
      <c r="Z804" s="35"/>
      <c r="AA804" s="35"/>
      <c r="AB804" s="35"/>
      <c r="AC804" s="35"/>
      <c r="AD804" s="35"/>
      <c r="AE804" s="35"/>
      <c r="AR804" s="197" t="s">
        <v>373</v>
      </c>
      <c r="AT804" s="197" t="s">
        <v>250</v>
      </c>
      <c r="AU804" s="197" t="s">
        <v>85</v>
      </c>
      <c r="AY804" s="18" t="s">
        <v>158</v>
      </c>
      <c r="BE804" s="198">
        <f t="shared" si="154"/>
        <v>0</v>
      </c>
      <c r="BF804" s="198">
        <f t="shared" si="155"/>
        <v>0</v>
      </c>
      <c r="BG804" s="198">
        <f t="shared" si="156"/>
        <v>0</v>
      </c>
      <c r="BH804" s="198">
        <f t="shared" si="157"/>
        <v>0</v>
      </c>
      <c r="BI804" s="198">
        <f t="shared" si="158"/>
        <v>0</v>
      </c>
      <c r="BJ804" s="18" t="s">
        <v>8</v>
      </c>
      <c r="BK804" s="198">
        <f t="shared" si="159"/>
        <v>0</v>
      </c>
      <c r="BL804" s="18" t="s">
        <v>283</v>
      </c>
      <c r="BM804" s="197" t="s">
        <v>6337</v>
      </c>
    </row>
    <row r="805" spans="1:65" s="2" customFormat="1" ht="24">
      <c r="A805" s="35"/>
      <c r="B805" s="36"/>
      <c r="C805" s="247" t="s">
        <v>2435</v>
      </c>
      <c r="D805" s="247" t="s">
        <v>250</v>
      </c>
      <c r="E805" s="248" t="s">
        <v>6338</v>
      </c>
      <c r="F805" s="249" t="s">
        <v>6074</v>
      </c>
      <c r="G805" s="250" t="s">
        <v>498</v>
      </c>
      <c r="H805" s="251">
        <v>1</v>
      </c>
      <c r="I805" s="252"/>
      <c r="J805" s="251">
        <f t="shared" si="150"/>
        <v>0</v>
      </c>
      <c r="K805" s="249" t="s">
        <v>1</v>
      </c>
      <c r="L805" s="253"/>
      <c r="M805" s="254" t="s">
        <v>1</v>
      </c>
      <c r="N805" s="255" t="s">
        <v>41</v>
      </c>
      <c r="O805" s="72"/>
      <c r="P805" s="195">
        <f t="shared" si="151"/>
        <v>0</v>
      </c>
      <c r="Q805" s="195">
        <v>0</v>
      </c>
      <c r="R805" s="195">
        <f t="shared" si="152"/>
        <v>0</v>
      </c>
      <c r="S805" s="195">
        <v>0</v>
      </c>
      <c r="T805" s="196">
        <f t="shared" si="153"/>
        <v>0</v>
      </c>
      <c r="U805" s="35"/>
      <c r="V805" s="35"/>
      <c r="W805" s="35"/>
      <c r="X805" s="35"/>
      <c r="Y805" s="35"/>
      <c r="Z805" s="35"/>
      <c r="AA805" s="35"/>
      <c r="AB805" s="35"/>
      <c r="AC805" s="35"/>
      <c r="AD805" s="35"/>
      <c r="AE805" s="35"/>
      <c r="AR805" s="197" t="s">
        <v>373</v>
      </c>
      <c r="AT805" s="197" t="s">
        <v>250</v>
      </c>
      <c r="AU805" s="197" t="s">
        <v>85</v>
      </c>
      <c r="AY805" s="18" t="s">
        <v>158</v>
      </c>
      <c r="BE805" s="198">
        <f t="shared" si="154"/>
        <v>0</v>
      </c>
      <c r="BF805" s="198">
        <f t="shared" si="155"/>
        <v>0</v>
      </c>
      <c r="BG805" s="198">
        <f t="shared" si="156"/>
        <v>0</v>
      </c>
      <c r="BH805" s="198">
        <f t="shared" si="157"/>
        <v>0</v>
      </c>
      <c r="BI805" s="198">
        <f t="shared" si="158"/>
        <v>0</v>
      </c>
      <c r="BJ805" s="18" t="s">
        <v>8</v>
      </c>
      <c r="BK805" s="198">
        <f t="shared" si="159"/>
        <v>0</v>
      </c>
      <c r="BL805" s="18" t="s">
        <v>283</v>
      </c>
      <c r="BM805" s="197" t="s">
        <v>6339</v>
      </c>
    </row>
    <row r="806" spans="1:65" s="2" customFormat="1" ht="24">
      <c r="A806" s="35"/>
      <c r="B806" s="36"/>
      <c r="C806" s="247" t="s">
        <v>2439</v>
      </c>
      <c r="D806" s="247" t="s">
        <v>250</v>
      </c>
      <c r="E806" s="248" t="s">
        <v>6340</v>
      </c>
      <c r="F806" s="249" t="s">
        <v>6077</v>
      </c>
      <c r="G806" s="250" t="s">
        <v>498</v>
      </c>
      <c r="H806" s="251">
        <v>1</v>
      </c>
      <c r="I806" s="252"/>
      <c r="J806" s="251">
        <f t="shared" si="150"/>
        <v>0</v>
      </c>
      <c r="K806" s="249" t="s">
        <v>1</v>
      </c>
      <c r="L806" s="253"/>
      <c r="M806" s="254" t="s">
        <v>1</v>
      </c>
      <c r="N806" s="255" t="s">
        <v>41</v>
      </c>
      <c r="O806" s="72"/>
      <c r="P806" s="195">
        <f t="shared" si="151"/>
        <v>0</v>
      </c>
      <c r="Q806" s="195">
        <v>0</v>
      </c>
      <c r="R806" s="195">
        <f t="shared" si="152"/>
        <v>0</v>
      </c>
      <c r="S806" s="195">
        <v>0</v>
      </c>
      <c r="T806" s="196">
        <f t="shared" si="153"/>
        <v>0</v>
      </c>
      <c r="U806" s="35"/>
      <c r="V806" s="35"/>
      <c r="W806" s="35"/>
      <c r="X806" s="35"/>
      <c r="Y806" s="35"/>
      <c r="Z806" s="35"/>
      <c r="AA806" s="35"/>
      <c r="AB806" s="35"/>
      <c r="AC806" s="35"/>
      <c r="AD806" s="35"/>
      <c r="AE806" s="35"/>
      <c r="AR806" s="197" t="s">
        <v>373</v>
      </c>
      <c r="AT806" s="197" t="s">
        <v>250</v>
      </c>
      <c r="AU806" s="197" t="s">
        <v>85</v>
      </c>
      <c r="AY806" s="18" t="s">
        <v>158</v>
      </c>
      <c r="BE806" s="198">
        <f t="shared" si="154"/>
        <v>0</v>
      </c>
      <c r="BF806" s="198">
        <f t="shared" si="155"/>
        <v>0</v>
      </c>
      <c r="BG806" s="198">
        <f t="shared" si="156"/>
        <v>0</v>
      </c>
      <c r="BH806" s="198">
        <f t="shared" si="157"/>
        <v>0</v>
      </c>
      <c r="BI806" s="198">
        <f t="shared" si="158"/>
        <v>0</v>
      </c>
      <c r="BJ806" s="18" t="s">
        <v>8</v>
      </c>
      <c r="BK806" s="198">
        <f t="shared" si="159"/>
        <v>0</v>
      </c>
      <c r="BL806" s="18" t="s">
        <v>283</v>
      </c>
      <c r="BM806" s="197" t="s">
        <v>6341</v>
      </c>
    </row>
    <row r="807" spans="1:65" s="2" customFormat="1" ht="24">
      <c r="A807" s="35"/>
      <c r="B807" s="36"/>
      <c r="C807" s="247" t="s">
        <v>2445</v>
      </c>
      <c r="D807" s="247" t="s">
        <v>250</v>
      </c>
      <c r="E807" s="248" t="s">
        <v>6342</v>
      </c>
      <c r="F807" s="249" t="s">
        <v>6080</v>
      </c>
      <c r="G807" s="250" t="s">
        <v>498</v>
      </c>
      <c r="H807" s="251">
        <v>1</v>
      </c>
      <c r="I807" s="252"/>
      <c r="J807" s="251">
        <f t="shared" si="150"/>
        <v>0</v>
      </c>
      <c r="K807" s="249" t="s">
        <v>1</v>
      </c>
      <c r="L807" s="253"/>
      <c r="M807" s="254" t="s">
        <v>1</v>
      </c>
      <c r="N807" s="255" t="s">
        <v>41</v>
      </c>
      <c r="O807" s="72"/>
      <c r="P807" s="195">
        <f t="shared" si="151"/>
        <v>0</v>
      </c>
      <c r="Q807" s="195">
        <v>0</v>
      </c>
      <c r="R807" s="195">
        <f t="shared" si="152"/>
        <v>0</v>
      </c>
      <c r="S807" s="195">
        <v>0</v>
      </c>
      <c r="T807" s="196">
        <f t="shared" si="153"/>
        <v>0</v>
      </c>
      <c r="U807" s="35"/>
      <c r="V807" s="35"/>
      <c r="W807" s="35"/>
      <c r="X807" s="35"/>
      <c r="Y807" s="35"/>
      <c r="Z807" s="35"/>
      <c r="AA807" s="35"/>
      <c r="AB807" s="35"/>
      <c r="AC807" s="35"/>
      <c r="AD807" s="35"/>
      <c r="AE807" s="35"/>
      <c r="AR807" s="197" t="s">
        <v>373</v>
      </c>
      <c r="AT807" s="197" t="s">
        <v>250</v>
      </c>
      <c r="AU807" s="197" t="s">
        <v>85</v>
      </c>
      <c r="AY807" s="18" t="s">
        <v>158</v>
      </c>
      <c r="BE807" s="198">
        <f t="shared" si="154"/>
        <v>0</v>
      </c>
      <c r="BF807" s="198">
        <f t="shared" si="155"/>
        <v>0</v>
      </c>
      <c r="BG807" s="198">
        <f t="shared" si="156"/>
        <v>0</v>
      </c>
      <c r="BH807" s="198">
        <f t="shared" si="157"/>
        <v>0</v>
      </c>
      <c r="BI807" s="198">
        <f t="shared" si="158"/>
        <v>0</v>
      </c>
      <c r="BJ807" s="18" t="s">
        <v>8</v>
      </c>
      <c r="BK807" s="198">
        <f t="shared" si="159"/>
        <v>0</v>
      </c>
      <c r="BL807" s="18" t="s">
        <v>283</v>
      </c>
      <c r="BM807" s="197" t="s">
        <v>6343</v>
      </c>
    </row>
    <row r="808" spans="1:65" s="2" customFormat="1" ht="24">
      <c r="A808" s="35"/>
      <c r="B808" s="36"/>
      <c r="C808" s="247" t="s">
        <v>2449</v>
      </c>
      <c r="D808" s="247" t="s">
        <v>250</v>
      </c>
      <c r="E808" s="248" t="s">
        <v>6344</v>
      </c>
      <c r="F808" s="249" t="s">
        <v>6083</v>
      </c>
      <c r="G808" s="250" t="s">
        <v>498</v>
      </c>
      <c r="H808" s="251">
        <v>1</v>
      </c>
      <c r="I808" s="252"/>
      <c r="J808" s="251">
        <f t="shared" si="150"/>
        <v>0</v>
      </c>
      <c r="K808" s="249" t="s">
        <v>1</v>
      </c>
      <c r="L808" s="253"/>
      <c r="M808" s="254" t="s">
        <v>1</v>
      </c>
      <c r="N808" s="255" t="s">
        <v>41</v>
      </c>
      <c r="O808" s="72"/>
      <c r="P808" s="195">
        <f t="shared" si="151"/>
        <v>0</v>
      </c>
      <c r="Q808" s="195">
        <v>0</v>
      </c>
      <c r="R808" s="195">
        <f t="shared" si="152"/>
        <v>0</v>
      </c>
      <c r="S808" s="195">
        <v>0</v>
      </c>
      <c r="T808" s="196">
        <f t="shared" si="153"/>
        <v>0</v>
      </c>
      <c r="U808" s="35"/>
      <c r="V808" s="35"/>
      <c r="W808" s="35"/>
      <c r="X808" s="35"/>
      <c r="Y808" s="35"/>
      <c r="Z808" s="35"/>
      <c r="AA808" s="35"/>
      <c r="AB808" s="35"/>
      <c r="AC808" s="35"/>
      <c r="AD808" s="35"/>
      <c r="AE808" s="35"/>
      <c r="AR808" s="197" t="s">
        <v>373</v>
      </c>
      <c r="AT808" s="197" t="s">
        <v>250</v>
      </c>
      <c r="AU808" s="197" t="s">
        <v>85</v>
      </c>
      <c r="AY808" s="18" t="s">
        <v>158</v>
      </c>
      <c r="BE808" s="198">
        <f t="shared" si="154"/>
        <v>0</v>
      </c>
      <c r="BF808" s="198">
        <f t="shared" si="155"/>
        <v>0</v>
      </c>
      <c r="BG808" s="198">
        <f t="shared" si="156"/>
        <v>0</v>
      </c>
      <c r="BH808" s="198">
        <f t="shared" si="157"/>
        <v>0</v>
      </c>
      <c r="BI808" s="198">
        <f t="shared" si="158"/>
        <v>0</v>
      </c>
      <c r="BJ808" s="18" t="s">
        <v>8</v>
      </c>
      <c r="BK808" s="198">
        <f t="shared" si="159"/>
        <v>0</v>
      </c>
      <c r="BL808" s="18" t="s">
        <v>283</v>
      </c>
      <c r="BM808" s="197" t="s">
        <v>6345</v>
      </c>
    </row>
    <row r="809" spans="1:65" s="2" customFormat="1" ht="24">
      <c r="A809" s="35"/>
      <c r="B809" s="36"/>
      <c r="C809" s="247" t="s">
        <v>2453</v>
      </c>
      <c r="D809" s="247" t="s">
        <v>250</v>
      </c>
      <c r="E809" s="248" t="s">
        <v>6346</v>
      </c>
      <c r="F809" s="249" t="s">
        <v>6086</v>
      </c>
      <c r="G809" s="250" t="s">
        <v>498</v>
      </c>
      <c r="H809" s="251">
        <v>1</v>
      </c>
      <c r="I809" s="252"/>
      <c r="J809" s="251">
        <f t="shared" si="150"/>
        <v>0</v>
      </c>
      <c r="K809" s="249" t="s">
        <v>1</v>
      </c>
      <c r="L809" s="253"/>
      <c r="M809" s="254" t="s">
        <v>1</v>
      </c>
      <c r="N809" s="255" t="s">
        <v>41</v>
      </c>
      <c r="O809" s="72"/>
      <c r="P809" s="195">
        <f t="shared" si="151"/>
        <v>0</v>
      </c>
      <c r="Q809" s="195">
        <v>0</v>
      </c>
      <c r="R809" s="195">
        <f t="shared" si="152"/>
        <v>0</v>
      </c>
      <c r="S809" s="195">
        <v>0</v>
      </c>
      <c r="T809" s="196">
        <f t="shared" si="153"/>
        <v>0</v>
      </c>
      <c r="U809" s="35"/>
      <c r="V809" s="35"/>
      <c r="W809" s="35"/>
      <c r="X809" s="35"/>
      <c r="Y809" s="35"/>
      <c r="Z809" s="35"/>
      <c r="AA809" s="35"/>
      <c r="AB809" s="35"/>
      <c r="AC809" s="35"/>
      <c r="AD809" s="35"/>
      <c r="AE809" s="35"/>
      <c r="AR809" s="197" t="s">
        <v>373</v>
      </c>
      <c r="AT809" s="197" t="s">
        <v>250</v>
      </c>
      <c r="AU809" s="197" t="s">
        <v>85</v>
      </c>
      <c r="AY809" s="18" t="s">
        <v>158</v>
      </c>
      <c r="BE809" s="198">
        <f t="shared" si="154"/>
        <v>0</v>
      </c>
      <c r="BF809" s="198">
        <f t="shared" si="155"/>
        <v>0</v>
      </c>
      <c r="BG809" s="198">
        <f t="shared" si="156"/>
        <v>0</v>
      </c>
      <c r="BH809" s="198">
        <f t="shared" si="157"/>
        <v>0</v>
      </c>
      <c r="BI809" s="198">
        <f t="shared" si="158"/>
        <v>0</v>
      </c>
      <c r="BJ809" s="18" t="s">
        <v>8</v>
      </c>
      <c r="BK809" s="198">
        <f t="shared" si="159"/>
        <v>0</v>
      </c>
      <c r="BL809" s="18" t="s">
        <v>283</v>
      </c>
      <c r="BM809" s="197" t="s">
        <v>6347</v>
      </c>
    </row>
    <row r="810" spans="1:65" s="2" customFormat="1" ht="24">
      <c r="A810" s="35"/>
      <c r="B810" s="36"/>
      <c r="C810" s="247" t="s">
        <v>2457</v>
      </c>
      <c r="D810" s="247" t="s">
        <v>250</v>
      </c>
      <c r="E810" s="248" t="s">
        <v>6348</v>
      </c>
      <c r="F810" s="249" t="s">
        <v>6089</v>
      </c>
      <c r="G810" s="250" t="s">
        <v>498</v>
      </c>
      <c r="H810" s="251">
        <v>1</v>
      </c>
      <c r="I810" s="252"/>
      <c r="J810" s="251">
        <f t="shared" si="150"/>
        <v>0</v>
      </c>
      <c r="K810" s="249" t="s">
        <v>1</v>
      </c>
      <c r="L810" s="253"/>
      <c r="M810" s="254" t="s">
        <v>1</v>
      </c>
      <c r="N810" s="255" t="s">
        <v>41</v>
      </c>
      <c r="O810" s="72"/>
      <c r="P810" s="195">
        <f t="shared" si="151"/>
        <v>0</v>
      </c>
      <c r="Q810" s="195">
        <v>0</v>
      </c>
      <c r="R810" s="195">
        <f t="shared" si="152"/>
        <v>0</v>
      </c>
      <c r="S810" s="195">
        <v>0</v>
      </c>
      <c r="T810" s="196">
        <f t="shared" si="153"/>
        <v>0</v>
      </c>
      <c r="U810" s="35"/>
      <c r="V810" s="35"/>
      <c r="W810" s="35"/>
      <c r="X810" s="35"/>
      <c r="Y810" s="35"/>
      <c r="Z810" s="35"/>
      <c r="AA810" s="35"/>
      <c r="AB810" s="35"/>
      <c r="AC810" s="35"/>
      <c r="AD810" s="35"/>
      <c r="AE810" s="35"/>
      <c r="AR810" s="197" t="s">
        <v>373</v>
      </c>
      <c r="AT810" s="197" t="s">
        <v>250</v>
      </c>
      <c r="AU810" s="197" t="s">
        <v>85</v>
      </c>
      <c r="AY810" s="18" t="s">
        <v>158</v>
      </c>
      <c r="BE810" s="198">
        <f t="shared" si="154"/>
        <v>0</v>
      </c>
      <c r="BF810" s="198">
        <f t="shared" si="155"/>
        <v>0</v>
      </c>
      <c r="BG810" s="198">
        <f t="shared" si="156"/>
        <v>0</v>
      </c>
      <c r="BH810" s="198">
        <f t="shared" si="157"/>
        <v>0</v>
      </c>
      <c r="BI810" s="198">
        <f t="shared" si="158"/>
        <v>0</v>
      </c>
      <c r="BJ810" s="18" t="s">
        <v>8</v>
      </c>
      <c r="BK810" s="198">
        <f t="shared" si="159"/>
        <v>0</v>
      </c>
      <c r="BL810" s="18" t="s">
        <v>283</v>
      </c>
      <c r="BM810" s="197" t="s">
        <v>6349</v>
      </c>
    </row>
    <row r="811" spans="1:65" s="2" customFormat="1" ht="24">
      <c r="A811" s="35"/>
      <c r="B811" s="36"/>
      <c r="C811" s="247" t="s">
        <v>2460</v>
      </c>
      <c r="D811" s="247" t="s">
        <v>250</v>
      </c>
      <c r="E811" s="248" t="s">
        <v>6350</v>
      </c>
      <c r="F811" s="249" t="s">
        <v>6092</v>
      </c>
      <c r="G811" s="250" t="s">
        <v>498</v>
      </c>
      <c r="H811" s="251">
        <v>1</v>
      </c>
      <c r="I811" s="252"/>
      <c r="J811" s="251">
        <f t="shared" si="150"/>
        <v>0</v>
      </c>
      <c r="K811" s="249" t="s">
        <v>1</v>
      </c>
      <c r="L811" s="253"/>
      <c r="M811" s="254" t="s">
        <v>1</v>
      </c>
      <c r="N811" s="255" t="s">
        <v>41</v>
      </c>
      <c r="O811" s="72"/>
      <c r="P811" s="195">
        <f t="shared" si="151"/>
        <v>0</v>
      </c>
      <c r="Q811" s="195">
        <v>0</v>
      </c>
      <c r="R811" s="195">
        <f t="shared" si="152"/>
        <v>0</v>
      </c>
      <c r="S811" s="195">
        <v>0</v>
      </c>
      <c r="T811" s="196">
        <f t="shared" si="153"/>
        <v>0</v>
      </c>
      <c r="U811" s="35"/>
      <c r="V811" s="35"/>
      <c r="W811" s="35"/>
      <c r="X811" s="35"/>
      <c r="Y811" s="35"/>
      <c r="Z811" s="35"/>
      <c r="AA811" s="35"/>
      <c r="AB811" s="35"/>
      <c r="AC811" s="35"/>
      <c r="AD811" s="35"/>
      <c r="AE811" s="35"/>
      <c r="AR811" s="197" t="s">
        <v>373</v>
      </c>
      <c r="AT811" s="197" t="s">
        <v>250</v>
      </c>
      <c r="AU811" s="197" t="s">
        <v>85</v>
      </c>
      <c r="AY811" s="18" t="s">
        <v>158</v>
      </c>
      <c r="BE811" s="198">
        <f t="shared" si="154"/>
        <v>0</v>
      </c>
      <c r="BF811" s="198">
        <f t="shared" si="155"/>
        <v>0</v>
      </c>
      <c r="BG811" s="198">
        <f t="shared" si="156"/>
        <v>0</v>
      </c>
      <c r="BH811" s="198">
        <f t="shared" si="157"/>
        <v>0</v>
      </c>
      <c r="BI811" s="198">
        <f t="shared" si="158"/>
        <v>0</v>
      </c>
      <c r="BJ811" s="18" t="s">
        <v>8</v>
      </c>
      <c r="BK811" s="198">
        <f t="shared" si="159"/>
        <v>0</v>
      </c>
      <c r="BL811" s="18" t="s">
        <v>283</v>
      </c>
      <c r="BM811" s="197" t="s">
        <v>6351</v>
      </c>
    </row>
    <row r="812" spans="1:65" s="2" customFormat="1" ht="24">
      <c r="A812" s="35"/>
      <c r="B812" s="36"/>
      <c r="C812" s="247" t="s">
        <v>2464</v>
      </c>
      <c r="D812" s="247" t="s">
        <v>250</v>
      </c>
      <c r="E812" s="248" t="s">
        <v>6352</v>
      </c>
      <c r="F812" s="249" t="s">
        <v>6095</v>
      </c>
      <c r="G812" s="250" t="s">
        <v>498</v>
      </c>
      <c r="H812" s="251">
        <v>1</v>
      </c>
      <c r="I812" s="252"/>
      <c r="J812" s="251">
        <f t="shared" si="150"/>
        <v>0</v>
      </c>
      <c r="K812" s="249" t="s">
        <v>1</v>
      </c>
      <c r="L812" s="253"/>
      <c r="M812" s="254" t="s">
        <v>1</v>
      </c>
      <c r="N812" s="255" t="s">
        <v>41</v>
      </c>
      <c r="O812" s="72"/>
      <c r="P812" s="195">
        <f t="shared" si="151"/>
        <v>0</v>
      </c>
      <c r="Q812" s="195">
        <v>0</v>
      </c>
      <c r="R812" s="195">
        <f t="shared" si="152"/>
        <v>0</v>
      </c>
      <c r="S812" s="195">
        <v>0</v>
      </c>
      <c r="T812" s="196">
        <f t="shared" si="153"/>
        <v>0</v>
      </c>
      <c r="U812" s="35"/>
      <c r="V812" s="35"/>
      <c r="W812" s="35"/>
      <c r="X812" s="35"/>
      <c r="Y812" s="35"/>
      <c r="Z812" s="35"/>
      <c r="AA812" s="35"/>
      <c r="AB812" s="35"/>
      <c r="AC812" s="35"/>
      <c r="AD812" s="35"/>
      <c r="AE812" s="35"/>
      <c r="AR812" s="197" t="s">
        <v>373</v>
      </c>
      <c r="AT812" s="197" t="s">
        <v>250</v>
      </c>
      <c r="AU812" s="197" t="s">
        <v>85</v>
      </c>
      <c r="AY812" s="18" t="s">
        <v>158</v>
      </c>
      <c r="BE812" s="198">
        <f t="shared" si="154"/>
        <v>0</v>
      </c>
      <c r="BF812" s="198">
        <f t="shared" si="155"/>
        <v>0</v>
      </c>
      <c r="BG812" s="198">
        <f t="shared" si="156"/>
        <v>0</v>
      </c>
      <c r="BH812" s="198">
        <f t="shared" si="157"/>
        <v>0</v>
      </c>
      <c r="BI812" s="198">
        <f t="shared" si="158"/>
        <v>0</v>
      </c>
      <c r="BJ812" s="18" t="s">
        <v>8</v>
      </c>
      <c r="BK812" s="198">
        <f t="shared" si="159"/>
        <v>0</v>
      </c>
      <c r="BL812" s="18" t="s">
        <v>283</v>
      </c>
      <c r="BM812" s="197" t="s">
        <v>6353</v>
      </c>
    </row>
    <row r="813" spans="1:65" s="2" customFormat="1" ht="24">
      <c r="A813" s="35"/>
      <c r="B813" s="36"/>
      <c r="C813" s="247" t="s">
        <v>2468</v>
      </c>
      <c r="D813" s="247" t="s">
        <v>250</v>
      </c>
      <c r="E813" s="248" t="s">
        <v>6354</v>
      </c>
      <c r="F813" s="249" t="s">
        <v>6098</v>
      </c>
      <c r="G813" s="250" t="s">
        <v>498</v>
      </c>
      <c r="H813" s="251">
        <v>1</v>
      </c>
      <c r="I813" s="252"/>
      <c r="J813" s="251">
        <f t="shared" si="150"/>
        <v>0</v>
      </c>
      <c r="K813" s="249" t="s">
        <v>1</v>
      </c>
      <c r="L813" s="253"/>
      <c r="M813" s="254" t="s">
        <v>1</v>
      </c>
      <c r="N813" s="255" t="s">
        <v>41</v>
      </c>
      <c r="O813" s="72"/>
      <c r="P813" s="195">
        <f t="shared" si="151"/>
        <v>0</v>
      </c>
      <c r="Q813" s="195">
        <v>0</v>
      </c>
      <c r="R813" s="195">
        <f t="shared" si="152"/>
        <v>0</v>
      </c>
      <c r="S813" s="195">
        <v>0</v>
      </c>
      <c r="T813" s="196">
        <f t="shared" si="153"/>
        <v>0</v>
      </c>
      <c r="U813" s="35"/>
      <c r="V813" s="35"/>
      <c r="W813" s="35"/>
      <c r="X813" s="35"/>
      <c r="Y813" s="35"/>
      <c r="Z813" s="35"/>
      <c r="AA813" s="35"/>
      <c r="AB813" s="35"/>
      <c r="AC813" s="35"/>
      <c r="AD813" s="35"/>
      <c r="AE813" s="35"/>
      <c r="AR813" s="197" t="s">
        <v>373</v>
      </c>
      <c r="AT813" s="197" t="s">
        <v>250</v>
      </c>
      <c r="AU813" s="197" t="s">
        <v>85</v>
      </c>
      <c r="AY813" s="18" t="s">
        <v>158</v>
      </c>
      <c r="BE813" s="198">
        <f t="shared" si="154"/>
        <v>0</v>
      </c>
      <c r="BF813" s="198">
        <f t="shared" si="155"/>
        <v>0</v>
      </c>
      <c r="BG813" s="198">
        <f t="shared" si="156"/>
        <v>0</v>
      </c>
      <c r="BH813" s="198">
        <f t="shared" si="157"/>
        <v>0</v>
      </c>
      <c r="BI813" s="198">
        <f t="shared" si="158"/>
        <v>0</v>
      </c>
      <c r="BJ813" s="18" t="s">
        <v>8</v>
      </c>
      <c r="BK813" s="198">
        <f t="shared" si="159"/>
        <v>0</v>
      </c>
      <c r="BL813" s="18" t="s">
        <v>283</v>
      </c>
      <c r="BM813" s="197" t="s">
        <v>6355</v>
      </c>
    </row>
    <row r="814" spans="1:65" s="2" customFormat="1" ht="24">
      <c r="A814" s="35"/>
      <c r="B814" s="36"/>
      <c r="C814" s="247" t="s">
        <v>2470</v>
      </c>
      <c r="D814" s="247" t="s">
        <v>250</v>
      </c>
      <c r="E814" s="248" t="s">
        <v>6356</v>
      </c>
      <c r="F814" s="249" t="s">
        <v>6101</v>
      </c>
      <c r="G814" s="250" t="s">
        <v>498</v>
      </c>
      <c r="H814" s="251">
        <v>1</v>
      </c>
      <c r="I814" s="252"/>
      <c r="J814" s="251">
        <f t="shared" ref="J814:J845" si="160">ROUND(I814*H814,0)</f>
        <v>0</v>
      </c>
      <c r="K814" s="249" t="s">
        <v>1</v>
      </c>
      <c r="L814" s="253"/>
      <c r="M814" s="254" t="s">
        <v>1</v>
      </c>
      <c r="N814" s="255" t="s">
        <v>41</v>
      </c>
      <c r="O814" s="72"/>
      <c r="P814" s="195">
        <f t="shared" ref="P814:P845" si="161">O814*H814</f>
        <v>0</v>
      </c>
      <c r="Q814" s="195">
        <v>0</v>
      </c>
      <c r="R814" s="195">
        <f t="shared" ref="R814:R845" si="162">Q814*H814</f>
        <v>0</v>
      </c>
      <c r="S814" s="195">
        <v>0</v>
      </c>
      <c r="T814" s="196">
        <f t="shared" ref="T814:T845" si="163">S814*H814</f>
        <v>0</v>
      </c>
      <c r="U814" s="35"/>
      <c r="V814" s="35"/>
      <c r="W814" s="35"/>
      <c r="X814" s="35"/>
      <c r="Y814" s="35"/>
      <c r="Z814" s="35"/>
      <c r="AA814" s="35"/>
      <c r="AB814" s="35"/>
      <c r="AC814" s="35"/>
      <c r="AD814" s="35"/>
      <c r="AE814" s="35"/>
      <c r="AR814" s="197" t="s">
        <v>373</v>
      </c>
      <c r="AT814" s="197" t="s">
        <v>250</v>
      </c>
      <c r="AU814" s="197" t="s">
        <v>85</v>
      </c>
      <c r="AY814" s="18" t="s">
        <v>158</v>
      </c>
      <c r="BE814" s="198">
        <f t="shared" ref="BE814:BE845" si="164">IF(N814="základní",J814,0)</f>
        <v>0</v>
      </c>
      <c r="BF814" s="198">
        <f t="shared" ref="BF814:BF845" si="165">IF(N814="snížená",J814,0)</f>
        <v>0</v>
      </c>
      <c r="BG814" s="198">
        <f t="shared" ref="BG814:BG845" si="166">IF(N814="zákl. přenesená",J814,0)</f>
        <v>0</v>
      </c>
      <c r="BH814" s="198">
        <f t="shared" ref="BH814:BH845" si="167">IF(N814="sníž. přenesená",J814,0)</f>
        <v>0</v>
      </c>
      <c r="BI814" s="198">
        <f t="shared" ref="BI814:BI845" si="168">IF(N814="nulová",J814,0)</f>
        <v>0</v>
      </c>
      <c r="BJ814" s="18" t="s">
        <v>8</v>
      </c>
      <c r="BK814" s="198">
        <f t="shared" ref="BK814:BK845" si="169">ROUND(I814*H814,0)</f>
        <v>0</v>
      </c>
      <c r="BL814" s="18" t="s">
        <v>283</v>
      </c>
      <c r="BM814" s="197" t="s">
        <v>6357</v>
      </c>
    </row>
    <row r="815" spans="1:65" s="2" customFormat="1" ht="24">
      <c r="A815" s="35"/>
      <c r="B815" s="36"/>
      <c r="C815" s="247" t="s">
        <v>2474</v>
      </c>
      <c r="D815" s="247" t="s">
        <v>250</v>
      </c>
      <c r="E815" s="248" t="s">
        <v>6358</v>
      </c>
      <c r="F815" s="249" t="s">
        <v>6104</v>
      </c>
      <c r="G815" s="250" t="s">
        <v>498</v>
      </c>
      <c r="H815" s="251">
        <v>2</v>
      </c>
      <c r="I815" s="252"/>
      <c r="J815" s="251">
        <f t="shared" si="160"/>
        <v>0</v>
      </c>
      <c r="K815" s="249" t="s">
        <v>1</v>
      </c>
      <c r="L815" s="253"/>
      <c r="M815" s="254" t="s">
        <v>1</v>
      </c>
      <c r="N815" s="255" t="s">
        <v>41</v>
      </c>
      <c r="O815" s="72"/>
      <c r="P815" s="195">
        <f t="shared" si="161"/>
        <v>0</v>
      </c>
      <c r="Q815" s="195">
        <v>0</v>
      </c>
      <c r="R815" s="195">
        <f t="shared" si="162"/>
        <v>0</v>
      </c>
      <c r="S815" s="195">
        <v>0</v>
      </c>
      <c r="T815" s="196">
        <f t="shared" si="163"/>
        <v>0</v>
      </c>
      <c r="U815" s="35"/>
      <c r="V815" s="35"/>
      <c r="W815" s="35"/>
      <c r="X815" s="35"/>
      <c r="Y815" s="35"/>
      <c r="Z815" s="35"/>
      <c r="AA815" s="35"/>
      <c r="AB815" s="35"/>
      <c r="AC815" s="35"/>
      <c r="AD815" s="35"/>
      <c r="AE815" s="35"/>
      <c r="AR815" s="197" t="s">
        <v>373</v>
      </c>
      <c r="AT815" s="197" t="s">
        <v>250</v>
      </c>
      <c r="AU815" s="197" t="s">
        <v>85</v>
      </c>
      <c r="AY815" s="18" t="s">
        <v>158</v>
      </c>
      <c r="BE815" s="198">
        <f t="shared" si="164"/>
        <v>0</v>
      </c>
      <c r="BF815" s="198">
        <f t="shared" si="165"/>
        <v>0</v>
      </c>
      <c r="BG815" s="198">
        <f t="shared" si="166"/>
        <v>0</v>
      </c>
      <c r="BH815" s="198">
        <f t="shared" si="167"/>
        <v>0</v>
      </c>
      <c r="BI815" s="198">
        <f t="shared" si="168"/>
        <v>0</v>
      </c>
      <c r="BJ815" s="18" t="s">
        <v>8</v>
      </c>
      <c r="BK815" s="198">
        <f t="shared" si="169"/>
        <v>0</v>
      </c>
      <c r="BL815" s="18" t="s">
        <v>283</v>
      </c>
      <c r="BM815" s="197" t="s">
        <v>6359</v>
      </c>
    </row>
    <row r="816" spans="1:65" s="2" customFormat="1" ht="24">
      <c r="A816" s="35"/>
      <c r="B816" s="36"/>
      <c r="C816" s="247" t="s">
        <v>2478</v>
      </c>
      <c r="D816" s="247" t="s">
        <v>250</v>
      </c>
      <c r="E816" s="248" t="s">
        <v>6360</v>
      </c>
      <c r="F816" s="249" t="s">
        <v>6107</v>
      </c>
      <c r="G816" s="250" t="s">
        <v>498</v>
      </c>
      <c r="H816" s="251">
        <v>1</v>
      </c>
      <c r="I816" s="252"/>
      <c r="J816" s="251">
        <f t="shared" si="160"/>
        <v>0</v>
      </c>
      <c r="K816" s="249" t="s">
        <v>1</v>
      </c>
      <c r="L816" s="253"/>
      <c r="M816" s="254" t="s">
        <v>1</v>
      </c>
      <c r="N816" s="255" t="s">
        <v>41</v>
      </c>
      <c r="O816" s="72"/>
      <c r="P816" s="195">
        <f t="shared" si="161"/>
        <v>0</v>
      </c>
      <c r="Q816" s="195">
        <v>0</v>
      </c>
      <c r="R816" s="195">
        <f t="shared" si="162"/>
        <v>0</v>
      </c>
      <c r="S816" s="195">
        <v>0</v>
      </c>
      <c r="T816" s="196">
        <f t="shared" si="163"/>
        <v>0</v>
      </c>
      <c r="U816" s="35"/>
      <c r="V816" s="35"/>
      <c r="W816" s="35"/>
      <c r="X816" s="35"/>
      <c r="Y816" s="35"/>
      <c r="Z816" s="35"/>
      <c r="AA816" s="35"/>
      <c r="AB816" s="35"/>
      <c r="AC816" s="35"/>
      <c r="AD816" s="35"/>
      <c r="AE816" s="35"/>
      <c r="AR816" s="197" t="s">
        <v>373</v>
      </c>
      <c r="AT816" s="197" t="s">
        <v>250</v>
      </c>
      <c r="AU816" s="197" t="s">
        <v>85</v>
      </c>
      <c r="AY816" s="18" t="s">
        <v>158</v>
      </c>
      <c r="BE816" s="198">
        <f t="shared" si="164"/>
        <v>0</v>
      </c>
      <c r="BF816" s="198">
        <f t="shared" si="165"/>
        <v>0</v>
      </c>
      <c r="BG816" s="198">
        <f t="shared" si="166"/>
        <v>0</v>
      </c>
      <c r="BH816" s="198">
        <f t="shared" si="167"/>
        <v>0</v>
      </c>
      <c r="BI816" s="198">
        <f t="shared" si="168"/>
        <v>0</v>
      </c>
      <c r="BJ816" s="18" t="s">
        <v>8</v>
      </c>
      <c r="BK816" s="198">
        <f t="shared" si="169"/>
        <v>0</v>
      </c>
      <c r="BL816" s="18" t="s">
        <v>283</v>
      </c>
      <c r="BM816" s="197" t="s">
        <v>6361</v>
      </c>
    </row>
    <row r="817" spans="1:65" s="2" customFormat="1" ht="24">
      <c r="A817" s="35"/>
      <c r="B817" s="36"/>
      <c r="C817" s="247" t="s">
        <v>2482</v>
      </c>
      <c r="D817" s="247" t="s">
        <v>250</v>
      </c>
      <c r="E817" s="248" t="s">
        <v>6362</v>
      </c>
      <c r="F817" s="249" t="s">
        <v>6110</v>
      </c>
      <c r="G817" s="250" t="s">
        <v>498</v>
      </c>
      <c r="H817" s="251">
        <v>2</v>
      </c>
      <c r="I817" s="252"/>
      <c r="J817" s="251">
        <f t="shared" si="160"/>
        <v>0</v>
      </c>
      <c r="K817" s="249" t="s">
        <v>1</v>
      </c>
      <c r="L817" s="253"/>
      <c r="M817" s="254" t="s">
        <v>1</v>
      </c>
      <c r="N817" s="255" t="s">
        <v>41</v>
      </c>
      <c r="O817" s="72"/>
      <c r="P817" s="195">
        <f t="shared" si="161"/>
        <v>0</v>
      </c>
      <c r="Q817" s="195">
        <v>0</v>
      </c>
      <c r="R817" s="195">
        <f t="shared" si="162"/>
        <v>0</v>
      </c>
      <c r="S817" s="195">
        <v>0</v>
      </c>
      <c r="T817" s="196">
        <f t="shared" si="163"/>
        <v>0</v>
      </c>
      <c r="U817" s="35"/>
      <c r="V817" s="35"/>
      <c r="W817" s="35"/>
      <c r="X817" s="35"/>
      <c r="Y817" s="35"/>
      <c r="Z817" s="35"/>
      <c r="AA817" s="35"/>
      <c r="AB817" s="35"/>
      <c r="AC817" s="35"/>
      <c r="AD817" s="35"/>
      <c r="AE817" s="35"/>
      <c r="AR817" s="197" t="s">
        <v>373</v>
      </c>
      <c r="AT817" s="197" t="s">
        <v>250</v>
      </c>
      <c r="AU817" s="197" t="s">
        <v>85</v>
      </c>
      <c r="AY817" s="18" t="s">
        <v>158</v>
      </c>
      <c r="BE817" s="198">
        <f t="shared" si="164"/>
        <v>0</v>
      </c>
      <c r="BF817" s="198">
        <f t="shared" si="165"/>
        <v>0</v>
      </c>
      <c r="BG817" s="198">
        <f t="shared" si="166"/>
        <v>0</v>
      </c>
      <c r="BH817" s="198">
        <f t="shared" si="167"/>
        <v>0</v>
      </c>
      <c r="BI817" s="198">
        <f t="shared" si="168"/>
        <v>0</v>
      </c>
      <c r="BJ817" s="18" t="s">
        <v>8</v>
      </c>
      <c r="BK817" s="198">
        <f t="shared" si="169"/>
        <v>0</v>
      </c>
      <c r="BL817" s="18" t="s">
        <v>283</v>
      </c>
      <c r="BM817" s="197" t="s">
        <v>6363</v>
      </c>
    </row>
    <row r="818" spans="1:65" s="2" customFormat="1" ht="24">
      <c r="A818" s="35"/>
      <c r="B818" s="36"/>
      <c r="C818" s="247" t="s">
        <v>2486</v>
      </c>
      <c r="D818" s="247" t="s">
        <v>250</v>
      </c>
      <c r="E818" s="248" t="s">
        <v>6364</v>
      </c>
      <c r="F818" s="249" t="s">
        <v>6113</v>
      </c>
      <c r="G818" s="250" t="s">
        <v>498</v>
      </c>
      <c r="H818" s="251">
        <v>1</v>
      </c>
      <c r="I818" s="252"/>
      <c r="J818" s="251">
        <f t="shared" si="160"/>
        <v>0</v>
      </c>
      <c r="K818" s="249" t="s">
        <v>1</v>
      </c>
      <c r="L818" s="253"/>
      <c r="M818" s="254" t="s">
        <v>1</v>
      </c>
      <c r="N818" s="255" t="s">
        <v>41</v>
      </c>
      <c r="O818" s="72"/>
      <c r="P818" s="195">
        <f t="shared" si="161"/>
        <v>0</v>
      </c>
      <c r="Q818" s="195">
        <v>0</v>
      </c>
      <c r="R818" s="195">
        <f t="shared" si="162"/>
        <v>0</v>
      </c>
      <c r="S818" s="195">
        <v>0</v>
      </c>
      <c r="T818" s="196">
        <f t="shared" si="163"/>
        <v>0</v>
      </c>
      <c r="U818" s="35"/>
      <c r="V818" s="35"/>
      <c r="W818" s="35"/>
      <c r="X818" s="35"/>
      <c r="Y818" s="35"/>
      <c r="Z818" s="35"/>
      <c r="AA818" s="35"/>
      <c r="AB818" s="35"/>
      <c r="AC818" s="35"/>
      <c r="AD818" s="35"/>
      <c r="AE818" s="35"/>
      <c r="AR818" s="197" t="s">
        <v>373</v>
      </c>
      <c r="AT818" s="197" t="s">
        <v>250</v>
      </c>
      <c r="AU818" s="197" t="s">
        <v>85</v>
      </c>
      <c r="AY818" s="18" t="s">
        <v>158</v>
      </c>
      <c r="BE818" s="198">
        <f t="shared" si="164"/>
        <v>0</v>
      </c>
      <c r="BF818" s="198">
        <f t="shared" si="165"/>
        <v>0</v>
      </c>
      <c r="BG818" s="198">
        <f t="shared" si="166"/>
        <v>0</v>
      </c>
      <c r="BH818" s="198">
        <f t="shared" si="167"/>
        <v>0</v>
      </c>
      <c r="BI818" s="198">
        <f t="shared" si="168"/>
        <v>0</v>
      </c>
      <c r="BJ818" s="18" t="s">
        <v>8</v>
      </c>
      <c r="BK818" s="198">
        <f t="shared" si="169"/>
        <v>0</v>
      </c>
      <c r="BL818" s="18" t="s">
        <v>283</v>
      </c>
      <c r="BM818" s="197" t="s">
        <v>6365</v>
      </c>
    </row>
    <row r="819" spans="1:65" s="2" customFormat="1" ht="24">
      <c r="A819" s="35"/>
      <c r="B819" s="36"/>
      <c r="C819" s="247" t="s">
        <v>2488</v>
      </c>
      <c r="D819" s="247" t="s">
        <v>250</v>
      </c>
      <c r="E819" s="248" t="s">
        <v>6366</v>
      </c>
      <c r="F819" s="249" t="s">
        <v>6116</v>
      </c>
      <c r="G819" s="250" t="s">
        <v>498</v>
      </c>
      <c r="H819" s="251">
        <v>1</v>
      </c>
      <c r="I819" s="252"/>
      <c r="J819" s="251">
        <f t="shared" si="160"/>
        <v>0</v>
      </c>
      <c r="K819" s="249" t="s">
        <v>1</v>
      </c>
      <c r="L819" s="253"/>
      <c r="M819" s="254" t="s">
        <v>1</v>
      </c>
      <c r="N819" s="255" t="s">
        <v>41</v>
      </c>
      <c r="O819" s="72"/>
      <c r="P819" s="195">
        <f t="shared" si="161"/>
        <v>0</v>
      </c>
      <c r="Q819" s="195">
        <v>0</v>
      </c>
      <c r="R819" s="195">
        <f t="shared" si="162"/>
        <v>0</v>
      </c>
      <c r="S819" s="195">
        <v>0</v>
      </c>
      <c r="T819" s="196">
        <f t="shared" si="163"/>
        <v>0</v>
      </c>
      <c r="U819" s="35"/>
      <c r="V819" s="35"/>
      <c r="W819" s="35"/>
      <c r="X819" s="35"/>
      <c r="Y819" s="35"/>
      <c r="Z819" s="35"/>
      <c r="AA819" s="35"/>
      <c r="AB819" s="35"/>
      <c r="AC819" s="35"/>
      <c r="AD819" s="35"/>
      <c r="AE819" s="35"/>
      <c r="AR819" s="197" t="s">
        <v>373</v>
      </c>
      <c r="AT819" s="197" t="s">
        <v>250</v>
      </c>
      <c r="AU819" s="197" t="s">
        <v>85</v>
      </c>
      <c r="AY819" s="18" t="s">
        <v>158</v>
      </c>
      <c r="BE819" s="198">
        <f t="shared" si="164"/>
        <v>0</v>
      </c>
      <c r="BF819" s="198">
        <f t="shared" si="165"/>
        <v>0</v>
      </c>
      <c r="BG819" s="198">
        <f t="shared" si="166"/>
        <v>0</v>
      </c>
      <c r="BH819" s="198">
        <f t="shared" si="167"/>
        <v>0</v>
      </c>
      <c r="BI819" s="198">
        <f t="shared" si="168"/>
        <v>0</v>
      </c>
      <c r="BJ819" s="18" t="s">
        <v>8</v>
      </c>
      <c r="BK819" s="198">
        <f t="shared" si="169"/>
        <v>0</v>
      </c>
      <c r="BL819" s="18" t="s">
        <v>283</v>
      </c>
      <c r="BM819" s="197" t="s">
        <v>6367</v>
      </c>
    </row>
    <row r="820" spans="1:65" s="2" customFormat="1" ht="24">
      <c r="A820" s="35"/>
      <c r="B820" s="36"/>
      <c r="C820" s="247" t="s">
        <v>2492</v>
      </c>
      <c r="D820" s="247" t="s">
        <v>250</v>
      </c>
      <c r="E820" s="248" t="s">
        <v>6368</v>
      </c>
      <c r="F820" s="249" t="s">
        <v>6119</v>
      </c>
      <c r="G820" s="250" t="s">
        <v>498</v>
      </c>
      <c r="H820" s="251">
        <v>2</v>
      </c>
      <c r="I820" s="252"/>
      <c r="J820" s="251">
        <f t="shared" si="160"/>
        <v>0</v>
      </c>
      <c r="K820" s="249" t="s">
        <v>1</v>
      </c>
      <c r="L820" s="253"/>
      <c r="M820" s="254" t="s">
        <v>1</v>
      </c>
      <c r="N820" s="255" t="s">
        <v>41</v>
      </c>
      <c r="O820" s="72"/>
      <c r="P820" s="195">
        <f t="shared" si="161"/>
        <v>0</v>
      </c>
      <c r="Q820" s="195">
        <v>0</v>
      </c>
      <c r="R820" s="195">
        <f t="shared" si="162"/>
        <v>0</v>
      </c>
      <c r="S820" s="195">
        <v>0</v>
      </c>
      <c r="T820" s="196">
        <f t="shared" si="163"/>
        <v>0</v>
      </c>
      <c r="U820" s="35"/>
      <c r="V820" s="35"/>
      <c r="W820" s="35"/>
      <c r="X820" s="35"/>
      <c r="Y820" s="35"/>
      <c r="Z820" s="35"/>
      <c r="AA820" s="35"/>
      <c r="AB820" s="35"/>
      <c r="AC820" s="35"/>
      <c r="AD820" s="35"/>
      <c r="AE820" s="35"/>
      <c r="AR820" s="197" t="s">
        <v>373</v>
      </c>
      <c r="AT820" s="197" t="s">
        <v>250</v>
      </c>
      <c r="AU820" s="197" t="s">
        <v>85</v>
      </c>
      <c r="AY820" s="18" t="s">
        <v>158</v>
      </c>
      <c r="BE820" s="198">
        <f t="shared" si="164"/>
        <v>0</v>
      </c>
      <c r="BF820" s="198">
        <f t="shared" si="165"/>
        <v>0</v>
      </c>
      <c r="BG820" s="198">
        <f t="shared" si="166"/>
        <v>0</v>
      </c>
      <c r="BH820" s="198">
        <f t="shared" si="167"/>
        <v>0</v>
      </c>
      <c r="BI820" s="198">
        <f t="shared" si="168"/>
        <v>0</v>
      </c>
      <c r="BJ820" s="18" t="s">
        <v>8</v>
      </c>
      <c r="BK820" s="198">
        <f t="shared" si="169"/>
        <v>0</v>
      </c>
      <c r="BL820" s="18" t="s">
        <v>283</v>
      </c>
      <c r="BM820" s="197" t="s">
        <v>6369</v>
      </c>
    </row>
    <row r="821" spans="1:65" s="2" customFormat="1" ht="24">
      <c r="A821" s="35"/>
      <c r="B821" s="36"/>
      <c r="C821" s="247" t="s">
        <v>2496</v>
      </c>
      <c r="D821" s="247" t="s">
        <v>250</v>
      </c>
      <c r="E821" s="248" t="s">
        <v>6370</v>
      </c>
      <c r="F821" s="249" t="s">
        <v>6122</v>
      </c>
      <c r="G821" s="250" t="s">
        <v>498</v>
      </c>
      <c r="H821" s="251">
        <v>2</v>
      </c>
      <c r="I821" s="252"/>
      <c r="J821" s="251">
        <f t="shared" si="160"/>
        <v>0</v>
      </c>
      <c r="K821" s="249" t="s">
        <v>1</v>
      </c>
      <c r="L821" s="253"/>
      <c r="M821" s="254" t="s">
        <v>1</v>
      </c>
      <c r="N821" s="255" t="s">
        <v>41</v>
      </c>
      <c r="O821" s="72"/>
      <c r="P821" s="195">
        <f t="shared" si="161"/>
        <v>0</v>
      </c>
      <c r="Q821" s="195">
        <v>0</v>
      </c>
      <c r="R821" s="195">
        <f t="shared" si="162"/>
        <v>0</v>
      </c>
      <c r="S821" s="195">
        <v>0</v>
      </c>
      <c r="T821" s="196">
        <f t="shared" si="163"/>
        <v>0</v>
      </c>
      <c r="U821" s="35"/>
      <c r="V821" s="35"/>
      <c r="W821" s="35"/>
      <c r="X821" s="35"/>
      <c r="Y821" s="35"/>
      <c r="Z821" s="35"/>
      <c r="AA821" s="35"/>
      <c r="AB821" s="35"/>
      <c r="AC821" s="35"/>
      <c r="AD821" s="35"/>
      <c r="AE821" s="35"/>
      <c r="AR821" s="197" t="s">
        <v>373</v>
      </c>
      <c r="AT821" s="197" t="s">
        <v>250</v>
      </c>
      <c r="AU821" s="197" t="s">
        <v>85</v>
      </c>
      <c r="AY821" s="18" t="s">
        <v>158</v>
      </c>
      <c r="BE821" s="198">
        <f t="shared" si="164"/>
        <v>0</v>
      </c>
      <c r="BF821" s="198">
        <f t="shared" si="165"/>
        <v>0</v>
      </c>
      <c r="BG821" s="198">
        <f t="shared" si="166"/>
        <v>0</v>
      </c>
      <c r="BH821" s="198">
        <f t="shared" si="167"/>
        <v>0</v>
      </c>
      <c r="BI821" s="198">
        <f t="shared" si="168"/>
        <v>0</v>
      </c>
      <c r="BJ821" s="18" t="s">
        <v>8</v>
      </c>
      <c r="BK821" s="198">
        <f t="shared" si="169"/>
        <v>0</v>
      </c>
      <c r="BL821" s="18" t="s">
        <v>283</v>
      </c>
      <c r="BM821" s="197" t="s">
        <v>6371</v>
      </c>
    </row>
    <row r="822" spans="1:65" s="2" customFormat="1" ht="24">
      <c r="A822" s="35"/>
      <c r="B822" s="36"/>
      <c r="C822" s="247" t="s">
        <v>2500</v>
      </c>
      <c r="D822" s="247" t="s">
        <v>250</v>
      </c>
      <c r="E822" s="248" t="s">
        <v>6372</v>
      </c>
      <c r="F822" s="249" t="s">
        <v>6125</v>
      </c>
      <c r="G822" s="250" t="s">
        <v>498</v>
      </c>
      <c r="H822" s="251">
        <v>1</v>
      </c>
      <c r="I822" s="252"/>
      <c r="J822" s="251">
        <f t="shared" si="160"/>
        <v>0</v>
      </c>
      <c r="K822" s="249" t="s">
        <v>1</v>
      </c>
      <c r="L822" s="253"/>
      <c r="M822" s="254" t="s">
        <v>1</v>
      </c>
      <c r="N822" s="255" t="s">
        <v>41</v>
      </c>
      <c r="O822" s="72"/>
      <c r="P822" s="195">
        <f t="shared" si="161"/>
        <v>0</v>
      </c>
      <c r="Q822" s="195">
        <v>0</v>
      </c>
      <c r="R822" s="195">
        <f t="shared" si="162"/>
        <v>0</v>
      </c>
      <c r="S822" s="195">
        <v>0</v>
      </c>
      <c r="T822" s="196">
        <f t="shared" si="163"/>
        <v>0</v>
      </c>
      <c r="U822" s="35"/>
      <c r="V822" s="35"/>
      <c r="W822" s="35"/>
      <c r="X822" s="35"/>
      <c r="Y822" s="35"/>
      <c r="Z822" s="35"/>
      <c r="AA822" s="35"/>
      <c r="AB822" s="35"/>
      <c r="AC822" s="35"/>
      <c r="AD822" s="35"/>
      <c r="AE822" s="35"/>
      <c r="AR822" s="197" t="s">
        <v>373</v>
      </c>
      <c r="AT822" s="197" t="s">
        <v>250</v>
      </c>
      <c r="AU822" s="197" t="s">
        <v>85</v>
      </c>
      <c r="AY822" s="18" t="s">
        <v>158</v>
      </c>
      <c r="BE822" s="198">
        <f t="shared" si="164"/>
        <v>0</v>
      </c>
      <c r="BF822" s="198">
        <f t="shared" si="165"/>
        <v>0</v>
      </c>
      <c r="BG822" s="198">
        <f t="shared" si="166"/>
        <v>0</v>
      </c>
      <c r="BH822" s="198">
        <f t="shared" si="167"/>
        <v>0</v>
      </c>
      <c r="BI822" s="198">
        <f t="shared" si="168"/>
        <v>0</v>
      </c>
      <c r="BJ822" s="18" t="s">
        <v>8</v>
      </c>
      <c r="BK822" s="198">
        <f t="shared" si="169"/>
        <v>0</v>
      </c>
      <c r="BL822" s="18" t="s">
        <v>283</v>
      </c>
      <c r="BM822" s="197" t="s">
        <v>6373</v>
      </c>
    </row>
    <row r="823" spans="1:65" s="2" customFormat="1" ht="24">
      <c r="A823" s="35"/>
      <c r="B823" s="36"/>
      <c r="C823" s="247" t="s">
        <v>2504</v>
      </c>
      <c r="D823" s="247" t="s">
        <v>250</v>
      </c>
      <c r="E823" s="248" t="s">
        <v>6271</v>
      </c>
      <c r="F823" s="249" t="s">
        <v>5990</v>
      </c>
      <c r="G823" s="250" t="s">
        <v>498</v>
      </c>
      <c r="H823" s="251">
        <v>1</v>
      </c>
      <c r="I823" s="252"/>
      <c r="J823" s="251">
        <f t="shared" si="160"/>
        <v>0</v>
      </c>
      <c r="K823" s="249" t="s">
        <v>1</v>
      </c>
      <c r="L823" s="253"/>
      <c r="M823" s="254" t="s">
        <v>1</v>
      </c>
      <c r="N823" s="255" t="s">
        <v>41</v>
      </c>
      <c r="O823" s="72"/>
      <c r="P823" s="195">
        <f t="shared" si="161"/>
        <v>0</v>
      </c>
      <c r="Q823" s="195">
        <v>0</v>
      </c>
      <c r="R823" s="195">
        <f t="shared" si="162"/>
        <v>0</v>
      </c>
      <c r="S823" s="195">
        <v>0</v>
      </c>
      <c r="T823" s="196">
        <f t="shared" si="163"/>
        <v>0</v>
      </c>
      <c r="U823" s="35"/>
      <c r="V823" s="35"/>
      <c r="W823" s="35"/>
      <c r="X823" s="35"/>
      <c r="Y823" s="35"/>
      <c r="Z823" s="35"/>
      <c r="AA823" s="35"/>
      <c r="AB823" s="35"/>
      <c r="AC823" s="35"/>
      <c r="AD823" s="35"/>
      <c r="AE823" s="35"/>
      <c r="AR823" s="197" t="s">
        <v>373</v>
      </c>
      <c r="AT823" s="197" t="s">
        <v>250</v>
      </c>
      <c r="AU823" s="197" t="s">
        <v>85</v>
      </c>
      <c r="AY823" s="18" t="s">
        <v>158</v>
      </c>
      <c r="BE823" s="198">
        <f t="shared" si="164"/>
        <v>0</v>
      </c>
      <c r="BF823" s="198">
        <f t="shared" si="165"/>
        <v>0</v>
      </c>
      <c r="BG823" s="198">
        <f t="shared" si="166"/>
        <v>0</v>
      </c>
      <c r="BH823" s="198">
        <f t="shared" si="167"/>
        <v>0</v>
      </c>
      <c r="BI823" s="198">
        <f t="shared" si="168"/>
        <v>0</v>
      </c>
      <c r="BJ823" s="18" t="s">
        <v>8</v>
      </c>
      <c r="BK823" s="198">
        <f t="shared" si="169"/>
        <v>0</v>
      </c>
      <c r="BL823" s="18" t="s">
        <v>283</v>
      </c>
      <c r="BM823" s="197" t="s">
        <v>6374</v>
      </c>
    </row>
    <row r="824" spans="1:65" s="2" customFormat="1" ht="24">
      <c r="A824" s="35"/>
      <c r="B824" s="36"/>
      <c r="C824" s="247" t="s">
        <v>2506</v>
      </c>
      <c r="D824" s="247" t="s">
        <v>250</v>
      </c>
      <c r="E824" s="248" t="s">
        <v>6273</v>
      </c>
      <c r="F824" s="249" t="s">
        <v>3792</v>
      </c>
      <c r="G824" s="250" t="s">
        <v>498</v>
      </c>
      <c r="H824" s="251">
        <v>2</v>
      </c>
      <c r="I824" s="252"/>
      <c r="J824" s="251">
        <f t="shared" si="160"/>
        <v>0</v>
      </c>
      <c r="K824" s="249" t="s">
        <v>1</v>
      </c>
      <c r="L824" s="253"/>
      <c r="M824" s="254" t="s">
        <v>1</v>
      </c>
      <c r="N824" s="255" t="s">
        <v>41</v>
      </c>
      <c r="O824" s="72"/>
      <c r="P824" s="195">
        <f t="shared" si="161"/>
        <v>0</v>
      </c>
      <c r="Q824" s="195">
        <v>0</v>
      </c>
      <c r="R824" s="195">
        <f t="shared" si="162"/>
        <v>0</v>
      </c>
      <c r="S824" s="195">
        <v>0</v>
      </c>
      <c r="T824" s="196">
        <f t="shared" si="163"/>
        <v>0</v>
      </c>
      <c r="U824" s="35"/>
      <c r="V824" s="35"/>
      <c r="W824" s="35"/>
      <c r="X824" s="35"/>
      <c r="Y824" s="35"/>
      <c r="Z824" s="35"/>
      <c r="AA824" s="35"/>
      <c r="AB824" s="35"/>
      <c r="AC824" s="35"/>
      <c r="AD824" s="35"/>
      <c r="AE824" s="35"/>
      <c r="AR824" s="197" t="s">
        <v>373</v>
      </c>
      <c r="AT824" s="197" t="s">
        <v>250</v>
      </c>
      <c r="AU824" s="197" t="s">
        <v>85</v>
      </c>
      <c r="AY824" s="18" t="s">
        <v>158</v>
      </c>
      <c r="BE824" s="198">
        <f t="shared" si="164"/>
        <v>0</v>
      </c>
      <c r="BF824" s="198">
        <f t="shared" si="165"/>
        <v>0</v>
      </c>
      <c r="BG824" s="198">
        <f t="shared" si="166"/>
        <v>0</v>
      </c>
      <c r="BH824" s="198">
        <f t="shared" si="167"/>
        <v>0</v>
      </c>
      <c r="BI824" s="198">
        <f t="shared" si="168"/>
        <v>0</v>
      </c>
      <c r="BJ824" s="18" t="s">
        <v>8</v>
      </c>
      <c r="BK824" s="198">
        <f t="shared" si="169"/>
        <v>0</v>
      </c>
      <c r="BL824" s="18" t="s">
        <v>283</v>
      </c>
      <c r="BM824" s="197" t="s">
        <v>6375</v>
      </c>
    </row>
    <row r="825" spans="1:65" s="2" customFormat="1" ht="24">
      <c r="A825" s="35"/>
      <c r="B825" s="36"/>
      <c r="C825" s="247" t="s">
        <v>2510</v>
      </c>
      <c r="D825" s="247" t="s">
        <v>250</v>
      </c>
      <c r="E825" s="248" t="s">
        <v>6376</v>
      </c>
      <c r="F825" s="249" t="s">
        <v>3556</v>
      </c>
      <c r="G825" s="250" t="s">
        <v>498</v>
      </c>
      <c r="H825" s="251">
        <v>1</v>
      </c>
      <c r="I825" s="252"/>
      <c r="J825" s="251">
        <f t="shared" si="160"/>
        <v>0</v>
      </c>
      <c r="K825" s="249" t="s">
        <v>1</v>
      </c>
      <c r="L825" s="253"/>
      <c r="M825" s="254" t="s">
        <v>1</v>
      </c>
      <c r="N825" s="255" t="s">
        <v>41</v>
      </c>
      <c r="O825" s="72"/>
      <c r="P825" s="195">
        <f t="shared" si="161"/>
        <v>0</v>
      </c>
      <c r="Q825" s="195">
        <v>0</v>
      </c>
      <c r="R825" s="195">
        <f t="shared" si="162"/>
        <v>0</v>
      </c>
      <c r="S825" s="195">
        <v>0</v>
      </c>
      <c r="T825" s="196">
        <f t="shared" si="163"/>
        <v>0</v>
      </c>
      <c r="U825" s="35"/>
      <c r="V825" s="35"/>
      <c r="W825" s="35"/>
      <c r="X825" s="35"/>
      <c r="Y825" s="35"/>
      <c r="Z825" s="35"/>
      <c r="AA825" s="35"/>
      <c r="AB825" s="35"/>
      <c r="AC825" s="35"/>
      <c r="AD825" s="35"/>
      <c r="AE825" s="35"/>
      <c r="AR825" s="197" t="s">
        <v>373</v>
      </c>
      <c r="AT825" s="197" t="s">
        <v>250</v>
      </c>
      <c r="AU825" s="197" t="s">
        <v>85</v>
      </c>
      <c r="AY825" s="18" t="s">
        <v>158</v>
      </c>
      <c r="BE825" s="198">
        <f t="shared" si="164"/>
        <v>0</v>
      </c>
      <c r="BF825" s="198">
        <f t="shared" si="165"/>
        <v>0</v>
      </c>
      <c r="BG825" s="198">
        <f t="shared" si="166"/>
        <v>0</v>
      </c>
      <c r="BH825" s="198">
        <f t="shared" si="167"/>
        <v>0</v>
      </c>
      <c r="BI825" s="198">
        <f t="shared" si="168"/>
        <v>0</v>
      </c>
      <c r="BJ825" s="18" t="s">
        <v>8</v>
      </c>
      <c r="BK825" s="198">
        <f t="shared" si="169"/>
        <v>0</v>
      </c>
      <c r="BL825" s="18" t="s">
        <v>283</v>
      </c>
      <c r="BM825" s="197" t="s">
        <v>6377</v>
      </c>
    </row>
    <row r="826" spans="1:65" s="2" customFormat="1" ht="24">
      <c r="A826" s="35"/>
      <c r="B826" s="36"/>
      <c r="C826" s="247" t="s">
        <v>2514</v>
      </c>
      <c r="D826" s="247" t="s">
        <v>250</v>
      </c>
      <c r="E826" s="248" t="s">
        <v>6275</v>
      </c>
      <c r="F826" s="249" t="s">
        <v>3923</v>
      </c>
      <c r="G826" s="250" t="s">
        <v>498</v>
      </c>
      <c r="H826" s="251">
        <v>7</v>
      </c>
      <c r="I826" s="252"/>
      <c r="J826" s="251">
        <f t="shared" si="160"/>
        <v>0</v>
      </c>
      <c r="K826" s="249" t="s">
        <v>1</v>
      </c>
      <c r="L826" s="253"/>
      <c r="M826" s="254" t="s">
        <v>1</v>
      </c>
      <c r="N826" s="255" t="s">
        <v>41</v>
      </c>
      <c r="O826" s="72"/>
      <c r="P826" s="195">
        <f t="shared" si="161"/>
        <v>0</v>
      </c>
      <c r="Q826" s="195">
        <v>0</v>
      </c>
      <c r="R826" s="195">
        <f t="shared" si="162"/>
        <v>0</v>
      </c>
      <c r="S826" s="195">
        <v>0</v>
      </c>
      <c r="T826" s="196">
        <f t="shared" si="163"/>
        <v>0</v>
      </c>
      <c r="U826" s="35"/>
      <c r="V826" s="35"/>
      <c r="W826" s="35"/>
      <c r="X826" s="35"/>
      <c r="Y826" s="35"/>
      <c r="Z826" s="35"/>
      <c r="AA826" s="35"/>
      <c r="AB826" s="35"/>
      <c r="AC826" s="35"/>
      <c r="AD826" s="35"/>
      <c r="AE826" s="35"/>
      <c r="AR826" s="197" t="s">
        <v>373</v>
      </c>
      <c r="AT826" s="197" t="s">
        <v>250</v>
      </c>
      <c r="AU826" s="197" t="s">
        <v>85</v>
      </c>
      <c r="AY826" s="18" t="s">
        <v>158</v>
      </c>
      <c r="BE826" s="198">
        <f t="shared" si="164"/>
        <v>0</v>
      </c>
      <c r="BF826" s="198">
        <f t="shared" si="165"/>
        <v>0</v>
      </c>
      <c r="BG826" s="198">
        <f t="shared" si="166"/>
        <v>0</v>
      </c>
      <c r="BH826" s="198">
        <f t="shared" si="167"/>
        <v>0</v>
      </c>
      <c r="BI826" s="198">
        <f t="shared" si="168"/>
        <v>0</v>
      </c>
      <c r="BJ826" s="18" t="s">
        <v>8</v>
      </c>
      <c r="BK826" s="198">
        <f t="shared" si="169"/>
        <v>0</v>
      </c>
      <c r="BL826" s="18" t="s">
        <v>283</v>
      </c>
      <c r="BM826" s="197" t="s">
        <v>6378</v>
      </c>
    </row>
    <row r="827" spans="1:65" s="2" customFormat="1" ht="24">
      <c r="A827" s="35"/>
      <c r="B827" s="36"/>
      <c r="C827" s="247" t="s">
        <v>2518</v>
      </c>
      <c r="D827" s="247" t="s">
        <v>250</v>
      </c>
      <c r="E827" s="248" t="s">
        <v>6277</v>
      </c>
      <c r="F827" s="249" t="s">
        <v>5995</v>
      </c>
      <c r="G827" s="250" t="s">
        <v>498</v>
      </c>
      <c r="H827" s="251">
        <v>2</v>
      </c>
      <c r="I827" s="252"/>
      <c r="J827" s="251">
        <f t="shared" si="160"/>
        <v>0</v>
      </c>
      <c r="K827" s="249" t="s">
        <v>1</v>
      </c>
      <c r="L827" s="253"/>
      <c r="M827" s="254" t="s">
        <v>1</v>
      </c>
      <c r="N827" s="255" t="s">
        <v>41</v>
      </c>
      <c r="O827" s="72"/>
      <c r="P827" s="195">
        <f t="shared" si="161"/>
        <v>0</v>
      </c>
      <c r="Q827" s="195">
        <v>0</v>
      </c>
      <c r="R827" s="195">
        <f t="shared" si="162"/>
        <v>0</v>
      </c>
      <c r="S827" s="195">
        <v>0</v>
      </c>
      <c r="T827" s="196">
        <f t="shared" si="163"/>
        <v>0</v>
      </c>
      <c r="U827" s="35"/>
      <c r="V827" s="35"/>
      <c r="W827" s="35"/>
      <c r="X827" s="35"/>
      <c r="Y827" s="35"/>
      <c r="Z827" s="35"/>
      <c r="AA827" s="35"/>
      <c r="AB827" s="35"/>
      <c r="AC827" s="35"/>
      <c r="AD827" s="35"/>
      <c r="AE827" s="35"/>
      <c r="AR827" s="197" t="s">
        <v>373</v>
      </c>
      <c r="AT827" s="197" t="s">
        <v>250</v>
      </c>
      <c r="AU827" s="197" t="s">
        <v>85</v>
      </c>
      <c r="AY827" s="18" t="s">
        <v>158</v>
      </c>
      <c r="BE827" s="198">
        <f t="shared" si="164"/>
        <v>0</v>
      </c>
      <c r="BF827" s="198">
        <f t="shared" si="165"/>
        <v>0</v>
      </c>
      <c r="BG827" s="198">
        <f t="shared" si="166"/>
        <v>0</v>
      </c>
      <c r="BH827" s="198">
        <f t="shared" si="167"/>
        <v>0</v>
      </c>
      <c r="BI827" s="198">
        <f t="shared" si="168"/>
        <v>0</v>
      </c>
      <c r="BJ827" s="18" t="s">
        <v>8</v>
      </c>
      <c r="BK827" s="198">
        <f t="shared" si="169"/>
        <v>0</v>
      </c>
      <c r="BL827" s="18" t="s">
        <v>283</v>
      </c>
      <c r="BM827" s="197" t="s">
        <v>6379</v>
      </c>
    </row>
    <row r="828" spans="1:65" s="2" customFormat="1" ht="24">
      <c r="A828" s="35"/>
      <c r="B828" s="36"/>
      <c r="C828" s="247" t="s">
        <v>2520</v>
      </c>
      <c r="D828" s="247" t="s">
        <v>250</v>
      </c>
      <c r="E828" s="248" t="s">
        <v>6279</v>
      </c>
      <c r="F828" s="249" t="s">
        <v>5998</v>
      </c>
      <c r="G828" s="250" t="s">
        <v>498</v>
      </c>
      <c r="H828" s="251">
        <v>1</v>
      </c>
      <c r="I828" s="252"/>
      <c r="J828" s="251">
        <f t="shared" si="160"/>
        <v>0</v>
      </c>
      <c r="K828" s="249" t="s">
        <v>1</v>
      </c>
      <c r="L828" s="253"/>
      <c r="M828" s="254" t="s">
        <v>1</v>
      </c>
      <c r="N828" s="255" t="s">
        <v>41</v>
      </c>
      <c r="O828" s="72"/>
      <c r="P828" s="195">
        <f t="shared" si="161"/>
        <v>0</v>
      </c>
      <c r="Q828" s="195">
        <v>0</v>
      </c>
      <c r="R828" s="195">
        <f t="shared" si="162"/>
        <v>0</v>
      </c>
      <c r="S828" s="195">
        <v>0</v>
      </c>
      <c r="T828" s="196">
        <f t="shared" si="163"/>
        <v>0</v>
      </c>
      <c r="U828" s="35"/>
      <c r="V828" s="35"/>
      <c r="W828" s="35"/>
      <c r="X828" s="35"/>
      <c r="Y828" s="35"/>
      <c r="Z828" s="35"/>
      <c r="AA828" s="35"/>
      <c r="AB828" s="35"/>
      <c r="AC828" s="35"/>
      <c r="AD828" s="35"/>
      <c r="AE828" s="35"/>
      <c r="AR828" s="197" t="s">
        <v>373</v>
      </c>
      <c r="AT828" s="197" t="s">
        <v>250</v>
      </c>
      <c r="AU828" s="197" t="s">
        <v>85</v>
      </c>
      <c r="AY828" s="18" t="s">
        <v>158</v>
      </c>
      <c r="BE828" s="198">
        <f t="shared" si="164"/>
        <v>0</v>
      </c>
      <c r="BF828" s="198">
        <f t="shared" si="165"/>
        <v>0</v>
      </c>
      <c r="BG828" s="198">
        <f t="shared" si="166"/>
        <v>0</v>
      </c>
      <c r="BH828" s="198">
        <f t="shared" si="167"/>
        <v>0</v>
      </c>
      <c r="BI828" s="198">
        <f t="shared" si="168"/>
        <v>0</v>
      </c>
      <c r="BJ828" s="18" t="s">
        <v>8</v>
      </c>
      <c r="BK828" s="198">
        <f t="shared" si="169"/>
        <v>0</v>
      </c>
      <c r="BL828" s="18" t="s">
        <v>283</v>
      </c>
      <c r="BM828" s="197" t="s">
        <v>6380</v>
      </c>
    </row>
    <row r="829" spans="1:65" s="2" customFormat="1" ht="24">
      <c r="A829" s="35"/>
      <c r="B829" s="36"/>
      <c r="C829" s="247" t="s">
        <v>2524</v>
      </c>
      <c r="D829" s="247" t="s">
        <v>250</v>
      </c>
      <c r="E829" s="248" t="s">
        <v>6283</v>
      </c>
      <c r="F829" s="249" t="s">
        <v>3466</v>
      </c>
      <c r="G829" s="250" t="s">
        <v>498</v>
      </c>
      <c r="H829" s="251">
        <v>2</v>
      </c>
      <c r="I829" s="252"/>
      <c r="J829" s="251">
        <f t="shared" si="160"/>
        <v>0</v>
      </c>
      <c r="K829" s="249" t="s">
        <v>1</v>
      </c>
      <c r="L829" s="253"/>
      <c r="M829" s="254" t="s">
        <v>1</v>
      </c>
      <c r="N829" s="255" t="s">
        <v>41</v>
      </c>
      <c r="O829" s="72"/>
      <c r="P829" s="195">
        <f t="shared" si="161"/>
        <v>0</v>
      </c>
      <c r="Q829" s="195">
        <v>0</v>
      </c>
      <c r="R829" s="195">
        <f t="shared" si="162"/>
        <v>0</v>
      </c>
      <c r="S829" s="195">
        <v>0</v>
      </c>
      <c r="T829" s="196">
        <f t="shared" si="163"/>
        <v>0</v>
      </c>
      <c r="U829" s="35"/>
      <c r="V829" s="35"/>
      <c r="W829" s="35"/>
      <c r="X829" s="35"/>
      <c r="Y829" s="35"/>
      <c r="Z829" s="35"/>
      <c r="AA829" s="35"/>
      <c r="AB829" s="35"/>
      <c r="AC829" s="35"/>
      <c r="AD829" s="35"/>
      <c r="AE829" s="35"/>
      <c r="AR829" s="197" t="s">
        <v>373</v>
      </c>
      <c r="AT829" s="197" t="s">
        <v>250</v>
      </c>
      <c r="AU829" s="197" t="s">
        <v>85</v>
      </c>
      <c r="AY829" s="18" t="s">
        <v>158</v>
      </c>
      <c r="BE829" s="198">
        <f t="shared" si="164"/>
        <v>0</v>
      </c>
      <c r="BF829" s="198">
        <f t="shared" si="165"/>
        <v>0</v>
      </c>
      <c r="BG829" s="198">
        <f t="shared" si="166"/>
        <v>0</v>
      </c>
      <c r="BH829" s="198">
        <f t="shared" si="167"/>
        <v>0</v>
      </c>
      <c r="BI829" s="198">
        <f t="shared" si="168"/>
        <v>0</v>
      </c>
      <c r="BJ829" s="18" t="s">
        <v>8</v>
      </c>
      <c r="BK829" s="198">
        <f t="shared" si="169"/>
        <v>0</v>
      </c>
      <c r="BL829" s="18" t="s">
        <v>283</v>
      </c>
      <c r="BM829" s="197" t="s">
        <v>6381</v>
      </c>
    </row>
    <row r="830" spans="1:65" s="2" customFormat="1" ht="24">
      <c r="A830" s="35"/>
      <c r="B830" s="36"/>
      <c r="C830" s="247" t="s">
        <v>2526</v>
      </c>
      <c r="D830" s="247" t="s">
        <v>250</v>
      </c>
      <c r="E830" s="248" t="s">
        <v>6382</v>
      </c>
      <c r="F830" s="249" t="s">
        <v>3573</v>
      </c>
      <c r="G830" s="250" t="s">
        <v>498</v>
      </c>
      <c r="H830" s="251">
        <v>1</v>
      </c>
      <c r="I830" s="252"/>
      <c r="J830" s="251">
        <f t="shared" si="160"/>
        <v>0</v>
      </c>
      <c r="K830" s="249" t="s">
        <v>1</v>
      </c>
      <c r="L830" s="253"/>
      <c r="M830" s="254" t="s">
        <v>1</v>
      </c>
      <c r="N830" s="255" t="s">
        <v>41</v>
      </c>
      <c r="O830" s="72"/>
      <c r="P830" s="195">
        <f t="shared" si="161"/>
        <v>0</v>
      </c>
      <c r="Q830" s="195">
        <v>0</v>
      </c>
      <c r="R830" s="195">
        <f t="shared" si="162"/>
        <v>0</v>
      </c>
      <c r="S830" s="195">
        <v>0</v>
      </c>
      <c r="T830" s="196">
        <f t="shared" si="163"/>
        <v>0</v>
      </c>
      <c r="U830" s="35"/>
      <c r="V830" s="35"/>
      <c r="W830" s="35"/>
      <c r="X830" s="35"/>
      <c r="Y830" s="35"/>
      <c r="Z830" s="35"/>
      <c r="AA830" s="35"/>
      <c r="AB830" s="35"/>
      <c r="AC830" s="35"/>
      <c r="AD830" s="35"/>
      <c r="AE830" s="35"/>
      <c r="AR830" s="197" t="s">
        <v>373</v>
      </c>
      <c r="AT830" s="197" t="s">
        <v>250</v>
      </c>
      <c r="AU830" s="197" t="s">
        <v>85</v>
      </c>
      <c r="AY830" s="18" t="s">
        <v>158</v>
      </c>
      <c r="BE830" s="198">
        <f t="shared" si="164"/>
        <v>0</v>
      </c>
      <c r="BF830" s="198">
        <f t="shared" si="165"/>
        <v>0</v>
      </c>
      <c r="BG830" s="198">
        <f t="shared" si="166"/>
        <v>0</v>
      </c>
      <c r="BH830" s="198">
        <f t="shared" si="167"/>
        <v>0</v>
      </c>
      <c r="BI830" s="198">
        <f t="shared" si="168"/>
        <v>0</v>
      </c>
      <c r="BJ830" s="18" t="s">
        <v>8</v>
      </c>
      <c r="BK830" s="198">
        <f t="shared" si="169"/>
        <v>0</v>
      </c>
      <c r="BL830" s="18" t="s">
        <v>283</v>
      </c>
      <c r="BM830" s="197" t="s">
        <v>6383</v>
      </c>
    </row>
    <row r="831" spans="1:65" s="2" customFormat="1" ht="24">
      <c r="A831" s="35"/>
      <c r="B831" s="36"/>
      <c r="C831" s="247" t="s">
        <v>2530</v>
      </c>
      <c r="D831" s="247" t="s">
        <v>250</v>
      </c>
      <c r="E831" s="248" t="s">
        <v>6384</v>
      </c>
      <c r="F831" s="249" t="s">
        <v>3577</v>
      </c>
      <c r="G831" s="250" t="s">
        <v>498</v>
      </c>
      <c r="H831" s="251">
        <v>4</v>
      </c>
      <c r="I831" s="252"/>
      <c r="J831" s="251">
        <f t="shared" si="160"/>
        <v>0</v>
      </c>
      <c r="K831" s="249" t="s">
        <v>1</v>
      </c>
      <c r="L831" s="253"/>
      <c r="M831" s="254" t="s">
        <v>1</v>
      </c>
      <c r="N831" s="255" t="s">
        <v>41</v>
      </c>
      <c r="O831" s="72"/>
      <c r="P831" s="195">
        <f t="shared" si="161"/>
        <v>0</v>
      </c>
      <c r="Q831" s="195">
        <v>0</v>
      </c>
      <c r="R831" s="195">
        <f t="shared" si="162"/>
        <v>0</v>
      </c>
      <c r="S831" s="195">
        <v>0</v>
      </c>
      <c r="T831" s="196">
        <f t="shared" si="163"/>
        <v>0</v>
      </c>
      <c r="U831" s="35"/>
      <c r="V831" s="35"/>
      <c r="W831" s="35"/>
      <c r="X831" s="35"/>
      <c r="Y831" s="35"/>
      <c r="Z831" s="35"/>
      <c r="AA831" s="35"/>
      <c r="AB831" s="35"/>
      <c r="AC831" s="35"/>
      <c r="AD831" s="35"/>
      <c r="AE831" s="35"/>
      <c r="AR831" s="197" t="s">
        <v>373</v>
      </c>
      <c r="AT831" s="197" t="s">
        <v>250</v>
      </c>
      <c r="AU831" s="197" t="s">
        <v>85</v>
      </c>
      <c r="AY831" s="18" t="s">
        <v>158</v>
      </c>
      <c r="BE831" s="198">
        <f t="shared" si="164"/>
        <v>0</v>
      </c>
      <c r="BF831" s="198">
        <f t="shared" si="165"/>
        <v>0</v>
      </c>
      <c r="BG831" s="198">
        <f t="shared" si="166"/>
        <v>0</v>
      </c>
      <c r="BH831" s="198">
        <f t="shared" si="167"/>
        <v>0</v>
      </c>
      <c r="BI831" s="198">
        <f t="shared" si="168"/>
        <v>0</v>
      </c>
      <c r="BJ831" s="18" t="s">
        <v>8</v>
      </c>
      <c r="BK831" s="198">
        <f t="shared" si="169"/>
        <v>0</v>
      </c>
      <c r="BL831" s="18" t="s">
        <v>283</v>
      </c>
      <c r="BM831" s="197" t="s">
        <v>6385</v>
      </c>
    </row>
    <row r="832" spans="1:65" s="2" customFormat="1" ht="24">
      <c r="A832" s="35"/>
      <c r="B832" s="36"/>
      <c r="C832" s="247" t="s">
        <v>2532</v>
      </c>
      <c r="D832" s="247" t="s">
        <v>250</v>
      </c>
      <c r="E832" s="248" t="s">
        <v>6386</v>
      </c>
      <c r="F832" s="249" t="s">
        <v>6137</v>
      </c>
      <c r="G832" s="250" t="s">
        <v>498</v>
      </c>
      <c r="H832" s="251">
        <v>2</v>
      </c>
      <c r="I832" s="252"/>
      <c r="J832" s="251">
        <f t="shared" si="160"/>
        <v>0</v>
      </c>
      <c r="K832" s="249" t="s">
        <v>1</v>
      </c>
      <c r="L832" s="253"/>
      <c r="M832" s="254" t="s">
        <v>1</v>
      </c>
      <c r="N832" s="255" t="s">
        <v>41</v>
      </c>
      <c r="O832" s="72"/>
      <c r="P832" s="195">
        <f t="shared" si="161"/>
        <v>0</v>
      </c>
      <c r="Q832" s="195">
        <v>0</v>
      </c>
      <c r="R832" s="195">
        <f t="shared" si="162"/>
        <v>0</v>
      </c>
      <c r="S832" s="195">
        <v>0</v>
      </c>
      <c r="T832" s="196">
        <f t="shared" si="163"/>
        <v>0</v>
      </c>
      <c r="U832" s="35"/>
      <c r="V832" s="35"/>
      <c r="W832" s="35"/>
      <c r="X832" s="35"/>
      <c r="Y832" s="35"/>
      <c r="Z832" s="35"/>
      <c r="AA832" s="35"/>
      <c r="AB832" s="35"/>
      <c r="AC832" s="35"/>
      <c r="AD832" s="35"/>
      <c r="AE832" s="35"/>
      <c r="AR832" s="197" t="s">
        <v>373</v>
      </c>
      <c r="AT832" s="197" t="s">
        <v>250</v>
      </c>
      <c r="AU832" s="197" t="s">
        <v>85</v>
      </c>
      <c r="AY832" s="18" t="s">
        <v>158</v>
      </c>
      <c r="BE832" s="198">
        <f t="shared" si="164"/>
        <v>0</v>
      </c>
      <c r="BF832" s="198">
        <f t="shared" si="165"/>
        <v>0</v>
      </c>
      <c r="BG832" s="198">
        <f t="shared" si="166"/>
        <v>0</v>
      </c>
      <c r="BH832" s="198">
        <f t="shared" si="167"/>
        <v>0</v>
      </c>
      <c r="BI832" s="198">
        <f t="shared" si="168"/>
        <v>0</v>
      </c>
      <c r="BJ832" s="18" t="s">
        <v>8</v>
      </c>
      <c r="BK832" s="198">
        <f t="shared" si="169"/>
        <v>0</v>
      </c>
      <c r="BL832" s="18" t="s">
        <v>283</v>
      </c>
      <c r="BM832" s="197" t="s">
        <v>6387</v>
      </c>
    </row>
    <row r="833" spans="1:65" s="2" customFormat="1" ht="24">
      <c r="A833" s="35"/>
      <c r="B833" s="36"/>
      <c r="C833" s="247" t="s">
        <v>2534</v>
      </c>
      <c r="D833" s="247" t="s">
        <v>250</v>
      </c>
      <c r="E833" s="248" t="s">
        <v>6285</v>
      </c>
      <c r="F833" s="249" t="s">
        <v>3474</v>
      </c>
      <c r="G833" s="250" t="s">
        <v>498</v>
      </c>
      <c r="H833" s="251">
        <v>19</v>
      </c>
      <c r="I833" s="252"/>
      <c r="J833" s="251">
        <f t="shared" si="160"/>
        <v>0</v>
      </c>
      <c r="K833" s="249" t="s">
        <v>1</v>
      </c>
      <c r="L833" s="253"/>
      <c r="M833" s="254" t="s">
        <v>1</v>
      </c>
      <c r="N833" s="255" t="s">
        <v>41</v>
      </c>
      <c r="O833" s="72"/>
      <c r="P833" s="195">
        <f t="shared" si="161"/>
        <v>0</v>
      </c>
      <c r="Q833" s="195">
        <v>0</v>
      </c>
      <c r="R833" s="195">
        <f t="shared" si="162"/>
        <v>0</v>
      </c>
      <c r="S833" s="195">
        <v>0</v>
      </c>
      <c r="T833" s="196">
        <f t="shared" si="163"/>
        <v>0</v>
      </c>
      <c r="U833" s="35"/>
      <c r="V833" s="35"/>
      <c r="W833" s="35"/>
      <c r="X833" s="35"/>
      <c r="Y833" s="35"/>
      <c r="Z833" s="35"/>
      <c r="AA833" s="35"/>
      <c r="AB833" s="35"/>
      <c r="AC833" s="35"/>
      <c r="AD833" s="35"/>
      <c r="AE833" s="35"/>
      <c r="AR833" s="197" t="s">
        <v>373</v>
      </c>
      <c r="AT833" s="197" t="s">
        <v>250</v>
      </c>
      <c r="AU833" s="197" t="s">
        <v>85</v>
      </c>
      <c r="AY833" s="18" t="s">
        <v>158</v>
      </c>
      <c r="BE833" s="198">
        <f t="shared" si="164"/>
        <v>0</v>
      </c>
      <c r="BF833" s="198">
        <f t="shared" si="165"/>
        <v>0</v>
      </c>
      <c r="BG833" s="198">
        <f t="shared" si="166"/>
        <v>0</v>
      </c>
      <c r="BH833" s="198">
        <f t="shared" si="167"/>
        <v>0</v>
      </c>
      <c r="BI833" s="198">
        <f t="shared" si="168"/>
        <v>0</v>
      </c>
      <c r="BJ833" s="18" t="s">
        <v>8</v>
      </c>
      <c r="BK833" s="198">
        <f t="shared" si="169"/>
        <v>0</v>
      </c>
      <c r="BL833" s="18" t="s">
        <v>283</v>
      </c>
      <c r="BM833" s="197" t="s">
        <v>6388</v>
      </c>
    </row>
    <row r="834" spans="1:65" s="2" customFormat="1" ht="21.75" customHeight="1">
      <c r="A834" s="35"/>
      <c r="B834" s="36"/>
      <c r="C834" s="247" t="s">
        <v>2536</v>
      </c>
      <c r="D834" s="247" t="s">
        <v>250</v>
      </c>
      <c r="E834" s="248" t="s">
        <v>6389</v>
      </c>
      <c r="F834" s="249" t="s">
        <v>3591</v>
      </c>
      <c r="G834" s="250" t="s">
        <v>498</v>
      </c>
      <c r="H834" s="251">
        <v>1</v>
      </c>
      <c r="I834" s="252"/>
      <c r="J834" s="251">
        <f t="shared" si="160"/>
        <v>0</v>
      </c>
      <c r="K834" s="249" t="s">
        <v>1</v>
      </c>
      <c r="L834" s="253"/>
      <c r="M834" s="254" t="s">
        <v>1</v>
      </c>
      <c r="N834" s="255" t="s">
        <v>41</v>
      </c>
      <c r="O834" s="72"/>
      <c r="P834" s="195">
        <f t="shared" si="161"/>
        <v>0</v>
      </c>
      <c r="Q834" s="195">
        <v>0</v>
      </c>
      <c r="R834" s="195">
        <f t="shared" si="162"/>
        <v>0</v>
      </c>
      <c r="S834" s="195">
        <v>0</v>
      </c>
      <c r="T834" s="196">
        <f t="shared" si="163"/>
        <v>0</v>
      </c>
      <c r="U834" s="35"/>
      <c r="V834" s="35"/>
      <c r="W834" s="35"/>
      <c r="X834" s="35"/>
      <c r="Y834" s="35"/>
      <c r="Z834" s="35"/>
      <c r="AA834" s="35"/>
      <c r="AB834" s="35"/>
      <c r="AC834" s="35"/>
      <c r="AD834" s="35"/>
      <c r="AE834" s="35"/>
      <c r="AR834" s="197" t="s">
        <v>373</v>
      </c>
      <c r="AT834" s="197" t="s">
        <v>250</v>
      </c>
      <c r="AU834" s="197" t="s">
        <v>85</v>
      </c>
      <c r="AY834" s="18" t="s">
        <v>158</v>
      </c>
      <c r="BE834" s="198">
        <f t="shared" si="164"/>
        <v>0</v>
      </c>
      <c r="BF834" s="198">
        <f t="shared" si="165"/>
        <v>0</v>
      </c>
      <c r="BG834" s="198">
        <f t="shared" si="166"/>
        <v>0</v>
      </c>
      <c r="BH834" s="198">
        <f t="shared" si="167"/>
        <v>0</v>
      </c>
      <c r="BI834" s="198">
        <f t="shared" si="168"/>
        <v>0</v>
      </c>
      <c r="BJ834" s="18" t="s">
        <v>8</v>
      </c>
      <c r="BK834" s="198">
        <f t="shared" si="169"/>
        <v>0</v>
      </c>
      <c r="BL834" s="18" t="s">
        <v>283</v>
      </c>
      <c r="BM834" s="197" t="s">
        <v>6390</v>
      </c>
    </row>
    <row r="835" spans="1:65" s="2" customFormat="1" ht="21.75" customHeight="1">
      <c r="A835" s="35"/>
      <c r="B835" s="36"/>
      <c r="C835" s="247" t="s">
        <v>2538</v>
      </c>
      <c r="D835" s="247" t="s">
        <v>250</v>
      </c>
      <c r="E835" s="248" t="s">
        <v>6289</v>
      </c>
      <c r="F835" s="249" t="s">
        <v>6009</v>
      </c>
      <c r="G835" s="250" t="s">
        <v>498</v>
      </c>
      <c r="H835" s="251">
        <v>2</v>
      </c>
      <c r="I835" s="252"/>
      <c r="J835" s="251">
        <f t="shared" si="160"/>
        <v>0</v>
      </c>
      <c r="K835" s="249" t="s">
        <v>1</v>
      </c>
      <c r="L835" s="253"/>
      <c r="M835" s="254" t="s">
        <v>1</v>
      </c>
      <c r="N835" s="255" t="s">
        <v>41</v>
      </c>
      <c r="O835" s="72"/>
      <c r="P835" s="195">
        <f t="shared" si="161"/>
        <v>0</v>
      </c>
      <c r="Q835" s="195">
        <v>0</v>
      </c>
      <c r="R835" s="195">
        <f t="shared" si="162"/>
        <v>0</v>
      </c>
      <c r="S835" s="195">
        <v>0</v>
      </c>
      <c r="T835" s="196">
        <f t="shared" si="163"/>
        <v>0</v>
      </c>
      <c r="U835" s="35"/>
      <c r="V835" s="35"/>
      <c r="W835" s="35"/>
      <c r="X835" s="35"/>
      <c r="Y835" s="35"/>
      <c r="Z835" s="35"/>
      <c r="AA835" s="35"/>
      <c r="AB835" s="35"/>
      <c r="AC835" s="35"/>
      <c r="AD835" s="35"/>
      <c r="AE835" s="35"/>
      <c r="AR835" s="197" t="s">
        <v>373</v>
      </c>
      <c r="AT835" s="197" t="s">
        <v>250</v>
      </c>
      <c r="AU835" s="197" t="s">
        <v>85</v>
      </c>
      <c r="AY835" s="18" t="s">
        <v>158</v>
      </c>
      <c r="BE835" s="198">
        <f t="shared" si="164"/>
        <v>0</v>
      </c>
      <c r="BF835" s="198">
        <f t="shared" si="165"/>
        <v>0</v>
      </c>
      <c r="BG835" s="198">
        <f t="shared" si="166"/>
        <v>0</v>
      </c>
      <c r="BH835" s="198">
        <f t="shared" si="167"/>
        <v>0</v>
      </c>
      <c r="BI835" s="198">
        <f t="shared" si="168"/>
        <v>0</v>
      </c>
      <c r="BJ835" s="18" t="s">
        <v>8</v>
      </c>
      <c r="BK835" s="198">
        <f t="shared" si="169"/>
        <v>0</v>
      </c>
      <c r="BL835" s="18" t="s">
        <v>283</v>
      </c>
      <c r="BM835" s="197" t="s">
        <v>6391</v>
      </c>
    </row>
    <row r="836" spans="1:65" s="2" customFormat="1" ht="21.75" customHeight="1">
      <c r="A836" s="35"/>
      <c r="B836" s="36"/>
      <c r="C836" s="247" t="s">
        <v>2540</v>
      </c>
      <c r="D836" s="247" t="s">
        <v>250</v>
      </c>
      <c r="E836" s="248" t="s">
        <v>6392</v>
      </c>
      <c r="F836" s="249" t="s">
        <v>6143</v>
      </c>
      <c r="G836" s="250" t="s">
        <v>498</v>
      </c>
      <c r="H836" s="251">
        <v>4</v>
      </c>
      <c r="I836" s="252"/>
      <c r="J836" s="251">
        <f t="shared" si="160"/>
        <v>0</v>
      </c>
      <c r="K836" s="249" t="s">
        <v>1</v>
      </c>
      <c r="L836" s="253"/>
      <c r="M836" s="254" t="s">
        <v>1</v>
      </c>
      <c r="N836" s="255" t="s">
        <v>41</v>
      </c>
      <c r="O836" s="72"/>
      <c r="P836" s="195">
        <f t="shared" si="161"/>
        <v>0</v>
      </c>
      <c r="Q836" s="195">
        <v>0</v>
      </c>
      <c r="R836" s="195">
        <f t="shared" si="162"/>
        <v>0</v>
      </c>
      <c r="S836" s="195">
        <v>0</v>
      </c>
      <c r="T836" s="196">
        <f t="shared" si="163"/>
        <v>0</v>
      </c>
      <c r="U836" s="35"/>
      <c r="V836" s="35"/>
      <c r="W836" s="35"/>
      <c r="X836" s="35"/>
      <c r="Y836" s="35"/>
      <c r="Z836" s="35"/>
      <c r="AA836" s="35"/>
      <c r="AB836" s="35"/>
      <c r="AC836" s="35"/>
      <c r="AD836" s="35"/>
      <c r="AE836" s="35"/>
      <c r="AR836" s="197" t="s">
        <v>373</v>
      </c>
      <c r="AT836" s="197" t="s">
        <v>250</v>
      </c>
      <c r="AU836" s="197" t="s">
        <v>85</v>
      </c>
      <c r="AY836" s="18" t="s">
        <v>158</v>
      </c>
      <c r="BE836" s="198">
        <f t="shared" si="164"/>
        <v>0</v>
      </c>
      <c r="BF836" s="198">
        <f t="shared" si="165"/>
        <v>0</v>
      </c>
      <c r="BG836" s="198">
        <f t="shared" si="166"/>
        <v>0</v>
      </c>
      <c r="BH836" s="198">
        <f t="shared" si="167"/>
        <v>0</v>
      </c>
      <c r="BI836" s="198">
        <f t="shared" si="168"/>
        <v>0</v>
      </c>
      <c r="BJ836" s="18" t="s">
        <v>8</v>
      </c>
      <c r="BK836" s="198">
        <f t="shared" si="169"/>
        <v>0</v>
      </c>
      <c r="BL836" s="18" t="s">
        <v>283</v>
      </c>
      <c r="BM836" s="197" t="s">
        <v>6393</v>
      </c>
    </row>
    <row r="837" spans="1:65" s="2" customFormat="1" ht="24">
      <c r="A837" s="35"/>
      <c r="B837" s="36"/>
      <c r="C837" s="247" t="s">
        <v>2542</v>
      </c>
      <c r="D837" s="247" t="s">
        <v>250</v>
      </c>
      <c r="E837" s="248" t="s">
        <v>6291</v>
      </c>
      <c r="F837" s="249" t="s">
        <v>6012</v>
      </c>
      <c r="G837" s="250" t="s">
        <v>309</v>
      </c>
      <c r="H837" s="251">
        <v>8</v>
      </c>
      <c r="I837" s="252"/>
      <c r="J837" s="251">
        <f t="shared" si="160"/>
        <v>0</v>
      </c>
      <c r="K837" s="249" t="s">
        <v>1</v>
      </c>
      <c r="L837" s="253"/>
      <c r="M837" s="254" t="s">
        <v>1</v>
      </c>
      <c r="N837" s="255" t="s">
        <v>41</v>
      </c>
      <c r="O837" s="72"/>
      <c r="P837" s="195">
        <f t="shared" si="161"/>
        <v>0</v>
      </c>
      <c r="Q837" s="195">
        <v>0</v>
      </c>
      <c r="R837" s="195">
        <f t="shared" si="162"/>
        <v>0</v>
      </c>
      <c r="S837" s="195">
        <v>0</v>
      </c>
      <c r="T837" s="196">
        <f t="shared" si="163"/>
        <v>0</v>
      </c>
      <c r="U837" s="35"/>
      <c r="V837" s="35"/>
      <c r="W837" s="35"/>
      <c r="X837" s="35"/>
      <c r="Y837" s="35"/>
      <c r="Z837" s="35"/>
      <c r="AA837" s="35"/>
      <c r="AB837" s="35"/>
      <c r="AC837" s="35"/>
      <c r="AD837" s="35"/>
      <c r="AE837" s="35"/>
      <c r="AR837" s="197" t="s">
        <v>373</v>
      </c>
      <c r="AT837" s="197" t="s">
        <v>250</v>
      </c>
      <c r="AU837" s="197" t="s">
        <v>85</v>
      </c>
      <c r="AY837" s="18" t="s">
        <v>158</v>
      </c>
      <c r="BE837" s="198">
        <f t="shared" si="164"/>
        <v>0</v>
      </c>
      <c r="BF837" s="198">
        <f t="shared" si="165"/>
        <v>0</v>
      </c>
      <c r="BG837" s="198">
        <f t="shared" si="166"/>
        <v>0</v>
      </c>
      <c r="BH837" s="198">
        <f t="shared" si="167"/>
        <v>0</v>
      </c>
      <c r="BI837" s="198">
        <f t="shared" si="168"/>
        <v>0</v>
      </c>
      <c r="BJ837" s="18" t="s">
        <v>8</v>
      </c>
      <c r="BK837" s="198">
        <f t="shared" si="169"/>
        <v>0</v>
      </c>
      <c r="BL837" s="18" t="s">
        <v>283</v>
      </c>
      <c r="BM837" s="197" t="s">
        <v>6394</v>
      </c>
    </row>
    <row r="838" spans="1:65" s="2" customFormat="1" ht="24">
      <c r="A838" s="35"/>
      <c r="B838" s="36"/>
      <c r="C838" s="247" t="s">
        <v>2544</v>
      </c>
      <c r="D838" s="247" t="s">
        <v>250</v>
      </c>
      <c r="E838" s="248" t="s">
        <v>6293</v>
      </c>
      <c r="F838" s="249" t="s">
        <v>3486</v>
      </c>
      <c r="G838" s="250" t="s">
        <v>309</v>
      </c>
      <c r="H838" s="251">
        <v>3</v>
      </c>
      <c r="I838" s="252"/>
      <c r="J838" s="251">
        <f t="shared" si="160"/>
        <v>0</v>
      </c>
      <c r="K838" s="249" t="s">
        <v>1</v>
      </c>
      <c r="L838" s="253"/>
      <c r="M838" s="254" t="s">
        <v>1</v>
      </c>
      <c r="N838" s="255" t="s">
        <v>41</v>
      </c>
      <c r="O838" s="72"/>
      <c r="P838" s="195">
        <f t="shared" si="161"/>
        <v>0</v>
      </c>
      <c r="Q838" s="195">
        <v>0</v>
      </c>
      <c r="R838" s="195">
        <f t="shared" si="162"/>
        <v>0</v>
      </c>
      <c r="S838" s="195">
        <v>0</v>
      </c>
      <c r="T838" s="196">
        <f t="shared" si="163"/>
        <v>0</v>
      </c>
      <c r="U838" s="35"/>
      <c r="V838" s="35"/>
      <c r="W838" s="35"/>
      <c r="X838" s="35"/>
      <c r="Y838" s="35"/>
      <c r="Z838" s="35"/>
      <c r="AA838" s="35"/>
      <c r="AB838" s="35"/>
      <c r="AC838" s="35"/>
      <c r="AD838" s="35"/>
      <c r="AE838" s="35"/>
      <c r="AR838" s="197" t="s">
        <v>373</v>
      </c>
      <c r="AT838" s="197" t="s">
        <v>250</v>
      </c>
      <c r="AU838" s="197" t="s">
        <v>85</v>
      </c>
      <c r="AY838" s="18" t="s">
        <v>158</v>
      </c>
      <c r="BE838" s="198">
        <f t="shared" si="164"/>
        <v>0</v>
      </c>
      <c r="BF838" s="198">
        <f t="shared" si="165"/>
        <v>0</v>
      </c>
      <c r="BG838" s="198">
        <f t="shared" si="166"/>
        <v>0</v>
      </c>
      <c r="BH838" s="198">
        <f t="shared" si="167"/>
        <v>0</v>
      </c>
      <c r="BI838" s="198">
        <f t="shared" si="168"/>
        <v>0</v>
      </c>
      <c r="BJ838" s="18" t="s">
        <v>8</v>
      </c>
      <c r="BK838" s="198">
        <f t="shared" si="169"/>
        <v>0</v>
      </c>
      <c r="BL838" s="18" t="s">
        <v>283</v>
      </c>
      <c r="BM838" s="197" t="s">
        <v>6395</v>
      </c>
    </row>
    <row r="839" spans="1:65" s="2" customFormat="1" ht="24">
      <c r="A839" s="35"/>
      <c r="B839" s="36"/>
      <c r="C839" s="247" t="s">
        <v>2546</v>
      </c>
      <c r="D839" s="247" t="s">
        <v>250</v>
      </c>
      <c r="E839" s="248" t="s">
        <v>6295</v>
      </c>
      <c r="F839" s="249" t="s">
        <v>3494</v>
      </c>
      <c r="G839" s="250" t="s">
        <v>309</v>
      </c>
      <c r="H839" s="251">
        <v>21</v>
      </c>
      <c r="I839" s="252"/>
      <c r="J839" s="251">
        <f t="shared" si="160"/>
        <v>0</v>
      </c>
      <c r="K839" s="249" t="s">
        <v>1</v>
      </c>
      <c r="L839" s="253"/>
      <c r="M839" s="254" t="s">
        <v>1</v>
      </c>
      <c r="N839" s="255" t="s">
        <v>41</v>
      </c>
      <c r="O839" s="72"/>
      <c r="P839" s="195">
        <f t="shared" si="161"/>
        <v>0</v>
      </c>
      <c r="Q839" s="195">
        <v>0</v>
      </c>
      <c r="R839" s="195">
        <f t="shared" si="162"/>
        <v>0</v>
      </c>
      <c r="S839" s="195">
        <v>0</v>
      </c>
      <c r="T839" s="196">
        <f t="shared" si="163"/>
        <v>0</v>
      </c>
      <c r="U839" s="35"/>
      <c r="V839" s="35"/>
      <c r="W839" s="35"/>
      <c r="X839" s="35"/>
      <c r="Y839" s="35"/>
      <c r="Z839" s="35"/>
      <c r="AA839" s="35"/>
      <c r="AB839" s="35"/>
      <c r="AC839" s="35"/>
      <c r="AD839" s="35"/>
      <c r="AE839" s="35"/>
      <c r="AR839" s="197" t="s">
        <v>373</v>
      </c>
      <c r="AT839" s="197" t="s">
        <v>250</v>
      </c>
      <c r="AU839" s="197" t="s">
        <v>85</v>
      </c>
      <c r="AY839" s="18" t="s">
        <v>158</v>
      </c>
      <c r="BE839" s="198">
        <f t="shared" si="164"/>
        <v>0</v>
      </c>
      <c r="BF839" s="198">
        <f t="shared" si="165"/>
        <v>0</v>
      </c>
      <c r="BG839" s="198">
        <f t="shared" si="166"/>
        <v>0</v>
      </c>
      <c r="BH839" s="198">
        <f t="shared" si="167"/>
        <v>0</v>
      </c>
      <c r="BI839" s="198">
        <f t="shared" si="168"/>
        <v>0</v>
      </c>
      <c r="BJ839" s="18" t="s">
        <v>8</v>
      </c>
      <c r="BK839" s="198">
        <f t="shared" si="169"/>
        <v>0</v>
      </c>
      <c r="BL839" s="18" t="s">
        <v>283</v>
      </c>
      <c r="BM839" s="197" t="s">
        <v>6396</v>
      </c>
    </row>
    <row r="840" spans="1:65" s="2" customFormat="1" ht="24">
      <c r="A840" s="35"/>
      <c r="B840" s="36"/>
      <c r="C840" s="247" t="s">
        <v>2548</v>
      </c>
      <c r="D840" s="247" t="s">
        <v>250</v>
      </c>
      <c r="E840" s="248" t="s">
        <v>6397</v>
      </c>
      <c r="F840" s="249" t="s">
        <v>3604</v>
      </c>
      <c r="G840" s="250" t="s">
        <v>309</v>
      </c>
      <c r="H840" s="251">
        <v>13</v>
      </c>
      <c r="I840" s="252"/>
      <c r="J840" s="251">
        <f t="shared" si="160"/>
        <v>0</v>
      </c>
      <c r="K840" s="249" t="s">
        <v>1</v>
      </c>
      <c r="L840" s="253"/>
      <c r="M840" s="254" t="s">
        <v>1</v>
      </c>
      <c r="N840" s="255" t="s">
        <v>41</v>
      </c>
      <c r="O840" s="72"/>
      <c r="P840" s="195">
        <f t="shared" si="161"/>
        <v>0</v>
      </c>
      <c r="Q840" s="195">
        <v>0</v>
      </c>
      <c r="R840" s="195">
        <f t="shared" si="162"/>
        <v>0</v>
      </c>
      <c r="S840" s="195">
        <v>0</v>
      </c>
      <c r="T840" s="196">
        <f t="shared" si="163"/>
        <v>0</v>
      </c>
      <c r="U840" s="35"/>
      <c r="V840" s="35"/>
      <c r="W840" s="35"/>
      <c r="X840" s="35"/>
      <c r="Y840" s="35"/>
      <c r="Z840" s="35"/>
      <c r="AA840" s="35"/>
      <c r="AB840" s="35"/>
      <c r="AC840" s="35"/>
      <c r="AD840" s="35"/>
      <c r="AE840" s="35"/>
      <c r="AR840" s="197" t="s">
        <v>373</v>
      </c>
      <c r="AT840" s="197" t="s">
        <v>250</v>
      </c>
      <c r="AU840" s="197" t="s">
        <v>85</v>
      </c>
      <c r="AY840" s="18" t="s">
        <v>158</v>
      </c>
      <c r="BE840" s="198">
        <f t="shared" si="164"/>
        <v>0</v>
      </c>
      <c r="BF840" s="198">
        <f t="shared" si="165"/>
        <v>0</v>
      </c>
      <c r="BG840" s="198">
        <f t="shared" si="166"/>
        <v>0</v>
      </c>
      <c r="BH840" s="198">
        <f t="shared" si="167"/>
        <v>0</v>
      </c>
      <c r="BI840" s="198">
        <f t="shared" si="168"/>
        <v>0</v>
      </c>
      <c r="BJ840" s="18" t="s">
        <v>8</v>
      </c>
      <c r="BK840" s="198">
        <f t="shared" si="169"/>
        <v>0</v>
      </c>
      <c r="BL840" s="18" t="s">
        <v>283</v>
      </c>
      <c r="BM840" s="197" t="s">
        <v>6398</v>
      </c>
    </row>
    <row r="841" spans="1:65" s="2" customFormat="1" ht="24">
      <c r="A841" s="35"/>
      <c r="B841" s="36"/>
      <c r="C841" s="247" t="s">
        <v>2550</v>
      </c>
      <c r="D841" s="247" t="s">
        <v>250</v>
      </c>
      <c r="E841" s="248" t="s">
        <v>6297</v>
      </c>
      <c r="F841" s="249" t="s">
        <v>3502</v>
      </c>
      <c r="G841" s="250" t="s">
        <v>309</v>
      </c>
      <c r="H841" s="251">
        <v>33</v>
      </c>
      <c r="I841" s="252"/>
      <c r="J841" s="251">
        <f t="shared" si="160"/>
        <v>0</v>
      </c>
      <c r="K841" s="249" t="s">
        <v>1</v>
      </c>
      <c r="L841" s="253"/>
      <c r="M841" s="254" t="s">
        <v>1</v>
      </c>
      <c r="N841" s="255" t="s">
        <v>41</v>
      </c>
      <c r="O841" s="72"/>
      <c r="P841" s="195">
        <f t="shared" si="161"/>
        <v>0</v>
      </c>
      <c r="Q841" s="195">
        <v>0</v>
      </c>
      <c r="R841" s="195">
        <f t="shared" si="162"/>
        <v>0</v>
      </c>
      <c r="S841" s="195">
        <v>0</v>
      </c>
      <c r="T841" s="196">
        <f t="shared" si="163"/>
        <v>0</v>
      </c>
      <c r="U841" s="35"/>
      <c r="V841" s="35"/>
      <c r="W841" s="35"/>
      <c r="X841" s="35"/>
      <c r="Y841" s="35"/>
      <c r="Z841" s="35"/>
      <c r="AA841" s="35"/>
      <c r="AB841" s="35"/>
      <c r="AC841" s="35"/>
      <c r="AD841" s="35"/>
      <c r="AE841" s="35"/>
      <c r="AR841" s="197" t="s">
        <v>373</v>
      </c>
      <c r="AT841" s="197" t="s">
        <v>250</v>
      </c>
      <c r="AU841" s="197" t="s">
        <v>85</v>
      </c>
      <c r="AY841" s="18" t="s">
        <v>158</v>
      </c>
      <c r="BE841" s="198">
        <f t="shared" si="164"/>
        <v>0</v>
      </c>
      <c r="BF841" s="198">
        <f t="shared" si="165"/>
        <v>0</v>
      </c>
      <c r="BG841" s="198">
        <f t="shared" si="166"/>
        <v>0</v>
      </c>
      <c r="BH841" s="198">
        <f t="shared" si="167"/>
        <v>0</v>
      </c>
      <c r="BI841" s="198">
        <f t="shared" si="168"/>
        <v>0</v>
      </c>
      <c r="BJ841" s="18" t="s">
        <v>8</v>
      </c>
      <c r="BK841" s="198">
        <f t="shared" si="169"/>
        <v>0</v>
      </c>
      <c r="BL841" s="18" t="s">
        <v>283</v>
      </c>
      <c r="BM841" s="197" t="s">
        <v>6399</v>
      </c>
    </row>
    <row r="842" spans="1:65" s="2" customFormat="1" ht="24">
      <c r="A842" s="35"/>
      <c r="B842" s="36"/>
      <c r="C842" s="247" t="s">
        <v>2554</v>
      </c>
      <c r="D842" s="247" t="s">
        <v>250</v>
      </c>
      <c r="E842" s="248" t="s">
        <v>6299</v>
      </c>
      <c r="F842" s="249" t="s">
        <v>3506</v>
      </c>
      <c r="G842" s="250" t="s">
        <v>309</v>
      </c>
      <c r="H842" s="251">
        <v>6</v>
      </c>
      <c r="I842" s="252"/>
      <c r="J842" s="251">
        <f t="shared" si="160"/>
        <v>0</v>
      </c>
      <c r="K842" s="249" t="s">
        <v>1</v>
      </c>
      <c r="L842" s="253"/>
      <c r="M842" s="254" t="s">
        <v>1</v>
      </c>
      <c r="N842" s="255" t="s">
        <v>41</v>
      </c>
      <c r="O842" s="72"/>
      <c r="P842" s="195">
        <f t="shared" si="161"/>
        <v>0</v>
      </c>
      <c r="Q842" s="195">
        <v>0</v>
      </c>
      <c r="R842" s="195">
        <f t="shared" si="162"/>
        <v>0</v>
      </c>
      <c r="S842" s="195">
        <v>0</v>
      </c>
      <c r="T842" s="196">
        <f t="shared" si="163"/>
        <v>0</v>
      </c>
      <c r="U842" s="35"/>
      <c r="V842" s="35"/>
      <c r="W842" s="35"/>
      <c r="X842" s="35"/>
      <c r="Y842" s="35"/>
      <c r="Z842" s="35"/>
      <c r="AA842" s="35"/>
      <c r="AB842" s="35"/>
      <c r="AC842" s="35"/>
      <c r="AD842" s="35"/>
      <c r="AE842" s="35"/>
      <c r="AR842" s="197" t="s">
        <v>373</v>
      </c>
      <c r="AT842" s="197" t="s">
        <v>250</v>
      </c>
      <c r="AU842" s="197" t="s">
        <v>85</v>
      </c>
      <c r="AY842" s="18" t="s">
        <v>158</v>
      </c>
      <c r="BE842" s="198">
        <f t="shared" si="164"/>
        <v>0</v>
      </c>
      <c r="BF842" s="198">
        <f t="shared" si="165"/>
        <v>0</v>
      </c>
      <c r="BG842" s="198">
        <f t="shared" si="166"/>
        <v>0</v>
      </c>
      <c r="BH842" s="198">
        <f t="shared" si="167"/>
        <v>0</v>
      </c>
      <c r="BI842" s="198">
        <f t="shared" si="168"/>
        <v>0</v>
      </c>
      <c r="BJ842" s="18" t="s">
        <v>8</v>
      </c>
      <c r="BK842" s="198">
        <f t="shared" si="169"/>
        <v>0</v>
      </c>
      <c r="BL842" s="18" t="s">
        <v>283</v>
      </c>
      <c r="BM842" s="197" t="s">
        <v>6400</v>
      </c>
    </row>
    <row r="843" spans="1:65" s="2" customFormat="1" ht="24">
      <c r="A843" s="35"/>
      <c r="B843" s="36"/>
      <c r="C843" s="247" t="s">
        <v>2556</v>
      </c>
      <c r="D843" s="247" t="s">
        <v>250</v>
      </c>
      <c r="E843" s="248" t="s">
        <v>6301</v>
      </c>
      <c r="F843" s="249" t="s">
        <v>3510</v>
      </c>
      <c r="G843" s="250" t="s">
        <v>309</v>
      </c>
      <c r="H843" s="251">
        <v>2</v>
      </c>
      <c r="I843" s="252"/>
      <c r="J843" s="251">
        <f t="shared" si="160"/>
        <v>0</v>
      </c>
      <c r="K843" s="249" t="s">
        <v>1</v>
      </c>
      <c r="L843" s="253"/>
      <c r="M843" s="254" t="s">
        <v>1</v>
      </c>
      <c r="N843" s="255" t="s">
        <v>41</v>
      </c>
      <c r="O843" s="72"/>
      <c r="P843" s="195">
        <f t="shared" si="161"/>
        <v>0</v>
      </c>
      <c r="Q843" s="195">
        <v>0</v>
      </c>
      <c r="R843" s="195">
        <f t="shared" si="162"/>
        <v>0</v>
      </c>
      <c r="S843" s="195">
        <v>0</v>
      </c>
      <c r="T843" s="196">
        <f t="shared" si="163"/>
        <v>0</v>
      </c>
      <c r="U843" s="35"/>
      <c r="V843" s="35"/>
      <c r="W843" s="35"/>
      <c r="X843" s="35"/>
      <c r="Y843" s="35"/>
      <c r="Z843" s="35"/>
      <c r="AA843" s="35"/>
      <c r="AB843" s="35"/>
      <c r="AC843" s="35"/>
      <c r="AD843" s="35"/>
      <c r="AE843" s="35"/>
      <c r="AR843" s="197" t="s">
        <v>373</v>
      </c>
      <c r="AT843" s="197" t="s">
        <v>250</v>
      </c>
      <c r="AU843" s="197" t="s">
        <v>85</v>
      </c>
      <c r="AY843" s="18" t="s">
        <v>158</v>
      </c>
      <c r="BE843" s="198">
        <f t="shared" si="164"/>
        <v>0</v>
      </c>
      <c r="BF843" s="198">
        <f t="shared" si="165"/>
        <v>0</v>
      </c>
      <c r="BG843" s="198">
        <f t="shared" si="166"/>
        <v>0</v>
      </c>
      <c r="BH843" s="198">
        <f t="shared" si="167"/>
        <v>0</v>
      </c>
      <c r="BI843" s="198">
        <f t="shared" si="168"/>
        <v>0</v>
      </c>
      <c r="BJ843" s="18" t="s">
        <v>8</v>
      </c>
      <c r="BK843" s="198">
        <f t="shared" si="169"/>
        <v>0</v>
      </c>
      <c r="BL843" s="18" t="s">
        <v>283</v>
      </c>
      <c r="BM843" s="197" t="s">
        <v>6401</v>
      </c>
    </row>
    <row r="844" spans="1:65" s="2" customFormat="1" ht="16.5" customHeight="1">
      <c r="A844" s="35"/>
      <c r="B844" s="36"/>
      <c r="C844" s="247" t="s">
        <v>2558</v>
      </c>
      <c r="D844" s="247" t="s">
        <v>250</v>
      </c>
      <c r="E844" s="248" t="s">
        <v>3715</v>
      </c>
      <c r="F844" s="249" t="s">
        <v>1738</v>
      </c>
      <c r="G844" s="250" t="s">
        <v>1739</v>
      </c>
      <c r="H844" s="251">
        <v>50</v>
      </c>
      <c r="I844" s="252"/>
      <c r="J844" s="251">
        <f t="shared" si="160"/>
        <v>0</v>
      </c>
      <c r="K844" s="249" t="s">
        <v>1</v>
      </c>
      <c r="L844" s="253"/>
      <c r="M844" s="254" t="s">
        <v>1</v>
      </c>
      <c r="N844" s="255" t="s">
        <v>41</v>
      </c>
      <c r="O844" s="72"/>
      <c r="P844" s="195">
        <f t="shared" si="161"/>
        <v>0</v>
      </c>
      <c r="Q844" s="195">
        <v>0</v>
      </c>
      <c r="R844" s="195">
        <f t="shared" si="162"/>
        <v>0</v>
      </c>
      <c r="S844" s="195">
        <v>0</v>
      </c>
      <c r="T844" s="196">
        <f t="shared" si="163"/>
        <v>0</v>
      </c>
      <c r="U844" s="35"/>
      <c r="V844" s="35"/>
      <c r="W844" s="35"/>
      <c r="X844" s="35"/>
      <c r="Y844" s="35"/>
      <c r="Z844" s="35"/>
      <c r="AA844" s="35"/>
      <c r="AB844" s="35"/>
      <c r="AC844" s="35"/>
      <c r="AD844" s="35"/>
      <c r="AE844" s="35"/>
      <c r="AR844" s="197" t="s">
        <v>373</v>
      </c>
      <c r="AT844" s="197" t="s">
        <v>250</v>
      </c>
      <c r="AU844" s="197" t="s">
        <v>85</v>
      </c>
      <c r="AY844" s="18" t="s">
        <v>158</v>
      </c>
      <c r="BE844" s="198">
        <f t="shared" si="164"/>
        <v>0</v>
      </c>
      <c r="BF844" s="198">
        <f t="shared" si="165"/>
        <v>0</v>
      </c>
      <c r="BG844" s="198">
        <f t="shared" si="166"/>
        <v>0</v>
      </c>
      <c r="BH844" s="198">
        <f t="shared" si="167"/>
        <v>0</v>
      </c>
      <c r="BI844" s="198">
        <f t="shared" si="168"/>
        <v>0</v>
      </c>
      <c r="BJ844" s="18" t="s">
        <v>8</v>
      </c>
      <c r="BK844" s="198">
        <f t="shared" si="169"/>
        <v>0</v>
      </c>
      <c r="BL844" s="18" t="s">
        <v>283</v>
      </c>
      <c r="BM844" s="197" t="s">
        <v>6402</v>
      </c>
    </row>
    <row r="845" spans="1:65" s="2" customFormat="1" ht="24">
      <c r="A845" s="35"/>
      <c r="B845" s="36"/>
      <c r="C845" s="247" t="s">
        <v>2560</v>
      </c>
      <c r="D845" s="247" t="s">
        <v>250</v>
      </c>
      <c r="E845" s="248" t="s">
        <v>3275</v>
      </c>
      <c r="F845" s="249" t="s">
        <v>3126</v>
      </c>
      <c r="G845" s="250" t="s">
        <v>163</v>
      </c>
      <c r="H845" s="251">
        <v>40</v>
      </c>
      <c r="I845" s="252"/>
      <c r="J845" s="251">
        <f t="shared" si="160"/>
        <v>0</v>
      </c>
      <c r="K845" s="249" t="s">
        <v>1</v>
      </c>
      <c r="L845" s="253"/>
      <c r="M845" s="254" t="s">
        <v>1</v>
      </c>
      <c r="N845" s="255" t="s">
        <v>41</v>
      </c>
      <c r="O845" s="72"/>
      <c r="P845" s="195">
        <f t="shared" si="161"/>
        <v>0</v>
      </c>
      <c r="Q845" s="195">
        <v>0</v>
      </c>
      <c r="R845" s="195">
        <f t="shared" si="162"/>
        <v>0</v>
      </c>
      <c r="S845" s="195">
        <v>0</v>
      </c>
      <c r="T845" s="196">
        <f t="shared" si="163"/>
        <v>0</v>
      </c>
      <c r="U845" s="35"/>
      <c r="V845" s="35"/>
      <c r="W845" s="35"/>
      <c r="X845" s="35"/>
      <c r="Y845" s="35"/>
      <c r="Z845" s="35"/>
      <c r="AA845" s="35"/>
      <c r="AB845" s="35"/>
      <c r="AC845" s="35"/>
      <c r="AD845" s="35"/>
      <c r="AE845" s="35"/>
      <c r="AR845" s="197" t="s">
        <v>373</v>
      </c>
      <c r="AT845" s="197" t="s">
        <v>250</v>
      </c>
      <c r="AU845" s="197" t="s">
        <v>85</v>
      </c>
      <c r="AY845" s="18" t="s">
        <v>158</v>
      </c>
      <c r="BE845" s="198">
        <f t="shared" si="164"/>
        <v>0</v>
      </c>
      <c r="BF845" s="198">
        <f t="shared" si="165"/>
        <v>0</v>
      </c>
      <c r="BG845" s="198">
        <f t="shared" si="166"/>
        <v>0</v>
      </c>
      <c r="BH845" s="198">
        <f t="shared" si="167"/>
        <v>0</v>
      </c>
      <c r="BI845" s="198">
        <f t="shared" si="168"/>
        <v>0</v>
      </c>
      <c r="BJ845" s="18" t="s">
        <v>8</v>
      </c>
      <c r="BK845" s="198">
        <f t="shared" si="169"/>
        <v>0</v>
      </c>
      <c r="BL845" s="18" t="s">
        <v>283</v>
      </c>
      <c r="BM845" s="197" t="s">
        <v>6403</v>
      </c>
    </row>
    <row r="846" spans="1:65" s="2" customFormat="1" ht="16.5" customHeight="1">
      <c r="A846" s="35"/>
      <c r="B846" s="36"/>
      <c r="C846" s="247" t="s">
        <v>2562</v>
      </c>
      <c r="D846" s="247" t="s">
        <v>250</v>
      </c>
      <c r="E846" s="248" t="s">
        <v>6404</v>
      </c>
      <c r="F846" s="249" t="s">
        <v>6155</v>
      </c>
      <c r="G846" s="250" t="s">
        <v>1718</v>
      </c>
      <c r="H846" s="251">
        <v>4</v>
      </c>
      <c r="I846" s="252"/>
      <c r="J846" s="251">
        <f t="shared" ref="J846:J877" si="170">ROUND(I846*H846,0)</f>
        <v>0</v>
      </c>
      <c r="K846" s="249" t="s">
        <v>1</v>
      </c>
      <c r="L846" s="253"/>
      <c r="M846" s="254" t="s">
        <v>1</v>
      </c>
      <c r="N846" s="255" t="s">
        <v>41</v>
      </c>
      <c r="O846" s="72"/>
      <c r="P846" s="195">
        <f t="shared" ref="P846:P877" si="171">O846*H846</f>
        <v>0</v>
      </c>
      <c r="Q846" s="195">
        <v>0</v>
      </c>
      <c r="R846" s="195">
        <f t="shared" ref="R846:R877" si="172">Q846*H846</f>
        <v>0</v>
      </c>
      <c r="S846" s="195">
        <v>0</v>
      </c>
      <c r="T846" s="196">
        <f t="shared" ref="T846:T877" si="173">S846*H846</f>
        <v>0</v>
      </c>
      <c r="U846" s="35"/>
      <c r="V846" s="35"/>
      <c r="W846" s="35"/>
      <c r="X846" s="35"/>
      <c r="Y846" s="35"/>
      <c r="Z846" s="35"/>
      <c r="AA846" s="35"/>
      <c r="AB846" s="35"/>
      <c r="AC846" s="35"/>
      <c r="AD846" s="35"/>
      <c r="AE846" s="35"/>
      <c r="AR846" s="197" t="s">
        <v>373</v>
      </c>
      <c r="AT846" s="197" t="s">
        <v>250</v>
      </c>
      <c r="AU846" s="197" t="s">
        <v>85</v>
      </c>
      <c r="AY846" s="18" t="s">
        <v>158</v>
      </c>
      <c r="BE846" s="198">
        <f t="shared" ref="BE846:BE853" si="174">IF(N846="základní",J846,0)</f>
        <v>0</v>
      </c>
      <c r="BF846" s="198">
        <f t="shared" ref="BF846:BF853" si="175">IF(N846="snížená",J846,0)</f>
        <v>0</v>
      </c>
      <c r="BG846" s="198">
        <f t="shared" ref="BG846:BG853" si="176">IF(N846="zákl. přenesená",J846,0)</f>
        <v>0</v>
      </c>
      <c r="BH846" s="198">
        <f t="shared" ref="BH846:BH853" si="177">IF(N846="sníž. přenesená",J846,0)</f>
        <v>0</v>
      </c>
      <c r="BI846" s="198">
        <f t="shared" ref="BI846:BI853" si="178">IF(N846="nulová",J846,0)</f>
        <v>0</v>
      </c>
      <c r="BJ846" s="18" t="s">
        <v>8</v>
      </c>
      <c r="BK846" s="198">
        <f t="shared" ref="BK846:BK853" si="179">ROUND(I846*H846,0)</f>
        <v>0</v>
      </c>
      <c r="BL846" s="18" t="s">
        <v>283</v>
      </c>
      <c r="BM846" s="197" t="s">
        <v>6405</v>
      </c>
    </row>
    <row r="847" spans="1:65" s="2" customFormat="1" ht="16.5" customHeight="1">
      <c r="A847" s="35"/>
      <c r="B847" s="36"/>
      <c r="C847" s="247" t="s">
        <v>2564</v>
      </c>
      <c r="D847" s="247" t="s">
        <v>250</v>
      </c>
      <c r="E847" s="248" t="s">
        <v>6406</v>
      </c>
      <c r="F847" s="249" t="s">
        <v>3134</v>
      </c>
      <c r="G847" s="250" t="s">
        <v>498</v>
      </c>
      <c r="H847" s="251">
        <v>1</v>
      </c>
      <c r="I847" s="252"/>
      <c r="J847" s="251">
        <f t="shared" si="170"/>
        <v>0</v>
      </c>
      <c r="K847" s="249" t="s">
        <v>1</v>
      </c>
      <c r="L847" s="253"/>
      <c r="M847" s="254" t="s">
        <v>1</v>
      </c>
      <c r="N847" s="255" t="s">
        <v>41</v>
      </c>
      <c r="O847" s="72"/>
      <c r="P847" s="195">
        <f t="shared" si="171"/>
        <v>0</v>
      </c>
      <c r="Q847" s="195">
        <v>0</v>
      </c>
      <c r="R847" s="195">
        <f t="shared" si="172"/>
        <v>0</v>
      </c>
      <c r="S847" s="195">
        <v>0</v>
      </c>
      <c r="T847" s="196">
        <f t="shared" si="173"/>
        <v>0</v>
      </c>
      <c r="U847" s="35"/>
      <c r="V847" s="35"/>
      <c r="W847" s="35"/>
      <c r="X847" s="35"/>
      <c r="Y847" s="35"/>
      <c r="Z847" s="35"/>
      <c r="AA847" s="35"/>
      <c r="AB847" s="35"/>
      <c r="AC847" s="35"/>
      <c r="AD847" s="35"/>
      <c r="AE847" s="35"/>
      <c r="AR847" s="197" t="s">
        <v>373</v>
      </c>
      <c r="AT847" s="197" t="s">
        <v>250</v>
      </c>
      <c r="AU847" s="197" t="s">
        <v>85</v>
      </c>
      <c r="AY847" s="18" t="s">
        <v>158</v>
      </c>
      <c r="BE847" s="198">
        <f t="shared" si="174"/>
        <v>0</v>
      </c>
      <c r="BF847" s="198">
        <f t="shared" si="175"/>
        <v>0</v>
      </c>
      <c r="BG847" s="198">
        <f t="shared" si="176"/>
        <v>0</v>
      </c>
      <c r="BH847" s="198">
        <f t="shared" si="177"/>
        <v>0</v>
      </c>
      <c r="BI847" s="198">
        <f t="shared" si="178"/>
        <v>0</v>
      </c>
      <c r="BJ847" s="18" t="s">
        <v>8</v>
      </c>
      <c r="BK847" s="198">
        <f t="shared" si="179"/>
        <v>0</v>
      </c>
      <c r="BL847" s="18" t="s">
        <v>283</v>
      </c>
      <c r="BM847" s="197" t="s">
        <v>6407</v>
      </c>
    </row>
    <row r="848" spans="1:65" s="2" customFormat="1" ht="16.5" customHeight="1">
      <c r="A848" s="35"/>
      <c r="B848" s="36"/>
      <c r="C848" s="247" t="s">
        <v>2568</v>
      </c>
      <c r="D848" s="247" t="s">
        <v>250</v>
      </c>
      <c r="E848" s="248" t="s">
        <v>4425</v>
      </c>
      <c r="F848" s="249" t="s">
        <v>1743</v>
      </c>
      <c r="G848" s="250" t="s">
        <v>498</v>
      </c>
      <c r="H848" s="251">
        <v>1</v>
      </c>
      <c r="I848" s="252"/>
      <c r="J848" s="251">
        <f t="shared" si="170"/>
        <v>0</v>
      </c>
      <c r="K848" s="249" t="s">
        <v>1</v>
      </c>
      <c r="L848" s="253"/>
      <c r="M848" s="254" t="s">
        <v>1</v>
      </c>
      <c r="N848" s="255" t="s">
        <v>41</v>
      </c>
      <c r="O848" s="72"/>
      <c r="P848" s="195">
        <f t="shared" si="171"/>
        <v>0</v>
      </c>
      <c r="Q848" s="195">
        <v>0</v>
      </c>
      <c r="R848" s="195">
        <f t="shared" si="172"/>
        <v>0</v>
      </c>
      <c r="S848" s="195">
        <v>0</v>
      </c>
      <c r="T848" s="196">
        <f t="shared" si="173"/>
        <v>0</v>
      </c>
      <c r="U848" s="35"/>
      <c r="V848" s="35"/>
      <c r="W848" s="35"/>
      <c r="X848" s="35"/>
      <c r="Y848" s="35"/>
      <c r="Z848" s="35"/>
      <c r="AA848" s="35"/>
      <c r="AB848" s="35"/>
      <c r="AC848" s="35"/>
      <c r="AD848" s="35"/>
      <c r="AE848" s="35"/>
      <c r="AR848" s="197" t="s">
        <v>373</v>
      </c>
      <c r="AT848" s="197" t="s">
        <v>250</v>
      </c>
      <c r="AU848" s="197" t="s">
        <v>85</v>
      </c>
      <c r="AY848" s="18" t="s">
        <v>158</v>
      </c>
      <c r="BE848" s="198">
        <f t="shared" si="174"/>
        <v>0</v>
      </c>
      <c r="BF848" s="198">
        <f t="shared" si="175"/>
        <v>0</v>
      </c>
      <c r="BG848" s="198">
        <f t="shared" si="176"/>
        <v>0</v>
      </c>
      <c r="BH848" s="198">
        <f t="shared" si="177"/>
        <v>0</v>
      </c>
      <c r="BI848" s="198">
        <f t="shared" si="178"/>
        <v>0</v>
      </c>
      <c r="BJ848" s="18" t="s">
        <v>8</v>
      </c>
      <c r="BK848" s="198">
        <f t="shared" si="179"/>
        <v>0</v>
      </c>
      <c r="BL848" s="18" t="s">
        <v>283</v>
      </c>
      <c r="BM848" s="197" t="s">
        <v>6408</v>
      </c>
    </row>
    <row r="849" spans="1:65" s="2" customFormat="1" ht="16.5" customHeight="1">
      <c r="A849" s="35"/>
      <c r="B849" s="36"/>
      <c r="C849" s="247" t="s">
        <v>2570</v>
      </c>
      <c r="D849" s="247" t="s">
        <v>250</v>
      </c>
      <c r="E849" s="248" t="s">
        <v>4428</v>
      </c>
      <c r="F849" s="249" t="s">
        <v>1752</v>
      </c>
      <c r="G849" s="250" t="s">
        <v>498</v>
      </c>
      <c r="H849" s="251">
        <v>1</v>
      </c>
      <c r="I849" s="252"/>
      <c r="J849" s="251">
        <f t="shared" si="170"/>
        <v>0</v>
      </c>
      <c r="K849" s="249" t="s">
        <v>1</v>
      </c>
      <c r="L849" s="253"/>
      <c r="M849" s="254" t="s">
        <v>1</v>
      </c>
      <c r="N849" s="255" t="s">
        <v>41</v>
      </c>
      <c r="O849" s="72"/>
      <c r="P849" s="195">
        <f t="shared" si="171"/>
        <v>0</v>
      </c>
      <c r="Q849" s="195">
        <v>0</v>
      </c>
      <c r="R849" s="195">
        <f t="shared" si="172"/>
        <v>0</v>
      </c>
      <c r="S849" s="195">
        <v>0</v>
      </c>
      <c r="T849" s="196">
        <f t="shared" si="173"/>
        <v>0</v>
      </c>
      <c r="U849" s="35"/>
      <c r="V849" s="35"/>
      <c r="W849" s="35"/>
      <c r="X849" s="35"/>
      <c r="Y849" s="35"/>
      <c r="Z849" s="35"/>
      <c r="AA849" s="35"/>
      <c r="AB849" s="35"/>
      <c r="AC849" s="35"/>
      <c r="AD849" s="35"/>
      <c r="AE849" s="35"/>
      <c r="AR849" s="197" t="s">
        <v>373</v>
      </c>
      <c r="AT849" s="197" t="s">
        <v>250</v>
      </c>
      <c r="AU849" s="197" t="s">
        <v>85</v>
      </c>
      <c r="AY849" s="18" t="s">
        <v>158</v>
      </c>
      <c r="BE849" s="198">
        <f t="shared" si="174"/>
        <v>0</v>
      </c>
      <c r="BF849" s="198">
        <f t="shared" si="175"/>
        <v>0</v>
      </c>
      <c r="BG849" s="198">
        <f t="shared" si="176"/>
        <v>0</v>
      </c>
      <c r="BH849" s="198">
        <f t="shared" si="177"/>
        <v>0</v>
      </c>
      <c r="BI849" s="198">
        <f t="shared" si="178"/>
        <v>0</v>
      </c>
      <c r="BJ849" s="18" t="s">
        <v>8</v>
      </c>
      <c r="BK849" s="198">
        <f t="shared" si="179"/>
        <v>0</v>
      </c>
      <c r="BL849" s="18" t="s">
        <v>283</v>
      </c>
      <c r="BM849" s="197" t="s">
        <v>6409</v>
      </c>
    </row>
    <row r="850" spans="1:65" s="2" customFormat="1" ht="16.5" customHeight="1">
      <c r="A850" s="35"/>
      <c r="B850" s="36"/>
      <c r="C850" s="247" t="s">
        <v>2574</v>
      </c>
      <c r="D850" s="247" t="s">
        <v>250</v>
      </c>
      <c r="E850" s="248" t="s">
        <v>3625</v>
      </c>
      <c r="F850" s="249" t="s">
        <v>3140</v>
      </c>
      <c r="G850" s="250" t="s">
        <v>498</v>
      </c>
      <c r="H850" s="251">
        <v>1</v>
      </c>
      <c r="I850" s="252"/>
      <c r="J850" s="251">
        <f t="shared" si="170"/>
        <v>0</v>
      </c>
      <c r="K850" s="249" t="s">
        <v>1</v>
      </c>
      <c r="L850" s="253"/>
      <c r="M850" s="254" t="s">
        <v>1</v>
      </c>
      <c r="N850" s="255" t="s">
        <v>41</v>
      </c>
      <c r="O850" s="72"/>
      <c r="P850" s="195">
        <f t="shared" si="171"/>
        <v>0</v>
      </c>
      <c r="Q850" s="195">
        <v>0</v>
      </c>
      <c r="R850" s="195">
        <f t="shared" si="172"/>
        <v>0</v>
      </c>
      <c r="S850" s="195">
        <v>0</v>
      </c>
      <c r="T850" s="196">
        <f t="shared" si="173"/>
        <v>0</v>
      </c>
      <c r="U850" s="35"/>
      <c r="V850" s="35"/>
      <c r="W850" s="35"/>
      <c r="X850" s="35"/>
      <c r="Y850" s="35"/>
      <c r="Z850" s="35"/>
      <c r="AA850" s="35"/>
      <c r="AB850" s="35"/>
      <c r="AC850" s="35"/>
      <c r="AD850" s="35"/>
      <c r="AE850" s="35"/>
      <c r="AR850" s="197" t="s">
        <v>373</v>
      </c>
      <c r="AT850" s="197" t="s">
        <v>250</v>
      </c>
      <c r="AU850" s="197" t="s">
        <v>85</v>
      </c>
      <c r="AY850" s="18" t="s">
        <v>158</v>
      </c>
      <c r="BE850" s="198">
        <f t="shared" si="174"/>
        <v>0</v>
      </c>
      <c r="BF850" s="198">
        <f t="shared" si="175"/>
        <v>0</v>
      </c>
      <c r="BG850" s="198">
        <f t="shared" si="176"/>
        <v>0</v>
      </c>
      <c r="BH850" s="198">
        <f t="shared" si="177"/>
        <v>0</v>
      </c>
      <c r="BI850" s="198">
        <f t="shared" si="178"/>
        <v>0</v>
      </c>
      <c r="BJ850" s="18" t="s">
        <v>8</v>
      </c>
      <c r="BK850" s="198">
        <f t="shared" si="179"/>
        <v>0</v>
      </c>
      <c r="BL850" s="18" t="s">
        <v>283</v>
      </c>
      <c r="BM850" s="197" t="s">
        <v>6410</v>
      </c>
    </row>
    <row r="851" spans="1:65" s="2" customFormat="1" ht="16.5" customHeight="1">
      <c r="A851" s="35"/>
      <c r="B851" s="36"/>
      <c r="C851" s="247" t="s">
        <v>2576</v>
      </c>
      <c r="D851" s="247" t="s">
        <v>250</v>
      </c>
      <c r="E851" s="248" t="s">
        <v>3628</v>
      </c>
      <c r="F851" s="249" t="s">
        <v>1726</v>
      </c>
      <c r="G851" s="250" t="s">
        <v>1739</v>
      </c>
      <c r="H851" s="251">
        <v>25</v>
      </c>
      <c r="I851" s="252"/>
      <c r="J851" s="251">
        <f t="shared" si="170"/>
        <v>0</v>
      </c>
      <c r="K851" s="249" t="s">
        <v>1</v>
      </c>
      <c r="L851" s="253"/>
      <c r="M851" s="254" t="s">
        <v>1</v>
      </c>
      <c r="N851" s="255" t="s">
        <v>41</v>
      </c>
      <c r="O851" s="72"/>
      <c r="P851" s="195">
        <f t="shared" si="171"/>
        <v>0</v>
      </c>
      <c r="Q851" s="195">
        <v>0</v>
      </c>
      <c r="R851" s="195">
        <f t="shared" si="172"/>
        <v>0</v>
      </c>
      <c r="S851" s="195">
        <v>0</v>
      </c>
      <c r="T851" s="196">
        <f t="shared" si="173"/>
        <v>0</v>
      </c>
      <c r="U851" s="35"/>
      <c r="V851" s="35"/>
      <c r="W851" s="35"/>
      <c r="X851" s="35"/>
      <c r="Y851" s="35"/>
      <c r="Z851" s="35"/>
      <c r="AA851" s="35"/>
      <c r="AB851" s="35"/>
      <c r="AC851" s="35"/>
      <c r="AD851" s="35"/>
      <c r="AE851" s="35"/>
      <c r="AR851" s="197" t="s">
        <v>373</v>
      </c>
      <c r="AT851" s="197" t="s">
        <v>250</v>
      </c>
      <c r="AU851" s="197" t="s">
        <v>85</v>
      </c>
      <c r="AY851" s="18" t="s">
        <v>158</v>
      </c>
      <c r="BE851" s="198">
        <f t="shared" si="174"/>
        <v>0</v>
      </c>
      <c r="BF851" s="198">
        <f t="shared" si="175"/>
        <v>0</v>
      </c>
      <c r="BG851" s="198">
        <f t="shared" si="176"/>
        <v>0</v>
      </c>
      <c r="BH851" s="198">
        <f t="shared" si="177"/>
        <v>0</v>
      </c>
      <c r="BI851" s="198">
        <f t="shared" si="178"/>
        <v>0</v>
      </c>
      <c r="BJ851" s="18" t="s">
        <v>8</v>
      </c>
      <c r="BK851" s="198">
        <f t="shared" si="179"/>
        <v>0</v>
      </c>
      <c r="BL851" s="18" t="s">
        <v>283</v>
      </c>
      <c r="BM851" s="197" t="s">
        <v>6411</v>
      </c>
    </row>
    <row r="852" spans="1:65" s="2" customFormat="1" ht="16.5" customHeight="1">
      <c r="A852" s="35"/>
      <c r="B852" s="36"/>
      <c r="C852" s="247" t="s">
        <v>2580</v>
      </c>
      <c r="D852" s="247" t="s">
        <v>250</v>
      </c>
      <c r="E852" s="248" t="s">
        <v>3631</v>
      </c>
      <c r="F852" s="249" t="s">
        <v>1730</v>
      </c>
      <c r="G852" s="250" t="s">
        <v>498</v>
      </c>
      <c r="H852" s="251">
        <v>1</v>
      </c>
      <c r="I852" s="252"/>
      <c r="J852" s="251">
        <f t="shared" si="170"/>
        <v>0</v>
      </c>
      <c r="K852" s="249" t="s">
        <v>1</v>
      </c>
      <c r="L852" s="253"/>
      <c r="M852" s="254" t="s">
        <v>1</v>
      </c>
      <c r="N852" s="255" t="s">
        <v>41</v>
      </c>
      <c r="O852" s="72"/>
      <c r="P852" s="195">
        <f t="shared" si="171"/>
        <v>0</v>
      </c>
      <c r="Q852" s="195">
        <v>0</v>
      </c>
      <c r="R852" s="195">
        <f t="shared" si="172"/>
        <v>0</v>
      </c>
      <c r="S852" s="195">
        <v>0</v>
      </c>
      <c r="T852" s="196">
        <f t="shared" si="173"/>
        <v>0</v>
      </c>
      <c r="U852" s="35"/>
      <c r="V852" s="35"/>
      <c r="W852" s="35"/>
      <c r="X852" s="35"/>
      <c r="Y852" s="35"/>
      <c r="Z852" s="35"/>
      <c r="AA852" s="35"/>
      <c r="AB852" s="35"/>
      <c r="AC852" s="35"/>
      <c r="AD852" s="35"/>
      <c r="AE852" s="35"/>
      <c r="AR852" s="197" t="s">
        <v>373</v>
      </c>
      <c r="AT852" s="197" t="s">
        <v>250</v>
      </c>
      <c r="AU852" s="197" t="s">
        <v>85</v>
      </c>
      <c r="AY852" s="18" t="s">
        <v>158</v>
      </c>
      <c r="BE852" s="198">
        <f t="shared" si="174"/>
        <v>0</v>
      </c>
      <c r="BF852" s="198">
        <f t="shared" si="175"/>
        <v>0</v>
      </c>
      <c r="BG852" s="198">
        <f t="shared" si="176"/>
        <v>0</v>
      </c>
      <c r="BH852" s="198">
        <f t="shared" si="177"/>
        <v>0</v>
      </c>
      <c r="BI852" s="198">
        <f t="shared" si="178"/>
        <v>0</v>
      </c>
      <c r="BJ852" s="18" t="s">
        <v>8</v>
      </c>
      <c r="BK852" s="198">
        <f t="shared" si="179"/>
        <v>0</v>
      </c>
      <c r="BL852" s="18" t="s">
        <v>283</v>
      </c>
      <c r="BM852" s="197" t="s">
        <v>6412</v>
      </c>
    </row>
    <row r="853" spans="1:65" s="2" customFormat="1" ht="16.5" customHeight="1">
      <c r="A853" s="35"/>
      <c r="B853" s="36"/>
      <c r="C853" s="247" t="s">
        <v>2582</v>
      </c>
      <c r="D853" s="247" t="s">
        <v>250</v>
      </c>
      <c r="E853" s="248" t="s">
        <v>6413</v>
      </c>
      <c r="F853" s="249" t="s">
        <v>3149</v>
      </c>
      <c r="G853" s="250" t="s">
        <v>498</v>
      </c>
      <c r="H853" s="251">
        <v>1</v>
      </c>
      <c r="I853" s="252"/>
      <c r="J853" s="251">
        <f t="shared" si="170"/>
        <v>0</v>
      </c>
      <c r="K853" s="249" t="s">
        <v>1</v>
      </c>
      <c r="L853" s="253"/>
      <c r="M853" s="254" t="s">
        <v>1</v>
      </c>
      <c r="N853" s="255" t="s">
        <v>41</v>
      </c>
      <c r="O853" s="72"/>
      <c r="P853" s="195">
        <f t="shared" si="171"/>
        <v>0</v>
      </c>
      <c r="Q853" s="195">
        <v>0</v>
      </c>
      <c r="R853" s="195">
        <f t="shared" si="172"/>
        <v>0</v>
      </c>
      <c r="S853" s="195">
        <v>0</v>
      </c>
      <c r="T853" s="196">
        <f t="shared" si="173"/>
        <v>0</v>
      </c>
      <c r="U853" s="35"/>
      <c r="V853" s="35"/>
      <c r="W853" s="35"/>
      <c r="X853" s="35"/>
      <c r="Y853" s="35"/>
      <c r="Z853" s="35"/>
      <c r="AA853" s="35"/>
      <c r="AB853" s="35"/>
      <c r="AC853" s="35"/>
      <c r="AD853" s="35"/>
      <c r="AE853" s="35"/>
      <c r="AR853" s="197" t="s">
        <v>373</v>
      </c>
      <c r="AT853" s="197" t="s">
        <v>250</v>
      </c>
      <c r="AU853" s="197" t="s">
        <v>85</v>
      </c>
      <c r="AY853" s="18" t="s">
        <v>158</v>
      </c>
      <c r="BE853" s="198">
        <f t="shared" si="174"/>
        <v>0</v>
      </c>
      <c r="BF853" s="198">
        <f t="shared" si="175"/>
        <v>0</v>
      </c>
      <c r="BG853" s="198">
        <f t="shared" si="176"/>
        <v>0</v>
      </c>
      <c r="BH853" s="198">
        <f t="shared" si="177"/>
        <v>0</v>
      </c>
      <c r="BI853" s="198">
        <f t="shared" si="178"/>
        <v>0</v>
      </c>
      <c r="BJ853" s="18" t="s">
        <v>8</v>
      </c>
      <c r="BK853" s="198">
        <f t="shared" si="179"/>
        <v>0</v>
      </c>
      <c r="BL853" s="18" t="s">
        <v>283</v>
      </c>
      <c r="BM853" s="197" t="s">
        <v>6414</v>
      </c>
    </row>
    <row r="854" spans="1:65" s="12" customFormat="1" ht="22.9" customHeight="1">
      <c r="B854" s="171"/>
      <c r="C854" s="172"/>
      <c r="D854" s="173" t="s">
        <v>75</v>
      </c>
      <c r="E854" s="185" t="s">
        <v>3286</v>
      </c>
      <c r="F854" s="185" t="s">
        <v>4736</v>
      </c>
      <c r="G854" s="172"/>
      <c r="H854" s="172"/>
      <c r="I854" s="175"/>
      <c r="J854" s="186">
        <f>BK854</f>
        <v>0</v>
      </c>
      <c r="K854" s="172"/>
      <c r="L854" s="177"/>
      <c r="M854" s="178"/>
      <c r="N854" s="179"/>
      <c r="O854" s="179"/>
      <c r="P854" s="180">
        <f>SUM(P855:P877)</f>
        <v>0</v>
      </c>
      <c r="Q854" s="179"/>
      <c r="R854" s="180">
        <f>SUM(R855:R877)</f>
        <v>27.477983699999999</v>
      </c>
      <c r="S854" s="179"/>
      <c r="T854" s="181">
        <f>SUM(T855:T877)</f>
        <v>0</v>
      </c>
      <c r="AR854" s="182" t="s">
        <v>85</v>
      </c>
      <c r="AT854" s="183" t="s">
        <v>75</v>
      </c>
      <c r="AU854" s="183" t="s">
        <v>8</v>
      </c>
      <c r="AY854" s="182" t="s">
        <v>158</v>
      </c>
      <c r="BK854" s="184">
        <f>SUM(BK855:BK877)</f>
        <v>0</v>
      </c>
    </row>
    <row r="855" spans="1:65" s="2" customFormat="1" ht="16.5" customHeight="1">
      <c r="A855" s="35"/>
      <c r="B855" s="36"/>
      <c r="C855" s="187" t="s">
        <v>2585</v>
      </c>
      <c r="D855" s="187" t="s">
        <v>160</v>
      </c>
      <c r="E855" s="188" t="s">
        <v>4738</v>
      </c>
      <c r="F855" s="189" t="s">
        <v>4739</v>
      </c>
      <c r="G855" s="190" t="s">
        <v>163</v>
      </c>
      <c r="H855" s="191">
        <v>289.06</v>
      </c>
      <c r="I855" s="192"/>
      <c r="J855" s="191">
        <f>ROUND(I855*H855,0)</f>
        <v>0</v>
      </c>
      <c r="K855" s="189" t="s">
        <v>1</v>
      </c>
      <c r="L855" s="40"/>
      <c r="M855" s="193" t="s">
        <v>1</v>
      </c>
      <c r="N855" s="194" t="s">
        <v>41</v>
      </c>
      <c r="O855" s="72"/>
      <c r="P855" s="195">
        <f>O855*H855</f>
        <v>0</v>
      </c>
      <c r="Q855" s="195">
        <v>5.3530000000000001E-2</v>
      </c>
      <c r="R855" s="195">
        <f>Q855*H855</f>
        <v>15.4733818</v>
      </c>
      <c r="S855" s="195">
        <v>0</v>
      </c>
      <c r="T855" s="196">
        <f>S855*H855</f>
        <v>0</v>
      </c>
      <c r="U855" s="35"/>
      <c r="V855" s="35"/>
      <c r="W855" s="35"/>
      <c r="X855" s="35"/>
      <c r="Y855" s="35"/>
      <c r="Z855" s="35"/>
      <c r="AA855" s="35"/>
      <c r="AB855" s="35"/>
      <c r="AC855" s="35"/>
      <c r="AD855" s="35"/>
      <c r="AE855" s="35"/>
      <c r="AR855" s="197" t="s">
        <v>283</v>
      </c>
      <c r="AT855" s="197" t="s">
        <v>160</v>
      </c>
      <c r="AU855" s="197" t="s">
        <v>85</v>
      </c>
      <c r="AY855" s="18" t="s">
        <v>158</v>
      </c>
      <c r="BE855" s="198">
        <f>IF(N855="základní",J855,0)</f>
        <v>0</v>
      </c>
      <c r="BF855" s="198">
        <f>IF(N855="snížená",J855,0)</f>
        <v>0</v>
      </c>
      <c r="BG855" s="198">
        <f>IF(N855="zákl. přenesená",J855,0)</f>
        <v>0</v>
      </c>
      <c r="BH855" s="198">
        <f>IF(N855="sníž. přenesená",J855,0)</f>
        <v>0</v>
      </c>
      <c r="BI855" s="198">
        <f>IF(N855="nulová",J855,0)</f>
        <v>0</v>
      </c>
      <c r="BJ855" s="18" t="s">
        <v>8</v>
      </c>
      <c r="BK855" s="198">
        <f>ROUND(I855*H855,0)</f>
        <v>0</v>
      </c>
      <c r="BL855" s="18" t="s">
        <v>283</v>
      </c>
      <c r="BM855" s="197" t="s">
        <v>6415</v>
      </c>
    </row>
    <row r="856" spans="1:65" s="2" customFormat="1" ht="108">
      <c r="A856" s="35"/>
      <c r="B856" s="36"/>
      <c r="C856" s="37"/>
      <c r="D856" s="199" t="s">
        <v>167</v>
      </c>
      <c r="E856" s="37"/>
      <c r="F856" s="200" t="s">
        <v>4741</v>
      </c>
      <c r="G856" s="37"/>
      <c r="H856" s="37"/>
      <c r="I856" s="201"/>
      <c r="J856" s="37"/>
      <c r="K856" s="37"/>
      <c r="L856" s="40"/>
      <c r="M856" s="202"/>
      <c r="N856" s="203"/>
      <c r="O856" s="72"/>
      <c r="P856" s="72"/>
      <c r="Q856" s="72"/>
      <c r="R856" s="72"/>
      <c r="S856" s="72"/>
      <c r="T856" s="73"/>
      <c r="U856" s="35"/>
      <c r="V856" s="35"/>
      <c r="W856" s="35"/>
      <c r="X856" s="35"/>
      <c r="Y856" s="35"/>
      <c r="Z856" s="35"/>
      <c r="AA856" s="35"/>
      <c r="AB856" s="35"/>
      <c r="AC856" s="35"/>
      <c r="AD856" s="35"/>
      <c r="AE856" s="35"/>
      <c r="AT856" s="18" t="s">
        <v>167</v>
      </c>
      <c r="AU856" s="18" t="s">
        <v>85</v>
      </c>
    </row>
    <row r="857" spans="1:65" s="14" customFormat="1" ht="11.25">
      <c r="B857" s="215"/>
      <c r="C857" s="216"/>
      <c r="D857" s="199" t="s">
        <v>169</v>
      </c>
      <c r="E857" s="217" t="s">
        <v>1</v>
      </c>
      <c r="F857" s="218" t="s">
        <v>406</v>
      </c>
      <c r="G857" s="216"/>
      <c r="H857" s="217" t="s">
        <v>1</v>
      </c>
      <c r="I857" s="219"/>
      <c r="J857" s="216"/>
      <c r="K857" s="216"/>
      <c r="L857" s="220"/>
      <c r="M857" s="221"/>
      <c r="N857" s="222"/>
      <c r="O857" s="222"/>
      <c r="P857" s="222"/>
      <c r="Q857" s="222"/>
      <c r="R857" s="222"/>
      <c r="S857" s="222"/>
      <c r="T857" s="223"/>
      <c r="AT857" s="224" t="s">
        <v>169</v>
      </c>
      <c r="AU857" s="224" t="s">
        <v>85</v>
      </c>
      <c r="AV857" s="14" t="s">
        <v>8</v>
      </c>
      <c r="AW857" s="14" t="s">
        <v>32</v>
      </c>
      <c r="AX857" s="14" t="s">
        <v>76</v>
      </c>
      <c r="AY857" s="224" t="s">
        <v>158</v>
      </c>
    </row>
    <row r="858" spans="1:65" s="13" customFormat="1" ht="33.75">
      <c r="B858" s="204"/>
      <c r="C858" s="205"/>
      <c r="D858" s="199" t="s">
        <v>169</v>
      </c>
      <c r="E858" s="206" t="s">
        <v>1</v>
      </c>
      <c r="F858" s="207" t="s">
        <v>6416</v>
      </c>
      <c r="G858" s="205"/>
      <c r="H858" s="208">
        <v>289.06</v>
      </c>
      <c r="I858" s="209"/>
      <c r="J858" s="205"/>
      <c r="K858" s="205"/>
      <c r="L858" s="210"/>
      <c r="M858" s="211"/>
      <c r="N858" s="212"/>
      <c r="O858" s="212"/>
      <c r="P858" s="212"/>
      <c r="Q858" s="212"/>
      <c r="R858" s="212"/>
      <c r="S858" s="212"/>
      <c r="T858" s="213"/>
      <c r="AT858" s="214" t="s">
        <v>169</v>
      </c>
      <c r="AU858" s="214" t="s">
        <v>85</v>
      </c>
      <c r="AV858" s="13" t="s">
        <v>85</v>
      </c>
      <c r="AW858" s="13" t="s">
        <v>32</v>
      </c>
      <c r="AX858" s="13" t="s">
        <v>8</v>
      </c>
      <c r="AY858" s="214" t="s">
        <v>158</v>
      </c>
    </row>
    <row r="859" spans="1:65" s="2" customFormat="1" ht="16.5" customHeight="1">
      <c r="A859" s="35"/>
      <c r="B859" s="36"/>
      <c r="C859" s="187" t="s">
        <v>2589</v>
      </c>
      <c r="D859" s="187" t="s">
        <v>160</v>
      </c>
      <c r="E859" s="188" t="s">
        <v>4744</v>
      </c>
      <c r="F859" s="189" t="s">
        <v>4745</v>
      </c>
      <c r="G859" s="190" t="s">
        <v>163</v>
      </c>
      <c r="H859" s="191">
        <v>88.93</v>
      </c>
      <c r="I859" s="192"/>
      <c r="J859" s="191">
        <f>ROUND(I859*H859,0)</f>
        <v>0</v>
      </c>
      <c r="K859" s="189" t="s">
        <v>1</v>
      </c>
      <c r="L859" s="40"/>
      <c r="M859" s="193" t="s">
        <v>1</v>
      </c>
      <c r="N859" s="194" t="s">
        <v>41</v>
      </c>
      <c r="O859" s="72"/>
      <c r="P859" s="195">
        <f>O859*H859</f>
        <v>0</v>
      </c>
      <c r="Q859" s="195">
        <v>6.5989999999999993E-2</v>
      </c>
      <c r="R859" s="195">
        <f>Q859*H859</f>
        <v>5.8684906999999997</v>
      </c>
      <c r="S859" s="195">
        <v>0</v>
      </c>
      <c r="T859" s="196">
        <f>S859*H859</f>
        <v>0</v>
      </c>
      <c r="U859" s="35"/>
      <c r="V859" s="35"/>
      <c r="W859" s="35"/>
      <c r="X859" s="35"/>
      <c r="Y859" s="35"/>
      <c r="Z859" s="35"/>
      <c r="AA859" s="35"/>
      <c r="AB859" s="35"/>
      <c r="AC859" s="35"/>
      <c r="AD859" s="35"/>
      <c r="AE859" s="35"/>
      <c r="AR859" s="197" t="s">
        <v>283</v>
      </c>
      <c r="AT859" s="197" t="s">
        <v>160</v>
      </c>
      <c r="AU859" s="197" t="s">
        <v>85</v>
      </c>
      <c r="AY859" s="18" t="s">
        <v>158</v>
      </c>
      <c r="BE859" s="198">
        <f>IF(N859="základní",J859,0)</f>
        <v>0</v>
      </c>
      <c r="BF859" s="198">
        <f>IF(N859="snížená",J859,0)</f>
        <v>0</v>
      </c>
      <c r="BG859" s="198">
        <f>IF(N859="zákl. přenesená",J859,0)</f>
        <v>0</v>
      </c>
      <c r="BH859" s="198">
        <f>IF(N859="sníž. přenesená",J859,0)</f>
        <v>0</v>
      </c>
      <c r="BI859" s="198">
        <f>IF(N859="nulová",J859,0)</f>
        <v>0</v>
      </c>
      <c r="BJ859" s="18" t="s">
        <v>8</v>
      </c>
      <c r="BK859" s="198">
        <f>ROUND(I859*H859,0)</f>
        <v>0</v>
      </c>
      <c r="BL859" s="18" t="s">
        <v>283</v>
      </c>
      <c r="BM859" s="197" t="s">
        <v>6417</v>
      </c>
    </row>
    <row r="860" spans="1:65" s="2" customFormat="1" ht="108">
      <c r="A860" s="35"/>
      <c r="B860" s="36"/>
      <c r="C860" s="37"/>
      <c r="D860" s="199" t="s">
        <v>167</v>
      </c>
      <c r="E860" s="37"/>
      <c r="F860" s="200" t="s">
        <v>4741</v>
      </c>
      <c r="G860" s="37"/>
      <c r="H860" s="37"/>
      <c r="I860" s="201"/>
      <c r="J860" s="37"/>
      <c r="K860" s="37"/>
      <c r="L860" s="40"/>
      <c r="M860" s="202"/>
      <c r="N860" s="203"/>
      <c r="O860" s="72"/>
      <c r="P860" s="72"/>
      <c r="Q860" s="72"/>
      <c r="R860" s="72"/>
      <c r="S860" s="72"/>
      <c r="T860" s="73"/>
      <c r="U860" s="35"/>
      <c r="V860" s="35"/>
      <c r="W860" s="35"/>
      <c r="X860" s="35"/>
      <c r="Y860" s="35"/>
      <c r="Z860" s="35"/>
      <c r="AA860" s="35"/>
      <c r="AB860" s="35"/>
      <c r="AC860" s="35"/>
      <c r="AD860" s="35"/>
      <c r="AE860" s="35"/>
      <c r="AT860" s="18" t="s">
        <v>167</v>
      </c>
      <c r="AU860" s="18" t="s">
        <v>85</v>
      </c>
    </row>
    <row r="861" spans="1:65" s="14" customFormat="1" ht="11.25">
      <c r="B861" s="215"/>
      <c r="C861" s="216"/>
      <c r="D861" s="199" t="s">
        <v>169</v>
      </c>
      <c r="E861" s="217" t="s">
        <v>1</v>
      </c>
      <c r="F861" s="218" t="s">
        <v>406</v>
      </c>
      <c r="G861" s="216"/>
      <c r="H861" s="217" t="s">
        <v>1</v>
      </c>
      <c r="I861" s="219"/>
      <c r="J861" s="216"/>
      <c r="K861" s="216"/>
      <c r="L861" s="220"/>
      <c r="M861" s="221"/>
      <c r="N861" s="222"/>
      <c r="O861" s="222"/>
      <c r="P861" s="222"/>
      <c r="Q861" s="222"/>
      <c r="R861" s="222"/>
      <c r="S861" s="222"/>
      <c r="T861" s="223"/>
      <c r="AT861" s="224" t="s">
        <v>169</v>
      </c>
      <c r="AU861" s="224" t="s">
        <v>85</v>
      </c>
      <c r="AV861" s="14" t="s">
        <v>8</v>
      </c>
      <c r="AW861" s="14" t="s">
        <v>32</v>
      </c>
      <c r="AX861" s="14" t="s">
        <v>76</v>
      </c>
      <c r="AY861" s="224" t="s">
        <v>158</v>
      </c>
    </row>
    <row r="862" spans="1:65" s="13" customFormat="1" ht="11.25">
      <c r="B862" s="204"/>
      <c r="C862" s="205"/>
      <c r="D862" s="199" t="s">
        <v>169</v>
      </c>
      <c r="E862" s="206" t="s">
        <v>1</v>
      </c>
      <c r="F862" s="207" t="s">
        <v>6418</v>
      </c>
      <c r="G862" s="205"/>
      <c r="H862" s="208">
        <v>88.93</v>
      </c>
      <c r="I862" s="209"/>
      <c r="J862" s="205"/>
      <c r="K862" s="205"/>
      <c r="L862" s="210"/>
      <c r="M862" s="211"/>
      <c r="N862" s="212"/>
      <c r="O862" s="212"/>
      <c r="P862" s="212"/>
      <c r="Q862" s="212"/>
      <c r="R862" s="212"/>
      <c r="S862" s="212"/>
      <c r="T862" s="213"/>
      <c r="AT862" s="214" t="s">
        <v>169</v>
      </c>
      <c r="AU862" s="214" t="s">
        <v>85</v>
      </c>
      <c r="AV862" s="13" t="s">
        <v>85</v>
      </c>
      <c r="AW862" s="13" t="s">
        <v>32</v>
      </c>
      <c r="AX862" s="13" t="s">
        <v>8</v>
      </c>
      <c r="AY862" s="214" t="s">
        <v>158</v>
      </c>
    </row>
    <row r="863" spans="1:65" s="2" customFormat="1" ht="36">
      <c r="A863" s="35"/>
      <c r="B863" s="36"/>
      <c r="C863" s="187" t="s">
        <v>2591</v>
      </c>
      <c r="D863" s="187" t="s">
        <v>160</v>
      </c>
      <c r="E863" s="188" t="s">
        <v>4749</v>
      </c>
      <c r="F863" s="189" t="s">
        <v>4750</v>
      </c>
      <c r="G863" s="190" t="s">
        <v>163</v>
      </c>
      <c r="H863" s="191">
        <v>584.08000000000004</v>
      </c>
      <c r="I863" s="192"/>
      <c r="J863" s="191">
        <f>ROUND(I863*H863,0)</f>
        <v>0</v>
      </c>
      <c r="K863" s="189" t="s">
        <v>164</v>
      </c>
      <c r="L863" s="40"/>
      <c r="M863" s="193" t="s">
        <v>1</v>
      </c>
      <c r="N863" s="194" t="s">
        <v>41</v>
      </c>
      <c r="O863" s="72"/>
      <c r="P863" s="195">
        <f>O863*H863</f>
        <v>0</v>
      </c>
      <c r="Q863" s="195">
        <v>1.25E-3</v>
      </c>
      <c r="R863" s="195">
        <f>Q863*H863</f>
        <v>0.73010000000000008</v>
      </c>
      <c r="S863" s="195">
        <v>0</v>
      </c>
      <c r="T863" s="196">
        <f>S863*H863</f>
        <v>0</v>
      </c>
      <c r="U863" s="35"/>
      <c r="V863" s="35"/>
      <c r="W863" s="35"/>
      <c r="X863" s="35"/>
      <c r="Y863" s="35"/>
      <c r="Z863" s="35"/>
      <c r="AA863" s="35"/>
      <c r="AB863" s="35"/>
      <c r="AC863" s="35"/>
      <c r="AD863" s="35"/>
      <c r="AE863" s="35"/>
      <c r="AR863" s="197" t="s">
        <v>283</v>
      </c>
      <c r="AT863" s="197" t="s">
        <v>160</v>
      </c>
      <c r="AU863" s="197" t="s">
        <v>85</v>
      </c>
      <c r="AY863" s="18" t="s">
        <v>158</v>
      </c>
      <c r="BE863" s="198">
        <f>IF(N863="základní",J863,0)</f>
        <v>0</v>
      </c>
      <c r="BF863" s="198">
        <f>IF(N863="snížená",J863,0)</f>
        <v>0</v>
      </c>
      <c r="BG863" s="198">
        <f>IF(N863="zákl. přenesená",J863,0)</f>
        <v>0</v>
      </c>
      <c r="BH863" s="198">
        <f>IF(N863="sníž. přenesená",J863,0)</f>
        <v>0</v>
      </c>
      <c r="BI863" s="198">
        <f>IF(N863="nulová",J863,0)</f>
        <v>0</v>
      </c>
      <c r="BJ863" s="18" t="s">
        <v>8</v>
      </c>
      <c r="BK863" s="198">
        <f>ROUND(I863*H863,0)</f>
        <v>0</v>
      </c>
      <c r="BL863" s="18" t="s">
        <v>283</v>
      </c>
      <c r="BM863" s="197" t="s">
        <v>6419</v>
      </c>
    </row>
    <row r="864" spans="1:65" s="2" customFormat="1" ht="54">
      <c r="A864" s="35"/>
      <c r="B864" s="36"/>
      <c r="C864" s="37"/>
      <c r="D864" s="199" t="s">
        <v>167</v>
      </c>
      <c r="E864" s="37"/>
      <c r="F864" s="200" t="s">
        <v>4752</v>
      </c>
      <c r="G864" s="37"/>
      <c r="H864" s="37"/>
      <c r="I864" s="201"/>
      <c r="J864" s="37"/>
      <c r="K864" s="37"/>
      <c r="L864" s="40"/>
      <c r="M864" s="202"/>
      <c r="N864" s="203"/>
      <c r="O864" s="72"/>
      <c r="P864" s="72"/>
      <c r="Q864" s="72"/>
      <c r="R864" s="72"/>
      <c r="S864" s="72"/>
      <c r="T864" s="73"/>
      <c r="U864" s="35"/>
      <c r="V864" s="35"/>
      <c r="W864" s="35"/>
      <c r="X864" s="35"/>
      <c r="Y864" s="35"/>
      <c r="Z864" s="35"/>
      <c r="AA864" s="35"/>
      <c r="AB864" s="35"/>
      <c r="AC864" s="35"/>
      <c r="AD864" s="35"/>
      <c r="AE864" s="35"/>
      <c r="AT864" s="18" t="s">
        <v>167</v>
      </c>
      <c r="AU864" s="18" t="s">
        <v>85</v>
      </c>
    </row>
    <row r="865" spans="1:65" s="13" customFormat="1" ht="22.5">
      <c r="B865" s="204"/>
      <c r="C865" s="205"/>
      <c r="D865" s="199" t="s">
        <v>169</v>
      </c>
      <c r="E865" s="206" t="s">
        <v>1</v>
      </c>
      <c r="F865" s="207" t="s">
        <v>6420</v>
      </c>
      <c r="G865" s="205"/>
      <c r="H865" s="208">
        <v>584.08000000000004</v>
      </c>
      <c r="I865" s="209"/>
      <c r="J865" s="205"/>
      <c r="K865" s="205"/>
      <c r="L865" s="210"/>
      <c r="M865" s="211"/>
      <c r="N865" s="212"/>
      <c r="O865" s="212"/>
      <c r="P865" s="212"/>
      <c r="Q865" s="212"/>
      <c r="R865" s="212"/>
      <c r="S865" s="212"/>
      <c r="T865" s="213"/>
      <c r="AT865" s="214" t="s">
        <v>169</v>
      </c>
      <c r="AU865" s="214" t="s">
        <v>85</v>
      </c>
      <c r="AV865" s="13" t="s">
        <v>85</v>
      </c>
      <c r="AW865" s="13" t="s">
        <v>32</v>
      </c>
      <c r="AX865" s="13" t="s">
        <v>8</v>
      </c>
      <c r="AY865" s="214" t="s">
        <v>158</v>
      </c>
    </row>
    <row r="866" spans="1:65" s="2" customFormat="1" ht="24">
      <c r="A866" s="35"/>
      <c r="B866" s="36"/>
      <c r="C866" s="247" t="s">
        <v>2593</v>
      </c>
      <c r="D866" s="247" t="s">
        <v>250</v>
      </c>
      <c r="E866" s="248" t="s">
        <v>4755</v>
      </c>
      <c r="F866" s="249" t="s">
        <v>4756</v>
      </c>
      <c r="G866" s="250" t="s">
        <v>163</v>
      </c>
      <c r="H866" s="251">
        <v>613.28</v>
      </c>
      <c r="I866" s="252"/>
      <c r="J866" s="251">
        <f>ROUND(I866*H866,0)</f>
        <v>0</v>
      </c>
      <c r="K866" s="249" t="s">
        <v>164</v>
      </c>
      <c r="L866" s="253"/>
      <c r="M866" s="254" t="s">
        <v>1</v>
      </c>
      <c r="N866" s="255" t="s">
        <v>41</v>
      </c>
      <c r="O866" s="72"/>
      <c r="P866" s="195">
        <f>O866*H866</f>
        <v>0</v>
      </c>
      <c r="Q866" s="195">
        <v>8.0000000000000002E-3</v>
      </c>
      <c r="R866" s="195">
        <f>Q866*H866</f>
        <v>4.9062399999999995</v>
      </c>
      <c r="S866" s="195">
        <v>0</v>
      </c>
      <c r="T866" s="196">
        <f>S866*H866</f>
        <v>0</v>
      </c>
      <c r="U866" s="35"/>
      <c r="V866" s="35"/>
      <c r="W866" s="35"/>
      <c r="X866" s="35"/>
      <c r="Y866" s="35"/>
      <c r="Z866" s="35"/>
      <c r="AA866" s="35"/>
      <c r="AB866" s="35"/>
      <c r="AC866" s="35"/>
      <c r="AD866" s="35"/>
      <c r="AE866" s="35"/>
      <c r="AR866" s="197" t="s">
        <v>373</v>
      </c>
      <c r="AT866" s="197" t="s">
        <v>250</v>
      </c>
      <c r="AU866" s="197" t="s">
        <v>85</v>
      </c>
      <c r="AY866" s="18" t="s">
        <v>158</v>
      </c>
      <c r="BE866" s="198">
        <f>IF(N866="základní",J866,0)</f>
        <v>0</v>
      </c>
      <c r="BF866" s="198">
        <f>IF(N866="snížená",J866,0)</f>
        <v>0</v>
      </c>
      <c r="BG866" s="198">
        <f>IF(N866="zákl. přenesená",J866,0)</f>
        <v>0</v>
      </c>
      <c r="BH866" s="198">
        <f>IF(N866="sníž. přenesená",J866,0)</f>
        <v>0</v>
      </c>
      <c r="BI866" s="198">
        <f>IF(N866="nulová",J866,0)</f>
        <v>0</v>
      </c>
      <c r="BJ866" s="18" t="s">
        <v>8</v>
      </c>
      <c r="BK866" s="198">
        <f>ROUND(I866*H866,0)</f>
        <v>0</v>
      </c>
      <c r="BL866" s="18" t="s">
        <v>283</v>
      </c>
      <c r="BM866" s="197" t="s">
        <v>6421</v>
      </c>
    </row>
    <row r="867" spans="1:65" s="13" customFormat="1" ht="11.25">
      <c r="B867" s="204"/>
      <c r="C867" s="205"/>
      <c r="D867" s="199" t="s">
        <v>169</v>
      </c>
      <c r="E867" s="205"/>
      <c r="F867" s="207" t="s">
        <v>6422</v>
      </c>
      <c r="G867" s="205"/>
      <c r="H867" s="208">
        <v>613.28</v>
      </c>
      <c r="I867" s="209"/>
      <c r="J867" s="205"/>
      <c r="K867" s="205"/>
      <c r="L867" s="210"/>
      <c r="M867" s="211"/>
      <c r="N867" s="212"/>
      <c r="O867" s="212"/>
      <c r="P867" s="212"/>
      <c r="Q867" s="212"/>
      <c r="R867" s="212"/>
      <c r="S867" s="212"/>
      <c r="T867" s="213"/>
      <c r="AT867" s="214" t="s">
        <v>169</v>
      </c>
      <c r="AU867" s="214" t="s">
        <v>85</v>
      </c>
      <c r="AV867" s="13" t="s">
        <v>85</v>
      </c>
      <c r="AW867" s="13" t="s">
        <v>4</v>
      </c>
      <c r="AX867" s="13" t="s">
        <v>8</v>
      </c>
      <c r="AY867" s="214" t="s">
        <v>158</v>
      </c>
    </row>
    <row r="868" spans="1:65" s="2" customFormat="1" ht="24">
      <c r="A868" s="35"/>
      <c r="B868" s="36"/>
      <c r="C868" s="187" t="s">
        <v>2597</v>
      </c>
      <c r="D868" s="187" t="s">
        <v>160</v>
      </c>
      <c r="E868" s="188" t="s">
        <v>6423</v>
      </c>
      <c r="F868" s="189" t="s">
        <v>6424</v>
      </c>
      <c r="G868" s="190" t="s">
        <v>163</v>
      </c>
      <c r="H868" s="191">
        <v>18.760000000000002</v>
      </c>
      <c r="I868" s="192"/>
      <c r="J868" s="191">
        <f>ROUND(I868*H868,0)</f>
        <v>0</v>
      </c>
      <c r="K868" s="189" t="s">
        <v>164</v>
      </c>
      <c r="L868" s="40"/>
      <c r="M868" s="193" t="s">
        <v>1</v>
      </c>
      <c r="N868" s="194" t="s">
        <v>41</v>
      </c>
      <c r="O868" s="72"/>
      <c r="P868" s="195">
        <f>O868*H868</f>
        <v>0</v>
      </c>
      <c r="Q868" s="195">
        <v>2.0119999999999999E-2</v>
      </c>
      <c r="R868" s="195">
        <f>Q868*H868</f>
        <v>0.37745119999999999</v>
      </c>
      <c r="S868" s="195">
        <v>0</v>
      </c>
      <c r="T868" s="196">
        <f>S868*H868</f>
        <v>0</v>
      </c>
      <c r="U868" s="35"/>
      <c r="V868" s="35"/>
      <c r="W868" s="35"/>
      <c r="X868" s="35"/>
      <c r="Y868" s="35"/>
      <c r="Z868" s="35"/>
      <c r="AA868" s="35"/>
      <c r="AB868" s="35"/>
      <c r="AC868" s="35"/>
      <c r="AD868" s="35"/>
      <c r="AE868" s="35"/>
      <c r="AR868" s="197" t="s">
        <v>283</v>
      </c>
      <c r="AT868" s="197" t="s">
        <v>160</v>
      </c>
      <c r="AU868" s="197" t="s">
        <v>85</v>
      </c>
      <c r="AY868" s="18" t="s">
        <v>158</v>
      </c>
      <c r="BE868" s="198">
        <f>IF(N868="základní",J868,0)</f>
        <v>0</v>
      </c>
      <c r="BF868" s="198">
        <f>IF(N868="snížená",J868,0)</f>
        <v>0</v>
      </c>
      <c r="BG868" s="198">
        <f>IF(N868="zákl. přenesená",J868,0)</f>
        <v>0</v>
      </c>
      <c r="BH868" s="198">
        <f>IF(N868="sníž. přenesená",J868,0)</f>
        <v>0</v>
      </c>
      <c r="BI868" s="198">
        <f>IF(N868="nulová",J868,0)</f>
        <v>0</v>
      </c>
      <c r="BJ868" s="18" t="s">
        <v>8</v>
      </c>
      <c r="BK868" s="198">
        <f>ROUND(I868*H868,0)</f>
        <v>0</v>
      </c>
      <c r="BL868" s="18" t="s">
        <v>283</v>
      </c>
      <c r="BM868" s="197" t="s">
        <v>6425</v>
      </c>
    </row>
    <row r="869" spans="1:65" s="2" customFormat="1" ht="45">
      <c r="A869" s="35"/>
      <c r="B869" s="36"/>
      <c r="C869" s="37"/>
      <c r="D869" s="199" t="s">
        <v>167</v>
      </c>
      <c r="E869" s="37"/>
      <c r="F869" s="200" t="s">
        <v>6426</v>
      </c>
      <c r="G869" s="37"/>
      <c r="H869" s="37"/>
      <c r="I869" s="201"/>
      <c r="J869" s="37"/>
      <c r="K869" s="37"/>
      <c r="L869" s="40"/>
      <c r="M869" s="202"/>
      <c r="N869" s="203"/>
      <c r="O869" s="72"/>
      <c r="P869" s="72"/>
      <c r="Q869" s="72"/>
      <c r="R869" s="72"/>
      <c r="S869" s="72"/>
      <c r="T869" s="73"/>
      <c r="U869" s="35"/>
      <c r="V869" s="35"/>
      <c r="W869" s="35"/>
      <c r="X869" s="35"/>
      <c r="Y869" s="35"/>
      <c r="Z869" s="35"/>
      <c r="AA869" s="35"/>
      <c r="AB869" s="35"/>
      <c r="AC869" s="35"/>
      <c r="AD869" s="35"/>
      <c r="AE869" s="35"/>
      <c r="AT869" s="18" t="s">
        <v>167</v>
      </c>
      <c r="AU869" s="18" t="s">
        <v>85</v>
      </c>
    </row>
    <row r="870" spans="1:65" s="14" customFormat="1" ht="11.25">
      <c r="B870" s="215"/>
      <c r="C870" s="216"/>
      <c r="D870" s="199" t="s">
        <v>169</v>
      </c>
      <c r="E870" s="217" t="s">
        <v>1</v>
      </c>
      <c r="F870" s="218" t="s">
        <v>406</v>
      </c>
      <c r="G870" s="216"/>
      <c r="H870" s="217" t="s">
        <v>1</v>
      </c>
      <c r="I870" s="219"/>
      <c r="J870" s="216"/>
      <c r="K870" s="216"/>
      <c r="L870" s="220"/>
      <c r="M870" s="221"/>
      <c r="N870" s="222"/>
      <c r="O870" s="222"/>
      <c r="P870" s="222"/>
      <c r="Q870" s="222"/>
      <c r="R870" s="222"/>
      <c r="S870" s="222"/>
      <c r="T870" s="223"/>
      <c r="AT870" s="224" t="s">
        <v>169</v>
      </c>
      <c r="AU870" s="224" t="s">
        <v>85</v>
      </c>
      <c r="AV870" s="14" t="s">
        <v>8</v>
      </c>
      <c r="AW870" s="14" t="s">
        <v>32</v>
      </c>
      <c r="AX870" s="14" t="s">
        <v>76</v>
      </c>
      <c r="AY870" s="224" t="s">
        <v>158</v>
      </c>
    </row>
    <row r="871" spans="1:65" s="13" customFormat="1" ht="11.25">
      <c r="B871" s="204"/>
      <c r="C871" s="205"/>
      <c r="D871" s="199" t="s">
        <v>169</v>
      </c>
      <c r="E871" s="206" t="s">
        <v>1</v>
      </c>
      <c r="F871" s="207" t="s">
        <v>6427</v>
      </c>
      <c r="G871" s="205"/>
      <c r="H871" s="208">
        <v>18.760000000000002</v>
      </c>
      <c r="I871" s="209"/>
      <c r="J871" s="205"/>
      <c r="K871" s="205"/>
      <c r="L871" s="210"/>
      <c r="M871" s="211"/>
      <c r="N871" s="212"/>
      <c r="O871" s="212"/>
      <c r="P871" s="212"/>
      <c r="Q871" s="212"/>
      <c r="R871" s="212"/>
      <c r="S871" s="212"/>
      <c r="T871" s="213"/>
      <c r="AT871" s="214" t="s">
        <v>169</v>
      </c>
      <c r="AU871" s="214" t="s">
        <v>85</v>
      </c>
      <c r="AV871" s="13" t="s">
        <v>85</v>
      </c>
      <c r="AW871" s="13" t="s">
        <v>32</v>
      </c>
      <c r="AX871" s="13" t="s">
        <v>8</v>
      </c>
      <c r="AY871" s="214" t="s">
        <v>158</v>
      </c>
    </row>
    <row r="872" spans="1:65" s="2" customFormat="1" ht="48">
      <c r="A872" s="35"/>
      <c r="B872" s="36"/>
      <c r="C872" s="187" t="s">
        <v>2599</v>
      </c>
      <c r="D872" s="187" t="s">
        <v>160</v>
      </c>
      <c r="E872" s="188" t="s">
        <v>6428</v>
      </c>
      <c r="F872" s="189" t="s">
        <v>6429</v>
      </c>
      <c r="G872" s="190" t="s">
        <v>442</v>
      </c>
      <c r="H872" s="191">
        <v>4</v>
      </c>
      <c r="I872" s="192"/>
      <c r="J872" s="191">
        <f>ROUND(I872*H872,0)</f>
        <v>0</v>
      </c>
      <c r="K872" s="189" t="s">
        <v>164</v>
      </c>
      <c r="L872" s="40"/>
      <c r="M872" s="193" t="s">
        <v>1</v>
      </c>
      <c r="N872" s="194" t="s">
        <v>41</v>
      </c>
      <c r="O872" s="72"/>
      <c r="P872" s="195">
        <f>O872*H872</f>
        <v>0</v>
      </c>
      <c r="Q872" s="195">
        <v>3.058E-2</v>
      </c>
      <c r="R872" s="195">
        <f>Q872*H872</f>
        <v>0.12232</v>
      </c>
      <c r="S872" s="195">
        <v>0</v>
      </c>
      <c r="T872" s="196">
        <f>S872*H872</f>
        <v>0</v>
      </c>
      <c r="U872" s="35"/>
      <c r="V872" s="35"/>
      <c r="W872" s="35"/>
      <c r="X872" s="35"/>
      <c r="Y872" s="35"/>
      <c r="Z872" s="35"/>
      <c r="AA872" s="35"/>
      <c r="AB872" s="35"/>
      <c r="AC872" s="35"/>
      <c r="AD872" s="35"/>
      <c r="AE872" s="35"/>
      <c r="AR872" s="197" t="s">
        <v>283</v>
      </c>
      <c r="AT872" s="197" t="s">
        <v>160</v>
      </c>
      <c r="AU872" s="197" t="s">
        <v>85</v>
      </c>
      <c r="AY872" s="18" t="s">
        <v>158</v>
      </c>
      <c r="BE872" s="198">
        <f>IF(N872="základní",J872,0)</f>
        <v>0</v>
      </c>
      <c r="BF872" s="198">
        <f>IF(N872="snížená",J872,0)</f>
        <v>0</v>
      </c>
      <c r="BG872" s="198">
        <f>IF(N872="zákl. přenesená",J872,0)</f>
        <v>0</v>
      </c>
      <c r="BH872" s="198">
        <f>IF(N872="sníž. přenesená",J872,0)</f>
        <v>0</v>
      </c>
      <c r="BI872" s="198">
        <f>IF(N872="nulová",J872,0)</f>
        <v>0</v>
      </c>
      <c r="BJ872" s="18" t="s">
        <v>8</v>
      </c>
      <c r="BK872" s="198">
        <f>ROUND(I872*H872,0)</f>
        <v>0</v>
      </c>
      <c r="BL872" s="18" t="s">
        <v>283</v>
      </c>
      <c r="BM872" s="197" t="s">
        <v>6430</v>
      </c>
    </row>
    <row r="873" spans="1:65" s="2" customFormat="1" ht="45">
      <c r="A873" s="35"/>
      <c r="B873" s="36"/>
      <c r="C873" s="37"/>
      <c r="D873" s="199" t="s">
        <v>167</v>
      </c>
      <c r="E873" s="37"/>
      <c r="F873" s="200" t="s">
        <v>6426</v>
      </c>
      <c r="G873" s="37"/>
      <c r="H873" s="37"/>
      <c r="I873" s="201"/>
      <c r="J873" s="37"/>
      <c r="K873" s="37"/>
      <c r="L873" s="40"/>
      <c r="M873" s="202"/>
      <c r="N873" s="203"/>
      <c r="O873" s="72"/>
      <c r="P873" s="72"/>
      <c r="Q873" s="72"/>
      <c r="R873" s="72"/>
      <c r="S873" s="72"/>
      <c r="T873" s="73"/>
      <c r="U873" s="35"/>
      <c r="V873" s="35"/>
      <c r="W873" s="35"/>
      <c r="X873" s="35"/>
      <c r="Y873" s="35"/>
      <c r="Z873" s="35"/>
      <c r="AA873" s="35"/>
      <c r="AB873" s="35"/>
      <c r="AC873" s="35"/>
      <c r="AD873" s="35"/>
      <c r="AE873" s="35"/>
      <c r="AT873" s="18" t="s">
        <v>167</v>
      </c>
      <c r="AU873" s="18" t="s">
        <v>85</v>
      </c>
    </row>
    <row r="874" spans="1:65" s="14" customFormat="1" ht="11.25">
      <c r="B874" s="215"/>
      <c r="C874" s="216"/>
      <c r="D874" s="199" t="s">
        <v>169</v>
      </c>
      <c r="E874" s="217" t="s">
        <v>1</v>
      </c>
      <c r="F874" s="218" t="s">
        <v>406</v>
      </c>
      <c r="G874" s="216"/>
      <c r="H874" s="217" t="s">
        <v>1</v>
      </c>
      <c r="I874" s="219"/>
      <c r="J874" s="216"/>
      <c r="K874" s="216"/>
      <c r="L874" s="220"/>
      <c r="M874" s="221"/>
      <c r="N874" s="222"/>
      <c r="O874" s="222"/>
      <c r="P874" s="222"/>
      <c r="Q874" s="222"/>
      <c r="R874" s="222"/>
      <c r="S874" s="222"/>
      <c r="T874" s="223"/>
      <c r="AT874" s="224" t="s">
        <v>169</v>
      </c>
      <c r="AU874" s="224" t="s">
        <v>85</v>
      </c>
      <c r="AV874" s="14" t="s">
        <v>8</v>
      </c>
      <c r="AW874" s="14" t="s">
        <v>32</v>
      </c>
      <c r="AX874" s="14" t="s">
        <v>76</v>
      </c>
      <c r="AY874" s="224" t="s">
        <v>158</v>
      </c>
    </row>
    <row r="875" spans="1:65" s="13" customFormat="1" ht="11.25">
      <c r="B875" s="204"/>
      <c r="C875" s="205"/>
      <c r="D875" s="199" t="s">
        <v>169</v>
      </c>
      <c r="E875" s="206" t="s">
        <v>1</v>
      </c>
      <c r="F875" s="207" t="s">
        <v>165</v>
      </c>
      <c r="G875" s="205"/>
      <c r="H875" s="208">
        <v>4</v>
      </c>
      <c r="I875" s="209"/>
      <c r="J875" s="205"/>
      <c r="K875" s="205"/>
      <c r="L875" s="210"/>
      <c r="M875" s="211"/>
      <c r="N875" s="212"/>
      <c r="O875" s="212"/>
      <c r="P875" s="212"/>
      <c r="Q875" s="212"/>
      <c r="R875" s="212"/>
      <c r="S875" s="212"/>
      <c r="T875" s="213"/>
      <c r="AT875" s="214" t="s">
        <v>169</v>
      </c>
      <c r="AU875" s="214" t="s">
        <v>85</v>
      </c>
      <c r="AV875" s="13" t="s">
        <v>85</v>
      </c>
      <c r="AW875" s="13" t="s">
        <v>32</v>
      </c>
      <c r="AX875" s="13" t="s">
        <v>8</v>
      </c>
      <c r="AY875" s="214" t="s">
        <v>158</v>
      </c>
    </row>
    <row r="876" spans="1:65" s="2" customFormat="1" ht="48">
      <c r="A876" s="35"/>
      <c r="B876" s="36"/>
      <c r="C876" s="187" t="s">
        <v>2601</v>
      </c>
      <c r="D876" s="187" t="s">
        <v>160</v>
      </c>
      <c r="E876" s="188" t="s">
        <v>4760</v>
      </c>
      <c r="F876" s="189" t="s">
        <v>4761</v>
      </c>
      <c r="G876" s="190" t="s">
        <v>1011</v>
      </c>
      <c r="H876" s="192"/>
      <c r="I876" s="192"/>
      <c r="J876" s="191">
        <f>ROUND(I876*H876,0)</f>
        <v>0</v>
      </c>
      <c r="K876" s="189" t="s">
        <v>164</v>
      </c>
      <c r="L876" s="40"/>
      <c r="M876" s="193" t="s">
        <v>1</v>
      </c>
      <c r="N876" s="194" t="s">
        <v>41</v>
      </c>
      <c r="O876" s="72"/>
      <c r="P876" s="195">
        <f>O876*H876</f>
        <v>0</v>
      </c>
      <c r="Q876" s="195">
        <v>0</v>
      </c>
      <c r="R876" s="195">
        <f>Q876*H876</f>
        <v>0</v>
      </c>
      <c r="S876" s="195">
        <v>0</v>
      </c>
      <c r="T876" s="196">
        <f>S876*H876</f>
        <v>0</v>
      </c>
      <c r="U876" s="35"/>
      <c r="V876" s="35"/>
      <c r="W876" s="35"/>
      <c r="X876" s="35"/>
      <c r="Y876" s="35"/>
      <c r="Z876" s="35"/>
      <c r="AA876" s="35"/>
      <c r="AB876" s="35"/>
      <c r="AC876" s="35"/>
      <c r="AD876" s="35"/>
      <c r="AE876" s="35"/>
      <c r="AR876" s="197" t="s">
        <v>283</v>
      </c>
      <c r="AT876" s="197" t="s">
        <v>160</v>
      </c>
      <c r="AU876" s="197" t="s">
        <v>85</v>
      </c>
      <c r="AY876" s="18" t="s">
        <v>158</v>
      </c>
      <c r="BE876" s="198">
        <f>IF(N876="základní",J876,0)</f>
        <v>0</v>
      </c>
      <c r="BF876" s="198">
        <f>IF(N876="snížená",J876,0)</f>
        <v>0</v>
      </c>
      <c r="BG876" s="198">
        <f>IF(N876="zákl. přenesená",J876,0)</f>
        <v>0</v>
      </c>
      <c r="BH876" s="198">
        <f>IF(N876="sníž. přenesená",J876,0)</f>
        <v>0</v>
      </c>
      <c r="BI876" s="198">
        <f>IF(N876="nulová",J876,0)</f>
        <v>0</v>
      </c>
      <c r="BJ876" s="18" t="s">
        <v>8</v>
      </c>
      <c r="BK876" s="198">
        <f>ROUND(I876*H876,0)</f>
        <v>0</v>
      </c>
      <c r="BL876" s="18" t="s">
        <v>283</v>
      </c>
      <c r="BM876" s="197" t="s">
        <v>6431</v>
      </c>
    </row>
    <row r="877" spans="1:65" s="2" customFormat="1" ht="117">
      <c r="A877" s="35"/>
      <c r="B877" s="36"/>
      <c r="C877" s="37"/>
      <c r="D877" s="199" t="s">
        <v>167</v>
      </c>
      <c r="E877" s="37"/>
      <c r="F877" s="200" t="s">
        <v>4763</v>
      </c>
      <c r="G877" s="37"/>
      <c r="H877" s="37"/>
      <c r="I877" s="201"/>
      <c r="J877" s="37"/>
      <c r="K877" s="37"/>
      <c r="L877" s="40"/>
      <c r="M877" s="202"/>
      <c r="N877" s="203"/>
      <c r="O877" s="72"/>
      <c r="P877" s="72"/>
      <c r="Q877" s="72"/>
      <c r="R877" s="72"/>
      <c r="S877" s="72"/>
      <c r="T877" s="73"/>
      <c r="U877" s="35"/>
      <c r="V877" s="35"/>
      <c r="W877" s="35"/>
      <c r="X877" s="35"/>
      <c r="Y877" s="35"/>
      <c r="Z877" s="35"/>
      <c r="AA877" s="35"/>
      <c r="AB877" s="35"/>
      <c r="AC877" s="35"/>
      <c r="AD877" s="35"/>
      <c r="AE877" s="35"/>
      <c r="AT877" s="18" t="s">
        <v>167</v>
      </c>
      <c r="AU877" s="18" t="s">
        <v>85</v>
      </c>
    </row>
    <row r="878" spans="1:65" s="12" customFormat="1" ht="22.9" customHeight="1">
      <c r="B878" s="171"/>
      <c r="C878" s="172"/>
      <c r="D878" s="173" t="s">
        <v>75</v>
      </c>
      <c r="E878" s="185" t="s">
        <v>3289</v>
      </c>
      <c r="F878" s="185" t="s">
        <v>4764</v>
      </c>
      <c r="G878" s="172"/>
      <c r="H878" s="172"/>
      <c r="I878" s="175"/>
      <c r="J878" s="186">
        <f>BK878</f>
        <v>0</v>
      </c>
      <c r="K878" s="172"/>
      <c r="L878" s="177"/>
      <c r="M878" s="178"/>
      <c r="N878" s="179"/>
      <c r="O878" s="179"/>
      <c r="P878" s="180">
        <f>SUM(P879:P888)</f>
        <v>0</v>
      </c>
      <c r="Q878" s="179"/>
      <c r="R878" s="180">
        <f>SUM(R879:R888)</f>
        <v>3.0239999999999998E-3</v>
      </c>
      <c r="S878" s="179"/>
      <c r="T878" s="181">
        <f>SUM(T879:T888)</f>
        <v>0.26424500000000001</v>
      </c>
      <c r="AR878" s="182" t="s">
        <v>85</v>
      </c>
      <c r="AT878" s="183" t="s">
        <v>75</v>
      </c>
      <c r="AU878" s="183" t="s">
        <v>8</v>
      </c>
      <c r="AY878" s="182" t="s">
        <v>158</v>
      </c>
      <c r="BK878" s="184">
        <f>SUM(BK879:BK888)</f>
        <v>0</v>
      </c>
    </row>
    <row r="879" spans="1:65" s="2" customFormat="1" ht="24">
      <c r="A879" s="35"/>
      <c r="B879" s="36"/>
      <c r="C879" s="187" t="s">
        <v>2603</v>
      </c>
      <c r="D879" s="187" t="s">
        <v>160</v>
      </c>
      <c r="E879" s="188" t="s">
        <v>6432</v>
      </c>
      <c r="F879" s="189" t="s">
        <v>6433</v>
      </c>
      <c r="G879" s="190" t="s">
        <v>309</v>
      </c>
      <c r="H879" s="191">
        <v>135.9</v>
      </c>
      <c r="I879" s="192"/>
      <c r="J879" s="191">
        <f>ROUND(I879*H879,0)</f>
        <v>0</v>
      </c>
      <c r="K879" s="189" t="s">
        <v>164</v>
      </c>
      <c r="L879" s="40"/>
      <c r="M879" s="193" t="s">
        <v>1</v>
      </c>
      <c r="N879" s="194" t="s">
        <v>41</v>
      </c>
      <c r="O879" s="72"/>
      <c r="P879" s="195">
        <f>O879*H879</f>
        <v>0</v>
      </c>
      <c r="Q879" s="195">
        <v>0</v>
      </c>
      <c r="R879" s="195">
        <f>Q879*H879</f>
        <v>0</v>
      </c>
      <c r="S879" s="195">
        <v>1.91E-3</v>
      </c>
      <c r="T879" s="196">
        <f>S879*H879</f>
        <v>0.25956899999999999</v>
      </c>
      <c r="U879" s="35"/>
      <c r="V879" s="35"/>
      <c r="W879" s="35"/>
      <c r="X879" s="35"/>
      <c r="Y879" s="35"/>
      <c r="Z879" s="35"/>
      <c r="AA879" s="35"/>
      <c r="AB879" s="35"/>
      <c r="AC879" s="35"/>
      <c r="AD879" s="35"/>
      <c r="AE879" s="35"/>
      <c r="AR879" s="197" t="s">
        <v>283</v>
      </c>
      <c r="AT879" s="197" t="s">
        <v>160</v>
      </c>
      <c r="AU879" s="197" t="s">
        <v>85</v>
      </c>
      <c r="AY879" s="18" t="s">
        <v>158</v>
      </c>
      <c r="BE879" s="198">
        <f>IF(N879="základní",J879,0)</f>
        <v>0</v>
      </c>
      <c r="BF879" s="198">
        <f>IF(N879="snížená",J879,0)</f>
        <v>0</v>
      </c>
      <c r="BG879" s="198">
        <f>IF(N879="zákl. přenesená",J879,0)</f>
        <v>0</v>
      </c>
      <c r="BH879" s="198">
        <f>IF(N879="sníž. přenesená",J879,0)</f>
        <v>0</v>
      </c>
      <c r="BI879" s="198">
        <f>IF(N879="nulová",J879,0)</f>
        <v>0</v>
      </c>
      <c r="BJ879" s="18" t="s">
        <v>8</v>
      </c>
      <c r="BK879" s="198">
        <f>ROUND(I879*H879,0)</f>
        <v>0</v>
      </c>
      <c r="BL879" s="18" t="s">
        <v>283</v>
      </c>
      <c r="BM879" s="197" t="s">
        <v>6434</v>
      </c>
    </row>
    <row r="880" spans="1:65" s="14" customFormat="1" ht="11.25">
      <c r="B880" s="215"/>
      <c r="C880" s="216"/>
      <c r="D880" s="199" t="s">
        <v>169</v>
      </c>
      <c r="E880" s="217" t="s">
        <v>1</v>
      </c>
      <c r="F880" s="218" t="s">
        <v>6435</v>
      </c>
      <c r="G880" s="216"/>
      <c r="H880" s="217" t="s">
        <v>1</v>
      </c>
      <c r="I880" s="219"/>
      <c r="J880" s="216"/>
      <c r="K880" s="216"/>
      <c r="L880" s="220"/>
      <c r="M880" s="221"/>
      <c r="N880" s="222"/>
      <c r="O880" s="222"/>
      <c r="P880" s="222"/>
      <c r="Q880" s="222"/>
      <c r="R880" s="222"/>
      <c r="S880" s="222"/>
      <c r="T880" s="223"/>
      <c r="AT880" s="224" t="s">
        <v>169</v>
      </c>
      <c r="AU880" s="224" t="s">
        <v>85</v>
      </c>
      <c r="AV880" s="14" t="s">
        <v>8</v>
      </c>
      <c r="AW880" s="14" t="s">
        <v>32</v>
      </c>
      <c r="AX880" s="14" t="s">
        <v>76</v>
      </c>
      <c r="AY880" s="224" t="s">
        <v>158</v>
      </c>
    </row>
    <row r="881" spans="1:65" s="13" customFormat="1" ht="11.25">
      <c r="B881" s="204"/>
      <c r="C881" s="205"/>
      <c r="D881" s="199" t="s">
        <v>169</v>
      </c>
      <c r="E881" s="206" t="s">
        <v>1</v>
      </c>
      <c r="F881" s="207" t="s">
        <v>6436</v>
      </c>
      <c r="G881" s="205"/>
      <c r="H881" s="208">
        <v>135.9</v>
      </c>
      <c r="I881" s="209"/>
      <c r="J881" s="205"/>
      <c r="K881" s="205"/>
      <c r="L881" s="210"/>
      <c r="M881" s="211"/>
      <c r="N881" s="212"/>
      <c r="O881" s="212"/>
      <c r="P881" s="212"/>
      <c r="Q881" s="212"/>
      <c r="R881" s="212"/>
      <c r="S881" s="212"/>
      <c r="T881" s="213"/>
      <c r="AT881" s="214" t="s">
        <v>169</v>
      </c>
      <c r="AU881" s="214" t="s">
        <v>85</v>
      </c>
      <c r="AV881" s="13" t="s">
        <v>85</v>
      </c>
      <c r="AW881" s="13" t="s">
        <v>32</v>
      </c>
      <c r="AX881" s="13" t="s">
        <v>8</v>
      </c>
      <c r="AY881" s="214" t="s">
        <v>158</v>
      </c>
    </row>
    <row r="882" spans="1:65" s="2" customFormat="1" ht="24">
      <c r="A882" s="35"/>
      <c r="B882" s="36"/>
      <c r="C882" s="187" t="s">
        <v>2605</v>
      </c>
      <c r="D882" s="187" t="s">
        <v>160</v>
      </c>
      <c r="E882" s="188" t="s">
        <v>6437</v>
      </c>
      <c r="F882" s="189" t="s">
        <v>6438</v>
      </c>
      <c r="G882" s="190" t="s">
        <v>309</v>
      </c>
      <c r="H882" s="191">
        <v>2.8</v>
      </c>
      <c r="I882" s="192"/>
      <c r="J882" s="191">
        <f>ROUND(I882*H882,0)</f>
        <v>0</v>
      </c>
      <c r="K882" s="189" t="s">
        <v>164</v>
      </c>
      <c r="L882" s="40"/>
      <c r="M882" s="193" t="s">
        <v>1</v>
      </c>
      <c r="N882" s="194" t="s">
        <v>41</v>
      </c>
      <c r="O882" s="72"/>
      <c r="P882" s="195">
        <f>O882*H882</f>
        <v>0</v>
      </c>
      <c r="Q882" s="195">
        <v>0</v>
      </c>
      <c r="R882" s="195">
        <f>Q882*H882</f>
        <v>0</v>
      </c>
      <c r="S882" s="195">
        <v>1.67E-3</v>
      </c>
      <c r="T882" s="196">
        <f>S882*H882</f>
        <v>4.6759999999999996E-3</v>
      </c>
      <c r="U882" s="35"/>
      <c r="V882" s="35"/>
      <c r="W882" s="35"/>
      <c r="X882" s="35"/>
      <c r="Y882" s="35"/>
      <c r="Z882" s="35"/>
      <c r="AA882" s="35"/>
      <c r="AB882" s="35"/>
      <c r="AC882" s="35"/>
      <c r="AD882" s="35"/>
      <c r="AE882" s="35"/>
      <c r="AR882" s="197" t="s">
        <v>283</v>
      </c>
      <c r="AT882" s="197" t="s">
        <v>160</v>
      </c>
      <c r="AU882" s="197" t="s">
        <v>85</v>
      </c>
      <c r="AY882" s="18" t="s">
        <v>158</v>
      </c>
      <c r="BE882" s="198">
        <f>IF(N882="základní",J882,0)</f>
        <v>0</v>
      </c>
      <c r="BF882" s="198">
        <f>IF(N882="snížená",J882,0)</f>
        <v>0</v>
      </c>
      <c r="BG882" s="198">
        <f>IF(N882="zákl. přenesená",J882,0)</f>
        <v>0</v>
      </c>
      <c r="BH882" s="198">
        <f>IF(N882="sníž. přenesená",J882,0)</f>
        <v>0</v>
      </c>
      <c r="BI882" s="198">
        <f>IF(N882="nulová",J882,0)</f>
        <v>0</v>
      </c>
      <c r="BJ882" s="18" t="s">
        <v>8</v>
      </c>
      <c r="BK882" s="198">
        <f>ROUND(I882*H882,0)</f>
        <v>0</v>
      </c>
      <c r="BL882" s="18" t="s">
        <v>283</v>
      </c>
      <c r="BM882" s="197" t="s">
        <v>6439</v>
      </c>
    </row>
    <row r="883" spans="1:65" s="13" customFormat="1" ht="11.25">
      <c r="B883" s="204"/>
      <c r="C883" s="205"/>
      <c r="D883" s="199" t="s">
        <v>169</v>
      </c>
      <c r="E883" s="206" t="s">
        <v>1</v>
      </c>
      <c r="F883" s="207" t="s">
        <v>5408</v>
      </c>
      <c r="G883" s="205"/>
      <c r="H883" s="208">
        <v>2.8</v>
      </c>
      <c r="I883" s="209"/>
      <c r="J883" s="205"/>
      <c r="K883" s="205"/>
      <c r="L883" s="210"/>
      <c r="M883" s="211"/>
      <c r="N883" s="212"/>
      <c r="O883" s="212"/>
      <c r="P883" s="212"/>
      <c r="Q883" s="212"/>
      <c r="R883" s="212"/>
      <c r="S883" s="212"/>
      <c r="T883" s="213"/>
      <c r="AT883" s="214" t="s">
        <v>169</v>
      </c>
      <c r="AU883" s="214" t="s">
        <v>85</v>
      </c>
      <c r="AV883" s="13" t="s">
        <v>85</v>
      </c>
      <c r="AW883" s="13" t="s">
        <v>32</v>
      </c>
      <c r="AX883" s="13" t="s">
        <v>76</v>
      </c>
      <c r="AY883" s="214" t="s">
        <v>158</v>
      </c>
    </row>
    <row r="884" spans="1:65" s="16" customFormat="1" ht="11.25">
      <c r="B884" s="236"/>
      <c r="C884" s="237"/>
      <c r="D884" s="199" t="s">
        <v>169</v>
      </c>
      <c r="E884" s="238" t="s">
        <v>1</v>
      </c>
      <c r="F884" s="239" t="s">
        <v>189</v>
      </c>
      <c r="G884" s="237"/>
      <c r="H884" s="240">
        <v>2.8</v>
      </c>
      <c r="I884" s="241"/>
      <c r="J884" s="237"/>
      <c r="K884" s="237"/>
      <c r="L884" s="242"/>
      <c r="M884" s="243"/>
      <c r="N884" s="244"/>
      <c r="O884" s="244"/>
      <c r="P884" s="244"/>
      <c r="Q884" s="244"/>
      <c r="R884" s="244"/>
      <c r="S884" s="244"/>
      <c r="T884" s="245"/>
      <c r="AT884" s="246" t="s">
        <v>169</v>
      </c>
      <c r="AU884" s="246" t="s">
        <v>85</v>
      </c>
      <c r="AV884" s="16" t="s">
        <v>165</v>
      </c>
      <c r="AW884" s="16" t="s">
        <v>32</v>
      </c>
      <c r="AX884" s="16" t="s">
        <v>8</v>
      </c>
      <c r="AY884" s="246" t="s">
        <v>158</v>
      </c>
    </row>
    <row r="885" spans="1:65" s="2" customFormat="1" ht="36">
      <c r="A885" s="35"/>
      <c r="B885" s="36"/>
      <c r="C885" s="187" t="s">
        <v>2607</v>
      </c>
      <c r="D885" s="187" t="s">
        <v>160</v>
      </c>
      <c r="E885" s="188" t="s">
        <v>4815</v>
      </c>
      <c r="F885" s="189" t="s">
        <v>4816</v>
      </c>
      <c r="G885" s="190" t="s">
        <v>309</v>
      </c>
      <c r="H885" s="191">
        <v>2.8</v>
      </c>
      <c r="I885" s="192"/>
      <c r="J885" s="191">
        <f>ROUND(I885*H885,0)</f>
        <v>0</v>
      </c>
      <c r="K885" s="189" t="s">
        <v>164</v>
      </c>
      <c r="L885" s="40"/>
      <c r="M885" s="193" t="s">
        <v>1</v>
      </c>
      <c r="N885" s="194" t="s">
        <v>41</v>
      </c>
      <c r="O885" s="72"/>
      <c r="P885" s="195">
        <f>O885*H885</f>
        <v>0</v>
      </c>
      <c r="Q885" s="195">
        <v>1.08E-3</v>
      </c>
      <c r="R885" s="195">
        <f>Q885*H885</f>
        <v>3.0239999999999998E-3</v>
      </c>
      <c r="S885" s="195">
        <v>0</v>
      </c>
      <c r="T885" s="196">
        <f>S885*H885</f>
        <v>0</v>
      </c>
      <c r="U885" s="35"/>
      <c r="V885" s="35"/>
      <c r="W885" s="35"/>
      <c r="X885" s="35"/>
      <c r="Y885" s="35"/>
      <c r="Z885" s="35"/>
      <c r="AA885" s="35"/>
      <c r="AB885" s="35"/>
      <c r="AC885" s="35"/>
      <c r="AD885" s="35"/>
      <c r="AE885" s="35"/>
      <c r="AR885" s="197" t="s">
        <v>283</v>
      </c>
      <c r="AT885" s="197" t="s">
        <v>160</v>
      </c>
      <c r="AU885" s="197" t="s">
        <v>85</v>
      </c>
      <c r="AY885" s="18" t="s">
        <v>158</v>
      </c>
      <c r="BE885" s="198">
        <f>IF(N885="základní",J885,0)</f>
        <v>0</v>
      </c>
      <c r="BF885" s="198">
        <f>IF(N885="snížená",J885,0)</f>
        <v>0</v>
      </c>
      <c r="BG885" s="198">
        <f>IF(N885="zákl. přenesená",J885,0)</f>
        <v>0</v>
      </c>
      <c r="BH885" s="198">
        <f>IF(N885="sníž. přenesená",J885,0)</f>
        <v>0</v>
      </c>
      <c r="BI885" s="198">
        <f>IF(N885="nulová",J885,0)</f>
        <v>0</v>
      </c>
      <c r="BJ885" s="18" t="s">
        <v>8</v>
      </c>
      <c r="BK885" s="198">
        <f>ROUND(I885*H885,0)</f>
        <v>0</v>
      </c>
      <c r="BL885" s="18" t="s">
        <v>283</v>
      </c>
      <c r="BM885" s="197" t="s">
        <v>6440</v>
      </c>
    </row>
    <row r="886" spans="1:65" s="13" customFormat="1" ht="11.25">
      <c r="B886" s="204"/>
      <c r="C886" s="205"/>
      <c r="D886" s="199" t="s">
        <v>169</v>
      </c>
      <c r="E886" s="206" t="s">
        <v>1</v>
      </c>
      <c r="F886" s="207" t="s">
        <v>6441</v>
      </c>
      <c r="G886" s="205"/>
      <c r="H886" s="208">
        <v>2.8</v>
      </c>
      <c r="I886" s="209"/>
      <c r="J886" s="205"/>
      <c r="K886" s="205"/>
      <c r="L886" s="210"/>
      <c r="M886" s="211"/>
      <c r="N886" s="212"/>
      <c r="O886" s="212"/>
      <c r="P886" s="212"/>
      <c r="Q886" s="212"/>
      <c r="R886" s="212"/>
      <c r="S886" s="212"/>
      <c r="T886" s="213"/>
      <c r="AT886" s="214" t="s">
        <v>169</v>
      </c>
      <c r="AU886" s="214" t="s">
        <v>85</v>
      </c>
      <c r="AV886" s="13" t="s">
        <v>85</v>
      </c>
      <c r="AW886" s="13" t="s">
        <v>32</v>
      </c>
      <c r="AX886" s="13" t="s">
        <v>8</v>
      </c>
      <c r="AY886" s="214" t="s">
        <v>158</v>
      </c>
    </row>
    <row r="887" spans="1:65" s="2" customFormat="1" ht="44.25" customHeight="1">
      <c r="A887" s="35"/>
      <c r="B887" s="36"/>
      <c r="C887" s="187" t="s">
        <v>2609</v>
      </c>
      <c r="D887" s="187" t="s">
        <v>160</v>
      </c>
      <c r="E887" s="188" t="s">
        <v>4830</v>
      </c>
      <c r="F887" s="189" t="s">
        <v>4831</v>
      </c>
      <c r="G887" s="190" t="s">
        <v>1011</v>
      </c>
      <c r="H887" s="192"/>
      <c r="I887" s="192"/>
      <c r="J887" s="191">
        <f>ROUND(I887*H887,0)</f>
        <v>0</v>
      </c>
      <c r="K887" s="189" t="s">
        <v>164</v>
      </c>
      <c r="L887" s="40"/>
      <c r="M887" s="193" t="s">
        <v>1</v>
      </c>
      <c r="N887" s="194" t="s">
        <v>41</v>
      </c>
      <c r="O887" s="72"/>
      <c r="P887" s="195">
        <f>O887*H887</f>
        <v>0</v>
      </c>
      <c r="Q887" s="195">
        <v>0</v>
      </c>
      <c r="R887" s="195">
        <f>Q887*H887</f>
        <v>0</v>
      </c>
      <c r="S887" s="195">
        <v>0</v>
      </c>
      <c r="T887" s="196">
        <f>S887*H887</f>
        <v>0</v>
      </c>
      <c r="U887" s="35"/>
      <c r="V887" s="35"/>
      <c r="W887" s="35"/>
      <c r="X887" s="35"/>
      <c r="Y887" s="35"/>
      <c r="Z887" s="35"/>
      <c r="AA887" s="35"/>
      <c r="AB887" s="35"/>
      <c r="AC887" s="35"/>
      <c r="AD887" s="35"/>
      <c r="AE887" s="35"/>
      <c r="AR887" s="197" t="s">
        <v>283</v>
      </c>
      <c r="AT887" s="197" t="s">
        <v>160</v>
      </c>
      <c r="AU887" s="197" t="s">
        <v>85</v>
      </c>
      <c r="AY887" s="18" t="s">
        <v>158</v>
      </c>
      <c r="BE887" s="198">
        <f>IF(N887="základní",J887,0)</f>
        <v>0</v>
      </c>
      <c r="BF887" s="198">
        <f>IF(N887="snížená",J887,0)</f>
        <v>0</v>
      </c>
      <c r="BG887" s="198">
        <f>IF(N887="zákl. přenesená",J887,0)</f>
        <v>0</v>
      </c>
      <c r="BH887" s="198">
        <f>IF(N887="sníž. přenesená",J887,0)</f>
        <v>0</v>
      </c>
      <c r="BI887" s="198">
        <f>IF(N887="nulová",J887,0)</f>
        <v>0</v>
      </c>
      <c r="BJ887" s="18" t="s">
        <v>8</v>
      </c>
      <c r="BK887" s="198">
        <f>ROUND(I887*H887,0)</f>
        <v>0</v>
      </c>
      <c r="BL887" s="18" t="s">
        <v>283</v>
      </c>
      <c r="BM887" s="197" t="s">
        <v>6442</v>
      </c>
    </row>
    <row r="888" spans="1:65" s="2" customFormat="1" ht="99">
      <c r="A888" s="35"/>
      <c r="B888" s="36"/>
      <c r="C888" s="37"/>
      <c r="D888" s="199" t="s">
        <v>167</v>
      </c>
      <c r="E888" s="37"/>
      <c r="F888" s="200" t="s">
        <v>4833</v>
      </c>
      <c r="G888" s="37"/>
      <c r="H888" s="37"/>
      <c r="I888" s="201"/>
      <c r="J888" s="37"/>
      <c r="K888" s="37"/>
      <c r="L888" s="40"/>
      <c r="M888" s="202"/>
      <c r="N888" s="203"/>
      <c r="O888" s="72"/>
      <c r="P888" s="72"/>
      <c r="Q888" s="72"/>
      <c r="R888" s="72"/>
      <c r="S888" s="72"/>
      <c r="T888" s="73"/>
      <c r="U888" s="35"/>
      <c r="V888" s="35"/>
      <c r="W888" s="35"/>
      <c r="X888" s="35"/>
      <c r="Y888" s="35"/>
      <c r="Z888" s="35"/>
      <c r="AA888" s="35"/>
      <c r="AB888" s="35"/>
      <c r="AC888" s="35"/>
      <c r="AD888" s="35"/>
      <c r="AE888" s="35"/>
      <c r="AT888" s="18" t="s">
        <v>167</v>
      </c>
      <c r="AU888" s="18" t="s">
        <v>85</v>
      </c>
    </row>
    <row r="889" spans="1:65" s="12" customFormat="1" ht="22.9" customHeight="1">
      <c r="B889" s="171"/>
      <c r="C889" s="172"/>
      <c r="D889" s="173" t="s">
        <v>75</v>
      </c>
      <c r="E889" s="185" t="s">
        <v>3296</v>
      </c>
      <c r="F889" s="185" t="s">
        <v>4834</v>
      </c>
      <c r="G889" s="172"/>
      <c r="H889" s="172"/>
      <c r="I889" s="175"/>
      <c r="J889" s="186">
        <f>BK889</f>
        <v>0</v>
      </c>
      <c r="K889" s="172"/>
      <c r="L889" s="177"/>
      <c r="M889" s="178"/>
      <c r="N889" s="179"/>
      <c r="O889" s="179"/>
      <c r="P889" s="180">
        <f>SUM(P890:P1060)</f>
        <v>0</v>
      </c>
      <c r="Q889" s="179"/>
      <c r="R889" s="180">
        <f>SUM(R890:R1060)</f>
        <v>2.6570991999999998</v>
      </c>
      <c r="S889" s="179"/>
      <c r="T889" s="181">
        <f>SUM(T890:T1060)</f>
        <v>5.0000000000000001E-3</v>
      </c>
      <c r="AR889" s="182" t="s">
        <v>85</v>
      </c>
      <c r="AT889" s="183" t="s">
        <v>75</v>
      </c>
      <c r="AU889" s="183" t="s">
        <v>8</v>
      </c>
      <c r="AY889" s="182" t="s">
        <v>158</v>
      </c>
      <c r="BK889" s="184">
        <f>SUM(BK890:BK1060)</f>
        <v>0</v>
      </c>
    </row>
    <row r="890" spans="1:65" s="2" customFormat="1" ht="24">
      <c r="A890" s="35"/>
      <c r="B890" s="36"/>
      <c r="C890" s="187" t="s">
        <v>2611</v>
      </c>
      <c r="D890" s="187" t="s">
        <v>160</v>
      </c>
      <c r="E890" s="188" t="s">
        <v>6443</v>
      </c>
      <c r="F890" s="189" t="s">
        <v>6444</v>
      </c>
      <c r="G890" s="190" t="s">
        <v>442</v>
      </c>
      <c r="H890" s="191">
        <v>1</v>
      </c>
      <c r="I890" s="192"/>
      <c r="J890" s="191">
        <f>ROUND(I890*H890,0)</f>
        <v>0</v>
      </c>
      <c r="K890" s="189" t="s">
        <v>164</v>
      </c>
      <c r="L890" s="40"/>
      <c r="M890" s="193" t="s">
        <v>1</v>
      </c>
      <c r="N890" s="194" t="s">
        <v>41</v>
      </c>
      <c r="O890" s="72"/>
      <c r="P890" s="195">
        <f>O890*H890</f>
        <v>0</v>
      </c>
      <c r="Q890" s="195">
        <v>0</v>
      </c>
      <c r="R890" s="195">
        <f>Q890*H890</f>
        <v>0</v>
      </c>
      <c r="S890" s="195">
        <v>5.0000000000000001E-3</v>
      </c>
      <c r="T890" s="196">
        <f>S890*H890</f>
        <v>5.0000000000000001E-3</v>
      </c>
      <c r="U890" s="35"/>
      <c r="V890" s="35"/>
      <c r="W890" s="35"/>
      <c r="X890" s="35"/>
      <c r="Y890" s="35"/>
      <c r="Z890" s="35"/>
      <c r="AA890" s="35"/>
      <c r="AB890" s="35"/>
      <c r="AC890" s="35"/>
      <c r="AD890" s="35"/>
      <c r="AE890" s="35"/>
      <c r="AR890" s="197" t="s">
        <v>283</v>
      </c>
      <c r="AT890" s="197" t="s">
        <v>160</v>
      </c>
      <c r="AU890" s="197" t="s">
        <v>85</v>
      </c>
      <c r="AY890" s="18" t="s">
        <v>158</v>
      </c>
      <c r="BE890" s="198">
        <f>IF(N890="základní",J890,0)</f>
        <v>0</v>
      </c>
      <c r="BF890" s="198">
        <f>IF(N890="snížená",J890,0)</f>
        <v>0</v>
      </c>
      <c r="BG890" s="198">
        <f>IF(N890="zákl. přenesená",J890,0)</f>
        <v>0</v>
      </c>
      <c r="BH890" s="198">
        <f>IF(N890="sníž. přenesená",J890,0)</f>
        <v>0</v>
      </c>
      <c r="BI890" s="198">
        <f>IF(N890="nulová",J890,0)</f>
        <v>0</v>
      </c>
      <c r="BJ890" s="18" t="s">
        <v>8</v>
      </c>
      <c r="BK890" s="198">
        <f>ROUND(I890*H890,0)</f>
        <v>0</v>
      </c>
      <c r="BL890" s="18" t="s">
        <v>283</v>
      </c>
      <c r="BM890" s="197" t="s">
        <v>6445</v>
      </c>
    </row>
    <row r="891" spans="1:65" s="13" customFormat="1" ht="11.25">
      <c r="B891" s="204"/>
      <c r="C891" s="205"/>
      <c r="D891" s="199" t="s">
        <v>169</v>
      </c>
      <c r="E891" s="206" t="s">
        <v>1</v>
      </c>
      <c r="F891" s="207" t="s">
        <v>6446</v>
      </c>
      <c r="G891" s="205"/>
      <c r="H891" s="208">
        <v>1</v>
      </c>
      <c r="I891" s="209"/>
      <c r="J891" s="205"/>
      <c r="K891" s="205"/>
      <c r="L891" s="210"/>
      <c r="M891" s="211"/>
      <c r="N891" s="212"/>
      <c r="O891" s="212"/>
      <c r="P891" s="212"/>
      <c r="Q891" s="212"/>
      <c r="R891" s="212"/>
      <c r="S891" s="212"/>
      <c r="T891" s="213"/>
      <c r="AT891" s="214" t="s">
        <v>169</v>
      </c>
      <c r="AU891" s="214" t="s">
        <v>85</v>
      </c>
      <c r="AV891" s="13" t="s">
        <v>85</v>
      </c>
      <c r="AW891" s="13" t="s">
        <v>32</v>
      </c>
      <c r="AX891" s="13" t="s">
        <v>76</v>
      </c>
      <c r="AY891" s="214" t="s">
        <v>158</v>
      </c>
    </row>
    <row r="892" spans="1:65" s="16" customFormat="1" ht="11.25">
      <c r="B892" s="236"/>
      <c r="C892" s="237"/>
      <c r="D892" s="199" t="s">
        <v>169</v>
      </c>
      <c r="E892" s="238" t="s">
        <v>1</v>
      </c>
      <c r="F892" s="239" t="s">
        <v>189</v>
      </c>
      <c r="G892" s="237"/>
      <c r="H892" s="240">
        <v>1</v>
      </c>
      <c r="I892" s="241"/>
      <c r="J892" s="237"/>
      <c r="K892" s="237"/>
      <c r="L892" s="242"/>
      <c r="M892" s="243"/>
      <c r="N892" s="244"/>
      <c r="O892" s="244"/>
      <c r="P892" s="244"/>
      <c r="Q892" s="244"/>
      <c r="R892" s="244"/>
      <c r="S892" s="244"/>
      <c r="T892" s="245"/>
      <c r="AT892" s="246" t="s">
        <v>169</v>
      </c>
      <c r="AU892" s="246" t="s">
        <v>85</v>
      </c>
      <c r="AV892" s="16" t="s">
        <v>165</v>
      </c>
      <c r="AW892" s="16" t="s">
        <v>32</v>
      </c>
      <c r="AX892" s="16" t="s">
        <v>8</v>
      </c>
      <c r="AY892" s="246" t="s">
        <v>158</v>
      </c>
    </row>
    <row r="893" spans="1:65" s="2" customFormat="1" ht="33" customHeight="1">
      <c r="A893" s="35"/>
      <c r="B893" s="36"/>
      <c r="C893" s="187" t="s">
        <v>2613</v>
      </c>
      <c r="D893" s="187" t="s">
        <v>160</v>
      </c>
      <c r="E893" s="188" t="s">
        <v>6447</v>
      </c>
      <c r="F893" s="189" t="s">
        <v>6448</v>
      </c>
      <c r="G893" s="190" t="s">
        <v>163</v>
      </c>
      <c r="H893" s="191">
        <v>4.42</v>
      </c>
      <c r="I893" s="192"/>
      <c r="J893" s="191">
        <f>ROUND(I893*H893,0)</f>
        <v>0</v>
      </c>
      <c r="K893" s="189" t="s">
        <v>1</v>
      </c>
      <c r="L893" s="40"/>
      <c r="M893" s="193" t="s">
        <v>1</v>
      </c>
      <c r="N893" s="194" t="s">
        <v>41</v>
      </c>
      <c r="O893" s="72"/>
      <c r="P893" s="195">
        <f>O893*H893</f>
        <v>0</v>
      </c>
      <c r="Q893" s="195">
        <v>2.5999999999999998E-4</v>
      </c>
      <c r="R893" s="195">
        <f>Q893*H893</f>
        <v>1.1492E-3</v>
      </c>
      <c r="S893" s="195">
        <v>0</v>
      </c>
      <c r="T893" s="196">
        <f>S893*H893</f>
        <v>0</v>
      </c>
      <c r="U893" s="35"/>
      <c r="V893" s="35"/>
      <c r="W893" s="35"/>
      <c r="X893" s="35"/>
      <c r="Y893" s="35"/>
      <c r="Z893" s="35"/>
      <c r="AA893" s="35"/>
      <c r="AB893" s="35"/>
      <c r="AC893" s="35"/>
      <c r="AD893" s="35"/>
      <c r="AE893" s="35"/>
      <c r="AR893" s="197" t="s">
        <v>283</v>
      </c>
      <c r="AT893" s="197" t="s">
        <v>160</v>
      </c>
      <c r="AU893" s="197" t="s">
        <v>85</v>
      </c>
      <c r="AY893" s="18" t="s">
        <v>158</v>
      </c>
      <c r="BE893" s="198">
        <f>IF(N893="základní",J893,0)</f>
        <v>0</v>
      </c>
      <c r="BF893" s="198">
        <f>IF(N893="snížená",J893,0)</f>
        <v>0</v>
      </c>
      <c r="BG893" s="198">
        <f>IF(N893="zákl. přenesená",J893,0)</f>
        <v>0</v>
      </c>
      <c r="BH893" s="198">
        <f>IF(N893="sníž. přenesená",J893,0)</f>
        <v>0</v>
      </c>
      <c r="BI893" s="198">
        <f>IF(N893="nulová",J893,0)</f>
        <v>0</v>
      </c>
      <c r="BJ893" s="18" t="s">
        <v>8</v>
      </c>
      <c r="BK893" s="198">
        <f>ROUND(I893*H893,0)</f>
        <v>0</v>
      </c>
      <c r="BL893" s="18" t="s">
        <v>283</v>
      </c>
      <c r="BM893" s="197" t="s">
        <v>6449</v>
      </c>
    </row>
    <row r="894" spans="1:65" s="2" customFormat="1" ht="90">
      <c r="A894" s="35"/>
      <c r="B894" s="36"/>
      <c r="C894" s="37"/>
      <c r="D894" s="199" t="s">
        <v>167</v>
      </c>
      <c r="E894" s="37"/>
      <c r="F894" s="200" t="s">
        <v>6450</v>
      </c>
      <c r="G894" s="37"/>
      <c r="H894" s="37"/>
      <c r="I894" s="201"/>
      <c r="J894" s="37"/>
      <c r="K894" s="37"/>
      <c r="L894" s="40"/>
      <c r="M894" s="202"/>
      <c r="N894" s="203"/>
      <c r="O894" s="72"/>
      <c r="P894" s="72"/>
      <c r="Q894" s="72"/>
      <c r="R894" s="72"/>
      <c r="S894" s="72"/>
      <c r="T894" s="73"/>
      <c r="U894" s="35"/>
      <c r="V894" s="35"/>
      <c r="W894" s="35"/>
      <c r="X894" s="35"/>
      <c r="Y894" s="35"/>
      <c r="Z894" s="35"/>
      <c r="AA894" s="35"/>
      <c r="AB894" s="35"/>
      <c r="AC894" s="35"/>
      <c r="AD894" s="35"/>
      <c r="AE894" s="35"/>
      <c r="AT894" s="18" t="s">
        <v>167</v>
      </c>
      <c r="AU894" s="18" t="s">
        <v>85</v>
      </c>
    </row>
    <row r="895" spans="1:65" s="13" customFormat="1" ht="11.25">
      <c r="B895" s="204"/>
      <c r="C895" s="205"/>
      <c r="D895" s="199" t="s">
        <v>169</v>
      </c>
      <c r="E895" s="206" t="s">
        <v>1</v>
      </c>
      <c r="F895" s="207" t="s">
        <v>5453</v>
      </c>
      <c r="G895" s="205"/>
      <c r="H895" s="208">
        <v>4.42</v>
      </c>
      <c r="I895" s="209"/>
      <c r="J895" s="205"/>
      <c r="K895" s="205"/>
      <c r="L895" s="210"/>
      <c r="M895" s="211"/>
      <c r="N895" s="212"/>
      <c r="O895" s="212"/>
      <c r="P895" s="212"/>
      <c r="Q895" s="212"/>
      <c r="R895" s="212"/>
      <c r="S895" s="212"/>
      <c r="T895" s="213"/>
      <c r="AT895" s="214" t="s">
        <v>169</v>
      </c>
      <c r="AU895" s="214" t="s">
        <v>85</v>
      </c>
      <c r="AV895" s="13" t="s">
        <v>85</v>
      </c>
      <c r="AW895" s="13" t="s">
        <v>32</v>
      </c>
      <c r="AX895" s="13" t="s">
        <v>76</v>
      </c>
      <c r="AY895" s="214" t="s">
        <v>158</v>
      </c>
    </row>
    <row r="896" spans="1:65" s="16" customFormat="1" ht="11.25">
      <c r="B896" s="236"/>
      <c r="C896" s="237"/>
      <c r="D896" s="199" t="s">
        <v>169</v>
      </c>
      <c r="E896" s="238" t="s">
        <v>1</v>
      </c>
      <c r="F896" s="239" t="s">
        <v>189</v>
      </c>
      <c r="G896" s="237"/>
      <c r="H896" s="240">
        <v>4.42</v>
      </c>
      <c r="I896" s="241"/>
      <c r="J896" s="237"/>
      <c r="K896" s="237"/>
      <c r="L896" s="242"/>
      <c r="M896" s="243"/>
      <c r="N896" s="244"/>
      <c r="O896" s="244"/>
      <c r="P896" s="244"/>
      <c r="Q896" s="244"/>
      <c r="R896" s="244"/>
      <c r="S896" s="244"/>
      <c r="T896" s="245"/>
      <c r="AT896" s="246" t="s">
        <v>169</v>
      </c>
      <c r="AU896" s="246" t="s">
        <v>85</v>
      </c>
      <c r="AV896" s="16" t="s">
        <v>165</v>
      </c>
      <c r="AW896" s="16" t="s">
        <v>32</v>
      </c>
      <c r="AX896" s="16" t="s">
        <v>8</v>
      </c>
      <c r="AY896" s="246" t="s">
        <v>158</v>
      </c>
    </row>
    <row r="897" spans="1:65" s="2" customFormat="1" ht="44.25" customHeight="1">
      <c r="A897" s="35"/>
      <c r="B897" s="36"/>
      <c r="C897" s="247" t="s">
        <v>2615</v>
      </c>
      <c r="D897" s="247" t="s">
        <v>250</v>
      </c>
      <c r="E897" s="248" t="s">
        <v>6451</v>
      </c>
      <c r="F897" s="249" t="s">
        <v>6452</v>
      </c>
      <c r="G897" s="250" t="s">
        <v>442</v>
      </c>
      <c r="H897" s="251">
        <v>1</v>
      </c>
      <c r="I897" s="252"/>
      <c r="J897" s="251">
        <f>ROUND(I897*H897,0)</f>
        <v>0</v>
      </c>
      <c r="K897" s="249" t="s">
        <v>1</v>
      </c>
      <c r="L897" s="253"/>
      <c r="M897" s="254" t="s">
        <v>1</v>
      </c>
      <c r="N897" s="255" t="s">
        <v>41</v>
      </c>
      <c r="O897" s="72"/>
      <c r="P897" s="195">
        <f>O897*H897</f>
        <v>0</v>
      </c>
      <c r="Q897" s="195">
        <v>0.12</v>
      </c>
      <c r="R897" s="195">
        <f>Q897*H897</f>
        <v>0.12</v>
      </c>
      <c r="S897" s="195">
        <v>0</v>
      </c>
      <c r="T897" s="196">
        <f>S897*H897</f>
        <v>0</v>
      </c>
      <c r="U897" s="35"/>
      <c r="V897" s="35"/>
      <c r="W897" s="35"/>
      <c r="X897" s="35"/>
      <c r="Y897" s="35"/>
      <c r="Z897" s="35"/>
      <c r="AA897" s="35"/>
      <c r="AB897" s="35"/>
      <c r="AC897" s="35"/>
      <c r="AD897" s="35"/>
      <c r="AE897" s="35"/>
      <c r="AR897" s="197" t="s">
        <v>373</v>
      </c>
      <c r="AT897" s="197" t="s">
        <v>250</v>
      </c>
      <c r="AU897" s="197" t="s">
        <v>85</v>
      </c>
      <c r="AY897" s="18" t="s">
        <v>158</v>
      </c>
      <c r="BE897" s="198">
        <f>IF(N897="základní",J897,0)</f>
        <v>0</v>
      </c>
      <c r="BF897" s="198">
        <f>IF(N897="snížená",J897,0)</f>
        <v>0</v>
      </c>
      <c r="BG897" s="198">
        <f>IF(N897="zákl. přenesená",J897,0)</f>
        <v>0</v>
      </c>
      <c r="BH897" s="198">
        <f>IF(N897="sníž. přenesená",J897,0)</f>
        <v>0</v>
      </c>
      <c r="BI897" s="198">
        <f>IF(N897="nulová",J897,0)</f>
        <v>0</v>
      </c>
      <c r="BJ897" s="18" t="s">
        <v>8</v>
      </c>
      <c r="BK897" s="198">
        <f>ROUND(I897*H897,0)</f>
        <v>0</v>
      </c>
      <c r="BL897" s="18" t="s">
        <v>283</v>
      </c>
      <c r="BM897" s="197" t="s">
        <v>6453</v>
      </c>
    </row>
    <row r="898" spans="1:65" s="13" customFormat="1" ht="11.25">
      <c r="B898" s="204"/>
      <c r="C898" s="205"/>
      <c r="D898" s="199" t="s">
        <v>169</v>
      </c>
      <c r="E898" s="206" t="s">
        <v>1</v>
      </c>
      <c r="F898" s="207" t="s">
        <v>6454</v>
      </c>
      <c r="G898" s="205"/>
      <c r="H898" s="208">
        <v>1</v>
      </c>
      <c r="I898" s="209"/>
      <c r="J898" s="205"/>
      <c r="K898" s="205"/>
      <c r="L898" s="210"/>
      <c r="M898" s="211"/>
      <c r="N898" s="212"/>
      <c r="O898" s="212"/>
      <c r="P898" s="212"/>
      <c r="Q898" s="212"/>
      <c r="R898" s="212"/>
      <c r="S898" s="212"/>
      <c r="T898" s="213"/>
      <c r="AT898" s="214" t="s">
        <v>169</v>
      </c>
      <c r="AU898" s="214" t="s">
        <v>85</v>
      </c>
      <c r="AV898" s="13" t="s">
        <v>85</v>
      </c>
      <c r="AW898" s="13" t="s">
        <v>32</v>
      </c>
      <c r="AX898" s="13" t="s">
        <v>76</v>
      </c>
      <c r="AY898" s="214" t="s">
        <v>158</v>
      </c>
    </row>
    <row r="899" spans="1:65" s="16" customFormat="1" ht="11.25">
      <c r="B899" s="236"/>
      <c r="C899" s="237"/>
      <c r="D899" s="199" t="s">
        <v>169</v>
      </c>
      <c r="E899" s="238" t="s">
        <v>1</v>
      </c>
      <c r="F899" s="239" t="s">
        <v>189</v>
      </c>
      <c r="G899" s="237"/>
      <c r="H899" s="240">
        <v>1</v>
      </c>
      <c r="I899" s="241"/>
      <c r="J899" s="237"/>
      <c r="K899" s="237"/>
      <c r="L899" s="242"/>
      <c r="M899" s="243"/>
      <c r="N899" s="244"/>
      <c r="O899" s="244"/>
      <c r="P899" s="244"/>
      <c r="Q899" s="244"/>
      <c r="R899" s="244"/>
      <c r="S899" s="244"/>
      <c r="T899" s="245"/>
      <c r="AT899" s="246" t="s">
        <v>169</v>
      </c>
      <c r="AU899" s="246" t="s">
        <v>85</v>
      </c>
      <c r="AV899" s="16" t="s">
        <v>165</v>
      </c>
      <c r="AW899" s="16" t="s">
        <v>32</v>
      </c>
      <c r="AX899" s="16" t="s">
        <v>8</v>
      </c>
      <c r="AY899" s="246" t="s">
        <v>158</v>
      </c>
    </row>
    <row r="900" spans="1:65" s="2" customFormat="1" ht="44.25" customHeight="1">
      <c r="A900" s="35"/>
      <c r="B900" s="36"/>
      <c r="C900" s="187" t="s">
        <v>2617</v>
      </c>
      <c r="D900" s="187" t="s">
        <v>160</v>
      </c>
      <c r="E900" s="188" t="s">
        <v>6455</v>
      </c>
      <c r="F900" s="189" t="s">
        <v>6456</v>
      </c>
      <c r="G900" s="190" t="s">
        <v>309</v>
      </c>
      <c r="H900" s="191">
        <v>18</v>
      </c>
      <c r="I900" s="192"/>
      <c r="J900" s="191">
        <f>ROUND(I900*H900,0)</f>
        <v>0</v>
      </c>
      <c r="K900" s="189" t="s">
        <v>164</v>
      </c>
      <c r="L900" s="40"/>
      <c r="M900" s="193" t="s">
        <v>1</v>
      </c>
      <c r="N900" s="194" t="s">
        <v>41</v>
      </c>
      <c r="O900" s="72"/>
      <c r="P900" s="195">
        <f>O900*H900</f>
        <v>0</v>
      </c>
      <c r="Q900" s="195">
        <v>2.7999999999999998E-4</v>
      </c>
      <c r="R900" s="195">
        <f>Q900*H900</f>
        <v>5.0399999999999993E-3</v>
      </c>
      <c r="S900" s="195">
        <v>0</v>
      </c>
      <c r="T900" s="196">
        <f>S900*H900</f>
        <v>0</v>
      </c>
      <c r="U900" s="35"/>
      <c r="V900" s="35"/>
      <c r="W900" s="35"/>
      <c r="X900" s="35"/>
      <c r="Y900" s="35"/>
      <c r="Z900" s="35"/>
      <c r="AA900" s="35"/>
      <c r="AB900" s="35"/>
      <c r="AC900" s="35"/>
      <c r="AD900" s="35"/>
      <c r="AE900" s="35"/>
      <c r="AR900" s="197" t="s">
        <v>283</v>
      </c>
      <c r="AT900" s="197" t="s">
        <v>160</v>
      </c>
      <c r="AU900" s="197" t="s">
        <v>85</v>
      </c>
      <c r="AY900" s="18" t="s">
        <v>158</v>
      </c>
      <c r="BE900" s="198">
        <f>IF(N900="základní",J900,0)</f>
        <v>0</v>
      </c>
      <c r="BF900" s="198">
        <f>IF(N900="snížená",J900,0)</f>
        <v>0</v>
      </c>
      <c r="BG900" s="198">
        <f>IF(N900="zákl. přenesená",J900,0)</f>
        <v>0</v>
      </c>
      <c r="BH900" s="198">
        <f>IF(N900="sníž. přenesená",J900,0)</f>
        <v>0</v>
      </c>
      <c r="BI900" s="198">
        <f>IF(N900="nulová",J900,0)</f>
        <v>0</v>
      </c>
      <c r="BJ900" s="18" t="s">
        <v>8</v>
      </c>
      <c r="BK900" s="198">
        <f>ROUND(I900*H900,0)</f>
        <v>0</v>
      </c>
      <c r="BL900" s="18" t="s">
        <v>283</v>
      </c>
      <c r="BM900" s="197" t="s">
        <v>6457</v>
      </c>
    </row>
    <row r="901" spans="1:65" s="2" customFormat="1" ht="81">
      <c r="A901" s="35"/>
      <c r="B901" s="36"/>
      <c r="C901" s="37"/>
      <c r="D901" s="199" t="s">
        <v>167</v>
      </c>
      <c r="E901" s="37"/>
      <c r="F901" s="200" t="s">
        <v>6458</v>
      </c>
      <c r="G901" s="37"/>
      <c r="H901" s="37"/>
      <c r="I901" s="201"/>
      <c r="J901" s="37"/>
      <c r="K901" s="37"/>
      <c r="L901" s="40"/>
      <c r="M901" s="202"/>
      <c r="N901" s="203"/>
      <c r="O901" s="72"/>
      <c r="P901" s="72"/>
      <c r="Q901" s="72"/>
      <c r="R901" s="72"/>
      <c r="S901" s="72"/>
      <c r="T901" s="73"/>
      <c r="U901" s="35"/>
      <c r="V901" s="35"/>
      <c r="W901" s="35"/>
      <c r="X901" s="35"/>
      <c r="Y901" s="35"/>
      <c r="Z901" s="35"/>
      <c r="AA901" s="35"/>
      <c r="AB901" s="35"/>
      <c r="AC901" s="35"/>
      <c r="AD901" s="35"/>
      <c r="AE901" s="35"/>
      <c r="AT901" s="18" t="s">
        <v>167</v>
      </c>
      <c r="AU901" s="18" t="s">
        <v>85</v>
      </c>
    </row>
    <row r="902" spans="1:65" s="13" customFormat="1" ht="11.25">
      <c r="B902" s="204"/>
      <c r="C902" s="205"/>
      <c r="D902" s="199" t="s">
        <v>169</v>
      </c>
      <c r="E902" s="206" t="s">
        <v>1</v>
      </c>
      <c r="F902" s="207" t="s">
        <v>6459</v>
      </c>
      <c r="G902" s="205"/>
      <c r="H902" s="208">
        <v>17.2</v>
      </c>
      <c r="I902" s="209"/>
      <c r="J902" s="205"/>
      <c r="K902" s="205"/>
      <c r="L902" s="210"/>
      <c r="M902" s="211"/>
      <c r="N902" s="212"/>
      <c r="O902" s="212"/>
      <c r="P902" s="212"/>
      <c r="Q902" s="212"/>
      <c r="R902" s="212"/>
      <c r="S902" s="212"/>
      <c r="T902" s="213"/>
      <c r="AT902" s="214" t="s">
        <v>169</v>
      </c>
      <c r="AU902" s="214" t="s">
        <v>85</v>
      </c>
      <c r="AV902" s="13" t="s">
        <v>85</v>
      </c>
      <c r="AW902" s="13" t="s">
        <v>32</v>
      </c>
      <c r="AX902" s="13" t="s">
        <v>76</v>
      </c>
      <c r="AY902" s="214" t="s">
        <v>158</v>
      </c>
    </row>
    <row r="903" spans="1:65" s="16" customFormat="1" ht="11.25">
      <c r="B903" s="236"/>
      <c r="C903" s="237"/>
      <c r="D903" s="199" t="s">
        <v>169</v>
      </c>
      <c r="E903" s="238" t="s">
        <v>1</v>
      </c>
      <c r="F903" s="239" t="s">
        <v>189</v>
      </c>
      <c r="G903" s="237"/>
      <c r="H903" s="240">
        <v>17.2</v>
      </c>
      <c r="I903" s="241"/>
      <c r="J903" s="237"/>
      <c r="K903" s="237"/>
      <c r="L903" s="242"/>
      <c r="M903" s="243"/>
      <c r="N903" s="244"/>
      <c r="O903" s="244"/>
      <c r="P903" s="244"/>
      <c r="Q903" s="244"/>
      <c r="R903" s="244"/>
      <c r="S903" s="244"/>
      <c r="T903" s="245"/>
      <c r="AT903" s="246" t="s">
        <v>169</v>
      </c>
      <c r="AU903" s="246" t="s">
        <v>85</v>
      </c>
      <c r="AV903" s="16" t="s">
        <v>165</v>
      </c>
      <c r="AW903" s="16" t="s">
        <v>32</v>
      </c>
      <c r="AX903" s="16" t="s">
        <v>76</v>
      </c>
      <c r="AY903" s="246" t="s">
        <v>158</v>
      </c>
    </row>
    <row r="904" spans="1:65" s="13" customFormat="1" ht="11.25">
      <c r="B904" s="204"/>
      <c r="C904" s="205"/>
      <c r="D904" s="199" t="s">
        <v>169</v>
      </c>
      <c r="E904" s="206" t="s">
        <v>1</v>
      </c>
      <c r="F904" s="207" t="s">
        <v>6460</v>
      </c>
      <c r="G904" s="205"/>
      <c r="H904" s="208">
        <v>17.716000000000001</v>
      </c>
      <c r="I904" s="209"/>
      <c r="J904" s="205"/>
      <c r="K904" s="205"/>
      <c r="L904" s="210"/>
      <c r="M904" s="211"/>
      <c r="N904" s="212"/>
      <c r="O904" s="212"/>
      <c r="P904" s="212"/>
      <c r="Q904" s="212"/>
      <c r="R904" s="212"/>
      <c r="S904" s="212"/>
      <c r="T904" s="213"/>
      <c r="AT904" s="214" t="s">
        <v>169</v>
      </c>
      <c r="AU904" s="214" t="s">
        <v>85</v>
      </c>
      <c r="AV904" s="13" t="s">
        <v>85</v>
      </c>
      <c r="AW904" s="13" t="s">
        <v>32</v>
      </c>
      <c r="AX904" s="13" t="s">
        <v>76</v>
      </c>
      <c r="AY904" s="214" t="s">
        <v>158</v>
      </c>
    </row>
    <row r="905" spans="1:65" s="13" customFormat="1" ht="11.25">
      <c r="B905" s="204"/>
      <c r="C905" s="205"/>
      <c r="D905" s="199" t="s">
        <v>169</v>
      </c>
      <c r="E905" s="206" t="s">
        <v>1</v>
      </c>
      <c r="F905" s="207" t="s">
        <v>295</v>
      </c>
      <c r="G905" s="205"/>
      <c r="H905" s="208">
        <v>18</v>
      </c>
      <c r="I905" s="209"/>
      <c r="J905" s="205"/>
      <c r="K905" s="205"/>
      <c r="L905" s="210"/>
      <c r="M905" s="211"/>
      <c r="N905" s="212"/>
      <c r="O905" s="212"/>
      <c r="P905" s="212"/>
      <c r="Q905" s="212"/>
      <c r="R905" s="212"/>
      <c r="S905" s="212"/>
      <c r="T905" s="213"/>
      <c r="AT905" s="214" t="s">
        <v>169</v>
      </c>
      <c r="AU905" s="214" t="s">
        <v>85</v>
      </c>
      <c r="AV905" s="13" t="s">
        <v>85</v>
      </c>
      <c r="AW905" s="13" t="s">
        <v>32</v>
      </c>
      <c r="AX905" s="13" t="s">
        <v>8</v>
      </c>
      <c r="AY905" s="214" t="s">
        <v>158</v>
      </c>
    </row>
    <row r="906" spans="1:65" s="2" customFormat="1" ht="36">
      <c r="A906" s="35"/>
      <c r="B906" s="36"/>
      <c r="C906" s="187" t="s">
        <v>2619</v>
      </c>
      <c r="D906" s="187" t="s">
        <v>160</v>
      </c>
      <c r="E906" s="188" t="s">
        <v>4836</v>
      </c>
      <c r="F906" s="189" t="s">
        <v>4837</v>
      </c>
      <c r="G906" s="190" t="s">
        <v>442</v>
      </c>
      <c r="H906" s="191">
        <v>10</v>
      </c>
      <c r="I906" s="192"/>
      <c r="J906" s="191">
        <f>ROUND(I906*H906,0)</f>
        <v>0</v>
      </c>
      <c r="K906" s="189" t="s">
        <v>164</v>
      </c>
      <c r="L906" s="40"/>
      <c r="M906" s="193" t="s">
        <v>1</v>
      </c>
      <c r="N906" s="194" t="s">
        <v>41</v>
      </c>
      <c r="O906" s="72"/>
      <c r="P906" s="195">
        <f>O906*H906</f>
        <v>0</v>
      </c>
      <c r="Q906" s="195">
        <v>0</v>
      </c>
      <c r="R906" s="195">
        <f>Q906*H906</f>
        <v>0</v>
      </c>
      <c r="S906" s="195">
        <v>0</v>
      </c>
      <c r="T906" s="196">
        <f>S906*H906</f>
        <v>0</v>
      </c>
      <c r="U906" s="35"/>
      <c r="V906" s="35"/>
      <c r="W906" s="35"/>
      <c r="X906" s="35"/>
      <c r="Y906" s="35"/>
      <c r="Z906" s="35"/>
      <c r="AA906" s="35"/>
      <c r="AB906" s="35"/>
      <c r="AC906" s="35"/>
      <c r="AD906" s="35"/>
      <c r="AE906" s="35"/>
      <c r="AR906" s="197" t="s">
        <v>283</v>
      </c>
      <c r="AT906" s="197" t="s">
        <v>160</v>
      </c>
      <c r="AU906" s="197" t="s">
        <v>85</v>
      </c>
      <c r="AY906" s="18" t="s">
        <v>158</v>
      </c>
      <c r="BE906" s="198">
        <f>IF(N906="základní",J906,0)</f>
        <v>0</v>
      </c>
      <c r="BF906" s="198">
        <f>IF(N906="snížená",J906,0)</f>
        <v>0</v>
      </c>
      <c r="BG906" s="198">
        <f>IF(N906="zákl. přenesená",J906,0)</f>
        <v>0</v>
      </c>
      <c r="BH906" s="198">
        <f>IF(N906="sníž. přenesená",J906,0)</f>
        <v>0</v>
      </c>
      <c r="BI906" s="198">
        <f>IF(N906="nulová",J906,0)</f>
        <v>0</v>
      </c>
      <c r="BJ906" s="18" t="s">
        <v>8</v>
      </c>
      <c r="BK906" s="198">
        <f>ROUND(I906*H906,0)</f>
        <v>0</v>
      </c>
      <c r="BL906" s="18" t="s">
        <v>283</v>
      </c>
      <c r="BM906" s="197" t="s">
        <v>6461</v>
      </c>
    </row>
    <row r="907" spans="1:65" s="2" customFormat="1" ht="99">
      <c r="A907" s="35"/>
      <c r="B907" s="36"/>
      <c r="C907" s="37"/>
      <c r="D907" s="199" t="s">
        <v>167</v>
      </c>
      <c r="E907" s="37"/>
      <c r="F907" s="200" t="s">
        <v>4839</v>
      </c>
      <c r="G907" s="37"/>
      <c r="H907" s="37"/>
      <c r="I907" s="201"/>
      <c r="J907" s="37"/>
      <c r="K907" s="37"/>
      <c r="L907" s="40"/>
      <c r="M907" s="202"/>
      <c r="N907" s="203"/>
      <c r="O907" s="72"/>
      <c r="P907" s="72"/>
      <c r="Q907" s="72"/>
      <c r="R907" s="72"/>
      <c r="S907" s="72"/>
      <c r="T907" s="73"/>
      <c r="U907" s="35"/>
      <c r="V907" s="35"/>
      <c r="W907" s="35"/>
      <c r="X907" s="35"/>
      <c r="Y907" s="35"/>
      <c r="Z907" s="35"/>
      <c r="AA907" s="35"/>
      <c r="AB907" s="35"/>
      <c r="AC907" s="35"/>
      <c r="AD907" s="35"/>
      <c r="AE907" s="35"/>
      <c r="AT907" s="18" t="s">
        <v>167</v>
      </c>
      <c r="AU907" s="18" t="s">
        <v>85</v>
      </c>
    </row>
    <row r="908" spans="1:65" s="13" customFormat="1" ht="11.25">
      <c r="B908" s="204"/>
      <c r="C908" s="205"/>
      <c r="D908" s="199" t="s">
        <v>169</v>
      </c>
      <c r="E908" s="206" t="s">
        <v>1</v>
      </c>
      <c r="F908" s="207" t="s">
        <v>6462</v>
      </c>
      <c r="G908" s="205"/>
      <c r="H908" s="208">
        <v>2</v>
      </c>
      <c r="I908" s="209"/>
      <c r="J908" s="205"/>
      <c r="K908" s="205"/>
      <c r="L908" s="210"/>
      <c r="M908" s="211"/>
      <c r="N908" s="212"/>
      <c r="O908" s="212"/>
      <c r="P908" s="212"/>
      <c r="Q908" s="212"/>
      <c r="R908" s="212"/>
      <c r="S908" s="212"/>
      <c r="T908" s="213"/>
      <c r="AT908" s="214" t="s">
        <v>169</v>
      </c>
      <c r="AU908" s="214" t="s">
        <v>85</v>
      </c>
      <c r="AV908" s="13" t="s">
        <v>85</v>
      </c>
      <c r="AW908" s="13" t="s">
        <v>32</v>
      </c>
      <c r="AX908" s="13" t="s">
        <v>76</v>
      </c>
      <c r="AY908" s="214" t="s">
        <v>158</v>
      </c>
    </row>
    <row r="909" spans="1:65" s="13" customFormat="1" ht="11.25">
      <c r="B909" s="204"/>
      <c r="C909" s="205"/>
      <c r="D909" s="199" t="s">
        <v>169</v>
      </c>
      <c r="E909" s="206" t="s">
        <v>1</v>
      </c>
      <c r="F909" s="207" t="s">
        <v>6463</v>
      </c>
      <c r="G909" s="205"/>
      <c r="H909" s="208">
        <v>1</v>
      </c>
      <c r="I909" s="209"/>
      <c r="J909" s="205"/>
      <c r="K909" s="205"/>
      <c r="L909" s="210"/>
      <c r="M909" s="211"/>
      <c r="N909" s="212"/>
      <c r="O909" s="212"/>
      <c r="P909" s="212"/>
      <c r="Q909" s="212"/>
      <c r="R909" s="212"/>
      <c r="S909" s="212"/>
      <c r="T909" s="213"/>
      <c r="AT909" s="214" t="s">
        <v>169</v>
      </c>
      <c r="AU909" s="214" t="s">
        <v>85</v>
      </c>
      <c r="AV909" s="13" t="s">
        <v>85</v>
      </c>
      <c r="AW909" s="13" t="s">
        <v>32</v>
      </c>
      <c r="AX909" s="13" t="s">
        <v>76</v>
      </c>
      <c r="AY909" s="214" t="s">
        <v>158</v>
      </c>
    </row>
    <row r="910" spans="1:65" s="15" customFormat="1" ht="11.25">
      <c r="B910" s="225"/>
      <c r="C910" s="226"/>
      <c r="D910" s="199" t="s">
        <v>169</v>
      </c>
      <c r="E910" s="227" t="s">
        <v>1</v>
      </c>
      <c r="F910" s="228" t="s">
        <v>4843</v>
      </c>
      <c r="G910" s="226"/>
      <c r="H910" s="229">
        <v>3</v>
      </c>
      <c r="I910" s="230"/>
      <c r="J910" s="226"/>
      <c r="K910" s="226"/>
      <c r="L910" s="231"/>
      <c r="M910" s="232"/>
      <c r="N910" s="233"/>
      <c r="O910" s="233"/>
      <c r="P910" s="233"/>
      <c r="Q910" s="233"/>
      <c r="R910" s="233"/>
      <c r="S910" s="233"/>
      <c r="T910" s="234"/>
      <c r="AT910" s="235" t="s">
        <v>169</v>
      </c>
      <c r="AU910" s="235" t="s">
        <v>85</v>
      </c>
      <c r="AV910" s="15" t="s">
        <v>177</v>
      </c>
      <c r="AW910" s="15" t="s">
        <v>32</v>
      </c>
      <c r="AX910" s="15" t="s">
        <v>76</v>
      </c>
      <c r="AY910" s="235" t="s">
        <v>158</v>
      </c>
    </row>
    <row r="911" spans="1:65" s="13" customFormat="1" ht="11.25">
      <c r="B911" s="204"/>
      <c r="C911" s="205"/>
      <c r="D911" s="199" t="s">
        <v>169</v>
      </c>
      <c r="E911" s="206" t="s">
        <v>1</v>
      </c>
      <c r="F911" s="207" t="s">
        <v>6464</v>
      </c>
      <c r="G911" s="205"/>
      <c r="H911" s="208">
        <v>1</v>
      </c>
      <c r="I911" s="209"/>
      <c r="J911" s="205"/>
      <c r="K911" s="205"/>
      <c r="L911" s="210"/>
      <c r="M911" s="211"/>
      <c r="N911" s="212"/>
      <c r="O911" s="212"/>
      <c r="P911" s="212"/>
      <c r="Q911" s="212"/>
      <c r="R911" s="212"/>
      <c r="S911" s="212"/>
      <c r="T911" s="213"/>
      <c r="AT911" s="214" t="s">
        <v>169</v>
      </c>
      <c r="AU911" s="214" t="s">
        <v>85</v>
      </c>
      <c r="AV911" s="13" t="s">
        <v>85</v>
      </c>
      <c r="AW911" s="13" t="s">
        <v>32</v>
      </c>
      <c r="AX911" s="13" t="s">
        <v>76</v>
      </c>
      <c r="AY911" s="214" t="s">
        <v>158</v>
      </c>
    </row>
    <row r="912" spans="1:65" s="13" customFormat="1" ht="11.25">
      <c r="B912" s="204"/>
      <c r="C912" s="205"/>
      <c r="D912" s="199" t="s">
        <v>169</v>
      </c>
      <c r="E912" s="206" t="s">
        <v>1</v>
      </c>
      <c r="F912" s="207" t="s">
        <v>6465</v>
      </c>
      <c r="G912" s="205"/>
      <c r="H912" s="208">
        <v>2</v>
      </c>
      <c r="I912" s="209"/>
      <c r="J912" s="205"/>
      <c r="K912" s="205"/>
      <c r="L912" s="210"/>
      <c r="M912" s="211"/>
      <c r="N912" s="212"/>
      <c r="O912" s="212"/>
      <c r="P912" s="212"/>
      <c r="Q912" s="212"/>
      <c r="R912" s="212"/>
      <c r="S912" s="212"/>
      <c r="T912" s="213"/>
      <c r="AT912" s="214" t="s">
        <v>169</v>
      </c>
      <c r="AU912" s="214" t="s">
        <v>85</v>
      </c>
      <c r="AV912" s="13" t="s">
        <v>85</v>
      </c>
      <c r="AW912" s="13" t="s">
        <v>32</v>
      </c>
      <c r="AX912" s="13" t="s">
        <v>76</v>
      </c>
      <c r="AY912" s="214" t="s">
        <v>158</v>
      </c>
    </row>
    <row r="913" spans="1:65" s="13" customFormat="1" ht="11.25">
      <c r="B913" s="204"/>
      <c r="C913" s="205"/>
      <c r="D913" s="199" t="s">
        <v>169</v>
      </c>
      <c r="E913" s="206" t="s">
        <v>1</v>
      </c>
      <c r="F913" s="207" t="s">
        <v>6466</v>
      </c>
      <c r="G913" s="205"/>
      <c r="H913" s="208">
        <v>1</v>
      </c>
      <c r="I913" s="209"/>
      <c r="J913" s="205"/>
      <c r="K913" s="205"/>
      <c r="L913" s="210"/>
      <c r="M913" s="211"/>
      <c r="N913" s="212"/>
      <c r="O913" s="212"/>
      <c r="P913" s="212"/>
      <c r="Q913" s="212"/>
      <c r="R913" s="212"/>
      <c r="S913" s="212"/>
      <c r="T913" s="213"/>
      <c r="AT913" s="214" t="s">
        <v>169</v>
      </c>
      <c r="AU913" s="214" t="s">
        <v>85</v>
      </c>
      <c r="AV913" s="13" t="s">
        <v>85</v>
      </c>
      <c r="AW913" s="13" t="s">
        <v>32</v>
      </c>
      <c r="AX913" s="13" t="s">
        <v>76</v>
      </c>
      <c r="AY913" s="214" t="s">
        <v>158</v>
      </c>
    </row>
    <row r="914" spans="1:65" s="13" customFormat="1" ht="11.25">
      <c r="B914" s="204"/>
      <c r="C914" s="205"/>
      <c r="D914" s="199" t="s">
        <v>169</v>
      </c>
      <c r="E914" s="206" t="s">
        <v>1</v>
      </c>
      <c r="F914" s="207" t="s">
        <v>6467</v>
      </c>
      <c r="G914" s="205"/>
      <c r="H914" s="208">
        <v>1</v>
      </c>
      <c r="I914" s="209"/>
      <c r="J914" s="205"/>
      <c r="K914" s="205"/>
      <c r="L914" s="210"/>
      <c r="M914" s="211"/>
      <c r="N914" s="212"/>
      <c r="O914" s="212"/>
      <c r="P914" s="212"/>
      <c r="Q914" s="212"/>
      <c r="R914" s="212"/>
      <c r="S914" s="212"/>
      <c r="T914" s="213"/>
      <c r="AT914" s="214" t="s">
        <v>169</v>
      </c>
      <c r="AU914" s="214" t="s">
        <v>85</v>
      </c>
      <c r="AV914" s="13" t="s">
        <v>85</v>
      </c>
      <c r="AW914" s="13" t="s">
        <v>32</v>
      </c>
      <c r="AX914" s="13" t="s">
        <v>76</v>
      </c>
      <c r="AY914" s="214" t="s">
        <v>158</v>
      </c>
    </row>
    <row r="915" spans="1:65" s="13" customFormat="1" ht="11.25">
      <c r="B915" s="204"/>
      <c r="C915" s="205"/>
      <c r="D915" s="199" t="s">
        <v>169</v>
      </c>
      <c r="E915" s="206" t="s">
        <v>1</v>
      </c>
      <c r="F915" s="207" t="s">
        <v>6468</v>
      </c>
      <c r="G915" s="205"/>
      <c r="H915" s="208">
        <v>2</v>
      </c>
      <c r="I915" s="209"/>
      <c r="J915" s="205"/>
      <c r="K915" s="205"/>
      <c r="L915" s="210"/>
      <c r="M915" s="211"/>
      <c r="N915" s="212"/>
      <c r="O915" s="212"/>
      <c r="P915" s="212"/>
      <c r="Q915" s="212"/>
      <c r="R915" s="212"/>
      <c r="S915" s="212"/>
      <c r="T915" s="213"/>
      <c r="AT915" s="214" t="s">
        <v>169</v>
      </c>
      <c r="AU915" s="214" t="s">
        <v>85</v>
      </c>
      <c r="AV915" s="13" t="s">
        <v>85</v>
      </c>
      <c r="AW915" s="13" t="s">
        <v>32</v>
      </c>
      <c r="AX915" s="13" t="s">
        <v>76</v>
      </c>
      <c r="AY915" s="214" t="s">
        <v>158</v>
      </c>
    </row>
    <row r="916" spans="1:65" s="15" customFormat="1" ht="11.25">
      <c r="B916" s="225"/>
      <c r="C916" s="226"/>
      <c r="D916" s="199" t="s">
        <v>169</v>
      </c>
      <c r="E916" s="227" t="s">
        <v>1</v>
      </c>
      <c r="F916" s="228" t="s">
        <v>4845</v>
      </c>
      <c r="G916" s="226"/>
      <c r="H916" s="229">
        <v>7</v>
      </c>
      <c r="I916" s="230"/>
      <c r="J916" s="226"/>
      <c r="K916" s="226"/>
      <c r="L916" s="231"/>
      <c r="M916" s="232"/>
      <c r="N916" s="233"/>
      <c r="O916" s="233"/>
      <c r="P916" s="233"/>
      <c r="Q916" s="233"/>
      <c r="R916" s="233"/>
      <c r="S916" s="233"/>
      <c r="T916" s="234"/>
      <c r="AT916" s="235" t="s">
        <v>169</v>
      </c>
      <c r="AU916" s="235" t="s">
        <v>85</v>
      </c>
      <c r="AV916" s="15" t="s">
        <v>177</v>
      </c>
      <c r="AW916" s="15" t="s">
        <v>32</v>
      </c>
      <c r="AX916" s="15" t="s">
        <v>76</v>
      </c>
      <c r="AY916" s="235" t="s">
        <v>158</v>
      </c>
    </row>
    <row r="917" spans="1:65" s="16" customFormat="1" ht="11.25">
      <c r="B917" s="236"/>
      <c r="C917" s="237"/>
      <c r="D917" s="199" t="s">
        <v>169</v>
      </c>
      <c r="E917" s="238" t="s">
        <v>1</v>
      </c>
      <c r="F917" s="239" t="s">
        <v>189</v>
      </c>
      <c r="G917" s="237"/>
      <c r="H917" s="240">
        <v>10</v>
      </c>
      <c r="I917" s="241"/>
      <c r="J917" s="237"/>
      <c r="K917" s="237"/>
      <c r="L917" s="242"/>
      <c r="M917" s="243"/>
      <c r="N917" s="244"/>
      <c r="O917" s="244"/>
      <c r="P917" s="244"/>
      <c r="Q917" s="244"/>
      <c r="R917" s="244"/>
      <c r="S917" s="244"/>
      <c r="T917" s="245"/>
      <c r="AT917" s="246" t="s">
        <v>169</v>
      </c>
      <c r="AU917" s="246" t="s">
        <v>85</v>
      </c>
      <c r="AV917" s="16" t="s">
        <v>165</v>
      </c>
      <c r="AW917" s="16" t="s">
        <v>32</v>
      </c>
      <c r="AX917" s="16" t="s">
        <v>8</v>
      </c>
      <c r="AY917" s="246" t="s">
        <v>158</v>
      </c>
    </row>
    <row r="918" spans="1:65" s="13" customFormat="1" ht="11.25">
      <c r="B918" s="204"/>
      <c r="C918" s="205"/>
      <c r="D918" s="199" t="s">
        <v>169</v>
      </c>
      <c r="E918" s="206" t="s">
        <v>1</v>
      </c>
      <c r="F918" s="207" t="s">
        <v>25</v>
      </c>
      <c r="G918" s="205"/>
      <c r="H918" s="208">
        <v>10</v>
      </c>
      <c r="I918" s="209"/>
      <c r="J918" s="205"/>
      <c r="K918" s="205"/>
      <c r="L918" s="210"/>
      <c r="M918" s="211"/>
      <c r="N918" s="212"/>
      <c r="O918" s="212"/>
      <c r="P918" s="212"/>
      <c r="Q918" s="212"/>
      <c r="R918" s="212"/>
      <c r="S918" s="212"/>
      <c r="T918" s="213"/>
      <c r="AT918" s="214" t="s">
        <v>169</v>
      </c>
      <c r="AU918" s="214" t="s">
        <v>85</v>
      </c>
      <c r="AV918" s="13" t="s">
        <v>85</v>
      </c>
      <c r="AW918" s="13" t="s">
        <v>32</v>
      </c>
      <c r="AX918" s="13" t="s">
        <v>76</v>
      </c>
      <c r="AY918" s="214" t="s">
        <v>158</v>
      </c>
    </row>
    <row r="919" spans="1:65" s="2" customFormat="1" ht="24">
      <c r="A919" s="35"/>
      <c r="B919" s="36"/>
      <c r="C919" s="247" t="s">
        <v>2621</v>
      </c>
      <c r="D919" s="247" t="s">
        <v>250</v>
      </c>
      <c r="E919" s="248" t="s">
        <v>6469</v>
      </c>
      <c r="F919" s="249" t="s">
        <v>6470</v>
      </c>
      <c r="G919" s="250" t="s">
        <v>442</v>
      </c>
      <c r="H919" s="251">
        <v>1</v>
      </c>
      <c r="I919" s="252"/>
      <c r="J919" s="251">
        <f>ROUND(I919*H919,0)</f>
        <v>0</v>
      </c>
      <c r="K919" s="249" t="s">
        <v>1</v>
      </c>
      <c r="L919" s="253"/>
      <c r="M919" s="254" t="s">
        <v>1</v>
      </c>
      <c r="N919" s="255" t="s">
        <v>41</v>
      </c>
      <c r="O919" s="72"/>
      <c r="P919" s="195">
        <f>O919*H919</f>
        <v>0</v>
      </c>
      <c r="Q919" s="195">
        <v>1.7500000000000002E-2</v>
      </c>
      <c r="R919" s="195">
        <f>Q919*H919</f>
        <v>1.7500000000000002E-2</v>
      </c>
      <c r="S919" s="195">
        <v>0</v>
      </c>
      <c r="T919" s="196">
        <f>S919*H919</f>
        <v>0</v>
      </c>
      <c r="U919" s="35"/>
      <c r="V919" s="35"/>
      <c r="W919" s="35"/>
      <c r="X919" s="35"/>
      <c r="Y919" s="35"/>
      <c r="Z919" s="35"/>
      <c r="AA919" s="35"/>
      <c r="AB919" s="35"/>
      <c r="AC919" s="35"/>
      <c r="AD919" s="35"/>
      <c r="AE919" s="35"/>
      <c r="AR919" s="197" t="s">
        <v>373</v>
      </c>
      <c r="AT919" s="197" t="s">
        <v>250</v>
      </c>
      <c r="AU919" s="197" t="s">
        <v>85</v>
      </c>
      <c r="AY919" s="18" t="s">
        <v>158</v>
      </c>
      <c r="BE919" s="198">
        <f>IF(N919="základní",J919,0)</f>
        <v>0</v>
      </c>
      <c r="BF919" s="198">
        <f>IF(N919="snížená",J919,0)</f>
        <v>0</v>
      </c>
      <c r="BG919" s="198">
        <f>IF(N919="zákl. přenesená",J919,0)</f>
        <v>0</v>
      </c>
      <c r="BH919" s="198">
        <f>IF(N919="sníž. přenesená",J919,0)</f>
        <v>0</v>
      </c>
      <c r="BI919" s="198">
        <f>IF(N919="nulová",J919,0)</f>
        <v>0</v>
      </c>
      <c r="BJ919" s="18" t="s">
        <v>8</v>
      </c>
      <c r="BK919" s="198">
        <f>ROUND(I919*H919,0)</f>
        <v>0</v>
      </c>
      <c r="BL919" s="18" t="s">
        <v>283</v>
      </c>
      <c r="BM919" s="197" t="s">
        <v>6471</v>
      </c>
    </row>
    <row r="920" spans="1:65" s="13" customFormat="1" ht="11.25">
      <c r="B920" s="204"/>
      <c r="C920" s="205"/>
      <c r="D920" s="199" t="s">
        <v>169</v>
      </c>
      <c r="E920" s="206" t="s">
        <v>1</v>
      </c>
      <c r="F920" s="207" t="s">
        <v>6467</v>
      </c>
      <c r="G920" s="205"/>
      <c r="H920" s="208">
        <v>1</v>
      </c>
      <c r="I920" s="209"/>
      <c r="J920" s="205"/>
      <c r="K920" s="205"/>
      <c r="L920" s="210"/>
      <c r="M920" s="211"/>
      <c r="N920" s="212"/>
      <c r="O920" s="212"/>
      <c r="P920" s="212"/>
      <c r="Q920" s="212"/>
      <c r="R920" s="212"/>
      <c r="S920" s="212"/>
      <c r="T920" s="213"/>
      <c r="AT920" s="214" t="s">
        <v>169</v>
      </c>
      <c r="AU920" s="214" t="s">
        <v>85</v>
      </c>
      <c r="AV920" s="13" t="s">
        <v>85</v>
      </c>
      <c r="AW920" s="13" t="s">
        <v>32</v>
      </c>
      <c r="AX920" s="13" t="s">
        <v>76</v>
      </c>
      <c r="AY920" s="214" t="s">
        <v>158</v>
      </c>
    </row>
    <row r="921" spans="1:65" s="14" customFormat="1" ht="11.25">
      <c r="B921" s="215"/>
      <c r="C921" s="216"/>
      <c r="D921" s="199" t="s">
        <v>169</v>
      </c>
      <c r="E921" s="217" t="s">
        <v>1</v>
      </c>
      <c r="F921" s="218" t="s">
        <v>6472</v>
      </c>
      <c r="G921" s="216"/>
      <c r="H921" s="217" t="s">
        <v>1</v>
      </c>
      <c r="I921" s="219"/>
      <c r="J921" s="216"/>
      <c r="K921" s="216"/>
      <c r="L921" s="220"/>
      <c r="M921" s="221"/>
      <c r="N921" s="222"/>
      <c r="O921" s="222"/>
      <c r="P921" s="222"/>
      <c r="Q921" s="222"/>
      <c r="R921" s="222"/>
      <c r="S921" s="222"/>
      <c r="T921" s="223"/>
      <c r="AT921" s="224" t="s">
        <v>169</v>
      </c>
      <c r="AU921" s="224" t="s">
        <v>85</v>
      </c>
      <c r="AV921" s="14" t="s">
        <v>8</v>
      </c>
      <c r="AW921" s="14" t="s">
        <v>32</v>
      </c>
      <c r="AX921" s="14" t="s">
        <v>76</v>
      </c>
      <c r="AY921" s="224" t="s">
        <v>158</v>
      </c>
    </row>
    <row r="922" spans="1:65" s="16" customFormat="1" ht="11.25">
      <c r="B922" s="236"/>
      <c r="C922" s="237"/>
      <c r="D922" s="199" t="s">
        <v>169</v>
      </c>
      <c r="E922" s="238" t="s">
        <v>1</v>
      </c>
      <c r="F922" s="239" t="s">
        <v>189</v>
      </c>
      <c r="G922" s="237"/>
      <c r="H922" s="240">
        <v>1</v>
      </c>
      <c r="I922" s="241"/>
      <c r="J922" s="237"/>
      <c r="K922" s="237"/>
      <c r="L922" s="242"/>
      <c r="M922" s="243"/>
      <c r="N922" s="244"/>
      <c r="O922" s="244"/>
      <c r="P922" s="244"/>
      <c r="Q922" s="244"/>
      <c r="R922" s="244"/>
      <c r="S922" s="244"/>
      <c r="T922" s="245"/>
      <c r="AT922" s="246" t="s">
        <v>169</v>
      </c>
      <c r="AU922" s="246" t="s">
        <v>85</v>
      </c>
      <c r="AV922" s="16" t="s">
        <v>165</v>
      </c>
      <c r="AW922" s="16" t="s">
        <v>32</v>
      </c>
      <c r="AX922" s="16" t="s">
        <v>8</v>
      </c>
      <c r="AY922" s="246" t="s">
        <v>158</v>
      </c>
    </row>
    <row r="923" spans="1:65" s="2" customFormat="1" ht="33" customHeight="1">
      <c r="A923" s="35"/>
      <c r="B923" s="36"/>
      <c r="C923" s="247" t="s">
        <v>2623</v>
      </c>
      <c r="D923" s="247" t="s">
        <v>250</v>
      </c>
      <c r="E923" s="248" t="s">
        <v>6473</v>
      </c>
      <c r="F923" s="249" t="s">
        <v>4848</v>
      </c>
      <c r="G923" s="250" t="s">
        <v>442</v>
      </c>
      <c r="H923" s="251">
        <v>3</v>
      </c>
      <c r="I923" s="252"/>
      <c r="J923" s="251">
        <f>ROUND(I923*H923,0)</f>
        <v>0</v>
      </c>
      <c r="K923" s="249" t="s">
        <v>1</v>
      </c>
      <c r="L923" s="253"/>
      <c r="M923" s="254" t="s">
        <v>1</v>
      </c>
      <c r="N923" s="255" t="s">
        <v>41</v>
      </c>
      <c r="O923" s="72"/>
      <c r="P923" s="195">
        <f>O923*H923</f>
        <v>0</v>
      </c>
      <c r="Q923" s="195">
        <v>1.7500000000000002E-2</v>
      </c>
      <c r="R923" s="195">
        <f>Q923*H923</f>
        <v>5.2500000000000005E-2</v>
      </c>
      <c r="S923" s="195">
        <v>0</v>
      </c>
      <c r="T923" s="196">
        <f>S923*H923</f>
        <v>0</v>
      </c>
      <c r="U923" s="35"/>
      <c r="V923" s="35"/>
      <c r="W923" s="35"/>
      <c r="X923" s="35"/>
      <c r="Y923" s="35"/>
      <c r="Z923" s="35"/>
      <c r="AA923" s="35"/>
      <c r="AB923" s="35"/>
      <c r="AC923" s="35"/>
      <c r="AD923" s="35"/>
      <c r="AE923" s="35"/>
      <c r="AR923" s="197" t="s">
        <v>373</v>
      </c>
      <c r="AT923" s="197" t="s">
        <v>250</v>
      </c>
      <c r="AU923" s="197" t="s">
        <v>85</v>
      </c>
      <c r="AY923" s="18" t="s">
        <v>158</v>
      </c>
      <c r="BE923" s="198">
        <f>IF(N923="základní",J923,0)</f>
        <v>0</v>
      </c>
      <c r="BF923" s="198">
        <f>IF(N923="snížená",J923,0)</f>
        <v>0</v>
      </c>
      <c r="BG923" s="198">
        <f>IF(N923="zákl. přenesená",J923,0)</f>
        <v>0</v>
      </c>
      <c r="BH923" s="198">
        <f>IF(N923="sníž. přenesená",J923,0)</f>
        <v>0</v>
      </c>
      <c r="BI923" s="198">
        <f>IF(N923="nulová",J923,0)</f>
        <v>0</v>
      </c>
      <c r="BJ923" s="18" t="s">
        <v>8</v>
      </c>
      <c r="BK923" s="198">
        <f>ROUND(I923*H923,0)</f>
        <v>0</v>
      </c>
      <c r="BL923" s="18" t="s">
        <v>283</v>
      </c>
      <c r="BM923" s="197" t="s">
        <v>6474</v>
      </c>
    </row>
    <row r="924" spans="1:65" s="13" customFormat="1" ht="11.25">
      <c r="B924" s="204"/>
      <c r="C924" s="205"/>
      <c r="D924" s="199" t="s">
        <v>169</v>
      </c>
      <c r="E924" s="206" t="s">
        <v>1</v>
      </c>
      <c r="F924" s="207" t="s">
        <v>6466</v>
      </c>
      <c r="G924" s="205"/>
      <c r="H924" s="208">
        <v>1</v>
      </c>
      <c r="I924" s="209"/>
      <c r="J924" s="205"/>
      <c r="K924" s="205"/>
      <c r="L924" s="210"/>
      <c r="M924" s="211"/>
      <c r="N924" s="212"/>
      <c r="O924" s="212"/>
      <c r="P924" s="212"/>
      <c r="Q924" s="212"/>
      <c r="R924" s="212"/>
      <c r="S924" s="212"/>
      <c r="T924" s="213"/>
      <c r="AT924" s="214" t="s">
        <v>169</v>
      </c>
      <c r="AU924" s="214" t="s">
        <v>85</v>
      </c>
      <c r="AV924" s="13" t="s">
        <v>85</v>
      </c>
      <c r="AW924" s="13" t="s">
        <v>32</v>
      </c>
      <c r="AX924" s="13" t="s">
        <v>76</v>
      </c>
      <c r="AY924" s="214" t="s">
        <v>158</v>
      </c>
    </row>
    <row r="925" spans="1:65" s="13" customFormat="1" ht="11.25">
      <c r="B925" s="204"/>
      <c r="C925" s="205"/>
      <c r="D925" s="199" t="s">
        <v>169</v>
      </c>
      <c r="E925" s="206" t="s">
        <v>1</v>
      </c>
      <c r="F925" s="207" t="s">
        <v>6468</v>
      </c>
      <c r="G925" s="205"/>
      <c r="H925" s="208">
        <v>2</v>
      </c>
      <c r="I925" s="209"/>
      <c r="J925" s="205"/>
      <c r="K925" s="205"/>
      <c r="L925" s="210"/>
      <c r="M925" s="211"/>
      <c r="N925" s="212"/>
      <c r="O925" s="212"/>
      <c r="P925" s="212"/>
      <c r="Q925" s="212"/>
      <c r="R925" s="212"/>
      <c r="S925" s="212"/>
      <c r="T925" s="213"/>
      <c r="AT925" s="214" t="s">
        <v>169</v>
      </c>
      <c r="AU925" s="214" t="s">
        <v>85</v>
      </c>
      <c r="AV925" s="13" t="s">
        <v>85</v>
      </c>
      <c r="AW925" s="13" t="s">
        <v>32</v>
      </c>
      <c r="AX925" s="13" t="s">
        <v>76</v>
      </c>
      <c r="AY925" s="214" t="s">
        <v>158</v>
      </c>
    </row>
    <row r="926" spans="1:65" s="14" customFormat="1" ht="22.5">
      <c r="B926" s="215"/>
      <c r="C926" s="216"/>
      <c r="D926" s="199" t="s">
        <v>169</v>
      </c>
      <c r="E926" s="217" t="s">
        <v>1</v>
      </c>
      <c r="F926" s="218" t="s">
        <v>4850</v>
      </c>
      <c r="G926" s="216"/>
      <c r="H926" s="217" t="s">
        <v>1</v>
      </c>
      <c r="I926" s="219"/>
      <c r="J926" s="216"/>
      <c r="K926" s="216"/>
      <c r="L926" s="220"/>
      <c r="M926" s="221"/>
      <c r="N926" s="222"/>
      <c r="O926" s="222"/>
      <c r="P926" s="222"/>
      <c r="Q926" s="222"/>
      <c r="R926" s="222"/>
      <c r="S926" s="222"/>
      <c r="T926" s="223"/>
      <c r="AT926" s="224" t="s">
        <v>169</v>
      </c>
      <c r="AU926" s="224" t="s">
        <v>85</v>
      </c>
      <c r="AV926" s="14" t="s">
        <v>8</v>
      </c>
      <c r="AW926" s="14" t="s">
        <v>32</v>
      </c>
      <c r="AX926" s="14" t="s">
        <v>76</v>
      </c>
      <c r="AY926" s="224" t="s">
        <v>158</v>
      </c>
    </row>
    <row r="927" spans="1:65" s="16" customFormat="1" ht="11.25">
      <c r="B927" s="236"/>
      <c r="C927" s="237"/>
      <c r="D927" s="199" t="s">
        <v>169</v>
      </c>
      <c r="E927" s="238" t="s">
        <v>1</v>
      </c>
      <c r="F927" s="239" t="s">
        <v>189</v>
      </c>
      <c r="G927" s="237"/>
      <c r="H927" s="240">
        <v>3</v>
      </c>
      <c r="I927" s="241"/>
      <c r="J927" s="237"/>
      <c r="K927" s="237"/>
      <c r="L927" s="242"/>
      <c r="M927" s="243"/>
      <c r="N927" s="244"/>
      <c r="O927" s="244"/>
      <c r="P927" s="244"/>
      <c r="Q927" s="244"/>
      <c r="R927" s="244"/>
      <c r="S927" s="244"/>
      <c r="T927" s="245"/>
      <c r="AT927" s="246" t="s">
        <v>169</v>
      </c>
      <c r="AU927" s="246" t="s">
        <v>85</v>
      </c>
      <c r="AV927" s="16" t="s">
        <v>165</v>
      </c>
      <c r="AW927" s="16" t="s">
        <v>32</v>
      </c>
      <c r="AX927" s="16" t="s">
        <v>8</v>
      </c>
      <c r="AY927" s="246" t="s">
        <v>158</v>
      </c>
    </row>
    <row r="928" spans="1:65" s="2" customFormat="1" ht="33" customHeight="1">
      <c r="A928" s="35"/>
      <c r="B928" s="36"/>
      <c r="C928" s="247" t="s">
        <v>2625</v>
      </c>
      <c r="D928" s="247" t="s">
        <v>250</v>
      </c>
      <c r="E928" s="248" t="s">
        <v>4847</v>
      </c>
      <c r="F928" s="249" t="s">
        <v>4848</v>
      </c>
      <c r="G928" s="250" t="s">
        <v>442</v>
      </c>
      <c r="H928" s="251">
        <v>2</v>
      </c>
      <c r="I928" s="252"/>
      <c r="J928" s="251">
        <f>ROUND(I928*H928,0)</f>
        <v>0</v>
      </c>
      <c r="K928" s="249" t="s">
        <v>1</v>
      </c>
      <c r="L928" s="253"/>
      <c r="M928" s="254" t="s">
        <v>1</v>
      </c>
      <c r="N928" s="255" t="s">
        <v>41</v>
      </c>
      <c r="O928" s="72"/>
      <c r="P928" s="195">
        <f>O928*H928</f>
        <v>0</v>
      </c>
      <c r="Q928" s="195">
        <v>1.7500000000000002E-2</v>
      </c>
      <c r="R928" s="195">
        <f>Q928*H928</f>
        <v>3.5000000000000003E-2</v>
      </c>
      <c r="S928" s="195">
        <v>0</v>
      </c>
      <c r="T928" s="196">
        <f>S928*H928</f>
        <v>0</v>
      </c>
      <c r="U928" s="35"/>
      <c r="V928" s="35"/>
      <c r="W928" s="35"/>
      <c r="X928" s="35"/>
      <c r="Y928" s="35"/>
      <c r="Z928" s="35"/>
      <c r="AA928" s="35"/>
      <c r="AB928" s="35"/>
      <c r="AC928" s="35"/>
      <c r="AD928" s="35"/>
      <c r="AE928" s="35"/>
      <c r="AR928" s="197" t="s">
        <v>373</v>
      </c>
      <c r="AT928" s="197" t="s">
        <v>250</v>
      </c>
      <c r="AU928" s="197" t="s">
        <v>85</v>
      </c>
      <c r="AY928" s="18" t="s">
        <v>158</v>
      </c>
      <c r="BE928" s="198">
        <f>IF(N928="základní",J928,0)</f>
        <v>0</v>
      </c>
      <c r="BF928" s="198">
        <f>IF(N928="snížená",J928,0)</f>
        <v>0</v>
      </c>
      <c r="BG928" s="198">
        <f>IF(N928="zákl. přenesená",J928,0)</f>
        <v>0</v>
      </c>
      <c r="BH928" s="198">
        <f>IF(N928="sníž. přenesená",J928,0)</f>
        <v>0</v>
      </c>
      <c r="BI928" s="198">
        <f>IF(N928="nulová",J928,0)</f>
        <v>0</v>
      </c>
      <c r="BJ928" s="18" t="s">
        <v>8</v>
      </c>
      <c r="BK928" s="198">
        <f>ROUND(I928*H928,0)</f>
        <v>0</v>
      </c>
      <c r="BL928" s="18" t="s">
        <v>283</v>
      </c>
      <c r="BM928" s="197" t="s">
        <v>6475</v>
      </c>
    </row>
    <row r="929" spans="1:65" s="13" customFormat="1" ht="11.25">
      <c r="B929" s="204"/>
      <c r="C929" s="205"/>
      <c r="D929" s="199" t="s">
        <v>169</v>
      </c>
      <c r="E929" s="206" t="s">
        <v>1</v>
      </c>
      <c r="F929" s="207" t="s">
        <v>6465</v>
      </c>
      <c r="G929" s="205"/>
      <c r="H929" s="208">
        <v>2</v>
      </c>
      <c r="I929" s="209"/>
      <c r="J929" s="205"/>
      <c r="K929" s="205"/>
      <c r="L929" s="210"/>
      <c r="M929" s="211"/>
      <c r="N929" s="212"/>
      <c r="O929" s="212"/>
      <c r="P929" s="212"/>
      <c r="Q929" s="212"/>
      <c r="R929" s="212"/>
      <c r="S929" s="212"/>
      <c r="T929" s="213"/>
      <c r="AT929" s="214" t="s">
        <v>169</v>
      </c>
      <c r="AU929" s="214" t="s">
        <v>85</v>
      </c>
      <c r="AV929" s="13" t="s">
        <v>85</v>
      </c>
      <c r="AW929" s="13" t="s">
        <v>32</v>
      </c>
      <c r="AX929" s="13" t="s">
        <v>76</v>
      </c>
      <c r="AY929" s="214" t="s">
        <v>158</v>
      </c>
    </row>
    <row r="930" spans="1:65" s="14" customFormat="1" ht="22.5">
      <c r="B930" s="215"/>
      <c r="C930" s="216"/>
      <c r="D930" s="199" t="s">
        <v>169</v>
      </c>
      <c r="E930" s="217" t="s">
        <v>1</v>
      </c>
      <c r="F930" s="218" t="s">
        <v>4850</v>
      </c>
      <c r="G930" s="216"/>
      <c r="H930" s="217" t="s">
        <v>1</v>
      </c>
      <c r="I930" s="219"/>
      <c r="J930" s="216"/>
      <c r="K930" s="216"/>
      <c r="L930" s="220"/>
      <c r="M930" s="221"/>
      <c r="N930" s="222"/>
      <c r="O930" s="222"/>
      <c r="P930" s="222"/>
      <c r="Q930" s="222"/>
      <c r="R930" s="222"/>
      <c r="S930" s="222"/>
      <c r="T930" s="223"/>
      <c r="AT930" s="224" t="s">
        <v>169</v>
      </c>
      <c r="AU930" s="224" t="s">
        <v>85</v>
      </c>
      <c r="AV930" s="14" t="s">
        <v>8</v>
      </c>
      <c r="AW930" s="14" t="s">
        <v>32</v>
      </c>
      <c r="AX930" s="14" t="s">
        <v>76</v>
      </c>
      <c r="AY930" s="224" t="s">
        <v>158</v>
      </c>
    </row>
    <row r="931" spans="1:65" s="14" customFormat="1" ht="22.5">
      <c r="B931" s="215"/>
      <c r="C931" s="216"/>
      <c r="D931" s="199" t="s">
        <v>169</v>
      </c>
      <c r="E931" s="217" t="s">
        <v>1</v>
      </c>
      <c r="F931" s="218" t="s">
        <v>6476</v>
      </c>
      <c r="G931" s="216"/>
      <c r="H931" s="217" t="s">
        <v>1</v>
      </c>
      <c r="I931" s="219"/>
      <c r="J931" s="216"/>
      <c r="K931" s="216"/>
      <c r="L931" s="220"/>
      <c r="M931" s="221"/>
      <c r="N931" s="222"/>
      <c r="O931" s="222"/>
      <c r="P931" s="222"/>
      <c r="Q931" s="222"/>
      <c r="R931" s="222"/>
      <c r="S931" s="222"/>
      <c r="T931" s="223"/>
      <c r="AT931" s="224" t="s">
        <v>169</v>
      </c>
      <c r="AU931" s="224" t="s">
        <v>85</v>
      </c>
      <c r="AV931" s="14" t="s">
        <v>8</v>
      </c>
      <c r="AW931" s="14" t="s">
        <v>32</v>
      </c>
      <c r="AX931" s="14" t="s">
        <v>76</v>
      </c>
      <c r="AY931" s="224" t="s">
        <v>158</v>
      </c>
    </row>
    <row r="932" spans="1:65" s="16" customFormat="1" ht="11.25">
      <c r="B932" s="236"/>
      <c r="C932" s="237"/>
      <c r="D932" s="199" t="s">
        <v>169</v>
      </c>
      <c r="E932" s="238" t="s">
        <v>1</v>
      </c>
      <c r="F932" s="239" t="s">
        <v>189</v>
      </c>
      <c r="G932" s="237"/>
      <c r="H932" s="240">
        <v>2</v>
      </c>
      <c r="I932" s="241"/>
      <c r="J932" s="237"/>
      <c r="K932" s="237"/>
      <c r="L932" s="242"/>
      <c r="M932" s="243"/>
      <c r="N932" s="244"/>
      <c r="O932" s="244"/>
      <c r="P932" s="244"/>
      <c r="Q932" s="244"/>
      <c r="R932" s="244"/>
      <c r="S932" s="244"/>
      <c r="T932" s="245"/>
      <c r="AT932" s="246" t="s">
        <v>169</v>
      </c>
      <c r="AU932" s="246" t="s">
        <v>85</v>
      </c>
      <c r="AV932" s="16" t="s">
        <v>165</v>
      </c>
      <c r="AW932" s="16" t="s">
        <v>32</v>
      </c>
      <c r="AX932" s="16" t="s">
        <v>8</v>
      </c>
      <c r="AY932" s="246" t="s">
        <v>158</v>
      </c>
    </row>
    <row r="933" spans="1:65" s="2" customFormat="1" ht="24">
      <c r="A933" s="35"/>
      <c r="B933" s="36"/>
      <c r="C933" s="247" t="s">
        <v>2627</v>
      </c>
      <c r="D933" s="247" t="s">
        <v>250</v>
      </c>
      <c r="E933" s="248" t="s">
        <v>6477</v>
      </c>
      <c r="F933" s="249" t="s">
        <v>6478</v>
      </c>
      <c r="G933" s="250" t="s">
        <v>442</v>
      </c>
      <c r="H933" s="251">
        <v>1</v>
      </c>
      <c r="I933" s="252"/>
      <c r="J933" s="251">
        <f>ROUND(I933*H933,0)</f>
        <v>0</v>
      </c>
      <c r="K933" s="249" t="s">
        <v>1</v>
      </c>
      <c r="L933" s="253"/>
      <c r="M933" s="254" t="s">
        <v>1</v>
      </c>
      <c r="N933" s="255" t="s">
        <v>41</v>
      </c>
      <c r="O933" s="72"/>
      <c r="P933" s="195">
        <f>O933*H933</f>
        <v>0</v>
      </c>
      <c r="Q933" s="195">
        <v>1.7500000000000002E-2</v>
      </c>
      <c r="R933" s="195">
        <f>Q933*H933</f>
        <v>1.7500000000000002E-2</v>
      </c>
      <c r="S933" s="195">
        <v>0</v>
      </c>
      <c r="T933" s="196">
        <f>S933*H933</f>
        <v>0</v>
      </c>
      <c r="U933" s="35"/>
      <c r="V933" s="35"/>
      <c r="W933" s="35"/>
      <c r="X933" s="35"/>
      <c r="Y933" s="35"/>
      <c r="Z933" s="35"/>
      <c r="AA933" s="35"/>
      <c r="AB933" s="35"/>
      <c r="AC933" s="35"/>
      <c r="AD933" s="35"/>
      <c r="AE933" s="35"/>
      <c r="AR933" s="197" t="s">
        <v>373</v>
      </c>
      <c r="AT933" s="197" t="s">
        <v>250</v>
      </c>
      <c r="AU933" s="197" t="s">
        <v>85</v>
      </c>
      <c r="AY933" s="18" t="s">
        <v>158</v>
      </c>
      <c r="BE933" s="198">
        <f>IF(N933="základní",J933,0)</f>
        <v>0</v>
      </c>
      <c r="BF933" s="198">
        <f>IF(N933="snížená",J933,0)</f>
        <v>0</v>
      </c>
      <c r="BG933" s="198">
        <f>IF(N933="zákl. přenesená",J933,0)</f>
        <v>0</v>
      </c>
      <c r="BH933" s="198">
        <f>IF(N933="sníž. přenesená",J933,0)</f>
        <v>0</v>
      </c>
      <c r="BI933" s="198">
        <f>IF(N933="nulová",J933,0)</f>
        <v>0</v>
      </c>
      <c r="BJ933" s="18" t="s">
        <v>8</v>
      </c>
      <c r="BK933" s="198">
        <f>ROUND(I933*H933,0)</f>
        <v>0</v>
      </c>
      <c r="BL933" s="18" t="s">
        <v>283</v>
      </c>
      <c r="BM933" s="197" t="s">
        <v>6479</v>
      </c>
    </row>
    <row r="934" spans="1:65" s="13" customFormat="1" ht="11.25">
      <c r="B934" s="204"/>
      <c r="C934" s="205"/>
      <c r="D934" s="199" t="s">
        <v>169</v>
      </c>
      <c r="E934" s="206" t="s">
        <v>1</v>
      </c>
      <c r="F934" s="207" t="s">
        <v>6464</v>
      </c>
      <c r="G934" s="205"/>
      <c r="H934" s="208">
        <v>1</v>
      </c>
      <c r="I934" s="209"/>
      <c r="J934" s="205"/>
      <c r="K934" s="205"/>
      <c r="L934" s="210"/>
      <c r="M934" s="211"/>
      <c r="N934" s="212"/>
      <c r="O934" s="212"/>
      <c r="P934" s="212"/>
      <c r="Q934" s="212"/>
      <c r="R934" s="212"/>
      <c r="S934" s="212"/>
      <c r="T934" s="213"/>
      <c r="AT934" s="214" t="s">
        <v>169</v>
      </c>
      <c r="AU934" s="214" t="s">
        <v>85</v>
      </c>
      <c r="AV934" s="13" t="s">
        <v>85</v>
      </c>
      <c r="AW934" s="13" t="s">
        <v>32</v>
      </c>
      <c r="AX934" s="13" t="s">
        <v>76</v>
      </c>
      <c r="AY934" s="214" t="s">
        <v>158</v>
      </c>
    </row>
    <row r="935" spans="1:65" s="14" customFormat="1" ht="11.25">
      <c r="B935" s="215"/>
      <c r="C935" s="216"/>
      <c r="D935" s="199" t="s">
        <v>169</v>
      </c>
      <c r="E935" s="217" t="s">
        <v>1</v>
      </c>
      <c r="F935" s="218" t="s">
        <v>4857</v>
      </c>
      <c r="G935" s="216"/>
      <c r="H935" s="217" t="s">
        <v>1</v>
      </c>
      <c r="I935" s="219"/>
      <c r="J935" s="216"/>
      <c r="K935" s="216"/>
      <c r="L935" s="220"/>
      <c r="M935" s="221"/>
      <c r="N935" s="222"/>
      <c r="O935" s="222"/>
      <c r="P935" s="222"/>
      <c r="Q935" s="222"/>
      <c r="R935" s="222"/>
      <c r="S935" s="222"/>
      <c r="T935" s="223"/>
      <c r="AT935" s="224" t="s">
        <v>169</v>
      </c>
      <c r="AU935" s="224" t="s">
        <v>85</v>
      </c>
      <c r="AV935" s="14" t="s">
        <v>8</v>
      </c>
      <c r="AW935" s="14" t="s">
        <v>32</v>
      </c>
      <c r="AX935" s="14" t="s">
        <v>76</v>
      </c>
      <c r="AY935" s="224" t="s">
        <v>158</v>
      </c>
    </row>
    <row r="936" spans="1:65" s="14" customFormat="1" ht="22.5">
      <c r="B936" s="215"/>
      <c r="C936" s="216"/>
      <c r="D936" s="199" t="s">
        <v>169</v>
      </c>
      <c r="E936" s="217" t="s">
        <v>1</v>
      </c>
      <c r="F936" s="218" t="s">
        <v>6476</v>
      </c>
      <c r="G936" s="216"/>
      <c r="H936" s="217" t="s">
        <v>1</v>
      </c>
      <c r="I936" s="219"/>
      <c r="J936" s="216"/>
      <c r="K936" s="216"/>
      <c r="L936" s="220"/>
      <c r="M936" s="221"/>
      <c r="N936" s="222"/>
      <c r="O936" s="222"/>
      <c r="P936" s="222"/>
      <c r="Q936" s="222"/>
      <c r="R936" s="222"/>
      <c r="S936" s="222"/>
      <c r="T936" s="223"/>
      <c r="AT936" s="224" t="s">
        <v>169</v>
      </c>
      <c r="AU936" s="224" t="s">
        <v>85</v>
      </c>
      <c r="AV936" s="14" t="s">
        <v>8</v>
      </c>
      <c r="AW936" s="14" t="s">
        <v>32</v>
      </c>
      <c r="AX936" s="14" t="s">
        <v>76</v>
      </c>
      <c r="AY936" s="224" t="s">
        <v>158</v>
      </c>
    </row>
    <row r="937" spans="1:65" s="16" customFormat="1" ht="11.25">
      <c r="B937" s="236"/>
      <c r="C937" s="237"/>
      <c r="D937" s="199" t="s">
        <v>169</v>
      </c>
      <c r="E937" s="238" t="s">
        <v>1</v>
      </c>
      <c r="F937" s="239" t="s">
        <v>189</v>
      </c>
      <c r="G937" s="237"/>
      <c r="H937" s="240">
        <v>1</v>
      </c>
      <c r="I937" s="241"/>
      <c r="J937" s="237"/>
      <c r="K937" s="237"/>
      <c r="L937" s="242"/>
      <c r="M937" s="243"/>
      <c r="N937" s="244"/>
      <c r="O937" s="244"/>
      <c r="P937" s="244"/>
      <c r="Q937" s="244"/>
      <c r="R937" s="244"/>
      <c r="S937" s="244"/>
      <c r="T937" s="245"/>
      <c r="AT937" s="246" t="s">
        <v>169</v>
      </c>
      <c r="AU937" s="246" t="s">
        <v>85</v>
      </c>
      <c r="AV937" s="16" t="s">
        <v>165</v>
      </c>
      <c r="AW937" s="16" t="s">
        <v>32</v>
      </c>
      <c r="AX937" s="16" t="s">
        <v>8</v>
      </c>
      <c r="AY937" s="246" t="s">
        <v>158</v>
      </c>
    </row>
    <row r="938" spans="1:65" s="2" customFormat="1" ht="24">
      <c r="A938" s="35"/>
      <c r="B938" s="36"/>
      <c r="C938" s="247" t="s">
        <v>2629</v>
      </c>
      <c r="D938" s="247" t="s">
        <v>250</v>
      </c>
      <c r="E938" s="248" t="s">
        <v>4852</v>
      </c>
      <c r="F938" s="249" t="s">
        <v>4853</v>
      </c>
      <c r="G938" s="250" t="s">
        <v>442</v>
      </c>
      <c r="H938" s="251">
        <v>2</v>
      </c>
      <c r="I938" s="252"/>
      <c r="J938" s="251">
        <f>ROUND(I938*H938,0)</f>
        <v>0</v>
      </c>
      <c r="K938" s="249" t="s">
        <v>1</v>
      </c>
      <c r="L938" s="253"/>
      <c r="M938" s="254" t="s">
        <v>1</v>
      </c>
      <c r="N938" s="255" t="s">
        <v>41</v>
      </c>
      <c r="O938" s="72"/>
      <c r="P938" s="195">
        <f>O938*H938</f>
        <v>0</v>
      </c>
      <c r="Q938" s="195">
        <v>1.95E-2</v>
      </c>
      <c r="R938" s="195">
        <f>Q938*H938</f>
        <v>3.9E-2</v>
      </c>
      <c r="S938" s="195">
        <v>0</v>
      </c>
      <c r="T938" s="196">
        <f>S938*H938</f>
        <v>0</v>
      </c>
      <c r="U938" s="35"/>
      <c r="V938" s="35"/>
      <c r="W938" s="35"/>
      <c r="X938" s="35"/>
      <c r="Y938" s="35"/>
      <c r="Z938" s="35"/>
      <c r="AA938" s="35"/>
      <c r="AB938" s="35"/>
      <c r="AC938" s="35"/>
      <c r="AD938" s="35"/>
      <c r="AE938" s="35"/>
      <c r="AR938" s="197" t="s">
        <v>373</v>
      </c>
      <c r="AT938" s="197" t="s">
        <v>250</v>
      </c>
      <c r="AU938" s="197" t="s">
        <v>85</v>
      </c>
      <c r="AY938" s="18" t="s">
        <v>158</v>
      </c>
      <c r="BE938" s="198">
        <f>IF(N938="základní",J938,0)</f>
        <v>0</v>
      </c>
      <c r="BF938" s="198">
        <f>IF(N938="snížená",J938,0)</f>
        <v>0</v>
      </c>
      <c r="BG938" s="198">
        <f>IF(N938="zákl. přenesená",J938,0)</f>
        <v>0</v>
      </c>
      <c r="BH938" s="198">
        <f>IF(N938="sníž. přenesená",J938,0)</f>
        <v>0</v>
      </c>
      <c r="BI938" s="198">
        <f>IF(N938="nulová",J938,0)</f>
        <v>0</v>
      </c>
      <c r="BJ938" s="18" t="s">
        <v>8</v>
      </c>
      <c r="BK938" s="198">
        <f>ROUND(I938*H938,0)</f>
        <v>0</v>
      </c>
      <c r="BL938" s="18" t="s">
        <v>283</v>
      </c>
      <c r="BM938" s="197" t="s">
        <v>6480</v>
      </c>
    </row>
    <row r="939" spans="1:65" s="13" customFormat="1" ht="11.25">
      <c r="B939" s="204"/>
      <c r="C939" s="205"/>
      <c r="D939" s="199" t="s">
        <v>169</v>
      </c>
      <c r="E939" s="206" t="s">
        <v>1</v>
      </c>
      <c r="F939" s="207" t="s">
        <v>6481</v>
      </c>
      <c r="G939" s="205"/>
      <c r="H939" s="208">
        <v>2</v>
      </c>
      <c r="I939" s="209"/>
      <c r="J939" s="205"/>
      <c r="K939" s="205"/>
      <c r="L939" s="210"/>
      <c r="M939" s="211"/>
      <c r="N939" s="212"/>
      <c r="O939" s="212"/>
      <c r="P939" s="212"/>
      <c r="Q939" s="212"/>
      <c r="R939" s="212"/>
      <c r="S939" s="212"/>
      <c r="T939" s="213"/>
      <c r="AT939" s="214" t="s">
        <v>169</v>
      </c>
      <c r="AU939" s="214" t="s">
        <v>85</v>
      </c>
      <c r="AV939" s="13" t="s">
        <v>85</v>
      </c>
      <c r="AW939" s="13" t="s">
        <v>32</v>
      </c>
      <c r="AX939" s="13" t="s">
        <v>76</v>
      </c>
      <c r="AY939" s="214" t="s">
        <v>158</v>
      </c>
    </row>
    <row r="940" spans="1:65" s="14" customFormat="1" ht="11.25">
      <c r="B940" s="215"/>
      <c r="C940" s="216"/>
      <c r="D940" s="199" t="s">
        <v>169</v>
      </c>
      <c r="E940" s="217" t="s">
        <v>1</v>
      </c>
      <c r="F940" s="218" t="s">
        <v>4857</v>
      </c>
      <c r="G940" s="216"/>
      <c r="H940" s="217" t="s">
        <v>1</v>
      </c>
      <c r="I940" s="219"/>
      <c r="J940" s="216"/>
      <c r="K940" s="216"/>
      <c r="L940" s="220"/>
      <c r="M940" s="221"/>
      <c r="N940" s="222"/>
      <c r="O940" s="222"/>
      <c r="P940" s="222"/>
      <c r="Q940" s="222"/>
      <c r="R940" s="222"/>
      <c r="S940" s="222"/>
      <c r="T940" s="223"/>
      <c r="AT940" s="224" t="s">
        <v>169</v>
      </c>
      <c r="AU940" s="224" t="s">
        <v>85</v>
      </c>
      <c r="AV940" s="14" t="s">
        <v>8</v>
      </c>
      <c r="AW940" s="14" t="s">
        <v>32</v>
      </c>
      <c r="AX940" s="14" t="s">
        <v>76</v>
      </c>
      <c r="AY940" s="224" t="s">
        <v>158</v>
      </c>
    </row>
    <row r="941" spans="1:65" s="16" customFormat="1" ht="11.25">
      <c r="B941" s="236"/>
      <c r="C941" s="237"/>
      <c r="D941" s="199" t="s">
        <v>169</v>
      </c>
      <c r="E941" s="238" t="s">
        <v>1</v>
      </c>
      <c r="F941" s="239" t="s">
        <v>189</v>
      </c>
      <c r="G941" s="237"/>
      <c r="H941" s="240">
        <v>2</v>
      </c>
      <c r="I941" s="241"/>
      <c r="J941" s="237"/>
      <c r="K941" s="237"/>
      <c r="L941" s="242"/>
      <c r="M941" s="243"/>
      <c r="N941" s="244"/>
      <c r="O941" s="244"/>
      <c r="P941" s="244"/>
      <c r="Q941" s="244"/>
      <c r="R941" s="244"/>
      <c r="S941" s="244"/>
      <c r="T941" s="245"/>
      <c r="AT941" s="246" t="s">
        <v>169</v>
      </c>
      <c r="AU941" s="246" t="s">
        <v>85</v>
      </c>
      <c r="AV941" s="16" t="s">
        <v>165</v>
      </c>
      <c r="AW941" s="16" t="s">
        <v>32</v>
      </c>
      <c r="AX941" s="16" t="s">
        <v>8</v>
      </c>
      <c r="AY941" s="246" t="s">
        <v>158</v>
      </c>
    </row>
    <row r="942" spans="1:65" s="2" customFormat="1" ht="33" customHeight="1">
      <c r="A942" s="35"/>
      <c r="B942" s="36"/>
      <c r="C942" s="247" t="s">
        <v>2631</v>
      </c>
      <c r="D942" s="247" t="s">
        <v>250</v>
      </c>
      <c r="E942" s="248" t="s">
        <v>6482</v>
      </c>
      <c r="F942" s="249" t="s">
        <v>6483</v>
      </c>
      <c r="G942" s="250" t="s">
        <v>442</v>
      </c>
      <c r="H942" s="251">
        <v>1</v>
      </c>
      <c r="I942" s="252"/>
      <c r="J942" s="251">
        <f>ROUND(I942*H942,0)</f>
        <v>0</v>
      </c>
      <c r="K942" s="249" t="s">
        <v>1</v>
      </c>
      <c r="L942" s="253"/>
      <c r="M942" s="254" t="s">
        <v>1</v>
      </c>
      <c r="N942" s="255" t="s">
        <v>41</v>
      </c>
      <c r="O942" s="72"/>
      <c r="P942" s="195">
        <f>O942*H942</f>
        <v>0</v>
      </c>
      <c r="Q942" s="195">
        <v>1.7500000000000002E-2</v>
      </c>
      <c r="R942" s="195">
        <f>Q942*H942</f>
        <v>1.7500000000000002E-2</v>
      </c>
      <c r="S942" s="195">
        <v>0</v>
      </c>
      <c r="T942" s="196">
        <f>S942*H942</f>
        <v>0</v>
      </c>
      <c r="U942" s="35"/>
      <c r="V942" s="35"/>
      <c r="W942" s="35"/>
      <c r="X942" s="35"/>
      <c r="Y942" s="35"/>
      <c r="Z942" s="35"/>
      <c r="AA942" s="35"/>
      <c r="AB942" s="35"/>
      <c r="AC942" s="35"/>
      <c r="AD942" s="35"/>
      <c r="AE942" s="35"/>
      <c r="AR942" s="197" t="s">
        <v>373</v>
      </c>
      <c r="AT942" s="197" t="s">
        <v>250</v>
      </c>
      <c r="AU942" s="197" t="s">
        <v>85</v>
      </c>
      <c r="AY942" s="18" t="s">
        <v>158</v>
      </c>
      <c r="BE942" s="198">
        <f>IF(N942="základní",J942,0)</f>
        <v>0</v>
      </c>
      <c r="BF942" s="198">
        <f>IF(N942="snížená",J942,0)</f>
        <v>0</v>
      </c>
      <c r="BG942" s="198">
        <f>IF(N942="zákl. přenesená",J942,0)</f>
        <v>0</v>
      </c>
      <c r="BH942" s="198">
        <f>IF(N942="sníž. přenesená",J942,0)</f>
        <v>0</v>
      </c>
      <c r="BI942" s="198">
        <f>IF(N942="nulová",J942,0)</f>
        <v>0</v>
      </c>
      <c r="BJ942" s="18" t="s">
        <v>8</v>
      </c>
      <c r="BK942" s="198">
        <f>ROUND(I942*H942,0)</f>
        <v>0</v>
      </c>
      <c r="BL942" s="18" t="s">
        <v>283</v>
      </c>
      <c r="BM942" s="197" t="s">
        <v>6484</v>
      </c>
    </row>
    <row r="943" spans="1:65" s="13" customFormat="1" ht="11.25">
      <c r="B943" s="204"/>
      <c r="C943" s="205"/>
      <c r="D943" s="199" t="s">
        <v>169</v>
      </c>
      <c r="E943" s="206" t="s">
        <v>1</v>
      </c>
      <c r="F943" s="207" t="s">
        <v>6463</v>
      </c>
      <c r="G943" s="205"/>
      <c r="H943" s="208">
        <v>1</v>
      </c>
      <c r="I943" s="209"/>
      <c r="J943" s="205"/>
      <c r="K943" s="205"/>
      <c r="L943" s="210"/>
      <c r="M943" s="211"/>
      <c r="N943" s="212"/>
      <c r="O943" s="212"/>
      <c r="P943" s="212"/>
      <c r="Q943" s="212"/>
      <c r="R943" s="212"/>
      <c r="S943" s="212"/>
      <c r="T943" s="213"/>
      <c r="AT943" s="214" t="s">
        <v>169</v>
      </c>
      <c r="AU943" s="214" t="s">
        <v>85</v>
      </c>
      <c r="AV943" s="13" t="s">
        <v>85</v>
      </c>
      <c r="AW943" s="13" t="s">
        <v>32</v>
      </c>
      <c r="AX943" s="13" t="s">
        <v>76</v>
      </c>
      <c r="AY943" s="214" t="s">
        <v>158</v>
      </c>
    </row>
    <row r="944" spans="1:65" s="14" customFormat="1" ht="22.5">
      <c r="B944" s="215"/>
      <c r="C944" s="216"/>
      <c r="D944" s="199" t="s">
        <v>169</v>
      </c>
      <c r="E944" s="217" t="s">
        <v>1</v>
      </c>
      <c r="F944" s="218" t="s">
        <v>4850</v>
      </c>
      <c r="G944" s="216"/>
      <c r="H944" s="217" t="s">
        <v>1</v>
      </c>
      <c r="I944" s="219"/>
      <c r="J944" s="216"/>
      <c r="K944" s="216"/>
      <c r="L944" s="220"/>
      <c r="M944" s="221"/>
      <c r="N944" s="222"/>
      <c r="O944" s="222"/>
      <c r="P944" s="222"/>
      <c r="Q944" s="222"/>
      <c r="R944" s="222"/>
      <c r="S944" s="222"/>
      <c r="T944" s="223"/>
      <c r="AT944" s="224" t="s">
        <v>169</v>
      </c>
      <c r="AU944" s="224" t="s">
        <v>85</v>
      </c>
      <c r="AV944" s="14" t="s">
        <v>8</v>
      </c>
      <c r="AW944" s="14" t="s">
        <v>32</v>
      </c>
      <c r="AX944" s="14" t="s">
        <v>76</v>
      </c>
      <c r="AY944" s="224" t="s">
        <v>158</v>
      </c>
    </row>
    <row r="945" spans="1:65" s="16" customFormat="1" ht="11.25">
      <c r="B945" s="236"/>
      <c r="C945" s="237"/>
      <c r="D945" s="199" t="s">
        <v>169</v>
      </c>
      <c r="E945" s="238" t="s">
        <v>1</v>
      </c>
      <c r="F945" s="239" t="s">
        <v>189</v>
      </c>
      <c r="G945" s="237"/>
      <c r="H945" s="240">
        <v>1</v>
      </c>
      <c r="I945" s="241"/>
      <c r="J945" s="237"/>
      <c r="K945" s="237"/>
      <c r="L945" s="242"/>
      <c r="M945" s="243"/>
      <c r="N945" s="244"/>
      <c r="O945" s="244"/>
      <c r="P945" s="244"/>
      <c r="Q945" s="244"/>
      <c r="R945" s="244"/>
      <c r="S945" s="244"/>
      <c r="T945" s="245"/>
      <c r="AT945" s="246" t="s">
        <v>169</v>
      </c>
      <c r="AU945" s="246" t="s">
        <v>85</v>
      </c>
      <c r="AV945" s="16" t="s">
        <v>165</v>
      </c>
      <c r="AW945" s="16" t="s">
        <v>32</v>
      </c>
      <c r="AX945" s="16" t="s">
        <v>8</v>
      </c>
      <c r="AY945" s="246" t="s">
        <v>158</v>
      </c>
    </row>
    <row r="946" spans="1:65" s="2" customFormat="1" ht="36">
      <c r="A946" s="35"/>
      <c r="B946" s="36"/>
      <c r="C946" s="187" t="s">
        <v>2633</v>
      </c>
      <c r="D946" s="187" t="s">
        <v>160</v>
      </c>
      <c r="E946" s="188" t="s">
        <v>6485</v>
      </c>
      <c r="F946" s="189" t="s">
        <v>6486</v>
      </c>
      <c r="G946" s="190" t="s">
        <v>442</v>
      </c>
      <c r="H946" s="191">
        <v>3</v>
      </c>
      <c r="I946" s="192"/>
      <c r="J946" s="191">
        <f>ROUND(I946*H946,0)</f>
        <v>0</v>
      </c>
      <c r="K946" s="189" t="s">
        <v>164</v>
      </c>
      <c r="L946" s="40"/>
      <c r="M946" s="193" t="s">
        <v>1</v>
      </c>
      <c r="N946" s="194" t="s">
        <v>41</v>
      </c>
      <c r="O946" s="72"/>
      <c r="P946" s="195">
        <f>O946*H946</f>
        <v>0</v>
      </c>
      <c r="Q946" s="195">
        <v>0</v>
      </c>
      <c r="R946" s="195">
        <f>Q946*H946</f>
        <v>0</v>
      </c>
      <c r="S946" s="195">
        <v>0</v>
      </c>
      <c r="T946" s="196">
        <f>S946*H946</f>
        <v>0</v>
      </c>
      <c r="U946" s="35"/>
      <c r="V946" s="35"/>
      <c r="W946" s="35"/>
      <c r="X946" s="35"/>
      <c r="Y946" s="35"/>
      <c r="Z946" s="35"/>
      <c r="AA946" s="35"/>
      <c r="AB946" s="35"/>
      <c r="AC946" s="35"/>
      <c r="AD946" s="35"/>
      <c r="AE946" s="35"/>
      <c r="AR946" s="197" t="s">
        <v>283</v>
      </c>
      <c r="AT946" s="197" t="s">
        <v>160</v>
      </c>
      <c r="AU946" s="197" t="s">
        <v>85</v>
      </c>
      <c r="AY946" s="18" t="s">
        <v>158</v>
      </c>
      <c r="BE946" s="198">
        <f>IF(N946="základní",J946,0)</f>
        <v>0</v>
      </c>
      <c r="BF946" s="198">
        <f>IF(N946="snížená",J946,0)</f>
        <v>0</v>
      </c>
      <c r="BG946" s="198">
        <f>IF(N946="zákl. přenesená",J946,0)</f>
        <v>0</v>
      </c>
      <c r="BH946" s="198">
        <f>IF(N946="sníž. přenesená",J946,0)</f>
        <v>0</v>
      </c>
      <c r="BI946" s="198">
        <f>IF(N946="nulová",J946,0)</f>
        <v>0</v>
      </c>
      <c r="BJ946" s="18" t="s">
        <v>8</v>
      </c>
      <c r="BK946" s="198">
        <f>ROUND(I946*H946,0)</f>
        <v>0</v>
      </c>
      <c r="BL946" s="18" t="s">
        <v>283</v>
      </c>
      <c r="BM946" s="197" t="s">
        <v>6487</v>
      </c>
    </row>
    <row r="947" spans="1:65" s="2" customFormat="1" ht="99">
      <c r="A947" s="35"/>
      <c r="B947" s="36"/>
      <c r="C947" s="37"/>
      <c r="D947" s="199" t="s">
        <v>167</v>
      </c>
      <c r="E947" s="37"/>
      <c r="F947" s="200" t="s">
        <v>4839</v>
      </c>
      <c r="G947" s="37"/>
      <c r="H947" s="37"/>
      <c r="I947" s="201"/>
      <c r="J947" s="37"/>
      <c r="K947" s="37"/>
      <c r="L947" s="40"/>
      <c r="M947" s="202"/>
      <c r="N947" s="203"/>
      <c r="O947" s="72"/>
      <c r="P947" s="72"/>
      <c r="Q947" s="72"/>
      <c r="R947" s="72"/>
      <c r="S947" s="72"/>
      <c r="T947" s="73"/>
      <c r="U947" s="35"/>
      <c r="V947" s="35"/>
      <c r="W947" s="35"/>
      <c r="X947" s="35"/>
      <c r="Y947" s="35"/>
      <c r="Z947" s="35"/>
      <c r="AA947" s="35"/>
      <c r="AB947" s="35"/>
      <c r="AC947" s="35"/>
      <c r="AD947" s="35"/>
      <c r="AE947" s="35"/>
      <c r="AT947" s="18" t="s">
        <v>167</v>
      </c>
      <c r="AU947" s="18" t="s">
        <v>85</v>
      </c>
    </row>
    <row r="948" spans="1:65" s="13" customFormat="1" ht="11.25">
      <c r="B948" s="204"/>
      <c r="C948" s="205"/>
      <c r="D948" s="199" t="s">
        <v>169</v>
      </c>
      <c r="E948" s="206" t="s">
        <v>1</v>
      </c>
      <c r="F948" s="207" t="s">
        <v>6488</v>
      </c>
      <c r="G948" s="205"/>
      <c r="H948" s="208">
        <v>1</v>
      </c>
      <c r="I948" s="209"/>
      <c r="J948" s="205"/>
      <c r="K948" s="205"/>
      <c r="L948" s="210"/>
      <c r="M948" s="211"/>
      <c r="N948" s="212"/>
      <c r="O948" s="212"/>
      <c r="P948" s="212"/>
      <c r="Q948" s="212"/>
      <c r="R948" s="212"/>
      <c r="S948" s="212"/>
      <c r="T948" s="213"/>
      <c r="AT948" s="214" t="s">
        <v>169</v>
      </c>
      <c r="AU948" s="214" t="s">
        <v>85</v>
      </c>
      <c r="AV948" s="13" t="s">
        <v>85</v>
      </c>
      <c r="AW948" s="13" t="s">
        <v>32</v>
      </c>
      <c r="AX948" s="13" t="s">
        <v>76</v>
      </c>
      <c r="AY948" s="214" t="s">
        <v>158</v>
      </c>
    </row>
    <row r="949" spans="1:65" s="13" customFormat="1" ht="11.25">
      <c r="B949" s="204"/>
      <c r="C949" s="205"/>
      <c r="D949" s="199" t="s">
        <v>169</v>
      </c>
      <c r="E949" s="206" t="s">
        <v>1</v>
      </c>
      <c r="F949" s="207" t="s">
        <v>6489</v>
      </c>
      <c r="G949" s="205"/>
      <c r="H949" s="208">
        <v>1</v>
      </c>
      <c r="I949" s="209"/>
      <c r="J949" s="205"/>
      <c r="K949" s="205"/>
      <c r="L949" s="210"/>
      <c r="M949" s="211"/>
      <c r="N949" s="212"/>
      <c r="O949" s="212"/>
      <c r="P949" s="212"/>
      <c r="Q949" s="212"/>
      <c r="R949" s="212"/>
      <c r="S949" s="212"/>
      <c r="T949" s="213"/>
      <c r="AT949" s="214" t="s">
        <v>169</v>
      </c>
      <c r="AU949" s="214" t="s">
        <v>85</v>
      </c>
      <c r="AV949" s="13" t="s">
        <v>85</v>
      </c>
      <c r="AW949" s="13" t="s">
        <v>32</v>
      </c>
      <c r="AX949" s="13" t="s">
        <v>76</v>
      </c>
      <c r="AY949" s="214" t="s">
        <v>158</v>
      </c>
    </row>
    <row r="950" spans="1:65" s="13" customFormat="1" ht="11.25">
      <c r="B950" s="204"/>
      <c r="C950" s="205"/>
      <c r="D950" s="199" t="s">
        <v>169</v>
      </c>
      <c r="E950" s="206" t="s">
        <v>1</v>
      </c>
      <c r="F950" s="207" t="s">
        <v>6490</v>
      </c>
      <c r="G950" s="205"/>
      <c r="H950" s="208">
        <v>1</v>
      </c>
      <c r="I950" s="209"/>
      <c r="J950" s="205"/>
      <c r="K950" s="205"/>
      <c r="L950" s="210"/>
      <c r="M950" s="211"/>
      <c r="N950" s="212"/>
      <c r="O950" s="212"/>
      <c r="P950" s="212"/>
      <c r="Q950" s="212"/>
      <c r="R950" s="212"/>
      <c r="S950" s="212"/>
      <c r="T950" s="213"/>
      <c r="AT950" s="214" t="s">
        <v>169</v>
      </c>
      <c r="AU950" s="214" t="s">
        <v>85</v>
      </c>
      <c r="AV950" s="13" t="s">
        <v>85</v>
      </c>
      <c r="AW950" s="13" t="s">
        <v>32</v>
      </c>
      <c r="AX950" s="13" t="s">
        <v>76</v>
      </c>
      <c r="AY950" s="214" t="s">
        <v>158</v>
      </c>
    </row>
    <row r="951" spans="1:65" s="16" customFormat="1" ht="11.25">
      <c r="B951" s="236"/>
      <c r="C951" s="237"/>
      <c r="D951" s="199" t="s">
        <v>169</v>
      </c>
      <c r="E951" s="238" t="s">
        <v>1</v>
      </c>
      <c r="F951" s="239" t="s">
        <v>189</v>
      </c>
      <c r="G951" s="237"/>
      <c r="H951" s="240">
        <v>3</v>
      </c>
      <c r="I951" s="241"/>
      <c r="J951" s="237"/>
      <c r="K951" s="237"/>
      <c r="L951" s="242"/>
      <c r="M951" s="243"/>
      <c r="N951" s="244"/>
      <c r="O951" s="244"/>
      <c r="P951" s="244"/>
      <c r="Q951" s="244"/>
      <c r="R951" s="244"/>
      <c r="S951" s="244"/>
      <c r="T951" s="245"/>
      <c r="AT951" s="246" t="s">
        <v>169</v>
      </c>
      <c r="AU951" s="246" t="s">
        <v>85</v>
      </c>
      <c r="AV951" s="16" t="s">
        <v>165</v>
      </c>
      <c r="AW951" s="16" t="s">
        <v>32</v>
      </c>
      <c r="AX951" s="16" t="s">
        <v>8</v>
      </c>
      <c r="AY951" s="246" t="s">
        <v>158</v>
      </c>
    </row>
    <row r="952" spans="1:65" s="2" customFormat="1" ht="33" customHeight="1">
      <c r="A952" s="35"/>
      <c r="B952" s="36"/>
      <c r="C952" s="247" t="s">
        <v>2635</v>
      </c>
      <c r="D952" s="247" t="s">
        <v>250</v>
      </c>
      <c r="E952" s="248" t="s">
        <v>6491</v>
      </c>
      <c r="F952" s="249" t="s">
        <v>6492</v>
      </c>
      <c r="G952" s="250" t="s">
        <v>442</v>
      </c>
      <c r="H952" s="251">
        <v>1</v>
      </c>
      <c r="I952" s="252"/>
      <c r="J952" s="251">
        <f>ROUND(I952*H952,0)</f>
        <v>0</v>
      </c>
      <c r="K952" s="249" t="s">
        <v>1</v>
      </c>
      <c r="L952" s="253"/>
      <c r="M952" s="254" t="s">
        <v>1</v>
      </c>
      <c r="N952" s="255" t="s">
        <v>41</v>
      </c>
      <c r="O952" s="72"/>
      <c r="P952" s="195">
        <f>O952*H952</f>
        <v>0</v>
      </c>
      <c r="Q952" s="195">
        <v>2.0500000000000001E-2</v>
      </c>
      <c r="R952" s="195">
        <f>Q952*H952</f>
        <v>2.0500000000000001E-2</v>
      </c>
      <c r="S952" s="195">
        <v>0</v>
      </c>
      <c r="T952" s="196">
        <f>S952*H952</f>
        <v>0</v>
      </c>
      <c r="U952" s="35"/>
      <c r="V952" s="35"/>
      <c r="W952" s="35"/>
      <c r="X952" s="35"/>
      <c r="Y952" s="35"/>
      <c r="Z952" s="35"/>
      <c r="AA952" s="35"/>
      <c r="AB952" s="35"/>
      <c r="AC952" s="35"/>
      <c r="AD952" s="35"/>
      <c r="AE952" s="35"/>
      <c r="AR952" s="197" t="s">
        <v>373</v>
      </c>
      <c r="AT952" s="197" t="s">
        <v>250</v>
      </c>
      <c r="AU952" s="197" t="s">
        <v>85</v>
      </c>
      <c r="AY952" s="18" t="s">
        <v>158</v>
      </c>
      <c r="BE952" s="198">
        <f>IF(N952="základní",J952,0)</f>
        <v>0</v>
      </c>
      <c r="BF952" s="198">
        <f>IF(N952="snížená",J952,0)</f>
        <v>0</v>
      </c>
      <c r="BG952" s="198">
        <f>IF(N952="zákl. přenesená",J952,0)</f>
        <v>0</v>
      </c>
      <c r="BH952" s="198">
        <f>IF(N952="sníž. přenesená",J952,0)</f>
        <v>0</v>
      </c>
      <c r="BI952" s="198">
        <f>IF(N952="nulová",J952,0)</f>
        <v>0</v>
      </c>
      <c r="BJ952" s="18" t="s">
        <v>8</v>
      </c>
      <c r="BK952" s="198">
        <f>ROUND(I952*H952,0)</f>
        <v>0</v>
      </c>
      <c r="BL952" s="18" t="s">
        <v>283</v>
      </c>
      <c r="BM952" s="197" t="s">
        <v>6493</v>
      </c>
    </row>
    <row r="953" spans="1:65" s="13" customFormat="1" ht="11.25">
      <c r="B953" s="204"/>
      <c r="C953" s="205"/>
      <c r="D953" s="199" t="s">
        <v>169</v>
      </c>
      <c r="E953" s="206" t="s">
        <v>1</v>
      </c>
      <c r="F953" s="207" t="s">
        <v>6488</v>
      </c>
      <c r="G953" s="205"/>
      <c r="H953" s="208">
        <v>1</v>
      </c>
      <c r="I953" s="209"/>
      <c r="J953" s="205"/>
      <c r="K953" s="205"/>
      <c r="L953" s="210"/>
      <c r="M953" s="211"/>
      <c r="N953" s="212"/>
      <c r="O953" s="212"/>
      <c r="P953" s="212"/>
      <c r="Q953" s="212"/>
      <c r="R953" s="212"/>
      <c r="S953" s="212"/>
      <c r="T953" s="213"/>
      <c r="AT953" s="214" t="s">
        <v>169</v>
      </c>
      <c r="AU953" s="214" t="s">
        <v>85</v>
      </c>
      <c r="AV953" s="13" t="s">
        <v>85</v>
      </c>
      <c r="AW953" s="13" t="s">
        <v>32</v>
      </c>
      <c r="AX953" s="13" t="s">
        <v>76</v>
      </c>
      <c r="AY953" s="214" t="s">
        <v>158</v>
      </c>
    </row>
    <row r="954" spans="1:65" s="14" customFormat="1" ht="22.5">
      <c r="B954" s="215"/>
      <c r="C954" s="216"/>
      <c r="D954" s="199" t="s">
        <v>169</v>
      </c>
      <c r="E954" s="217" t="s">
        <v>1</v>
      </c>
      <c r="F954" s="218" t="s">
        <v>4850</v>
      </c>
      <c r="G954" s="216"/>
      <c r="H954" s="217" t="s">
        <v>1</v>
      </c>
      <c r="I954" s="219"/>
      <c r="J954" s="216"/>
      <c r="K954" s="216"/>
      <c r="L954" s="220"/>
      <c r="M954" s="221"/>
      <c r="N954" s="222"/>
      <c r="O954" s="222"/>
      <c r="P954" s="222"/>
      <c r="Q954" s="222"/>
      <c r="R954" s="222"/>
      <c r="S954" s="222"/>
      <c r="T954" s="223"/>
      <c r="AT954" s="224" t="s">
        <v>169</v>
      </c>
      <c r="AU954" s="224" t="s">
        <v>85</v>
      </c>
      <c r="AV954" s="14" t="s">
        <v>8</v>
      </c>
      <c r="AW954" s="14" t="s">
        <v>32</v>
      </c>
      <c r="AX954" s="14" t="s">
        <v>76</v>
      </c>
      <c r="AY954" s="224" t="s">
        <v>158</v>
      </c>
    </row>
    <row r="955" spans="1:65" s="16" customFormat="1" ht="11.25">
      <c r="B955" s="236"/>
      <c r="C955" s="237"/>
      <c r="D955" s="199" t="s">
        <v>169</v>
      </c>
      <c r="E955" s="238" t="s">
        <v>1</v>
      </c>
      <c r="F955" s="239" t="s">
        <v>189</v>
      </c>
      <c r="G955" s="237"/>
      <c r="H955" s="240">
        <v>1</v>
      </c>
      <c r="I955" s="241"/>
      <c r="J955" s="237"/>
      <c r="K955" s="237"/>
      <c r="L955" s="242"/>
      <c r="M955" s="243"/>
      <c r="N955" s="244"/>
      <c r="O955" s="244"/>
      <c r="P955" s="244"/>
      <c r="Q955" s="244"/>
      <c r="R955" s="244"/>
      <c r="S955" s="244"/>
      <c r="T955" s="245"/>
      <c r="AT955" s="246" t="s">
        <v>169</v>
      </c>
      <c r="AU955" s="246" t="s">
        <v>85</v>
      </c>
      <c r="AV955" s="16" t="s">
        <v>165</v>
      </c>
      <c r="AW955" s="16" t="s">
        <v>32</v>
      </c>
      <c r="AX955" s="16" t="s">
        <v>8</v>
      </c>
      <c r="AY955" s="246" t="s">
        <v>158</v>
      </c>
    </row>
    <row r="956" spans="1:65" s="2" customFormat="1" ht="33" customHeight="1">
      <c r="A956" s="35"/>
      <c r="B956" s="36"/>
      <c r="C956" s="247" t="s">
        <v>2637</v>
      </c>
      <c r="D956" s="247" t="s">
        <v>250</v>
      </c>
      <c r="E956" s="248" t="s">
        <v>4879</v>
      </c>
      <c r="F956" s="249" t="s">
        <v>6494</v>
      </c>
      <c r="G956" s="250" t="s">
        <v>442</v>
      </c>
      <c r="H956" s="251">
        <v>1</v>
      </c>
      <c r="I956" s="252"/>
      <c r="J956" s="251">
        <f>ROUND(I956*H956,0)</f>
        <v>0</v>
      </c>
      <c r="K956" s="249" t="s">
        <v>1</v>
      </c>
      <c r="L956" s="253"/>
      <c r="M956" s="254" t="s">
        <v>1</v>
      </c>
      <c r="N956" s="255" t="s">
        <v>41</v>
      </c>
      <c r="O956" s="72"/>
      <c r="P956" s="195">
        <f>O956*H956</f>
        <v>0</v>
      </c>
      <c r="Q956" s="195">
        <v>2.0500000000000001E-2</v>
      </c>
      <c r="R956" s="195">
        <f>Q956*H956</f>
        <v>2.0500000000000001E-2</v>
      </c>
      <c r="S956" s="195">
        <v>0</v>
      </c>
      <c r="T956" s="196">
        <f>S956*H956</f>
        <v>0</v>
      </c>
      <c r="U956" s="35"/>
      <c r="V956" s="35"/>
      <c r="W956" s="35"/>
      <c r="X956" s="35"/>
      <c r="Y956" s="35"/>
      <c r="Z956" s="35"/>
      <c r="AA956" s="35"/>
      <c r="AB956" s="35"/>
      <c r="AC956" s="35"/>
      <c r="AD956" s="35"/>
      <c r="AE956" s="35"/>
      <c r="AR956" s="197" t="s">
        <v>373</v>
      </c>
      <c r="AT956" s="197" t="s">
        <v>250</v>
      </c>
      <c r="AU956" s="197" t="s">
        <v>85</v>
      </c>
      <c r="AY956" s="18" t="s">
        <v>158</v>
      </c>
      <c r="BE956" s="198">
        <f>IF(N956="základní",J956,0)</f>
        <v>0</v>
      </c>
      <c r="BF956" s="198">
        <f>IF(N956="snížená",J956,0)</f>
        <v>0</v>
      </c>
      <c r="BG956" s="198">
        <f>IF(N956="zákl. přenesená",J956,0)</f>
        <v>0</v>
      </c>
      <c r="BH956" s="198">
        <f>IF(N956="sníž. přenesená",J956,0)</f>
        <v>0</v>
      </c>
      <c r="BI956" s="198">
        <f>IF(N956="nulová",J956,0)</f>
        <v>0</v>
      </c>
      <c r="BJ956" s="18" t="s">
        <v>8</v>
      </c>
      <c r="BK956" s="198">
        <f>ROUND(I956*H956,0)</f>
        <v>0</v>
      </c>
      <c r="BL956" s="18" t="s">
        <v>283</v>
      </c>
      <c r="BM956" s="197" t="s">
        <v>6495</v>
      </c>
    </row>
    <row r="957" spans="1:65" s="13" customFormat="1" ht="11.25">
      <c r="B957" s="204"/>
      <c r="C957" s="205"/>
      <c r="D957" s="199" t="s">
        <v>169</v>
      </c>
      <c r="E957" s="206" t="s">
        <v>1</v>
      </c>
      <c r="F957" s="207" t="s">
        <v>6489</v>
      </c>
      <c r="G957" s="205"/>
      <c r="H957" s="208">
        <v>1</v>
      </c>
      <c r="I957" s="209"/>
      <c r="J957" s="205"/>
      <c r="K957" s="205"/>
      <c r="L957" s="210"/>
      <c r="M957" s="211"/>
      <c r="N957" s="212"/>
      <c r="O957" s="212"/>
      <c r="P957" s="212"/>
      <c r="Q957" s="212"/>
      <c r="R957" s="212"/>
      <c r="S957" s="212"/>
      <c r="T957" s="213"/>
      <c r="AT957" s="214" t="s">
        <v>169</v>
      </c>
      <c r="AU957" s="214" t="s">
        <v>85</v>
      </c>
      <c r="AV957" s="13" t="s">
        <v>85</v>
      </c>
      <c r="AW957" s="13" t="s">
        <v>32</v>
      </c>
      <c r="AX957" s="13" t="s">
        <v>76</v>
      </c>
      <c r="AY957" s="214" t="s">
        <v>158</v>
      </c>
    </row>
    <row r="958" spans="1:65" s="14" customFormat="1" ht="22.5">
      <c r="B958" s="215"/>
      <c r="C958" s="216"/>
      <c r="D958" s="199" t="s">
        <v>169</v>
      </c>
      <c r="E958" s="217" t="s">
        <v>1</v>
      </c>
      <c r="F958" s="218" t="s">
        <v>4850</v>
      </c>
      <c r="G958" s="216"/>
      <c r="H958" s="217" t="s">
        <v>1</v>
      </c>
      <c r="I958" s="219"/>
      <c r="J958" s="216"/>
      <c r="K958" s="216"/>
      <c r="L958" s="220"/>
      <c r="M958" s="221"/>
      <c r="N958" s="222"/>
      <c r="O958" s="222"/>
      <c r="P958" s="222"/>
      <c r="Q958" s="222"/>
      <c r="R958" s="222"/>
      <c r="S958" s="222"/>
      <c r="T958" s="223"/>
      <c r="AT958" s="224" t="s">
        <v>169</v>
      </c>
      <c r="AU958" s="224" t="s">
        <v>85</v>
      </c>
      <c r="AV958" s="14" t="s">
        <v>8</v>
      </c>
      <c r="AW958" s="14" t="s">
        <v>32</v>
      </c>
      <c r="AX958" s="14" t="s">
        <v>76</v>
      </c>
      <c r="AY958" s="224" t="s">
        <v>158</v>
      </c>
    </row>
    <row r="959" spans="1:65" s="14" customFormat="1" ht="22.5">
      <c r="B959" s="215"/>
      <c r="C959" s="216"/>
      <c r="D959" s="199" t="s">
        <v>169</v>
      </c>
      <c r="E959" s="217" t="s">
        <v>1</v>
      </c>
      <c r="F959" s="218" t="s">
        <v>6476</v>
      </c>
      <c r="G959" s="216"/>
      <c r="H959" s="217" t="s">
        <v>1</v>
      </c>
      <c r="I959" s="219"/>
      <c r="J959" s="216"/>
      <c r="K959" s="216"/>
      <c r="L959" s="220"/>
      <c r="M959" s="221"/>
      <c r="N959" s="222"/>
      <c r="O959" s="222"/>
      <c r="P959" s="222"/>
      <c r="Q959" s="222"/>
      <c r="R959" s="222"/>
      <c r="S959" s="222"/>
      <c r="T959" s="223"/>
      <c r="AT959" s="224" t="s">
        <v>169</v>
      </c>
      <c r="AU959" s="224" t="s">
        <v>85</v>
      </c>
      <c r="AV959" s="14" t="s">
        <v>8</v>
      </c>
      <c r="AW959" s="14" t="s">
        <v>32</v>
      </c>
      <c r="AX959" s="14" t="s">
        <v>76</v>
      </c>
      <c r="AY959" s="224" t="s">
        <v>158</v>
      </c>
    </row>
    <row r="960" spans="1:65" s="16" customFormat="1" ht="11.25">
      <c r="B960" s="236"/>
      <c r="C960" s="237"/>
      <c r="D960" s="199" t="s">
        <v>169</v>
      </c>
      <c r="E960" s="238" t="s">
        <v>1</v>
      </c>
      <c r="F960" s="239" t="s">
        <v>189</v>
      </c>
      <c r="G960" s="237"/>
      <c r="H960" s="240">
        <v>1</v>
      </c>
      <c r="I960" s="241"/>
      <c r="J960" s="237"/>
      <c r="K960" s="237"/>
      <c r="L960" s="242"/>
      <c r="M960" s="243"/>
      <c r="N960" s="244"/>
      <c r="O960" s="244"/>
      <c r="P960" s="244"/>
      <c r="Q960" s="244"/>
      <c r="R960" s="244"/>
      <c r="S960" s="244"/>
      <c r="T960" s="245"/>
      <c r="AT960" s="246" t="s">
        <v>169</v>
      </c>
      <c r="AU960" s="246" t="s">
        <v>85</v>
      </c>
      <c r="AV960" s="16" t="s">
        <v>165</v>
      </c>
      <c r="AW960" s="16" t="s">
        <v>32</v>
      </c>
      <c r="AX960" s="16" t="s">
        <v>8</v>
      </c>
      <c r="AY960" s="246" t="s">
        <v>158</v>
      </c>
    </row>
    <row r="961" spans="1:65" s="2" customFormat="1" ht="48">
      <c r="A961" s="35"/>
      <c r="B961" s="36"/>
      <c r="C961" s="247" t="s">
        <v>2639</v>
      </c>
      <c r="D961" s="247" t="s">
        <v>250</v>
      </c>
      <c r="E961" s="248" t="s">
        <v>4870</v>
      </c>
      <c r="F961" s="249" t="s">
        <v>6496</v>
      </c>
      <c r="G961" s="250" t="s">
        <v>442</v>
      </c>
      <c r="H961" s="251">
        <v>1</v>
      </c>
      <c r="I961" s="252"/>
      <c r="J961" s="251">
        <f>ROUND(I961*H961,0)</f>
        <v>0</v>
      </c>
      <c r="K961" s="249" t="s">
        <v>1</v>
      </c>
      <c r="L961" s="253"/>
      <c r="M961" s="254" t="s">
        <v>1</v>
      </c>
      <c r="N961" s="255" t="s">
        <v>41</v>
      </c>
      <c r="O961" s="72"/>
      <c r="P961" s="195">
        <f>O961*H961</f>
        <v>0</v>
      </c>
      <c r="Q961" s="195">
        <v>1.95E-2</v>
      </c>
      <c r="R961" s="195">
        <f>Q961*H961</f>
        <v>1.95E-2</v>
      </c>
      <c r="S961" s="195">
        <v>0</v>
      </c>
      <c r="T961" s="196">
        <f>S961*H961</f>
        <v>0</v>
      </c>
      <c r="U961" s="35"/>
      <c r="V961" s="35"/>
      <c r="W961" s="35"/>
      <c r="X961" s="35"/>
      <c r="Y961" s="35"/>
      <c r="Z961" s="35"/>
      <c r="AA961" s="35"/>
      <c r="AB961" s="35"/>
      <c r="AC961" s="35"/>
      <c r="AD961" s="35"/>
      <c r="AE961" s="35"/>
      <c r="AR961" s="197" t="s">
        <v>373</v>
      </c>
      <c r="AT961" s="197" t="s">
        <v>250</v>
      </c>
      <c r="AU961" s="197" t="s">
        <v>85</v>
      </c>
      <c r="AY961" s="18" t="s">
        <v>158</v>
      </c>
      <c r="BE961" s="198">
        <f>IF(N961="základní",J961,0)</f>
        <v>0</v>
      </c>
      <c r="BF961" s="198">
        <f>IF(N961="snížená",J961,0)</f>
        <v>0</v>
      </c>
      <c r="BG961" s="198">
        <f>IF(N961="zákl. přenesená",J961,0)</f>
        <v>0</v>
      </c>
      <c r="BH961" s="198">
        <f>IF(N961="sníž. přenesená",J961,0)</f>
        <v>0</v>
      </c>
      <c r="BI961" s="198">
        <f>IF(N961="nulová",J961,0)</f>
        <v>0</v>
      </c>
      <c r="BJ961" s="18" t="s">
        <v>8</v>
      </c>
      <c r="BK961" s="198">
        <f>ROUND(I961*H961,0)</f>
        <v>0</v>
      </c>
      <c r="BL961" s="18" t="s">
        <v>283</v>
      </c>
      <c r="BM961" s="197" t="s">
        <v>6497</v>
      </c>
    </row>
    <row r="962" spans="1:65" s="13" customFormat="1" ht="11.25">
      <c r="B962" s="204"/>
      <c r="C962" s="205"/>
      <c r="D962" s="199" t="s">
        <v>169</v>
      </c>
      <c r="E962" s="206" t="s">
        <v>1</v>
      </c>
      <c r="F962" s="207" t="s">
        <v>6498</v>
      </c>
      <c r="G962" s="205"/>
      <c r="H962" s="208">
        <v>1</v>
      </c>
      <c r="I962" s="209"/>
      <c r="J962" s="205"/>
      <c r="K962" s="205"/>
      <c r="L962" s="210"/>
      <c r="M962" s="211"/>
      <c r="N962" s="212"/>
      <c r="O962" s="212"/>
      <c r="P962" s="212"/>
      <c r="Q962" s="212"/>
      <c r="R962" s="212"/>
      <c r="S962" s="212"/>
      <c r="T962" s="213"/>
      <c r="AT962" s="214" t="s">
        <v>169</v>
      </c>
      <c r="AU962" s="214" t="s">
        <v>85</v>
      </c>
      <c r="AV962" s="13" t="s">
        <v>85</v>
      </c>
      <c r="AW962" s="13" t="s">
        <v>32</v>
      </c>
      <c r="AX962" s="13" t="s">
        <v>76</v>
      </c>
      <c r="AY962" s="214" t="s">
        <v>158</v>
      </c>
    </row>
    <row r="963" spans="1:65" s="14" customFormat="1" ht="22.5">
      <c r="B963" s="215"/>
      <c r="C963" s="216"/>
      <c r="D963" s="199" t="s">
        <v>169</v>
      </c>
      <c r="E963" s="217" t="s">
        <v>1</v>
      </c>
      <c r="F963" s="218" t="s">
        <v>6499</v>
      </c>
      <c r="G963" s="216"/>
      <c r="H963" s="217" t="s">
        <v>1</v>
      </c>
      <c r="I963" s="219"/>
      <c r="J963" s="216"/>
      <c r="K963" s="216"/>
      <c r="L963" s="220"/>
      <c r="M963" s="221"/>
      <c r="N963" s="222"/>
      <c r="O963" s="222"/>
      <c r="P963" s="222"/>
      <c r="Q963" s="222"/>
      <c r="R963" s="222"/>
      <c r="S963" s="222"/>
      <c r="T963" s="223"/>
      <c r="AT963" s="224" t="s">
        <v>169</v>
      </c>
      <c r="AU963" s="224" t="s">
        <v>85</v>
      </c>
      <c r="AV963" s="14" t="s">
        <v>8</v>
      </c>
      <c r="AW963" s="14" t="s">
        <v>32</v>
      </c>
      <c r="AX963" s="14" t="s">
        <v>76</v>
      </c>
      <c r="AY963" s="224" t="s">
        <v>158</v>
      </c>
    </row>
    <row r="964" spans="1:65" s="16" customFormat="1" ht="11.25">
      <c r="B964" s="236"/>
      <c r="C964" s="237"/>
      <c r="D964" s="199" t="s">
        <v>169</v>
      </c>
      <c r="E964" s="238" t="s">
        <v>1</v>
      </c>
      <c r="F964" s="239" t="s">
        <v>189</v>
      </c>
      <c r="G964" s="237"/>
      <c r="H964" s="240">
        <v>1</v>
      </c>
      <c r="I964" s="241"/>
      <c r="J964" s="237"/>
      <c r="K964" s="237"/>
      <c r="L964" s="242"/>
      <c r="M964" s="243"/>
      <c r="N964" s="244"/>
      <c r="O964" s="244"/>
      <c r="P964" s="244"/>
      <c r="Q964" s="244"/>
      <c r="R964" s="244"/>
      <c r="S964" s="244"/>
      <c r="T964" s="245"/>
      <c r="AT964" s="246" t="s">
        <v>169</v>
      </c>
      <c r="AU964" s="246" t="s">
        <v>85</v>
      </c>
      <c r="AV964" s="16" t="s">
        <v>165</v>
      </c>
      <c r="AW964" s="16" t="s">
        <v>32</v>
      </c>
      <c r="AX964" s="16" t="s">
        <v>8</v>
      </c>
      <c r="AY964" s="246" t="s">
        <v>158</v>
      </c>
    </row>
    <row r="965" spans="1:65" s="2" customFormat="1" ht="36">
      <c r="A965" s="35"/>
      <c r="B965" s="36"/>
      <c r="C965" s="187" t="s">
        <v>2641</v>
      </c>
      <c r="D965" s="187" t="s">
        <v>160</v>
      </c>
      <c r="E965" s="188" t="s">
        <v>4859</v>
      </c>
      <c r="F965" s="189" t="s">
        <v>4860</v>
      </c>
      <c r="G965" s="190" t="s">
        <v>442</v>
      </c>
      <c r="H965" s="191">
        <v>2</v>
      </c>
      <c r="I965" s="192"/>
      <c r="J965" s="191">
        <f>ROUND(I965*H965,0)</f>
        <v>0</v>
      </c>
      <c r="K965" s="189" t="s">
        <v>164</v>
      </c>
      <c r="L965" s="40"/>
      <c r="M965" s="193" t="s">
        <v>1</v>
      </c>
      <c r="N965" s="194" t="s">
        <v>41</v>
      </c>
      <c r="O965" s="72"/>
      <c r="P965" s="195">
        <f>O965*H965</f>
        <v>0</v>
      </c>
      <c r="Q965" s="195">
        <v>0</v>
      </c>
      <c r="R965" s="195">
        <f>Q965*H965</f>
        <v>0</v>
      </c>
      <c r="S965" s="195">
        <v>0</v>
      </c>
      <c r="T965" s="196">
        <f>S965*H965</f>
        <v>0</v>
      </c>
      <c r="U965" s="35"/>
      <c r="V965" s="35"/>
      <c r="W965" s="35"/>
      <c r="X965" s="35"/>
      <c r="Y965" s="35"/>
      <c r="Z965" s="35"/>
      <c r="AA965" s="35"/>
      <c r="AB965" s="35"/>
      <c r="AC965" s="35"/>
      <c r="AD965" s="35"/>
      <c r="AE965" s="35"/>
      <c r="AR965" s="197" t="s">
        <v>283</v>
      </c>
      <c r="AT965" s="197" t="s">
        <v>160</v>
      </c>
      <c r="AU965" s="197" t="s">
        <v>85</v>
      </c>
      <c r="AY965" s="18" t="s">
        <v>158</v>
      </c>
      <c r="BE965" s="198">
        <f>IF(N965="základní",J965,0)</f>
        <v>0</v>
      </c>
      <c r="BF965" s="198">
        <f>IF(N965="snížená",J965,0)</f>
        <v>0</v>
      </c>
      <c r="BG965" s="198">
        <f>IF(N965="zákl. přenesená",J965,0)</f>
        <v>0</v>
      </c>
      <c r="BH965" s="198">
        <f>IF(N965="sníž. přenesená",J965,0)</f>
        <v>0</v>
      </c>
      <c r="BI965" s="198">
        <f>IF(N965="nulová",J965,0)</f>
        <v>0</v>
      </c>
      <c r="BJ965" s="18" t="s">
        <v>8</v>
      </c>
      <c r="BK965" s="198">
        <f>ROUND(I965*H965,0)</f>
        <v>0</v>
      </c>
      <c r="BL965" s="18" t="s">
        <v>283</v>
      </c>
      <c r="BM965" s="197" t="s">
        <v>6500</v>
      </c>
    </row>
    <row r="966" spans="1:65" s="2" customFormat="1" ht="99">
      <c r="A966" s="35"/>
      <c r="B966" s="36"/>
      <c r="C966" s="37"/>
      <c r="D966" s="199" t="s">
        <v>167</v>
      </c>
      <c r="E966" s="37"/>
      <c r="F966" s="200" t="s">
        <v>4839</v>
      </c>
      <c r="G966" s="37"/>
      <c r="H966" s="37"/>
      <c r="I966" s="201"/>
      <c r="J966" s="37"/>
      <c r="K966" s="37"/>
      <c r="L966" s="40"/>
      <c r="M966" s="202"/>
      <c r="N966" s="203"/>
      <c r="O966" s="72"/>
      <c r="P966" s="72"/>
      <c r="Q966" s="72"/>
      <c r="R966" s="72"/>
      <c r="S966" s="72"/>
      <c r="T966" s="73"/>
      <c r="U966" s="35"/>
      <c r="V966" s="35"/>
      <c r="W966" s="35"/>
      <c r="X966" s="35"/>
      <c r="Y966" s="35"/>
      <c r="Z966" s="35"/>
      <c r="AA966" s="35"/>
      <c r="AB966" s="35"/>
      <c r="AC966" s="35"/>
      <c r="AD966" s="35"/>
      <c r="AE966" s="35"/>
      <c r="AT966" s="18" t="s">
        <v>167</v>
      </c>
      <c r="AU966" s="18" t="s">
        <v>85</v>
      </c>
    </row>
    <row r="967" spans="1:65" s="13" customFormat="1" ht="11.25">
      <c r="B967" s="204"/>
      <c r="C967" s="205"/>
      <c r="D967" s="199" t="s">
        <v>169</v>
      </c>
      <c r="E967" s="206" t="s">
        <v>1</v>
      </c>
      <c r="F967" s="207" t="s">
        <v>6501</v>
      </c>
      <c r="G967" s="205"/>
      <c r="H967" s="208">
        <v>2</v>
      </c>
      <c r="I967" s="209"/>
      <c r="J967" s="205"/>
      <c r="K967" s="205"/>
      <c r="L967" s="210"/>
      <c r="M967" s="211"/>
      <c r="N967" s="212"/>
      <c r="O967" s="212"/>
      <c r="P967" s="212"/>
      <c r="Q967" s="212"/>
      <c r="R967" s="212"/>
      <c r="S967" s="212"/>
      <c r="T967" s="213"/>
      <c r="AT967" s="214" t="s">
        <v>169</v>
      </c>
      <c r="AU967" s="214" t="s">
        <v>85</v>
      </c>
      <c r="AV967" s="13" t="s">
        <v>85</v>
      </c>
      <c r="AW967" s="13" t="s">
        <v>32</v>
      </c>
      <c r="AX967" s="13" t="s">
        <v>76</v>
      </c>
      <c r="AY967" s="214" t="s">
        <v>158</v>
      </c>
    </row>
    <row r="968" spans="1:65" s="16" customFormat="1" ht="11.25">
      <c r="B968" s="236"/>
      <c r="C968" s="237"/>
      <c r="D968" s="199" t="s">
        <v>169</v>
      </c>
      <c r="E968" s="238" t="s">
        <v>1</v>
      </c>
      <c r="F968" s="239" t="s">
        <v>189</v>
      </c>
      <c r="G968" s="237"/>
      <c r="H968" s="240">
        <v>2</v>
      </c>
      <c r="I968" s="241"/>
      <c r="J968" s="237"/>
      <c r="K968" s="237"/>
      <c r="L968" s="242"/>
      <c r="M968" s="243"/>
      <c r="N968" s="244"/>
      <c r="O968" s="244"/>
      <c r="P968" s="244"/>
      <c r="Q968" s="244"/>
      <c r="R968" s="244"/>
      <c r="S968" s="244"/>
      <c r="T968" s="245"/>
      <c r="AT968" s="246" t="s">
        <v>169</v>
      </c>
      <c r="AU968" s="246" t="s">
        <v>85</v>
      </c>
      <c r="AV968" s="16" t="s">
        <v>165</v>
      </c>
      <c r="AW968" s="16" t="s">
        <v>32</v>
      </c>
      <c r="AX968" s="16" t="s">
        <v>8</v>
      </c>
      <c r="AY968" s="246" t="s">
        <v>158</v>
      </c>
    </row>
    <row r="969" spans="1:65" s="2" customFormat="1" ht="36">
      <c r="A969" s="35"/>
      <c r="B969" s="36"/>
      <c r="C969" s="247" t="s">
        <v>2645</v>
      </c>
      <c r="D969" s="247" t="s">
        <v>250</v>
      </c>
      <c r="E969" s="248" t="s">
        <v>4865</v>
      </c>
      <c r="F969" s="249" t="s">
        <v>4866</v>
      </c>
      <c r="G969" s="250" t="s">
        <v>442</v>
      </c>
      <c r="H969" s="251">
        <v>2</v>
      </c>
      <c r="I969" s="252"/>
      <c r="J969" s="251">
        <f>ROUND(I969*H969,0)</f>
        <v>0</v>
      </c>
      <c r="K969" s="249" t="s">
        <v>1</v>
      </c>
      <c r="L969" s="253"/>
      <c r="M969" s="254" t="s">
        <v>1</v>
      </c>
      <c r="N969" s="255" t="s">
        <v>41</v>
      </c>
      <c r="O969" s="72"/>
      <c r="P969" s="195">
        <f>O969*H969</f>
        <v>0</v>
      </c>
      <c r="Q969" s="195">
        <v>1.95E-2</v>
      </c>
      <c r="R969" s="195">
        <f>Q969*H969</f>
        <v>3.9E-2</v>
      </c>
      <c r="S969" s="195">
        <v>0</v>
      </c>
      <c r="T969" s="196">
        <f>S969*H969</f>
        <v>0</v>
      </c>
      <c r="U969" s="35"/>
      <c r="V969" s="35"/>
      <c r="W969" s="35"/>
      <c r="X969" s="35"/>
      <c r="Y969" s="35"/>
      <c r="Z969" s="35"/>
      <c r="AA969" s="35"/>
      <c r="AB969" s="35"/>
      <c r="AC969" s="35"/>
      <c r="AD969" s="35"/>
      <c r="AE969" s="35"/>
      <c r="AR969" s="197" t="s">
        <v>373</v>
      </c>
      <c r="AT969" s="197" t="s">
        <v>250</v>
      </c>
      <c r="AU969" s="197" t="s">
        <v>85</v>
      </c>
      <c r="AY969" s="18" t="s">
        <v>158</v>
      </c>
      <c r="BE969" s="198">
        <f>IF(N969="základní",J969,0)</f>
        <v>0</v>
      </c>
      <c r="BF969" s="198">
        <f>IF(N969="snížená",J969,0)</f>
        <v>0</v>
      </c>
      <c r="BG969" s="198">
        <f>IF(N969="zákl. přenesená",J969,0)</f>
        <v>0</v>
      </c>
      <c r="BH969" s="198">
        <f>IF(N969="sníž. přenesená",J969,0)</f>
        <v>0</v>
      </c>
      <c r="BI969" s="198">
        <f>IF(N969="nulová",J969,0)</f>
        <v>0</v>
      </c>
      <c r="BJ969" s="18" t="s">
        <v>8</v>
      </c>
      <c r="BK969" s="198">
        <f>ROUND(I969*H969,0)</f>
        <v>0</v>
      </c>
      <c r="BL969" s="18" t="s">
        <v>283</v>
      </c>
      <c r="BM969" s="197" t="s">
        <v>6502</v>
      </c>
    </row>
    <row r="970" spans="1:65" s="13" customFormat="1" ht="11.25">
      <c r="B970" s="204"/>
      <c r="C970" s="205"/>
      <c r="D970" s="199" t="s">
        <v>169</v>
      </c>
      <c r="E970" s="206" t="s">
        <v>1</v>
      </c>
      <c r="F970" s="207" t="s">
        <v>6501</v>
      </c>
      <c r="G970" s="205"/>
      <c r="H970" s="208">
        <v>2</v>
      </c>
      <c r="I970" s="209"/>
      <c r="J970" s="205"/>
      <c r="K970" s="205"/>
      <c r="L970" s="210"/>
      <c r="M970" s="211"/>
      <c r="N970" s="212"/>
      <c r="O970" s="212"/>
      <c r="P970" s="212"/>
      <c r="Q970" s="212"/>
      <c r="R970" s="212"/>
      <c r="S970" s="212"/>
      <c r="T970" s="213"/>
      <c r="AT970" s="214" t="s">
        <v>169</v>
      </c>
      <c r="AU970" s="214" t="s">
        <v>85</v>
      </c>
      <c r="AV970" s="13" t="s">
        <v>85</v>
      </c>
      <c r="AW970" s="13" t="s">
        <v>32</v>
      </c>
      <c r="AX970" s="13" t="s">
        <v>76</v>
      </c>
      <c r="AY970" s="214" t="s">
        <v>158</v>
      </c>
    </row>
    <row r="971" spans="1:65" s="14" customFormat="1" ht="11.25">
      <c r="B971" s="215"/>
      <c r="C971" s="216"/>
      <c r="D971" s="199" t="s">
        <v>169</v>
      </c>
      <c r="E971" s="217" t="s">
        <v>1</v>
      </c>
      <c r="F971" s="218" t="s">
        <v>4868</v>
      </c>
      <c r="G971" s="216"/>
      <c r="H971" s="217" t="s">
        <v>1</v>
      </c>
      <c r="I971" s="219"/>
      <c r="J971" s="216"/>
      <c r="K971" s="216"/>
      <c r="L971" s="220"/>
      <c r="M971" s="221"/>
      <c r="N971" s="222"/>
      <c r="O971" s="222"/>
      <c r="P971" s="222"/>
      <c r="Q971" s="222"/>
      <c r="R971" s="222"/>
      <c r="S971" s="222"/>
      <c r="T971" s="223"/>
      <c r="AT971" s="224" t="s">
        <v>169</v>
      </c>
      <c r="AU971" s="224" t="s">
        <v>85</v>
      </c>
      <c r="AV971" s="14" t="s">
        <v>8</v>
      </c>
      <c r="AW971" s="14" t="s">
        <v>32</v>
      </c>
      <c r="AX971" s="14" t="s">
        <v>76</v>
      </c>
      <c r="AY971" s="224" t="s">
        <v>158</v>
      </c>
    </row>
    <row r="972" spans="1:65" s="16" customFormat="1" ht="11.25">
      <c r="B972" s="236"/>
      <c r="C972" s="237"/>
      <c r="D972" s="199" t="s">
        <v>169</v>
      </c>
      <c r="E972" s="238" t="s">
        <v>1</v>
      </c>
      <c r="F972" s="239" t="s">
        <v>189</v>
      </c>
      <c r="G972" s="237"/>
      <c r="H972" s="240">
        <v>2</v>
      </c>
      <c r="I972" s="241"/>
      <c r="J972" s="237"/>
      <c r="K972" s="237"/>
      <c r="L972" s="242"/>
      <c r="M972" s="243"/>
      <c r="N972" s="244"/>
      <c r="O972" s="244"/>
      <c r="P972" s="244"/>
      <c r="Q972" s="244"/>
      <c r="R972" s="244"/>
      <c r="S972" s="244"/>
      <c r="T972" s="245"/>
      <c r="AT972" s="246" t="s">
        <v>169</v>
      </c>
      <c r="AU972" s="246" t="s">
        <v>85</v>
      </c>
      <c r="AV972" s="16" t="s">
        <v>165</v>
      </c>
      <c r="AW972" s="16" t="s">
        <v>32</v>
      </c>
      <c r="AX972" s="16" t="s">
        <v>8</v>
      </c>
      <c r="AY972" s="246" t="s">
        <v>158</v>
      </c>
    </row>
    <row r="973" spans="1:65" s="2" customFormat="1" ht="36">
      <c r="A973" s="35"/>
      <c r="B973" s="36"/>
      <c r="C973" s="187" t="s">
        <v>2647</v>
      </c>
      <c r="D973" s="187" t="s">
        <v>160</v>
      </c>
      <c r="E973" s="188" t="s">
        <v>6503</v>
      </c>
      <c r="F973" s="189" t="s">
        <v>6504</v>
      </c>
      <c r="G973" s="190" t="s">
        <v>442</v>
      </c>
      <c r="H973" s="191">
        <v>1</v>
      </c>
      <c r="I973" s="192"/>
      <c r="J973" s="191">
        <f>ROUND(I973*H973,0)</f>
        <v>0</v>
      </c>
      <c r="K973" s="189" t="s">
        <v>164</v>
      </c>
      <c r="L973" s="40"/>
      <c r="M973" s="193" t="s">
        <v>1</v>
      </c>
      <c r="N973" s="194" t="s">
        <v>41</v>
      </c>
      <c r="O973" s="72"/>
      <c r="P973" s="195">
        <f>O973*H973</f>
        <v>0</v>
      </c>
      <c r="Q973" s="195">
        <v>0</v>
      </c>
      <c r="R973" s="195">
        <f>Q973*H973</f>
        <v>0</v>
      </c>
      <c r="S973" s="195">
        <v>0</v>
      </c>
      <c r="T973" s="196">
        <f>S973*H973</f>
        <v>0</v>
      </c>
      <c r="U973" s="35"/>
      <c r="V973" s="35"/>
      <c r="W973" s="35"/>
      <c r="X973" s="35"/>
      <c r="Y973" s="35"/>
      <c r="Z973" s="35"/>
      <c r="AA973" s="35"/>
      <c r="AB973" s="35"/>
      <c r="AC973" s="35"/>
      <c r="AD973" s="35"/>
      <c r="AE973" s="35"/>
      <c r="AR973" s="197" t="s">
        <v>283</v>
      </c>
      <c r="AT973" s="197" t="s">
        <v>160</v>
      </c>
      <c r="AU973" s="197" t="s">
        <v>85</v>
      </c>
      <c r="AY973" s="18" t="s">
        <v>158</v>
      </c>
      <c r="BE973" s="198">
        <f>IF(N973="základní",J973,0)</f>
        <v>0</v>
      </c>
      <c r="BF973" s="198">
        <f>IF(N973="snížená",J973,0)</f>
        <v>0</v>
      </c>
      <c r="BG973" s="198">
        <f>IF(N973="zákl. přenesená",J973,0)</f>
        <v>0</v>
      </c>
      <c r="BH973" s="198">
        <f>IF(N973="sníž. přenesená",J973,0)</f>
        <v>0</v>
      </c>
      <c r="BI973" s="198">
        <f>IF(N973="nulová",J973,0)</f>
        <v>0</v>
      </c>
      <c r="BJ973" s="18" t="s">
        <v>8</v>
      </c>
      <c r="BK973" s="198">
        <f>ROUND(I973*H973,0)</f>
        <v>0</v>
      </c>
      <c r="BL973" s="18" t="s">
        <v>283</v>
      </c>
      <c r="BM973" s="197" t="s">
        <v>6505</v>
      </c>
    </row>
    <row r="974" spans="1:65" s="2" customFormat="1" ht="99">
      <c r="A974" s="35"/>
      <c r="B974" s="36"/>
      <c r="C974" s="37"/>
      <c r="D974" s="199" t="s">
        <v>167</v>
      </c>
      <c r="E974" s="37"/>
      <c r="F974" s="200" t="s">
        <v>4839</v>
      </c>
      <c r="G974" s="37"/>
      <c r="H974" s="37"/>
      <c r="I974" s="201"/>
      <c r="J974" s="37"/>
      <c r="K974" s="37"/>
      <c r="L974" s="40"/>
      <c r="M974" s="202"/>
      <c r="N974" s="203"/>
      <c r="O974" s="72"/>
      <c r="P974" s="72"/>
      <c r="Q974" s="72"/>
      <c r="R974" s="72"/>
      <c r="S974" s="72"/>
      <c r="T974" s="73"/>
      <c r="U974" s="35"/>
      <c r="V974" s="35"/>
      <c r="W974" s="35"/>
      <c r="X974" s="35"/>
      <c r="Y974" s="35"/>
      <c r="Z974" s="35"/>
      <c r="AA974" s="35"/>
      <c r="AB974" s="35"/>
      <c r="AC974" s="35"/>
      <c r="AD974" s="35"/>
      <c r="AE974" s="35"/>
      <c r="AT974" s="18" t="s">
        <v>167</v>
      </c>
      <c r="AU974" s="18" t="s">
        <v>85</v>
      </c>
    </row>
    <row r="975" spans="1:65" s="13" customFormat="1" ht="11.25">
      <c r="B975" s="204"/>
      <c r="C975" s="205"/>
      <c r="D975" s="199" t="s">
        <v>169</v>
      </c>
      <c r="E975" s="206" t="s">
        <v>1</v>
      </c>
      <c r="F975" s="207" t="s">
        <v>6506</v>
      </c>
      <c r="G975" s="205"/>
      <c r="H975" s="208">
        <v>1</v>
      </c>
      <c r="I975" s="209"/>
      <c r="J975" s="205"/>
      <c r="K975" s="205"/>
      <c r="L975" s="210"/>
      <c r="M975" s="211"/>
      <c r="N975" s="212"/>
      <c r="O975" s="212"/>
      <c r="P975" s="212"/>
      <c r="Q975" s="212"/>
      <c r="R975" s="212"/>
      <c r="S975" s="212"/>
      <c r="T975" s="213"/>
      <c r="AT975" s="214" t="s">
        <v>169</v>
      </c>
      <c r="AU975" s="214" t="s">
        <v>85</v>
      </c>
      <c r="AV975" s="13" t="s">
        <v>85</v>
      </c>
      <c r="AW975" s="13" t="s">
        <v>32</v>
      </c>
      <c r="AX975" s="13" t="s">
        <v>76</v>
      </c>
      <c r="AY975" s="214" t="s">
        <v>158</v>
      </c>
    </row>
    <row r="976" spans="1:65" s="16" customFormat="1" ht="11.25">
      <c r="B976" s="236"/>
      <c r="C976" s="237"/>
      <c r="D976" s="199" t="s">
        <v>169</v>
      </c>
      <c r="E976" s="238" t="s">
        <v>1</v>
      </c>
      <c r="F976" s="239" t="s">
        <v>189</v>
      </c>
      <c r="G976" s="237"/>
      <c r="H976" s="240">
        <v>1</v>
      </c>
      <c r="I976" s="241"/>
      <c r="J976" s="237"/>
      <c r="K976" s="237"/>
      <c r="L976" s="242"/>
      <c r="M976" s="243"/>
      <c r="N976" s="244"/>
      <c r="O976" s="244"/>
      <c r="P976" s="244"/>
      <c r="Q976" s="244"/>
      <c r="R976" s="244"/>
      <c r="S976" s="244"/>
      <c r="T976" s="245"/>
      <c r="AT976" s="246" t="s">
        <v>169</v>
      </c>
      <c r="AU976" s="246" t="s">
        <v>85</v>
      </c>
      <c r="AV976" s="16" t="s">
        <v>165</v>
      </c>
      <c r="AW976" s="16" t="s">
        <v>32</v>
      </c>
      <c r="AX976" s="16" t="s">
        <v>8</v>
      </c>
      <c r="AY976" s="246" t="s">
        <v>158</v>
      </c>
    </row>
    <row r="977" spans="1:65" s="2" customFormat="1" ht="36">
      <c r="A977" s="35"/>
      <c r="B977" s="36"/>
      <c r="C977" s="247" t="s">
        <v>2651</v>
      </c>
      <c r="D977" s="247" t="s">
        <v>250</v>
      </c>
      <c r="E977" s="248" t="s">
        <v>6507</v>
      </c>
      <c r="F977" s="249" t="s">
        <v>6508</v>
      </c>
      <c r="G977" s="250" t="s">
        <v>442</v>
      </c>
      <c r="H977" s="251">
        <v>1</v>
      </c>
      <c r="I977" s="252"/>
      <c r="J977" s="251">
        <f>ROUND(I977*H977,0)</f>
        <v>0</v>
      </c>
      <c r="K977" s="249" t="s">
        <v>1</v>
      </c>
      <c r="L977" s="253"/>
      <c r="M977" s="254" t="s">
        <v>1</v>
      </c>
      <c r="N977" s="255" t="s">
        <v>41</v>
      </c>
      <c r="O977" s="72"/>
      <c r="P977" s="195">
        <f>O977*H977</f>
        <v>0</v>
      </c>
      <c r="Q977" s="195">
        <v>4.2999999999999997E-2</v>
      </c>
      <c r="R977" s="195">
        <f>Q977*H977</f>
        <v>4.2999999999999997E-2</v>
      </c>
      <c r="S977" s="195">
        <v>0</v>
      </c>
      <c r="T977" s="196">
        <f>S977*H977</f>
        <v>0</v>
      </c>
      <c r="U977" s="35"/>
      <c r="V977" s="35"/>
      <c r="W977" s="35"/>
      <c r="X977" s="35"/>
      <c r="Y977" s="35"/>
      <c r="Z977" s="35"/>
      <c r="AA977" s="35"/>
      <c r="AB977" s="35"/>
      <c r="AC977" s="35"/>
      <c r="AD977" s="35"/>
      <c r="AE977" s="35"/>
      <c r="AR977" s="197" t="s">
        <v>373</v>
      </c>
      <c r="AT977" s="197" t="s">
        <v>250</v>
      </c>
      <c r="AU977" s="197" t="s">
        <v>85</v>
      </c>
      <c r="AY977" s="18" t="s">
        <v>158</v>
      </c>
      <c r="BE977" s="198">
        <f>IF(N977="základní",J977,0)</f>
        <v>0</v>
      </c>
      <c r="BF977" s="198">
        <f>IF(N977="snížená",J977,0)</f>
        <v>0</v>
      </c>
      <c r="BG977" s="198">
        <f>IF(N977="zákl. přenesená",J977,0)</f>
        <v>0</v>
      </c>
      <c r="BH977" s="198">
        <f>IF(N977="sníž. přenesená",J977,0)</f>
        <v>0</v>
      </c>
      <c r="BI977" s="198">
        <f>IF(N977="nulová",J977,0)</f>
        <v>0</v>
      </c>
      <c r="BJ977" s="18" t="s">
        <v>8</v>
      </c>
      <c r="BK977" s="198">
        <f>ROUND(I977*H977,0)</f>
        <v>0</v>
      </c>
      <c r="BL977" s="18" t="s">
        <v>283</v>
      </c>
      <c r="BM977" s="197" t="s">
        <v>6509</v>
      </c>
    </row>
    <row r="978" spans="1:65" s="13" customFormat="1" ht="11.25">
      <c r="B978" s="204"/>
      <c r="C978" s="205"/>
      <c r="D978" s="199" t="s">
        <v>169</v>
      </c>
      <c r="E978" s="206" t="s">
        <v>1</v>
      </c>
      <c r="F978" s="207" t="s">
        <v>6506</v>
      </c>
      <c r="G978" s="205"/>
      <c r="H978" s="208">
        <v>1</v>
      </c>
      <c r="I978" s="209"/>
      <c r="J978" s="205"/>
      <c r="K978" s="205"/>
      <c r="L978" s="210"/>
      <c r="M978" s="211"/>
      <c r="N978" s="212"/>
      <c r="O978" s="212"/>
      <c r="P978" s="212"/>
      <c r="Q978" s="212"/>
      <c r="R978" s="212"/>
      <c r="S978" s="212"/>
      <c r="T978" s="213"/>
      <c r="AT978" s="214" t="s">
        <v>169</v>
      </c>
      <c r="AU978" s="214" t="s">
        <v>85</v>
      </c>
      <c r="AV978" s="13" t="s">
        <v>85</v>
      </c>
      <c r="AW978" s="13" t="s">
        <v>32</v>
      </c>
      <c r="AX978" s="13" t="s">
        <v>76</v>
      </c>
      <c r="AY978" s="214" t="s">
        <v>158</v>
      </c>
    </row>
    <row r="979" spans="1:65" s="14" customFormat="1" ht="11.25">
      <c r="B979" s="215"/>
      <c r="C979" s="216"/>
      <c r="D979" s="199" t="s">
        <v>169</v>
      </c>
      <c r="E979" s="217" t="s">
        <v>1</v>
      </c>
      <c r="F979" s="218" t="s">
        <v>4868</v>
      </c>
      <c r="G979" s="216"/>
      <c r="H979" s="217" t="s">
        <v>1</v>
      </c>
      <c r="I979" s="219"/>
      <c r="J979" s="216"/>
      <c r="K979" s="216"/>
      <c r="L979" s="220"/>
      <c r="M979" s="221"/>
      <c r="N979" s="222"/>
      <c r="O979" s="222"/>
      <c r="P979" s="222"/>
      <c r="Q979" s="222"/>
      <c r="R979" s="222"/>
      <c r="S979" s="222"/>
      <c r="T979" s="223"/>
      <c r="AT979" s="224" t="s">
        <v>169</v>
      </c>
      <c r="AU979" s="224" t="s">
        <v>85</v>
      </c>
      <c r="AV979" s="14" t="s">
        <v>8</v>
      </c>
      <c r="AW979" s="14" t="s">
        <v>32</v>
      </c>
      <c r="AX979" s="14" t="s">
        <v>76</v>
      </c>
      <c r="AY979" s="224" t="s">
        <v>158</v>
      </c>
    </row>
    <row r="980" spans="1:65" s="16" customFormat="1" ht="11.25">
      <c r="B980" s="236"/>
      <c r="C980" s="237"/>
      <c r="D980" s="199" t="s">
        <v>169</v>
      </c>
      <c r="E980" s="238" t="s">
        <v>1</v>
      </c>
      <c r="F980" s="239" t="s">
        <v>189</v>
      </c>
      <c r="G980" s="237"/>
      <c r="H980" s="240">
        <v>1</v>
      </c>
      <c r="I980" s="241"/>
      <c r="J980" s="237"/>
      <c r="K980" s="237"/>
      <c r="L980" s="242"/>
      <c r="M980" s="243"/>
      <c r="N980" s="244"/>
      <c r="O980" s="244"/>
      <c r="P980" s="244"/>
      <c r="Q980" s="244"/>
      <c r="R980" s="244"/>
      <c r="S980" s="244"/>
      <c r="T980" s="245"/>
      <c r="AT980" s="246" t="s">
        <v>169</v>
      </c>
      <c r="AU980" s="246" t="s">
        <v>85</v>
      </c>
      <c r="AV980" s="16" t="s">
        <v>165</v>
      </c>
      <c r="AW980" s="16" t="s">
        <v>32</v>
      </c>
      <c r="AX980" s="16" t="s">
        <v>8</v>
      </c>
      <c r="AY980" s="246" t="s">
        <v>158</v>
      </c>
    </row>
    <row r="981" spans="1:65" s="2" customFormat="1" ht="36">
      <c r="A981" s="35"/>
      <c r="B981" s="36"/>
      <c r="C981" s="187" t="s">
        <v>2655</v>
      </c>
      <c r="D981" s="187" t="s">
        <v>160</v>
      </c>
      <c r="E981" s="188" t="s">
        <v>4874</v>
      </c>
      <c r="F981" s="189" t="s">
        <v>4875</v>
      </c>
      <c r="G981" s="190" t="s">
        <v>442</v>
      </c>
      <c r="H981" s="191">
        <v>3</v>
      </c>
      <c r="I981" s="192"/>
      <c r="J981" s="191">
        <f>ROUND(I981*H981,0)</f>
        <v>0</v>
      </c>
      <c r="K981" s="189" t="s">
        <v>164</v>
      </c>
      <c r="L981" s="40"/>
      <c r="M981" s="193" t="s">
        <v>1</v>
      </c>
      <c r="N981" s="194" t="s">
        <v>41</v>
      </c>
      <c r="O981" s="72"/>
      <c r="P981" s="195">
        <f>O981*H981</f>
        <v>0</v>
      </c>
      <c r="Q981" s="195">
        <v>0</v>
      </c>
      <c r="R981" s="195">
        <f>Q981*H981</f>
        <v>0</v>
      </c>
      <c r="S981" s="195">
        <v>0</v>
      </c>
      <c r="T981" s="196">
        <f>S981*H981</f>
        <v>0</v>
      </c>
      <c r="U981" s="35"/>
      <c r="V981" s="35"/>
      <c r="W981" s="35"/>
      <c r="X981" s="35"/>
      <c r="Y981" s="35"/>
      <c r="Z981" s="35"/>
      <c r="AA981" s="35"/>
      <c r="AB981" s="35"/>
      <c r="AC981" s="35"/>
      <c r="AD981" s="35"/>
      <c r="AE981" s="35"/>
      <c r="AR981" s="197" t="s">
        <v>283</v>
      </c>
      <c r="AT981" s="197" t="s">
        <v>160</v>
      </c>
      <c r="AU981" s="197" t="s">
        <v>85</v>
      </c>
      <c r="AY981" s="18" t="s">
        <v>158</v>
      </c>
      <c r="BE981" s="198">
        <f>IF(N981="základní",J981,0)</f>
        <v>0</v>
      </c>
      <c r="BF981" s="198">
        <f>IF(N981="snížená",J981,0)</f>
        <v>0</v>
      </c>
      <c r="BG981" s="198">
        <f>IF(N981="zákl. přenesená",J981,0)</f>
        <v>0</v>
      </c>
      <c r="BH981" s="198">
        <f>IF(N981="sníž. přenesená",J981,0)</f>
        <v>0</v>
      </c>
      <c r="BI981" s="198">
        <f>IF(N981="nulová",J981,0)</f>
        <v>0</v>
      </c>
      <c r="BJ981" s="18" t="s">
        <v>8</v>
      </c>
      <c r="BK981" s="198">
        <f>ROUND(I981*H981,0)</f>
        <v>0</v>
      </c>
      <c r="BL981" s="18" t="s">
        <v>283</v>
      </c>
      <c r="BM981" s="197" t="s">
        <v>6510</v>
      </c>
    </row>
    <row r="982" spans="1:65" s="2" customFormat="1" ht="99">
      <c r="A982" s="35"/>
      <c r="B982" s="36"/>
      <c r="C982" s="37"/>
      <c r="D982" s="199" t="s">
        <v>167</v>
      </c>
      <c r="E982" s="37"/>
      <c r="F982" s="200" t="s">
        <v>4839</v>
      </c>
      <c r="G982" s="37"/>
      <c r="H982" s="37"/>
      <c r="I982" s="201"/>
      <c r="J982" s="37"/>
      <c r="K982" s="37"/>
      <c r="L982" s="40"/>
      <c r="M982" s="202"/>
      <c r="N982" s="203"/>
      <c r="O982" s="72"/>
      <c r="P982" s="72"/>
      <c r="Q982" s="72"/>
      <c r="R982" s="72"/>
      <c r="S982" s="72"/>
      <c r="T982" s="73"/>
      <c r="U982" s="35"/>
      <c r="V982" s="35"/>
      <c r="W982" s="35"/>
      <c r="X982" s="35"/>
      <c r="Y982" s="35"/>
      <c r="Z982" s="35"/>
      <c r="AA982" s="35"/>
      <c r="AB982" s="35"/>
      <c r="AC982" s="35"/>
      <c r="AD982" s="35"/>
      <c r="AE982" s="35"/>
      <c r="AT982" s="18" t="s">
        <v>167</v>
      </c>
      <c r="AU982" s="18" t="s">
        <v>85</v>
      </c>
    </row>
    <row r="983" spans="1:65" s="13" customFormat="1" ht="11.25">
      <c r="B983" s="204"/>
      <c r="C983" s="205"/>
      <c r="D983" s="199" t="s">
        <v>169</v>
      </c>
      <c r="E983" s="206" t="s">
        <v>1</v>
      </c>
      <c r="F983" s="207" t="s">
        <v>6511</v>
      </c>
      <c r="G983" s="205"/>
      <c r="H983" s="208">
        <v>1</v>
      </c>
      <c r="I983" s="209"/>
      <c r="J983" s="205"/>
      <c r="K983" s="205"/>
      <c r="L983" s="210"/>
      <c r="M983" s="211"/>
      <c r="N983" s="212"/>
      <c r="O983" s="212"/>
      <c r="P983" s="212"/>
      <c r="Q983" s="212"/>
      <c r="R983" s="212"/>
      <c r="S983" s="212"/>
      <c r="T983" s="213"/>
      <c r="AT983" s="214" t="s">
        <v>169</v>
      </c>
      <c r="AU983" s="214" t="s">
        <v>85</v>
      </c>
      <c r="AV983" s="13" t="s">
        <v>85</v>
      </c>
      <c r="AW983" s="13" t="s">
        <v>32</v>
      </c>
      <c r="AX983" s="13" t="s">
        <v>76</v>
      </c>
      <c r="AY983" s="214" t="s">
        <v>158</v>
      </c>
    </row>
    <row r="984" spans="1:65" s="13" customFormat="1" ht="11.25">
      <c r="B984" s="204"/>
      <c r="C984" s="205"/>
      <c r="D984" s="199" t="s">
        <v>169</v>
      </c>
      <c r="E984" s="206" t="s">
        <v>1</v>
      </c>
      <c r="F984" s="207" t="s">
        <v>6512</v>
      </c>
      <c r="G984" s="205"/>
      <c r="H984" s="208">
        <v>2</v>
      </c>
      <c r="I984" s="209"/>
      <c r="J984" s="205"/>
      <c r="K984" s="205"/>
      <c r="L984" s="210"/>
      <c r="M984" s="211"/>
      <c r="N984" s="212"/>
      <c r="O984" s="212"/>
      <c r="P984" s="212"/>
      <c r="Q984" s="212"/>
      <c r="R984" s="212"/>
      <c r="S984" s="212"/>
      <c r="T984" s="213"/>
      <c r="AT984" s="214" t="s">
        <v>169</v>
      </c>
      <c r="AU984" s="214" t="s">
        <v>85</v>
      </c>
      <c r="AV984" s="13" t="s">
        <v>85</v>
      </c>
      <c r="AW984" s="13" t="s">
        <v>32</v>
      </c>
      <c r="AX984" s="13" t="s">
        <v>76</v>
      </c>
      <c r="AY984" s="214" t="s">
        <v>158</v>
      </c>
    </row>
    <row r="985" spans="1:65" s="16" customFormat="1" ht="11.25">
      <c r="B985" s="236"/>
      <c r="C985" s="237"/>
      <c r="D985" s="199" t="s">
        <v>169</v>
      </c>
      <c r="E985" s="238" t="s">
        <v>1</v>
      </c>
      <c r="F985" s="239" t="s">
        <v>189</v>
      </c>
      <c r="G985" s="237"/>
      <c r="H985" s="240">
        <v>3</v>
      </c>
      <c r="I985" s="241"/>
      <c r="J985" s="237"/>
      <c r="K985" s="237"/>
      <c r="L985" s="242"/>
      <c r="M985" s="243"/>
      <c r="N985" s="244"/>
      <c r="O985" s="244"/>
      <c r="P985" s="244"/>
      <c r="Q985" s="244"/>
      <c r="R985" s="244"/>
      <c r="S985" s="244"/>
      <c r="T985" s="245"/>
      <c r="AT985" s="246" t="s">
        <v>169</v>
      </c>
      <c r="AU985" s="246" t="s">
        <v>85</v>
      </c>
      <c r="AV985" s="16" t="s">
        <v>165</v>
      </c>
      <c r="AW985" s="16" t="s">
        <v>32</v>
      </c>
      <c r="AX985" s="16" t="s">
        <v>8</v>
      </c>
      <c r="AY985" s="246" t="s">
        <v>158</v>
      </c>
    </row>
    <row r="986" spans="1:65" s="2" customFormat="1" ht="48">
      <c r="A986" s="35"/>
      <c r="B986" s="36"/>
      <c r="C986" s="247" t="s">
        <v>2659</v>
      </c>
      <c r="D986" s="247" t="s">
        <v>250</v>
      </c>
      <c r="E986" s="248" t="s">
        <v>6513</v>
      </c>
      <c r="F986" s="249" t="s">
        <v>6514</v>
      </c>
      <c r="G986" s="250" t="s">
        <v>442</v>
      </c>
      <c r="H986" s="251">
        <v>1</v>
      </c>
      <c r="I986" s="252"/>
      <c r="J986" s="251">
        <f>ROUND(I986*H986,0)</f>
        <v>0</v>
      </c>
      <c r="K986" s="249" t="s">
        <v>1</v>
      </c>
      <c r="L986" s="253"/>
      <c r="M986" s="254" t="s">
        <v>1</v>
      </c>
      <c r="N986" s="255" t="s">
        <v>41</v>
      </c>
      <c r="O986" s="72"/>
      <c r="P986" s="195">
        <f>O986*H986</f>
        <v>0</v>
      </c>
      <c r="Q986" s="195">
        <v>6.9000000000000006E-2</v>
      </c>
      <c r="R986" s="195">
        <f>Q986*H986</f>
        <v>6.9000000000000006E-2</v>
      </c>
      <c r="S986" s="195">
        <v>0</v>
      </c>
      <c r="T986" s="196">
        <f>S986*H986</f>
        <v>0</v>
      </c>
      <c r="U986" s="35"/>
      <c r="V986" s="35"/>
      <c r="W986" s="35"/>
      <c r="X986" s="35"/>
      <c r="Y986" s="35"/>
      <c r="Z986" s="35"/>
      <c r="AA986" s="35"/>
      <c r="AB986" s="35"/>
      <c r="AC986" s="35"/>
      <c r="AD986" s="35"/>
      <c r="AE986" s="35"/>
      <c r="AR986" s="197" t="s">
        <v>373</v>
      </c>
      <c r="AT986" s="197" t="s">
        <v>250</v>
      </c>
      <c r="AU986" s="197" t="s">
        <v>85</v>
      </c>
      <c r="AY986" s="18" t="s">
        <v>158</v>
      </c>
      <c r="BE986" s="198">
        <f>IF(N986="základní",J986,0)</f>
        <v>0</v>
      </c>
      <c r="BF986" s="198">
        <f>IF(N986="snížená",J986,0)</f>
        <v>0</v>
      </c>
      <c r="BG986" s="198">
        <f>IF(N986="zákl. přenesená",J986,0)</f>
        <v>0</v>
      </c>
      <c r="BH986" s="198">
        <f>IF(N986="sníž. přenesená",J986,0)</f>
        <v>0</v>
      </c>
      <c r="BI986" s="198">
        <f>IF(N986="nulová",J986,0)</f>
        <v>0</v>
      </c>
      <c r="BJ986" s="18" t="s">
        <v>8</v>
      </c>
      <c r="BK986" s="198">
        <f>ROUND(I986*H986,0)</f>
        <v>0</v>
      </c>
      <c r="BL986" s="18" t="s">
        <v>283</v>
      </c>
      <c r="BM986" s="197" t="s">
        <v>6515</v>
      </c>
    </row>
    <row r="987" spans="1:65" s="13" customFormat="1" ht="11.25">
      <c r="B987" s="204"/>
      <c r="C987" s="205"/>
      <c r="D987" s="199" t="s">
        <v>169</v>
      </c>
      <c r="E987" s="206" t="s">
        <v>1</v>
      </c>
      <c r="F987" s="207" t="s">
        <v>6511</v>
      </c>
      <c r="G987" s="205"/>
      <c r="H987" s="208">
        <v>1</v>
      </c>
      <c r="I987" s="209"/>
      <c r="J987" s="205"/>
      <c r="K987" s="205"/>
      <c r="L987" s="210"/>
      <c r="M987" s="211"/>
      <c r="N987" s="212"/>
      <c r="O987" s="212"/>
      <c r="P987" s="212"/>
      <c r="Q987" s="212"/>
      <c r="R987" s="212"/>
      <c r="S987" s="212"/>
      <c r="T987" s="213"/>
      <c r="AT987" s="214" t="s">
        <v>169</v>
      </c>
      <c r="AU987" s="214" t="s">
        <v>85</v>
      </c>
      <c r="AV987" s="13" t="s">
        <v>85</v>
      </c>
      <c r="AW987" s="13" t="s">
        <v>32</v>
      </c>
      <c r="AX987" s="13" t="s">
        <v>76</v>
      </c>
      <c r="AY987" s="214" t="s">
        <v>158</v>
      </c>
    </row>
    <row r="988" spans="1:65" s="14" customFormat="1" ht="22.5">
      <c r="B988" s="215"/>
      <c r="C988" s="216"/>
      <c r="D988" s="199" t="s">
        <v>169</v>
      </c>
      <c r="E988" s="217" t="s">
        <v>1</v>
      </c>
      <c r="F988" s="218" t="s">
        <v>6516</v>
      </c>
      <c r="G988" s="216"/>
      <c r="H988" s="217" t="s">
        <v>1</v>
      </c>
      <c r="I988" s="219"/>
      <c r="J988" s="216"/>
      <c r="K988" s="216"/>
      <c r="L988" s="220"/>
      <c r="M988" s="221"/>
      <c r="N988" s="222"/>
      <c r="O988" s="222"/>
      <c r="P988" s="222"/>
      <c r="Q988" s="222"/>
      <c r="R988" s="222"/>
      <c r="S988" s="222"/>
      <c r="T988" s="223"/>
      <c r="AT988" s="224" t="s">
        <v>169</v>
      </c>
      <c r="AU988" s="224" t="s">
        <v>85</v>
      </c>
      <c r="AV988" s="14" t="s">
        <v>8</v>
      </c>
      <c r="AW988" s="14" t="s">
        <v>32</v>
      </c>
      <c r="AX988" s="14" t="s">
        <v>76</v>
      </c>
      <c r="AY988" s="224" t="s">
        <v>158</v>
      </c>
    </row>
    <row r="989" spans="1:65" s="16" customFormat="1" ht="11.25">
      <c r="B989" s="236"/>
      <c r="C989" s="237"/>
      <c r="D989" s="199" t="s">
        <v>169</v>
      </c>
      <c r="E989" s="238" t="s">
        <v>1</v>
      </c>
      <c r="F989" s="239" t="s">
        <v>189</v>
      </c>
      <c r="G989" s="237"/>
      <c r="H989" s="240">
        <v>1</v>
      </c>
      <c r="I989" s="241"/>
      <c r="J989" s="237"/>
      <c r="K989" s="237"/>
      <c r="L989" s="242"/>
      <c r="M989" s="243"/>
      <c r="N989" s="244"/>
      <c r="O989" s="244"/>
      <c r="P989" s="244"/>
      <c r="Q989" s="244"/>
      <c r="R989" s="244"/>
      <c r="S989" s="244"/>
      <c r="T989" s="245"/>
      <c r="AT989" s="246" t="s">
        <v>169</v>
      </c>
      <c r="AU989" s="246" t="s">
        <v>85</v>
      </c>
      <c r="AV989" s="16" t="s">
        <v>165</v>
      </c>
      <c r="AW989" s="16" t="s">
        <v>32</v>
      </c>
      <c r="AX989" s="16" t="s">
        <v>8</v>
      </c>
      <c r="AY989" s="246" t="s">
        <v>158</v>
      </c>
    </row>
    <row r="990" spans="1:65" s="2" customFormat="1" ht="48">
      <c r="A990" s="35"/>
      <c r="B990" s="36"/>
      <c r="C990" s="247" t="s">
        <v>2663</v>
      </c>
      <c r="D990" s="247" t="s">
        <v>250</v>
      </c>
      <c r="E990" s="248" t="s">
        <v>6517</v>
      </c>
      <c r="F990" s="249" t="s">
        <v>6518</v>
      </c>
      <c r="G990" s="250" t="s">
        <v>442</v>
      </c>
      <c r="H990" s="251">
        <v>2</v>
      </c>
      <c r="I990" s="252"/>
      <c r="J990" s="251">
        <f>ROUND(I990*H990,0)</f>
        <v>0</v>
      </c>
      <c r="K990" s="249" t="s">
        <v>1</v>
      </c>
      <c r="L990" s="253"/>
      <c r="M990" s="254" t="s">
        <v>1</v>
      </c>
      <c r="N990" s="255" t="s">
        <v>41</v>
      </c>
      <c r="O990" s="72"/>
      <c r="P990" s="195">
        <f>O990*H990</f>
        <v>0</v>
      </c>
      <c r="Q990" s="195">
        <v>0.92100000000000004</v>
      </c>
      <c r="R990" s="195">
        <f>Q990*H990</f>
        <v>1.8420000000000001</v>
      </c>
      <c r="S990" s="195">
        <v>0</v>
      </c>
      <c r="T990" s="196">
        <f>S990*H990</f>
        <v>0</v>
      </c>
      <c r="U990" s="35"/>
      <c r="V990" s="35"/>
      <c r="W990" s="35"/>
      <c r="X990" s="35"/>
      <c r="Y990" s="35"/>
      <c r="Z990" s="35"/>
      <c r="AA990" s="35"/>
      <c r="AB990" s="35"/>
      <c r="AC990" s="35"/>
      <c r="AD990" s="35"/>
      <c r="AE990" s="35"/>
      <c r="AR990" s="197" t="s">
        <v>373</v>
      </c>
      <c r="AT990" s="197" t="s">
        <v>250</v>
      </c>
      <c r="AU990" s="197" t="s">
        <v>85</v>
      </c>
      <c r="AY990" s="18" t="s">
        <v>158</v>
      </c>
      <c r="BE990" s="198">
        <f>IF(N990="základní",J990,0)</f>
        <v>0</v>
      </c>
      <c r="BF990" s="198">
        <f>IF(N990="snížená",J990,0)</f>
        <v>0</v>
      </c>
      <c r="BG990" s="198">
        <f>IF(N990="zákl. přenesená",J990,0)</f>
        <v>0</v>
      </c>
      <c r="BH990" s="198">
        <f>IF(N990="sníž. přenesená",J990,0)</f>
        <v>0</v>
      </c>
      <c r="BI990" s="198">
        <f>IF(N990="nulová",J990,0)</f>
        <v>0</v>
      </c>
      <c r="BJ990" s="18" t="s">
        <v>8</v>
      </c>
      <c r="BK990" s="198">
        <f>ROUND(I990*H990,0)</f>
        <v>0</v>
      </c>
      <c r="BL990" s="18" t="s">
        <v>283</v>
      </c>
      <c r="BM990" s="197" t="s">
        <v>6519</v>
      </c>
    </row>
    <row r="991" spans="1:65" s="13" customFormat="1" ht="11.25">
      <c r="B991" s="204"/>
      <c r="C991" s="205"/>
      <c r="D991" s="199" t="s">
        <v>169</v>
      </c>
      <c r="E991" s="206" t="s">
        <v>1</v>
      </c>
      <c r="F991" s="207" t="s">
        <v>6512</v>
      </c>
      <c r="G991" s="205"/>
      <c r="H991" s="208">
        <v>2</v>
      </c>
      <c r="I991" s="209"/>
      <c r="J991" s="205"/>
      <c r="K991" s="205"/>
      <c r="L991" s="210"/>
      <c r="M991" s="211"/>
      <c r="N991" s="212"/>
      <c r="O991" s="212"/>
      <c r="P991" s="212"/>
      <c r="Q991" s="212"/>
      <c r="R991" s="212"/>
      <c r="S991" s="212"/>
      <c r="T991" s="213"/>
      <c r="AT991" s="214" t="s">
        <v>169</v>
      </c>
      <c r="AU991" s="214" t="s">
        <v>85</v>
      </c>
      <c r="AV991" s="13" t="s">
        <v>85</v>
      </c>
      <c r="AW991" s="13" t="s">
        <v>32</v>
      </c>
      <c r="AX991" s="13" t="s">
        <v>76</v>
      </c>
      <c r="AY991" s="214" t="s">
        <v>158</v>
      </c>
    </row>
    <row r="992" spans="1:65" s="14" customFormat="1" ht="22.5">
      <c r="B992" s="215"/>
      <c r="C992" s="216"/>
      <c r="D992" s="199" t="s">
        <v>169</v>
      </c>
      <c r="E992" s="217" t="s">
        <v>1</v>
      </c>
      <c r="F992" s="218" t="s">
        <v>6520</v>
      </c>
      <c r="G992" s="216"/>
      <c r="H992" s="217" t="s">
        <v>1</v>
      </c>
      <c r="I992" s="219"/>
      <c r="J992" s="216"/>
      <c r="K992" s="216"/>
      <c r="L992" s="220"/>
      <c r="M992" s="221"/>
      <c r="N992" s="222"/>
      <c r="O992" s="222"/>
      <c r="P992" s="222"/>
      <c r="Q992" s="222"/>
      <c r="R992" s="222"/>
      <c r="S992" s="222"/>
      <c r="T992" s="223"/>
      <c r="AT992" s="224" t="s">
        <v>169</v>
      </c>
      <c r="AU992" s="224" t="s">
        <v>85</v>
      </c>
      <c r="AV992" s="14" t="s">
        <v>8</v>
      </c>
      <c r="AW992" s="14" t="s">
        <v>32</v>
      </c>
      <c r="AX992" s="14" t="s">
        <v>76</v>
      </c>
      <c r="AY992" s="224" t="s">
        <v>158</v>
      </c>
    </row>
    <row r="993" spans="1:65" s="16" customFormat="1" ht="11.25">
      <c r="B993" s="236"/>
      <c r="C993" s="237"/>
      <c r="D993" s="199" t="s">
        <v>169</v>
      </c>
      <c r="E993" s="238" t="s">
        <v>1</v>
      </c>
      <c r="F993" s="239" t="s">
        <v>189</v>
      </c>
      <c r="G993" s="237"/>
      <c r="H993" s="240">
        <v>2</v>
      </c>
      <c r="I993" s="241"/>
      <c r="J993" s="237"/>
      <c r="K993" s="237"/>
      <c r="L993" s="242"/>
      <c r="M993" s="243"/>
      <c r="N993" s="244"/>
      <c r="O993" s="244"/>
      <c r="P993" s="244"/>
      <c r="Q993" s="244"/>
      <c r="R993" s="244"/>
      <c r="S993" s="244"/>
      <c r="T993" s="245"/>
      <c r="AT993" s="246" t="s">
        <v>169</v>
      </c>
      <c r="AU993" s="246" t="s">
        <v>85</v>
      </c>
      <c r="AV993" s="16" t="s">
        <v>165</v>
      </c>
      <c r="AW993" s="16" t="s">
        <v>32</v>
      </c>
      <c r="AX993" s="16" t="s">
        <v>8</v>
      </c>
      <c r="AY993" s="246" t="s">
        <v>158</v>
      </c>
    </row>
    <row r="994" spans="1:65" s="2" customFormat="1" ht="33" customHeight="1">
      <c r="A994" s="35"/>
      <c r="B994" s="36"/>
      <c r="C994" s="187" t="s">
        <v>2667</v>
      </c>
      <c r="D994" s="187" t="s">
        <v>160</v>
      </c>
      <c r="E994" s="188" t="s">
        <v>4884</v>
      </c>
      <c r="F994" s="189" t="s">
        <v>4885</v>
      </c>
      <c r="G994" s="190" t="s">
        <v>442</v>
      </c>
      <c r="H994" s="191">
        <v>7</v>
      </c>
      <c r="I994" s="192"/>
      <c r="J994" s="191">
        <f>ROUND(I994*H994,0)</f>
        <v>0</v>
      </c>
      <c r="K994" s="189" t="s">
        <v>1</v>
      </c>
      <c r="L994" s="40"/>
      <c r="M994" s="193" t="s">
        <v>1</v>
      </c>
      <c r="N994" s="194" t="s">
        <v>41</v>
      </c>
      <c r="O994" s="72"/>
      <c r="P994" s="195">
        <f>O994*H994</f>
        <v>0</v>
      </c>
      <c r="Q994" s="195">
        <v>0</v>
      </c>
      <c r="R994" s="195">
        <f>Q994*H994</f>
        <v>0</v>
      </c>
      <c r="S994" s="195">
        <v>0</v>
      </c>
      <c r="T994" s="196">
        <f>S994*H994</f>
        <v>0</v>
      </c>
      <c r="U994" s="35"/>
      <c r="V994" s="35"/>
      <c r="W994" s="35"/>
      <c r="X994" s="35"/>
      <c r="Y994" s="35"/>
      <c r="Z994" s="35"/>
      <c r="AA994" s="35"/>
      <c r="AB994" s="35"/>
      <c r="AC994" s="35"/>
      <c r="AD994" s="35"/>
      <c r="AE994" s="35"/>
      <c r="AR994" s="197" t="s">
        <v>283</v>
      </c>
      <c r="AT994" s="197" t="s">
        <v>160</v>
      </c>
      <c r="AU994" s="197" t="s">
        <v>85</v>
      </c>
      <c r="AY994" s="18" t="s">
        <v>158</v>
      </c>
      <c r="BE994" s="198">
        <f>IF(N994="základní",J994,0)</f>
        <v>0</v>
      </c>
      <c r="BF994" s="198">
        <f>IF(N994="snížená",J994,0)</f>
        <v>0</v>
      </c>
      <c r="BG994" s="198">
        <f>IF(N994="zákl. přenesená",J994,0)</f>
        <v>0</v>
      </c>
      <c r="BH994" s="198">
        <f>IF(N994="sníž. přenesená",J994,0)</f>
        <v>0</v>
      </c>
      <c r="BI994" s="198">
        <f>IF(N994="nulová",J994,0)</f>
        <v>0</v>
      </c>
      <c r="BJ994" s="18" t="s">
        <v>8</v>
      </c>
      <c r="BK994" s="198">
        <f>ROUND(I994*H994,0)</f>
        <v>0</v>
      </c>
      <c r="BL994" s="18" t="s">
        <v>283</v>
      </c>
      <c r="BM994" s="197" t="s">
        <v>6521</v>
      </c>
    </row>
    <row r="995" spans="1:65" s="13" customFormat="1" ht="11.25">
      <c r="B995" s="204"/>
      <c r="C995" s="205"/>
      <c r="D995" s="199" t="s">
        <v>169</v>
      </c>
      <c r="E995" s="206" t="s">
        <v>1</v>
      </c>
      <c r="F995" s="207" t="s">
        <v>6522</v>
      </c>
      <c r="G995" s="205"/>
      <c r="H995" s="208">
        <v>1</v>
      </c>
      <c r="I995" s="209"/>
      <c r="J995" s="205"/>
      <c r="K995" s="205"/>
      <c r="L995" s="210"/>
      <c r="M995" s="211"/>
      <c r="N995" s="212"/>
      <c r="O995" s="212"/>
      <c r="P995" s="212"/>
      <c r="Q995" s="212"/>
      <c r="R995" s="212"/>
      <c r="S995" s="212"/>
      <c r="T995" s="213"/>
      <c r="AT995" s="214" t="s">
        <v>169</v>
      </c>
      <c r="AU995" s="214" t="s">
        <v>85</v>
      </c>
      <c r="AV995" s="13" t="s">
        <v>85</v>
      </c>
      <c r="AW995" s="13" t="s">
        <v>32</v>
      </c>
      <c r="AX995" s="13" t="s">
        <v>76</v>
      </c>
      <c r="AY995" s="214" t="s">
        <v>158</v>
      </c>
    </row>
    <row r="996" spans="1:65" s="13" customFormat="1" ht="11.25">
      <c r="B996" s="204"/>
      <c r="C996" s="205"/>
      <c r="D996" s="199" t="s">
        <v>169</v>
      </c>
      <c r="E996" s="206" t="s">
        <v>1</v>
      </c>
      <c r="F996" s="207" t="s">
        <v>6523</v>
      </c>
      <c r="G996" s="205"/>
      <c r="H996" s="208">
        <v>2</v>
      </c>
      <c r="I996" s="209"/>
      <c r="J996" s="205"/>
      <c r="K996" s="205"/>
      <c r="L996" s="210"/>
      <c r="M996" s="211"/>
      <c r="N996" s="212"/>
      <c r="O996" s="212"/>
      <c r="P996" s="212"/>
      <c r="Q996" s="212"/>
      <c r="R996" s="212"/>
      <c r="S996" s="212"/>
      <c r="T996" s="213"/>
      <c r="AT996" s="214" t="s">
        <v>169</v>
      </c>
      <c r="AU996" s="214" t="s">
        <v>85</v>
      </c>
      <c r="AV996" s="13" t="s">
        <v>85</v>
      </c>
      <c r="AW996" s="13" t="s">
        <v>32</v>
      </c>
      <c r="AX996" s="13" t="s">
        <v>76</v>
      </c>
      <c r="AY996" s="214" t="s">
        <v>158</v>
      </c>
    </row>
    <row r="997" spans="1:65" s="13" customFormat="1" ht="11.25">
      <c r="B997" s="204"/>
      <c r="C997" s="205"/>
      <c r="D997" s="199" t="s">
        <v>169</v>
      </c>
      <c r="E997" s="206" t="s">
        <v>1</v>
      </c>
      <c r="F997" s="207" t="s">
        <v>6524</v>
      </c>
      <c r="G997" s="205"/>
      <c r="H997" s="208">
        <v>4</v>
      </c>
      <c r="I997" s="209"/>
      <c r="J997" s="205"/>
      <c r="K997" s="205"/>
      <c r="L997" s="210"/>
      <c r="M997" s="211"/>
      <c r="N997" s="212"/>
      <c r="O997" s="212"/>
      <c r="P997" s="212"/>
      <c r="Q997" s="212"/>
      <c r="R997" s="212"/>
      <c r="S997" s="212"/>
      <c r="T997" s="213"/>
      <c r="AT997" s="214" t="s">
        <v>169</v>
      </c>
      <c r="AU997" s="214" t="s">
        <v>85</v>
      </c>
      <c r="AV997" s="13" t="s">
        <v>85</v>
      </c>
      <c r="AW997" s="13" t="s">
        <v>32</v>
      </c>
      <c r="AX997" s="13" t="s">
        <v>76</v>
      </c>
      <c r="AY997" s="214" t="s">
        <v>158</v>
      </c>
    </row>
    <row r="998" spans="1:65" s="16" customFormat="1" ht="11.25">
      <c r="B998" s="236"/>
      <c r="C998" s="237"/>
      <c r="D998" s="199" t="s">
        <v>169</v>
      </c>
      <c r="E998" s="238" t="s">
        <v>1</v>
      </c>
      <c r="F998" s="239" t="s">
        <v>189</v>
      </c>
      <c r="G998" s="237"/>
      <c r="H998" s="240">
        <v>7</v>
      </c>
      <c r="I998" s="241"/>
      <c r="J998" s="237"/>
      <c r="K998" s="237"/>
      <c r="L998" s="242"/>
      <c r="M998" s="243"/>
      <c r="N998" s="244"/>
      <c r="O998" s="244"/>
      <c r="P998" s="244"/>
      <c r="Q998" s="244"/>
      <c r="R998" s="244"/>
      <c r="S998" s="244"/>
      <c r="T998" s="245"/>
      <c r="AT998" s="246" t="s">
        <v>169</v>
      </c>
      <c r="AU998" s="246" t="s">
        <v>85</v>
      </c>
      <c r="AV998" s="16" t="s">
        <v>165</v>
      </c>
      <c r="AW998" s="16" t="s">
        <v>32</v>
      </c>
      <c r="AX998" s="16" t="s">
        <v>8</v>
      </c>
      <c r="AY998" s="246" t="s">
        <v>158</v>
      </c>
    </row>
    <row r="999" spans="1:65" s="2" customFormat="1" ht="24">
      <c r="A999" s="35"/>
      <c r="B999" s="36"/>
      <c r="C999" s="187" t="s">
        <v>2671</v>
      </c>
      <c r="D999" s="187" t="s">
        <v>160</v>
      </c>
      <c r="E999" s="188" t="s">
        <v>4889</v>
      </c>
      <c r="F999" s="189" t="s">
        <v>4890</v>
      </c>
      <c r="G999" s="190" t="s">
        <v>442</v>
      </c>
      <c r="H999" s="191">
        <v>7</v>
      </c>
      <c r="I999" s="192"/>
      <c r="J999" s="191">
        <f>ROUND(I999*H999,0)</f>
        <v>0</v>
      </c>
      <c r="K999" s="189" t="s">
        <v>1</v>
      </c>
      <c r="L999" s="40"/>
      <c r="M999" s="193" t="s">
        <v>1</v>
      </c>
      <c r="N999" s="194" t="s">
        <v>41</v>
      </c>
      <c r="O999" s="72"/>
      <c r="P999" s="195">
        <f>O999*H999</f>
        <v>0</v>
      </c>
      <c r="Q999" s="195">
        <v>0</v>
      </c>
      <c r="R999" s="195">
        <f>Q999*H999</f>
        <v>0</v>
      </c>
      <c r="S999" s="195">
        <v>0</v>
      </c>
      <c r="T999" s="196">
        <f>S999*H999</f>
        <v>0</v>
      </c>
      <c r="U999" s="35"/>
      <c r="V999" s="35"/>
      <c r="W999" s="35"/>
      <c r="X999" s="35"/>
      <c r="Y999" s="35"/>
      <c r="Z999" s="35"/>
      <c r="AA999" s="35"/>
      <c r="AB999" s="35"/>
      <c r="AC999" s="35"/>
      <c r="AD999" s="35"/>
      <c r="AE999" s="35"/>
      <c r="AR999" s="197" t="s">
        <v>283</v>
      </c>
      <c r="AT999" s="197" t="s">
        <v>160</v>
      </c>
      <c r="AU999" s="197" t="s">
        <v>85</v>
      </c>
      <c r="AY999" s="18" t="s">
        <v>158</v>
      </c>
      <c r="BE999" s="198">
        <f>IF(N999="základní",J999,0)</f>
        <v>0</v>
      </c>
      <c r="BF999" s="198">
        <f>IF(N999="snížená",J999,0)</f>
        <v>0</v>
      </c>
      <c r="BG999" s="198">
        <f>IF(N999="zákl. přenesená",J999,0)</f>
        <v>0</v>
      </c>
      <c r="BH999" s="198">
        <f>IF(N999="sníž. přenesená",J999,0)</f>
        <v>0</v>
      </c>
      <c r="BI999" s="198">
        <f>IF(N999="nulová",J999,0)</f>
        <v>0</v>
      </c>
      <c r="BJ999" s="18" t="s">
        <v>8</v>
      </c>
      <c r="BK999" s="198">
        <f>ROUND(I999*H999,0)</f>
        <v>0</v>
      </c>
      <c r="BL999" s="18" t="s">
        <v>283</v>
      </c>
      <c r="BM999" s="197" t="s">
        <v>6525</v>
      </c>
    </row>
    <row r="1000" spans="1:65" s="13" customFormat="1" ht="11.25">
      <c r="B1000" s="204"/>
      <c r="C1000" s="205"/>
      <c r="D1000" s="199" t="s">
        <v>169</v>
      </c>
      <c r="E1000" s="206" t="s">
        <v>1</v>
      </c>
      <c r="F1000" s="207" t="s">
        <v>6522</v>
      </c>
      <c r="G1000" s="205"/>
      <c r="H1000" s="208">
        <v>1</v>
      </c>
      <c r="I1000" s="209"/>
      <c r="J1000" s="205"/>
      <c r="K1000" s="205"/>
      <c r="L1000" s="210"/>
      <c r="M1000" s="211"/>
      <c r="N1000" s="212"/>
      <c r="O1000" s="212"/>
      <c r="P1000" s="212"/>
      <c r="Q1000" s="212"/>
      <c r="R1000" s="212"/>
      <c r="S1000" s="212"/>
      <c r="T1000" s="213"/>
      <c r="AT1000" s="214" t="s">
        <v>169</v>
      </c>
      <c r="AU1000" s="214" t="s">
        <v>85</v>
      </c>
      <c r="AV1000" s="13" t="s">
        <v>85</v>
      </c>
      <c r="AW1000" s="13" t="s">
        <v>32</v>
      </c>
      <c r="AX1000" s="13" t="s">
        <v>76</v>
      </c>
      <c r="AY1000" s="214" t="s">
        <v>158</v>
      </c>
    </row>
    <row r="1001" spans="1:65" s="13" customFormat="1" ht="11.25">
      <c r="B1001" s="204"/>
      <c r="C1001" s="205"/>
      <c r="D1001" s="199" t="s">
        <v>169</v>
      </c>
      <c r="E1001" s="206" t="s">
        <v>1</v>
      </c>
      <c r="F1001" s="207" t="s">
        <v>6523</v>
      </c>
      <c r="G1001" s="205"/>
      <c r="H1001" s="208">
        <v>2</v>
      </c>
      <c r="I1001" s="209"/>
      <c r="J1001" s="205"/>
      <c r="K1001" s="205"/>
      <c r="L1001" s="210"/>
      <c r="M1001" s="211"/>
      <c r="N1001" s="212"/>
      <c r="O1001" s="212"/>
      <c r="P1001" s="212"/>
      <c r="Q1001" s="212"/>
      <c r="R1001" s="212"/>
      <c r="S1001" s="212"/>
      <c r="T1001" s="213"/>
      <c r="AT1001" s="214" t="s">
        <v>169</v>
      </c>
      <c r="AU1001" s="214" t="s">
        <v>85</v>
      </c>
      <c r="AV1001" s="13" t="s">
        <v>85</v>
      </c>
      <c r="AW1001" s="13" t="s">
        <v>32</v>
      </c>
      <c r="AX1001" s="13" t="s">
        <v>76</v>
      </c>
      <c r="AY1001" s="214" t="s">
        <v>158</v>
      </c>
    </row>
    <row r="1002" spans="1:65" s="13" customFormat="1" ht="11.25">
      <c r="B1002" s="204"/>
      <c r="C1002" s="205"/>
      <c r="D1002" s="199" t="s">
        <v>169</v>
      </c>
      <c r="E1002" s="206" t="s">
        <v>1</v>
      </c>
      <c r="F1002" s="207" t="s">
        <v>6524</v>
      </c>
      <c r="G1002" s="205"/>
      <c r="H1002" s="208">
        <v>4</v>
      </c>
      <c r="I1002" s="209"/>
      <c r="J1002" s="205"/>
      <c r="K1002" s="205"/>
      <c r="L1002" s="210"/>
      <c r="M1002" s="211"/>
      <c r="N1002" s="212"/>
      <c r="O1002" s="212"/>
      <c r="P1002" s="212"/>
      <c r="Q1002" s="212"/>
      <c r="R1002" s="212"/>
      <c r="S1002" s="212"/>
      <c r="T1002" s="213"/>
      <c r="AT1002" s="214" t="s">
        <v>169</v>
      </c>
      <c r="AU1002" s="214" t="s">
        <v>85</v>
      </c>
      <c r="AV1002" s="13" t="s">
        <v>85</v>
      </c>
      <c r="AW1002" s="13" t="s">
        <v>32</v>
      </c>
      <c r="AX1002" s="13" t="s">
        <v>76</v>
      </c>
      <c r="AY1002" s="214" t="s">
        <v>158</v>
      </c>
    </row>
    <row r="1003" spans="1:65" s="16" customFormat="1" ht="11.25">
      <c r="B1003" s="236"/>
      <c r="C1003" s="237"/>
      <c r="D1003" s="199" t="s">
        <v>169</v>
      </c>
      <c r="E1003" s="238" t="s">
        <v>1</v>
      </c>
      <c r="F1003" s="239" t="s">
        <v>189</v>
      </c>
      <c r="G1003" s="237"/>
      <c r="H1003" s="240">
        <v>7</v>
      </c>
      <c r="I1003" s="241"/>
      <c r="J1003" s="237"/>
      <c r="K1003" s="237"/>
      <c r="L1003" s="242"/>
      <c r="M1003" s="243"/>
      <c r="N1003" s="244"/>
      <c r="O1003" s="244"/>
      <c r="P1003" s="244"/>
      <c r="Q1003" s="244"/>
      <c r="R1003" s="244"/>
      <c r="S1003" s="244"/>
      <c r="T1003" s="245"/>
      <c r="AT1003" s="246" t="s">
        <v>169</v>
      </c>
      <c r="AU1003" s="246" t="s">
        <v>85</v>
      </c>
      <c r="AV1003" s="16" t="s">
        <v>165</v>
      </c>
      <c r="AW1003" s="16" t="s">
        <v>32</v>
      </c>
      <c r="AX1003" s="16" t="s">
        <v>8</v>
      </c>
      <c r="AY1003" s="246" t="s">
        <v>158</v>
      </c>
    </row>
    <row r="1004" spans="1:65" s="2" customFormat="1" ht="36">
      <c r="A1004" s="35"/>
      <c r="B1004" s="36"/>
      <c r="C1004" s="187" t="s">
        <v>2675</v>
      </c>
      <c r="D1004" s="187" t="s">
        <v>160</v>
      </c>
      <c r="E1004" s="188" t="s">
        <v>4893</v>
      </c>
      <c r="F1004" s="189" t="s">
        <v>4894</v>
      </c>
      <c r="G1004" s="190" t="s">
        <v>442</v>
      </c>
      <c r="H1004" s="191">
        <v>7</v>
      </c>
      <c r="I1004" s="192"/>
      <c r="J1004" s="191">
        <f>ROUND(I1004*H1004,0)</f>
        <v>0</v>
      </c>
      <c r="K1004" s="189" t="s">
        <v>164</v>
      </c>
      <c r="L1004" s="40"/>
      <c r="M1004" s="193" t="s">
        <v>1</v>
      </c>
      <c r="N1004" s="194" t="s">
        <v>41</v>
      </c>
      <c r="O1004" s="72"/>
      <c r="P1004" s="195">
        <f>O1004*H1004</f>
        <v>0</v>
      </c>
      <c r="Q1004" s="195">
        <v>4.6999999999999999E-4</v>
      </c>
      <c r="R1004" s="195">
        <f>Q1004*H1004</f>
        <v>3.29E-3</v>
      </c>
      <c r="S1004" s="195">
        <v>0</v>
      </c>
      <c r="T1004" s="196">
        <f>S1004*H1004</f>
        <v>0</v>
      </c>
      <c r="U1004" s="35"/>
      <c r="V1004" s="35"/>
      <c r="W1004" s="35"/>
      <c r="X1004" s="35"/>
      <c r="Y1004" s="35"/>
      <c r="Z1004" s="35"/>
      <c r="AA1004" s="35"/>
      <c r="AB1004" s="35"/>
      <c r="AC1004" s="35"/>
      <c r="AD1004" s="35"/>
      <c r="AE1004" s="35"/>
      <c r="AR1004" s="197" t="s">
        <v>283</v>
      </c>
      <c r="AT1004" s="197" t="s">
        <v>160</v>
      </c>
      <c r="AU1004" s="197" t="s">
        <v>85</v>
      </c>
      <c r="AY1004" s="18" t="s">
        <v>158</v>
      </c>
      <c r="BE1004" s="198">
        <f>IF(N1004="základní",J1004,0)</f>
        <v>0</v>
      </c>
      <c r="BF1004" s="198">
        <f>IF(N1004="snížená",J1004,0)</f>
        <v>0</v>
      </c>
      <c r="BG1004" s="198">
        <f>IF(N1004="zákl. přenesená",J1004,0)</f>
        <v>0</v>
      </c>
      <c r="BH1004" s="198">
        <f>IF(N1004="sníž. přenesená",J1004,0)</f>
        <v>0</v>
      </c>
      <c r="BI1004" s="198">
        <f>IF(N1004="nulová",J1004,0)</f>
        <v>0</v>
      </c>
      <c r="BJ1004" s="18" t="s">
        <v>8</v>
      </c>
      <c r="BK1004" s="198">
        <f>ROUND(I1004*H1004,0)</f>
        <v>0</v>
      </c>
      <c r="BL1004" s="18" t="s">
        <v>283</v>
      </c>
      <c r="BM1004" s="197" t="s">
        <v>6526</v>
      </c>
    </row>
    <row r="1005" spans="1:65" s="2" customFormat="1" ht="45">
      <c r="A1005" s="35"/>
      <c r="B1005" s="36"/>
      <c r="C1005" s="37"/>
      <c r="D1005" s="199" t="s">
        <v>167</v>
      </c>
      <c r="E1005" s="37"/>
      <c r="F1005" s="200" t="s">
        <v>4896</v>
      </c>
      <c r="G1005" s="37"/>
      <c r="H1005" s="37"/>
      <c r="I1005" s="201"/>
      <c r="J1005" s="37"/>
      <c r="K1005" s="37"/>
      <c r="L1005" s="40"/>
      <c r="M1005" s="202"/>
      <c r="N1005" s="203"/>
      <c r="O1005" s="72"/>
      <c r="P1005" s="72"/>
      <c r="Q1005" s="72"/>
      <c r="R1005" s="72"/>
      <c r="S1005" s="72"/>
      <c r="T1005" s="73"/>
      <c r="U1005" s="35"/>
      <c r="V1005" s="35"/>
      <c r="W1005" s="35"/>
      <c r="X1005" s="35"/>
      <c r="Y1005" s="35"/>
      <c r="Z1005" s="35"/>
      <c r="AA1005" s="35"/>
      <c r="AB1005" s="35"/>
      <c r="AC1005" s="35"/>
      <c r="AD1005" s="35"/>
      <c r="AE1005" s="35"/>
      <c r="AT1005" s="18" t="s">
        <v>167</v>
      </c>
      <c r="AU1005" s="18" t="s">
        <v>85</v>
      </c>
    </row>
    <row r="1006" spans="1:65" s="13" customFormat="1" ht="11.25">
      <c r="B1006" s="204"/>
      <c r="C1006" s="205"/>
      <c r="D1006" s="199" t="s">
        <v>169</v>
      </c>
      <c r="E1006" s="206" t="s">
        <v>1</v>
      </c>
      <c r="F1006" s="207" t="s">
        <v>6462</v>
      </c>
      <c r="G1006" s="205"/>
      <c r="H1006" s="208">
        <v>2</v>
      </c>
      <c r="I1006" s="209"/>
      <c r="J1006" s="205"/>
      <c r="K1006" s="205"/>
      <c r="L1006" s="210"/>
      <c r="M1006" s="211"/>
      <c r="N1006" s="212"/>
      <c r="O1006" s="212"/>
      <c r="P1006" s="212"/>
      <c r="Q1006" s="212"/>
      <c r="R1006" s="212"/>
      <c r="S1006" s="212"/>
      <c r="T1006" s="213"/>
      <c r="AT1006" s="214" t="s">
        <v>169</v>
      </c>
      <c r="AU1006" s="214" t="s">
        <v>85</v>
      </c>
      <c r="AV1006" s="13" t="s">
        <v>85</v>
      </c>
      <c r="AW1006" s="13" t="s">
        <v>32</v>
      </c>
      <c r="AX1006" s="13" t="s">
        <v>76</v>
      </c>
      <c r="AY1006" s="214" t="s">
        <v>158</v>
      </c>
    </row>
    <row r="1007" spans="1:65" s="13" customFormat="1" ht="11.25">
      <c r="B1007" s="204"/>
      <c r="C1007" s="205"/>
      <c r="D1007" s="199" t="s">
        <v>169</v>
      </c>
      <c r="E1007" s="206" t="s">
        <v>1</v>
      </c>
      <c r="F1007" s="207" t="s">
        <v>6463</v>
      </c>
      <c r="G1007" s="205"/>
      <c r="H1007" s="208">
        <v>1</v>
      </c>
      <c r="I1007" s="209"/>
      <c r="J1007" s="205"/>
      <c r="K1007" s="205"/>
      <c r="L1007" s="210"/>
      <c r="M1007" s="211"/>
      <c r="N1007" s="212"/>
      <c r="O1007" s="212"/>
      <c r="P1007" s="212"/>
      <c r="Q1007" s="212"/>
      <c r="R1007" s="212"/>
      <c r="S1007" s="212"/>
      <c r="T1007" s="213"/>
      <c r="AT1007" s="214" t="s">
        <v>169</v>
      </c>
      <c r="AU1007" s="214" t="s">
        <v>85</v>
      </c>
      <c r="AV1007" s="13" t="s">
        <v>85</v>
      </c>
      <c r="AW1007" s="13" t="s">
        <v>32</v>
      </c>
      <c r="AX1007" s="13" t="s">
        <v>76</v>
      </c>
      <c r="AY1007" s="214" t="s">
        <v>158</v>
      </c>
    </row>
    <row r="1008" spans="1:65" s="15" customFormat="1" ht="11.25">
      <c r="B1008" s="225"/>
      <c r="C1008" s="226"/>
      <c r="D1008" s="199" t="s">
        <v>169</v>
      </c>
      <c r="E1008" s="227" t="s">
        <v>1</v>
      </c>
      <c r="F1008" s="228" t="s">
        <v>4843</v>
      </c>
      <c r="G1008" s="226"/>
      <c r="H1008" s="229">
        <v>3</v>
      </c>
      <c r="I1008" s="230"/>
      <c r="J1008" s="226"/>
      <c r="K1008" s="226"/>
      <c r="L1008" s="231"/>
      <c r="M1008" s="232"/>
      <c r="N1008" s="233"/>
      <c r="O1008" s="233"/>
      <c r="P1008" s="233"/>
      <c r="Q1008" s="233"/>
      <c r="R1008" s="233"/>
      <c r="S1008" s="233"/>
      <c r="T1008" s="234"/>
      <c r="AT1008" s="235" t="s">
        <v>169</v>
      </c>
      <c r="AU1008" s="235" t="s">
        <v>85</v>
      </c>
      <c r="AV1008" s="15" t="s">
        <v>177</v>
      </c>
      <c r="AW1008" s="15" t="s">
        <v>32</v>
      </c>
      <c r="AX1008" s="15" t="s">
        <v>76</v>
      </c>
      <c r="AY1008" s="235" t="s">
        <v>158</v>
      </c>
    </row>
    <row r="1009" spans="1:65" s="13" customFormat="1" ht="11.25">
      <c r="B1009" s="204"/>
      <c r="C1009" s="205"/>
      <c r="D1009" s="199" t="s">
        <v>169</v>
      </c>
      <c r="E1009" s="206" t="s">
        <v>1</v>
      </c>
      <c r="F1009" s="207" t="s">
        <v>6466</v>
      </c>
      <c r="G1009" s="205"/>
      <c r="H1009" s="208">
        <v>1</v>
      </c>
      <c r="I1009" s="209"/>
      <c r="J1009" s="205"/>
      <c r="K1009" s="205"/>
      <c r="L1009" s="210"/>
      <c r="M1009" s="211"/>
      <c r="N1009" s="212"/>
      <c r="O1009" s="212"/>
      <c r="P1009" s="212"/>
      <c r="Q1009" s="212"/>
      <c r="R1009" s="212"/>
      <c r="S1009" s="212"/>
      <c r="T1009" s="213"/>
      <c r="AT1009" s="214" t="s">
        <v>169</v>
      </c>
      <c r="AU1009" s="214" t="s">
        <v>85</v>
      </c>
      <c r="AV1009" s="13" t="s">
        <v>85</v>
      </c>
      <c r="AW1009" s="13" t="s">
        <v>32</v>
      </c>
      <c r="AX1009" s="13" t="s">
        <v>76</v>
      </c>
      <c r="AY1009" s="214" t="s">
        <v>158</v>
      </c>
    </row>
    <row r="1010" spans="1:65" s="15" customFormat="1" ht="11.25">
      <c r="B1010" s="225"/>
      <c r="C1010" s="226"/>
      <c r="D1010" s="199" t="s">
        <v>169</v>
      </c>
      <c r="E1010" s="227" t="s">
        <v>1</v>
      </c>
      <c r="F1010" s="228" t="s">
        <v>4845</v>
      </c>
      <c r="G1010" s="226"/>
      <c r="H1010" s="229">
        <v>1</v>
      </c>
      <c r="I1010" s="230"/>
      <c r="J1010" s="226"/>
      <c r="K1010" s="226"/>
      <c r="L1010" s="231"/>
      <c r="M1010" s="232"/>
      <c r="N1010" s="233"/>
      <c r="O1010" s="233"/>
      <c r="P1010" s="233"/>
      <c r="Q1010" s="233"/>
      <c r="R1010" s="233"/>
      <c r="S1010" s="233"/>
      <c r="T1010" s="234"/>
      <c r="AT1010" s="235" t="s">
        <v>169</v>
      </c>
      <c r="AU1010" s="235" t="s">
        <v>85</v>
      </c>
      <c r="AV1010" s="15" t="s">
        <v>177</v>
      </c>
      <c r="AW1010" s="15" t="s">
        <v>32</v>
      </c>
      <c r="AX1010" s="15" t="s">
        <v>76</v>
      </c>
      <c r="AY1010" s="235" t="s">
        <v>158</v>
      </c>
    </row>
    <row r="1011" spans="1:65" s="13" customFormat="1" ht="11.25">
      <c r="B1011" s="204"/>
      <c r="C1011" s="205"/>
      <c r="D1011" s="199" t="s">
        <v>169</v>
      </c>
      <c r="E1011" s="206" t="s">
        <v>1</v>
      </c>
      <c r="F1011" s="207" t="s">
        <v>6488</v>
      </c>
      <c r="G1011" s="205"/>
      <c r="H1011" s="208">
        <v>1</v>
      </c>
      <c r="I1011" s="209"/>
      <c r="J1011" s="205"/>
      <c r="K1011" s="205"/>
      <c r="L1011" s="210"/>
      <c r="M1011" s="211"/>
      <c r="N1011" s="212"/>
      <c r="O1011" s="212"/>
      <c r="P1011" s="212"/>
      <c r="Q1011" s="212"/>
      <c r="R1011" s="212"/>
      <c r="S1011" s="212"/>
      <c r="T1011" s="213"/>
      <c r="AT1011" s="214" t="s">
        <v>169</v>
      </c>
      <c r="AU1011" s="214" t="s">
        <v>85</v>
      </c>
      <c r="AV1011" s="13" t="s">
        <v>85</v>
      </c>
      <c r="AW1011" s="13" t="s">
        <v>32</v>
      </c>
      <c r="AX1011" s="13" t="s">
        <v>76</v>
      </c>
      <c r="AY1011" s="214" t="s">
        <v>158</v>
      </c>
    </row>
    <row r="1012" spans="1:65" s="13" customFormat="1" ht="11.25">
      <c r="B1012" s="204"/>
      <c r="C1012" s="205"/>
      <c r="D1012" s="199" t="s">
        <v>169</v>
      </c>
      <c r="E1012" s="206" t="s">
        <v>1</v>
      </c>
      <c r="F1012" s="207" t="s">
        <v>6489</v>
      </c>
      <c r="G1012" s="205"/>
      <c r="H1012" s="208">
        <v>1</v>
      </c>
      <c r="I1012" s="209"/>
      <c r="J1012" s="205"/>
      <c r="K1012" s="205"/>
      <c r="L1012" s="210"/>
      <c r="M1012" s="211"/>
      <c r="N1012" s="212"/>
      <c r="O1012" s="212"/>
      <c r="P1012" s="212"/>
      <c r="Q1012" s="212"/>
      <c r="R1012" s="212"/>
      <c r="S1012" s="212"/>
      <c r="T1012" s="213"/>
      <c r="AT1012" s="214" t="s">
        <v>169</v>
      </c>
      <c r="AU1012" s="214" t="s">
        <v>85</v>
      </c>
      <c r="AV1012" s="13" t="s">
        <v>85</v>
      </c>
      <c r="AW1012" s="13" t="s">
        <v>32</v>
      </c>
      <c r="AX1012" s="13" t="s">
        <v>76</v>
      </c>
      <c r="AY1012" s="214" t="s">
        <v>158</v>
      </c>
    </row>
    <row r="1013" spans="1:65" s="13" customFormat="1" ht="11.25">
      <c r="B1013" s="204"/>
      <c r="C1013" s="205"/>
      <c r="D1013" s="199" t="s">
        <v>169</v>
      </c>
      <c r="E1013" s="206" t="s">
        <v>1</v>
      </c>
      <c r="F1013" s="207" t="s">
        <v>6490</v>
      </c>
      <c r="G1013" s="205"/>
      <c r="H1013" s="208">
        <v>1</v>
      </c>
      <c r="I1013" s="209"/>
      <c r="J1013" s="205"/>
      <c r="K1013" s="205"/>
      <c r="L1013" s="210"/>
      <c r="M1013" s="211"/>
      <c r="N1013" s="212"/>
      <c r="O1013" s="212"/>
      <c r="P1013" s="212"/>
      <c r="Q1013" s="212"/>
      <c r="R1013" s="212"/>
      <c r="S1013" s="212"/>
      <c r="T1013" s="213"/>
      <c r="AT1013" s="214" t="s">
        <v>169</v>
      </c>
      <c r="AU1013" s="214" t="s">
        <v>85</v>
      </c>
      <c r="AV1013" s="13" t="s">
        <v>85</v>
      </c>
      <c r="AW1013" s="13" t="s">
        <v>32</v>
      </c>
      <c r="AX1013" s="13" t="s">
        <v>76</v>
      </c>
      <c r="AY1013" s="214" t="s">
        <v>158</v>
      </c>
    </row>
    <row r="1014" spans="1:65" s="15" customFormat="1" ht="11.25">
      <c r="B1014" s="225"/>
      <c r="C1014" s="226"/>
      <c r="D1014" s="199" t="s">
        <v>169</v>
      </c>
      <c r="E1014" s="227" t="s">
        <v>1</v>
      </c>
      <c r="F1014" s="228" t="s">
        <v>6527</v>
      </c>
      <c r="G1014" s="226"/>
      <c r="H1014" s="229">
        <v>3</v>
      </c>
      <c r="I1014" s="230"/>
      <c r="J1014" s="226"/>
      <c r="K1014" s="226"/>
      <c r="L1014" s="231"/>
      <c r="M1014" s="232"/>
      <c r="N1014" s="233"/>
      <c r="O1014" s="233"/>
      <c r="P1014" s="233"/>
      <c r="Q1014" s="233"/>
      <c r="R1014" s="233"/>
      <c r="S1014" s="233"/>
      <c r="T1014" s="234"/>
      <c r="AT1014" s="235" t="s">
        <v>169</v>
      </c>
      <c r="AU1014" s="235" t="s">
        <v>85</v>
      </c>
      <c r="AV1014" s="15" t="s">
        <v>177</v>
      </c>
      <c r="AW1014" s="15" t="s">
        <v>32</v>
      </c>
      <c r="AX1014" s="15" t="s">
        <v>76</v>
      </c>
      <c r="AY1014" s="235" t="s">
        <v>158</v>
      </c>
    </row>
    <row r="1015" spans="1:65" s="16" customFormat="1" ht="11.25">
      <c r="B1015" s="236"/>
      <c r="C1015" s="237"/>
      <c r="D1015" s="199" t="s">
        <v>169</v>
      </c>
      <c r="E1015" s="238" t="s">
        <v>1</v>
      </c>
      <c r="F1015" s="239" t="s">
        <v>189</v>
      </c>
      <c r="G1015" s="237"/>
      <c r="H1015" s="240">
        <v>7</v>
      </c>
      <c r="I1015" s="241"/>
      <c r="J1015" s="237"/>
      <c r="K1015" s="237"/>
      <c r="L1015" s="242"/>
      <c r="M1015" s="243"/>
      <c r="N1015" s="244"/>
      <c r="O1015" s="244"/>
      <c r="P1015" s="244"/>
      <c r="Q1015" s="244"/>
      <c r="R1015" s="244"/>
      <c r="S1015" s="244"/>
      <c r="T1015" s="245"/>
      <c r="AT1015" s="246" t="s">
        <v>169</v>
      </c>
      <c r="AU1015" s="246" t="s">
        <v>85</v>
      </c>
      <c r="AV1015" s="16" t="s">
        <v>165</v>
      </c>
      <c r="AW1015" s="16" t="s">
        <v>32</v>
      </c>
      <c r="AX1015" s="16" t="s">
        <v>8</v>
      </c>
      <c r="AY1015" s="246" t="s">
        <v>158</v>
      </c>
    </row>
    <row r="1016" spans="1:65" s="2" customFormat="1" ht="24">
      <c r="A1016" s="35"/>
      <c r="B1016" s="36"/>
      <c r="C1016" s="247" t="s">
        <v>2677</v>
      </c>
      <c r="D1016" s="247" t="s">
        <v>250</v>
      </c>
      <c r="E1016" s="248" t="s">
        <v>4898</v>
      </c>
      <c r="F1016" s="249" t="s">
        <v>4899</v>
      </c>
      <c r="G1016" s="250" t="s">
        <v>442</v>
      </c>
      <c r="H1016" s="251">
        <v>7</v>
      </c>
      <c r="I1016" s="252"/>
      <c r="J1016" s="251">
        <f>ROUND(I1016*H1016,0)</f>
        <v>0</v>
      </c>
      <c r="K1016" s="249" t="s">
        <v>164</v>
      </c>
      <c r="L1016" s="253"/>
      <c r="M1016" s="254" t="s">
        <v>1</v>
      </c>
      <c r="N1016" s="255" t="s">
        <v>41</v>
      </c>
      <c r="O1016" s="72"/>
      <c r="P1016" s="195">
        <f>O1016*H1016</f>
        <v>0</v>
      </c>
      <c r="Q1016" s="195">
        <v>1.6E-2</v>
      </c>
      <c r="R1016" s="195">
        <f>Q1016*H1016</f>
        <v>0.112</v>
      </c>
      <c r="S1016" s="195">
        <v>0</v>
      </c>
      <c r="T1016" s="196">
        <f>S1016*H1016</f>
        <v>0</v>
      </c>
      <c r="U1016" s="35"/>
      <c r="V1016" s="35"/>
      <c r="W1016" s="35"/>
      <c r="X1016" s="35"/>
      <c r="Y1016" s="35"/>
      <c r="Z1016" s="35"/>
      <c r="AA1016" s="35"/>
      <c r="AB1016" s="35"/>
      <c r="AC1016" s="35"/>
      <c r="AD1016" s="35"/>
      <c r="AE1016" s="35"/>
      <c r="AR1016" s="197" t="s">
        <v>373</v>
      </c>
      <c r="AT1016" s="197" t="s">
        <v>250</v>
      </c>
      <c r="AU1016" s="197" t="s">
        <v>85</v>
      </c>
      <c r="AY1016" s="18" t="s">
        <v>158</v>
      </c>
      <c r="BE1016" s="198">
        <f>IF(N1016="základní",J1016,0)</f>
        <v>0</v>
      </c>
      <c r="BF1016" s="198">
        <f>IF(N1016="snížená",J1016,0)</f>
        <v>0</v>
      </c>
      <c r="BG1016" s="198">
        <f>IF(N1016="zákl. přenesená",J1016,0)</f>
        <v>0</v>
      </c>
      <c r="BH1016" s="198">
        <f>IF(N1016="sníž. přenesená",J1016,0)</f>
        <v>0</v>
      </c>
      <c r="BI1016" s="198">
        <f>IF(N1016="nulová",J1016,0)</f>
        <v>0</v>
      </c>
      <c r="BJ1016" s="18" t="s">
        <v>8</v>
      </c>
      <c r="BK1016" s="198">
        <f>ROUND(I1016*H1016,0)</f>
        <v>0</v>
      </c>
      <c r="BL1016" s="18" t="s">
        <v>283</v>
      </c>
      <c r="BM1016" s="197" t="s">
        <v>6528</v>
      </c>
    </row>
    <row r="1017" spans="1:65" s="13" customFormat="1" ht="11.25">
      <c r="B1017" s="204"/>
      <c r="C1017" s="205"/>
      <c r="D1017" s="199" t="s">
        <v>169</v>
      </c>
      <c r="E1017" s="206" t="s">
        <v>1</v>
      </c>
      <c r="F1017" s="207" t="s">
        <v>217</v>
      </c>
      <c r="G1017" s="205"/>
      <c r="H1017" s="208">
        <v>7</v>
      </c>
      <c r="I1017" s="209"/>
      <c r="J1017" s="205"/>
      <c r="K1017" s="205"/>
      <c r="L1017" s="210"/>
      <c r="M1017" s="211"/>
      <c r="N1017" s="212"/>
      <c r="O1017" s="212"/>
      <c r="P1017" s="212"/>
      <c r="Q1017" s="212"/>
      <c r="R1017" s="212"/>
      <c r="S1017" s="212"/>
      <c r="T1017" s="213"/>
      <c r="AT1017" s="214" t="s">
        <v>169</v>
      </c>
      <c r="AU1017" s="214" t="s">
        <v>85</v>
      </c>
      <c r="AV1017" s="13" t="s">
        <v>85</v>
      </c>
      <c r="AW1017" s="13" t="s">
        <v>32</v>
      </c>
      <c r="AX1017" s="13" t="s">
        <v>8</v>
      </c>
      <c r="AY1017" s="214" t="s">
        <v>158</v>
      </c>
    </row>
    <row r="1018" spans="1:65" s="2" customFormat="1" ht="36">
      <c r="A1018" s="35"/>
      <c r="B1018" s="36"/>
      <c r="C1018" s="187" t="s">
        <v>2681</v>
      </c>
      <c r="D1018" s="187" t="s">
        <v>160</v>
      </c>
      <c r="E1018" s="188" t="s">
        <v>4902</v>
      </c>
      <c r="F1018" s="189" t="s">
        <v>4903</v>
      </c>
      <c r="G1018" s="190" t="s">
        <v>442</v>
      </c>
      <c r="H1018" s="191">
        <v>6</v>
      </c>
      <c r="I1018" s="192"/>
      <c r="J1018" s="191">
        <f>ROUND(I1018*H1018,0)</f>
        <v>0</v>
      </c>
      <c r="K1018" s="189" t="s">
        <v>164</v>
      </c>
      <c r="L1018" s="40"/>
      <c r="M1018" s="193" t="s">
        <v>1</v>
      </c>
      <c r="N1018" s="194" t="s">
        <v>41</v>
      </c>
      <c r="O1018" s="72"/>
      <c r="P1018" s="195">
        <f>O1018*H1018</f>
        <v>0</v>
      </c>
      <c r="Q1018" s="195">
        <v>4.8000000000000001E-4</v>
      </c>
      <c r="R1018" s="195">
        <f>Q1018*H1018</f>
        <v>2.8800000000000002E-3</v>
      </c>
      <c r="S1018" s="195">
        <v>0</v>
      </c>
      <c r="T1018" s="196">
        <f>S1018*H1018</f>
        <v>0</v>
      </c>
      <c r="U1018" s="35"/>
      <c r="V1018" s="35"/>
      <c r="W1018" s="35"/>
      <c r="X1018" s="35"/>
      <c r="Y1018" s="35"/>
      <c r="Z1018" s="35"/>
      <c r="AA1018" s="35"/>
      <c r="AB1018" s="35"/>
      <c r="AC1018" s="35"/>
      <c r="AD1018" s="35"/>
      <c r="AE1018" s="35"/>
      <c r="AR1018" s="197" t="s">
        <v>283</v>
      </c>
      <c r="AT1018" s="197" t="s">
        <v>160</v>
      </c>
      <c r="AU1018" s="197" t="s">
        <v>85</v>
      </c>
      <c r="AY1018" s="18" t="s">
        <v>158</v>
      </c>
      <c r="BE1018" s="198">
        <f>IF(N1018="základní",J1018,0)</f>
        <v>0</v>
      </c>
      <c r="BF1018" s="198">
        <f>IF(N1018="snížená",J1018,0)</f>
        <v>0</v>
      </c>
      <c r="BG1018" s="198">
        <f>IF(N1018="zákl. přenesená",J1018,0)</f>
        <v>0</v>
      </c>
      <c r="BH1018" s="198">
        <f>IF(N1018="sníž. přenesená",J1018,0)</f>
        <v>0</v>
      </c>
      <c r="BI1018" s="198">
        <f>IF(N1018="nulová",J1018,0)</f>
        <v>0</v>
      </c>
      <c r="BJ1018" s="18" t="s">
        <v>8</v>
      </c>
      <c r="BK1018" s="198">
        <f>ROUND(I1018*H1018,0)</f>
        <v>0</v>
      </c>
      <c r="BL1018" s="18" t="s">
        <v>283</v>
      </c>
      <c r="BM1018" s="197" t="s">
        <v>6529</v>
      </c>
    </row>
    <row r="1019" spans="1:65" s="2" customFormat="1" ht="45">
      <c r="A1019" s="35"/>
      <c r="B1019" s="36"/>
      <c r="C1019" s="37"/>
      <c r="D1019" s="199" t="s">
        <v>167</v>
      </c>
      <c r="E1019" s="37"/>
      <c r="F1019" s="200" t="s">
        <v>4896</v>
      </c>
      <c r="G1019" s="37"/>
      <c r="H1019" s="37"/>
      <c r="I1019" s="201"/>
      <c r="J1019" s="37"/>
      <c r="K1019" s="37"/>
      <c r="L1019" s="40"/>
      <c r="M1019" s="202"/>
      <c r="N1019" s="203"/>
      <c r="O1019" s="72"/>
      <c r="P1019" s="72"/>
      <c r="Q1019" s="72"/>
      <c r="R1019" s="72"/>
      <c r="S1019" s="72"/>
      <c r="T1019" s="73"/>
      <c r="U1019" s="35"/>
      <c r="V1019" s="35"/>
      <c r="W1019" s="35"/>
      <c r="X1019" s="35"/>
      <c r="Y1019" s="35"/>
      <c r="Z1019" s="35"/>
      <c r="AA1019" s="35"/>
      <c r="AB1019" s="35"/>
      <c r="AC1019" s="35"/>
      <c r="AD1019" s="35"/>
      <c r="AE1019" s="35"/>
      <c r="AT1019" s="18" t="s">
        <v>167</v>
      </c>
      <c r="AU1019" s="18" t="s">
        <v>85</v>
      </c>
    </row>
    <row r="1020" spans="1:65" s="13" customFormat="1" ht="11.25">
      <c r="B1020" s="204"/>
      <c r="C1020" s="205"/>
      <c r="D1020" s="199" t="s">
        <v>169</v>
      </c>
      <c r="E1020" s="206" t="s">
        <v>1</v>
      </c>
      <c r="F1020" s="207" t="s">
        <v>6464</v>
      </c>
      <c r="G1020" s="205"/>
      <c r="H1020" s="208">
        <v>1</v>
      </c>
      <c r="I1020" s="209"/>
      <c r="J1020" s="205"/>
      <c r="K1020" s="205"/>
      <c r="L1020" s="210"/>
      <c r="M1020" s="211"/>
      <c r="N1020" s="212"/>
      <c r="O1020" s="212"/>
      <c r="P1020" s="212"/>
      <c r="Q1020" s="212"/>
      <c r="R1020" s="212"/>
      <c r="S1020" s="212"/>
      <c r="T1020" s="213"/>
      <c r="AT1020" s="214" t="s">
        <v>169</v>
      </c>
      <c r="AU1020" s="214" t="s">
        <v>85</v>
      </c>
      <c r="AV1020" s="13" t="s">
        <v>85</v>
      </c>
      <c r="AW1020" s="13" t="s">
        <v>32</v>
      </c>
      <c r="AX1020" s="13" t="s">
        <v>76</v>
      </c>
      <c r="AY1020" s="214" t="s">
        <v>158</v>
      </c>
    </row>
    <row r="1021" spans="1:65" s="13" customFormat="1" ht="11.25">
      <c r="B1021" s="204"/>
      <c r="C1021" s="205"/>
      <c r="D1021" s="199" t="s">
        <v>169</v>
      </c>
      <c r="E1021" s="206" t="s">
        <v>1</v>
      </c>
      <c r="F1021" s="207" t="s">
        <v>6465</v>
      </c>
      <c r="G1021" s="205"/>
      <c r="H1021" s="208">
        <v>2</v>
      </c>
      <c r="I1021" s="209"/>
      <c r="J1021" s="205"/>
      <c r="K1021" s="205"/>
      <c r="L1021" s="210"/>
      <c r="M1021" s="211"/>
      <c r="N1021" s="212"/>
      <c r="O1021" s="212"/>
      <c r="P1021" s="212"/>
      <c r="Q1021" s="212"/>
      <c r="R1021" s="212"/>
      <c r="S1021" s="212"/>
      <c r="T1021" s="213"/>
      <c r="AT1021" s="214" t="s">
        <v>169</v>
      </c>
      <c r="AU1021" s="214" t="s">
        <v>85</v>
      </c>
      <c r="AV1021" s="13" t="s">
        <v>85</v>
      </c>
      <c r="AW1021" s="13" t="s">
        <v>32</v>
      </c>
      <c r="AX1021" s="13" t="s">
        <v>76</v>
      </c>
      <c r="AY1021" s="214" t="s">
        <v>158</v>
      </c>
    </row>
    <row r="1022" spans="1:65" s="13" customFormat="1" ht="11.25">
      <c r="B1022" s="204"/>
      <c r="C1022" s="205"/>
      <c r="D1022" s="199" t="s">
        <v>169</v>
      </c>
      <c r="E1022" s="206" t="s">
        <v>1</v>
      </c>
      <c r="F1022" s="207" t="s">
        <v>6467</v>
      </c>
      <c r="G1022" s="205"/>
      <c r="H1022" s="208">
        <v>1</v>
      </c>
      <c r="I1022" s="209"/>
      <c r="J1022" s="205"/>
      <c r="K1022" s="205"/>
      <c r="L1022" s="210"/>
      <c r="M1022" s="211"/>
      <c r="N1022" s="212"/>
      <c r="O1022" s="212"/>
      <c r="P1022" s="212"/>
      <c r="Q1022" s="212"/>
      <c r="R1022" s="212"/>
      <c r="S1022" s="212"/>
      <c r="T1022" s="213"/>
      <c r="AT1022" s="214" t="s">
        <v>169</v>
      </c>
      <c r="AU1022" s="214" t="s">
        <v>85</v>
      </c>
      <c r="AV1022" s="13" t="s">
        <v>85</v>
      </c>
      <c r="AW1022" s="13" t="s">
        <v>32</v>
      </c>
      <c r="AX1022" s="13" t="s">
        <v>76</v>
      </c>
      <c r="AY1022" s="214" t="s">
        <v>158</v>
      </c>
    </row>
    <row r="1023" spans="1:65" s="13" customFormat="1" ht="11.25">
      <c r="B1023" s="204"/>
      <c r="C1023" s="205"/>
      <c r="D1023" s="199" t="s">
        <v>169</v>
      </c>
      <c r="E1023" s="206" t="s">
        <v>1</v>
      </c>
      <c r="F1023" s="207" t="s">
        <v>6468</v>
      </c>
      <c r="G1023" s="205"/>
      <c r="H1023" s="208">
        <v>2</v>
      </c>
      <c r="I1023" s="209"/>
      <c r="J1023" s="205"/>
      <c r="K1023" s="205"/>
      <c r="L1023" s="210"/>
      <c r="M1023" s="211"/>
      <c r="N1023" s="212"/>
      <c r="O1023" s="212"/>
      <c r="P1023" s="212"/>
      <c r="Q1023" s="212"/>
      <c r="R1023" s="212"/>
      <c r="S1023" s="212"/>
      <c r="T1023" s="213"/>
      <c r="AT1023" s="214" t="s">
        <v>169</v>
      </c>
      <c r="AU1023" s="214" t="s">
        <v>85</v>
      </c>
      <c r="AV1023" s="13" t="s">
        <v>85</v>
      </c>
      <c r="AW1023" s="13" t="s">
        <v>32</v>
      </c>
      <c r="AX1023" s="13" t="s">
        <v>76</v>
      </c>
      <c r="AY1023" s="214" t="s">
        <v>158</v>
      </c>
    </row>
    <row r="1024" spans="1:65" s="15" customFormat="1" ht="11.25">
      <c r="B1024" s="225"/>
      <c r="C1024" s="226"/>
      <c r="D1024" s="199" t="s">
        <v>169</v>
      </c>
      <c r="E1024" s="227" t="s">
        <v>1</v>
      </c>
      <c r="F1024" s="228" t="s">
        <v>4845</v>
      </c>
      <c r="G1024" s="226"/>
      <c r="H1024" s="229">
        <v>6</v>
      </c>
      <c r="I1024" s="230"/>
      <c r="J1024" s="226"/>
      <c r="K1024" s="226"/>
      <c r="L1024" s="231"/>
      <c r="M1024" s="232"/>
      <c r="N1024" s="233"/>
      <c r="O1024" s="233"/>
      <c r="P1024" s="233"/>
      <c r="Q1024" s="233"/>
      <c r="R1024" s="233"/>
      <c r="S1024" s="233"/>
      <c r="T1024" s="234"/>
      <c r="AT1024" s="235" t="s">
        <v>169</v>
      </c>
      <c r="AU1024" s="235" t="s">
        <v>85</v>
      </c>
      <c r="AV1024" s="15" t="s">
        <v>177</v>
      </c>
      <c r="AW1024" s="15" t="s">
        <v>32</v>
      </c>
      <c r="AX1024" s="15" t="s">
        <v>76</v>
      </c>
      <c r="AY1024" s="235" t="s">
        <v>158</v>
      </c>
    </row>
    <row r="1025" spans="1:65" s="16" customFormat="1" ht="11.25">
      <c r="B1025" s="236"/>
      <c r="C1025" s="237"/>
      <c r="D1025" s="199" t="s">
        <v>169</v>
      </c>
      <c r="E1025" s="238" t="s">
        <v>1</v>
      </c>
      <c r="F1025" s="239" t="s">
        <v>189</v>
      </c>
      <c r="G1025" s="237"/>
      <c r="H1025" s="240">
        <v>6</v>
      </c>
      <c r="I1025" s="241"/>
      <c r="J1025" s="237"/>
      <c r="K1025" s="237"/>
      <c r="L1025" s="242"/>
      <c r="M1025" s="243"/>
      <c r="N1025" s="244"/>
      <c r="O1025" s="244"/>
      <c r="P1025" s="244"/>
      <c r="Q1025" s="244"/>
      <c r="R1025" s="244"/>
      <c r="S1025" s="244"/>
      <c r="T1025" s="245"/>
      <c r="AT1025" s="246" t="s">
        <v>169</v>
      </c>
      <c r="AU1025" s="246" t="s">
        <v>85</v>
      </c>
      <c r="AV1025" s="16" t="s">
        <v>165</v>
      </c>
      <c r="AW1025" s="16" t="s">
        <v>32</v>
      </c>
      <c r="AX1025" s="16" t="s">
        <v>8</v>
      </c>
      <c r="AY1025" s="246" t="s">
        <v>158</v>
      </c>
    </row>
    <row r="1026" spans="1:65" s="2" customFormat="1" ht="24">
      <c r="A1026" s="35"/>
      <c r="B1026" s="36"/>
      <c r="C1026" s="247" t="s">
        <v>2685</v>
      </c>
      <c r="D1026" s="247" t="s">
        <v>250</v>
      </c>
      <c r="E1026" s="248" t="s">
        <v>4906</v>
      </c>
      <c r="F1026" s="249" t="s">
        <v>4907</v>
      </c>
      <c r="G1026" s="250" t="s">
        <v>442</v>
      </c>
      <c r="H1026" s="251">
        <v>1</v>
      </c>
      <c r="I1026" s="252"/>
      <c r="J1026" s="251">
        <f>ROUND(I1026*H1026,0)</f>
        <v>0</v>
      </c>
      <c r="K1026" s="249" t="s">
        <v>164</v>
      </c>
      <c r="L1026" s="253"/>
      <c r="M1026" s="254" t="s">
        <v>1</v>
      </c>
      <c r="N1026" s="255" t="s">
        <v>41</v>
      </c>
      <c r="O1026" s="72"/>
      <c r="P1026" s="195">
        <f>O1026*H1026</f>
        <v>0</v>
      </c>
      <c r="Q1026" s="195">
        <v>2.5999999999999999E-2</v>
      </c>
      <c r="R1026" s="195">
        <f>Q1026*H1026</f>
        <v>2.5999999999999999E-2</v>
      </c>
      <c r="S1026" s="195">
        <v>0</v>
      </c>
      <c r="T1026" s="196">
        <f>S1026*H1026</f>
        <v>0</v>
      </c>
      <c r="U1026" s="35"/>
      <c r="V1026" s="35"/>
      <c r="W1026" s="35"/>
      <c r="X1026" s="35"/>
      <c r="Y1026" s="35"/>
      <c r="Z1026" s="35"/>
      <c r="AA1026" s="35"/>
      <c r="AB1026" s="35"/>
      <c r="AC1026" s="35"/>
      <c r="AD1026" s="35"/>
      <c r="AE1026" s="35"/>
      <c r="AR1026" s="197" t="s">
        <v>373</v>
      </c>
      <c r="AT1026" s="197" t="s">
        <v>250</v>
      </c>
      <c r="AU1026" s="197" t="s">
        <v>85</v>
      </c>
      <c r="AY1026" s="18" t="s">
        <v>158</v>
      </c>
      <c r="BE1026" s="198">
        <f>IF(N1026="základní",J1026,0)</f>
        <v>0</v>
      </c>
      <c r="BF1026" s="198">
        <f>IF(N1026="snížená",J1026,0)</f>
        <v>0</v>
      </c>
      <c r="BG1026" s="198">
        <f>IF(N1026="zákl. přenesená",J1026,0)</f>
        <v>0</v>
      </c>
      <c r="BH1026" s="198">
        <f>IF(N1026="sníž. přenesená",J1026,0)</f>
        <v>0</v>
      </c>
      <c r="BI1026" s="198">
        <f>IF(N1026="nulová",J1026,0)</f>
        <v>0</v>
      </c>
      <c r="BJ1026" s="18" t="s">
        <v>8</v>
      </c>
      <c r="BK1026" s="198">
        <f>ROUND(I1026*H1026,0)</f>
        <v>0</v>
      </c>
      <c r="BL1026" s="18" t="s">
        <v>283</v>
      </c>
      <c r="BM1026" s="197" t="s">
        <v>6530</v>
      </c>
    </row>
    <row r="1027" spans="1:65" s="13" customFormat="1" ht="11.25">
      <c r="B1027" s="204"/>
      <c r="C1027" s="205"/>
      <c r="D1027" s="199" t="s">
        <v>169</v>
      </c>
      <c r="E1027" s="206" t="s">
        <v>1</v>
      </c>
      <c r="F1027" s="207" t="s">
        <v>8</v>
      </c>
      <c r="G1027" s="205"/>
      <c r="H1027" s="208">
        <v>1</v>
      </c>
      <c r="I1027" s="209"/>
      <c r="J1027" s="205"/>
      <c r="K1027" s="205"/>
      <c r="L1027" s="210"/>
      <c r="M1027" s="211"/>
      <c r="N1027" s="212"/>
      <c r="O1027" s="212"/>
      <c r="P1027" s="212"/>
      <c r="Q1027" s="212"/>
      <c r="R1027" s="212"/>
      <c r="S1027" s="212"/>
      <c r="T1027" s="213"/>
      <c r="AT1027" s="214" t="s">
        <v>169</v>
      </c>
      <c r="AU1027" s="214" t="s">
        <v>85</v>
      </c>
      <c r="AV1027" s="13" t="s">
        <v>85</v>
      </c>
      <c r="AW1027" s="13" t="s">
        <v>32</v>
      </c>
      <c r="AX1027" s="13" t="s">
        <v>8</v>
      </c>
      <c r="AY1027" s="214" t="s">
        <v>158</v>
      </c>
    </row>
    <row r="1028" spans="1:65" s="2" customFormat="1" ht="36">
      <c r="A1028" s="35"/>
      <c r="B1028" s="36"/>
      <c r="C1028" s="187" t="s">
        <v>2689</v>
      </c>
      <c r="D1028" s="187" t="s">
        <v>160</v>
      </c>
      <c r="E1028" s="188" t="s">
        <v>4910</v>
      </c>
      <c r="F1028" s="189" t="s">
        <v>4911</v>
      </c>
      <c r="G1028" s="190" t="s">
        <v>442</v>
      </c>
      <c r="H1028" s="191">
        <v>2</v>
      </c>
      <c r="I1028" s="192"/>
      <c r="J1028" s="191">
        <f>ROUND(I1028*H1028,0)</f>
        <v>0</v>
      </c>
      <c r="K1028" s="189" t="s">
        <v>164</v>
      </c>
      <c r="L1028" s="40"/>
      <c r="M1028" s="193" t="s">
        <v>1</v>
      </c>
      <c r="N1028" s="194" t="s">
        <v>41</v>
      </c>
      <c r="O1028" s="72"/>
      <c r="P1028" s="195">
        <f>O1028*H1028</f>
        <v>0</v>
      </c>
      <c r="Q1028" s="195">
        <v>4.0000000000000002E-4</v>
      </c>
      <c r="R1028" s="195">
        <f>Q1028*H1028</f>
        <v>8.0000000000000004E-4</v>
      </c>
      <c r="S1028" s="195">
        <v>0</v>
      </c>
      <c r="T1028" s="196">
        <f>S1028*H1028</f>
        <v>0</v>
      </c>
      <c r="U1028" s="35"/>
      <c r="V1028" s="35"/>
      <c r="W1028" s="35"/>
      <c r="X1028" s="35"/>
      <c r="Y1028" s="35"/>
      <c r="Z1028" s="35"/>
      <c r="AA1028" s="35"/>
      <c r="AB1028" s="35"/>
      <c r="AC1028" s="35"/>
      <c r="AD1028" s="35"/>
      <c r="AE1028" s="35"/>
      <c r="AR1028" s="197" t="s">
        <v>283</v>
      </c>
      <c r="AT1028" s="197" t="s">
        <v>160</v>
      </c>
      <c r="AU1028" s="197" t="s">
        <v>85</v>
      </c>
      <c r="AY1028" s="18" t="s">
        <v>158</v>
      </c>
      <c r="BE1028" s="198">
        <f>IF(N1028="základní",J1028,0)</f>
        <v>0</v>
      </c>
      <c r="BF1028" s="198">
        <f>IF(N1028="snížená",J1028,0)</f>
        <v>0</v>
      </c>
      <c r="BG1028" s="198">
        <f>IF(N1028="zákl. přenesená",J1028,0)</f>
        <v>0</v>
      </c>
      <c r="BH1028" s="198">
        <f>IF(N1028="sníž. přenesená",J1028,0)</f>
        <v>0</v>
      </c>
      <c r="BI1028" s="198">
        <f>IF(N1028="nulová",J1028,0)</f>
        <v>0</v>
      </c>
      <c r="BJ1028" s="18" t="s">
        <v>8</v>
      </c>
      <c r="BK1028" s="198">
        <f>ROUND(I1028*H1028,0)</f>
        <v>0</v>
      </c>
      <c r="BL1028" s="18" t="s">
        <v>283</v>
      </c>
      <c r="BM1028" s="197" t="s">
        <v>6531</v>
      </c>
    </row>
    <row r="1029" spans="1:65" s="2" customFormat="1" ht="45">
      <c r="A1029" s="35"/>
      <c r="B1029" s="36"/>
      <c r="C1029" s="37"/>
      <c r="D1029" s="199" t="s">
        <v>167</v>
      </c>
      <c r="E1029" s="37"/>
      <c r="F1029" s="200" t="s">
        <v>4896</v>
      </c>
      <c r="G1029" s="37"/>
      <c r="H1029" s="37"/>
      <c r="I1029" s="201"/>
      <c r="J1029" s="37"/>
      <c r="K1029" s="37"/>
      <c r="L1029" s="40"/>
      <c r="M1029" s="202"/>
      <c r="N1029" s="203"/>
      <c r="O1029" s="72"/>
      <c r="P1029" s="72"/>
      <c r="Q1029" s="72"/>
      <c r="R1029" s="72"/>
      <c r="S1029" s="72"/>
      <c r="T1029" s="73"/>
      <c r="U1029" s="35"/>
      <c r="V1029" s="35"/>
      <c r="W1029" s="35"/>
      <c r="X1029" s="35"/>
      <c r="Y1029" s="35"/>
      <c r="Z1029" s="35"/>
      <c r="AA1029" s="35"/>
      <c r="AB1029" s="35"/>
      <c r="AC1029" s="35"/>
      <c r="AD1029" s="35"/>
      <c r="AE1029" s="35"/>
      <c r="AT1029" s="18" t="s">
        <v>167</v>
      </c>
      <c r="AU1029" s="18" t="s">
        <v>85</v>
      </c>
    </row>
    <row r="1030" spans="1:65" s="13" customFormat="1" ht="11.25">
      <c r="B1030" s="204"/>
      <c r="C1030" s="205"/>
      <c r="D1030" s="199" t="s">
        <v>169</v>
      </c>
      <c r="E1030" s="206" t="s">
        <v>1</v>
      </c>
      <c r="F1030" s="207" t="s">
        <v>6501</v>
      </c>
      <c r="G1030" s="205"/>
      <c r="H1030" s="208">
        <v>2</v>
      </c>
      <c r="I1030" s="209"/>
      <c r="J1030" s="205"/>
      <c r="K1030" s="205"/>
      <c r="L1030" s="210"/>
      <c r="M1030" s="211"/>
      <c r="N1030" s="212"/>
      <c r="O1030" s="212"/>
      <c r="P1030" s="212"/>
      <c r="Q1030" s="212"/>
      <c r="R1030" s="212"/>
      <c r="S1030" s="212"/>
      <c r="T1030" s="213"/>
      <c r="AT1030" s="214" t="s">
        <v>169</v>
      </c>
      <c r="AU1030" s="214" t="s">
        <v>85</v>
      </c>
      <c r="AV1030" s="13" t="s">
        <v>85</v>
      </c>
      <c r="AW1030" s="13" t="s">
        <v>32</v>
      </c>
      <c r="AX1030" s="13" t="s">
        <v>76</v>
      </c>
      <c r="AY1030" s="214" t="s">
        <v>158</v>
      </c>
    </row>
    <row r="1031" spans="1:65" s="16" customFormat="1" ht="11.25">
      <c r="B1031" s="236"/>
      <c r="C1031" s="237"/>
      <c r="D1031" s="199" t="s">
        <v>169</v>
      </c>
      <c r="E1031" s="238" t="s">
        <v>1</v>
      </c>
      <c r="F1031" s="239" t="s">
        <v>189</v>
      </c>
      <c r="G1031" s="237"/>
      <c r="H1031" s="240">
        <v>2</v>
      </c>
      <c r="I1031" s="241"/>
      <c r="J1031" s="237"/>
      <c r="K1031" s="237"/>
      <c r="L1031" s="242"/>
      <c r="M1031" s="243"/>
      <c r="N1031" s="244"/>
      <c r="O1031" s="244"/>
      <c r="P1031" s="244"/>
      <c r="Q1031" s="244"/>
      <c r="R1031" s="244"/>
      <c r="S1031" s="244"/>
      <c r="T1031" s="245"/>
      <c r="AT1031" s="246" t="s">
        <v>169</v>
      </c>
      <c r="AU1031" s="246" t="s">
        <v>85</v>
      </c>
      <c r="AV1031" s="16" t="s">
        <v>165</v>
      </c>
      <c r="AW1031" s="16" t="s">
        <v>32</v>
      </c>
      <c r="AX1031" s="16" t="s">
        <v>8</v>
      </c>
      <c r="AY1031" s="246" t="s">
        <v>158</v>
      </c>
    </row>
    <row r="1032" spans="1:65" s="2" customFormat="1" ht="24">
      <c r="A1032" s="35"/>
      <c r="B1032" s="36"/>
      <c r="C1032" s="247" t="s">
        <v>2693</v>
      </c>
      <c r="D1032" s="247" t="s">
        <v>250</v>
      </c>
      <c r="E1032" s="248" t="s">
        <v>4916</v>
      </c>
      <c r="F1032" s="249" t="s">
        <v>4917</v>
      </c>
      <c r="G1032" s="250" t="s">
        <v>442</v>
      </c>
      <c r="H1032" s="251">
        <v>2</v>
      </c>
      <c r="I1032" s="252"/>
      <c r="J1032" s="251">
        <f>ROUND(I1032*H1032,0)</f>
        <v>0</v>
      </c>
      <c r="K1032" s="249" t="s">
        <v>164</v>
      </c>
      <c r="L1032" s="253"/>
      <c r="M1032" s="254" t="s">
        <v>1</v>
      </c>
      <c r="N1032" s="255" t="s">
        <v>41</v>
      </c>
      <c r="O1032" s="72"/>
      <c r="P1032" s="195">
        <f>O1032*H1032</f>
        <v>0</v>
      </c>
      <c r="Q1032" s="195">
        <v>1.7000000000000001E-2</v>
      </c>
      <c r="R1032" s="195">
        <f>Q1032*H1032</f>
        <v>3.4000000000000002E-2</v>
      </c>
      <c r="S1032" s="195">
        <v>0</v>
      </c>
      <c r="T1032" s="196">
        <f>S1032*H1032</f>
        <v>0</v>
      </c>
      <c r="U1032" s="35"/>
      <c r="V1032" s="35"/>
      <c r="W1032" s="35"/>
      <c r="X1032" s="35"/>
      <c r="Y1032" s="35"/>
      <c r="Z1032" s="35"/>
      <c r="AA1032" s="35"/>
      <c r="AB1032" s="35"/>
      <c r="AC1032" s="35"/>
      <c r="AD1032" s="35"/>
      <c r="AE1032" s="35"/>
      <c r="AR1032" s="197" t="s">
        <v>373</v>
      </c>
      <c r="AT1032" s="197" t="s">
        <v>250</v>
      </c>
      <c r="AU1032" s="197" t="s">
        <v>85</v>
      </c>
      <c r="AY1032" s="18" t="s">
        <v>158</v>
      </c>
      <c r="BE1032" s="198">
        <f>IF(N1032="základní",J1032,0)</f>
        <v>0</v>
      </c>
      <c r="BF1032" s="198">
        <f>IF(N1032="snížená",J1032,0)</f>
        <v>0</v>
      </c>
      <c r="BG1032" s="198">
        <f>IF(N1032="zákl. přenesená",J1032,0)</f>
        <v>0</v>
      </c>
      <c r="BH1032" s="198">
        <f>IF(N1032="sníž. přenesená",J1032,0)</f>
        <v>0</v>
      </c>
      <c r="BI1032" s="198">
        <f>IF(N1032="nulová",J1032,0)</f>
        <v>0</v>
      </c>
      <c r="BJ1032" s="18" t="s">
        <v>8</v>
      </c>
      <c r="BK1032" s="198">
        <f>ROUND(I1032*H1032,0)</f>
        <v>0</v>
      </c>
      <c r="BL1032" s="18" t="s">
        <v>283</v>
      </c>
      <c r="BM1032" s="197" t="s">
        <v>6532</v>
      </c>
    </row>
    <row r="1033" spans="1:65" s="13" customFormat="1" ht="11.25">
      <c r="B1033" s="204"/>
      <c r="C1033" s="205"/>
      <c r="D1033" s="199" t="s">
        <v>169</v>
      </c>
      <c r="E1033" s="206" t="s">
        <v>1</v>
      </c>
      <c r="F1033" s="207" t="s">
        <v>85</v>
      </c>
      <c r="G1033" s="205"/>
      <c r="H1033" s="208">
        <v>2</v>
      </c>
      <c r="I1033" s="209"/>
      <c r="J1033" s="205"/>
      <c r="K1033" s="205"/>
      <c r="L1033" s="210"/>
      <c r="M1033" s="211"/>
      <c r="N1033" s="212"/>
      <c r="O1033" s="212"/>
      <c r="P1033" s="212"/>
      <c r="Q1033" s="212"/>
      <c r="R1033" s="212"/>
      <c r="S1033" s="212"/>
      <c r="T1033" s="213"/>
      <c r="AT1033" s="214" t="s">
        <v>169</v>
      </c>
      <c r="AU1033" s="214" t="s">
        <v>85</v>
      </c>
      <c r="AV1033" s="13" t="s">
        <v>85</v>
      </c>
      <c r="AW1033" s="13" t="s">
        <v>32</v>
      </c>
      <c r="AX1033" s="13" t="s">
        <v>8</v>
      </c>
      <c r="AY1033" s="214" t="s">
        <v>158</v>
      </c>
    </row>
    <row r="1034" spans="1:65" s="2" customFormat="1" ht="44.25" customHeight="1">
      <c r="A1034" s="35"/>
      <c r="B1034" s="36"/>
      <c r="C1034" s="187" t="s">
        <v>2697</v>
      </c>
      <c r="D1034" s="187" t="s">
        <v>160</v>
      </c>
      <c r="E1034" s="188" t="s">
        <v>6533</v>
      </c>
      <c r="F1034" s="189" t="s">
        <v>6534</v>
      </c>
      <c r="G1034" s="190" t="s">
        <v>442</v>
      </c>
      <c r="H1034" s="191">
        <v>1</v>
      </c>
      <c r="I1034" s="192"/>
      <c r="J1034" s="191">
        <f>ROUND(I1034*H1034,0)</f>
        <v>0</v>
      </c>
      <c r="K1034" s="189" t="s">
        <v>164</v>
      </c>
      <c r="L1034" s="40"/>
      <c r="M1034" s="193" t="s">
        <v>1</v>
      </c>
      <c r="N1034" s="194" t="s">
        <v>41</v>
      </c>
      <c r="O1034" s="72"/>
      <c r="P1034" s="195">
        <f>O1034*H1034</f>
        <v>0</v>
      </c>
      <c r="Q1034" s="195">
        <v>4.0999999999999999E-4</v>
      </c>
      <c r="R1034" s="195">
        <f>Q1034*H1034</f>
        <v>4.0999999999999999E-4</v>
      </c>
      <c r="S1034" s="195">
        <v>0</v>
      </c>
      <c r="T1034" s="196">
        <f>S1034*H1034</f>
        <v>0</v>
      </c>
      <c r="U1034" s="35"/>
      <c r="V1034" s="35"/>
      <c r="W1034" s="35"/>
      <c r="X1034" s="35"/>
      <c r="Y1034" s="35"/>
      <c r="Z1034" s="35"/>
      <c r="AA1034" s="35"/>
      <c r="AB1034" s="35"/>
      <c r="AC1034" s="35"/>
      <c r="AD1034" s="35"/>
      <c r="AE1034" s="35"/>
      <c r="AR1034" s="197" t="s">
        <v>283</v>
      </c>
      <c r="AT1034" s="197" t="s">
        <v>160</v>
      </c>
      <c r="AU1034" s="197" t="s">
        <v>85</v>
      </c>
      <c r="AY1034" s="18" t="s">
        <v>158</v>
      </c>
      <c r="BE1034" s="198">
        <f>IF(N1034="základní",J1034,0)</f>
        <v>0</v>
      </c>
      <c r="BF1034" s="198">
        <f>IF(N1034="snížená",J1034,0)</f>
        <v>0</v>
      </c>
      <c r="BG1034" s="198">
        <f>IF(N1034="zákl. přenesená",J1034,0)</f>
        <v>0</v>
      </c>
      <c r="BH1034" s="198">
        <f>IF(N1034="sníž. přenesená",J1034,0)</f>
        <v>0</v>
      </c>
      <c r="BI1034" s="198">
        <f>IF(N1034="nulová",J1034,0)</f>
        <v>0</v>
      </c>
      <c r="BJ1034" s="18" t="s">
        <v>8</v>
      </c>
      <c r="BK1034" s="198">
        <f>ROUND(I1034*H1034,0)</f>
        <v>0</v>
      </c>
      <c r="BL1034" s="18" t="s">
        <v>283</v>
      </c>
      <c r="BM1034" s="197" t="s">
        <v>6535</v>
      </c>
    </row>
    <row r="1035" spans="1:65" s="2" customFormat="1" ht="45">
      <c r="A1035" s="35"/>
      <c r="B1035" s="36"/>
      <c r="C1035" s="37"/>
      <c r="D1035" s="199" t="s">
        <v>167</v>
      </c>
      <c r="E1035" s="37"/>
      <c r="F1035" s="200" t="s">
        <v>4896</v>
      </c>
      <c r="G1035" s="37"/>
      <c r="H1035" s="37"/>
      <c r="I1035" s="201"/>
      <c r="J1035" s="37"/>
      <c r="K1035" s="37"/>
      <c r="L1035" s="40"/>
      <c r="M1035" s="202"/>
      <c r="N1035" s="203"/>
      <c r="O1035" s="72"/>
      <c r="P1035" s="72"/>
      <c r="Q1035" s="72"/>
      <c r="R1035" s="72"/>
      <c r="S1035" s="72"/>
      <c r="T1035" s="73"/>
      <c r="U1035" s="35"/>
      <c r="V1035" s="35"/>
      <c r="W1035" s="35"/>
      <c r="X1035" s="35"/>
      <c r="Y1035" s="35"/>
      <c r="Z1035" s="35"/>
      <c r="AA1035" s="35"/>
      <c r="AB1035" s="35"/>
      <c r="AC1035" s="35"/>
      <c r="AD1035" s="35"/>
      <c r="AE1035" s="35"/>
      <c r="AT1035" s="18" t="s">
        <v>167</v>
      </c>
      <c r="AU1035" s="18" t="s">
        <v>85</v>
      </c>
    </row>
    <row r="1036" spans="1:65" s="13" customFormat="1" ht="11.25">
      <c r="B1036" s="204"/>
      <c r="C1036" s="205"/>
      <c r="D1036" s="199" t="s">
        <v>169</v>
      </c>
      <c r="E1036" s="206" t="s">
        <v>1</v>
      </c>
      <c r="F1036" s="207" t="s">
        <v>6506</v>
      </c>
      <c r="G1036" s="205"/>
      <c r="H1036" s="208">
        <v>1</v>
      </c>
      <c r="I1036" s="209"/>
      <c r="J1036" s="205"/>
      <c r="K1036" s="205"/>
      <c r="L1036" s="210"/>
      <c r="M1036" s="211"/>
      <c r="N1036" s="212"/>
      <c r="O1036" s="212"/>
      <c r="P1036" s="212"/>
      <c r="Q1036" s="212"/>
      <c r="R1036" s="212"/>
      <c r="S1036" s="212"/>
      <c r="T1036" s="213"/>
      <c r="AT1036" s="214" t="s">
        <v>169</v>
      </c>
      <c r="AU1036" s="214" t="s">
        <v>85</v>
      </c>
      <c r="AV1036" s="13" t="s">
        <v>85</v>
      </c>
      <c r="AW1036" s="13" t="s">
        <v>32</v>
      </c>
      <c r="AX1036" s="13" t="s">
        <v>76</v>
      </c>
      <c r="AY1036" s="214" t="s">
        <v>158</v>
      </c>
    </row>
    <row r="1037" spans="1:65" s="16" customFormat="1" ht="11.25">
      <c r="B1037" s="236"/>
      <c r="C1037" s="237"/>
      <c r="D1037" s="199" t="s">
        <v>169</v>
      </c>
      <c r="E1037" s="238" t="s">
        <v>1</v>
      </c>
      <c r="F1037" s="239" t="s">
        <v>189</v>
      </c>
      <c r="G1037" s="237"/>
      <c r="H1037" s="240">
        <v>1</v>
      </c>
      <c r="I1037" s="241"/>
      <c r="J1037" s="237"/>
      <c r="K1037" s="237"/>
      <c r="L1037" s="242"/>
      <c r="M1037" s="243"/>
      <c r="N1037" s="244"/>
      <c r="O1037" s="244"/>
      <c r="P1037" s="244"/>
      <c r="Q1037" s="244"/>
      <c r="R1037" s="244"/>
      <c r="S1037" s="244"/>
      <c r="T1037" s="245"/>
      <c r="AT1037" s="246" t="s">
        <v>169</v>
      </c>
      <c r="AU1037" s="246" t="s">
        <v>85</v>
      </c>
      <c r="AV1037" s="16" t="s">
        <v>165</v>
      </c>
      <c r="AW1037" s="16" t="s">
        <v>32</v>
      </c>
      <c r="AX1037" s="16" t="s">
        <v>8</v>
      </c>
      <c r="AY1037" s="246" t="s">
        <v>158</v>
      </c>
    </row>
    <row r="1038" spans="1:65" s="2" customFormat="1" ht="24">
      <c r="A1038" s="35"/>
      <c r="B1038" s="36"/>
      <c r="C1038" s="247" t="s">
        <v>2701</v>
      </c>
      <c r="D1038" s="247" t="s">
        <v>250</v>
      </c>
      <c r="E1038" s="248" t="s">
        <v>6536</v>
      </c>
      <c r="F1038" s="249" t="s">
        <v>6537</v>
      </c>
      <c r="G1038" s="250" t="s">
        <v>442</v>
      </c>
      <c r="H1038" s="251">
        <v>1</v>
      </c>
      <c r="I1038" s="252"/>
      <c r="J1038" s="251">
        <f>ROUND(I1038*H1038,0)</f>
        <v>0</v>
      </c>
      <c r="K1038" s="249" t="s">
        <v>164</v>
      </c>
      <c r="L1038" s="253"/>
      <c r="M1038" s="254" t="s">
        <v>1</v>
      </c>
      <c r="N1038" s="255" t="s">
        <v>41</v>
      </c>
      <c r="O1038" s="72"/>
      <c r="P1038" s="195">
        <f>O1038*H1038</f>
        <v>0</v>
      </c>
      <c r="Q1038" s="195">
        <v>2.7E-2</v>
      </c>
      <c r="R1038" s="195">
        <f>Q1038*H1038</f>
        <v>2.7E-2</v>
      </c>
      <c r="S1038" s="195">
        <v>0</v>
      </c>
      <c r="T1038" s="196">
        <f>S1038*H1038</f>
        <v>0</v>
      </c>
      <c r="U1038" s="35"/>
      <c r="V1038" s="35"/>
      <c r="W1038" s="35"/>
      <c r="X1038" s="35"/>
      <c r="Y1038" s="35"/>
      <c r="Z1038" s="35"/>
      <c r="AA1038" s="35"/>
      <c r="AB1038" s="35"/>
      <c r="AC1038" s="35"/>
      <c r="AD1038" s="35"/>
      <c r="AE1038" s="35"/>
      <c r="AR1038" s="197" t="s">
        <v>373</v>
      </c>
      <c r="AT1038" s="197" t="s">
        <v>250</v>
      </c>
      <c r="AU1038" s="197" t="s">
        <v>85</v>
      </c>
      <c r="AY1038" s="18" t="s">
        <v>158</v>
      </c>
      <c r="BE1038" s="198">
        <f>IF(N1038="základní",J1038,0)</f>
        <v>0</v>
      </c>
      <c r="BF1038" s="198">
        <f>IF(N1038="snížená",J1038,0)</f>
        <v>0</v>
      </c>
      <c r="BG1038" s="198">
        <f>IF(N1038="zákl. přenesená",J1038,0)</f>
        <v>0</v>
      </c>
      <c r="BH1038" s="198">
        <f>IF(N1038="sníž. přenesená",J1038,0)</f>
        <v>0</v>
      </c>
      <c r="BI1038" s="198">
        <f>IF(N1038="nulová",J1038,0)</f>
        <v>0</v>
      </c>
      <c r="BJ1038" s="18" t="s">
        <v>8</v>
      </c>
      <c r="BK1038" s="198">
        <f>ROUND(I1038*H1038,0)</f>
        <v>0</v>
      </c>
      <c r="BL1038" s="18" t="s">
        <v>283</v>
      </c>
      <c r="BM1038" s="197" t="s">
        <v>6538</v>
      </c>
    </row>
    <row r="1039" spans="1:65" s="13" customFormat="1" ht="11.25">
      <c r="B1039" s="204"/>
      <c r="C1039" s="205"/>
      <c r="D1039" s="199" t="s">
        <v>169</v>
      </c>
      <c r="E1039" s="206" t="s">
        <v>1</v>
      </c>
      <c r="F1039" s="207" t="s">
        <v>6506</v>
      </c>
      <c r="G1039" s="205"/>
      <c r="H1039" s="208">
        <v>1</v>
      </c>
      <c r="I1039" s="209"/>
      <c r="J1039" s="205"/>
      <c r="K1039" s="205"/>
      <c r="L1039" s="210"/>
      <c r="M1039" s="211"/>
      <c r="N1039" s="212"/>
      <c r="O1039" s="212"/>
      <c r="P1039" s="212"/>
      <c r="Q1039" s="212"/>
      <c r="R1039" s="212"/>
      <c r="S1039" s="212"/>
      <c r="T1039" s="213"/>
      <c r="AT1039" s="214" t="s">
        <v>169</v>
      </c>
      <c r="AU1039" s="214" t="s">
        <v>85</v>
      </c>
      <c r="AV1039" s="13" t="s">
        <v>85</v>
      </c>
      <c r="AW1039" s="13" t="s">
        <v>32</v>
      </c>
      <c r="AX1039" s="13" t="s">
        <v>76</v>
      </c>
      <c r="AY1039" s="214" t="s">
        <v>158</v>
      </c>
    </row>
    <row r="1040" spans="1:65" s="16" customFormat="1" ht="11.25">
      <c r="B1040" s="236"/>
      <c r="C1040" s="237"/>
      <c r="D1040" s="199" t="s">
        <v>169</v>
      </c>
      <c r="E1040" s="238" t="s">
        <v>1</v>
      </c>
      <c r="F1040" s="239" t="s">
        <v>189</v>
      </c>
      <c r="G1040" s="237"/>
      <c r="H1040" s="240">
        <v>1</v>
      </c>
      <c r="I1040" s="241"/>
      <c r="J1040" s="237"/>
      <c r="K1040" s="237"/>
      <c r="L1040" s="242"/>
      <c r="M1040" s="243"/>
      <c r="N1040" s="244"/>
      <c r="O1040" s="244"/>
      <c r="P1040" s="244"/>
      <c r="Q1040" s="244"/>
      <c r="R1040" s="244"/>
      <c r="S1040" s="244"/>
      <c r="T1040" s="245"/>
      <c r="AT1040" s="246" t="s">
        <v>169</v>
      </c>
      <c r="AU1040" s="246" t="s">
        <v>85</v>
      </c>
      <c r="AV1040" s="16" t="s">
        <v>165</v>
      </c>
      <c r="AW1040" s="16" t="s">
        <v>32</v>
      </c>
      <c r="AX1040" s="16" t="s">
        <v>8</v>
      </c>
      <c r="AY1040" s="246" t="s">
        <v>158</v>
      </c>
    </row>
    <row r="1041" spans="1:65" s="2" customFormat="1" ht="36">
      <c r="A1041" s="35"/>
      <c r="B1041" s="36"/>
      <c r="C1041" s="187" t="s">
        <v>2705</v>
      </c>
      <c r="D1041" s="187" t="s">
        <v>160</v>
      </c>
      <c r="E1041" s="188" t="s">
        <v>4920</v>
      </c>
      <c r="F1041" s="189" t="s">
        <v>4921</v>
      </c>
      <c r="G1041" s="190" t="s">
        <v>442</v>
      </c>
      <c r="H1041" s="191">
        <v>1</v>
      </c>
      <c r="I1041" s="192"/>
      <c r="J1041" s="191">
        <f>ROUND(I1041*H1041,0)</f>
        <v>0</v>
      </c>
      <c r="K1041" s="189" t="s">
        <v>164</v>
      </c>
      <c r="L1041" s="40"/>
      <c r="M1041" s="193" t="s">
        <v>1</v>
      </c>
      <c r="N1041" s="194" t="s">
        <v>41</v>
      </c>
      <c r="O1041" s="72"/>
      <c r="P1041" s="195">
        <f>O1041*H1041</f>
        <v>0</v>
      </c>
      <c r="Q1041" s="195">
        <v>4.0999999999999999E-4</v>
      </c>
      <c r="R1041" s="195">
        <f>Q1041*H1041</f>
        <v>4.0999999999999999E-4</v>
      </c>
      <c r="S1041" s="195">
        <v>0</v>
      </c>
      <c r="T1041" s="196">
        <f>S1041*H1041</f>
        <v>0</v>
      </c>
      <c r="U1041" s="35"/>
      <c r="V1041" s="35"/>
      <c r="W1041" s="35"/>
      <c r="X1041" s="35"/>
      <c r="Y1041" s="35"/>
      <c r="Z1041" s="35"/>
      <c r="AA1041" s="35"/>
      <c r="AB1041" s="35"/>
      <c r="AC1041" s="35"/>
      <c r="AD1041" s="35"/>
      <c r="AE1041" s="35"/>
      <c r="AR1041" s="197" t="s">
        <v>283</v>
      </c>
      <c r="AT1041" s="197" t="s">
        <v>160</v>
      </c>
      <c r="AU1041" s="197" t="s">
        <v>85</v>
      </c>
      <c r="AY1041" s="18" t="s">
        <v>158</v>
      </c>
      <c r="BE1041" s="198">
        <f>IF(N1041="základní",J1041,0)</f>
        <v>0</v>
      </c>
      <c r="BF1041" s="198">
        <f>IF(N1041="snížená",J1041,0)</f>
        <v>0</v>
      </c>
      <c r="BG1041" s="198">
        <f>IF(N1041="zákl. přenesená",J1041,0)</f>
        <v>0</v>
      </c>
      <c r="BH1041" s="198">
        <f>IF(N1041="sníž. přenesená",J1041,0)</f>
        <v>0</v>
      </c>
      <c r="BI1041" s="198">
        <f>IF(N1041="nulová",J1041,0)</f>
        <v>0</v>
      </c>
      <c r="BJ1041" s="18" t="s">
        <v>8</v>
      </c>
      <c r="BK1041" s="198">
        <f>ROUND(I1041*H1041,0)</f>
        <v>0</v>
      </c>
      <c r="BL1041" s="18" t="s">
        <v>283</v>
      </c>
      <c r="BM1041" s="197" t="s">
        <v>6539</v>
      </c>
    </row>
    <row r="1042" spans="1:65" s="2" customFormat="1" ht="45">
      <c r="A1042" s="35"/>
      <c r="B1042" s="36"/>
      <c r="C1042" s="37"/>
      <c r="D1042" s="199" t="s">
        <v>167</v>
      </c>
      <c r="E1042" s="37"/>
      <c r="F1042" s="200" t="s">
        <v>4896</v>
      </c>
      <c r="G1042" s="37"/>
      <c r="H1042" s="37"/>
      <c r="I1042" s="201"/>
      <c r="J1042" s="37"/>
      <c r="K1042" s="37"/>
      <c r="L1042" s="40"/>
      <c r="M1042" s="202"/>
      <c r="N1042" s="203"/>
      <c r="O1042" s="72"/>
      <c r="P1042" s="72"/>
      <c r="Q1042" s="72"/>
      <c r="R1042" s="72"/>
      <c r="S1042" s="72"/>
      <c r="T1042" s="73"/>
      <c r="U1042" s="35"/>
      <c r="V1042" s="35"/>
      <c r="W1042" s="35"/>
      <c r="X1042" s="35"/>
      <c r="Y1042" s="35"/>
      <c r="Z1042" s="35"/>
      <c r="AA1042" s="35"/>
      <c r="AB1042" s="35"/>
      <c r="AC1042" s="35"/>
      <c r="AD1042" s="35"/>
      <c r="AE1042" s="35"/>
      <c r="AT1042" s="18" t="s">
        <v>167</v>
      </c>
      <c r="AU1042" s="18" t="s">
        <v>85</v>
      </c>
    </row>
    <row r="1043" spans="1:65" s="13" customFormat="1" ht="11.25">
      <c r="B1043" s="204"/>
      <c r="C1043" s="205"/>
      <c r="D1043" s="199" t="s">
        <v>169</v>
      </c>
      <c r="E1043" s="206" t="s">
        <v>1</v>
      </c>
      <c r="F1043" s="207" t="s">
        <v>6511</v>
      </c>
      <c r="G1043" s="205"/>
      <c r="H1043" s="208">
        <v>1</v>
      </c>
      <c r="I1043" s="209"/>
      <c r="J1043" s="205"/>
      <c r="K1043" s="205"/>
      <c r="L1043" s="210"/>
      <c r="M1043" s="211"/>
      <c r="N1043" s="212"/>
      <c r="O1043" s="212"/>
      <c r="P1043" s="212"/>
      <c r="Q1043" s="212"/>
      <c r="R1043" s="212"/>
      <c r="S1043" s="212"/>
      <c r="T1043" s="213"/>
      <c r="AT1043" s="214" t="s">
        <v>169</v>
      </c>
      <c r="AU1043" s="214" t="s">
        <v>85</v>
      </c>
      <c r="AV1043" s="13" t="s">
        <v>85</v>
      </c>
      <c r="AW1043" s="13" t="s">
        <v>32</v>
      </c>
      <c r="AX1043" s="13" t="s">
        <v>76</v>
      </c>
      <c r="AY1043" s="214" t="s">
        <v>158</v>
      </c>
    </row>
    <row r="1044" spans="1:65" s="16" customFormat="1" ht="11.25">
      <c r="B1044" s="236"/>
      <c r="C1044" s="237"/>
      <c r="D1044" s="199" t="s">
        <v>169</v>
      </c>
      <c r="E1044" s="238" t="s">
        <v>1</v>
      </c>
      <c r="F1044" s="239" t="s">
        <v>189</v>
      </c>
      <c r="G1044" s="237"/>
      <c r="H1044" s="240">
        <v>1</v>
      </c>
      <c r="I1044" s="241"/>
      <c r="J1044" s="237"/>
      <c r="K1044" s="237"/>
      <c r="L1044" s="242"/>
      <c r="M1044" s="243"/>
      <c r="N1044" s="244"/>
      <c r="O1044" s="244"/>
      <c r="P1044" s="244"/>
      <c r="Q1044" s="244"/>
      <c r="R1044" s="244"/>
      <c r="S1044" s="244"/>
      <c r="T1044" s="245"/>
      <c r="AT1044" s="246" t="s">
        <v>169</v>
      </c>
      <c r="AU1044" s="246" t="s">
        <v>85</v>
      </c>
      <c r="AV1044" s="16" t="s">
        <v>165</v>
      </c>
      <c r="AW1044" s="16" t="s">
        <v>32</v>
      </c>
      <c r="AX1044" s="16" t="s">
        <v>8</v>
      </c>
      <c r="AY1044" s="246" t="s">
        <v>158</v>
      </c>
    </row>
    <row r="1045" spans="1:65" s="2" customFormat="1" ht="24">
      <c r="A1045" s="35"/>
      <c r="B1045" s="36"/>
      <c r="C1045" s="247" t="s">
        <v>2709</v>
      </c>
      <c r="D1045" s="247" t="s">
        <v>250</v>
      </c>
      <c r="E1045" s="248" t="s">
        <v>6540</v>
      </c>
      <c r="F1045" s="249" t="s">
        <v>4926</v>
      </c>
      <c r="G1045" s="250" t="s">
        <v>442</v>
      </c>
      <c r="H1045" s="251">
        <v>1</v>
      </c>
      <c r="I1045" s="252"/>
      <c r="J1045" s="251">
        <f>ROUND(I1045*H1045,0)</f>
        <v>0</v>
      </c>
      <c r="K1045" s="249" t="s">
        <v>1</v>
      </c>
      <c r="L1045" s="253"/>
      <c r="M1045" s="254" t="s">
        <v>1</v>
      </c>
      <c r="N1045" s="255" t="s">
        <v>41</v>
      </c>
      <c r="O1045" s="72"/>
      <c r="P1045" s="195">
        <f>O1045*H1045</f>
        <v>0</v>
      </c>
      <c r="Q1045" s="195">
        <v>1.9E-2</v>
      </c>
      <c r="R1045" s="195">
        <f>Q1045*H1045</f>
        <v>1.9E-2</v>
      </c>
      <c r="S1045" s="195">
        <v>0</v>
      </c>
      <c r="T1045" s="196">
        <f>S1045*H1045</f>
        <v>0</v>
      </c>
      <c r="U1045" s="35"/>
      <c r="V1045" s="35"/>
      <c r="W1045" s="35"/>
      <c r="X1045" s="35"/>
      <c r="Y1045" s="35"/>
      <c r="Z1045" s="35"/>
      <c r="AA1045" s="35"/>
      <c r="AB1045" s="35"/>
      <c r="AC1045" s="35"/>
      <c r="AD1045" s="35"/>
      <c r="AE1045" s="35"/>
      <c r="AR1045" s="197" t="s">
        <v>373</v>
      </c>
      <c r="AT1045" s="197" t="s">
        <v>250</v>
      </c>
      <c r="AU1045" s="197" t="s">
        <v>85</v>
      </c>
      <c r="AY1045" s="18" t="s">
        <v>158</v>
      </c>
      <c r="BE1045" s="198">
        <f>IF(N1045="základní",J1045,0)</f>
        <v>0</v>
      </c>
      <c r="BF1045" s="198">
        <f>IF(N1045="snížená",J1045,0)</f>
        <v>0</v>
      </c>
      <c r="BG1045" s="198">
        <f>IF(N1045="zákl. přenesená",J1045,0)</f>
        <v>0</v>
      </c>
      <c r="BH1045" s="198">
        <f>IF(N1045="sníž. přenesená",J1045,0)</f>
        <v>0</v>
      </c>
      <c r="BI1045" s="198">
        <f>IF(N1045="nulová",J1045,0)</f>
        <v>0</v>
      </c>
      <c r="BJ1045" s="18" t="s">
        <v>8</v>
      </c>
      <c r="BK1045" s="198">
        <f>ROUND(I1045*H1045,0)</f>
        <v>0</v>
      </c>
      <c r="BL1045" s="18" t="s">
        <v>283</v>
      </c>
      <c r="BM1045" s="197" t="s">
        <v>6541</v>
      </c>
    </row>
    <row r="1046" spans="1:65" s="13" customFormat="1" ht="11.25">
      <c r="B1046" s="204"/>
      <c r="C1046" s="205"/>
      <c r="D1046" s="199" t="s">
        <v>169</v>
      </c>
      <c r="E1046" s="206" t="s">
        <v>1</v>
      </c>
      <c r="F1046" s="207" t="s">
        <v>6511</v>
      </c>
      <c r="G1046" s="205"/>
      <c r="H1046" s="208">
        <v>1</v>
      </c>
      <c r="I1046" s="209"/>
      <c r="J1046" s="205"/>
      <c r="K1046" s="205"/>
      <c r="L1046" s="210"/>
      <c r="M1046" s="211"/>
      <c r="N1046" s="212"/>
      <c r="O1046" s="212"/>
      <c r="P1046" s="212"/>
      <c r="Q1046" s="212"/>
      <c r="R1046" s="212"/>
      <c r="S1046" s="212"/>
      <c r="T1046" s="213"/>
      <c r="AT1046" s="214" t="s">
        <v>169</v>
      </c>
      <c r="AU1046" s="214" t="s">
        <v>85</v>
      </c>
      <c r="AV1046" s="13" t="s">
        <v>85</v>
      </c>
      <c r="AW1046" s="13" t="s">
        <v>32</v>
      </c>
      <c r="AX1046" s="13" t="s">
        <v>8</v>
      </c>
      <c r="AY1046" s="214" t="s">
        <v>158</v>
      </c>
    </row>
    <row r="1047" spans="1:65" s="2" customFormat="1" ht="44.25" customHeight="1">
      <c r="A1047" s="35"/>
      <c r="B1047" s="36"/>
      <c r="C1047" s="187" t="s">
        <v>2713</v>
      </c>
      <c r="D1047" s="187" t="s">
        <v>160</v>
      </c>
      <c r="E1047" s="188" t="s">
        <v>6542</v>
      </c>
      <c r="F1047" s="189" t="s">
        <v>6543</v>
      </c>
      <c r="G1047" s="190" t="s">
        <v>442</v>
      </c>
      <c r="H1047" s="191">
        <v>2</v>
      </c>
      <c r="I1047" s="192"/>
      <c r="J1047" s="191">
        <f>ROUND(I1047*H1047,0)</f>
        <v>0</v>
      </c>
      <c r="K1047" s="189" t="s">
        <v>164</v>
      </c>
      <c r="L1047" s="40"/>
      <c r="M1047" s="193" t="s">
        <v>1</v>
      </c>
      <c r="N1047" s="194" t="s">
        <v>41</v>
      </c>
      <c r="O1047" s="72"/>
      <c r="P1047" s="195">
        <f>O1047*H1047</f>
        <v>0</v>
      </c>
      <c r="Q1047" s="195">
        <v>4.0999999999999999E-4</v>
      </c>
      <c r="R1047" s="195">
        <f>Q1047*H1047</f>
        <v>8.1999999999999998E-4</v>
      </c>
      <c r="S1047" s="195">
        <v>0</v>
      </c>
      <c r="T1047" s="196">
        <f>S1047*H1047</f>
        <v>0</v>
      </c>
      <c r="U1047" s="35"/>
      <c r="V1047" s="35"/>
      <c r="W1047" s="35"/>
      <c r="X1047" s="35"/>
      <c r="Y1047" s="35"/>
      <c r="Z1047" s="35"/>
      <c r="AA1047" s="35"/>
      <c r="AB1047" s="35"/>
      <c r="AC1047" s="35"/>
      <c r="AD1047" s="35"/>
      <c r="AE1047" s="35"/>
      <c r="AR1047" s="197" t="s">
        <v>283</v>
      </c>
      <c r="AT1047" s="197" t="s">
        <v>160</v>
      </c>
      <c r="AU1047" s="197" t="s">
        <v>85</v>
      </c>
      <c r="AY1047" s="18" t="s">
        <v>158</v>
      </c>
      <c r="BE1047" s="198">
        <f>IF(N1047="základní",J1047,0)</f>
        <v>0</v>
      </c>
      <c r="BF1047" s="198">
        <f>IF(N1047="snížená",J1047,0)</f>
        <v>0</v>
      </c>
      <c r="BG1047" s="198">
        <f>IF(N1047="zákl. přenesená",J1047,0)</f>
        <v>0</v>
      </c>
      <c r="BH1047" s="198">
        <f>IF(N1047="sníž. přenesená",J1047,0)</f>
        <v>0</v>
      </c>
      <c r="BI1047" s="198">
        <f>IF(N1047="nulová",J1047,0)</f>
        <v>0</v>
      </c>
      <c r="BJ1047" s="18" t="s">
        <v>8</v>
      </c>
      <c r="BK1047" s="198">
        <f>ROUND(I1047*H1047,0)</f>
        <v>0</v>
      </c>
      <c r="BL1047" s="18" t="s">
        <v>283</v>
      </c>
      <c r="BM1047" s="197" t="s">
        <v>6544</v>
      </c>
    </row>
    <row r="1048" spans="1:65" s="2" customFormat="1" ht="45">
      <c r="A1048" s="35"/>
      <c r="B1048" s="36"/>
      <c r="C1048" s="37"/>
      <c r="D1048" s="199" t="s">
        <v>167</v>
      </c>
      <c r="E1048" s="37"/>
      <c r="F1048" s="200" t="s">
        <v>4896</v>
      </c>
      <c r="G1048" s="37"/>
      <c r="H1048" s="37"/>
      <c r="I1048" s="201"/>
      <c r="J1048" s="37"/>
      <c r="K1048" s="37"/>
      <c r="L1048" s="40"/>
      <c r="M1048" s="202"/>
      <c r="N1048" s="203"/>
      <c r="O1048" s="72"/>
      <c r="P1048" s="72"/>
      <c r="Q1048" s="72"/>
      <c r="R1048" s="72"/>
      <c r="S1048" s="72"/>
      <c r="T1048" s="73"/>
      <c r="U1048" s="35"/>
      <c r="V1048" s="35"/>
      <c r="W1048" s="35"/>
      <c r="X1048" s="35"/>
      <c r="Y1048" s="35"/>
      <c r="Z1048" s="35"/>
      <c r="AA1048" s="35"/>
      <c r="AB1048" s="35"/>
      <c r="AC1048" s="35"/>
      <c r="AD1048" s="35"/>
      <c r="AE1048" s="35"/>
      <c r="AT1048" s="18" t="s">
        <v>167</v>
      </c>
      <c r="AU1048" s="18" t="s">
        <v>85</v>
      </c>
    </row>
    <row r="1049" spans="1:65" s="13" customFormat="1" ht="11.25">
      <c r="B1049" s="204"/>
      <c r="C1049" s="205"/>
      <c r="D1049" s="199" t="s">
        <v>169</v>
      </c>
      <c r="E1049" s="206" t="s">
        <v>1</v>
      </c>
      <c r="F1049" s="207" t="s">
        <v>6512</v>
      </c>
      <c r="G1049" s="205"/>
      <c r="H1049" s="208">
        <v>2</v>
      </c>
      <c r="I1049" s="209"/>
      <c r="J1049" s="205"/>
      <c r="K1049" s="205"/>
      <c r="L1049" s="210"/>
      <c r="M1049" s="211"/>
      <c r="N1049" s="212"/>
      <c r="O1049" s="212"/>
      <c r="P1049" s="212"/>
      <c r="Q1049" s="212"/>
      <c r="R1049" s="212"/>
      <c r="S1049" s="212"/>
      <c r="T1049" s="213"/>
      <c r="AT1049" s="214" t="s">
        <v>169</v>
      </c>
      <c r="AU1049" s="214" t="s">
        <v>85</v>
      </c>
      <c r="AV1049" s="13" t="s">
        <v>85</v>
      </c>
      <c r="AW1049" s="13" t="s">
        <v>32</v>
      </c>
      <c r="AX1049" s="13" t="s">
        <v>8</v>
      </c>
      <c r="AY1049" s="214" t="s">
        <v>158</v>
      </c>
    </row>
    <row r="1050" spans="1:65" s="2" customFormat="1" ht="24">
      <c r="A1050" s="35"/>
      <c r="B1050" s="36"/>
      <c r="C1050" s="247" t="s">
        <v>2717</v>
      </c>
      <c r="D1050" s="247" t="s">
        <v>250</v>
      </c>
      <c r="E1050" s="248" t="s">
        <v>6545</v>
      </c>
      <c r="F1050" s="249" t="s">
        <v>6546</v>
      </c>
      <c r="G1050" s="250" t="s">
        <v>442</v>
      </c>
      <c r="H1050" s="251">
        <v>2</v>
      </c>
      <c r="I1050" s="252"/>
      <c r="J1050" s="251">
        <f>ROUND(I1050*H1050,0)</f>
        <v>0</v>
      </c>
      <c r="K1050" s="249" t="s">
        <v>1</v>
      </c>
      <c r="L1050" s="253"/>
      <c r="M1050" s="254" t="s">
        <v>1</v>
      </c>
      <c r="N1050" s="255" t="s">
        <v>41</v>
      </c>
      <c r="O1050" s="72"/>
      <c r="P1050" s="195">
        <f>O1050*H1050</f>
        <v>0</v>
      </c>
      <c r="Q1050" s="195">
        <v>3.1E-2</v>
      </c>
      <c r="R1050" s="195">
        <f>Q1050*H1050</f>
        <v>6.2E-2</v>
      </c>
      <c r="S1050" s="195">
        <v>0</v>
      </c>
      <c r="T1050" s="196">
        <f>S1050*H1050</f>
        <v>0</v>
      </c>
      <c r="U1050" s="35"/>
      <c r="V1050" s="35"/>
      <c r="W1050" s="35"/>
      <c r="X1050" s="35"/>
      <c r="Y1050" s="35"/>
      <c r="Z1050" s="35"/>
      <c r="AA1050" s="35"/>
      <c r="AB1050" s="35"/>
      <c r="AC1050" s="35"/>
      <c r="AD1050" s="35"/>
      <c r="AE1050" s="35"/>
      <c r="AR1050" s="197" t="s">
        <v>373</v>
      </c>
      <c r="AT1050" s="197" t="s">
        <v>250</v>
      </c>
      <c r="AU1050" s="197" t="s">
        <v>85</v>
      </c>
      <c r="AY1050" s="18" t="s">
        <v>158</v>
      </c>
      <c r="BE1050" s="198">
        <f>IF(N1050="základní",J1050,0)</f>
        <v>0</v>
      </c>
      <c r="BF1050" s="198">
        <f>IF(N1050="snížená",J1050,0)</f>
        <v>0</v>
      </c>
      <c r="BG1050" s="198">
        <f>IF(N1050="zákl. přenesená",J1050,0)</f>
        <v>0</v>
      </c>
      <c r="BH1050" s="198">
        <f>IF(N1050="sníž. přenesená",J1050,0)</f>
        <v>0</v>
      </c>
      <c r="BI1050" s="198">
        <f>IF(N1050="nulová",J1050,0)</f>
        <v>0</v>
      </c>
      <c r="BJ1050" s="18" t="s">
        <v>8</v>
      </c>
      <c r="BK1050" s="198">
        <f>ROUND(I1050*H1050,0)</f>
        <v>0</v>
      </c>
      <c r="BL1050" s="18" t="s">
        <v>283</v>
      </c>
      <c r="BM1050" s="197" t="s">
        <v>6547</v>
      </c>
    </row>
    <row r="1051" spans="1:65" s="13" customFormat="1" ht="11.25">
      <c r="B1051" s="204"/>
      <c r="C1051" s="205"/>
      <c r="D1051" s="199" t="s">
        <v>169</v>
      </c>
      <c r="E1051" s="206" t="s">
        <v>1</v>
      </c>
      <c r="F1051" s="207" t="s">
        <v>6512</v>
      </c>
      <c r="G1051" s="205"/>
      <c r="H1051" s="208">
        <v>2</v>
      </c>
      <c r="I1051" s="209"/>
      <c r="J1051" s="205"/>
      <c r="K1051" s="205"/>
      <c r="L1051" s="210"/>
      <c r="M1051" s="211"/>
      <c r="N1051" s="212"/>
      <c r="O1051" s="212"/>
      <c r="P1051" s="212"/>
      <c r="Q1051" s="212"/>
      <c r="R1051" s="212"/>
      <c r="S1051" s="212"/>
      <c r="T1051" s="213"/>
      <c r="AT1051" s="214" t="s">
        <v>169</v>
      </c>
      <c r="AU1051" s="214" t="s">
        <v>85</v>
      </c>
      <c r="AV1051" s="13" t="s">
        <v>85</v>
      </c>
      <c r="AW1051" s="13" t="s">
        <v>32</v>
      </c>
      <c r="AX1051" s="13" t="s">
        <v>8</v>
      </c>
      <c r="AY1051" s="214" t="s">
        <v>158</v>
      </c>
    </row>
    <row r="1052" spans="1:65" s="2" customFormat="1" ht="44.25" customHeight="1">
      <c r="A1052" s="35"/>
      <c r="B1052" s="36"/>
      <c r="C1052" s="187" t="s">
        <v>2721</v>
      </c>
      <c r="D1052" s="187" t="s">
        <v>160</v>
      </c>
      <c r="E1052" s="188" t="s">
        <v>6548</v>
      </c>
      <c r="F1052" s="189" t="s">
        <v>6549</v>
      </c>
      <c r="G1052" s="190" t="s">
        <v>442</v>
      </c>
      <c r="H1052" s="191">
        <v>1</v>
      </c>
      <c r="I1052" s="192"/>
      <c r="J1052" s="191">
        <f>ROUND(I1052*H1052,0)</f>
        <v>0</v>
      </c>
      <c r="K1052" s="189" t="s">
        <v>164</v>
      </c>
      <c r="L1052" s="40"/>
      <c r="M1052" s="193" t="s">
        <v>1</v>
      </c>
      <c r="N1052" s="194" t="s">
        <v>41</v>
      </c>
      <c r="O1052" s="72"/>
      <c r="P1052" s="195">
        <f>O1052*H1052</f>
        <v>0</v>
      </c>
      <c r="Q1052" s="195">
        <v>0</v>
      </c>
      <c r="R1052" s="195">
        <f>Q1052*H1052</f>
        <v>0</v>
      </c>
      <c r="S1052" s="195">
        <v>0</v>
      </c>
      <c r="T1052" s="196">
        <f>S1052*H1052</f>
        <v>0</v>
      </c>
      <c r="U1052" s="35"/>
      <c r="V1052" s="35"/>
      <c r="W1052" s="35"/>
      <c r="X1052" s="35"/>
      <c r="Y1052" s="35"/>
      <c r="Z1052" s="35"/>
      <c r="AA1052" s="35"/>
      <c r="AB1052" s="35"/>
      <c r="AC1052" s="35"/>
      <c r="AD1052" s="35"/>
      <c r="AE1052" s="35"/>
      <c r="AR1052" s="197" t="s">
        <v>283</v>
      </c>
      <c r="AT1052" s="197" t="s">
        <v>160</v>
      </c>
      <c r="AU1052" s="197" t="s">
        <v>85</v>
      </c>
      <c r="AY1052" s="18" t="s">
        <v>158</v>
      </c>
      <c r="BE1052" s="198">
        <f>IF(N1052="základní",J1052,0)</f>
        <v>0</v>
      </c>
      <c r="BF1052" s="198">
        <f>IF(N1052="snížená",J1052,0)</f>
        <v>0</v>
      </c>
      <c r="BG1052" s="198">
        <f>IF(N1052="zákl. přenesená",J1052,0)</f>
        <v>0</v>
      </c>
      <c r="BH1052" s="198">
        <f>IF(N1052="sníž. přenesená",J1052,0)</f>
        <v>0</v>
      </c>
      <c r="BI1052" s="198">
        <f>IF(N1052="nulová",J1052,0)</f>
        <v>0</v>
      </c>
      <c r="BJ1052" s="18" t="s">
        <v>8</v>
      </c>
      <c r="BK1052" s="198">
        <f>ROUND(I1052*H1052,0)</f>
        <v>0</v>
      </c>
      <c r="BL1052" s="18" t="s">
        <v>283</v>
      </c>
      <c r="BM1052" s="197" t="s">
        <v>6550</v>
      </c>
    </row>
    <row r="1053" spans="1:65" s="2" customFormat="1" ht="72">
      <c r="A1053" s="35"/>
      <c r="B1053" s="36"/>
      <c r="C1053" s="37"/>
      <c r="D1053" s="199" t="s">
        <v>167</v>
      </c>
      <c r="E1053" s="37"/>
      <c r="F1053" s="200" t="s">
        <v>4932</v>
      </c>
      <c r="G1053" s="37"/>
      <c r="H1053" s="37"/>
      <c r="I1053" s="201"/>
      <c r="J1053" s="37"/>
      <c r="K1053" s="37"/>
      <c r="L1053" s="40"/>
      <c r="M1053" s="202"/>
      <c r="N1053" s="203"/>
      <c r="O1053" s="72"/>
      <c r="P1053" s="72"/>
      <c r="Q1053" s="72"/>
      <c r="R1053" s="72"/>
      <c r="S1053" s="72"/>
      <c r="T1053" s="73"/>
      <c r="U1053" s="35"/>
      <c r="V1053" s="35"/>
      <c r="W1053" s="35"/>
      <c r="X1053" s="35"/>
      <c r="Y1053" s="35"/>
      <c r="Z1053" s="35"/>
      <c r="AA1053" s="35"/>
      <c r="AB1053" s="35"/>
      <c r="AC1053" s="35"/>
      <c r="AD1053" s="35"/>
      <c r="AE1053" s="35"/>
      <c r="AT1053" s="18" t="s">
        <v>167</v>
      </c>
      <c r="AU1053" s="18" t="s">
        <v>85</v>
      </c>
    </row>
    <row r="1054" spans="1:65" s="13" customFormat="1" ht="11.25">
      <c r="B1054" s="204"/>
      <c r="C1054" s="205"/>
      <c r="D1054" s="199" t="s">
        <v>169</v>
      </c>
      <c r="E1054" s="206" t="s">
        <v>1</v>
      </c>
      <c r="F1054" s="207" t="s">
        <v>6551</v>
      </c>
      <c r="G1054" s="205"/>
      <c r="H1054" s="208">
        <v>1</v>
      </c>
      <c r="I1054" s="209"/>
      <c r="J1054" s="205"/>
      <c r="K1054" s="205"/>
      <c r="L1054" s="210"/>
      <c r="M1054" s="211"/>
      <c r="N1054" s="212"/>
      <c r="O1054" s="212"/>
      <c r="P1054" s="212"/>
      <c r="Q1054" s="212"/>
      <c r="R1054" s="212"/>
      <c r="S1054" s="212"/>
      <c r="T1054" s="213"/>
      <c r="AT1054" s="214" t="s">
        <v>169</v>
      </c>
      <c r="AU1054" s="214" t="s">
        <v>85</v>
      </c>
      <c r="AV1054" s="13" t="s">
        <v>85</v>
      </c>
      <c r="AW1054" s="13" t="s">
        <v>32</v>
      </c>
      <c r="AX1054" s="13" t="s">
        <v>76</v>
      </c>
      <c r="AY1054" s="214" t="s">
        <v>158</v>
      </c>
    </row>
    <row r="1055" spans="1:65" s="16" customFormat="1" ht="11.25">
      <c r="B1055" s="236"/>
      <c r="C1055" s="237"/>
      <c r="D1055" s="199" t="s">
        <v>169</v>
      </c>
      <c r="E1055" s="238" t="s">
        <v>1</v>
      </c>
      <c r="F1055" s="239" t="s">
        <v>189</v>
      </c>
      <c r="G1055" s="237"/>
      <c r="H1055" s="240">
        <v>1</v>
      </c>
      <c r="I1055" s="241"/>
      <c r="J1055" s="237"/>
      <c r="K1055" s="237"/>
      <c r="L1055" s="242"/>
      <c r="M1055" s="243"/>
      <c r="N1055" s="244"/>
      <c r="O1055" s="244"/>
      <c r="P1055" s="244"/>
      <c r="Q1055" s="244"/>
      <c r="R1055" s="244"/>
      <c r="S1055" s="244"/>
      <c r="T1055" s="245"/>
      <c r="AT1055" s="246" t="s">
        <v>169</v>
      </c>
      <c r="AU1055" s="246" t="s">
        <v>85</v>
      </c>
      <c r="AV1055" s="16" t="s">
        <v>165</v>
      </c>
      <c r="AW1055" s="16" t="s">
        <v>32</v>
      </c>
      <c r="AX1055" s="16" t="s">
        <v>8</v>
      </c>
      <c r="AY1055" s="246" t="s">
        <v>158</v>
      </c>
    </row>
    <row r="1056" spans="1:65" s="2" customFormat="1" ht="24">
      <c r="A1056" s="35"/>
      <c r="B1056" s="36"/>
      <c r="C1056" s="247" t="s">
        <v>2726</v>
      </c>
      <c r="D1056" s="247" t="s">
        <v>250</v>
      </c>
      <c r="E1056" s="248" t="s">
        <v>6552</v>
      </c>
      <c r="F1056" s="249" t="s">
        <v>6553</v>
      </c>
      <c r="G1056" s="250" t="s">
        <v>309</v>
      </c>
      <c r="H1056" s="251">
        <v>2.4500000000000002</v>
      </c>
      <c r="I1056" s="252"/>
      <c r="J1056" s="251">
        <f>ROUND(I1056*H1056,0)</f>
        <v>0</v>
      </c>
      <c r="K1056" s="249" t="s">
        <v>1</v>
      </c>
      <c r="L1056" s="253"/>
      <c r="M1056" s="254" t="s">
        <v>1</v>
      </c>
      <c r="N1056" s="255" t="s">
        <v>41</v>
      </c>
      <c r="O1056" s="72"/>
      <c r="P1056" s="195">
        <f>O1056*H1056</f>
        <v>0</v>
      </c>
      <c r="Q1056" s="195">
        <v>4.0000000000000001E-3</v>
      </c>
      <c r="R1056" s="195">
        <f>Q1056*H1056</f>
        <v>9.8000000000000014E-3</v>
      </c>
      <c r="S1056" s="195">
        <v>0</v>
      </c>
      <c r="T1056" s="196">
        <f>S1056*H1056</f>
        <v>0</v>
      </c>
      <c r="U1056" s="35"/>
      <c r="V1056" s="35"/>
      <c r="W1056" s="35"/>
      <c r="X1056" s="35"/>
      <c r="Y1056" s="35"/>
      <c r="Z1056" s="35"/>
      <c r="AA1056" s="35"/>
      <c r="AB1056" s="35"/>
      <c r="AC1056" s="35"/>
      <c r="AD1056" s="35"/>
      <c r="AE1056" s="35"/>
      <c r="AR1056" s="197" t="s">
        <v>373</v>
      </c>
      <c r="AT1056" s="197" t="s">
        <v>250</v>
      </c>
      <c r="AU1056" s="197" t="s">
        <v>85</v>
      </c>
      <c r="AY1056" s="18" t="s">
        <v>158</v>
      </c>
      <c r="BE1056" s="198">
        <f>IF(N1056="základní",J1056,0)</f>
        <v>0</v>
      </c>
      <c r="BF1056" s="198">
        <f>IF(N1056="snížená",J1056,0)</f>
        <v>0</v>
      </c>
      <c r="BG1056" s="198">
        <f>IF(N1056="zákl. přenesená",J1056,0)</f>
        <v>0</v>
      </c>
      <c r="BH1056" s="198">
        <f>IF(N1056="sníž. přenesená",J1056,0)</f>
        <v>0</v>
      </c>
      <c r="BI1056" s="198">
        <f>IF(N1056="nulová",J1056,0)</f>
        <v>0</v>
      </c>
      <c r="BJ1056" s="18" t="s">
        <v>8</v>
      </c>
      <c r="BK1056" s="198">
        <f>ROUND(I1056*H1056,0)</f>
        <v>0</v>
      </c>
      <c r="BL1056" s="18" t="s">
        <v>283</v>
      </c>
      <c r="BM1056" s="197" t="s">
        <v>6554</v>
      </c>
    </row>
    <row r="1057" spans="1:65" s="13" customFormat="1" ht="11.25">
      <c r="B1057" s="204"/>
      <c r="C1057" s="205"/>
      <c r="D1057" s="199" t="s">
        <v>169</v>
      </c>
      <c r="E1057" s="206" t="s">
        <v>1</v>
      </c>
      <c r="F1057" s="207" t="s">
        <v>6555</v>
      </c>
      <c r="G1057" s="205"/>
      <c r="H1057" s="208">
        <v>2.4500000000000002</v>
      </c>
      <c r="I1057" s="209"/>
      <c r="J1057" s="205"/>
      <c r="K1057" s="205"/>
      <c r="L1057" s="210"/>
      <c r="M1057" s="211"/>
      <c r="N1057" s="212"/>
      <c r="O1057" s="212"/>
      <c r="P1057" s="212"/>
      <c r="Q1057" s="212"/>
      <c r="R1057" s="212"/>
      <c r="S1057" s="212"/>
      <c r="T1057" s="213"/>
      <c r="AT1057" s="214" t="s">
        <v>169</v>
      </c>
      <c r="AU1057" s="214" t="s">
        <v>85</v>
      </c>
      <c r="AV1057" s="13" t="s">
        <v>85</v>
      </c>
      <c r="AW1057" s="13" t="s">
        <v>32</v>
      </c>
      <c r="AX1057" s="13" t="s">
        <v>8</v>
      </c>
      <c r="AY1057" s="214" t="s">
        <v>158</v>
      </c>
    </row>
    <row r="1058" spans="1:65" s="2" customFormat="1" ht="16.5" customHeight="1">
      <c r="A1058" s="35"/>
      <c r="B1058" s="36"/>
      <c r="C1058" s="187" t="s">
        <v>2730</v>
      </c>
      <c r="D1058" s="187" t="s">
        <v>160</v>
      </c>
      <c r="E1058" s="188" t="s">
        <v>4949</v>
      </c>
      <c r="F1058" s="189" t="s">
        <v>4950</v>
      </c>
      <c r="G1058" s="190" t="s">
        <v>6556</v>
      </c>
      <c r="H1058" s="191">
        <v>1</v>
      </c>
      <c r="I1058" s="192"/>
      <c r="J1058" s="191">
        <f>ROUND(I1058*H1058,0)</f>
        <v>0</v>
      </c>
      <c r="K1058" s="189" t="s">
        <v>1</v>
      </c>
      <c r="L1058" s="40"/>
      <c r="M1058" s="193" t="s">
        <v>1</v>
      </c>
      <c r="N1058" s="194" t="s">
        <v>41</v>
      </c>
      <c r="O1058" s="72"/>
      <c r="P1058" s="195">
        <f>O1058*H1058</f>
        <v>0</v>
      </c>
      <c r="Q1058" s="195">
        <v>0</v>
      </c>
      <c r="R1058" s="195">
        <f>Q1058*H1058</f>
        <v>0</v>
      </c>
      <c r="S1058" s="195">
        <v>0</v>
      </c>
      <c r="T1058" s="196">
        <f>S1058*H1058</f>
        <v>0</v>
      </c>
      <c r="U1058" s="35"/>
      <c r="V1058" s="35"/>
      <c r="W1058" s="35"/>
      <c r="X1058" s="35"/>
      <c r="Y1058" s="35"/>
      <c r="Z1058" s="35"/>
      <c r="AA1058" s="35"/>
      <c r="AB1058" s="35"/>
      <c r="AC1058" s="35"/>
      <c r="AD1058" s="35"/>
      <c r="AE1058" s="35"/>
      <c r="AR1058" s="197" t="s">
        <v>283</v>
      </c>
      <c r="AT1058" s="197" t="s">
        <v>160</v>
      </c>
      <c r="AU1058" s="197" t="s">
        <v>85</v>
      </c>
      <c r="AY1058" s="18" t="s">
        <v>158</v>
      </c>
      <c r="BE1058" s="198">
        <f>IF(N1058="základní",J1058,0)</f>
        <v>0</v>
      </c>
      <c r="BF1058" s="198">
        <f>IF(N1058="snížená",J1058,0)</f>
        <v>0</v>
      </c>
      <c r="BG1058" s="198">
        <f>IF(N1058="zákl. přenesená",J1058,0)</f>
        <v>0</v>
      </c>
      <c r="BH1058" s="198">
        <f>IF(N1058="sníž. přenesená",J1058,0)</f>
        <v>0</v>
      </c>
      <c r="BI1058" s="198">
        <f>IF(N1058="nulová",J1058,0)</f>
        <v>0</v>
      </c>
      <c r="BJ1058" s="18" t="s">
        <v>8</v>
      </c>
      <c r="BK1058" s="198">
        <f>ROUND(I1058*H1058,0)</f>
        <v>0</v>
      </c>
      <c r="BL1058" s="18" t="s">
        <v>283</v>
      </c>
      <c r="BM1058" s="197" t="s">
        <v>6557</v>
      </c>
    </row>
    <row r="1059" spans="1:65" s="2" customFormat="1" ht="44.25" customHeight="1">
      <c r="A1059" s="35"/>
      <c r="B1059" s="36"/>
      <c r="C1059" s="187" t="s">
        <v>2732</v>
      </c>
      <c r="D1059" s="187" t="s">
        <v>160</v>
      </c>
      <c r="E1059" s="188" t="s">
        <v>6558</v>
      </c>
      <c r="F1059" s="189" t="s">
        <v>6559</v>
      </c>
      <c r="G1059" s="190" t="s">
        <v>1011</v>
      </c>
      <c r="H1059" s="192"/>
      <c r="I1059" s="192"/>
      <c r="J1059" s="191">
        <f>ROUND(I1059*H1059,0)</f>
        <v>0</v>
      </c>
      <c r="K1059" s="189" t="s">
        <v>164</v>
      </c>
      <c r="L1059" s="40"/>
      <c r="M1059" s="193" t="s">
        <v>1</v>
      </c>
      <c r="N1059" s="194" t="s">
        <v>41</v>
      </c>
      <c r="O1059" s="72"/>
      <c r="P1059" s="195">
        <f>O1059*H1059</f>
        <v>0</v>
      </c>
      <c r="Q1059" s="195">
        <v>0</v>
      </c>
      <c r="R1059" s="195">
        <f>Q1059*H1059</f>
        <v>0</v>
      </c>
      <c r="S1059" s="195">
        <v>0</v>
      </c>
      <c r="T1059" s="196">
        <f>S1059*H1059</f>
        <v>0</v>
      </c>
      <c r="U1059" s="35"/>
      <c r="V1059" s="35"/>
      <c r="W1059" s="35"/>
      <c r="X1059" s="35"/>
      <c r="Y1059" s="35"/>
      <c r="Z1059" s="35"/>
      <c r="AA1059" s="35"/>
      <c r="AB1059" s="35"/>
      <c r="AC1059" s="35"/>
      <c r="AD1059" s="35"/>
      <c r="AE1059" s="35"/>
      <c r="AR1059" s="197" t="s">
        <v>283</v>
      </c>
      <c r="AT1059" s="197" t="s">
        <v>160</v>
      </c>
      <c r="AU1059" s="197" t="s">
        <v>85</v>
      </c>
      <c r="AY1059" s="18" t="s">
        <v>158</v>
      </c>
      <c r="BE1059" s="198">
        <f>IF(N1059="základní",J1059,0)</f>
        <v>0</v>
      </c>
      <c r="BF1059" s="198">
        <f>IF(N1059="snížená",J1059,0)</f>
        <v>0</v>
      </c>
      <c r="BG1059" s="198">
        <f>IF(N1059="zákl. přenesená",J1059,0)</f>
        <v>0</v>
      </c>
      <c r="BH1059" s="198">
        <f>IF(N1059="sníž. přenesená",J1059,0)</f>
        <v>0</v>
      </c>
      <c r="BI1059" s="198">
        <f>IF(N1059="nulová",J1059,0)</f>
        <v>0</v>
      </c>
      <c r="BJ1059" s="18" t="s">
        <v>8</v>
      </c>
      <c r="BK1059" s="198">
        <f>ROUND(I1059*H1059,0)</f>
        <v>0</v>
      </c>
      <c r="BL1059" s="18" t="s">
        <v>283</v>
      </c>
      <c r="BM1059" s="197" t="s">
        <v>6560</v>
      </c>
    </row>
    <row r="1060" spans="1:65" s="2" customFormat="1" ht="99">
      <c r="A1060" s="35"/>
      <c r="B1060" s="36"/>
      <c r="C1060" s="37"/>
      <c r="D1060" s="199" t="s">
        <v>167</v>
      </c>
      <c r="E1060" s="37"/>
      <c r="F1060" s="200" t="s">
        <v>1360</v>
      </c>
      <c r="G1060" s="37"/>
      <c r="H1060" s="37"/>
      <c r="I1060" s="201"/>
      <c r="J1060" s="37"/>
      <c r="K1060" s="37"/>
      <c r="L1060" s="40"/>
      <c r="M1060" s="202"/>
      <c r="N1060" s="203"/>
      <c r="O1060" s="72"/>
      <c r="P1060" s="72"/>
      <c r="Q1060" s="72"/>
      <c r="R1060" s="72"/>
      <c r="S1060" s="72"/>
      <c r="T1060" s="73"/>
      <c r="U1060" s="35"/>
      <c r="V1060" s="35"/>
      <c r="W1060" s="35"/>
      <c r="X1060" s="35"/>
      <c r="Y1060" s="35"/>
      <c r="Z1060" s="35"/>
      <c r="AA1060" s="35"/>
      <c r="AB1060" s="35"/>
      <c r="AC1060" s="35"/>
      <c r="AD1060" s="35"/>
      <c r="AE1060" s="35"/>
      <c r="AT1060" s="18" t="s">
        <v>167</v>
      </c>
      <c r="AU1060" s="18" t="s">
        <v>85</v>
      </c>
    </row>
    <row r="1061" spans="1:65" s="12" customFormat="1" ht="22.9" customHeight="1">
      <c r="B1061" s="171"/>
      <c r="C1061" s="172"/>
      <c r="D1061" s="173" t="s">
        <v>75</v>
      </c>
      <c r="E1061" s="185" t="s">
        <v>3300</v>
      </c>
      <c r="F1061" s="185" t="s">
        <v>4956</v>
      </c>
      <c r="G1061" s="172"/>
      <c r="H1061" s="172"/>
      <c r="I1061" s="175"/>
      <c r="J1061" s="186">
        <f>BK1061</f>
        <v>0</v>
      </c>
      <c r="K1061" s="172"/>
      <c r="L1061" s="177"/>
      <c r="M1061" s="178"/>
      <c r="N1061" s="179"/>
      <c r="O1061" s="179"/>
      <c r="P1061" s="180">
        <f>SUM(P1062:P1099)</f>
        <v>0</v>
      </c>
      <c r="Q1061" s="179"/>
      <c r="R1061" s="180">
        <f>SUM(R1062:R1099)</f>
        <v>0.219772</v>
      </c>
      <c r="S1061" s="179"/>
      <c r="T1061" s="181">
        <f>SUM(T1062:T1099)</f>
        <v>0</v>
      </c>
      <c r="AR1061" s="182" t="s">
        <v>85</v>
      </c>
      <c r="AT1061" s="183" t="s">
        <v>75</v>
      </c>
      <c r="AU1061" s="183" t="s">
        <v>8</v>
      </c>
      <c r="AY1061" s="182" t="s">
        <v>158</v>
      </c>
      <c r="BK1061" s="184">
        <f>SUM(BK1062:BK1099)</f>
        <v>0</v>
      </c>
    </row>
    <row r="1062" spans="1:65" s="2" customFormat="1" ht="33" customHeight="1">
      <c r="A1062" s="35"/>
      <c r="B1062" s="36"/>
      <c r="C1062" s="187" t="s">
        <v>2734</v>
      </c>
      <c r="D1062" s="187" t="s">
        <v>160</v>
      </c>
      <c r="E1062" s="188" t="s">
        <v>4970</v>
      </c>
      <c r="F1062" s="189" t="s">
        <v>4971</v>
      </c>
      <c r="G1062" s="190" t="s">
        <v>309</v>
      </c>
      <c r="H1062" s="191">
        <v>2.2000000000000002</v>
      </c>
      <c r="I1062" s="192"/>
      <c r="J1062" s="191">
        <f>ROUND(I1062*H1062,0)</f>
        <v>0</v>
      </c>
      <c r="K1062" s="189" t="s">
        <v>164</v>
      </c>
      <c r="L1062" s="40"/>
      <c r="M1062" s="193" t="s">
        <v>1</v>
      </c>
      <c r="N1062" s="194" t="s">
        <v>41</v>
      </c>
      <c r="O1062" s="72"/>
      <c r="P1062" s="195">
        <f>O1062*H1062</f>
        <v>0</v>
      </c>
      <c r="Q1062" s="195">
        <v>6.0000000000000002E-5</v>
      </c>
      <c r="R1062" s="195">
        <f>Q1062*H1062</f>
        <v>1.3200000000000001E-4</v>
      </c>
      <c r="S1062" s="195">
        <v>0</v>
      </c>
      <c r="T1062" s="196">
        <f>S1062*H1062</f>
        <v>0</v>
      </c>
      <c r="U1062" s="35"/>
      <c r="V1062" s="35"/>
      <c r="W1062" s="35"/>
      <c r="X1062" s="35"/>
      <c r="Y1062" s="35"/>
      <c r="Z1062" s="35"/>
      <c r="AA1062" s="35"/>
      <c r="AB1062" s="35"/>
      <c r="AC1062" s="35"/>
      <c r="AD1062" s="35"/>
      <c r="AE1062" s="35"/>
      <c r="AR1062" s="197" t="s">
        <v>283</v>
      </c>
      <c r="AT1062" s="197" t="s">
        <v>160</v>
      </c>
      <c r="AU1062" s="197" t="s">
        <v>85</v>
      </c>
      <c r="AY1062" s="18" t="s">
        <v>158</v>
      </c>
      <c r="BE1062" s="198">
        <f>IF(N1062="základní",J1062,0)</f>
        <v>0</v>
      </c>
      <c r="BF1062" s="198">
        <f>IF(N1062="snížená",J1062,0)</f>
        <v>0</v>
      </c>
      <c r="BG1062" s="198">
        <f>IF(N1062="zákl. přenesená",J1062,0)</f>
        <v>0</v>
      </c>
      <c r="BH1062" s="198">
        <f>IF(N1062="sníž. přenesená",J1062,0)</f>
        <v>0</v>
      </c>
      <c r="BI1062" s="198">
        <f>IF(N1062="nulová",J1062,0)</f>
        <v>0</v>
      </c>
      <c r="BJ1062" s="18" t="s">
        <v>8</v>
      </c>
      <c r="BK1062" s="198">
        <f>ROUND(I1062*H1062,0)</f>
        <v>0</v>
      </c>
      <c r="BL1062" s="18" t="s">
        <v>283</v>
      </c>
      <c r="BM1062" s="197" t="s">
        <v>6561</v>
      </c>
    </row>
    <row r="1063" spans="1:65" s="2" customFormat="1" ht="108">
      <c r="A1063" s="35"/>
      <c r="B1063" s="36"/>
      <c r="C1063" s="37"/>
      <c r="D1063" s="199" t="s">
        <v>167</v>
      </c>
      <c r="E1063" s="37"/>
      <c r="F1063" s="200" t="s">
        <v>4973</v>
      </c>
      <c r="G1063" s="37"/>
      <c r="H1063" s="37"/>
      <c r="I1063" s="201"/>
      <c r="J1063" s="37"/>
      <c r="K1063" s="37"/>
      <c r="L1063" s="40"/>
      <c r="M1063" s="202"/>
      <c r="N1063" s="203"/>
      <c r="O1063" s="72"/>
      <c r="P1063" s="72"/>
      <c r="Q1063" s="72"/>
      <c r="R1063" s="72"/>
      <c r="S1063" s="72"/>
      <c r="T1063" s="73"/>
      <c r="U1063" s="35"/>
      <c r="V1063" s="35"/>
      <c r="W1063" s="35"/>
      <c r="X1063" s="35"/>
      <c r="Y1063" s="35"/>
      <c r="Z1063" s="35"/>
      <c r="AA1063" s="35"/>
      <c r="AB1063" s="35"/>
      <c r="AC1063" s="35"/>
      <c r="AD1063" s="35"/>
      <c r="AE1063" s="35"/>
      <c r="AT1063" s="18" t="s">
        <v>167</v>
      </c>
      <c r="AU1063" s="18" t="s">
        <v>85</v>
      </c>
    </row>
    <row r="1064" spans="1:65" s="13" customFormat="1" ht="11.25">
      <c r="B1064" s="204"/>
      <c r="C1064" s="205"/>
      <c r="D1064" s="199" t="s">
        <v>169</v>
      </c>
      <c r="E1064" s="206" t="s">
        <v>1</v>
      </c>
      <c r="F1064" s="207" t="s">
        <v>6562</v>
      </c>
      <c r="G1064" s="205"/>
      <c r="H1064" s="208">
        <v>2.2000000000000002</v>
      </c>
      <c r="I1064" s="209"/>
      <c r="J1064" s="205"/>
      <c r="K1064" s="205"/>
      <c r="L1064" s="210"/>
      <c r="M1064" s="211"/>
      <c r="N1064" s="212"/>
      <c r="O1064" s="212"/>
      <c r="P1064" s="212"/>
      <c r="Q1064" s="212"/>
      <c r="R1064" s="212"/>
      <c r="S1064" s="212"/>
      <c r="T1064" s="213"/>
      <c r="AT1064" s="214" t="s">
        <v>169</v>
      </c>
      <c r="AU1064" s="214" t="s">
        <v>85</v>
      </c>
      <c r="AV1064" s="13" t="s">
        <v>85</v>
      </c>
      <c r="AW1064" s="13" t="s">
        <v>32</v>
      </c>
      <c r="AX1064" s="13" t="s">
        <v>8</v>
      </c>
      <c r="AY1064" s="214" t="s">
        <v>158</v>
      </c>
    </row>
    <row r="1065" spans="1:65" s="2" customFormat="1" ht="16.5" customHeight="1">
      <c r="A1065" s="35"/>
      <c r="B1065" s="36"/>
      <c r="C1065" s="247" t="s">
        <v>2738</v>
      </c>
      <c r="D1065" s="247" t="s">
        <v>250</v>
      </c>
      <c r="E1065" s="248" t="s">
        <v>496</v>
      </c>
      <c r="F1065" s="249" t="s">
        <v>6563</v>
      </c>
      <c r="G1065" s="250" t="s">
        <v>498</v>
      </c>
      <c r="H1065" s="251">
        <v>51.18</v>
      </c>
      <c r="I1065" s="252"/>
      <c r="J1065" s="251">
        <f>ROUND(I1065*H1065,0)</f>
        <v>0</v>
      </c>
      <c r="K1065" s="249" t="s">
        <v>1</v>
      </c>
      <c r="L1065" s="253"/>
      <c r="M1065" s="254" t="s">
        <v>1</v>
      </c>
      <c r="N1065" s="255" t="s">
        <v>41</v>
      </c>
      <c r="O1065" s="72"/>
      <c r="P1065" s="195">
        <f>O1065*H1065</f>
        <v>0</v>
      </c>
      <c r="Q1065" s="195">
        <v>0</v>
      </c>
      <c r="R1065" s="195">
        <f>Q1065*H1065</f>
        <v>0</v>
      </c>
      <c r="S1065" s="195">
        <v>0</v>
      </c>
      <c r="T1065" s="196">
        <f>S1065*H1065</f>
        <v>0</v>
      </c>
      <c r="U1065" s="35"/>
      <c r="V1065" s="35"/>
      <c r="W1065" s="35"/>
      <c r="X1065" s="35"/>
      <c r="Y1065" s="35"/>
      <c r="Z1065" s="35"/>
      <c r="AA1065" s="35"/>
      <c r="AB1065" s="35"/>
      <c r="AC1065" s="35"/>
      <c r="AD1065" s="35"/>
      <c r="AE1065" s="35"/>
      <c r="AR1065" s="197" t="s">
        <v>373</v>
      </c>
      <c r="AT1065" s="197" t="s">
        <v>250</v>
      </c>
      <c r="AU1065" s="197" t="s">
        <v>85</v>
      </c>
      <c r="AY1065" s="18" t="s">
        <v>158</v>
      </c>
      <c r="BE1065" s="198">
        <f>IF(N1065="základní",J1065,0)</f>
        <v>0</v>
      </c>
      <c r="BF1065" s="198">
        <f>IF(N1065="snížená",J1065,0)</f>
        <v>0</v>
      </c>
      <c r="BG1065" s="198">
        <f>IF(N1065="zákl. přenesená",J1065,0)</f>
        <v>0</v>
      </c>
      <c r="BH1065" s="198">
        <f>IF(N1065="sníž. přenesená",J1065,0)</f>
        <v>0</v>
      </c>
      <c r="BI1065" s="198">
        <f>IF(N1065="nulová",J1065,0)</f>
        <v>0</v>
      </c>
      <c r="BJ1065" s="18" t="s">
        <v>8</v>
      </c>
      <c r="BK1065" s="198">
        <f>ROUND(I1065*H1065,0)</f>
        <v>0</v>
      </c>
      <c r="BL1065" s="18" t="s">
        <v>283</v>
      </c>
      <c r="BM1065" s="197" t="s">
        <v>6564</v>
      </c>
    </row>
    <row r="1066" spans="1:65" s="13" customFormat="1" ht="11.25">
      <c r="B1066" s="204"/>
      <c r="C1066" s="205"/>
      <c r="D1066" s="199" t="s">
        <v>169</v>
      </c>
      <c r="E1066" s="206" t="s">
        <v>1</v>
      </c>
      <c r="F1066" s="207" t="s">
        <v>6565</v>
      </c>
      <c r="G1066" s="205"/>
      <c r="H1066" s="208">
        <v>51.18</v>
      </c>
      <c r="I1066" s="209"/>
      <c r="J1066" s="205"/>
      <c r="K1066" s="205"/>
      <c r="L1066" s="210"/>
      <c r="M1066" s="211"/>
      <c r="N1066" s="212"/>
      <c r="O1066" s="212"/>
      <c r="P1066" s="212"/>
      <c r="Q1066" s="212"/>
      <c r="R1066" s="212"/>
      <c r="S1066" s="212"/>
      <c r="T1066" s="213"/>
      <c r="AT1066" s="214" t="s">
        <v>169</v>
      </c>
      <c r="AU1066" s="214" t="s">
        <v>85</v>
      </c>
      <c r="AV1066" s="13" t="s">
        <v>85</v>
      </c>
      <c r="AW1066" s="13" t="s">
        <v>32</v>
      </c>
      <c r="AX1066" s="13" t="s">
        <v>8</v>
      </c>
      <c r="AY1066" s="214" t="s">
        <v>158</v>
      </c>
    </row>
    <row r="1067" spans="1:65" s="2" customFormat="1" ht="36">
      <c r="A1067" s="35"/>
      <c r="B1067" s="36"/>
      <c r="C1067" s="187" t="s">
        <v>2740</v>
      </c>
      <c r="D1067" s="187" t="s">
        <v>160</v>
      </c>
      <c r="E1067" s="188" t="s">
        <v>5031</v>
      </c>
      <c r="F1067" s="189" t="s">
        <v>6566</v>
      </c>
      <c r="G1067" s="190" t="s">
        <v>309</v>
      </c>
      <c r="H1067" s="191">
        <v>16</v>
      </c>
      <c r="I1067" s="192"/>
      <c r="J1067" s="191">
        <f>ROUND(I1067*H1067,0)</f>
        <v>0</v>
      </c>
      <c r="K1067" s="189" t="s">
        <v>164</v>
      </c>
      <c r="L1067" s="40"/>
      <c r="M1067" s="193" t="s">
        <v>1</v>
      </c>
      <c r="N1067" s="194" t="s">
        <v>41</v>
      </c>
      <c r="O1067" s="72"/>
      <c r="P1067" s="195">
        <f>O1067*H1067</f>
        <v>0</v>
      </c>
      <c r="Q1067" s="195">
        <v>6.0000000000000002E-5</v>
      </c>
      <c r="R1067" s="195">
        <f>Q1067*H1067</f>
        <v>9.6000000000000002E-4</v>
      </c>
      <c r="S1067" s="195">
        <v>0</v>
      </c>
      <c r="T1067" s="196">
        <f>S1067*H1067</f>
        <v>0</v>
      </c>
      <c r="U1067" s="35"/>
      <c r="V1067" s="35"/>
      <c r="W1067" s="35"/>
      <c r="X1067" s="35"/>
      <c r="Y1067" s="35"/>
      <c r="Z1067" s="35"/>
      <c r="AA1067" s="35"/>
      <c r="AB1067" s="35"/>
      <c r="AC1067" s="35"/>
      <c r="AD1067" s="35"/>
      <c r="AE1067" s="35"/>
      <c r="AR1067" s="197" t="s">
        <v>283</v>
      </c>
      <c r="AT1067" s="197" t="s">
        <v>160</v>
      </c>
      <c r="AU1067" s="197" t="s">
        <v>85</v>
      </c>
      <c r="AY1067" s="18" t="s">
        <v>158</v>
      </c>
      <c r="BE1067" s="198">
        <f>IF(N1067="základní",J1067,0)</f>
        <v>0</v>
      </c>
      <c r="BF1067" s="198">
        <f>IF(N1067="snížená",J1067,0)</f>
        <v>0</v>
      </c>
      <c r="BG1067" s="198">
        <f>IF(N1067="zákl. přenesená",J1067,0)</f>
        <v>0</v>
      </c>
      <c r="BH1067" s="198">
        <f>IF(N1067="sníž. přenesená",J1067,0)</f>
        <v>0</v>
      </c>
      <c r="BI1067" s="198">
        <f>IF(N1067="nulová",J1067,0)</f>
        <v>0</v>
      </c>
      <c r="BJ1067" s="18" t="s">
        <v>8</v>
      </c>
      <c r="BK1067" s="198">
        <f>ROUND(I1067*H1067,0)</f>
        <v>0</v>
      </c>
      <c r="BL1067" s="18" t="s">
        <v>283</v>
      </c>
      <c r="BM1067" s="197" t="s">
        <v>6567</v>
      </c>
    </row>
    <row r="1068" spans="1:65" s="2" customFormat="1" ht="126">
      <c r="A1068" s="35"/>
      <c r="B1068" s="36"/>
      <c r="C1068" s="37"/>
      <c r="D1068" s="199" t="s">
        <v>167</v>
      </c>
      <c r="E1068" s="37"/>
      <c r="F1068" s="200" t="s">
        <v>5003</v>
      </c>
      <c r="G1068" s="37"/>
      <c r="H1068" s="37"/>
      <c r="I1068" s="201"/>
      <c r="J1068" s="37"/>
      <c r="K1068" s="37"/>
      <c r="L1068" s="40"/>
      <c r="M1068" s="202"/>
      <c r="N1068" s="203"/>
      <c r="O1068" s="72"/>
      <c r="P1068" s="72"/>
      <c r="Q1068" s="72"/>
      <c r="R1068" s="72"/>
      <c r="S1068" s="72"/>
      <c r="T1068" s="73"/>
      <c r="U1068" s="35"/>
      <c r="V1068" s="35"/>
      <c r="W1068" s="35"/>
      <c r="X1068" s="35"/>
      <c r="Y1068" s="35"/>
      <c r="Z1068" s="35"/>
      <c r="AA1068" s="35"/>
      <c r="AB1068" s="35"/>
      <c r="AC1068" s="35"/>
      <c r="AD1068" s="35"/>
      <c r="AE1068" s="35"/>
      <c r="AT1068" s="18" t="s">
        <v>167</v>
      </c>
      <c r="AU1068" s="18" t="s">
        <v>85</v>
      </c>
    </row>
    <row r="1069" spans="1:65" s="13" customFormat="1" ht="11.25">
      <c r="B1069" s="204"/>
      <c r="C1069" s="205"/>
      <c r="D1069" s="199" t="s">
        <v>169</v>
      </c>
      <c r="E1069" s="206" t="s">
        <v>1</v>
      </c>
      <c r="F1069" s="207" t="s">
        <v>6568</v>
      </c>
      <c r="G1069" s="205"/>
      <c r="H1069" s="208">
        <v>7.54</v>
      </c>
      <c r="I1069" s="209"/>
      <c r="J1069" s="205"/>
      <c r="K1069" s="205"/>
      <c r="L1069" s="210"/>
      <c r="M1069" s="211"/>
      <c r="N1069" s="212"/>
      <c r="O1069" s="212"/>
      <c r="P1069" s="212"/>
      <c r="Q1069" s="212"/>
      <c r="R1069" s="212"/>
      <c r="S1069" s="212"/>
      <c r="T1069" s="213"/>
      <c r="AT1069" s="214" t="s">
        <v>169</v>
      </c>
      <c r="AU1069" s="214" t="s">
        <v>85</v>
      </c>
      <c r="AV1069" s="13" t="s">
        <v>85</v>
      </c>
      <c r="AW1069" s="13" t="s">
        <v>32</v>
      </c>
      <c r="AX1069" s="13" t="s">
        <v>76</v>
      </c>
      <c r="AY1069" s="214" t="s">
        <v>158</v>
      </c>
    </row>
    <row r="1070" spans="1:65" s="15" customFormat="1" ht="11.25">
      <c r="B1070" s="225"/>
      <c r="C1070" s="226"/>
      <c r="D1070" s="199" t="s">
        <v>169</v>
      </c>
      <c r="E1070" s="227" t="s">
        <v>1</v>
      </c>
      <c r="F1070" s="228" t="s">
        <v>6569</v>
      </c>
      <c r="G1070" s="226"/>
      <c r="H1070" s="229">
        <v>7.54</v>
      </c>
      <c r="I1070" s="230"/>
      <c r="J1070" s="226"/>
      <c r="K1070" s="226"/>
      <c r="L1070" s="231"/>
      <c r="M1070" s="232"/>
      <c r="N1070" s="233"/>
      <c r="O1070" s="233"/>
      <c r="P1070" s="233"/>
      <c r="Q1070" s="233"/>
      <c r="R1070" s="233"/>
      <c r="S1070" s="233"/>
      <c r="T1070" s="234"/>
      <c r="AT1070" s="235" t="s">
        <v>169</v>
      </c>
      <c r="AU1070" s="235" t="s">
        <v>85</v>
      </c>
      <c r="AV1070" s="15" t="s">
        <v>177</v>
      </c>
      <c r="AW1070" s="15" t="s">
        <v>32</v>
      </c>
      <c r="AX1070" s="15" t="s">
        <v>76</v>
      </c>
      <c r="AY1070" s="235" t="s">
        <v>158</v>
      </c>
    </row>
    <row r="1071" spans="1:65" s="16" customFormat="1" ht="11.25">
      <c r="B1071" s="236"/>
      <c r="C1071" s="237"/>
      <c r="D1071" s="199" t="s">
        <v>169</v>
      </c>
      <c r="E1071" s="238" t="s">
        <v>1</v>
      </c>
      <c r="F1071" s="239" t="s">
        <v>189</v>
      </c>
      <c r="G1071" s="237"/>
      <c r="H1071" s="240">
        <v>7.54</v>
      </c>
      <c r="I1071" s="241"/>
      <c r="J1071" s="237"/>
      <c r="K1071" s="237"/>
      <c r="L1071" s="242"/>
      <c r="M1071" s="243"/>
      <c r="N1071" s="244"/>
      <c r="O1071" s="244"/>
      <c r="P1071" s="244"/>
      <c r="Q1071" s="244"/>
      <c r="R1071" s="244"/>
      <c r="S1071" s="244"/>
      <c r="T1071" s="245"/>
      <c r="AT1071" s="246" t="s">
        <v>169</v>
      </c>
      <c r="AU1071" s="246" t="s">
        <v>85</v>
      </c>
      <c r="AV1071" s="16" t="s">
        <v>165</v>
      </c>
      <c r="AW1071" s="16" t="s">
        <v>32</v>
      </c>
      <c r="AX1071" s="16" t="s">
        <v>76</v>
      </c>
      <c r="AY1071" s="246" t="s">
        <v>158</v>
      </c>
    </row>
    <row r="1072" spans="1:65" s="13" customFormat="1" ht="11.25">
      <c r="B1072" s="204"/>
      <c r="C1072" s="205"/>
      <c r="D1072" s="199" t="s">
        <v>169</v>
      </c>
      <c r="E1072" s="206" t="s">
        <v>1</v>
      </c>
      <c r="F1072" s="207" t="s">
        <v>6570</v>
      </c>
      <c r="G1072" s="205"/>
      <c r="H1072" s="208">
        <v>7.9169999999999998</v>
      </c>
      <c r="I1072" s="209"/>
      <c r="J1072" s="205"/>
      <c r="K1072" s="205"/>
      <c r="L1072" s="210"/>
      <c r="M1072" s="211"/>
      <c r="N1072" s="212"/>
      <c r="O1072" s="212"/>
      <c r="P1072" s="212"/>
      <c r="Q1072" s="212"/>
      <c r="R1072" s="212"/>
      <c r="S1072" s="212"/>
      <c r="T1072" s="213"/>
      <c r="AT1072" s="214" t="s">
        <v>169</v>
      </c>
      <c r="AU1072" s="214" t="s">
        <v>85</v>
      </c>
      <c r="AV1072" s="13" t="s">
        <v>85</v>
      </c>
      <c r="AW1072" s="13" t="s">
        <v>32</v>
      </c>
      <c r="AX1072" s="13" t="s">
        <v>76</v>
      </c>
      <c r="AY1072" s="214" t="s">
        <v>158</v>
      </c>
    </row>
    <row r="1073" spans="1:65" s="13" customFormat="1" ht="11.25">
      <c r="B1073" s="204"/>
      <c r="C1073" s="205"/>
      <c r="D1073" s="199" t="s">
        <v>169</v>
      </c>
      <c r="E1073" s="206" t="s">
        <v>1</v>
      </c>
      <c r="F1073" s="207" t="s">
        <v>6571</v>
      </c>
      <c r="G1073" s="205"/>
      <c r="H1073" s="208">
        <v>16</v>
      </c>
      <c r="I1073" s="209"/>
      <c r="J1073" s="205"/>
      <c r="K1073" s="205"/>
      <c r="L1073" s="210"/>
      <c r="M1073" s="211"/>
      <c r="N1073" s="212"/>
      <c r="O1073" s="212"/>
      <c r="P1073" s="212"/>
      <c r="Q1073" s="212"/>
      <c r="R1073" s="212"/>
      <c r="S1073" s="212"/>
      <c r="T1073" s="213"/>
      <c r="AT1073" s="214" t="s">
        <v>169</v>
      </c>
      <c r="AU1073" s="214" t="s">
        <v>85</v>
      </c>
      <c r="AV1073" s="13" t="s">
        <v>85</v>
      </c>
      <c r="AW1073" s="13" t="s">
        <v>32</v>
      </c>
      <c r="AX1073" s="13" t="s">
        <v>8</v>
      </c>
      <c r="AY1073" s="214" t="s">
        <v>158</v>
      </c>
    </row>
    <row r="1074" spans="1:65" s="2" customFormat="1" ht="24">
      <c r="A1074" s="35"/>
      <c r="B1074" s="36"/>
      <c r="C1074" s="187" t="s">
        <v>2742</v>
      </c>
      <c r="D1074" s="187" t="s">
        <v>160</v>
      </c>
      <c r="E1074" s="188" t="s">
        <v>6572</v>
      </c>
      <c r="F1074" s="189" t="s">
        <v>6573</v>
      </c>
      <c r="G1074" s="190" t="s">
        <v>442</v>
      </c>
      <c r="H1074" s="191">
        <v>1</v>
      </c>
      <c r="I1074" s="192"/>
      <c r="J1074" s="191">
        <f>ROUND(I1074*H1074,0)</f>
        <v>0</v>
      </c>
      <c r="K1074" s="189" t="s">
        <v>1</v>
      </c>
      <c r="L1074" s="40"/>
      <c r="M1074" s="193" t="s">
        <v>1</v>
      </c>
      <c r="N1074" s="194" t="s">
        <v>41</v>
      </c>
      <c r="O1074" s="72"/>
      <c r="P1074" s="195">
        <f>O1074*H1074</f>
        <v>0</v>
      </c>
      <c r="Q1074" s="195">
        <v>0</v>
      </c>
      <c r="R1074" s="195">
        <f>Q1074*H1074</f>
        <v>0</v>
      </c>
      <c r="S1074" s="195">
        <v>0</v>
      </c>
      <c r="T1074" s="196">
        <f>S1074*H1074</f>
        <v>0</v>
      </c>
      <c r="U1074" s="35"/>
      <c r="V1074" s="35"/>
      <c r="W1074" s="35"/>
      <c r="X1074" s="35"/>
      <c r="Y1074" s="35"/>
      <c r="Z1074" s="35"/>
      <c r="AA1074" s="35"/>
      <c r="AB1074" s="35"/>
      <c r="AC1074" s="35"/>
      <c r="AD1074" s="35"/>
      <c r="AE1074" s="35"/>
      <c r="AR1074" s="197" t="s">
        <v>283</v>
      </c>
      <c r="AT1074" s="197" t="s">
        <v>160</v>
      </c>
      <c r="AU1074" s="197" t="s">
        <v>85</v>
      </c>
      <c r="AY1074" s="18" t="s">
        <v>158</v>
      </c>
      <c r="BE1074" s="198">
        <f>IF(N1074="základní",J1074,0)</f>
        <v>0</v>
      </c>
      <c r="BF1074" s="198">
        <f>IF(N1074="snížená",J1074,0)</f>
        <v>0</v>
      </c>
      <c r="BG1074" s="198">
        <f>IF(N1074="zákl. přenesená",J1074,0)</f>
        <v>0</v>
      </c>
      <c r="BH1074" s="198">
        <f>IF(N1074="sníž. přenesená",J1074,0)</f>
        <v>0</v>
      </c>
      <c r="BI1074" s="198">
        <f>IF(N1074="nulová",J1074,0)</f>
        <v>0</v>
      </c>
      <c r="BJ1074" s="18" t="s">
        <v>8</v>
      </c>
      <c r="BK1074" s="198">
        <f>ROUND(I1074*H1074,0)</f>
        <v>0</v>
      </c>
      <c r="BL1074" s="18" t="s">
        <v>283</v>
      </c>
      <c r="BM1074" s="197" t="s">
        <v>6574</v>
      </c>
    </row>
    <row r="1075" spans="1:65" s="2" customFormat="1" ht="126">
      <c r="A1075" s="35"/>
      <c r="B1075" s="36"/>
      <c r="C1075" s="37"/>
      <c r="D1075" s="199" t="s">
        <v>167</v>
      </c>
      <c r="E1075" s="37"/>
      <c r="F1075" s="200" t="s">
        <v>5051</v>
      </c>
      <c r="G1075" s="37"/>
      <c r="H1075" s="37"/>
      <c r="I1075" s="201"/>
      <c r="J1075" s="37"/>
      <c r="K1075" s="37"/>
      <c r="L1075" s="40"/>
      <c r="M1075" s="202"/>
      <c r="N1075" s="203"/>
      <c r="O1075" s="72"/>
      <c r="P1075" s="72"/>
      <c r="Q1075" s="72"/>
      <c r="R1075" s="72"/>
      <c r="S1075" s="72"/>
      <c r="T1075" s="73"/>
      <c r="U1075" s="35"/>
      <c r="V1075" s="35"/>
      <c r="W1075" s="35"/>
      <c r="X1075" s="35"/>
      <c r="Y1075" s="35"/>
      <c r="Z1075" s="35"/>
      <c r="AA1075" s="35"/>
      <c r="AB1075" s="35"/>
      <c r="AC1075" s="35"/>
      <c r="AD1075" s="35"/>
      <c r="AE1075" s="35"/>
      <c r="AT1075" s="18" t="s">
        <v>167</v>
      </c>
      <c r="AU1075" s="18" t="s">
        <v>85</v>
      </c>
    </row>
    <row r="1076" spans="1:65" s="13" customFormat="1" ht="11.25">
      <c r="B1076" s="204"/>
      <c r="C1076" s="205"/>
      <c r="D1076" s="199" t="s">
        <v>169</v>
      </c>
      <c r="E1076" s="206" t="s">
        <v>1</v>
      </c>
      <c r="F1076" s="207" t="s">
        <v>6575</v>
      </c>
      <c r="G1076" s="205"/>
      <c r="H1076" s="208">
        <v>1</v>
      </c>
      <c r="I1076" s="209"/>
      <c r="J1076" s="205"/>
      <c r="K1076" s="205"/>
      <c r="L1076" s="210"/>
      <c r="M1076" s="211"/>
      <c r="N1076" s="212"/>
      <c r="O1076" s="212"/>
      <c r="P1076" s="212"/>
      <c r="Q1076" s="212"/>
      <c r="R1076" s="212"/>
      <c r="S1076" s="212"/>
      <c r="T1076" s="213"/>
      <c r="AT1076" s="214" t="s">
        <v>169</v>
      </c>
      <c r="AU1076" s="214" t="s">
        <v>85</v>
      </c>
      <c r="AV1076" s="13" t="s">
        <v>85</v>
      </c>
      <c r="AW1076" s="13" t="s">
        <v>32</v>
      </c>
      <c r="AX1076" s="13" t="s">
        <v>76</v>
      </c>
      <c r="AY1076" s="214" t="s">
        <v>158</v>
      </c>
    </row>
    <row r="1077" spans="1:65" s="16" customFormat="1" ht="11.25">
      <c r="B1077" s="236"/>
      <c r="C1077" s="237"/>
      <c r="D1077" s="199" t="s">
        <v>169</v>
      </c>
      <c r="E1077" s="238" t="s">
        <v>1</v>
      </c>
      <c r="F1077" s="239" t="s">
        <v>189</v>
      </c>
      <c r="G1077" s="237"/>
      <c r="H1077" s="240">
        <v>1</v>
      </c>
      <c r="I1077" s="241"/>
      <c r="J1077" s="237"/>
      <c r="K1077" s="237"/>
      <c r="L1077" s="242"/>
      <c r="M1077" s="243"/>
      <c r="N1077" s="244"/>
      <c r="O1077" s="244"/>
      <c r="P1077" s="244"/>
      <c r="Q1077" s="244"/>
      <c r="R1077" s="244"/>
      <c r="S1077" s="244"/>
      <c r="T1077" s="245"/>
      <c r="AT1077" s="246" t="s">
        <v>169</v>
      </c>
      <c r="AU1077" s="246" t="s">
        <v>85</v>
      </c>
      <c r="AV1077" s="16" t="s">
        <v>165</v>
      </c>
      <c r="AW1077" s="16" t="s">
        <v>32</v>
      </c>
      <c r="AX1077" s="16" t="s">
        <v>8</v>
      </c>
      <c r="AY1077" s="246" t="s">
        <v>158</v>
      </c>
    </row>
    <row r="1078" spans="1:65" s="2" customFormat="1" ht="44.25" customHeight="1">
      <c r="A1078" s="35"/>
      <c r="B1078" s="36"/>
      <c r="C1078" s="247" t="s">
        <v>2744</v>
      </c>
      <c r="D1078" s="247" t="s">
        <v>250</v>
      </c>
      <c r="E1078" s="248" t="s">
        <v>6576</v>
      </c>
      <c r="F1078" s="249" t="s">
        <v>6577</v>
      </c>
      <c r="G1078" s="250" t="s">
        <v>442</v>
      </c>
      <c r="H1078" s="251">
        <v>1</v>
      </c>
      <c r="I1078" s="252"/>
      <c r="J1078" s="251">
        <f>ROUND(I1078*H1078,0)</f>
        <v>0</v>
      </c>
      <c r="K1078" s="249" t="s">
        <v>1</v>
      </c>
      <c r="L1078" s="253"/>
      <c r="M1078" s="254" t="s">
        <v>1</v>
      </c>
      <c r="N1078" s="255" t="s">
        <v>41</v>
      </c>
      <c r="O1078" s="72"/>
      <c r="P1078" s="195">
        <f>O1078*H1078</f>
        <v>0</v>
      </c>
      <c r="Q1078" s="195">
        <v>0.217</v>
      </c>
      <c r="R1078" s="195">
        <f>Q1078*H1078</f>
        <v>0.217</v>
      </c>
      <c r="S1078" s="195">
        <v>0</v>
      </c>
      <c r="T1078" s="196">
        <f>S1078*H1078</f>
        <v>0</v>
      </c>
      <c r="U1078" s="35"/>
      <c r="V1078" s="35"/>
      <c r="W1078" s="35"/>
      <c r="X1078" s="35"/>
      <c r="Y1078" s="35"/>
      <c r="Z1078" s="35"/>
      <c r="AA1078" s="35"/>
      <c r="AB1078" s="35"/>
      <c r="AC1078" s="35"/>
      <c r="AD1078" s="35"/>
      <c r="AE1078" s="35"/>
      <c r="AR1078" s="197" t="s">
        <v>373</v>
      </c>
      <c r="AT1078" s="197" t="s">
        <v>250</v>
      </c>
      <c r="AU1078" s="197" t="s">
        <v>85</v>
      </c>
      <c r="AY1078" s="18" t="s">
        <v>158</v>
      </c>
      <c r="BE1078" s="198">
        <f>IF(N1078="základní",J1078,0)</f>
        <v>0</v>
      </c>
      <c r="BF1078" s="198">
        <f>IF(N1078="snížená",J1078,0)</f>
        <v>0</v>
      </c>
      <c r="BG1078" s="198">
        <f>IF(N1078="zákl. přenesená",J1078,0)</f>
        <v>0</v>
      </c>
      <c r="BH1078" s="198">
        <f>IF(N1078="sníž. přenesená",J1078,0)</f>
        <v>0</v>
      </c>
      <c r="BI1078" s="198">
        <f>IF(N1078="nulová",J1078,0)</f>
        <v>0</v>
      </c>
      <c r="BJ1078" s="18" t="s">
        <v>8</v>
      </c>
      <c r="BK1078" s="198">
        <f>ROUND(I1078*H1078,0)</f>
        <v>0</v>
      </c>
      <c r="BL1078" s="18" t="s">
        <v>283</v>
      </c>
      <c r="BM1078" s="197" t="s">
        <v>6578</v>
      </c>
    </row>
    <row r="1079" spans="1:65" s="13" customFormat="1" ht="11.25">
      <c r="B1079" s="204"/>
      <c r="C1079" s="205"/>
      <c r="D1079" s="199" t="s">
        <v>169</v>
      </c>
      <c r="E1079" s="206" t="s">
        <v>1</v>
      </c>
      <c r="F1079" s="207" t="s">
        <v>6575</v>
      </c>
      <c r="G1079" s="205"/>
      <c r="H1079" s="208">
        <v>1</v>
      </c>
      <c r="I1079" s="209"/>
      <c r="J1079" s="205"/>
      <c r="K1079" s="205"/>
      <c r="L1079" s="210"/>
      <c r="M1079" s="211"/>
      <c r="N1079" s="212"/>
      <c r="O1079" s="212"/>
      <c r="P1079" s="212"/>
      <c r="Q1079" s="212"/>
      <c r="R1079" s="212"/>
      <c r="S1079" s="212"/>
      <c r="T1079" s="213"/>
      <c r="AT1079" s="214" t="s">
        <v>169</v>
      </c>
      <c r="AU1079" s="214" t="s">
        <v>85</v>
      </c>
      <c r="AV1079" s="13" t="s">
        <v>85</v>
      </c>
      <c r="AW1079" s="13" t="s">
        <v>32</v>
      </c>
      <c r="AX1079" s="13" t="s">
        <v>76</v>
      </c>
      <c r="AY1079" s="214" t="s">
        <v>158</v>
      </c>
    </row>
    <row r="1080" spans="1:65" s="14" customFormat="1" ht="22.5">
      <c r="B1080" s="215"/>
      <c r="C1080" s="216"/>
      <c r="D1080" s="199" t="s">
        <v>169</v>
      </c>
      <c r="E1080" s="217" t="s">
        <v>1</v>
      </c>
      <c r="F1080" s="218" t="s">
        <v>6579</v>
      </c>
      <c r="G1080" s="216"/>
      <c r="H1080" s="217" t="s">
        <v>1</v>
      </c>
      <c r="I1080" s="219"/>
      <c r="J1080" s="216"/>
      <c r="K1080" s="216"/>
      <c r="L1080" s="220"/>
      <c r="M1080" s="221"/>
      <c r="N1080" s="222"/>
      <c r="O1080" s="222"/>
      <c r="P1080" s="222"/>
      <c r="Q1080" s="222"/>
      <c r="R1080" s="222"/>
      <c r="S1080" s="222"/>
      <c r="T1080" s="223"/>
      <c r="AT1080" s="224" t="s">
        <v>169</v>
      </c>
      <c r="AU1080" s="224" t="s">
        <v>85</v>
      </c>
      <c r="AV1080" s="14" t="s">
        <v>8</v>
      </c>
      <c r="AW1080" s="14" t="s">
        <v>32</v>
      </c>
      <c r="AX1080" s="14" t="s">
        <v>76</v>
      </c>
      <c r="AY1080" s="224" t="s">
        <v>158</v>
      </c>
    </row>
    <row r="1081" spans="1:65" s="16" customFormat="1" ht="11.25">
      <c r="B1081" s="236"/>
      <c r="C1081" s="237"/>
      <c r="D1081" s="199" t="s">
        <v>169</v>
      </c>
      <c r="E1081" s="238" t="s">
        <v>1</v>
      </c>
      <c r="F1081" s="239" t="s">
        <v>189</v>
      </c>
      <c r="G1081" s="237"/>
      <c r="H1081" s="240">
        <v>1</v>
      </c>
      <c r="I1081" s="241"/>
      <c r="J1081" s="237"/>
      <c r="K1081" s="237"/>
      <c r="L1081" s="242"/>
      <c r="M1081" s="243"/>
      <c r="N1081" s="244"/>
      <c r="O1081" s="244"/>
      <c r="P1081" s="244"/>
      <c r="Q1081" s="244"/>
      <c r="R1081" s="244"/>
      <c r="S1081" s="244"/>
      <c r="T1081" s="245"/>
      <c r="AT1081" s="246" t="s">
        <v>169</v>
      </c>
      <c r="AU1081" s="246" t="s">
        <v>85</v>
      </c>
      <c r="AV1081" s="16" t="s">
        <v>165</v>
      </c>
      <c r="AW1081" s="16" t="s">
        <v>32</v>
      </c>
      <c r="AX1081" s="16" t="s">
        <v>8</v>
      </c>
      <c r="AY1081" s="246" t="s">
        <v>158</v>
      </c>
    </row>
    <row r="1082" spans="1:65" s="2" customFormat="1" ht="24">
      <c r="A1082" s="35"/>
      <c r="B1082" s="36"/>
      <c r="C1082" s="187" t="s">
        <v>2746</v>
      </c>
      <c r="D1082" s="187" t="s">
        <v>160</v>
      </c>
      <c r="E1082" s="188" t="s">
        <v>5093</v>
      </c>
      <c r="F1082" s="189" t="s">
        <v>5094</v>
      </c>
      <c r="G1082" s="190" t="s">
        <v>442</v>
      </c>
      <c r="H1082" s="191">
        <v>1</v>
      </c>
      <c r="I1082" s="192"/>
      <c r="J1082" s="191">
        <f>ROUND(I1082*H1082,0)</f>
        <v>0</v>
      </c>
      <c r="K1082" s="189" t="s">
        <v>1</v>
      </c>
      <c r="L1082" s="40"/>
      <c r="M1082" s="193" t="s">
        <v>1</v>
      </c>
      <c r="N1082" s="194" t="s">
        <v>41</v>
      </c>
      <c r="O1082" s="72"/>
      <c r="P1082" s="195">
        <f>O1082*H1082</f>
        <v>0</v>
      </c>
      <c r="Q1082" s="195">
        <v>0</v>
      </c>
      <c r="R1082" s="195">
        <f>Q1082*H1082</f>
        <v>0</v>
      </c>
      <c r="S1082" s="195">
        <v>0</v>
      </c>
      <c r="T1082" s="196">
        <f>S1082*H1082</f>
        <v>0</v>
      </c>
      <c r="U1082" s="35"/>
      <c r="V1082" s="35"/>
      <c r="W1082" s="35"/>
      <c r="X1082" s="35"/>
      <c r="Y1082" s="35"/>
      <c r="Z1082" s="35"/>
      <c r="AA1082" s="35"/>
      <c r="AB1082" s="35"/>
      <c r="AC1082" s="35"/>
      <c r="AD1082" s="35"/>
      <c r="AE1082" s="35"/>
      <c r="AR1082" s="197" t="s">
        <v>283</v>
      </c>
      <c r="AT1082" s="197" t="s">
        <v>160</v>
      </c>
      <c r="AU1082" s="197" t="s">
        <v>85</v>
      </c>
      <c r="AY1082" s="18" t="s">
        <v>158</v>
      </c>
      <c r="BE1082" s="198">
        <f>IF(N1082="základní",J1082,0)</f>
        <v>0</v>
      </c>
      <c r="BF1082" s="198">
        <f>IF(N1082="snížená",J1082,0)</f>
        <v>0</v>
      </c>
      <c r="BG1082" s="198">
        <f>IF(N1082="zákl. přenesená",J1082,0)</f>
        <v>0</v>
      </c>
      <c r="BH1082" s="198">
        <f>IF(N1082="sníž. přenesená",J1082,0)</f>
        <v>0</v>
      </c>
      <c r="BI1082" s="198">
        <f>IF(N1082="nulová",J1082,0)</f>
        <v>0</v>
      </c>
      <c r="BJ1082" s="18" t="s">
        <v>8</v>
      </c>
      <c r="BK1082" s="198">
        <f>ROUND(I1082*H1082,0)</f>
        <v>0</v>
      </c>
      <c r="BL1082" s="18" t="s">
        <v>283</v>
      </c>
      <c r="BM1082" s="197" t="s">
        <v>6580</v>
      </c>
    </row>
    <row r="1083" spans="1:65" s="2" customFormat="1" ht="126">
      <c r="A1083" s="35"/>
      <c r="B1083" s="36"/>
      <c r="C1083" s="37"/>
      <c r="D1083" s="199" t="s">
        <v>167</v>
      </c>
      <c r="E1083" s="37"/>
      <c r="F1083" s="200" t="s">
        <v>5051</v>
      </c>
      <c r="G1083" s="37"/>
      <c r="H1083" s="37"/>
      <c r="I1083" s="201"/>
      <c r="J1083" s="37"/>
      <c r="K1083" s="37"/>
      <c r="L1083" s="40"/>
      <c r="M1083" s="202"/>
      <c r="N1083" s="203"/>
      <c r="O1083" s="72"/>
      <c r="P1083" s="72"/>
      <c r="Q1083" s="72"/>
      <c r="R1083" s="72"/>
      <c r="S1083" s="72"/>
      <c r="T1083" s="73"/>
      <c r="U1083" s="35"/>
      <c r="V1083" s="35"/>
      <c r="W1083" s="35"/>
      <c r="X1083" s="35"/>
      <c r="Y1083" s="35"/>
      <c r="Z1083" s="35"/>
      <c r="AA1083" s="35"/>
      <c r="AB1083" s="35"/>
      <c r="AC1083" s="35"/>
      <c r="AD1083" s="35"/>
      <c r="AE1083" s="35"/>
      <c r="AT1083" s="18" t="s">
        <v>167</v>
      </c>
      <c r="AU1083" s="18" t="s">
        <v>85</v>
      </c>
    </row>
    <row r="1084" spans="1:65" s="13" customFormat="1" ht="11.25">
      <c r="B1084" s="204"/>
      <c r="C1084" s="205"/>
      <c r="D1084" s="199" t="s">
        <v>169</v>
      </c>
      <c r="E1084" s="206" t="s">
        <v>1</v>
      </c>
      <c r="F1084" s="207" t="s">
        <v>6575</v>
      </c>
      <c r="G1084" s="205"/>
      <c r="H1084" s="208">
        <v>1</v>
      </c>
      <c r="I1084" s="209"/>
      <c r="J1084" s="205"/>
      <c r="K1084" s="205"/>
      <c r="L1084" s="210"/>
      <c r="M1084" s="211"/>
      <c r="N1084" s="212"/>
      <c r="O1084" s="212"/>
      <c r="P1084" s="212"/>
      <c r="Q1084" s="212"/>
      <c r="R1084" s="212"/>
      <c r="S1084" s="212"/>
      <c r="T1084" s="213"/>
      <c r="AT1084" s="214" t="s">
        <v>169</v>
      </c>
      <c r="AU1084" s="214" t="s">
        <v>85</v>
      </c>
      <c r="AV1084" s="13" t="s">
        <v>85</v>
      </c>
      <c r="AW1084" s="13" t="s">
        <v>32</v>
      </c>
      <c r="AX1084" s="13" t="s">
        <v>8</v>
      </c>
      <c r="AY1084" s="214" t="s">
        <v>158</v>
      </c>
    </row>
    <row r="1085" spans="1:65" s="2" customFormat="1" ht="24">
      <c r="A1085" s="35"/>
      <c r="B1085" s="36"/>
      <c r="C1085" s="187" t="s">
        <v>2748</v>
      </c>
      <c r="D1085" s="187" t="s">
        <v>160</v>
      </c>
      <c r="E1085" s="188" t="s">
        <v>5097</v>
      </c>
      <c r="F1085" s="189" t="s">
        <v>5098</v>
      </c>
      <c r="G1085" s="190" t="s">
        <v>442</v>
      </c>
      <c r="H1085" s="191">
        <v>8</v>
      </c>
      <c r="I1085" s="192"/>
      <c r="J1085" s="191">
        <f>ROUND(I1085*H1085,0)</f>
        <v>0</v>
      </c>
      <c r="K1085" s="189" t="s">
        <v>1</v>
      </c>
      <c r="L1085" s="40"/>
      <c r="M1085" s="193" t="s">
        <v>1</v>
      </c>
      <c r="N1085" s="194" t="s">
        <v>41</v>
      </c>
      <c r="O1085" s="72"/>
      <c r="P1085" s="195">
        <f>O1085*H1085</f>
        <v>0</v>
      </c>
      <c r="Q1085" s="195">
        <v>0</v>
      </c>
      <c r="R1085" s="195">
        <f>Q1085*H1085</f>
        <v>0</v>
      </c>
      <c r="S1085" s="195">
        <v>0</v>
      </c>
      <c r="T1085" s="196">
        <f>S1085*H1085</f>
        <v>0</v>
      </c>
      <c r="U1085" s="35"/>
      <c r="V1085" s="35"/>
      <c r="W1085" s="35"/>
      <c r="X1085" s="35"/>
      <c r="Y1085" s="35"/>
      <c r="Z1085" s="35"/>
      <c r="AA1085" s="35"/>
      <c r="AB1085" s="35"/>
      <c r="AC1085" s="35"/>
      <c r="AD1085" s="35"/>
      <c r="AE1085" s="35"/>
      <c r="AR1085" s="197" t="s">
        <v>283</v>
      </c>
      <c r="AT1085" s="197" t="s">
        <v>160</v>
      </c>
      <c r="AU1085" s="197" t="s">
        <v>85</v>
      </c>
      <c r="AY1085" s="18" t="s">
        <v>158</v>
      </c>
      <c r="BE1085" s="198">
        <f>IF(N1085="základní",J1085,0)</f>
        <v>0</v>
      </c>
      <c r="BF1085" s="198">
        <f>IF(N1085="snížená",J1085,0)</f>
        <v>0</v>
      </c>
      <c r="BG1085" s="198">
        <f>IF(N1085="zákl. přenesená",J1085,0)</f>
        <v>0</v>
      </c>
      <c r="BH1085" s="198">
        <f>IF(N1085="sníž. přenesená",J1085,0)</f>
        <v>0</v>
      </c>
      <c r="BI1085" s="198">
        <f>IF(N1085="nulová",J1085,0)</f>
        <v>0</v>
      </c>
      <c r="BJ1085" s="18" t="s">
        <v>8</v>
      </c>
      <c r="BK1085" s="198">
        <f>ROUND(I1085*H1085,0)</f>
        <v>0</v>
      </c>
      <c r="BL1085" s="18" t="s">
        <v>283</v>
      </c>
      <c r="BM1085" s="197" t="s">
        <v>6581</v>
      </c>
    </row>
    <row r="1086" spans="1:65" s="2" customFormat="1" ht="126">
      <c r="A1086" s="35"/>
      <c r="B1086" s="36"/>
      <c r="C1086" s="37"/>
      <c r="D1086" s="199" t="s">
        <v>167</v>
      </c>
      <c r="E1086" s="37"/>
      <c r="F1086" s="200" t="s">
        <v>5051</v>
      </c>
      <c r="G1086" s="37"/>
      <c r="H1086" s="37"/>
      <c r="I1086" s="201"/>
      <c r="J1086" s="37"/>
      <c r="K1086" s="37"/>
      <c r="L1086" s="40"/>
      <c r="M1086" s="202"/>
      <c r="N1086" s="203"/>
      <c r="O1086" s="72"/>
      <c r="P1086" s="72"/>
      <c r="Q1086" s="72"/>
      <c r="R1086" s="72"/>
      <c r="S1086" s="72"/>
      <c r="T1086" s="73"/>
      <c r="U1086" s="35"/>
      <c r="V1086" s="35"/>
      <c r="W1086" s="35"/>
      <c r="X1086" s="35"/>
      <c r="Y1086" s="35"/>
      <c r="Z1086" s="35"/>
      <c r="AA1086" s="35"/>
      <c r="AB1086" s="35"/>
      <c r="AC1086" s="35"/>
      <c r="AD1086" s="35"/>
      <c r="AE1086" s="35"/>
      <c r="AT1086" s="18" t="s">
        <v>167</v>
      </c>
      <c r="AU1086" s="18" t="s">
        <v>85</v>
      </c>
    </row>
    <row r="1087" spans="1:65" s="13" customFormat="1" ht="11.25">
      <c r="B1087" s="204"/>
      <c r="C1087" s="205"/>
      <c r="D1087" s="199" t="s">
        <v>169</v>
      </c>
      <c r="E1087" s="206" t="s">
        <v>1</v>
      </c>
      <c r="F1087" s="207" t="s">
        <v>5100</v>
      </c>
      <c r="G1087" s="205"/>
      <c r="H1087" s="208">
        <v>6</v>
      </c>
      <c r="I1087" s="209"/>
      <c r="J1087" s="205"/>
      <c r="K1087" s="205"/>
      <c r="L1087" s="210"/>
      <c r="M1087" s="211"/>
      <c r="N1087" s="212"/>
      <c r="O1087" s="212"/>
      <c r="P1087" s="212"/>
      <c r="Q1087" s="212"/>
      <c r="R1087" s="212"/>
      <c r="S1087" s="212"/>
      <c r="T1087" s="213"/>
      <c r="AT1087" s="214" t="s">
        <v>169</v>
      </c>
      <c r="AU1087" s="214" t="s">
        <v>85</v>
      </c>
      <c r="AV1087" s="13" t="s">
        <v>85</v>
      </c>
      <c r="AW1087" s="13" t="s">
        <v>32</v>
      </c>
      <c r="AX1087" s="13" t="s">
        <v>76</v>
      </c>
      <c r="AY1087" s="214" t="s">
        <v>158</v>
      </c>
    </row>
    <row r="1088" spans="1:65" s="13" customFormat="1" ht="11.25">
      <c r="B1088" s="204"/>
      <c r="C1088" s="205"/>
      <c r="D1088" s="199" t="s">
        <v>169</v>
      </c>
      <c r="E1088" s="206" t="s">
        <v>1</v>
      </c>
      <c r="F1088" s="207" t="s">
        <v>85</v>
      </c>
      <c r="G1088" s="205"/>
      <c r="H1088" s="208">
        <v>2</v>
      </c>
      <c r="I1088" s="209"/>
      <c r="J1088" s="205"/>
      <c r="K1088" s="205"/>
      <c r="L1088" s="210"/>
      <c r="M1088" s="211"/>
      <c r="N1088" s="212"/>
      <c r="O1088" s="212"/>
      <c r="P1088" s="212"/>
      <c r="Q1088" s="212"/>
      <c r="R1088" s="212"/>
      <c r="S1088" s="212"/>
      <c r="T1088" s="213"/>
      <c r="AT1088" s="214" t="s">
        <v>169</v>
      </c>
      <c r="AU1088" s="214" t="s">
        <v>85</v>
      </c>
      <c r="AV1088" s="13" t="s">
        <v>85</v>
      </c>
      <c r="AW1088" s="13" t="s">
        <v>32</v>
      </c>
      <c r="AX1088" s="13" t="s">
        <v>76</v>
      </c>
      <c r="AY1088" s="214" t="s">
        <v>158</v>
      </c>
    </row>
    <row r="1089" spans="1:65" s="16" customFormat="1" ht="11.25">
      <c r="B1089" s="236"/>
      <c r="C1089" s="237"/>
      <c r="D1089" s="199" t="s">
        <v>169</v>
      </c>
      <c r="E1089" s="238" t="s">
        <v>1</v>
      </c>
      <c r="F1089" s="239" t="s">
        <v>189</v>
      </c>
      <c r="G1089" s="237"/>
      <c r="H1089" s="240">
        <v>8</v>
      </c>
      <c r="I1089" s="241"/>
      <c r="J1089" s="237"/>
      <c r="K1089" s="237"/>
      <c r="L1089" s="242"/>
      <c r="M1089" s="243"/>
      <c r="N1089" s="244"/>
      <c r="O1089" s="244"/>
      <c r="P1089" s="244"/>
      <c r="Q1089" s="244"/>
      <c r="R1089" s="244"/>
      <c r="S1089" s="244"/>
      <c r="T1089" s="245"/>
      <c r="AT1089" s="246" t="s">
        <v>169</v>
      </c>
      <c r="AU1089" s="246" t="s">
        <v>85</v>
      </c>
      <c r="AV1089" s="16" t="s">
        <v>165</v>
      </c>
      <c r="AW1089" s="16" t="s">
        <v>32</v>
      </c>
      <c r="AX1089" s="16" t="s">
        <v>8</v>
      </c>
      <c r="AY1089" s="246" t="s">
        <v>158</v>
      </c>
    </row>
    <row r="1090" spans="1:65" s="2" customFormat="1" ht="21.75" customHeight="1">
      <c r="A1090" s="35"/>
      <c r="B1090" s="36"/>
      <c r="C1090" s="187" t="s">
        <v>2750</v>
      </c>
      <c r="D1090" s="187" t="s">
        <v>160</v>
      </c>
      <c r="E1090" s="188" t="s">
        <v>5102</v>
      </c>
      <c r="F1090" s="189" t="s">
        <v>5103</v>
      </c>
      <c r="G1090" s="190" t="s">
        <v>442</v>
      </c>
      <c r="H1090" s="191">
        <v>8</v>
      </c>
      <c r="I1090" s="192"/>
      <c r="J1090" s="191">
        <f>ROUND(I1090*H1090,0)</f>
        <v>0</v>
      </c>
      <c r="K1090" s="189" t="s">
        <v>164</v>
      </c>
      <c r="L1090" s="40"/>
      <c r="M1090" s="193" t="s">
        <v>1</v>
      </c>
      <c r="N1090" s="194" t="s">
        <v>41</v>
      </c>
      <c r="O1090" s="72"/>
      <c r="P1090" s="195">
        <f>O1090*H1090</f>
        <v>0</v>
      </c>
      <c r="Q1090" s="195">
        <v>0</v>
      </c>
      <c r="R1090" s="195">
        <f>Q1090*H1090</f>
        <v>0</v>
      </c>
      <c r="S1090" s="195">
        <v>0</v>
      </c>
      <c r="T1090" s="196">
        <f>S1090*H1090</f>
        <v>0</v>
      </c>
      <c r="U1090" s="35"/>
      <c r="V1090" s="35"/>
      <c r="W1090" s="35"/>
      <c r="X1090" s="35"/>
      <c r="Y1090" s="35"/>
      <c r="Z1090" s="35"/>
      <c r="AA1090" s="35"/>
      <c r="AB1090" s="35"/>
      <c r="AC1090" s="35"/>
      <c r="AD1090" s="35"/>
      <c r="AE1090" s="35"/>
      <c r="AR1090" s="197" t="s">
        <v>283</v>
      </c>
      <c r="AT1090" s="197" t="s">
        <v>160</v>
      </c>
      <c r="AU1090" s="197" t="s">
        <v>85</v>
      </c>
      <c r="AY1090" s="18" t="s">
        <v>158</v>
      </c>
      <c r="BE1090" s="198">
        <f>IF(N1090="základní",J1090,0)</f>
        <v>0</v>
      </c>
      <c r="BF1090" s="198">
        <f>IF(N1090="snížená",J1090,0)</f>
        <v>0</v>
      </c>
      <c r="BG1090" s="198">
        <f>IF(N1090="zákl. přenesená",J1090,0)</f>
        <v>0</v>
      </c>
      <c r="BH1090" s="198">
        <f>IF(N1090="sníž. přenesená",J1090,0)</f>
        <v>0</v>
      </c>
      <c r="BI1090" s="198">
        <f>IF(N1090="nulová",J1090,0)</f>
        <v>0</v>
      </c>
      <c r="BJ1090" s="18" t="s">
        <v>8</v>
      </c>
      <c r="BK1090" s="198">
        <f>ROUND(I1090*H1090,0)</f>
        <v>0</v>
      </c>
      <c r="BL1090" s="18" t="s">
        <v>283</v>
      </c>
      <c r="BM1090" s="197" t="s">
        <v>6582</v>
      </c>
    </row>
    <row r="1091" spans="1:65" s="2" customFormat="1" ht="126">
      <c r="A1091" s="35"/>
      <c r="B1091" s="36"/>
      <c r="C1091" s="37"/>
      <c r="D1091" s="199" t="s">
        <v>167</v>
      </c>
      <c r="E1091" s="37"/>
      <c r="F1091" s="200" t="s">
        <v>5051</v>
      </c>
      <c r="G1091" s="37"/>
      <c r="H1091" s="37"/>
      <c r="I1091" s="201"/>
      <c r="J1091" s="37"/>
      <c r="K1091" s="37"/>
      <c r="L1091" s="40"/>
      <c r="M1091" s="202"/>
      <c r="N1091" s="203"/>
      <c r="O1091" s="72"/>
      <c r="P1091" s="72"/>
      <c r="Q1091" s="72"/>
      <c r="R1091" s="72"/>
      <c r="S1091" s="72"/>
      <c r="T1091" s="73"/>
      <c r="U1091" s="35"/>
      <c r="V1091" s="35"/>
      <c r="W1091" s="35"/>
      <c r="X1091" s="35"/>
      <c r="Y1091" s="35"/>
      <c r="Z1091" s="35"/>
      <c r="AA1091" s="35"/>
      <c r="AB1091" s="35"/>
      <c r="AC1091" s="35"/>
      <c r="AD1091" s="35"/>
      <c r="AE1091" s="35"/>
      <c r="AT1091" s="18" t="s">
        <v>167</v>
      </c>
      <c r="AU1091" s="18" t="s">
        <v>85</v>
      </c>
    </row>
    <row r="1092" spans="1:65" s="13" customFormat="1" ht="11.25">
      <c r="B1092" s="204"/>
      <c r="C1092" s="205"/>
      <c r="D1092" s="199" t="s">
        <v>169</v>
      </c>
      <c r="E1092" s="206" t="s">
        <v>1</v>
      </c>
      <c r="F1092" s="207" t="s">
        <v>5105</v>
      </c>
      <c r="G1092" s="205"/>
      <c r="H1092" s="208">
        <v>4</v>
      </c>
      <c r="I1092" s="209"/>
      <c r="J1092" s="205"/>
      <c r="K1092" s="205"/>
      <c r="L1092" s="210"/>
      <c r="M1092" s="211"/>
      <c r="N1092" s="212"/>
      <c r="O1092" s="212"/>
      <c r="P1092" s="212"/>
      <c r="Q1092" s="212"/>
      <c r="R1092" s="212"/>
      <c r="S1092" s="212"/>
      <c r="T1092" s="213"/>
      <c r="AT1092" s="214" t="s">
        <v>169</v>
      </c>
      <c r="AU1092" s="214" t="s">
        <v>85</v>
      </c>
      <c r="AV1092" s="13" t="s">
        <v>85</v>
      </c>
      <c r="AW1092" s="13" t="s">
        <v>32</v>
      </c>
      <c r="AX1092" s="13" t="s">
        <v>76</v>
      </c>
      <c r="AY1092" s="214" t="s">
        <v>158</v>
      </c>
    </row>
    <row r="1093" spans="1:65" s="13" customFormat="1" ht="11.25">
      <c r="B1093" s="204"/>
      <c r="C1093" s="205"/>
      <c r="D1093" s="199" t="s">
        <v>169</v>
      </c>
      <c r="E1093" s="206" t="s">
        <v>1</v>
      </c>
      <c r="F1093" s="207" t="s">
        <v>5106</v>
      </c>
      <c r="G1093" s="205"/>
      <c r="H1093" s="208">
        <v>2</v>
      </c>
      <c r="I1093" s="209"/>
      <c r="J1093" s="205"/>
      <c r="K1093" s="205"/>
      <c r="L1093" s="210"/>
      <c r="M1093" s="211"/>
      <c r="N1093" s="212"/>
      <c r="O1093" s="212"/>
      <c r="P1093" s="212"/>
      <c r="Q1093" s="212"/>
      <c r="R1093" s="212"/>
      <c r="S1093" s="212"/>
      <c r="T1093" s="213"/>
      <c r="AT1093" s="214" t="s">
        <v>169</v>
      </c>
      <c r="AU1093" s="214" t="s">
        <v>85</v>
      </c>
      <c r="AV1093" s="13" t="s">
        <v>85</v>
      </c>
      <c r="AW1093" s="13" t="s">
        <v>32</v>
      </c>
      <c r="AX1093" s="13" t="s">
        <v>76</v>
      </c>
      <c r="AY1093" s="214" t="s">
        <v>158</v>
      </c>
    </row>
    <row r="1094" spans="1:65" s="13" customFormat="1" ht="11.25">
      <c r="B1094" s="204"/>
      <c r="C1094" s="205"/>
      <c r="D1094" s="199" t="s">
        <v>169</v>
      </c>
      <c r="E1094" s="206" t="s">
        <v>1</v>
      </c>
      <c r="F1094" s="207" t="s">
        <v>5107</v>
      </c>
      <c r="G1094" s="205"/>
      <c r="H1094" s="208">
        <v>2</v>
      </c>
      <c r="I1094" s="209"/>
      <c r="J1094" s="205"/>
      <c r="K1094" s="205"/>
      <c r="L1094" s="210"/>
      <c r="M1094" s="211"/>
      <c r="N1094" s="212"/>
      <c r="O1094" s="212"/>
      <c r="P1094" s="212"/>
      <c r="Q1094" s="212"/>
      <c r="R1094" s="212"/>
      <c r="S1094" s="212"/>
      <c r="T1094" s="213"/>
      <c r="AT1094" s="214" t="s">
        <v>169</v>
      </c>
      <c r="AU1094" s="214" t="s">
        <v>85</v>
      </c>
      <c r="AV1094" s="13" t="s">
        <v>85</v>
      </c>
      <c r="AW1094" s="13" t="s">
        <v>32</v>
      </c>
      <c r="AX1094" s="13" t="s">
        <v>76</v>
      </c>
      <c r="AY1094" s="214" t="s">
        <v>158</v>
      </c>
    </row>
    <row r="1095" spans="1:65" s="16" customFormat="1" ht="11.25">
      <c r="B1095" s="236"/>
      <c r="C1095" s="237"/>
      <c r="D1095" s="199" t="s">
        <v>169</v>
      </c>
      <c r="E1095" s="238" t="s">
        <v>1</v>
      </c>
      <c r="F1095" s="239" t="s">
        <v>189</v>
      </c>
      <c r="G1095" s="237"/>
      <c r="H1095" s="240">
        <v>8</v>
      </c>
      <c r="I1095" s="241"/>
      <c r="J1095" s="237"/>
      <c r="K1095" s="237"/>
      <c r="L1095" s="242"/>
      <c r="M1095" s="243"/>
      <c r="N1095" s="244"/>
      <c r="O1095" s="244"/>
      <c r="P1095" s="244"/>
      <c r="Q1095" s="244"/>
      <c r="R1095" s="244"/>
      <c r="S1095" s="244"/>
      <c r="T1095" s="245"/>
      <c r="AT1095" s="246" t="s">
        <v>169</v>
      </c>
      <c r="AU1095" s="246" t="s">
        <v>85</v>
      </c>
      <c r="AV1095" s="16" t="s">
        <v>165</v>
      </c>
      <c r="AW1095" s="16" t="s">
        <v>32</v>
      </c>
      <c r="AX1095" s="16" t="s">
        <v>8</v>
      </c>
      <c r="AY1095" s="246" t="s">
        <v>158</v>
      </c>
    </row>
    <row r="1096" spans="1:65" s="2" customFormat="1" ht="16.5" customHeight="1">
      <c r="A1096" s="35"/>
      <c r="B1096" s="36"/>
      <c r="C1096" s="247" t="s">
        <v>2752</v>
      </c>
      <c r="D1096" s="247" t="s">
        <v>250</v>
      </c>
      <c r="E1096" s="248" t="s">
        <v>5109</v>
      </c>
      <c r="F1096" s="249" t="s">
        <v>5110</v>
      </c>
      <c r="G1096" s="250" t="s">
        <v>442</v>
      </c>
      <c r="H1096" s="251">
        <v>8</v>
      </c>
      <c r="I1096" s="252"/>
      <c r="J1096" s="251">
        <f>ROUND(I1096*H1096,0)</f>
        <v>0</v>
      </c>
      <c r="K1096" s="249" t="s">
        <v>164</v>
      </c>
      <c r="L1096" s="253"/>
      <c r="M1096" s="254" t="s">
        <v>1</v>
      </c>
      <c r="N1096" s="255" t="s">
        <v>41</v>
      </c>
      <c r="O1096" s="72"/>
      <c r="P1096" s="195">
        <f>O1096*H1096</f>
        <v>0</v>
      </c>
      <c r="Q1096" s="195">
        <v>2.1000000000000001E-4</v>
      </c>
      <c r="R1096" s="195">
        <f>Q1096*H1096</f>
        <v>1.6800000000000001E-3</v>
      </c>
      <c r="S1096" s="195">
        <v>0</v>
      </c>
      <c r="T1096" s="196">
        <f>S1096*H1096</f>
        <v>0</v>
      </c>
      <c r="U1096" s="35"/>
      <c r="V1096" s="35"/>
      <c r="W1096" s="35"/>
      <c r="X1096" s="35"/>
      <c r="Y1096" s="35"/>
      <c r="Z1096" s="35"/>
      <c r="AA1096" s="35"/>
      <c r="AB1096" s="35"/>
      <c r="AC1096" s="35"/>
      <c r="AD1096" s="35"/>
      <c r="AE1096" s="35"/>
      <c r="AR1096" s="197" t="s">
        <v>373</v>
      </c>
      <c r="AT1096" s="197" t="s">
        <v>250</v>
      </c>
      <c r="AU1096" s="197" t="s">
        <v>85</v>
      </c>
      <c r="AY1096" s="18" t="s">
        <v>158</v>
      </c>
      <c r="BE1096" s="198">
        <f>IF(N1096="základní",J1096,0)</f>
        <v>0</v>
      </c>
      <c r="BF1096" s="198">
        <f>IF(N1096="snížená",J1096,0)</f>
        <v>0</v>
      </c>
      <c r="BG1096" s="198">
        <f>IF(N1096="zákl. přenesená",J1096,0)</f>
        <v>0</v>
      </c>
      <c r="BH1096" s="198">
        <f>IF(N1096="sníž. přenesená",J1096,0)</f>
        <v>0</v>
      </c>
      <c r="BI1096" s="198">
        <f>IF(N1096="nulová",J1096,0)</f>
        <v>0</v>
      </c>
      <c r="BJ1096" s="18" t="s">
        <v>8</v>
      </c>
      <c r="BK1096" s="198">
        <f>ROUND(I1096*H1096,0)</f>
        <v>0</v>
      </c>
      <c r="BL1096" s="18" t="s">
        <v>283</v>
      </c>
      <c r="BM1096" s="197" t="s">
        <v>6583</v>
      </c>
    </row>
    <row r="1097" spans="1:65" s="13" customFormat="1" ht="11.25">
      <c r="B1097" s="204"/>
      <c r="C1097" s="205"/>
      <c r="D1097" s="199" t="s">
        <v>169</v>
      </c>
      <c r="E1097" s="206" t="s">
        <v>1</v>
      </c>
      <c r="F1097" s="207" t="s">
        <v>5112</v>
      </c>
      <c r="G1097" s="205"/>
      <c r="H1097" s="208">
        <v>8</v>
      </c>
      <c r="I1097" s="209"/>
      <c r="J1097" s="205"/>
      <c r="K1097" s="205"/>
      <c r="L1097" s="210"/>
      <c r="M1097" s="211"/>
      <c r="N1097" s="212"/>
      <c r="O1097" s="212"/>
      <c r="P1097" s="212"/>
      <c r="Q1097" s="212"/>
      <c r="R1097" s="212"/>
      <c r="S1097" s="212"/>
      <c r="T1097" s="213"/>
      <c r="AT1097" s="214" t="s">
        <v>169</v>
      </c>
      <c r="AU1097" s="214" t="s">
        <v>85</v>
      </c>
      <c r="AV1097" s="13" t="s">
        <v>85</v>
      </c>
      <c r="AW1097" s="13" t="s">
        <v>32</v>
      </c>
      <c r="AX1097" s="13" t="s">
        <v>8</v>
      </c>
      <c r="AY1097" s="214" t="s">
        <v>158</v>
      </c>
    </row>
    <row r="1098" spans="1:65" s="2" customFormat="1" ht="44.25" customHeight="1">
      <c r="A1098" s="35"/>
      <c r="B1098" s="36"/>
      <c r="C1098" s="187" t="s">
        <v>2754</v>
      </c>
      <c r="D1098" s="187" t="s">
        <v>160</v>
      </c>
      <c r="E1098" s="188" t="s">
        <v>5147</v>
      </c>
      <c r="F1098" s="189" t="s">
        <v>5148</v>
      </c>
      <c r="G1098" s="190" t="s">
        <v>1011</v>
      </c>
      <c r="H1098" s="192"/>
      <c r="I1098" s="192"/>
      <c r="J1098" s="191">
        <f>ROUND(I1098*H1098,0)</f>
        <v>0</v>
      </c>
      <c r="K1098" s="189" t="s">
        <v>164</v>
      </c>
      <c r="L1098" s="40"/>
      <c r="M1098" s="193" t="s">
        <v>1</v>
      </c>
      <c r="N1098" s="194" t="s">
        <v>41</v>
      </c>
      <c r="O1098" s="72"/>
      <c r="P1098" s="195">
        <f>O1098*H1098</f>
        <v>0</v>
      </c>
      <c r="Q1098" s="195">
        <v>0</v>
      </c>
      <c r="R1098" s="195">
        <f>Q1098*H1098</f>
        <v>0</v>
      </c>
      <c r="S1098" s="195">
        <v>0</v>
      </c>
      <c r="T1098" s="196">
        <f>S1098*H1098</f>
        <v>0</v>
      </c>
      <c r="U1098" s="35"/>
      <c r="V1098" s="35"/>
      <c r="W1098" s="35"/>
      <c r="X1098" s="35"/>
      <c r="Y1098" s="35"/>
      <c r="Z1098" s="35"/>
      <c r="AA1098" s="35"/>
      <c r="AB1098" s="35"/>
      <c r="AC1098" s="35"/>
      <c r="AD1098" s="35"/>
      <c r="AE1098" s="35"/>
      <c r="AR1098" s="197" t="s">
        <v>283</v>
      </c>
      <c r="AT1098" s="197" t="s">
        <v>160</v>
      </c>
      <c r="AU1098" s="197" t="s">
        <v>85</v>
      </c>
      <c r="AY1098" s="18" t="s">
        <v>158</v>
      </c>
      <c r="BE1098" s="198">
        <f>IF(N1098="základní",J1098,0)</f>
        <v>0</v>
      </c>
      <c r="BF1098" s="198">
        <f>IF(N1098="snížená",J1098,0)</f>
        <v>0</v>
      </c>
      <c r="BG1098" s="198">
        <f>IF(N1098="zákl. přenesená",J1098,0)</f>
        <v>0</v>
      </c>
      <c r="BH1098" s="198">
        <f>IF(N1098="sníž. přenesená",J1098,0)</f>
        <v>0</v>
      </c>
      <c r="BI1098" s="198">
        <f>IF(N1098="nulová",J1098,0)</f>
        <v>0</v>
      </c>
      <c r="BJ1098" s="18" t="s">
        <v>8</v>
      </c>
      <c r="BK1098" s="198">
        <f>ROUND(I1098*H1098,0)</f>
        <v>0</v>
      </c>
      <c r="BL1098" s="18" t="s">
        <v>283</v>
      </c>
      <c r="BM1098" s="197" t="s">
        <v>6584</v>
      </c>
    </row>
    <row r="1099" spans="1:65" s="2" customFormat="1" ht="99">
      <c r="A1099" s="35"/>
      <c r="B1099" s="36"/>
      <c r="C1099" s="37"/>
      <c r="D1099" s="199" t="s">
        <v>167</v>
      </c>
      <c r="E1099" s="37"/>
      <c r="F1099" s="200" t="s">
        <v>5150</v>
      </c>
      <c r="G1099" s="37"/>
      <c r="H1099" s="37"/>
      <c r="I1099" s="201"/>
      <c r="J1099" s="37"/>
      <c r="K1099" s="37"/>
      <c r="L1099" s="40"/>
      <c r="M1099" s="202"/>
      <c r="N1099" s="203"/>
      <c r="O1099" s="72"/>
      <c r="P1099" s="72"/>
      <c r="Q1099" s="72"/>
      <c r="R1099" s="72"/>
      <c r="S1099" s="72"/>
      <c r="T1099" s="73"/>
      <c r="U1099" s="35"/>
      <c r="V1099" s="35"/>
      <c r="W1099" s="35"/>
      <c r="X1099" s="35"/>
      <c r="Y1099" s="35"/>
      <c r="Z1099" s="35"/>
      <c r="AA1099" s="35"/>
      <c r="AB1099" s="35"/>
      <c r="AC1099" s="35"/>
      <c r="AD1099" s="35"/>
      <c r="AE1099" s="35"/>
      <c r="AT1099" s="18" t="s">
        <v>167</v>
      </c>
      <c r="AU1099" s="18" t="s">
        <v>85</v>
      </c>
    </row>
    <row r="1100" spans="1:65" s="12" customFormat="1" ht="22.9" customHeight="1">
      <c r="B1100" s="171"/>
      <c r="C1100" s="172"/>
      <c r="D1100" s="173" t="s">
        <v>75</v>
      </c>
      <c r="E1100" s="185" t="s">
        <v>3314</v>
      </c>
      <c r="F1100" s="185" t="s">
        <v>5151</v>
      </c>
      <c r="G1100" s="172"/>
      <c r="H1100" s="172"/>
      <c r="I1100" s="175"/>
      <c r="J1100" s="186">
        <f>BK1100</f>
        <v>0</v>
      </c>
      <c r="K1100" s="172"/>
      <c r="L1100" s="177"/>
      <c r="M1100" s="178"/>
      <c r="N1100" s="179"/>
      <c r="O1100" s="179"/>
      <c r="P1100" s="180">
        <f>SUM(P1101:P1127)</f>
        <v>0</v>
      </c>
      <c r="Q1100" s="179"/>
      <c r="R1100" s="180">
        <f>SUM(R1101:R1127)</f>
        <v>2.3858899999999998</v>
      </c>
      <c r="S1100" s="179"/>
      <c r="T1100" s="181">
        <f>SUM(T1101:T1127)</f>
        <v>0</v>
      </c>
      <c r="AR1100" s="182" t="s">
        <v>85</v>
      </c>
      <c r="AT1100" s="183" t="s">
        <v>75</v>
      </c>
      <c r="AU1100" s="183" t="s">
        <v>8</v>
      </c>
      <c r="AY1100" s="182" t="s">
        <v>158</v>
      </c>
      <c r="BK1100" s="184">
        <f>SUM(BK1101:BK1127)</f>
        <v>0</v>
      </c>
    </row>
    <row r="1101" spans="1:65" s="2" customFormat="1" ht="16.5" customHeight="1">
      <c r="A1101" s="35"/>
      <c r="B1101" s="36"/>
      <c r="C1101" s="187" t="s">
        <v>2756</v>
      </c>
      <c r="D1101" s="187" t="s">
        <v>160</v>
      </c>
      <c r="E1101" s="188" t="s">
        <v>5153</v>
      </c>
      <c r="F1101" s="189" t="s">
        <v>6585</v>
      </c>
      <c r="G1101" s="190" t="s">
        <v>309</v>
      </c>
      <c r="H1101" s="191">
        <v>71</v>
      </c>
      <c r="I1101" s="192"/>
      <c r="J1101" s="191">
        <f>ROUND(I1101*H1101,0)</f>
        <v>0</v>
      </c>
      <c r="K1101" s="189" t="s">
        <v>1</v>
      </c>
      <c r="L1101" s="40"/>
      <c r="M1101" s="193" t="s">
        <v>1</v>
      </c>
      <c r="N1101" s="194" t="s">
        <v>41</v>
      </c>
      <c r="O1101" s="72"/>
      <c r="P1101" s="195">
        <f>O1101*H1101</f>
        <v>0</v>
      </c>
      <c r="Q1101" s="195">
        <v>0</v>
      </c>
      <c r="R1101" s="195">
        <f>Q1101*H1101</f>
        <v>0</v>
      </c>
      <c r="S1101" s="195">
        <v>0</v>
      </c>
      <c r="T1101" s="196">
        <f>S1101*H1101</f>
        <v>0</v>
      </c>
      <c r="U1101" s="35"/>
      <c r="V1101" s="35"/>
      <c r="W1101" s="35"/>
      <c r="X1101" s="35"/>
      <c r="Y1101" s="35"/>
      <c r="Z1101" s="35"/>
      <c r="AA1101" s="35"/>
      <c r="AB1101" s="35"/>
      <c r="AC1101" s="35"/>
      <c r="AD1101" s="35"/>
      <c r="AE1101" s="35"/>
      <c r="AR1101" s="197" t="s">
        <v>283</v>
      </c>
      <c r="AT1101" s="197" t="s">
        <v>160</v>
      </c>
      <c r="AU1101" s="197" t="s">
        <v>85</v>
      </c>
      <c r="AY1101" s="18" t="s">
        <v>158</v>
      </c>
      <c r="BE1101" s="198">
        <f>IF(N1101="základní",J1101,0)</f>
        <v>0</v>
      </c>
      <c r="BF1101" s="198">
        <f>IF(N1101="snížená",J1101,0)</f>
        <v>0</v>
      </c>
      <c r="BG1101" s="198">
        <f>IF(N1101="zákl. přenesená",J1101,0)</f>
        <v>0</v>
      </c>
      <c r="BH1101" s="198">
        <f>IF(N1101="sníž. přenesená",J1101,0)</f>
        <v>0</v>
      </c>
      <c r="BI1101" s="198">
        <f>IF(N1101="nulová",J1101,0)</f>
        <v>0</v>
      </c>
      <c r="BJ1101" s="18" t="s">
        <v>8</v>
      </c>
      <c r="BK1101" s="198">
        <f>ROUND(I1101*H1101,0)</f>
        <v>0</v>
      </c>
      <c r="BL1101" s="18" t="s">
        <v>283</v>
      </c>
      <c r="BM1101" s="197" t="s">
        <v>6586</v>
      </c>
    </row>
    <row r="1102" spans="1:65" s="2" customFormat="1" ht="24">
      <c r="A1102" s="35"/>
      <c r="B1102" s="36"/>
      <c r="C1102" s="187" t="s">
        <v>2758</v>
      </c>
      <c r="D1102" s="187" t="s">
        <v>160</v>
      </c>
      <c r="E1102" s="188" t="s">
        <v>5157</v>
      </c>
      <c r="F1102" s="189" t="s">
        <v>5158</v>
      </c>
      <c r="G1102" s="190" t="s">
        <v>163</v>
      </c>
      <c r="H1102" s="191">
        <v>86.41</v>
      </c>
      <c r="I1102" s="192"/>
      <c r="J1102" s="191">
        <f>ROUND(I1102*H1102,0)</f>
        <v>0</v>
      </c>
      <c r="K1102" s="189" t="s">
        <v>164</v>
      </c>
      <c r="L1102" s="40"/>
      <c r="M1102" s="193" t="s">
        <v>1</v>
      </c>
      <c r="N1102" s="194" t="s">
        <v>41</v>
      </c>
      <c r="O1102" s="72"/>
      <c r="P1102" s="195">
        <f>O1102*H1102</f>
        <v>0</v>
      </c>
      <c r="Q1102" s="195">
        <v>2.9999999999999997E-4</v>
      </c>
      <c r="R1102" s="195">
        <f>Q1102*H1102</f>
        <v>2.5922999999999998E-2</v>
      </c>
      <c r="S1102" s="195">
        <v>0</v>
      </c>
      <c r="T1102" s="196">
        <f>S1102*H1102</f>
        <v>0</v>
      </c>
      <c r="U1102" s="35"/>
      <c r="V1102" s="35"/>
      <c r="W1102" s="35"/>
      <c r="X1102" s="35"/>
      <c r="Y1102" s="35"/>
      <c r="Z1102" s="35"/>
      <c r="AA1102" s="35"/>
      <c r="AB1102" s="35"/>
      <c r="AC1102" s="35"/>
      <c r="AD1102" s="35"/>
      <c r="AE1102" s="35"/>
      <c r="AR1102" s="197" t="s">
        <v>283</v>
      </c>
      <c r="AT1102" s="197" t="s">
        <v>160</v>
      </c>
      <c r="AU1102" s="197" t="s">
        <v>85</v>
      </c>
      <c r="AY1102" s="18" t="s">
        <v>158</v>
      </c>
      <c r="BE1102" s="198">
        <f>IF(N1102="základní",J1102,0)</f>
        <v>0</v>
      </c>
      <c r="BF1102" s="198">
        <f>IF(N1102="snížená",J1102,0)</f>
        <v>0</v>
      </c>
      <c r="BG1102" s="198">
        <f>IF(N1102="zákl. přenesená",J1102,0)</f>
        <v>0</v>
      </c>
      <c r="BH1102" s="198">
        <f>IF(N1102="sníž. přenesená",J1102,0)</f>
        <v>0</v>
      </c>
      <c r="BI1102" s="198">
        <f>IF(N1102="nulová",J1102,0)</f>
        <v>0</v>
      </c>
      <c r="BJ1102" s="18" t="s">
        <v>8</v>
      </c>
      <c r="BK1102" s="198">
        <f>ROUND(I1102*H1102,0)</f>
        <v>0</v>
      </c>
      <c r="BL1102" s="18" t="s">
        <v>283</v>
      </c>
      <c r="BM1102" s="197" t="s">
        <v>6587</v>
      </c>
    </row>
    <row r="1103" spans="1:65" s="2" customFormat="1" ht="45">
      <c r="A1103" s="35"/>
      <c r="B1103" s="36"/>
      <c r="C1103" s="37"/>
      <c r="D1103" s="199" t="s">
        <v>167</v>
      </c>
      <c r="E1103" s="37"/>
      <c r="F1103" s="200" t="s">
        <v>5160</v>
      </c>
      <c r="G1103" s="37"/>
      <c r="H1103" s="37"/>
      <c r="I1103" s="201"/>
      <c r="J1103" s="37"/>
      <c r="K1103" s="37"/>
      <c r="L1103" s="40"/>
      <c r="M1103" s="202"/>
      <c r="N1103" s="203"/>
      <c r="O1103" s="72"/>
      <c r="P1103" s="72"/>
      <c r="Q1103" s="72"/>
      <c r="R1103" s="72"/>
      <c r="S1103" s="72"/>
      <c r="T1103" s="73"/>
      <c r="U1103" s="35"/>
      <c r="V1103" s="35"/>
      <c r="W1103" s="35"/>
      <c r="X1103" s="35"/>
      <c r="Y1103" s="35"/>
      <c r="Z1103" s="35"/>
      <c r="AA1103" s="35"/>
      <c r="AB1103" s="35"/>
      <c r="AC1103" s="35"/>
      <c r="AD1103" s="35"/>
      <c r="AE1103" s="35"/>
      <c r="AT1103" s="18" t="s">
        <v>167</v>
      </c>
      <c r="AU1103" s="18" t="s">
        <v>85</v>
      </c>
    </row>
    <row r="1104" spans="1:65" s="13" customFormat="1" ht="11.25">
      <c r="B1104" s="204"/>
      <c r="C1104" s="205"/>
      <c r="D1104" s="199" t="s">
        <v>169</v>
      </c>
      <c r="E1104" s="206" t="s">
        <v>1</v>
      </c>
      <c r="F1104" s="207" t="s">
        <v>6588</v>
      </c>
      <c r="G1104" s="205"/>
      <c r="H1104" s="208">
        <v>86.41</v>
      </c>
      <c r="I1104" s="209"/>
      <c r="J1104" s="205"/>
      <c r="K1104" s="205"/>
      <c r="L1104" s="210"/>
      <c r="M1104" s="211"/>
      <c r="N1104" s="212"/>
      <c r="O1104" s="212"/>
      <c r="P1104" s="212"/>
      <c r="Q1104" s="212"/>
      <c r="R1104" s="212"/>
      <c r="S1104" s="212"/>
      <c r="T1104" s="213"/>
      <c r="AT1104" s="214" t="s">
        <v>169</v>
      </c>
      <c r="AU1104" s="214" t="s">
        <v>85</v>
      </c>
      <c r="AV1104" s="13" t="s">
        <v>85</v>
      </c>
      <c r="AW1104" s="13" t="s">
        <v>32</v>
      </c>
      <c r="AX1104" s="13" t="s">
        <v>8</v>
      </c>
      <c r="AY1104" s="214" t="s">
        <v>158</v>
      </c>
    </row>
    <row r="1105" spans="1:65" s="2" customFormat="1" ht="33" customHeight="1">
      <c r="A1105" s="35"/>
      <c r="B1105" s="36"/>
      <c r="C1105" s="187" t="s">
        <v>2760</v>
      </c>
      <c r="D1105" s="187" t="s">
        <v>160</v>
      </c>
      <c r="E1105" s="188" t="s">
        <v>5163</v>
      </c>
      <c r="F1105" s="189" t="s">
        <v>5164</v>
      </c>
      <c r="G1105" s="190" t="s">
        <v>309</v>
      </c>
      <c r="H1105" s="191">
        <v>39.450000000000003</v>
      </c>
      <c r="I1105" s="192"/>
      <c r="J1105" s="191">
        <f>ROUND(I1105*H1105,0)</f>
        <v>0</v>
      </c>
      <c r="K1105" s="189" t="s">
        <v>164</v>
      </c>
      <c r="L1105" s="40"/>
      <c r="M1105" s="193" t="s">
        <v>1</v>
      </c>
      <c r="N1105" s="194" t="s">
        <v>41</v>
      </c>
      <c r="O1105" s="72"/>
      <c r="P1105" s="195">
        <f>O1105*H1105</f>
        <v>0</v>
      </c>
      <c r="Q1105" s="195">
        <v>4.2999999999999999E-4</v>
      </c>
      <c r="R1105" s="195">
        <f>Q1105*H1105</f>
        <v>1.6963499999999999E-2</v>
      </c>
      <c r="S1105" s="195">
        <v>0</v>
      </c>
      <c r="T1105" s="196">
        <f>S1105*H1105</f>
        <v>0</v>
      </c>
      <c r="U1105" s="35"/>
      <c r="V1105" s="35"/>
      <c r="W1105" s="35"/>
      <c r="X1105" s="35"/>
      <c r="Y1105" s="35"/>
      <c r="Z1105" s="35"/>
      <c r="AA1105" s="35"/>
      <c r="AB1105" s="35"/>
      <c r="AC1105" s="35"/>
      <c r="AD1105" s="35"/>
      <c r="AE1105" s="35"/>
      <c r="AR1105" s="197" t="s">
        <v>283</v>
      </c>
      <c r="AT1105" s="197" t="s">
        <v>160</v>
      </c>
      <c r="AU1105" s="197" t="s">
        <v>85</v>
      </c>
      <c r="AY1105" s="18" t="s">
        <v>158</v>
      </c>
      <c r="BE1105" s="198">
        <f>IF(N1105="základní",J1105,0)</f>
        <v>0</v>
      </c>
      <c r="BF1105" s="198">
        <f>IF(N1105="snížená",J1105,0)</f>
        <v>0</v>
      </c>
      <c r="BG1105" s="198">
        <f>IF(N1105="zákl. přenesená",J1105,0)</f>
        <v>0</v>
      </c>
      <c r="BH1105" s="198">
        <f>IF(N1105="sníž. přenesená",J1105,0)</f>
        <v>0</v>
      </c>
      <c r="BI1105" s="198">
        <f>IF(N1105="nulová",J1105,0)</f>
        <v>0</v>
      </c>
      <c r="BJ1105" s="18" t="s">
        <v>8</v>
      </c>
      <c r="BK1105" s="198">
        <f>ROUND(I1105*H1105,0)</f>
        <v>0</v>
      </c>
      <c r="BL1105" s="18" t="s">
        <v>283</v>
      </c>
      <c r="BM1105" s="197" t="s">
        <v>6589</v>
      </c>
    </row>
    <row r="1106" spans="1:65" s="14" customFormat="1" ht="11.25">
      <c r="B1106" s="215"/>
      <c r="C1106" s="216"/>
      <c r="D1106" s="199" t="s">
        <v>169</v>
      </c>
      <c r="E1106" s="217" t="s">
        <v>1</v>
      </c>
      <c r="F1106" s="218" t="s">
        <v>406</v>
      </c>
      <c r="G1106" s="216"/>
      <c r="H1106" s="217" t="s">
        <v>1</v>
      </c>
      <c r="I1106" s="219"/>
      <c r="J1106" s="216"/>
      <c r="K1106" s="216"/>
      <c r="L1106" s="220"/>
      <c r="M1106" s="221"/>
      <c r="N1106" s="222"/>
      <c r="O1106" s="222"/>
      <c r="P1106" s="222"/>
      <c r="Q1106" s="222"/>
      <c r="R1106" s="222"/>
      <c r="S1106" s="222"/>
      <c r="T1106" s="223"/>
      <c r="AT1106" s="224" t="s">
        <v>169</v>
      </c>
      <c r="AU1106" s="224" t="s">
        <v>85</v>
      </c>
      <c r="AV1106" s="14" t="s">
        <v>8</v>
      </c>
      <c r="AW1106" s="14" t="s">
        <v>32</v>
      </c>
      <c r="AX1106" s="14" t="s">
        <v>76</v>
      </c>
      <c r="AY1106" s="224" t="s">
        <v>158</v>
      </c>
    </row>
    <row r="1107" spans="1:65" s="13" customFormat="1" ht="11.25">
      <c r="B1107" s="204"/>
      <c r="C1107" s="205"/>
      <c r="D1107" s="199" t="s">
        <v>169</v>
      </c>
      <c r="E1107" s="206" t="s">
        <v>1</v>
      </c>
      <c r="F1107" s="207" t="s">
        <v>6590</v>
      </c>
      <c r="G1107" s="205"/>
      <c r="H1107" s="208">
        <v>16.399999999999999</v>
      </c>
      <c r="I1107" s="209"/>
      <c r="J1107" s="205"/>
      <c r="K1107" s="205"/>
      <c r="L1107" s="210"/>
      <c r="M1107" s="211"/>
      <c r="N1107" s="212"/>
      <c r="O1107" s="212"/>
      <c r="P1107" s="212"/>
      <c r="Q1107" s="212"/>
      <c r="R1107" s="212"/>
      <c r="S1107" s="212"/>
      <c r="T1107" s="213"/>
      <c r="AT1107" s="214" t="s">
        <v>169</v>
      </c>
      <c r="AU1107" s="214" t="s">
        <v>85</v>
      </c>
      <c r="AV1107" s="13" t="s">
        <v>85</v>
      </c>
      <c r="AW1107" s="13" t="s">
        <v>32</v>
      </c>
      <c r="AX1107" s="13" t="s">
        <v>76</v>
      </c>
      <c r="AY1107" s="214" t="s">
        <v>158</v>
      </c>
    </row>
    <row r="1108" spans="1:65" s="13" customFormat="1" ht="11.25">
      <c r="B1108" s="204"/>
      <c r="C1108" s="205"/>
      <c r="D1108" s="199" t="s">
        <v>169</v>
      </c>
      <c r="E1108" s="206" t="s">
        <v>1</v>
      </c>
      <c r="F1108" s="207" t="s">
        <v>6591</v>
      </c>
      <c r="G1108" s="205"/>
      <c r="H1108" s="208">
        <v>16.05</v>
      </c>
      <c r="I1108" s="209"/>
      <c r="J1108" s="205"/>
      <c r="K1108" s="205"/>
      <c r="L1108" s="210"/>
      <c r="M1108" s="211"/>
      <c r="N1108" s="212"/>
      <c r="O1108" s="212"/>
      <c r="P1108" s="212"/>
      <c r="Q1108" s="212"/>
      <c r="R1108" s="212"/>
      <c r="S1108" s="212"/>
      <c r="T1108" s="213"/>
      <c r="AT1108" s="214" t="s">
        <v>169</v>
      </c>
      <c r="AU1108" s="214" t="s">
        <v>85</v>
      </c>
      <c r="AV1108" s="13" t="s">
        <v>85</v>
      </c>
      <c r="AW1108" s="13" t="s">
        <v>32</v>
      </c>
      <c r="AX1108" s="13" t="s">
        <v>76</v>
      </c>
      <c r="AY1108" s="214" t="s">
        <v>158</v>
      </c>
    </row>
    <row r="1109" spans="1:65" s="13" customFormat="1" ht="11.25">
      <c r="B1109" s="204"/>
      <c r="C1109" s="205"/>
      <c r="D1109" s="199" t="s">
        <v>169</v>
      </c>
      <c r="E1109" s="206" t="s">
        <v>1</v>
      </c>
      <c r="F1109" s="207" t="s">
        <v>6592</v>
      </c>
      <c r="G1109" s="205"/>
      <c r="H1109" s="208">
        <v>7</v>
      </c>
      <c r="I1109" s="209"/>
      <c r="J1109" s="205"/>
      <c r="K1109" s="205"/>
      <c r="L1109" s="210"/>
      <c r="M1109" s="211"/>
      <c r="N1109" s="212"/>
      <c r="O1109" s="212"/>
      <c r="P1109" s="212"/>
      <c r="Q1109" s="212"/>
      <c r="R1109" s="212"/>
      <c r="S1109" s="212"/>
      <c r="T1109" s="213"/>
      <c r="AT1109" s="214" t="s">
        <v>169</v>
      </c>
      <c r="AU1109" s="214" t="s">
        <v>85</v>
      </c>
      <c r="AV1109" s="13" t="s">
        <v>85</v>
      </c>
      <c r="AW1109" s="13" t="s">
        <v>32</v>
      </c>
      <c r="AX1109" s="13" t="s">
        <v>76</v>
      </c>
      <c r="AY1109" s="214" t="s">
        <v>158</v>
      </c>
    </row>
    <row r="1110" spans="1:65" s="16" customFormat="1" ht="11.25">
      <c r="B1110" s="236"/>
      <c r="C1110" s="237"/>
      <c r="D1110" s="199" t="s">
        <v>169</v>
      </c>
      <c r="E1110" s="238" t="s">
        <v>1</v>
      </c>
      <c r="F1110" s="239" t="s">
        <v>189</v>
      </c>
      <c r="G1110" s="237"/>
      <c r="H1110" s="240">
        <v>39.450000000000003</v>
      </c>
      <c r="I1110" s="241"/>
      <c r="J1110" s="237"/>
      <c r="K1110" s="237"/>
      <c r="L1110" s="242"/>
      <c r="M1110" s="243"/>
      <c r="N1110" s="244"/>
      <c r="O1110" s="244"/>
      <c r="P1110" s="244"/>
      <c r="Q1110" s="244"/>
      <c r="R1110" s="244"/>
      <c r="S1110" s="244"/>
      <c r="T1110" s="245"/>
      <c r="AT1110" s="246" t="s">
        <v>169</v>
      </c>
      <c r="AU1110" s="246" t="s">
        <v>85</v>
      </c>
      <c r="AV1110" s="16" t="s">
        <v>165</v>
      </c>
      <c r="AW1110" s="16" t="s">
        <v>32</v>
      </c>
      <c r="AX1110" s="16" t="s">
        <v>8</v>
      </c>
      <c r="AY1110" s="246" t="s">
        <v>158</v>
      </c>
    </row>
    <row r="1111" spans="1:65" s="2" customFormat="1" ht="36">
      <c r="A1111" s="35"/>
      <c r="B1111" s="36"/>
      <c r="C1111" s="187" t="s">
        <v>2762</v>
      </c>
      <c r="D1111" s="187" t="s">
        <v>160</v>
      </c>
      <c r="E1111" s="188" t="s">
        <v>5173</v>
      </c>
      <c r="F1111" s="189" t="s">
        <v>5174</v>
      </c>
      <c r="G1111" s="190" t="s">
        <v>163</v>
      </c>
      <c r="H1111" s="191">
        <v>86.41</v>
      </c>
      <c r="I1111" s="192"/>
      <c r="J1111" s="191">
        <f>ROUND(I1111*H1111,0)</f>
        <v>0</v>
      </c>
      <c r="K1111" s="189" t="s">
        <v>164</v>
      </c>
      <c r="L1111" s="40"/>
      <c r="M1111" s="193" t="s">
        <v>1</v>
      </c>
      <c r="N1111" s="194" t="s">
        <v>41</v>
      </c>
      <c r="O1111" s="72"/>
      <c r="P1111" s="195">
        <f>O1111*H1111</f>
        <v>0</v>
      </c>
      <c r="Q1111" s="195">
        <v>6.3E-3</v>
      </c>
      <c r="R1111" s="195">
        <f>Q1111*H1111</f>
        <v>0.54438299999999995</v>
      </c>
      <c r="S1111" s="195">
        <v>0</v>
      </c>
      <c r="T1111" s="196">
        <f>S1111*H1111</f>
        <v>0</v>
      </c>
      <c r="U1111" s="35"/>
      <c r="V1111" s="35"/>
      <c r="W1111" s="35"/>
      <c r="X1111" s="35"/>
      <c r="Y1111" s="35"/>
      <c r="Z1111" s="35"/>
      <c r="AA1111" s="35"/>
      <c r="AB1111" s="35"/>
      <c r="AC1111" s="35"/>
      <c r="AD1111" s="35"/>
      <c r="AE1111" s="35"/>
      <c r="AR1111" s="197" t="s">
        <v>283</v>
      </c>
      <c r="AT1111" s="197" t="s">
        <v>160</v>
      </c>
      <c r="AU1111" s="197" t="s">
        <v>85</v>
      </c>
      <c r="AY1111" s="18" t="s">
        <v>158</v>
      </c>
      <c r="BE1111" s="198">
        <f>IF(N1111="základní",J1111,0)</f>
        <v>0</v>
      </c>
      <c r="BF1111" s="198">
        <f>IF(N1111="snížená",J1111,0)</f>
        <v>0</v>
      </c>
      <c r="BG1111" s="198">
        <f>IF(N1111="zákl. přenesená",J1111,0)</f>
        <v>0</v>
      </c>
      <c r="BH1111" s="198">
        <f>IF(N1111="sníž. přenesená",J1111,0)</f>
        <v>0</v>
      </c>
      <c r="BI1111" s="198">
        <f>IF(N1111="nulová",J1111,0)</f>
        <v>0</v>
      </c>
      <c r="BJ1111" s="18" t="s">
        <v>8</v>
      </c>
      <c r="BK1111" s="198">
        <f>ROUND(I1111*H1111,0)</f>
        <v>0</v>
      </c>
      <c r="BL1111" s="18" t="s">
        <v>283</v>
      </c>
      <c r="BM1111" s="197" t="s">
        <v>6593</v>
      </c>
    </row>
    <row r="1112" spans="1:65" s="2" customFormat="1" ht="18">
      <c r="A1112" s="35"/>
      <c r="B1112" s="36"/>
      <c r="C1112" s="37"/>
      <c r="D1112" s="199" t="s">
        <v>167</v>
      </c>
      <c r="E1112" s="37"/>
      <c r="F1112" s="200" t="s">
        <v>5176</v>
      </c>
      <c r="G1112" s="37"/>
      <c r="H1112" s="37"/>
      <c r="I1112" s="201"/>
      <c r="J1112" s="37"/>
      <c r="K1112" s="37"/>
      <c r="L1112" s="40"/>
      <c r="M1112" s="202"/>
      <c r="N1112" s="203"/>
      <c r="O1112" s="72"/>
      <c r="P1112" s="72"/>
      <c r="Q1112" s="72"/>
      <c r="R1112" s="72"/>
      <c r="S1112" s="72"/>
      <c r="T1112" s="73"/>
      <c r="U1112" s="35"/>
      <c r="V1112" s="35"/>
      <c r="W1112" s="35"/>
      <c r="X1112" s="35"/>
      <c r="Y1112" s="35"/>
      <c r="Z1112" s="35"/>
      <c r="AA1112" s="35"/>
      <c r="AB1112" s="35"/>
      <c r="AC1112" s="35"/>
      <c r="AD1112" s="35"/>
      <c r="AE1112" s="35"/>
      <c r="AT1112" s="18" t="s">
        <v>167</v>
      </c>
      <c r="AU1112" s="18" t="s">
        <v>85</v>
      </c>
    </row>
    <row r="1113" spans="1:65" s="13" customFormat="1" ht="22.5">
      <c r="B1113" s="204"/>
      <c r="C1113" s="205"/>
      <c r="D1113" s="199" t="s">
        <v>169</v>
      </c>
      <c r="E1113" s="206" t="s">
        <v>1</v>
      </c>
      <c r="F1113" s="207" t="s">
        <v>6594</v>
      </c>
      <c r="G1113" s="205"/>
      <c r="H1113" s="208">
        <v>86.41</v>
      </c>
      <c r="I1113" s="209"/>
      <c r="J1113" s="205"/>
      <c r="K1113" s="205"/>
      <c r="L1113" s="210"/>
      <c r="M1113" s="211"/>
      <c r="N1113" s="212"/>
      <c r="O1113" s="212"/>
      <c r="P1113" s="212"/>
      <c r="Q1113" s="212"/>
      <c r="R1113" s="212"/>
      <c r="S1113" s="212"/>
      <c r="T1113" s="213"/>
      <c r="AT1113" s="214" t="s">
        <v>169</v>
      </c>
      <c r="AU1113" s="214" t="s">
        <v>85</v>
      </c>
      <c r="AV1113" s="13" t="s">
        <v>85</v>
      </c>
      <c r="AW1113" s="13" t="s">
        <v>32</v>
      </c>
      <c r="AX1113" s="13" t="s">
        <v>8</v>
      </c>
      <c r="AY1113" s="214" t="s">
        <v>158</v>
      </c>
    </row>
    <row r="1114" spans="1:65" s="2" customFormat="1" ht="24">
      <c r="A1114" s="35"/>
      <c r="B1114" s="36"/>
      <c r="C1114" s="247" t="s">
        <v>2764</v>
      </c>
      <c r="D1114" s="247" t="s">
        <v>250</v>
      </c>
      <c r="E1114" s="248" t="s">
        <v>5178</v>
      </c>
      <c r="F1114" s="249" t="s">
        <v>5179</v>
      </c>
      <c r="G1114" s="250" t="s">
        <v>163</v>
      </c>
      <c r="H1114" s="251">
        <v>99.4</v>
      </c>
      <c r="I1114" s="252"/>
      <c r="J1114" s="251">
        <f>ROUND(I1114*H1114,0)</f>
        <v>0</v>
      </c>
      <c r="K1114" s="249" t="s">
        <v>164</v>
      </c>
      <c r="L1114" s="253"/>
      <c r="M1114" s="254" t="s">
        <v>1</v>
      </c>
      <c r="N1114" s="255" t="s">
        <v>41</v>
      </c>
      <c r="O1114" s="72"/>
      <c r="P1114" s="195">
        <f>O1114*H1114</f>
        <v>0</v>
      </c>
      <c r="Q1114" s="195">
        <v>1.7999999999999999E-2</v>
      </c>
      <c r="R1114" s="195">
        <f>Q1114*H1114</f>
        <v>1.7891999999999999</v>
      </c>
      <c r="S1114" s="195">
        <v>0</v>
      </c>
      <c r="T1114" s="196">
        <f>S1114*H1114</f>
        <v>0</v>
      </c>
      <c r="U1114" s="35"/>
      <c r="V1114" s="35"/>
      <c r="W1114" s="35"/>
      <c r="X1114" s="35"/>
      <c r="Y1114" s="35"/>
      <c r="Z1114" s="35"/>
      <c r="AA1114" s="35"/>
      <c r="AB1114" s="35"/>
      <c r="AC1114" s="35"/>
      <c r="AD1114" s="35"/>
      <c r="AE1114" s="35"/>
      <c r="AR1114" s="197" t="s">
        <v>373</v>
      </c>
      <c r="AT1114" s="197" t="s">
        <v>250</v>
      </c>
      <c r="AU1114" s="197" t="s">
        <v>85</v>
      </c>
      <c r="AY1114" s="18" t="s">
        <v>158</v>
      </c>
      <c r="BE1114" s="198">
        <f>IF(N1114="základní",J1114,0)</f>
        <v>0</v>
      </c>
      <c r="BF1114" s="198">
        <f>IF(N1114="snížená",J1114,0)</f>
        <v>0</v>
      </c>
      <c r="BG1114" s="198">
        <f>IF(N1114="zákl. přenesená",J1114,0)</f>
        <v>0</v>
      </c>
      <c r="BH1114" s="198">
        <f>IF(N1114="sníž. přenesená",J1114,0)</f>
        <v>0</v>
      </c>
      <c r="BI1114" s="198">
        <f>IF(N1114="nulová",J1114,0)</f>
        <v>0</v>
      </c>
      <c r="BJ1114" s="18" t="s">
        <v>8</v>
      </c>
      <c r="BK1114" s="198">
        <f>ROUND(I1114*H1114,0)</f>
        <v>0</v>
      </c>
      <c r="BL1114" s="18" t="s">
        <v>283</v>
      </c>
      <c r="BM1114" s="197" t="s">
        <v>6595</v>
      </c>
    </row>
    <row r="1115" spans="1:65" s="13" customFormat="1" ht="11.25">
      <c r="B1115" s="204"/>
      <c r="C1115" s="205"/>
      <c r="D1115" s="199" t="s">
        <v>169</v>
      </c>
      <c r="E1115" s="206" t="s">
        <v>1</v>
      </c>
      <c r="F1115" s="207" t="s">
        <v>6596</v>
      </c>
      <c r="G1115" s="205"/>
      <c r="H1115" s="208">
        <v>86.41</v>
      </c>
      <c r="I1115" s="209"/>
      <c r="J1115" s="205"/>
      <c r="K1115" s="205"/>
      <c r="L1115" s="210"/>
      <c r="M1115" s="211"/>
      <c r="N1115" s="212"/>
      <c r="O1115" s="212"/>
      <c r="P1115" s="212"/>
      <c r="Q1115" s="212"/>
      <c r="R1115" s="212"/>
      <c r="S1115" s="212"/>
      <c r="T1115" s="213"/>
      <c r="AT1115" s="214" t="s">
        <v>169</v>
      </c>
      <c r="AU1115" s="214" t="s">
        <v>85</v>
      </c>
      <c r="AV1115" s="13" t="s">
        <v>85</v>
      </c>
      <c r="AW1115" s="13" t="s">
        <v>32</v>
      </c>
      <c r="AX1115" s="13" t="s">
        <v>76</v>
      </c>
      <c r="AY1115" s="214" t="s">
        <v>158</v>
      </c>
    </row>
    <row r="1116" spans="1:65" s="13" customFormat="1" ht="11.25">
      <c r="B1116" s="204"/>
      <c r="C1116" s="205"/>
      <c r="D1116" s="199" t="s">
        <v>169</v>
      </c>
      <c r="E1116" s="206" t="s">
        <v>1</v>
      </c>
      <c r="F1116" s="207" t="s">
        <v>6597</v>
      </c>
      <c r="G1116" s="205"/>
      <c r="H1116" s="208">
        <v>3.95</v>
      </c>
      <c r="I1116" s="209"/>
      <c r="J1116" s="205"/>
      <c r="K1116" s="205"/>
      <c r="L1116" s="210"/>
      <c r="M1116" s="211"/>
      <c r="N1116" s="212"/>
      <c r="O1116" s="212"/>
      <c r="P1116" s="212"/>
      <c r="Q1116" s="212"/>
      <c r="R1116" s="212"/>
      <c r="S1116" s="212"/>
      <c r="T1116" s="213"/>
      <c r="AT1116" s="214" t="s">
        <v>169</v>
      </c>
      <c r="AU1116" s="214" t="s">
        <v>85</v>
      </c>
      <c r="AV1116" s="13" t="s">
        <v>85</v>
      </c>
      <c r="AW1116" s="13" t="s">
        <v>32</v>
      </c>
      <c r="AX1116" s="13" t="s">
        <v>76</v>
      </c>
      <c r="AY1116" s="214" t="s">
        <v>158</v>
      </c>
    </row>
    <row r="1117" spans="1:65" s="16" customFormat="1" ht="11.25">
      <c r="B1117" s="236"/>
      <c r="C1117" s="237"/>
      <c r="D1117" s="199" t="s">
        <v>169</v>
      </c>
      <c r="E1117" s="238" t="s">
        <v>1</v>
      </c>
      <c r="F1117" s="239" t="s">
        <v>189</v>
      </c>
      <c r="G1117" s="237"/>
      <c r="H1117" s="240">
        <v>90.36</v>
      </c>
      <c r="I1117" s="241"/>
      <c r="J1117" s="237"/>
      <c r="K1117" s="237"/>
      <c r="L1117" s="242"/>
      <c r="M1117" s="243"/>
      <c r="N1117" s="244"/>
      <c r="O1117" s="244"/>
      <c r="P1117" s="244"/>
      <c r="Q1117" s="244"/>
      <c r="R1117" s="244"/>
      <c r="S1117" s="244"/>
      <c r="T1117" s="245"/>
      <c r="AT1117" s="246" t="s">
        <v>169</v>
      </c>
      <c r="AU1117" s="246" t="s">
        <v>85</v>
      </c>
      <c r="AV1117" s="16" t="s">
        <v>165</v>
      </c>
      <c r="AW1117" s="16" t="s">
        <v>32</v>
      </c>
      <c r="AX1117" s="16" t="s">
        <v>8</v>
      </c>
      <c r="AY1117" s="246" t="s">
        <v>158</v>
      </c>
    </row>
    <row r="1118" spans="1:65" s="13" customFormat="1" ht="11.25">
      <c r="B1118" s="204"/>
      <c r="C1118" s="205"/>
      <c r="D1118" s="199" t="s">
        <v>169</v>
      </c>
      <c r="E1118" s="205"/>
      <c r="F1118" s="207" t="s">
        <v>6598</v>
      </c>
      <c r="G1118" s="205"/>
      <c r="H1118" s="208">
        <v>99.4</v>
      </c>
      <c r="I1118" s="209"/>
      <c r="J1118" s="205"/>
      <c r="K1118" s="205"/>
      <c r="L1118" s="210"/>
      <c r="M1118" s="211"/>
      <c r="N1118" s="212"/>
      <c r="O1118" s="212"/>
      <c r="P1118" s="212"/>
      <c r="Q1118" s="212"/>
      <c r="R1118" s="212"/>
      <c r="S1118" s="212"/>
      <c r="T1118" s="213"/>
      <c r="AT1118" s="214" t="s">
        <v>169</v>
      </c>
      <c r="AU1118" s="214" t="s">
        <v>85</v>
      </c>
      <c r="AV1118" s="13" t="s">
        <v>85</v>
      </c>
      <c r="AW1118" s="13" t="s">
        <v>4</v>
      </c>
      <c r="AX1118" s="13" t="s">
        <v>8</v>
      </c>
      <c r="AY1118" s="214" t="s">
        <v>158</v>
      </c>
    </row>
    <row r="1119" spans="1:65" s="2" customFormat="1" ht="16.5" customHeight="1">
      <c r="A1119" s="35"/>
      <c r="B1119" s="36"/>
      <c r="C1119" s="187" t="s">
        <v>2766</v>
      </c>
      <c r="D1119" s="187" t="s">
        <v>160</v>
      </c>
      <c r="E1119" s="188" t="s">
        <v>5191</v>
      </c>
      <c r="F1119" s="189" t="s">
        <v>5192</v>
      </c>
      <c r="G1119" s="190" t="s">
        <v>309</v>
      </c>
      <c r="H1119" s="191">
        <v>170</v>
      </c>
      <c r="I1119" s="192"/>
      <c r="J1119" s="191">
        <f>ROUND(I1119*H1119,0)</f>
        <v>0</v>
      </c>
      <c r="K1119" s="189" t="s">
        <v>164</v>
      </c>
      <c r="L1119" s="40"/>
      <c r="M1119" s="193" t="s">
        <v>1</v>
      </c>
      <c r="N1119" s="194" t="s">
        <v>41</v>
      </c>
      <c r="O1119" s="72"/>
      <c r="P1119" s="195">
        <f>O1119*H1119</f>
        <v>0</v>
      </c>
      <c r="Q1119" s="195">
        <v>3.0000000000000001E-5</v>
      </c>
      <c r="R1119" s="195">
        <f>Q1119*H1119</f>
        <v>5.1000000000000004E-3</v>
      </c>
      <c r="S1119" s="195">
        <v>0</v>
      </c>
      <c r="T1119" s="196">
        <f>S1119*H1119</f>
        <v>0</v>
      </c>
      <c r="U1119" s="35"/>
      <c r="V1119" s="35"/>
      <c r="W1119" s="35"/>
      <c r="X1119" s="35"/>
      <c r="Y1119" s="35"/>
      <c r="Z1119" s="35"/>
      <c r="AA1119" s="35"/>
      <c r="AB1119" s="35"/>
      <c r="AC1119" s="35"/>
      <c r="AD1119" s="35"/>
      <c r="AE1119" s="35"/>
      <c r="AR1119" s="197" t="s">
        <v>283</v>
      </c>
      <c r="AT1119" s="197" t="s">
        <v>160</v>
      </c>
      <c r="AU1119" s="197" t="s">
        <v>85</v>
      </c>
      <c r="AY1119" s="18" t="s">
        <v>158</v>
      </c>
      <c r="BE1119" s="198">
        <f>IF(N1119="základní",J1119,0)</f>
        <v>0</v>
      </c>
      <c r="BF1119" s="198">
        <f>IF(N1119="snížená",J1119,0)</f>
        <v>0</v>
      </c>
      <c r="BG1119" s="198">
        <f>IF(N1119="zákl. přenesená",J1119,0)</f>
        <v>0</v>
      </c>
      <c r="BH1119" s="198">
        <f>IF(N1119="sníž. přenesená",J1119,0)</f>
        <v>0</v>
      </c>
      <c r="BI1119" s="198">
        <f>IF(N1119="nulová",J1119,0)</f>
        <v>0</v>
      </c>
      <c r="BJ1119" s="18" t="s">
        <v>8</v>
      </c>
      <c r="BK1119" s="198">
        <f>ROUND(I1119*H1119,0)</f>
        <v>0</v>
      </c>
      <c r="BL1119" s="18" t="s">
        <v>283</v>
      </c>
      <c r="BM1119" s="197" t="s">
        <v>6599</v>
      </c>
    </row>
    <row r="1120" spans="1:65" s="2" customFormat="1" ht="45">
      <c r="A1120" s="35"/>
      <c r="B1120" s="36"/>
      <c r="C1120" s="37"/>
      <c r="D1120" s="199" t="s">
        <v>167</v>
      </c>
      <c r="E1120" s="37"/>
      <c r="F1120" s="200" t="s">
        <v>5194</v>
      </c>
      <c r="G1120" s="37"/>
      <c r="H1120" s="37"/>
      <c r="I1120" s="201"/>
      <c r="J1120" s="37"/>
      <c r="K1120" s="37"/>
      <c r="L1120" s="40"/>
      <c r="M1120" s="202"/>
      <c r="N1120" s="203"/>
      <c r="O1120" s="72"/>
      <c r="P1120" s="72"/>
      <c r="Q1120" s="72"/>
      <c r="R1120" s="72"/>
      <c r="S1120" s="72"/>
      <c r="T1120" s="73"/>
      <c r="U1120" s="35"/>
      <c r="V1120" s="35"/>
      <c r="W1120" s="35"/>
      <c r="X1120" s="35"/>
      <c r="Y1120" s="35"/>
      <c r="Z1120" s="35"/>
      <c r="AA1120" s="35"/>
      <c r="AB1120" s="35"/>
      <c r="AC1120" s="35"/>
      <c r="AD1120" s="35"/>
      <c r="AE1120" s="35"/>
      <c r="AT1120" s="18" t="s">
        <v>167</v>
      </c>
      <c r="AU1120" s="18" t="s">
        <v>85</v>
      </c>
    </row>
    <row r="1121" spans="1:65" s="2" customFormat="1" ht="24">
      <c r="A1121" s="35"/>
      <c r="B1121" s="36"/>
      <c r="C1121" s="187" t="s">
        <v>2768</v>
      </c>
      <c r="D1121" s="187" t="s">
        <v>160</v>
      </c>
      <c r="E1121" s="188" t="s">
        <v>5196</v>
      </c>
      <c r="F1121" s="189" t="s">
        <v>5197</v>
      </c>
      <c r="G1121" s="190" t="s">
        <v>442</v>
      </c>
      <c r="H1121" s="191">
        <v>39.450000000000003</v>
      </c>
      <c r="I1121" s="192"/>
      <c r="J1121" s="191">
        <f>ROUND(I1121*H1121,0)</f>
        <v>0</v>
      </c>
      <c r="K1121" s="189" t="s">
        <v>164</v>
      </c>
      <c r="L1121" s="40"/>
      <c r="M1121" s="193" t="s">
        <v>1</v>
      </c>
      <c r="N1121" s="194" t="s">
        <v>41</v>
      </c>
      <c r="O1121" s="72"/>
      <c r="P1121" s="195">
        <f>O1121*H1121</f>
        <v>0</v>
      </c>
      <c r="Q1121" s="195">
        <v>0</v>
      </c>
      <c r="R1121" s="195">
        <f>Q1121*H1121</f>
        <v>0</v>
      </c>
      <c r="S1121" s="195">
        <v>0</v>
      </c>
      <c r="T1121" s="196">
        <f>S1121*H1121</f>
        <v>0</v>
      </c>
      <c r="U1121" s="35"/>
      <c r="V1121" s="35"/>
      <c r="W1121" s="35"/>
      <c r="X1121" s="35"/>
      <c r="Y1121" s="35"/>
      <c r="Z1121" s="35"/>
      <c r="AA1121" s="35"/>
      <c r="AB1121" s="35"/>
      <c r="AC1121" s="35"/>
      <c r="AD1121" s="35"/>
      <c r="AE1121" s="35"/>
      <c r="AR1121" s="197" t="s">
        <v>283</v>
      </c>
      <c r="AT1121" s="197" t="s">
        <v>160</v>
      </c>
      <c r="AU1121" s="197" t="s">
        <v>85</v>
      </c>
      <c r="AY1121" s="18" t="s">
        <v>158</v>
      </c>
      <c r="BE1121" s="198">
        <f>IF(N1121="základní",J1121,0)</f>
        <v>0</v>
      </c>
      <c r="BF1121" s="198">
        <f>IF(N1121="snížená",J1121,0)</f>
        <v>0</v>
      </c>
      <c r="BG1121" s="198">
        <f>IF(N1121="zákl. přenesená",J1121,0)</f>
        <v>0</v>
      </c>
      <c r="BH1121" s="198">
        <f>IF(N1121="sníž. přenesená",J1121,0)</f>
        <v>0</v>
      </c>
      <c r="BI1121" s="198">
        <f>IF(N1121="nulová",J1121,0)</f>
        <v>0</v>
      </c>
      <c r="BJ1121" s="18" t="s">
        <v>8</v>
      </c>
      <c r="BK1121" s="198">
        <f>ROUND(I1121*H1121,0)</f>
        <v>0</v>
      </c>
      <c r="BL1121" s="18" t="s">
        <v>283</v>
      </c>
      <c r="BM1121" s="197" t="s">
        <v>6600</v>
      </c>
    </row>
    <row r="1122" spans="1:65" s="2" customFormat="1" ht="45">
      <c r="A1122" s="35"/>
      <c r="B1122" s="36"/>
      <c r="C1122" s="37"/>
      <c r="D1122" s="199" t="s">
        <v>167</v>
      </c>
      <c r="E1122" s="37"/>
      <c r="F1122" s="200" t="s">
        <v>5194</v>
      </c>
      <c r="G1122" s="37"/>
      <c r="H1122" s="37"/>
      <c r="I1122" s="201"/>
      <c r="J1122" s="37"/>
      <c r="K1122" s="37"/>
      <c r="L1122" s="40"/>
      <c r="M1122" s="202"/>
      <c r="N1122" s="203"/>
      <c r="O1122" s="72"/>
      <c r="P1122" s="72"/>
      <c r="Q1122" s="72"/>
      <c r="R1122" s="72"/>
      <c r="S1122" s="72"/>
      <c r="T1122" s="73"/>
      <c r="U1122" s="35"/>
      <c r="V1122" s="35"/>
      <c r="W1122" s="35"/>
      <c r="X1122" s="35"/>
      <c r="Y1122" s="35"/>
      <c r="Z1122" s="35"/>
      <c r="AA1122" s="35"/>
      <c r="AB1122" s="35"/>
      <c r="AC1122" s="35"/>
      <c r="AD1122" s="35"/>
      <c r="AE1122" s="35"/>
      <c r="AT1122" s="18" t="s">
        <v>167</v>
      </c>
      <c r="AU1122" s="18" t="s">
        <v>85</v>
      </c>
    </row>
    <row r="1123" spans="1:65" s="13" customFormat="1" ht="11.25">
      <c r="B1123" s="204"/>
      <c r="C1123" s="205"/>
      <c r="D1123" s="199" t="s">
        <v>169</v>
      </c>
      <c r="E1123" s="206" t="s">
        <v>1</v>
      </c>
      <c r="F1123" s="207" t="s">
        <v>6601</v>
      </c>
      <c r="G1123" s="205"/>
      <c r="H1123" s="208">
        <v>39.450000000000003</v>
      </c>
      <c r="I1123" s="209"/>
      <c r="J1123" s="205"/>
      <c r="K1123" s="205"/>
      <c r="L1123" s="210"/>
      <c r="M1123" s="211"/>
      <c r="N1123" s="212"/>
      <c r="O1123" s="212"/>
      <c r="P1123" s="212"/>
      <c r="Q1123" s="212"/>
      <c r="R1123" s="212"/>
      <c r="S1123" s="212"/>
      <c r="T1123" s="213"/>
      <c r="AT1123" s="214" t="s">
        <v>169</v>
      </c>
      <c r="AU1123" s="214" t="s">
        <v>85</v>
      </c>
      <c r="AV1123" s="13" t="s">
        <v>85</v>
      </c>
      <c r="AW1123" s="13" t="s">
        <v>32</v>
      </c>
      <c r="AX1123" s="13" t="s">
        <v>8</v>
      </c>
      <c r="AY1123" s="214" t="s">
        <v>158</v>
      </c>
    </row>
    <row r="1124" spans="1:65" s="2" customFormat="1" ht="24">
      <c r="A1124" s="35"/>
      <c r="B1124" s="36"/>
      <c r="C1124" s="187" t="s">
        <v>2772</v>
      </c>
      <c r="D1124" s="187" t="s">
        <v>160</v>
      </c>
      <c r="E1124" s="188" t="s">
        <v>5201</v>
      </c>
      <c r="F1124" s="189" t="s">
        <v>5202</v>
      </c>
      <c r="G1124" s="190" t="s">
        <v>163</v>
      </c>
      <c r="H1124" s="191">
        <v>86.41</v>
      </c>
      <c r="I1124" s="192"/>
      <c r="J1124" s="191">
        <f>ROUND(I1124*H1124,0)</f>
        <v>0</v>
      </c>
      <c r="K1124" s="189" t="s">
        <v>164</v>
      </c>
      <c r="L1124" s="40"/>
      <c r="M1124" s="193" t="s">
        <v>1</v>
      </c>
      <c r="N1124" s="194" t="s">
        <v>41</v>
      </c>
      <c r="O1124" s="72"/>
      <c r="P1124" s="195">
        <f>O1124*H1124</f>
        <v>0</v>
      </c>
      <c r="Q1124" s="195">
        <v>5.0000000000000002E-5</v>
      </c>
      <c r="R1124" s="195">
        <f>Q1124*H1124</f>
        <v>4.3204999999999997E-3</v>
      </c>
      <c r="S1124" s="195">
        <v>0</v>
      </c>
      <c r="T1124" s="196">
        <f>S1124*H1124</f>
        <v>0</v>
      </c>
      <c r="U1124" s="35"/>
      <c r="V1124" s="35"/>
      <c r="W1124" s="35"/>
      <c r="X1124" s="35"/>
      <c r="Y1124" s="35"/>
      <c r="Z1124" s="35"/>
      <c r="AA1124" s="35"/>
      <c r="AB1124" s="35"/>
      <c r="AC1124" s="35"/>
      <c r="AD1124" s="35"/>
      <c r="AE1124" s="35"/>
      <c r="AR1124" s="197" t="s">
        <v>283</v>
      </c>
      <c r="AT1124" s="197" t="s">
        <v>160</v>
      </c>
      <c r="AU1124" s="197" t="s">
        <v>85</v>
      </c>
      <c r="AY1124" s="18" t="s">
        <v>158</v>
      </c>
      <c r="BE1124" s="198">
        <f>IF(N1124="základní",J1124,0)</f>
        <v>0</v>
      </c>
      <c r="BF1124" s="198">
        <f>IF(N1124="snížená",J1124,0)</f>
        <v>0</v>
      </c>
      <c r="BG1124" s="198">
        <f>IF(N1124="zákl. přenesená",J1124,0)</f>
        <v>0</v>
      </c>
      <c r="BH1124" s="198">
        <f>IF(N1124="sníž. přenesená",J1124,0)</f>
        <v>0</v>
      </c>
      <c r="BI1124" s="198">
        <f>IF(N1124="nulová",J1124,0)</f>
        <v>0</v>
      </c>
      <c r="BJ1124" s="18" t="s">
        <v>8</v>
      </c>
      <c r="BK1124" s="198">
        <f>ROUND(I1124*H1124,0)</f>
        <v>0</v>
      </c>
      <c r="BL1124" s="18" t="s">
        <v>283</v>
      </c>
      <c r="BM1124" s="197" t="s">
        <v>6602</v>
      </c>
    </row>
    <row r="1125" spans="1:65" s="13" customFormat="1" ht="11.25">
      <c r="B1125" s="204"/>
      <c r="C1125" s="205"/>
      <c r="D1125" s="199" t="s">
        <v>169</v>
      </c>
      <c r="E1125" s="206" t="s">
        <v>1</v>
      </c>
      <c r="F1125" s="207" t="s">
        <v>6588</v>
      </c>
      <c r="G1125" s="205"/>
      <c r="H1125" s="208">
        <v>86.41</v>
      </c>
      <c r="I1125" s="209"/>
      <c r="J1125" s="205"/>
      <c r="K1125" s="205"/>
      <c r="L1125" s="210"/>
      <c r="M1125" s="211"/>
      <c r="N1125" s="212"/>
      <c r="O1125" s="212"/>
      <c r="P1125" s="212"/>
      <c r="Q1125" s="212"/>
      <c r="R1125" s="212"/>
      <c r="S1125" s="212"/>
      <c r="T1125" s="213"/>
      <c r="AT1125" s="214" t="s">
        <v>169</v>
      </c>
      <c r="AU1125" s="214" t="s">
        <v>85</v>
      </c>
      <c r="AV1125" s="13" t="s">
        <v>85</v>
      </c>
      <c r="AW1125" s="13" t="s">
        <v>32</v>
      </c>
      <c r="AX1125" s="13" t="s">
        <v>8</v>
      </c>
      <c r="AY1125" s="214" t="s">
        <v>158</v>
      </c>
    </row>
    <row r="1126" spans="1:65" s="2" customFormat="1" ht="44.25" customHeight="1">
      <c r="A1126" s="35"/>
      <c r="B1126" s="36"/>
      <c r="C1126" s="187" t="s">
        <v>2776</v>
      </c>
      <c r="D1126" s="187" t="s">
        <v>160</v>
      </c>
      <c r="E1126" s="188" t="s">
        <v>5205</v>
      </c>
      <c r="F1126" s="189" t="s">
        <v>5206</v>
      </c>
      <c r="G1126" s="190" t="s">
        <v>1011</v>
      </c>
      <c r="H1126" s="192"/>
      <c r="I1126" s="192"/>
      <c r="J1126" s="191">
        <f>ROUND(I1126*H1126,0)</f>
        <v>0</v>
      </c>
      <c r="K1126" s="189" t="s">
        <v>164</v>
      </c>
      <c r="L1126" s="40"/>
      <c r="M1126" s="193" t="s">
        <v>1</v>
      </c>
      <c r="N1126" s="194" t="s">
        <v>41</v>
      </c>
      <c r="O1126" s="72"/>
      <c r="P1126" s="195">
        <f>O1126*H1126</f>
        <v>0</v>
      </c>
      <c r="Q1126" s="195">
        <v>0</v>
      </c>
      <c r="R1126" s="195">
        <f>Q1126*H1126</f>
        <v>0</v>
      </c>
      <c r="S1126" s="195">
        <v>0</v>
      </c>
      <c r="T1126" s="196">
        <f>S1126*H1126</f>
        <v>0</v>
      </c>
      <c r="U1126" s="35"/>
      <c r="V1126" s="35"/>
      <c r="W1126" s="35"/>
      <c r="X1126" s="35"/>
      <c r="Y1126" s="35"/>
      <c r="Z1126" s="35"/>
      <c r="AA1126" s="35"/>
      <c r="AB1126" s="35"/>
      <c r="AC1126" s="35"/>
      <c r="AD1126" s="35"/>
      <c r="AE1126" s="35"/>
      <c r="AR1126" s="197" t="s">
        <v>283</v>
      </c>
      <c r="AT1126" s="197" t="s">
        <v>160</v>
      </c>
      <c r="AU1126" s="197" t="s">
        <v>85</v>
      </c>
      <c r="AY1126" s="18" t="s">
        <v>158</v>
      </c>
      <c r="BE1126" s="198">
        <f>IF(N1126="základní",J1126,0)</f>
        <v>0</v>
      </c>
      <c r="BF1126" s="198">
        <f>IF(N1126="snížená",J1126,0)</f>
        <v>0</v>
      </c>
      <c r="BG1126" s="198">
        <f>IF(N1126="zákl. přenesená",J1126,0)</f>
        <v>0</v>
      </c>
      <c r="BH1126" s="198">
        <f>IF(N1126="sníž. přenesená",J1126,0)</f>
        <v>0</v>
      </c>
      <c r="BI1126" s="198">
        <f>IF(N1126="nulová",J1126,0)</f>
        <v>0</v>
      </c>
      <c r="BJ1126" s="18" t="s">
        <v>8</v>
      </c>
      <c r="BK1126" s="198">
        <f>ROUND(I1126*H1126,0)</f>
        <v>0</v>
      </c>
      <c r="BL1126" s="18" t="s">
        <v>283</v>
      </c>
      <c r="BM1126" s="197" t="s">
        <v>6603</v>
      </c>
    </row>
    <row r="1127" spans="1:65" s="2" customFormat="1" ht="99">
      <c r="A1127" s="35"/>
      <c r="B1127" s="36"/>
      <c r="C1127" s="37"/>
      <c r="D1127" s="199" t="s">
        <v>167</v>
      </c>
      <c r="E1127" s="37"/>
      <c r="F1127" s="200" t="s">
        <v>1013</v>
      </c>
      <c r="G1127" s="37"/>
      <c r="H1127" s="37"/>
      <c r="I1127" s="201"/>
      <c r="J1127" s="37"/>
      <c r="K1127" s="37"/>
      <c r="L1127" s="40"/>
      <c r="M1127" s="202"/>
      <c r="N1127" s="203"/>
      <c r="O1127" s="72"/>
      <c r="P1127" s="72"/>
      <c r="Q1127" s="72"/>
      <c r="R1127" s="72"/>
      <c r="S1127" s="72"/>
      <c r="T1127" s="73"/>
      <c r="U1127" s="35"/>
      <c r="V1127" s="35"/>
      <c r="W1127" s="35"/>
      <c r="X1127" s="35"/>
      <c r="Y1127" s="35"/>
      <c r="Z1127" s="35"/>
      <c r="AA1127" s="35"/>
      <c r="AB1127" s="35"/>
      <c r="AC1127" s="35"/>
      <c r="AD1127" s="35"/>
      <c r="AE1127" s="35"/>
      <c r="AT1127" s="18" t="s">
        <v>167</v>
      </c>
      <c r="AU1127" s="18" t="s">
        <v>85</v>
      </c>
    </row>
    <row r="1128" spans="1:65" s="12" customFormat="1" ht="22.9" customHeight="1">
      <c r="B1128" s="171"/>
      <c r="C1128" s="172"/>
      <c r="D1128" s="173" t="s">
        <v>75</v>
      </c>
      <c r="E1128" s="185" t="s">
        <v>3353</v>
      </c>
      <c r="F1128" s="185" t="s">
        <v>5239</v>
      </c>
      <c r="G1128" s="172"/>
      <c r="H1128" s="172"/>
      <c r="I1128" s="175"/>
      <c r="J1128" s="186">
        <f>BK1128</f>
        <v>0</v>
      </c>
      <c r="K1128" s="172"/>
      <c r="L1128" s="177"/>
      <c r="M1128" s="178"/>
      <c r="N1128" s="179"/>
      <c r="O1128" s="179"/>
      <c r="P1128" s="180">
        <f>SUM(P1129:P1155)</f>
        <v>0</v>
      </c>
      <c r="Q1128" s="179"/>
      <c r="R1128" s="180">
        <f>SUM(R1129:R1155)</f>
        <v>5.2532584999999994</v>
      </c>
      <c r="S1128" s="179"/>
      <c r="T1128" s="181">
        <f>SUM(T1129:T1155)</f>
        <v>0</v>
      </c>
      <c r="AR1128" s="182" t="s">
        <v>85</v>
      </c>
      <c r="AT1128" s="183" t="s">
        <v>75</v>
      </c>
      <c r="AU1128" s="183" t="s">
        <v>8</v>
      </c>
      <c r="AY1128" s="182" t="s">
        <v>158</v>
      </c>
      <c r="BK1128" s="184">
        <f>SUM(BK1129:BK1155)</f>
        <v>0</v>
      </c>
    </row>
    <row r="1129" spans="1:65" s="2" customFormat="1" ht="16.5" customHeight="1">
      <c r="A1129" s="35"/>
      <c r="B1129" s="36"/>
      <c r="C1129" s="187" t="s">
        <v>2780</v>
      </c>
      <c r="D1129" s="187" t="s">
        <v>160</v>
      </c>
      <c r="E1129" s="188" t="s">
        <v>5241</v>
      </c>
      <c r="F1129" s="189" t="s">
        <v>6604</v>
      </c>
      <c r="G1129" s="190" t="s">
        <v>309</v>
      </c>
      <c r="H1129" s="191">
        <v>120</v>
      </c>
      <c r="I1129" s="192"/>
      <c r="J1129" s="191">
        <f>ROUND(I1129*H1129,0)</f>
        <v>0</v>
      </c>
      <c r="K1129" s="189" t="s">
        <v>1</v>
      </c>
      <c r="L1129" s="40"/>
      <c r="M1129" s="193" t="s">
        <v>1</v>
      </c>
      <c r="N1129" s="194" t="s">
        <v>41</v>
      </c>
      <c r="O1129" s="72"/>
      <c r="P1129" s="195">
        <f>O1129*H1129</f>
        <v>0</v>
      </c>
      <c r="Q1129" s="195">
        <v>0</v>
      </c>
      <c r="R1129" s="195">
        <f>Q1129*H1129</f>
        <v>0</v>
      </c>
      <c r="S1129" s="195">
        <v>0</v>
      </c>
      <c r="T1129" s="196">
        <f>S1129*H1129</f>
        <v>0</v>
      </c>
      <c r="U1129" s="35"/>
      <c r="V1129" s="35"/>
      <c r="W1129" s="35"/>
      <c r="X1129" s="35"/>
      <c r="Y1129" s="35"/>
      <c r="Z1129" s="35"/>
      <c r="AA1129" s="35"/>
      <c r="AB1129" s="35"/>
      <c r="AC1129" s="35"/>
      <c r="AD1129" s="35"/>
      <c r="AE1129" s="35"/>
      <c r="AR1129" s="197" t="s">
        <v>283</v>
      </c>
      <c r="AT1129" s="197" t="s">
        <v>160</v>
      </c>
      <c r="AU1129" s="197" t="s">
        <v>85</v>
      </c>
      <c r="AY1129" s="18" t="s">
        <v>158</v>
      </c>
      <c r="BE1129" s="198">
        <f>IF(N1129="základní",J1129,0)</f>
        <v>0</v>
      </c>
      <c r="BF1129" s="198">
        <f>IF(N1129="snížená",J1129,0)</f>
        <v>0</v>
      </c>
      <c r="BG1129" s="198">
        <f>IF(N1129="zákl. přenesená",J1129,0)</f>
        <v>0</v>
      </c>
      <c r="BH1129" s="198">
        <f>IF(N1129="sníž. přenesená",J1129,0)</f>
        <v>0</v>
      </c>
      <c r="BI1129" s="198">
        <f>IF(N1129="nulová",J1129,0)</f>
        <v>0</v>
      </c>
      <c r="BJ1129" s="18" t="s">
        <v>8</v>
      </c>
      <c r="BK1129" s="198">
        <f>ROUND(I1129*H1129,0)</f>
        <v>0</v>
      </c>
      <c r="BL1129" s="18" t="s">
        <v>283</v>
      </c>
      <c r="BM1129" s="197" t="s">
        <v>6605</v>
      </c>
    </row>
    <row r="1130" spans="1:65" s="2" customFormat="1" ht="24">
      <c r="A1130" s="35"/>
      <c r="B1130" s="36"/>
      <c r="C1130" s="187" t="s">
        <v>2782</v>
      </c>
      <c r="D1130" s="187" t="s">
        <v>160</v>
      </c>
      <c r="E1130" s="188" t="s">
        <v>5245</v>
      </c>
      <c r="F1130" s="189" t="s">
        <v>5246</v>
      </c>
      <c r="G1130" s="190" t="s">
        <v>163</v>
      </c>
      <c r="H1130" s="191">
        <v>269.14999999999998</v>
      </c>
      <c r="I1130" s="192"/>
      <c r="J1130" s="191">
        <f>ROUND(I1130*H1130,0)</f>
        <v>0</v>
      </c>
      <c r="K1130" s="189" t="s">
        <v>164</v>
      </c>
      <c r="L1130" s="40"/>
      <c r="M1130" s="193" t="s">
        <v>1</v>
      </c>
      <c r="N1130" s="194" t="s">
        <v>41</v>
      </c>
      <c r="O1130" s="72"/>
      <c r="P1130" s="195">
        <f>O1130*H1130</f>
        <v>0</v>
      </c>
      <c r="Q1130" s="195">
        <v>2.9999999999999997E-4</v>
      </c>
      <c r="R1130" s="195">
        <f>Q1130*H1130</f>
        <v>8.0744999999999983E-2</v>
      </c>
      <c r="S1130" s="195">
        <v>0</v>
      </c>
      <c r="T1130" s="196">
        <f>S1130*H1130</f>
        <v>0</v>
      </c>
      <c r="U1130" s="35"/>
      <c r="V1130" s="35"/>
      <c r="W1130" s="35"/>
      <c r="X1130" s="35"/>
      <c r="Y1130" s="35"/>
      <c r="Z1130" s="35"/>
      <c r="AA1130" s="35"/>
      <c r="AB1130" s="35"/>
      <c r="AC1130" s="35"/>
      <c r="AD1130" s="35"/>
      <c r="AE1130" s="35"/>
      <c r="AR1130" s="197" t="s">
        <v>283</v>
      </c>
      <c r="AT1130" s="197" t="s">
        <v>160</v>
      </c>
      <c r="AU1130" s="197" t="s">
        <v>85</v>
      </c>
      <c r="AY1130" s="18" t="s">
        <v>158</v>
      </c>
      <c r="BE1130" s="198">
        <f>IF(N1130="základní",J1130,0)</f>
        <v>0</v>
      </c>
      <c r="BF1130" s="198">
        <f>IF(N1130="snížená",J1130,0)</f>
        <v>0</v>
      </c>
      <c r="BG1130" s="198">
        <f>IF(N1130="zákl. přenesená",J1130,0)</f>
        <v>0</v>
      </c>
      <c r="BH1130" s="198">
        <f>IF(N1130="sníž. přenesená",J1130,0)</f>
        <v>0</v>
      </c>
      <c r="BI1130" s="198">
        <f>IF(N1130="nulová",J1130,0)</f>
        <v>0</v>
      </c>
      <c r="BJ1130" s="18" t="s">
        <v>8</v>
      </c>
      <c r="BK1130" s="198">
        <f>ROUND(I1130*H1130,0)</f>
        <v>0</v>
      </c>
      <c r="BL1130" s="18" t="s">
        <v>283</v>
      </c>
      <c r="BM1130" s="197" t="s">
        <v>6606</v>
      </c>
    </row>
    <row r="1131" spans="1:65" s="2" customFormat="1" ht="72">
      <c r="A1131" s="35"/>
      <c r="B1131" s="36"/>
      <c r="C1131" s="37"/>
      <c r="D1131" s="199" t="s">
        <v>167</v>
      </c>
      <c r="E1131" s="37"/>
      <c r="F1131" s="200" t="s">
        <v>5248</v>
      </c>
      <c r="G1131" s="37"/>
      <c r="H1131" s="37"/>
      <c r="I1131" s="201"/>
      <c r="J1131" s="37"/>
      <c r="K1131" s="37"/>
      <c r="L1131" s="40"/>
      <c r="M1131" s="202"/>
      <c r="N1131" s="203"/>
      <c r="O1131" s="72"/>
      <c r="P1131" s="72"/>
      <c r="Q1131" s="72"/>
      <c r="R1131" s="72"/>
      <c r="S1131" s="72"/>
      <c r="T1131" s="73"/>
      <c r="U1131" s="35"/>
      <c r="V1131" s="35"/>
      <c r="W1131" s="35"/>
      <c r="X1131" s="35"/>
      <c r="Y1131" s="35"/>
      <c r="Z1131" s="35"/>
      <c r="AA1131" s="35"/>
      <c r="AB1131" s="35"/>
      <c r="AC1131" s="35"/>
      <c r="AD1131" s="35"/>
      <c r="AE1131" s="35"/>
      <c r="AT1131" s="18" t="s">
        <v>167</v>
      </c>
      <c r="AU1131" s="18" t="s">
        <v>85</v>
      </c>
    </row>
    <row r="1132" spans="1:65" s="13" customFormat="1" ht="11.25">
      <c r="B1132" s="204"/>
      <c r="C1132" s="205"/>
      <c r="D1132" s="199" t="s">
        <v>169</v>
      </c>
      <c r="E1132" s="206" t="s">
        <v>1</v>
      </c>
      <c r="F1132" s="207" t="s">
        <v>6607</v>
      </c>
      <c r="G1132" s="205"/>
      <c r="H1132" s="208">
        <v>269.14999999999998</v>
      </c>
      <c r="I1132" s="209"/>
      <c r="J1132" s="205"/>
      <c r="K1132" s="205"/>
      <c r="L1132" s="210"/>
      <c r="M1132" s="211"/>
      <c r="N1132" s="212"/>
      <c r="O1132" s="212"/>
      <c r="P1132" s="212"/>
      <c r="Q1132" s="212"/>
      <c r="R1132" s="212"/>
      <c r="S1132" s="212"/>
      <c r="T1132" s="213"/>
      <c r="AT1132" s="214" t="s">
        <v>169</v>
      </c>
      <c r="AU1132" s="214" t="s">
        <v>85</v>
      </c>
      <c r="AV1132" s="13" t="s">
        <v>85</v>
      </c>
      <c r="AW1132" s="13" t="s">
        <v>32</v>
      </c>
      <c r="AX1132" s="13" t="s">
        <v>8</v>
      </c>
      <c r="AY1132" s="214" t="s">
        <v>158</v>
      </c>
    </row>
    <row r="1133" spans="1:65" s="2" customFormat="1" ht="36">
      <c r="A1133" s="35"/>
      <c r="B1133" s="36"/>
      <c r="C1133" s="187" t="s">
        <v>2786</v>
      </c>
      <c r="D1133" s="187" t="s">
        <v>160</v>
      </c>
      <c r="E1133" s="188" t="s">
        <v>5251</v>
      </c>
      <c r="F1133" s="189" t="s">
        <v>5252</v>
      </c>
      <c r="G1133" s="190" t="s">
        <v>163</v>
      </c>
      <c r="H1133" s="191">
        <v>269.14999999999998</v>
      </c>
      <c r="I1133" s="192"/>
      <c r="J1133" s="191">
        <f>ROUND(I1133*H1133,0)</f>
        <v>0</v>
      </c>
      <c r="K1133" s="189" t="s">
        <v>164</v>
      </c>
      <c r="L1133" s="40"/>
      <c r="M1133" s="193" t="s">
        <v>1</v>
      </c>
      <c r="N1133" s="194" t="s">
        <v>41</v>
      </c>
      <c r="O1133" s="72"/>
      <c r="P1133" s="195">
        <f>O1133*H1133</f>
        <v>0</v>
      </c>
      <c r="Q1133" s="195">
        <v>6.0000000000000001E-3</v>
      </c>
      <c r="R1133" s="195">
        <f>Q1133*H1133</f>
        <v>1.6149</v>
      </c>
      <c r="S1133" s="195">
        <v>0</v>
      </c>
      <c r="T1133" s="196">
        <f>S1133*H1133</f>
        <v>0</v>
      </c>
      <c r="U1133" s="35"/>
      <c r="V1133" s="35"/>
      <c r="W1133" s="35"/>
      <c r="X1133" s="35"/>
      <c r="Y1133" s="35"/>
      <c r="Z1133" s="35"/>
      <c r="AA1133" s="35"/>
      <c r="AB1133" s="35"/>
      <c r="AC1133" s="35"/>
      <c r="AD1133" s="35"/>
      <c r="AE1133" s="35"/>
      <c r="AR1133" s="197" t="s">
        <v>283</v>
      </c>
      <c r="AT1133" s="197" t="s">
        <v>160</v>
      </c>
      <c r="AU1133" s="197" t="s">
        <v>85</v>
      </c>
      <c r="AY1133" s="18" t="s">
        <v>158</v>
      </c>
      <c r="BE1133" s="198">
        <f>IF(N1133="základní",J1133,0)</f>
        <v>0</v>
      </c>
      <c r="BF1133" s="198">
        <f>IF(N1133="snížená",J1133,0)</f>
        <v>0</v>
      </c>
      <c r="BG1133" s="198">
        <f>IF(N1133="zákl. přenesená",J1133,0)</f>
        <v>0</v>
      </c>
      <c r="BH1133" s="198">
        <f>IF(N1133="sníž. přenesená",J1133,0)</f>
        <v>0</v>
      </c>
      <c r="BI1133" s="198">
        <f>IF(N1133="nulová",J1133,0)</f>
        <v>0</v>
      </c>
      <c r="BJ1133" s="18" t="s">
        <v>8</v>
      </c>
      <c r="BK1133" s="198">
        <f>ROUND(I1133*H1133,0)</f>
        <v>0</v>
      </c>
      <c r="BL1133" s="18" t="s">
        <v>283</v>
      </c>
      <c r="BM1133" s="197" t="s">
        <v>6608</v>
      </c>
    </row>
    <row r="1134" spans="1:65" s="2" customFormat="1" ht="18">
      <c r="A1134" s="35"/>
      <c r="B1134" s="36"/>
      <c r="C1134" s="37"/>
      <c r="D1134" s="199" t="s">
        <v>167</v>
      </c>
      <c r="E1134" s="37"/>
      <c r="F1134" s="200" t="s">
        <v>5188</v>
      </c>
      <c r="G1134" s="37"/>
      <c r="H1134" s="37"/>
      <c r="I1134" s="201"/>
      <c r="J1134" s="37"/>
      <c r="K1134" s="37"/>
      <c r="L1134" s="40"/>
      <c r="M1134" s="202"/>
      <c r="N1134" s="203"/>
      <c r="O1134" s="72"/>
      <c r="P1134" s="72"/>
      <c r="Q1134" s="72"/>
      <c r="R1134" s="72"/>
      <c r="S1134" s="72"/>
      <c r="T1134" s="73"/>
      <c r="U1134" s="35"/>
      <c r="V1134" s="35"/>
      <c r="W1134" s="35"/>
      <c r="X1134" s="35"/>
      <c r="Y1134" s="35"/>
      <c r="Z1134" s="35"/>
      <c r="AA1134" s="35"/>
      <c r="AB1134" s="35"/>
      <c r="AC1134" s="35"/>
      <c r="AD1134" s="35"/>
      <c r="AE1134" s="35"/>
      <c r="AT1134" s="18" t="s">
        <v>167</v>
      </c>
      <c r="AU1134" s="18" t="s">
        <v>85</v>
      </c>
    </row>
    <row r="1135" spans="1:65" s="14" customFormat="1" ht="11.25">
      <c r="B1135" s="215"/>
      <c r="C1135" s="216"/>
      <c r="D1135" s="199" t="s">
        <v>169</v>
      </c>
      <c r="E1135" s="217" t="s">
        <v>1</v>
      </c>
      <c r="F1135" s="218" t="s">
        <v>406</v>
      </c>
      <c r="G1135" s="216"/>
      <c r="H1135" s="217" t="s">
        <v>1</v>
      </c>
      <c r="I1135" s="219"/>
      <c r="J1135" s="216"/>
      <c r="K1135" s="216"/>
      <c r="L1135" s="220"/>
      <c r="M1135" s="221"/>
      <c r="N1135" s="222"/>
      <c r="O1135" s="222"/>
      <c r="P1135" s="222"/>
      <c r="Q1135" s="222"/>
      <c r="R1135" s="222"/>
      <c r="S1135" s="222"/>
      <c r="T1135" s="223"/>
      <c r="AT1135" s="224" t="s">
        <v>169</v>
      </c>
      <c r="AU1135" s="224" t="s">
        <v>85</v>
      </c>
      <c r="AV1135" s="14" t="s">
        <v>8</v>
      </c>
      <c r="AW1135" s="14" t="s">
        <v>32</v>
      </c>
      <c r="AX1135" s="14" t="s">
        <v>76</v>
      </c>
      <c r="AY1135" s="224" t="s">
        <v>158</v>
      </c>
    </row>
    <row r="1136" spans="1:65" s="13" customFormat="1" ht="11.25">
      <c r="B1136" s="204"/>
      <c r="C1136" s="205"/>
      <c r="D1136" s="199" t="s">
        <v>169</v>
      </c>
      <c r="E1136" s="206" t="s">
        <v>1</v>
      </c>
      <c r="F1136" s="207" t="s">
        <v>6609</v>
      </c>
      <c r="G1136" s="205"/>
      <c r="H1136" s="208">
        <v>12.19</v>
      </c>
      <c r="I1136" s="209"/>
      <c r="J1136" s="205"/>
      <c r="K1136" s="205"/>
      <c r="L1136" s="210"/>
      <c r="M1136" s="211"/>
      <c r="N1136" s="212"/>
      <c r="O1136" s="212"/>
      <c r="P1136" s="212"/>
      <c r="Q1136" s="212"/>
      <c r="R1136" s="212"/>
      <c r="S1136" s="212"/>
      <c r="T1136" s="213"/>
      <c r="AT1136" s="214" t="s">
        <v>169</v>
      </c>
      <c r="AU1136" s="214" t="s">
        <v>85</v>
      </c>
      <c r="AV1136" s="13" t="s">
        <v>85</v>
      </c>
      <c r="AW1136" s="13" t="s">
        <v>32</v>
      </c>
      <c r="AX1136" s="13" t="s">
        <v>76</v>
      </c>
      <c r="AY1136" s="214" t="s">
        <v>158</v>
      </c>
    </row>
    <row r="1137" spans="1:65" s="13" customFormat="1" ht="11.25">
      <c r="B1137" s="204"/>
      <c r="C1137" s="205"/>
      <c r="D1137" s="199" t="s">
        <v>169</v>
      </c>
      <c r="E1137" s="206" t="s">
        <v>1</v>
      </c>
      <c r="F1137" s="207" t="s">
        <v>6610</v>
      </c>
      <c r="G1137" s="205"/>
      <c r="H1137" s="208">
        <v>13.37</v>
      </c>
      <c r="I1137" s="209"/>
      <c r="J1137" s="205"/>
      <c r="K1137" s="205"/>
      <c r="L1137" s="210"/>
      <c r="M1137" s="211"/>
      <c r="N1137" s="212"/>
      <c r="O1137" s="212"/>
      <c r="P1137" s="212"/>
      <c r="Q1137" s="212"/>
      <c r="R1137" s="212"/>
      <c r="S1137" s="212"/>
      <c r="T1137" s="213"/>
      <c r="AT1137" s="214" t="s">
        <v>169</v>
      </c>
      <c r="AU1137" s="214" t="s">
        <v>85</v>
      </c>
      <c r="AV1137" s="13" t="s">
        <v>85</v>
      </c>
      <c r="AW1137" s="13" t="s">
        <v>32</v>
      </c>
      <c r="AX1137" s="13" t="s">
        <v>76</v>
      </c>
      <c r="AY1137" s="214" t="s">
        <v>158</v>
      </c>
    </row>
    <row r="1138" spans="1:65" s="13" customFormat="1" ht="11.25">
      <c r="B1138" s="204"/>
      <c r="C1138" s="205"/>
      <c r="D1138" s="199" t="s">
        <v>169</v>
      </c>
      <c r="E1138" s="206" t="s">
        <v>1</v>
      </c>
      <c r="F1138" s="207" t="s">
        <v>6611</v>
      </c>
      <c r="G1138" s="205"/>
      <c r="H1138" s="208">
        <v>57.8</v>
      </c>
      <c r="I1138" s="209"/>
      <c r="J1138" s="205"/>
      <c r="K1138" s="205"/>
      <c r="L1138" s="210"/>
      <c r="M1138" s="211"/>
      <c r="N1138" s="212"/>
      <c r="O1138" s="212"/>
      <c r="P1138" s="212"/>
      <c r="Q1138" s="212"/>
      <c r="R1138" s="212"/>
      <c r="S1138" s="212"/>
      <c r="T1138" s="213"/>
      <c r="AT1138" s="214" t="s">
        <v>169</v>
      </c>
      <c r="AU1138" s="214" t="s">
        <v>85</v>
      </c>
      <c r="AV1138" s="13" t="s">
        <v>85</v>
      </c>
      <c r="AW1138" s="13" t="s">
        <v>32</v>
      </c>
      <c r="AX1138" s="13" t="s">
        <v>76</v>
      </c>
      <c r="AY1138" s="214" t="s">
        <v>158</v>
      </c>
    </row>
    <row r="1139" spans="1:65" s="13" customFormat="1" ht="11.25">
      <c r="B1139" s="204"/>
      <c r="C1139" s="205"/>
      <c r="D1139" s="199" t="s">
        <v>169</v>
      </c>
      <c r="E1139" s="206" t="s">
        <v>1</v>
      </c>
      <c r="F1139" s="207" t="s">
        <v>6612</v>
      </c>
      <c r="G1139" s="205"/>
      <c r="H1139" s="208">
        <v>28.61</v>
      </c>
      <c r="I1139" s="209"/>
      <c r="J1139" s="205"/>
      <c r="K1139" s="205"/>
      <c r="L1139" s="210"/>
      <c r="M1139" s="211"/>
      <c r="N1139" s="212"/>
      <c r="O1139" s="212"/>
      <c r="P1139" s="212"/>
      <c r="Q1139" s="212"/>
      <c r="R1139" s="212"/>
      <c r="S1139" s="212"/>
      <c r="T1139" s="213"/>
      <c r="AT1139" s="214" t="s">
        <v>169</v>
      </c>
      <c r="AU1139" s="214" t="s">
        <v>85</v>
      </c>
      <c r="AV1139" s="13" t="s">
        <v>85</v>
      </c>
      <c r="AW1139" s="13" t="s">
        <v>32</v>
      </c>
      <c r="AX1139" s="13" t="s">
        <v>76</v>
      </c>
      <c r="AY1139" s="214" t="s">
        <v>158</v>
      </c>
    </row>
    <row r="1140" spans="1:65" s="13" customFormat="1" ht="11.25">
      <c r="B1140" s="204"/>
      <c r="C1140" s="205"/>
      <c r="D1140" s="199" t="s">
        <v>169</v>
      </c>
      <c r="E1140" s="206" t="s">
        <v>1</v>
      </c>
      <c r="F1140" s="207" t="s">
        <v>6613</v>
      </c>
      <c r="G1140" s="205"/>
      <c r="H1140" s="208">
        <v>27.45</v>
      </c>
      <c r="I1140" s="209"/>
      <c r="J1140" s="205"/>
      <c r="K1140" s="205"/>
      <c r="L1140" s="210"/>
      <c r="M1140" s="211"/>
      <c r="N1140" s="212"/>
      <c r="O1140" s="212"/>
      <c r="P1140" s="212"/>
      <c r="Q1140" s="212"/>
      <c r="R1140" s="212"/>
      <c r="S1140" s="212"/>
      <c r="T1140" s="213"/>
      <c r="AT1140" s="214" t="s">
        <v>169</v>
      </c>
      <c r="AU1140" s="214" t="s">
        <v>85</v>
      </c>
      <c r="AV1140" s="13" t="s">
        <v>85</v>
      </c>
      <c r="AW1140" s="13" t="s">
        <v>32</v>
      </c>
      <c r="AX1140" s="13" t="s">
        <v>76</v>
      </c>
      <c r="AY1140" s="214" t="s">
        <v>158</v>
      </c>
    </row>
    <row r="1141" spans="1:65" s="13" customFormat="1" ht="22.5">
      <c r="B1141" s="204"/>
      <c r="C1141" s="205"/>
      <c r="D1141" s="199" t="s">
        <v>169</v>
      </c>
      <c r="E1141" s="206" t="s">
        <v>1</v>
      </c>
      <c r="F1141" s="207" t="s">
        <v>6614</v>
      </c>
      <c r="G1141" s="205"/>
      <c r="H1141" s="208">
        <v>82.38</v>
      </c>
      <c r="I1141" s="209"/>
      <c r="J1141" s="205"/>
      <c r="K1141" s="205"/>
      <c r="L1141" s="210"/>
      <c r="M1141" s="211"/>
      <c r="N1141" s="212"/>
      <c r="O1141" s="212"/>
      <c r="P1141" s="212"/>
      <c r="Q1141" s="212"/>
      <c r="R1141" s="212"/>
      <c r="S1141" s="212"/>
      <c r="T1141" s="213"/>
      <c r="AT1141" s="214" t="s">
        <v>169</v>
      </c>
      <c r="AU1141" s="214" t="s">
        <v>85</v>
      </c>
      <c r="AV1141" s="13" t="s">
        <v>85</v>
      </c>
      <c r="AW1141" s="13" t="s">
        <v>32</v>
      </c>
      <c r="AX1141" s="13" t="s">
        <v>76</v>
      </c>
      <c r="AY1141" s="214" t="s">
        <v>158</v>
      </c>
    </row>
    <row r="1142" spans="1:65" s="13" customFormat="1" ht="11.25">
      <c r="B1142" s="204"/>
      <c r="C1142" s="205"/>
      <c r="D1142" s="199" t="s">
        <v>169</v>
      </c>
      <c r="E1142" s="206" t="s">
        <v>1</v>
      </c>
      <c r="F1142" s="207" t="s">
        <v>6615</v>
      </c>
      <c r="G1142" s="205"/>
      <c r="H1142" s="208">
        <v>47.35</v>
      </c>
      <c r="I1142" s="209"/>
      <c r="J1142" s="205"/>
      <c r="K1142" s="205"/>
      <c r="L1142" s="210"/>
      <c r="M1142" s="211"/>
      <c r="N1142" s="212"/>
      <c r="O1142" s="212"/>
      <c r="P1142" s="212"/>
      <c r="Q1142" s="212"/>
      <c r="R1142" s="212"/>
      <c r="S1142" s="212"/>
      <c r="T1142" s="213"/>
      <c r="AT1142" s="214" t="s">
        <v>169</v>
      </c>
      <c r="AU1142" s="214" t="s">
        <v>85</v>
      </c>
      <c r="AV1142" s="13" t="s">
        <v>85</v>
      </c>
      <c r="AW1142" s="13" t="s">
        <v>32</v>
      </c>
      <c r="AX1142" s="13" t="s">
        <v>76</v>
      </c>
      <c r="AY1142" s="214" t="s">
        <v>158</v>
      </c>
    </row>
    <row r="1143" spans="1:65" s="16" customFormat="1" ht="11.25">
      <c r="B1143" s="236"/>
      <c r="C1143" s="237"/>
      <c r="D1143" s="199" t="s">
        <v>169</v>
      </c>
      <c r="E1143" s="238" t="s">
        <v>1</v>
      </c>
      <c r="F1143" s="239" t="s">
        <v>189</v>
      </c>
      <c r="G1143" s="237"/>
      <c r="H1143" s="240">
        <v>269.14999999999998</v>
      </c>
      <c r="I1143" s="241"/>
      <c r="J1143" s="237"/>
      <c r="K1143" s="237"/>
      <c r="L1143" s="242"/>
      <c r="M1143" s="243"/>
      <c r="N1143" s="244"/>
      <c r="O1143" s="244"/>
      <c r="P1143" s="244"/>
      <c r="Q1143" s="244"/>
      <c r="R1143" s="244"/>
      <c r="S1143" s="244"/>
      <c r="T1143" s="245"/>
      <c r="AT1143" s="246" t="s">
        <v>169</v>
      </c>
      <c r="AU1143" s="246" t="s">
        <v>85</v>
      </c>
      <c r="AV1143" s="16" t="s">
        <v>165</v>
      </c>
      <c r="AW1143" s="16" t="s">
        <v>32</v>
      </c>
      <c r="AX1143" s="16" t="s">
        <v>8</v>
      </c>
      <c r="AY1143" s="246" t="s">
        <v>158</v>
      </c>
    </row>
    <row r="1144" spans="1:65" s="2" customFormat="1" ht="16.5" customHeight="1">
      <c r="A1144" s="35"/>
      <c r="B1144" s="36"/>
      <c r="C1144" s="247" t="s">
        <v>2788</v>
      </c>
      <c r="D1144" s="247" t="s">
        <v>250</v>
      </c>
      <c r="E1144" s="248" t="s">
        <v>5259</v>
      </c>
      <c r="F1144" s="249" t="s">
        <v>5260</v>
      </c>
      <c r="G1144" s="250" t="s">
        <v>163</v>
      </c>
      <c r="H1144" s="251">
        <v>296.07</v>
      </c>
      <c r="I1144" s="252"/>
      <c r="J1144" s="251">
        <f>ROUND(I1144*H1144,0)</f>
        <v>0</v>
      </c>
      <c r="K1144" s="249" t="s">
        <v>164</v>
      </c>
      <c r="L1144" s="253"/>
      <c r="M1144" s="254" t="s">
        <v>1</v>
      </c>
      <c r="N1144" s="255" t="s">
        <v>41</v>
      </c>
      <c r="O1144" s="72"/>
      <c r="P1144" s="195">
        <f>O1144*H1144</f>
        <v>0</v>
      </c>
      <c r="Q1144" s="195">
        <v>1.18E-2</v>
      </c>
      <c r="R1144" s="195">
        <f>Q1144*H1144</f>
        <v>3.4936259999999999</v>
      </c>
      <c r="S1144" s="195">
        <v>0</v>
      </c>
      <c r="T1144" s="196">
        <f>S1144*H1144</f>
        <v>0</v>
      </c>
      <c r="U1144" s="35"/>
      <c r="V1144" s="35"/>
      <c r="W1144" s="35"/>
      <c r="X1144" s="35"/>
      <c r="Y1144" s="35"/>
      <c r="Z1144" s="35"/>
      <c r="AA1144" s="35"/>
      <c r="AB1144" s="35"/>
      <c r="AC1144" s="35"/>
      <c r="AD1144" s="35"/>
      <c r="AE1144" s="35"/>
      <c r="AR1144" s="197" t="s">
        <v>373</v>
      </c>
      <c r="AT1144" s="197" t="s">
        <v>250</v>
      </c>
      <c r="AU1144" s="197" t="s">
        <v>85</v>
      </c>
      <c r="AY1144" s="18" t="s">
        <v>158</v>
      </c>
      <c r="BE1144" s="198">
        <f>IF(N1144="základní",J1144,0)</f>
        <v>0</v>
      </c>
      <c r="BF1144" s="198">
        <f>IF(N1144="snížená",J1144,0)</f>
        <v>0</v>
      </c>
      <c r="BG1144" s="198">
        <f>IF(N1144="zákl. přenesená",J1144,0)</f>
        <v>0</v>
      </c>
      <c r="BH1144" s="198">
        <f>IF(N1144="sníž. přenesená",J1144,0)</f>
        <v>0</v>
      </c>
      <c r="BI1144" s="198">
        <f>IF(N1144="nulová",J1144,0)</f>
        <v>0</v>
      </c>
      <c r="BJ1144" s="18" t="s">
        <v>8</v>
      </c>
      <c r="BK1144" s="198">
        <f>ROUND(I1144*H1144,0)</f>
        <v>0</v>
      </c>
      <c r="BL1144" s="18" t="s">
        <v>283</v>
      </c>
      <c r="BM1144" s="197" t="s">
        <v>6616</v>
      </c>
    </row>
    <row r="1145" spans="1:65" s="13" customFormat="1" ht="11.25">
      <c r="B1145" s="204"/>
      <c r="C1145" s="205"/>
      <c r="D1145" s="199" t="s">
        <v>169</v>
      </c>
      <c r="E1145" s="205"/>
      <c r="F1145" s="207" t="s">
        <v>6617</v>
      </c>
      <c r="G1145" s="205"/>
      <c r="H1145" s="208">
        <v>296.07</v>
      </c>
      <c r="I1145" s="209"/>
      <c r="J1145" s="205"/>
      <c r="K1145" s="205"/>
      <c r="L1145" s="210"/>
      <c r="M1145" s="211"/>
      <c r="N1145" s="212"/>
      <c r="O1145" s="212"/>
      <c r="P1145" s="212"/>
      <c r="Q1145" s="212"/>
      <c r="R1145" s="212"/>
      <c r="S1145" s="212"/>
      <c r="T1145" s="213"/>
      <c r="AT1145" s="214" t="s">
        <v>169</v>
      </c>
      <c r="AU1145" s="214" t="s">
        <v>85</v>
      </c>
      <c r="AV1145" s="13" t="s">
        <v>85</v>
      </c>
      <c r="AW1145" s="13" t="s">
        <v>4</v>
      </c>
      <c r="AX1145" s="13" t="s">
        <v>8</v>
      </c>
      <c r="AY1145" s="214" t="s">
        <v>158</v>
      </c>
    </row>
    <row r="1146" spans="1:65" s="2" customFormat="1" ht="24">
      <c r="A1146" s="35"/>
      <c r="B1146" s="36"/>
      <c r="C1146" s="187" t="s">
        <v>2790</v>
      </c>
      <c r="D1146" s="187" t="s">
        <v>160</v>
      </c>
      <c r="E1146" s="188" t="s">
        <v>5264</v>
      </c>
      <c r="F1146" s="189" t="s">
        <v>5265</v>
      </c>
      <c r="G1146" s="190" t="s">
        <v>309</v>
      </c>
      <c r="H1146" s="191">
        <v>82.6</v>
      </c>
      <c r="I1146" s="192"/>
      <c r="J1146" s="191">
        <f>ROUND(I1146*H1146,0)</f>
        <v>0</v>
      </c>
      <c r="K1146" s="189" t="s">
        <v>164</v>
      </c>
      <c r="L1146" s="40"/>
      <c r="M1146" s="193" t="s">
        <v>1</v>
      </c>
      <c r="N1146" s="194" t="s">
        <v>41</v>
      </c>
      <c r="O1146" s="72"/>
      <c r="P1146" s="195">
        <f>O1146*H1146</f>
        <v>0</v>
      </c>
      <c r="Q1146" s="195">
        <v>5.5000000000000003E-4</v>
      </c>
      <c r="R1146" s="195">
        <f>Q1146*H1146</f>
        <v>4.5429999999999998E-2</v>
      </c>
      <c r="S1146" s="195">
        <v>0</v>
      </c>
      <c r="T1146" s="196">
        <f>S1146*H1146</f>
        <v>0</v>
      </c>
      <c r="U1146" s="35"/>
      <c r="V1146" s="35"/>
      <c r="W1146" s="35"/>
      <c r="X1146" s="35"/>
      <c r="Y1146" s="35"/>
      <c r="Z1146" s="35"/>
      <c r="AA1146" s="35"/>
      <c r="AB1146" s="35"/>
      <c r="AC1146" s="35"/>
      <c r="AD1146" s="35"/>
      <c r="AE1146" s="35"/>
      <c r="AR1146" s="197" t="s">
        <v>283</v>
      </c>
      <c r="AT1146" s="197" t="s">
        <v>160</v>
      </c>
      <c r="AU1146" s="197" t="s">
        <v>85</v>
      </c>
      <c r="AY1146" s="18" t="s">
        <v>158</v>
      </c>
      <c r="BE1146" s="198">
        <f>IF(N1146="základní",J1146,0)</f>
        <v>0</v>
      </c>
      <c r="BF1146" s="198">
        <f>IF(N1146="snížená",J1146,0)</f>
        <v>0</v>
      </c>
      <c r="BG1146" s="198">
        <f>IF(N1146="zákl. přenesená",J1146,0)</f>
        <v>0</v>
      </c>
      <c r="BH1146" s="198">
        <f>IF(N1146="sníž. přenesená",J1146,0)</f>
        <v>0</v>
      </c>
      <c r="BI1146" s="198">
        <f>IF(N1146="nulová",J1146,0)</f>
        <v>0</v>
      </c>
      <c r="BJ1146" s="18" t="s">
        <v>8</v>
      </c>
      <c r="BK1146" s="198">
        <f>ROUND(I1146*H1146,0)</f>
        <v>0</v>
      </c>
      <c r="BL1146" s="18" t="s">
        <v>283</v>
      </c>
      <c r="BM1146" s="197" t="s">
        <v>6618</v>
      </c>
    </row>
    <row r="1147" spans="1:65" s="2" customFormat="1" ht="36">
      <c r="A1147" s="35"/>
      <c r="B1147" s="36"/>
      <c r="C1147" s="37"/>
      <c r="D1147" s="199" t="s">
        <v>167</v>
      </c>
      <c r="E1147" s="37"/>
      <c r="F1147" s="200" t="s">
        <v>5267</v>
      </c>
      <c r="G1147" s="37"/>
      <c r="H1147" s="37"/>
      <c r="I1147" s="201"/>
      <c r="J1147" s="37"/>
      <c r="K1147" s="37"/>
      <c r="L1147" s="40"/>
      <c r="M1147" s="202"/>
      <c r="N1147" s="203"/>
      <c r="O1147" s="72"/>
      <c r="P1147" s="72"/>
      <c r="Q1147" s="72"/>
      <c r="R1147" s="72"/>
      <c r="S1147" s="72"/>
      <c r="T1147" s="73"/>
      <c r="U1147" s="35"/>
      <c r="V1147" s="35"/>
      <c r="W1147" s="35"/>
      <c r="X1147" s="35"/>
      <c r="Y1147" s="35"/>
      <c r="Z1147" s="35"/>
      <c r="AA1147" s="35"/>
      <c r="AB1147" s="35"/>
      <c r="AC1147" s="35"/>
      <c r="AD1147" s="35"/>
      <c r="AE1147" s="35"/>
      <c r="AT1147" s="18" t="s">
        <v>167</v>
      </c>
      <c r="AU1147" s="18" t="s">
        <v>85</v>
      </c>
    </row>
    <row r="1148" spans="1:65" s="14" customFormat="1" ht="11.25">
      <c r="B1148" s="215"/>
      <c r="C1148" s="216"/>
      <c r="D1148" s="199" t="s">
        <v>169</v>
      </c>
      <c r="E1148" s="217" t="s">
        <v>1</v>
      </c>
      <c r="F1148" s="218" t="s">
        <v>406</v>
      </c>
      <c r="G1148" s="216"/>
      <c r="H1148" s="217" t="s">
        <v>1</v>
      </c>
      <c r="I1148" s="219"/>
      <c r="J1148" s="216"/>
      <c r="K1148" s="216"/>
      <c r="L1148" s="220"/>
      <c r="M1148" s="221"/>
      <c r="N1148" s="222"/>
      <c r="O1148" s="222"/>
      <c r="P1148" s="222"/>
      <c r="Q1148" s="222"/>
      <c r="R1148" s="222"/>
      <c r="S1148" s="222"/>
      <c r="T1148" s="223"/>
      <c r="AT1148" s="224" t="s">
        <v>169</v>
      </c>
      <c r="AU1148" s="224" t="s">
        <v>85</v>
      </c>
      <c r="AV1148" s="14" t="s">
        <v>8</v>
      </c>
      <c r="AW1148" s="14" t="s">
        <v>32</v>
      </c>
      <c r="AX1148" s="14" t="s">
        <v>76</v>
      </c>
      <c r="AY1148" s="224" t="s">
        <v>158</v>
      </c>
    </row>
    <row r="1149" spans="1:65" s="13" customFormat="1" ht="11.25">
      <c r="B1149" s="204"/>
      <c r="C1149" s="205"/>
      <c r="D1149" s="199" t="s">
        <v>169</v>
      </c>
      <c r="E1149" s="206" t="s">
        <v>1</v>
      </c>
      <c r="F1149" s="207" t="s">
        <v>6619</v>
      </c>
      <c r="G1149" s="205"/>
      <c r="H1149" s="208">
        <v>82.6</v>
      </c>
      <c r="I1149" s="209"/>
      <c r="J1149" s="205"/>
      <c r="K1149" s="205"/>
      <c r="L1149" s="210"/>
      <c r="M1149" s="211"/>
      <c r="N1149" s="212"/>
      <c r="O1149" s="212"/>
      <c r="P1149" s="212"/>
      <c r="Q1149" s="212"/>
      <c r="R1149" s="212"/>
      <c r="S1149" s="212"/>
      <c r="T1149" s="213"/>
      <c r="AT1149" s="214" t="s">
        <v>169</v>
      </c>
      <c r="AU1149" s="214" t="s">
        <v>85</v>
      </c>
      <c r="AV1149" s="13" t="s">
        <v>85</v>
      </c>
      <c r="AW1149" s="13" t="s">
        <v>32</v>
      </c>
      <c r="AX1149" s="13" t="s">
        <v>8</v>
      </c>
      <c r="AY1149" s="214" t="s">
        <v>158</v>
      </c>
    </row>
    <row r="1150" spans="1:65" s="2" customFormat="1" ht="24">
      <c r="A1150" s="35"/>
      <c r="B1150" s="36"/>
      <c r="C1150" s="187" t="s">
        <v>2792</v>
      </c>
      <c r="D1150" s="187" t="s">
        <v>160</v>
      </c>
      <c r="E1150" s="188" t="s">
        <v>5270</v>
      </c>
      <c r="F1150" s="189" t="s">
        <v>5271</v>
      </c>
      <c r="G1150" s="190" t="s">
        <v>309</v>
      </c>
      <c r="H1150" s="191">
        <v>170</v>
      </c>
      <c r="I1150" s="192"/>
      <c r="J1150" s="191">
        <f>ROUND(I1150*H1150,0)</f>
        <v>0</v>
      </c>
      <c r="K1150" s="189" t="s">
        <v>164</v>
      </c>
      <c r="L1150" s="40"/>
      <c r="M1150" s="193" t="s">
        <v>1</v>
      </c>
      <c r="N1150" s="194" t="s">
        <v>41</v>
      </c>
      <c r="O1150" s="72"/>
      <c r="P1150" s="195">
        <f>O1150*H1150</f>
        <v>0</v>
      </c>
      <c r="Q1150" s="195">
        <v>3.0000000000000001E-5</v>
      </c>
      <c r="R1150" s="195">
        <f>Q1150*H1150</f>
        <v>5.1000000000000004E-3</v>
      </c>
      <c r="S1150" s="195">
        <v>0</v>
      </c>
      <c r="T1150" s="196">
        <f>S1150*H1150</f>
        <v>0</v>
      </c>
      <c r="U1150" s="35"/>
      <c r="V1150" s="35"/>
      <c r="W1150" s="35"/>
      <c r="X1150" s="35"/>
      <c r="Y1150" s="35"/>
      <c r="Z1150" s="35"/>
      <c r="AA1150" s="35"/>
      <c r="AB1150" s="35"/>
      <c r="AC1150" s="35"/>
      <c r="AD1150" s="35"/>
      <c r="AE1150" s="35"/>
      <c r="AR1150" s="197" t="s">
        <v>283</v>
      </c>
      <c r="AT1150" s="197" t="s">
        <v>160</v>
      </c>
      <c r="AU1150" s="197" t="s">
        <v>85</v>
      </c>
      <c r="AY1150" s="18" t="s">
        <v>158</v>
      </c>
      <c r="BE1150" s="198">
        <f>IF(N1150="základní",J1150,0)</f>
        <v>0</v>
      </c>
      <c r="BF1150" s="198">
        <f>IF(N1150="snížená",J1150,0)</f>
        <v>0</v>
      </c>
      <c r="BG1150" s="198">
        <f>IF(N1150="zákl. přenesená",J1150,0)</f>
        <v>0</v>
      </c>
      <c r="BH1150" s="198">
        <f>IF(N1150="sníž. přenesená",J1150,0)</f>
        <v>0</v>
      </c>
      <c r="BI1150" s="198">
        <f>IF(N1150="nulová",J1150,0)</f>
        <v>0</v>
      </c>
      <c r="BJ1150" s="18" t="s">
        <v>8</v>
      </c>
      <c r="BK1150" s="198">
        <f>ROUND(I1150*H1150,0)</f>
        <v>0</v>
      </c>
      <c r="BL1150" s="18" t="s">
        <v>283</v>
      </c>
      <c r="BM1150" s="197" t="s">
        <v>6620</v>
      </c>
    </row>
    <row r="1151" spans="1:65" s="2" customFormat="1" ht="36">
      <c r="A1151" s="35"/>
      <c r="B1151" s="36"/>
      <c r="C1151" s="37"/>
      <c r="D1151" s="199" t="s">
        <v>167</v>
      </c>
      <c r="E1151" s="37"/>
      <c r="F1151" s="200" t="s">
        <v>5267</v>
      </c>
      <c r="G1151" s="37"/>
      <c r="H1151" s="37"/>
      <c r="I1151" s="201"/>
      <c r="J1151" s="37"/>
      <c r="K1151" s="37"/>
      <c r="L1151" s="40"/>
      <c r="M1151" s="202"/>
      <c r="N1151" s="203"/>
      <c r="O1151" s="72"/>
      <c r="P1151" s="72"/>
      <c r="Q1151" s="72"/>
      <c r="R1151" s="72"/>
      <c r="S1151" s="72"/>
      <c r="T1151" s="73"/>
      <c r="U1151" s="35"/>
      <c r="V1151" s="35"/>
      <c r="W1151" s="35"/>
      <c r="X1151" s="35"/>
      <c r="Y1151" s="35"/>
      <c r="Z1151" s="35"/>
      <c r="AA1151" s="35"/>
      <c r="AB1151" s="35"/>
      <c r="AC1151" s="35"/>
      <c r="AD1151" s="35"/>
      <c r="AE1151" s="35"/>
      <c r="AT1151" s="18" t="s">
        <v>167</v>
      </c>
      <c r="AU1151" s="18" t="s">
        <v>85</v>
      </c>
    </row>
    <row r="1152" spans="1:65" s="2" customFormat="1" ht="24">
      <c r="A1152" s="35"/>
      <c r="B1152" s="36"/>
      <c r="C1152" s="187" t="s">
        <v>2796</v>
      </c>
      <c r="D1152" s="187" t="s">
        <v>160</v>
      </c>
      <c r="E1152" s="188" t="s">
        <v>5274</v>
      </c>
      <c r="F1152" s="189" t="s">
        <v>5275</v>
      </c>
      <c r="G1152" s="190" t="s">
        <v>163</v>
      </c>
      <c r="H1152" s="191">
        <v>269.14999999999998</v>
      </c>
      <c r="I1152" s="192"/>
      <c r="J1152" s="191">
        <f>ROUND(I1152*H1152,0)</f>
        <v>0</v>
      </c>
      <c r="K1152" s="189" t="s">
        <v>164</v>
      </c>
      <c r="L1152" s="40"/>
      <c r="M1152" s="193" t="s">
        <v>1</v>
      </c>
      <c r="N1152" s="194" t="s">
        <v>41</v>
      </c>
      <c r="O1152" s="72"/>
      <c r="P1152" s="195">
        <f>O1152*H1152</f>
        <v>0</v>
      </c>
      <c r="Q1152" s="195">
        <v>5.0000000000000002E-5</v>
      </c>
      <c r="R1152" s="195">
        <f>Q1152*H1152</f>
        <v>1.3457499999999999E-2</v>
      </c>
      <c r="S1152" s="195">
        <v>0</v>
      </c>
      <c r="T1152" s="196">
        <f>S1152*H1152</f>
        <v>0</v>
      </c>
      <c r="U1152" s="35"/>
      <c r="V1152" s="35"/>
      <c r="W1152" s="35"/>
      <c r="X1152" s="35"/>
      <c r="Y1152" s="35"/>
      <c r="Z1152" s="35"/>
      <c r="AA1152" s="35"/>
      <c r="AB1152" s="35"/>
      <c r="AC1152" s="35"/>
      <c r="AD1152" s="35"/>
      <c r="AE1152" s="35"/>
      <c r="AR1152" s="197" t="s">
        <v>283</v>
      </c>
      <c r="AT1152" s="197" t="s">
        <v>160</v>
      </c>
      <c r="AU1152" s="197" t="s">
        <v>85</v>
      </c>
      <c r="AY1152" s="18" t="s">
        <v>158</v>
      </c>
      <c r="BE1152" s="198">
        <f>IF(N1152="základní",J1152,0)</f>
        <v>0</v>
      </c>
      <c r="BF1152" s="198">
        <f>IF(N1152="snížená",J1152,0)</f>
        <v>0</v>
      </c>
      <c r="BG1152" s="198">
        <f>IF(N1152="zákl. přenesená",J1152,0)</f>
        <v>0</v>
      </c>
      <c r="BH1152" s="198">
        <f>IF(N1152="sníž. přenesená",J1152,0)</f>
        <v>0</v>
      </c>
      <c r="BI1152" s="198">
        <f>IF(N1152="nulová",J1152,0)</f>
        <v>0</v>
      </c>
      <c r="BJ1152" s="18" t="s">
        <v>8</v>
      </c>
      <c r="BK1152" s="198">
        <f>ROUND(I1152*H1152,0)</f>
        <v>0</v>
      </c>
      <c r="BL1152" s="18" t="s">
        <v>283</v>
      </c>
      <c r="BM1152" s="197" t="s">
        <v>6621</v>
      </c>
    </row>
    <row r="1153" spans="1:65" s="13" customFormat="1" ht="11.25">
      <c r="B1153" s="204"/>
      <c r="C1153" s="205"/>
      <c r="D1153" s="199" t="s">
        <v>169</v>
      </c>
      <c r="E1153" s="206" t="s">
        <v>1</v>
      </c>
      <c r="F1153" s="207" t="s">
        <v>6607</v>
      </c>
      <c r="G1153" s="205"/>
      <c r="H1153" s="208">
        <v>269.14999999999998</v>
      </c>
      <c r="I1153" s="209"/>
      <c r="J1153" s="205"/>
      <c r="K1153" s="205"/>
      <c r="L1153" s="210"/>
      <c r="M1153" s="211"/>
      <c r="N1153" s="212"/>
      <c r="O1153" s="212"/>
      <c r="P1153" s="212"/>
      <c r="Q1153" s="212"/>
      <c r="R1153" s="212"/>
      <c r="S1153" s="212"/>
      <c r="T1153" s="213"/>
      <c r="AT1153" s="214" t="s">
        <v>169</v>
      </c>
      <c r="AU1153" s="214" t="s">
        <v>85</v>
      </c>
      <c r="AV1153" s="13" t="s">
        <v>85</v>
      </c>
      <c r="AW1153" s="13" t="s">
        <v>32</v>
      </c>
      <c r="AX1153" s="13" t="s">
        <v>8</v>
      </c>
      <c r="AY1153" s="214" t="s">
        <v>158</v>
      </c>
    </row>
    <row r="1154" spans="1:65" s="2" customFormat="1" ht="44.25" customHeight="1">
      <c r="A1154" s="35"/>
      <c r="B1154" s="36"/>
      <c r="C1154" s="187" t="s">
        <v>2798</v>
      </c>
      <c r="D1154" s="187" t="s">
        <v>160</v>
      </c>
      <c r="E1154" s="188" t="s">
        <v>5278</v>
      </c>
      <c r="F1154" s="189" t="s">
        <v>5279</v>
      </c>
      <c r="G1154" s="190" t="s">
        <v>1011</v>
      </c>
      <c r="H1154" s="192"/>
      <c r="I1154" s="192"/>
      <c r="J1154" s="191">
        <f>ROUND(I1154*H1154,0)</f>
        <v>0</v>
      </c>
      <c r="K1154" s="189" t="s">
        <v>164</v>
      </c>
      <c r="L1154" s="40"/>
      <c r="M1154" s="193" t="s">
        <v>1</v>
      </c>
      <c r="N1154" s="194" t="s">
        <v>41</v>
      </c>
      <c r="O1154" s="72"/>
      <c r="P1154" s="195">
        <f>O1154*H1154</f>
        <v>0</v>
      </c>
      <c r="Q1154" s="195">
        <v>0</v>
      </c>
      <c r="R1154" s="195">
        <f>Q1154*H1154</f>
        <v>0</v>
      </c>
      <c r="S1154" s="195">
        <v>0</v>
      </c>
      <c r="T1154" s="196">
        <f>S1154*H1154</f>
        <v>0</v>
      </c>
      <c r="U1154" s="35"/>
      <c r="V1154" s="35"/>
      <c r="W1154" s="35"/>
      <c r="X1154" s="35"/>
      <c r="Y1154" s="35"/>
      <c r="Z1154" s="35"/>
      <c r="AA1154" s="35"/>
      <c r="AB1154" s="35"/>
      <c r="AC1154" s="35"/>
      <c r="AD1154" s="35"/>
      <c r="AE1154" s="35"/>
      <c r="AR1154" s="197" t="s">
        <v>283</v>
      </c>
      <c r="AT1154" s="197" t="s">
        <v>160</v>
      </c>
      <c r="AU1154" s="197" t="s">
        <v>85</v>
      </c>
      <c r="AY1154" s="18" t="s">
        <v>158</v>
      </c>
      <c r="BE1154" s="198">
        <f>IF(N1154="základní",J1154,0)</f>
        <v>0</v>
      </c>
      <c r="BF1154" s="198">
        <f>IF(N1154="snížená",J1154,0)</f>
        <v>0</v>
      </c>
      <c r="BG1154" s="198">
        <f>IF(N1154="zákl. přenesená",J1154,0)</f>
        <v>0</v>
      </c>
      <c r="BH1154" s="198">
        <f>IF(N1154="sníž. přenesená",J1154,0)</f>
        <v>0</v>
      </c>
      <c r="BI1154" s="198">
        <f>IF(N1154="nulová",J1154,0)</f>
        <v>0</v>
      </c>
      <c r="BJ1154" s="18" t="s">
        <v>8</v>
      </c>
      <c r="BK1154" s="198">
        <f>ROUND(I1154*H1154,0)</f>
        <v>0</v>
      </c>
      <c r="BL1154" s="18" t="s">
        <v>283</v>
      </c>
      <c r="BM1154" s="197" t="s">
        <v>6622</v>
      </c>
    </row>
    <row r="1155" spans="1:65" s="2" customFormat="1" ht="99">
      <c r="A1155" s="35"/>
      <c r="B1155" s="36"/>
      <c r="C1155" s="37"/>
      <c r="D1155" s="199" t="s">
        <v>167</v>
      </c>
      <c r="E1155" s="37"/>
      <c r="F1155" s="200" t="s">
        <v>1013</v>
      </c>
      <c r="G1155" s="37"/>
      <c r="H1155" s="37"/>
      <c r="I1155" s="201"/>
      <c r="J1155" s="37"/>
      <c r="K1155" s="37"/>
      <c r="L1155" s="40"/>
      <c r="M1155" s="202"/>
      <c r="N1155" s="203"/>
      <c r="O1155" s="72"/>
      <c r="P1155" s="72"/>
      <c r="Q1155" s="72"/>
      <c r="R1155" s="72"/>
      <c r="S1155" s="72"/>
      <c r="T1155" s="73"/>
      <c r="U1155" s="35"/>
      <c r="V1155" s="35"/>
      <c r="W1155" s="35"/>
      <c r="X1155" s="35"/>
      <c r="Y1155" s="35"/>
      <c r="Z1155" s="35"/>
      <c r="AA1155" s="35"/>
      <c r="AB1155" s="35"/>
      <c r="AC1155" s="35"/>
      <c r="AD1155" s="35"/>
      <c r="AE1155" s="35"/>
      <c r="AT1155" s="18" t="s">
        <v>167</v>
      </c>
      <c r="AU1155" s="18" t="s">
        <v>85</v>
      </c>
    </row>
    <row r="1156" spans="1:65" s="12" customFormat="1" ht="22.9" customHeight="1">
      <c r="B1156" s="171"/>
      <c r="C1156" s="172"/>
      <c r="D1156" s="173" t="s">
        <v>75</v>
      </c>
      <c r="E1156" s="185" t="s">
        <v>3365</v>
      </c>
      <c r="F1156" s="185" t="s">
        <v>5281</v>
      </c>
      <c r="G1156" s="172"/>
      <c r="H1156" s="172"/>
      <c r="I1156" s="175"/>
      <c r="J1156" s="186">
        <f>BK1156</f>
        <v>0</v>
      </c>
      <c r="K1156" s="172"/>
      <c r="L1156" s="177"/>
      <c r="M1156" s="178"/>
      <c r="N1156" s="179"/>
      <c r="O1156" s="179"/>
      <c r="P1156" s="180">
        <f>SUM(P1157:P1165)</f>
        <v>0</v>
      </c>
      <c r="Q1156" s="179"/>
      <c r="R1156" s="180">
        <f>SUM(R1157:R1165)</f>
        <v>0.42349760000000003</v>
      </c>
      <c r="S1156" s="179"/>
      <c r="T1156" s="181">
        <f>SUM(T1157:T1165)</f>
        <v>0</v>
      </c>
      <c r="AR1156" s="182" t="s">
        <v>85</v>
      </c>
      <c r="AT1156" s="183" t="s">
        <v>75</v>
      </c>
      <c r="AU1156" s="183" t="s">
        <v>8</v>
      </c>
      <c r="AY1156" s="182" t="s">
        <v>158</v>
      </c>
      <c r="BK1156" s="184">
        <f>SUM(BK1157:BK1165)</f>
        <v>0</v>
      </c>
    </row>
    <row r="1157" spans="1:65" s="2" customFormat="1" ht="24">
      <c r="A1157" s="35"/>
      <c r="B1157" s="36"/>
      <c r="C1157" s="187" t="s">
        <v>2800</v>
      </c>
      <c r="D1157" s="187" t="s">
        <v>160</v>
      </c>
      <c r="E1157" s="188" t="s">
        <v>5283</v>
      </c>
      <c r="F1157" s="189" t="s">
        <v>5284</v>
      </c>
      <c r="G1157" s="190" t="s">
        <v>163</v>
      </c>
      <c r="H1157" s="191">
        <v>31.16</v>
      </c>
      <c r="I1157" s="192"/>
      <c r="J1157" s="191">
        <f>ROUND(I1157*H1157,0)</f>
        <v>0</v>
      </c>
      <c r="K1157" s="189" t="s">
        <v>164</v>
      </c>
      <c r="L1157" s="40"/>
      <c r="M1157" s="193" t="s">
        <v>1</v>
      </c>
      <c r="N1157" s="194" t="s">
        <v>41</v>
      </c>
      <c r="O1157" s="72"/>
      <c r="P1157" s="195">
        <f>O1157*H1157</f>
        <v>0</v>
      </c>
      <c r="Q1157" s="195">
        <v>2.0000000000000001E-4</v>
      </c>
      <c r="R1157" s="195">
        <f>Q1157*H1157</f>
        <v>6.2320000000000006E-3</v>
      </c>
      <c r="S1157" s="195">
        <v>0</v>
      </c>
      <c r="T1157" s="196">
        <f>S1157*H1157</f>
        <v>0</v>
      </c>
      <c r="U1157" s="35"/>
      <c r="V1157" s="35"/>
      <c r="W1157" s="35"/>
      <c r="X1157" s="35"/>
      <c r="Y1157" s="35"/>
      <c r="Z1157" s="35"/>
      <c r="AA1157" s="35"/>
      <c r="AB1157" s="35"/>
      <c r="AC1157" s="35"/>
      <c r="AD1157" s="35"/>
      <c r="AE1157" s="35"/>
      <c r="AR1157" s="197" t="s">
        <v>283</v>
      </c>
      <c r="AT1157" s="197" t="s">
        <v>160</v>
      </c>
      <c r="AU1157" s="197" t="s">
        <v>85</v>
      </c>
      <c r="AY1157" s="18" t="s">
        <v>158</v>
      </c>
      <c r="BE1157" s="198">
        <f>IF(N1157="základní",J1157,0)</f>
        <v>0</v>
      </c>
      <c r="BF1157" s="198">
        <f>IF(N1157="snížená",J1157,0)</f>
        <v>0</v>
      </c>
      <c r="BG1157" s="198">
        <f>IF(N1157="zákl. přenesená",J1157,0)</f>
        <v>0</v>
      </c>
      <c r="BH1157" s="198">
        <f>IF(N1157="sníž. přenesená",J1157,0)</f>
        <v>0</v>
      </c>
      <c r="BI1157" s="198">
        <f>IF(N1157="nulová",J1157,0)</f>
        <v>0</v>
      </c>
      <c r="BJ1157" s="18" t="s">
        <v>8</v>
      </c>
      <c r="BK1157" s="198">
        <f>ROUND(I1157*H1157,0)</f>
        <v>0</v>
      </c>
      <c r="BL1157" s="18" t="s">
        <v>283</v>
      </c>
      <c r="BM1157" s="197" t="s">
        <v>6623</v>
      </c>
    </row>
    <row r="1158" spans="1:65" s="13" customFormat="1" ht="11.25">
      <c r="B1158" s="204"/>
      <c r="C1158" s="205"/>
      <c r="D1158" s="199" t="s">
        <v>169</v>
      </c>
      <c r="E1158" s="206" t="s">
        <v>1</v>
      </c>
      <c r="F1158" s="207" t="s">
        <v>6624</v>
      </c>
      <c r="G1158" s="205"/>
      <c r="H1158" s="208">
        <v>31.16</v>
      </c>
      <c r="I1158" s="209"/>
      <c r="J1158" s="205"/>
      <c r="K1158" s="205"/>
      <c r="L1158" s="210"/>
      <c r="M1158" s="211"/>
      <c r="N1158" s="212"/>
      <c r="O1158" s="212"/>
      <c r="P1158" s="212"/>
      <c r="Q1158" s="212"/>
      <c r="R1158" s="212"/>
      <c r="S1158" s="212"/>
      <c r="T1158" s="213"/>
      <c r="AT1158" s="214" t="s">
        <v>169</v>
      </c>
      <c r="AU1158" s="214" t="s">
        <v>85</v>
      </c>
      <c r="AV1158" s="13" t="s">
        <v>85</v>
      </c>
      <c r="AW1158" s="13" t="s">
        <v>32</v>
      </c>
      <c r="AX1158" s="13" t="s">
        <v>8</v>
      </c>
      <c r="AY1158" s="214" t="s">
        <v>158</v>
      </c>
    </row>
    <row r="1159" spans="1:65" s="2" customFormat="1" ht="24">
      <c r="A1159" s="35"/>
      <c r="B1159" s="36"/>
      <c r="C1159" s="187" t="s">
        <v>2803</v>
      </c>
      <c r="D1159" s="187" t="s">
        <v>160</v>
      </c>
      <c r="E1159" s="188" t="s">
        <v>5288</v>
      </c>
      <c r="F1159" s="189" t="s">
        <v>5289</v>
      </c>
      <c r="G1159" s="190" t="s">
        <v>163</v>
      </c>
      <c r="H1159" s="191">
        <v>755.98</v>
      </c>
      <c r="I1159" s="192"/>
      <c r="J1159" s="191">
        <f>ROUND(I1159*H1159,0)</f>
        <v>0</v>
      </c>
      <c r="K1159" s="189" t="s">
        <v>164</v>
      </c>
      <c r="L1159" s="40"/>
      <c r="M1159" s="193" t="s">
        <v>1</v>
      </c>
      <c r="N1159" s="194" t="s">
        <v>41</v>
      </c>
      <c r="O1159" s="72"/>
      <c r="P1159" s="195">
        <f>O1159*H1159</f>
        <v>0</v>
      </c>
      <c r="Q1159" s="195">
        <v>2.1000000000000001E-4</v>
      </c>
      <c r="R1159" s="195">
        <f>Q1159*H1159</f>
        <v>0.1587558</v>
      </c>
      <c r="S1159" s="195">
        <v>0</v>
      </c>
      <c r="T1159" s="196">
        <f>S1159*H1159</f>
        <v>0</v>
      </c>
      <c r="U1159" s="35"/>
      <c r="V1159" s="35"/>
      <c r="W1159" s="35"/>
      <c r="X1159" s="35"/>
      <c r="Y1159" s="35"/>
      <c r="Z1159" s="35"/>
      <c r="AA1159" s="35"/>
      <c r="AB1159" s="35"/>
      <c r="AC1159" s="35"/>
      <c r="AD1159" s="35"/>
      <c r="AE1159" s="35"/>
      <c r="AR1159" s="197" t="s">
        <v>283</v>
      </c>
      <c r="AT1159" s="197" t="s">
        <v>160</v>
      </c>
      <c r="AU1159" s="197" t="s">
        <v>85</v>
      </c>
      <c r="AY1159" s="18" t="s">
        <v>158</v>
      </c>
      <c r="BE1159" s="198">
        <f>IF(N1159="základní",J1159,0)</f>
        <v>0</v>
      </c>
      <c r="BF1159" s="198">
        <f>IF(N1159="snížená",J1159,0)</f>
        <v>0</v>
      </c>
      <c r="BG1159" s="198">
        <f>IF(N1159="zákl. přenesená",J1159,0)</f>
        <v>0</v>
      </c>
      <c r="BH1159" s="198">
        <f>IF(N1159="sníž. přenesená",J1159,0)</f>
        <v>0</v>
      </c>
      <c r="BI1159" s="198">
        <f>IF(N1159="nulová",J1159,0)</f>
        <v>0</v>
      </c>
      <c r="BJ1159" s="18" t="s">
        <v>8</v>
      </c>
      <c r="BK1159" s="198">
        <f>ROUND(I1159*H1159,0)</f>
        <v>0</v>
      </c>
      <c r="BL1159" s="18" t="s">
        <v>283</v>
      </c>
      <c r="BM1159" s="197" t="s">
        <v>6625</v>
      </c>
    </row>
    <row r="1160" spans="1:65" s="14" customFormat="1" ht="11.25">
      <c r="B1160" s="215"/>
      <c r="C1160" s="216"/>
      <c r="D1160" s="199" t="s">
        <v>169</v>
      </c>
      <c r="E1160" s="217" t="s">
        <v>1</v>
      </c>
      <c r="F1160" s="218" t="s">
        <v>5291</v>
      </c>
      <c r="G1160" s="216"/>
      <c r="H1160" s="217" t="s">
        <v>1</v>
      </c>
      <c r="I1160" s="219"/>
      <c r="J1160" s="216"/>
      <c r="K1160" s="216"/>
      <c r="L1160" s="220"/>
      <c r="M1160" s="221"/>
      <c r="N1160" s="222"/>
      <c r="O1160" s="222"/>
      <c r="P1160" s="222"/>
      <c r="Q1160" s="222"/>
      <c r="R1160" s="222"/>
      <c r="S1160" s="222"/>
      <c r="T1160" s="223"/>
      <c r="AT1160" s="224" t="s">
        <v>169</v>
      </c>
      <c r="AU1160" s="224" t="s">
        <v>85</v>
      </c>
      <c r="AV1160" s="14" t="s">
        <v>8</v>
      </c>
      <c r="AW1160" s="14" t="s">
        <v>32</v>
      </c>
      <c r="AX1160" s="14" t="s">
        <v>76</v>
      </c>
      <c r="AY1160" s="224" t="s">
        <v>158</v>
      </c>
    </row>
    <row r="1161" spans="1:65" s="13" customFormat="1" ht="11.25">
      <c r="B1161" s="204"/>
      <c r="C1161" s="205"/>
      <c r="D1161" s="199" t="s">
        <v>169</v>
      </c>
      <c r="E1161" s="206" t="s">
        <v>1</v>
      </c>
      <c r="F1161" s="207" t="s">
        <v>6626</v>
      </c>
      <c r="G1161" s="205"/>
      <c r="H1161" s="208">
        <v>755.98</v>
      </c>
      <c r="I1161" s="209"/>
      <c r="J1161" s="205"/>
      <c r="K1161" s="205"/>
      <c r="L1161" s="210"/>
      <c r="M1161" s="211"/>
      <c r="N1161" s="212"/>
      <c r="O1161" s="212"/>
      <c r="P1161" s="212"/>
      <c r="Q1161" s="212"/>
      <c r="R1161" s="212"/>
      <c r="S1161" s="212"/>
      <c r="T1161" s="213"/>
      <c r="AT1161" s="214" t="s">
        <v>169</v>
      </c>
      <c r="AU1161" s="214" t="s">
        <v>85</v>
      </c>
      <c r="AV1161" s="13" t="s">
        <v>85</v>
      </c>
      <c r="AW1161" s="13" t="s">
        <v>32</v>
      </c>
      <c r="AX1161" s="13" t="s">
        <v>8</v>
      </c>
      <c r="AY1161" s="214" t="s">
        <v>158</v>
      </c>
    </row>
    <row r="1162" spans="1:65" s="2" customFormat="1" ht="36">
      <c r="A1162" s="35"/>
      <c r="B1162" s="36"/>
      <c r="C1162" s="187" t="s">
        <v>2807</v>
      </c>
      <c r="D1162" s="187" t="s">
        <v>160</v>
      </c>
      <c r="E1162" s="188" t="s">
        <v>5294</v>
      </c>
      <c r="F1162" s="189" t="s">
        <v>5295</v>
      </c>
      <c r="G1162" s="190" t="s">
        <v>163</v>
      </c>
      <c r="H1162" s="191">
        <v>31.16</v>
      </c>
      <c r="I1162" s="192"/>
      <c r="J1162" s="191">
        <f>ROUND(I1162*H1162,0)</f>
        <v>0</v>
      </c>
      <c r="K1162" s="189" t="s">
        <v>164</v>
      </c>
      <c r="L1162" s="40"/>
      <c r="M1162" s="193" t="s">
        <v>1</v>
      </c>
      <c r="N1162" s="194" t="s">
        <v>41</v>
      </c>
      <c r="O1162" s="72"/>
      <c r="P1162" s="195">
        <f>O1162*H1162</f>
        <v>0</v>
      </c>
      <c r="Q1162" s="195">
        <v>2.9E-4</v>
      </c>
      <c r="R1162" s="195">
        <f>Q1162*H1162</f>
        <v>9.0364E-3</v>
      </c>
      <c r="S1162" s="195">
        <v>0</v>
      </c>
      <c r="T1162" s="196">
        <f>S1162*H1162</f>
        <v>0</v>
      </c>
      <c r="U1162" s="35"/>
      <c r="V1162" s="35"/>
      <c r="W1162" s="35"/>
      <c r="X1162" s="35"/>
      <c r="Y1162" s="35"/>
      <c r="Z1162" s="35"/>
      <c r="AA1162" s="35"/>
      <c r="AB1162" s="35"/>
      <c r="AC1162" s="35"/>
      <c r="AD1162" s="35"/>
      <c r="AE1162" s="35"/>
      <c r="AR1162" s="197" t="s">
        <v>283</v>
      </c>
      <c r="AT1162" s="197" t="s">
        <v>160</v>
      </c>
      <c r="AU1162" s="197" t="s">
        <v>85</v>
      </c>
      <c r="AY1162" s="18" t="s">
        <v>158</v>
      </c>
      <c r="BE1162" s="198">
        <f>IF(N1162="základní",J1162,0)</f>
        <v>0</v>
      </c>
      <c r="BF1162" s="198">
        <f>IF(N1162="snížená",J1162,0)</f>
        <v>0</v>
      </c>
      <c r="BG1162" s="198">
        <f>IF(N1162="zákl. přenesená",J1162,0)</f>
        <v>0</v>
      </c>
      <c r="BH1162" s="198">
        <f>IF(N1162="sníž. přenesená",J1162,0)</f>
        <v>0</v>
      </c>
      <c r="BI1162" s="198">
        <f>IF(N1162="nulová",J1162,0)</f>
        <v>0</v>
      </c>
      <c r="BJ1162" s="18" t="s">
        <v>8</v>
      </c>
      <c r="BK1162" s="198">
        <f>ROUND(I1162*H1162,0)</f>
        <v>0</v>
      </c>
      <c r="BL1162" s="18" t="s">
        <v>283</v>
      </c>
      <c r="BM1162" s="197" t="s">
        <v>6627</v>
      </c>
    </row>
    <row r="1163" spans="1:65" s="13" customFormat="1" ht="11.25">
      <c r="B1163" s="204"/>
      <c r="C1163" s="205"/>
      <c r="D1163" s="199" t="s">
        <v>169</v>
      </c>
      <c r="E1163" s="206" t="s">
        <v>1</v>
      </c>
      <c r="F1163" s="207" t="s">
        <v>6624</v>
      </c>
      <c r="G1163" s="205"/>
      <c r="H1163" s="208">
        <v>31.16</v>
      </c>
      <c r="I1163" s="209"/>
      <c r="J1163" s="205"/>
      <c r="K1163" s="205"/>
      <c r="L1163" s="210"/>
      <c r="M1163" s="211"/>
      <c r="N1163" s="212"/>
      <c r="O1163" s="212"/>
      <c r="P1163" s="212"/>
      <c r="Q1163" s="212"/>
      <c r="R1163" s="212"/>
      <c r="S1163" s="212"/>
      <c r="T1163" s="213"/>
      <c r="AT1163" s="214" t="s">
        <v>169</v>
      </c>
      <c r="AU1163" s="214" t="s">
        <v>85</v>
      </c>
      <c r="AV1163" s="13" t="s">
        <v>85</v>
      </c>
      <c r="AW1163" s="13" t="s">
        <v>32</v>
      </c>
      <c r="AX1163" s="13" t="s">
        <v>8</v>
      </c>
      <c r="AY1163" s="214" t="s">
        <v>158</v>
      </c>
    </row>
    <row r="1164" spans="1:65" s="2" customFormat="1" ht="24">
      <c r="A1164" s="35"/>
      <c r="B1164" s="36"/>
      <c r="C1164" s="187" t="s">
        <v>2809</v>
      </c>
      <c r="D1164" s="187" t="s">
        <v>160</v>
      </c>
      <c r="E1164" s="188" t="s">
        <v>5299</v>
      </c>
      <c r="F1164" s="189" t="s">
        <v>5300</v>
      </c>
      <c r="G1164" s="190" t="s">
        <v>163</v>
      </c>
      <c r="H1164" s="191">
        <v>755.98</v>
      </c>
      <c r="I1164" s="192"/>
      <c r="J1164" s="191">
        <f>ROUND(I1164*H1164,0)</f>
        <v>0</v>
      </c>
      <c r="K1164" s="189" t="s">
        <v>164</v>
      </c>
      <c r="L1164" s="40"/>
      <c r="M1164" s="193" t="s">
        <v>1</v>
      </c>
      <c r="N1164" s="194" t="s">
        <v>41</v>
      </c>
      <c r="O1164" s="72"/>
      <c r="P1164" s="195">
        <f>O1164*H1164</f>
        <v>0</v>
      </c>
      <c r="Q1164" s="195">
        <v>3.3E-4</v>
      </c>
      <c r="R1164" s="195">
        <f>Q1164*H1164</f>
        <v>0.24947340000000001</v>
      </c>
      <c r="S1164" s="195">
        <v>0</v>
      </c>
      <c r="T1164" s="196">
        <f>S1164*H1164</f>
        <v>0</v>
      </c>
      <c r="U1164" s="35"/>
      <c r="V1164" s="35"/>
      <c r="W1164" s="35"/>
      <c r="X1164" s="35"/>
      <c r="Y1164" s="35"/>
      <c r="Z1164" s="35"/>
      <c r="AA1164" s="35"/>
      <c r="AB1164" s="35"/>
      <c r="AC1164" s="35"/>
      <c r="AD1164" s="35"/>
      <c r="AE1164" s="35"/>
      <c r="AR1164" s="197" t="s">
        <v>283</v>
      </c>
      <c r="AT1164" s="197" t="s">
        <v>160</v>
      </c>
      <c r="AU1164" s="197" t="s">
        <v>85</v>
      </c>
      <c r="AY1164" s="18" t="s">
        <v>158</v>
      </c>
      <c r="BE1164" s="198">
        <f>IF(N1164="základní",J1164,0)</f>
        <v>0</v>
      </c>
      <c r="BF1164" s="198">
        <f>IF(N1164="snížená",J1164,0)</f>
        <v>0</v>
      </c>
      <c r="BG1164" s="198">
        <f>IF(N1164="zákl. přenesená",J1164,0)</f>
        <v>0</v>
      </c>
      <c r="BH1164" s="198">
        <f>IF(N1164="sníž. přenesená",J1164,0)</f>
        <v>0</v>
      </c>
      <c r="BI1164" s="198">
        <f>IF(N1164="nulová",J1164,0)</f>
        <v>0</v>
      </c>
      <c r="BJ1164" s="18" t="s">
        <v>8</v>
      </c>
      <c r="BK1164" s="198">
        <f>ROUND(I1164*H1164,0)</f>
        <v>0</v>
      </c>
      <c r="BL1164" s="18" t="s">
        <v>283</v>
      </c>
      <c r="BM1164" s="197" t="s">
        <v>6628</v>
      </c>
    </row>
    <row r="1165" spans="1:65" s="13" customFormat="1" ht="11.25">
      <c r="B1165" s="204"/>
      <c r="C1165" s="205"/>
      <c r="D1165" s="199" t="s">
        <v>169</v>
      </c>
      <c r="E1165" s="206" t="s">
        <v>1</v>
      </c>
      <c r="F1165" s="207" t="s">
        <v>6629</v>
      </c>
      <c r="G1165" s="205"/>
      <c r="H1165" s="208">
        <v>755.98</v>
      </c>
      <c r="I1165" s="209"/>
      <c r="J1165" s="205"/>
      <c r="K1165" s="205"/>
      <c r="L1165" s="210"/>
      <c r="M1165" s="211"/>
      <c r="N1165" s="212"/>
      <c r="O1165" s="212"/>
      <c r="P1165" s="212"/>
      <c r="Q1165" s="212"/>
      <c r="R1165" s="212"/>
      <c r="S1165" s="212"/>
      <c r="T1165" s="213"/>
      <c r="AT1165" s="214" t="s">
        <v>169</v>
      </c>
      <c r="AU1165" s="214" t="s">
        <v>85</v>
      </c>
      <c r="AV1165" s="13" t="s">
        <v>85</v>
      </c>
      <c r="AW1165" s="13" t="s">
        <v>32</v>
      </c>
      <c r="AX1165" s="13" t="s">
        <v>8</v>
      </c>
      <c r="AY1165" s="214" t="s">
        <v>158</v>
      </c>
    </row>
    <row r="1166" spans="1:65" s="12" customFormat="1" ht="25.9" customHeight="1">
      <c r="B1166" s="171"/>
      <c r="C1166" s="172"/>
      <c r="D1166" s="173" t="s">
        <v>75</v>
      </c>
      <c r="E1166" s="174" t="s">
        <v>5309</v>
      </c>
      <c r="F1166" s="174" t="s">
        <v>5310</v>
      </c>
      <c r="G1166" s="172"/>
      <c r="H1166" s="172"/>
      <c r="I1166" s="175"/>
      <c r="J1166" s="176">
        <f>BK1166</f>
        <v>0</v>
      </c>
      <c r="K1166" s="172"/>
      <c r="L1166" s="177"/>
      <c r="M1166" s="178"/>
      <c r="N1166" s="179"/>
      <c r="O1166" s="179"/>
      <c r="P1166" s="180">
        <f>SUM(P1167:P1169)</f>
        <v>0</v>
      </c>
      <c r="Q1166" s="179"/>
      <c r="R1166" s="180">
        <f>SUM(R1167:R1169)</f>
        <v>0</v>
      </c>
      <c r="S1166" s="179"/>
      <c r="T1166" s="181">
        <f>SUM(T1167:T1169)</f>
        <v>0</v>
      </c>
      <c r="AR1166" s="182" t="s">
        <v>165</v>
      </c>
      <c r="AT1166" s="183" t="s">
        <v>75</v>
      </c>
      <c r="AU1166" s="183" t="s">
        <v>76</v>
      </c>
      <c r="AY1166" s="182" t="s">
        <v>158</v>
      </c>
      <c r="BK1166" s="184">
        <f>SUM(BK1167:BK1169)</f>
        <v>0</v>
      </c>
    </row>
    <row r="1167" spans="1:65" s="2" customFormat="1" ht="36">
      <c r="A1167" s="35"/>
      <c r="B1167" s="36"/>
      <c r="C1167" s="187" t="s">
        <v>2813</v>
      </c>
      <c r="D1167" s="187" t="s">
        <v>160</v>
      </c>
      <c r="E1167" s="188" t="s">
        <v>5312</v>
      </c>
      <c r="F1167" s="189" t="s">
        <v>5313</v>
      </c>
      <c r="G1167" s="190" t="s">
        <v>1718</v>
      </c>
      <c r="H1167" s="191">
        <v>240</v>
      </c>
      <c r="I1167" s="192"/>
      <c r="J1167" s="191">
        <f>ROUND(I1167*H1167,0)</f>
        <v>0</v>
      </c>
      <c r="K1167" s="189" t="s">
        <v>164</v>
      </c>
      <c r="L1167" s="40"/>
      <c r="M1167" s="193" t="s">
        <v>1</v>
      </c>
      <c r="N1167" s="194" t="s">
        <v>41</v>
      </c>
      <c r="O1167" s="72"/>
      <c r="P1167" s="195">
        <f>O1167*H1167</f>
        <v>0</v>
      </c>
      <c r="Q1167" s="195">
        <v>0</v>
      </c>
      <c r="R1167" s="195">
        <f>Q1167*H1167</f>
        <v>0</v>
      </c>
      <c r="S1167" s="195">
        <v>0</v>
      </c>
      <c r="T1167" s="196">
        <f>S1167*H1167</f>
        <v>0</v>
      </c>
      <c r="U1167" s="35"/>
      <c r="V1167" s="35"/>
      <c r="W1167" s="35"/>
      <c r="X1167" s="35"/>
      <c r="Y1167" s="35"/>
      <c r="Z1167" s="35"/>
      <c r="AA1167" s="35"/>
      <c r="AB1167" s="35"/>
      <c r="AC1167" s="35"/>
      <c r="AD1167" s="35"/>
      <c r="AE1167" s="35"/>
      <c r="AR1167" s="197" t="s">
        <v>2518</v>
      </c>
      <c r="AT1167" s="197" t="s">
        <v>160</v>
      </c>
      <c r="AU1167" s="197" t="s">
        <v>8</v>
      </c>
      <c r="AY1167" s="18" t="s">
        <v>158</v>
      </c>
      <c r="BE1167" s="198">
        <f>IF(N1167="základní",J1167,0)</f>
        <v>0</v>
      </c>
      <c r="BF1167" s="198">
        <f>IF(N1167="snížená",J1167,0)</f>
        <v>0</v>
      </c>
      <c r="BG1167" s="198">
        <f>IF(N1167="zákl. přenesená",J1167,0)</f>
        <v>0</v>
      </c>
      <c r="BH1167" s="198">
        <f>IF(N1167="sníž. přenesená",J1167,0)</f>
        <v>0</v>
      </c>
      <c r="BI1167" s="198">
        <f>IF(N1167="nulová",J1167,0)</f>
        <v>0</v>
      </c>
      <c r="BJ1167" s="18" t="s">
        <v>8</v>
      </c>
      <c r="BK1167" s="198">
        <f>ROUND(I1167*H1167,0)</f>
        <v>0</v>
      </c>
      <c r="BL1167" s="18" t="s">
        <v>2518</v>
      </c>
      <c r="BM1167" s="197" t="s">
        <v>6630</v>
      </c>
    </row>
    <row r="1168" spans="1:65" s="2" customFormat="1" ht="33" customHeight="1">
      <c r="A1168" s="35"/>
      <c r="B1168" s="36"/>
      <c r="C1168" s="187" t="s">
        <v>2815</v>
      </c>
      <c r="D1168" s="187" t="s">
        <v>160</v>
      </c>
      <c r="E1168" s="188" t="s">
        <v>5316</v>
      </c>
      <c r="F1168" s="189" t="s">
        <v>5317</v>
      </c>
      <c r="G1168" s="190" t="s">
        <v>1718</v>
      </c>
      <c r="H1168" s="191">
        <v>35</v>
      </c>
      <c r="I1168" s="192"/>
      <c r="J1168" s="191">
        <f>ROUND(I1168*H1168,0)</f>
        <v>0</v>
      </c>
      <c r="K1168" s="189" t="s">
        <v>164</v>
      </c>
      <c r="L1168" s="40"/>
      <c r="M1168" s="193" t="s">
        <v>1</v>
      </c>
      <c r="N1168" s="194" t="s">
        <v>41</v>
      </c>
      <c r="O1168" s="72"/>
      <c r="P1168" s="195">
        <f>O1168*H1168</f>
        <v>0</v>
      </c>
      <c r="Q1168" s="195">
        <v>0</v>
      </c>
      <c r="R1168" s="195">
        <f>Q1168*H1168</f>
        <v>0</v>
      </c>
      <c r="S1168" s="195">
        <v>0</v>
      </c>
      <c r="T1168" s="196">
        <f>S1168*H1168</f>
        <v>0</v>
      </c>
      <c r="U1168" s="35"/>
      <c r="V1168" s="35"/>
      <c r="W1168" s="35"/>
      <c r="X1168" s="35"/>
      <c r="Y1168" s="35"/>
      <c r="Z1168" s="35"/>
      <c r="AA1168" s="35"/>
      <c r="AB1168" s="35"/>
      <c r="AC1168" s="35"/>
      <c r="AD1168" s="35"/>
      <c r="AE1168" s="35"/>
      <c r="AR1168" s="197" t="s">
        <v>2518</v>
      </c>
      <c r="AT1168" s="197" t="s">
        <v>160</v>
      </c>
      <c r="AU1168" s="197" t="s">
        <v>8</v>
      </c>
      <c r="AY1168" s="18" t="s">
        <v>158</v>
      </c>
      <c r="BE1168" s="198">
        <f>IF(N1168="základní",J1168,0)</f>
        <v>0</v>
      </c>
      <c r="BF1168" s="198">
        <f>IF(N1168="snížená",J1168,0)</f>
        <v>0</v>
      </c>
      <c r="BG1168" s="198">
        <f>IF(N1168="zákl. přenesená",J1168,0)</f>
        <v>0</v>
      </c>
      <c r="BH1168" s="198">
        <f>IF(N1168="sníž. přenesená",J1168,0)</f>
        <v>0</v>
      </c>
      <c r="BI1168" s="198">
        <f>IF(N1168="nulová",J1168,0)</f>
        <v>0</v>
      </c>
      <c r="BJ1168" s="18" t="s">
        <v>8</v>
      </c>
      <c r="BK1168" s="198">
        <f>ROUND(I1168*H1168,0)</f>
        <v>0</v>
      </c>
      <c r="BL1168" s="18" t="s">
        <v>2518</v>
      </c>
      <c r="BM1168" s="197" t="s">
        <v>6631</v>
      </c>
    </row>
    <row r="1169" spans="1:65" s="13" customFormat="1" ht="11.25">
      <c r="B1169" s="204"/>
      <c r="C1169" s="205"/>
      <c r="D1169" s="199" t="s">
        <v>169</v>
      </c>
      <c r="E1169" s="206" t="s">
        <v>1</v>
      </c>
      <c r="F1169" s="207" t="s">
        <v>5319</v>
      </c>
      <c r="G1169" s="205"/>
      <c r="H1169" s="208">
        <v>35</v>
      </c>
      <c r="I1169" s="209"/>
      <c r="J1169" s="205"/>
      <c r="K1169" s="205"/>
      <c r="L1169" s="210"/>
      <c r="M1169" s="211"/>
      <c r="N1169" s="212"/>
      <c r="O1169" s="212"/>
      <c r="P1169" s="212"/>
      <c r="Q1169" s="212"/>
      <c r="R1169" s="212"/>
      <c r="S1169" s="212"/>
      <c r="T1169" s="213"/>
      <c r="AT1169" s="214" t="s">
        <v>169</v>
      </c>
      <c r="AU1169" s="214" t="s">
        <v>8</v>
      </c>
      <c r="AV1169" s="13" t="s">
        <v>85</v>
      </c>
      <c r="AW1169" s="13" t="s">
        <v>32</v>
      </c>
      <c r="AX1169" s="13" t="s">
        <v>8</v>
      </c>
      <c r="AY1169" s="214" t="s">
        <v>158</v>
      </c>
    </row>
    <row r="1170" spans="1:65" s="12" customFormat="1" ht="25.9" customHeight="1">
      <c r="B1170" s="171"/>
      <c r="C1170" s="172"/>
      <c r="D1170" s="173" t="s">
        <v>75</v>
      </c>
      <c r="E1170" s="174" t="s">
        <v>5320</v>
      </c>
      <c r="F1170" s="174" t="s">
        <v>5321</v>
      </c>
      <c r="G1170" s="172"/>
      <c r="H1170" s="172"/>
      <c r="I1170" s="175"/>
      <c r="J1170" s="176">
        <f>BK1170</f>
        <v>0</v>
      </c>
      <c r="K1170" s="172"/>
      <c r="L1170" s="177"/>
      <c r="M1170" s="178"/>
      <c r="N1170" s="179"/>
      <c r="O1170" s="179"/>
      <c r="P1170" s="180">
        <f>P1171+P1175+P1179+P1182</f>
        <v>0</v>
      </c>
      <c r="Q1170" s="179"/>
      <c r="R1170" s="180">
        <f>R1171+R1175+R1179+R1182</f>
        <v>0</v>
      </c>
      <c r="S1170" s="179"/>
      <c r="T1170" s="181">
        <f>T1171+T1175+T1179+T1182</f>
        <v>0</v>
      </c>
      <c r="AR1170" s="182" t="s">
        <v>199</v>
      </c>
      <c r="AT1170" s="183" t="s">
        <v>75</v>
      </c>
      <c r="AU1170" s="183" t="s">
        <v>76</v>
      </c>
      <c r="AY1170" s="182" t="s">
        <v>158</v>
      </c>
      <c r="BK1170" s="184">
        <f>BK1171+BK1175+BK1179+BK1182</f>
        <v>0</v>
      </c>
    </row>
    <row r="1171" spans="1:65" s="12" customFormat="1" ht="22.9" customHeight="1">
      <c r="B1171" s="171"/>
      <c r="C1171" s="172"/>
      <c r="D1171" s="173" t="s">
        <v>75</v>
      </c>
      <c r="E1171" s="185" t="s">
        <v>5322</v>
      </c>
      <c r="F1171" s="185" t="s">
        <v>5323</v>
      </c>
      <c r="G1171" s="172"/>
      <c r="H1171" s="172"/>
      <c r="I1171" s="175"/>
      <c r="J1171" s="186">
        <f>BK1171</f>
        <v>0</v>
      </c>
      <c r="K1171" s="172"/>
      <c r="L1171" s="177"/>
      <c r="M1171" s="178"/>
      <c r="N1171" s="179"/>
      <c r="O1171" s="179"/>
      <c r="P1171" s="180">
        <f>SUM(P1172:P1174)</f>
        <v>0</v>
      </c>
      <c r="Q1171" s="179"/>
      <c r="R1171" s="180">
        <f>SUM(R1172:R1174)</f>
        <v>0</v>
      </c>
      <c r="S1171" s="179"/>
      <c r="T1171" s="181">
        <f>SUM(T1172:T1174)</f>
        <v>0</v>
      </c>
      <c r="AR1171" s="182" t="s">
        <v>199</v>
      </c>
      <c r="AT1171" s="183" t="s">
        <v>75</v>
      </c>
      <c r="AU1171" s="183" t="s">
        <v>8</v>
      </c>
      <c r="AY1171" s="182" t="s">
        <v>158</v>
      </c>
      <c r="BK1171" s="184">
        <f>SUM(BK1172:BK1174)</f>
        <v>0</v>
      </c>
    </row>
    <row r="1172" spans="1:65" s="2" customFormat="1" ht="16.5" customHeight="1">
      <c r="A1172" s="35"/>
      <c r="B1172" s="36"/>
      <c r="C1172" s="187" t="s">
        <v>2817</v>
      </c>
      <c r="D1172" s="187" t="s">
        <v>160</v>
      </c>
      <c r="E1172" s="188" t="s">
        <v>5325</v>
      </c>
      <c r="F1172" s="189" t="s">
        <v>5326</v>
      </c>
      <c r="G1172" s="190" t="s">
        <v>921</v>
      </c>
      <c r="H1172" s="191">
        <v>1</v>
      </c>
      <c r="I1172" s="192"/>
      <c r="J1172" s="191">
        <f>ROUND(I1172*H1172,0)</f>
        <v>0</v>
      </c>
      <c r="K1172" s="189" t="s">
        <v>164</v>
      </c>
      <c r="L1172" s="40"/>
      <c r="M1172" s="193" t="s">
        <v>1</v>
      </c>
      <c r="N1172" s="194" t="s">
        <v>41</v>
      </c>
      <c r="O1172" s="72"/>
      <c r="P1172" s="195">
        <f>O1172*H1172</f>
        <v>0</v>
      </c>
      <c r="Q1172" s="195">
        <v>0</v>
      </c>
      <c r="R1172" s="195">
        <f>Q1172*H1172</f>
        <v>0</v>
      </c>
      <c r="S1172" s="195">
        <v>0</v>
      </c>
      <c r="T1172" s="196">
        <f>S1172*H1172</f>
        <v>0</v>
      </c>
      <c r="U1172" s="35"/>
      <c r="V1172" s="35"/>
      <c r="W1172" s="35"/>
      <c r="X1172" s="35"/>
      <c r="Y1172" s="35"/>
      <c r="Z1172" s="35"/>
      <c r="AA1172" s="35"/>
      <c r="AB1172" s="35"/>
      <c r="AC1172" s="35"/>
      <c r="AD1172" s="35"/>
      <c r="AE1172" s="35"/>
      <c r="AR1172" s="197" t="s">
        <v>4148</v>
      </c>
      <c r="AT1172" s="197" t="s">
        <v>160</v>
      </c>
      <c r="AU1172" s="197" t="s">
        <v>85</v>
      </c>
      <c r="AY1172" s="18" t="s">
        <v>158</v>
      </c>
      <c r="BE1172" s="198">
        <f>IF(N1172="základní",J1172,0)</f>
        <v>0</v>
      </c>
      <c r="BF1172" s="198">
        <f>IF(N1172="snížená",J1172,0)</f>
        <v>0</v>
      </c>
      <c r="BG1172" s="198">
        <f>IF(N1172="zákl. přenesená",J1172,0)</f>
        <v>0</v>
      </c>
      <c r="BH1172" s="198">
        <f>IF(N1172="sníž. přenesená",J1172,0)</f>
        <v>0</v>
      </c>
      <c r="BI1172" s="198">
        <f>IF(N1172="nulová",J1172,0)</f>
        <v>0</v>
      </c>
      <c r="BJ1172" s="18" t="s">
        <v>8</v>
      </c>
      <c r="BK1172" s="198">
        <f>ROUND(I1172*H1172,0)</f>
        <v>0</v>
      </c>
      <c r="BL1172" s="18" t="s">
        <v>4148</v>
      </c>
      <c r="BM1172" s="197" t="s">
        <v>6632</v>
      </c>
    </row>
    <row r="1173" spans="1:65" s="2" customFormat="1" ht="16.5" customHeight="1">
      <c r="A1173" s="35"/>
      <c r="B1173" s="36"/>
      <c r="C1173" s="187" t="s">
        <v>2819</v>
      </c>
      <c r="D1173" s="187" t="s">
        <v>160</v>
      </c>
      <c r="E1173" s="188" t="s">
        <v>5329</v>
      </c>
      <c r="F1173" s="189" t="s">
        <v>1752</v>
      </c>
      <c r="G1173" s="190" t="s">
        <v>921</v>
      </c>
      <c r="H1173" s="191">
        <v>1</v>
      </c>
      <c r="I1173" s="192"/>
      <c r="J1173" s="191">
        <f>ROUND(I1173*H1173,0)</f>
        <v>0</v>
      </c>
      <c r="K1173" s="189" t="s">
        <v>1</v>
      </c>
      <c r="L1173" s="40"/>
      <c r="M1173" s="193" t="s">
        <v>1</v>
      </c>
      <c r="N1173" s="194" t="s">
        <v>41</v>
      </c>
      <c r="O1173" s="72"/>
      <c r="P1173" s="195">
        <f>O1173*H1173</f>
        <v>0</v>
      </c>
      <c r="Q1173" s="195">
        <v>0</v>
      </c>
      <c r="R1173" s="195">
        <f>Q1173*H1173</f>
        <v>0</v>
      </c>
      <c r="S1173" s="195">
        <v>0</v>
      </c>
      <c r="T1173" s="196">
        <f>S1173*H1173</f>
        <v>0</v>
      </c>
      <c r="U1173" s="35"/>
      <c r="V1173" s="35"/>
      <c r="W1173" s="35"/>
      <c r="X1173" s="35"/>
      <c r="Y1173" s="35"/>
      <c r="Z1173" s="35"/>
      <c r="AA1173" s="35"/>
      <c r="AB1173" s="35"/>
      <c r="AC1173" s="35"/>
      <c r="AD1173" s="35"/>
      <c r="AE1173" s="35"/>
      <c r="AR1173" s="197" t="s">
        <v>4148</v>
      </c>
      <c r="AT1173" s="197" t="s">
        <v>160</v>
      </c>
      <c r="AU1173" s="197" t="s">
        <v>85</v>
      </c>
      <c r="AY1173" s="18" t="s">
        <v>158</v>
      </c>
      <c r="BE1173" s="198">
        <f>IF(N1173="základní",J1173,0)</f>
        <v>0</v>
      </c>
      <c r="BF1173" s="198">
        <f>IF(N1173="snížená",J1173,0)</f>
        <v>0</v>
      </c>
      <c r="BG1173" s="198">
        <f>IF(N1173="zákl. přenesená",J1173,0)</f>
        <v>0</v>
      </c>
      <c r="BH1173" s="198">
        <f>IF(N1173="sníž. přenesená",J1173,0)</f>
        <v>0</v>
      </c>
      <c r="BI1173" s="198">
        <f>IF(N1173="nulová",J1173,0)</f>
        <v>0</v>
      </c>
      <c r="BJ1173" s="18" t="s">
        <v>8</v>
      </c>
      <c r="BK1173" s="198">
        <f>ROUND(I1173*H1173,0)</f>
        <v>0</v>
      </c>
      <c r="BL1173" s="18" t="s">
        <v>4148</v>
      </c>
      <c r="BM1173" s="197" t="s">
        <v>6633</v>
      </c>
    </row>
    <row r="1174" spans="1:65" s="2" customFormat="1" ht="16.5" customHeight="1">
      <c r="A1174" s="35"/>
      <c r="B1174" s="36"/>
      <c r="C1174" s="187" t="s">
        <v>2821</v>
      </c>
      <c r="D1174" s="187" t="s">
        <v>160</v>
      </c>
      <c r="E1174" s="188" t="s">
        <v>5336</v>
      </c>
      <c r="F1174" s="189" t="s">
        <v>5337</v>
      </c>
      <c r="G1174" s="190" t="s">
        <v>921</v>
      </c>
      <c r="H1174" s="191">
        <v>1</v>
      </c>
      <c r="I1174" s="192"/>
      <c r="J1174" s="191">
        <f>ROUND(I1174*H1174,0)</f>
        <v>0</v>
      </c>
      <c r="K1174" s="189" t="s">
        <v>164</v>
      </c>
      <c r="L1174" s="40"/>
      <c r="M1174" s="193" t="s">
        <v>1</v>
      </c>
      <c r="N1174" s="194" t="s">
        <v>41</v>
      </c>
      <c r="O1174" s="72"/>
      <c r="P1174" s="195">
        <f>O1174*H1174</f>
        <v>0</v>
      </c>
      <c r="Q1174" s="195">
        <v>0</v>
      </c>
      <c r="R1174" s="195">
        <f>Q1174*H1174</f>
        <v>0</v>
      </c>
      <c r="S1174" s="195">
        <v>0</v>
      </c>
      <c r="T1174" s="196">
        <f>S1174*H1174</f>
        <v>0</v>
      </c>
      <c r="U1174" s="35"/>
      <c r="V1174" s="35"/>
      <c r="W1174" s="35"/>
      <c r="X1174" s="35"/>
      <c r="Y1174" s="35"/>
      <c r="Z1174" s="35"/>
      <c r="AA1174" s="35"/>
      <c r="AB1174" s="35"/>
      <c r="AC1174" s="35"/>
      <c r="AD1174" s="35"/>
      <c r="AE1174" s="35"/>
      <c r="AR1174" s="197" t="s">
        <v>4148</v>
      </c>
      <c r="AT1174" s="197" t="s">
        <v>160</v>
      </c>
      <c r="AU1174" s="197" t="s">
        <v>85</v>
      </c>
      <c r="AY1174" s="18" t="s">
        <v>158</v>
      </c>
      <c r="BE1174" s="198">
        <f>IF(N1174="základní",J1174,0)</f>
        <v>0</v>
      </c>
      <c r="BF1174" s="198">
        <f>IF(N1174="snížená",J1174,0)</f>
        <v>0</v>
      </c>
      <c r="BG1174" s="198">
        <f>IF(N1174="zákl. přenesená",J1174,0)</f>
        <v>0</v>
      </c>
      <c r="BH1174" s="198">
        <f>IF(N1174="sníž. přenesená",J1174,0)</f>
        <v>0</v>
      </c>
      <c r="BI1174" s="198">
        <f>IF(N1174="nulová",J1174,0)</f>
        <v>0</v>
      </c>
      <c r="BJ1174" s="18" t="s">
        <v>8</v>
      </c>
      <c r="BK1174" s="198">
        <f>ROUND(I1174*H1174,0)</f>
        <v>0</v>
      </c>
      <c r="BL1174" s="18" t="s">
        <v>4148</v>
      </c>
      <c r="BM1174" s="197" t="s">
        <v>6634</v>
      </c>
    </row>
    <row r="1175" spans="1:65" s="12" customFormat="1" ht="22.9" customHeight="1">
      <c r="B1175" s="171"/>
      <c r="C1175" s="172"/>
      <c r="D1175" s="173" t="s">
        <v>75</v>
      </c>
      <c r="E1175" s="185" t="s">
        <v>5339</v>
      </c>
      <c r="F1175" s="185" t="s">
        <v>5340</v>
      </c>
      <c r="G1175" s="172"/>
      <c r="H1175" s="172"/>
      <c r="I1175" s="175"/>
      <c r="J1175" s="186">
        <f>BK1175</f>
        <v>0</v>
      </c>
      <c r="K1175" s="172"/>
      <c r="L1175" s="177"/>
      <c r="M1175" s="178"/>
      <c r="N1175" s="179"/>
      <c r="O1175" s="179"/>
      <c r="P1175" s="180">
        <f>SUM(P1176:P1178)</f>
        <v>0</v>
      </c>
      <c r="Q1175" s="179"/>
      <c r="R1175" s="180">
        <f>SUM(R1176:R1178)</f>
        <v>0</v>
      </c>
      <c r="S1175" s="179"/>
      <c r="T1175" s="181">
        <f>SUM(T1176:T1178)</f>
        <v>0</v>
      </c>
      <c r="AR1175" s="182" t="s">
        <v>199</v>
      </c>
      <c r="AT1175" s="183" t="s">
        <v>75</v>
      </c>
      <c r="AU1175" s="183" t="s">
        <v>8</v>
      </c>
      <c r="AY1175" s="182" t="s">
        <v>158</v>
      </c>
      <c r="BK1175" s="184">
        <f>SUM(BK1176:BK1178)</f>
        <v>0</v>
      </c>
    </row>
    <row r="1176" spans="1:65" s="2" customFormat="1" ht="16.5" customHeight="1">
      <c r="A1176" s="35"/>
      <c r="B1176" s="36"/>
      <c r="C1176" s="187" t="s">
        <v>2823</v>
      </c>
      <c r="D1176" s="187" t="s">
        <v>160</v>
      </c>
      <c r="E1176" s="188" t="s">
        <v>5342</v>
      </c>
      <c r="F1176" s="189" t="s">
        <v>5340</v>
      </c>
      <c r="G1176" s="190" t="s">
        <v>921</v>
      </c>
      <c r="H1176" s="191">
        <v>1</v>
      </c>
      <c r="I1176" s="192"/>
      <c r="J1176" s="191">
        <f>ROUND(I1176*H1176,0)</f>
        <v>0</v>
      </c>
      <c r="K1176" s="189" t="s">
        <v>164</v>
      </c>
      <c r="L1176" s="40"/>
      <c r="M1176" s="193" t="s">
        <v>1</v>
      </c>
      <c r="N1176" s="194" t="s">
        <v>41</v>
      </c>
      <c r="O1176" s="72"/>
      <c r="P1176" s="195">
        <f>O1176*H1176</f>
        <v>0</v>
      </c>
      <c r="Q1176" s="195">
        <v>0</v>
      </c>
      <c r="R1176" s="195">
        <f>Q1176*H1176</f>
        <v>0</v>
      </c>
      <c r="S1176" s="195">
        <v>0</v>
      </c>
      <c r="T1176" s="196">
        <f>S1176*H1176</f>
        <v>0</v>
      </c>
      <c r="U1176" s="35"/>
      <c r="V1176" s="35"/>
      <c r="W1176" s="35"/>
      <c r="X1176" s="35"/>
      <c r="Y1176" s="35"/>
      <c r="Z1176" s="35"/>
      <c r="AA1176" s="35"/>
      <c r="AB1176" s="35"/>
      <c r="AC1176" s="35"/>
      <c r="AD1176" s="35"/>
      <c r="AE1176" s="35"/>
      <c r="AR1176" s="197" t="s">
        <v>4148</v>
      </c>
      <c r="AT1176" s="197" t="s">
        <v>160</v>
      </c>
      <c r="AU1176" s="197" t="s">
        <v>85</v>
      </c>
      <c r="AY1176" s="18" t="s">
        <v>158</v>
      </c>
      <c r="BE1176" s="198">
        <f>IF(N1176="základní",J1176,0)</f>
        <v>0</v>
      </c>
      <c r="BF1176" s="198">
        <f>IF(N1176="snížená",J1176,0)</f>
        <v>0</v>
      </c>
      <c r="BG1176" s="198">
        <f>IF(N1176="zákl. přenesená",J1176,0)</f>
        <v>0</v>
      </c>
      <c r="BH1176" s="198">
        <f>IF(N1176="sníž. přenesená",J1176,0)</f>
        <v>0</v>
      </c>
      <c r="BI1176" s="198">
        <f>IF(N1176="nulová",J1176,0)</f>
        <v>0</v>
      </c>
      <c r="BJ1176" s="18" t="s">
        <v>8</v>
      </c>
      <c r="BK1176" s="198">
        <f>ROUND(I1176*H1176,0)</f>
        <v>0</v>
      </c>
      <c r="BL1176" s="18" t="s">
        <v>4148</v>
      </c>
      <c r="BM1176" s="197" t="s">
        <v>6635</v>
      </c>
    </row>
    <row r="1177" spans="1:65" s="2" customFormat="1" ht="16.5" customHeight="1">
      <c r="A1177" s="35"/>
      <c r="B1177" s="36"/>
      <c r="C1177" s="187" t="s">
        <v>2825</v>
      </c>
      <c r="D1177" s="187" t="s">
        <v>160</v>
      </c>
      <c r="E1177" s="188" t="s">
        <v>5345</v>
      </c>
      <c r="F1177" s="189" t="s">
        <v>5346</v>
      </c>
      <c r="G1177" s="190" t="s">
        <v>498</v>
      </c>
      <c r="H1177" s="191">
        <v>1</v>
      </c>
      <c r="I1177" s="192"/>
      <c r="J1177" s="191">
        <f>ROUND(I1177*H1177,0)</f>
        <v>0</v>
      </c>
      <c r="K1177" s="189" t="s">
        <v>1</v>
      </c>
      <c r="L1177" s="40"/>
      <c r="M1177" s="193" t="s">
        <v>1</v>
      </c>
      <c r="N1177" s="194" t="s">
        <v>41</v>
      </c>
      <c r="O1177" s="72"/>
      <c r="P1177" s="195">
        <f>O1177*H1177</f>
        <v>0</v>
      </c>
      <c r="Q1177" s="195">
        <v>0</v>
      </c>
      <c r="R1177" s="195">
        <f>Q1177*H1177</f>
        <v>0</v>
      </c>
      <c r="S1177" s="195">
        <v>0</v>
      </c>
      <c r="T1177" s="196">
        <f>S1177*H1177</f>
        <v>0</v>
      </c>
      <c r="U1177" s="35"/>
      <c r="V1177" s="35"/>
      <c r="W1177" s="35"/>
      <c r="X1177" s="35"/>
      <c r="Y1177" s="35"/>
      <c r="Z1177" s="35"/>
      <c r="AA1177" s="35"/>
      <c r="AB1177" s="35"/>
      <c r="AC1177" s="35"/>
      <c r="AD1177" s="35"/>
      <c r="AE1177" s="35"/>
      <c r="AR1177" s="197" t="s">
        <v>4148</v>
      </c>
      <c r="AT1177" s="197" t="s">
        <v>160</v>
      </c>
      <c r="AU1177" s="197" t="s">
        <v>85</v>
      </c>
      <c r="AY1177" s="18" t="s">
        <v>158</v>
      </c>
      <c r="BE1177" s="198">
        <f>IF(N1177="základní",J1177,0)</f>
        <v>0</v>
      </c>
      <c r="BF1177" s="198">
        <f>IF(N1177="snížená",J1177,0)</f>
        <v>0</v>
      </c>
      <c r="BG1177" s="198">
        <f>IF(N1177="zákl. přenesená",J1177,0)</f>
        <v>0</v>
      </c>
      <c r="BH1177" s="198">
        <f>IF(N1177="sníž. přenesená",J1177,0)</f>
        <v>0</v>
      </c>
      <c r="BI1177" s="198">
        <f>IF(N1177="nulová",J1177,0)</f>
        <v>0</v>
      </c>
      <c r="BJ1177" s="18" t="s">
        <v>8</v>
      </c>
      <c r="BK1177" s="198">
        <f>ROUND(I1177*H1177,0)</f>
        <v>0</v>
      </c>
      <c r="BL1177" s="18" t="s">
        <v>4148</v>
      </c>
      <c r="BM1177" s="197" t="s">
        <v>6636</v>
      </c>
    </row>
    <row r="1178" spans="1:65" s="2" customFormat="1" ht="16.5" customHeight="1">
      <c r="A1178" s="35"/>
      <c r="B1178" s="36"/>
      <c r="C1178" s="187" t="s">
        <v>2827</v>
      </c>
      <c r="D1178" s="187" t="s">
        <v>160</v>
      </c>
      <c r="E1178" s="188" t="s">
        <v>5349</v>
      </c>
      <c r="F1178" s="189" t="s">
        <v>5350</v>
      </c>
      <c r="G1178" s="190" t="s">
        <v>921</v>
      </c>
      <c r="H1178" s="191">
        <v>1</v>
      </c>
      <c r="I1178" s="192"/>
      <c r="J1178" s="191">
        <f>ROUND(I1178*H1178,0)</f>
        <v>0</v>
      </c>
      <c r="K1178" s="189" t="s">
        <v>164</v>
      </c>
      <c r="L1178" s="40"/>
      <c r="M1178" s="193" t="s">
        <v>1</v>
      </c>
      <c r="N1178" s="194" t="s">
        <v>41</v>
      </c>
      <c r="O1178" s="72"/>
      <c r="P1178" s="195">
        <f>O1178*H1178</f>
        <v>0</v>
      </c>
      <c r="Q1178" s="195">
        <v>0</v>
      </c>
      <c r="R1178" s="195">
        <f>Q1178*H1178</f>
        <v>0</v>
      </c>
      <c r="S1178" s="195">
        <v>0</v>
      </c>
      <c r="T1178" s="196">
        <f>S1178*H1178</f>
        <v>0</v>
      </c>
      <c r="U1178" s="35"/>
      <c r="V1178" s="35"/>
      <c r="W1178" s="35"/>
      <c r="X1178" s="35"/>
      <c r="Y1178" s="35"/>
      <c r="Z1178" s="35"/>
      <c r="AA1178" s="35"/>
      <c r="AB1178" s="35"/>
      <c r="AC1178" s="35"/>
      <c r="AD1178" s="35"/>
      <c r="AE1178" s="35"/>
      <c r="AR1178" s="197" t="s">
        <v>4148</v>
      </c>
      <c r="AT1178" s="197" t="s">
        <v>160</v>
      </c>
      <c r="AU1178" s="197" t="s">
        <v>85</v>
      </c>
      <c r="AY1178" s="18" t="s">
        <v>158</v>
      </c>
      <c r="BE1178" s="198">
        <f>IF(N1178="základní",J1178,0)</f>
        <v>0</v>
      </c>
      <c r="BF1178" s="198">
        <f>IF(N1178="snížená",J1178,0)</f>
        <v>0</v>
      </c>
      <c r="BG1178" s="198">
        <f>IF(N1178="zákl. přenesená",J1178,0)</f>
        <v>0</v>
      </c>
      <c r="BH1178" s="198">
        <f>IF(N1178="sníž. přenesená",J1178,0)</f>
        <v>0</v>
      </c>
      <c r="BI1178" s="198">
        <f>IF(N1178="nulová",J1178,0)</f>
        <v>0</v>
      </c>
      <c r="BJ1178" s="18" t="s">
        <v>8</v>
      </c>
      <c r="BK1178" s="198">
        <f>ROUND(I1178*H1178,0)</f>
        <v>0</v>
      </c>
      <c r="BL1178" s="18" t="s">
        <v>4148</v>
      </c>
      <c r="BM1178" s="197" t="s">
        <v>6637</v>
      </c>
    </row>
    <row r="1179" spans="1:65" s="12" customFormat="1" ht="22.9" customHeight="1">
      <c r="B1179" s="171"/>
      <c r="C1179" s="172"/>
      <c r="D1179" s="173" t="s">
        <v>75</v>
      </c>
      <c r="E1179" s="185" t="s">
        <v>5352</v>
      </c>
      <c r="F1179" s="185" t="s">
        <v>5353</v>
      </c>
      <c r="G1179" s="172"/>
      <c r="H1179" s="172"/>
      <c r="I1179" s="175"/>
      <c r="J1179" s="186">
        <f>BK1179</f>
        <v>0</v>
      </c>
      <c r="K1179" s="172"/>
      <c r="L1179" s="177"/>
      <c r="M1179" s="178"/>
      <c r="N1179" s="179"/>
      <c r="O1179" s="179"/>
      <c r="P1179" s="180">
        <f>SUM(P1180:P1181)</f>
        <v>0</v>
      </c>
      <c r="Q1179" s="179"/>
      <c r="R1179" s="180">
        <f>SUM(R1180:R1181)</f>
        <v>0</v>
      </c>
      <c r="S1179" s="179"/>
      <c r="T1179" s="181">
        <f>SUM(T1180:T1181)</f>
        <v>0</v>
      </c>
      <c r="AR1179" s="182" t="s">
        <v>199</v>
      </c>
      <c r="AT1179" s="183" t="s">
        <v>75</v>
      </c>
      <c r="AU1179" s="183" t="s">
        <v>8</v>
      </c>
      <c r="AY1179" s="182" t="s">
        <v>158</v>
      </c>
      <c r="BK1179" s="184">
        <f>SUM(BK1180:BK1181)</f>
        <v>0</v>
      </c>
    </row>
    <row r="1180" spans="1:65" s="2" customFormat="1" ht="16.5" customHeight="1">
      <c r="A1180" s="35"/>
      <c r="B1180" s="36"/>
      <c r="C1180" s="187" t="s">
        <v>2831</v>
      </c>
      <c r="D1180" s="187" t="s">
        <v>160</v>
      </c>
      <c r="E1180" s="188" t="s">
        <v>5355</v>
      </c>
      <c r="F1180" s="189" t="s">
        <v>5356</v>
      </c>
      <c r="G1180" s="190" t="s">
        <v>921</v>
      </c>
      <c r="H1180" s="191">
        <v>1</v>
      </c>
      <c r="I1180" s="192"/>
      <c r="J1180" s="191">
        <f>ROUND(I1180*H1180,0)</f>
        <v>0</v>
      </c>
      <c r="K1180" s="189" t="s">
        <v>1</v>
      </c>
      <c r="L1180" s="40"/>
      <c r="M1180" s="193" t="s">
        <v>1</v>
      </c>
      <c r="N1180" s="194" t="s">
        <v>41</v>
      </c>
      <c r="O1180" s="72"/>
      <c r="P1180" s="195">
        <f>O1180*H1180</f>
        <v>0</v>
      </c>
      <c r="Q1180" s="195">
        <v>0</v>
      </c>
      <c r="R1180" s="195">
        <f>Q1180*H1180</f>
        <v>0</v>
      </c>
      <c r="S1180" s="195">
        <v>0</v>
      </c>
      <c r="T1180" s="196">
        <f>S1180*H1180</f>
        <v>0</v>
      </c>
      <c r="U1180" s="35"/>
      <c r="V1180" s="35"/>
      <c r="W1180" s="35"/>
      <c r="X1180" s="35"/>
      <c r="Y1180" s="35"/>
      <c r="Z1180" s="35"/>
      <c r="AA1180" s="35"/>
      <c r="AB1180" s="35"/>
      <c r="AC1180" s="35"/>
      <c r="AD1180" s="35"/>
      <c r="AE1180" s="35"/>
      <c r="AR1180" s="197" t="s">
        <v>4148</v>
      </c>
      <c r="AT1180" s="197" t="s">
        <v>160</v>
      </c>
      <c r="AU1180" s="197" t="s">
        <v>85</v>
      </c>
      <c r="AY1180" s="18" t="s">
        <v>158</v>
      </c>
      <c r="BE1180" s="198">
        <f>IF(N1180="základní",J1180,0)</f>
        <v>0</v>
      </c>
      <c r="BF1180" s="198">
        <f>IF(N1180="snížená",J1180,0)</f>
        <v>0</v>
      </c>
      <c r="BG1180" s="198">
        <f>IF(N1180="zákl. přenesená",J1180,0)</f>
        <v>0</v>
      </c>
      <c r="BH1180" s="198">
        <f>IF(N1180="sníž. přenesená",J1180,0)</f>
        <v>0</v>
      </c>
      <c r="BI1180" s="198">
        <f>IF(N1180="nulová",J1180,0)</f>
        <v>0</v>
      </c>
      <c r="BJ1180" s="18" t="s">
        <v>8</v>
      </c>
      <c r="BK1180" s="198">
        <f>ROUND(I1180*H1180,0)</f>
        <v>0</v>
      </c>
      <c r="BL1180" s="18" t="s">
        <v>4148</v>
      </c>
      <c r="BM1180" s="197" t="s">
        <v>6638</v>
      </c>
    </row>
    <row r="1181" spans="1:65" s="2" customFormat="1" ht="16.5" customHeight="1">
      <c r="A1181" s="35"/>
      <c r="B1181" s="36"/>
      <c r="C1181" s="187" t="s">
        <v>2833</v>
      </c>
      <c r="D1181" s="187" t="s">
        <v>160</v>
      </c>
      <c r="E1181" s="188" t="s">
        <v>5359</v>
      </c>
      <c r="F1181" s="189" t="s">
        <v>1734</v>
      </c>
      <c r="G1181" s="190" t="s">
        <v>921</v>
      </c>
      <c r="H1181" s="191">
        <v>1</v>
      </c>
      <c r="I1181" s="192"/>
      <c r="J1181" s="191">
        <f>ROUND(I1181*H1181,0)</f>
        <v>0</v>
      </c>
      <c r="K1181" s="189" t="s">
        <v>164</v>
      </c>
      <c r="L1181" s="40"/>
      <c r="M1181" s="193" t="s">
        <v>1</v>
      </c>
      <c r="N1181" s="194" t="s">
        <v>41</v>
      </c>
      <c r="O1181" s="72"/>
      <c r="P1181" s="195">
        <f>O1181*H1181</f>
        <v>0</v>
      </c>
      <c r="Q1181" s="195">
        <v>0</v>
      </c>
      <c r="R1181" s="195">
        <f>Q1181*H1181</f>
        <v>0</v>
      </c>
      <c r="S1181" s="195">
        <v>0</v>
      </c>
      <c r="T1181" s="196">
        <f>S1181*H1181</f>
        <v>0</v>
      </c>
      <c r="U1181" s="35"/>
      <c r="V1181" s="35"/>
      <c r="W1181" s="35"/>
      <c r="X1181" s="35"/>
      <c r="Y1181" s="35"/>
      <c r="Z1181" s="35"/>
      <c r="AA1181" s="35"/>
      <c r="AB1181" s="35"/>
      <c r="AC1181" s="35"/>
      <c r="AD1181" s="35"/>
      <c r="AE1181" s="35"/>
      <c r="AR1181" s="197" t="s">
        <v>4148</v>
      </c>
      <c r="AT1181" s="197" t="s">
        <v>160</v>
      </c>
      <c r="AU1181" s="197" t="s">
        <v>85</v>
      </c>
      <c r="AY1181" s="18" t="s">
        <v>158</v>
      </c>
      <c r="BE1181" s="198">
        <f>IF(N1181="základní",J1181,0)</f>
        <v>0</v>
      </c>
      <c r="BF1181" s="198">
        <f>IF(N1181="snížená",J1181,0)</f>
        <v>0</v>
      </c>
      <c r="BG1181" s="198">
        <f>IF(N1181="zákl. přenesená",J1181,0)</f>
        <v>0</v>
      </c>
      <c r="BH1181" s="198">
        <f>IF(N1181="sníž. přenesená",J1181,0)</f>
        <v>0</v>
      </c>
      <c r="BI1181" s="198">
        <f>IF(N1181="nulová",J1181,0)</f>
        <v>0</v>
      </c>
      <c r="BJ1181" s="18" t="s">
        <v>8</v>
      </c>
      <c r="BK1181" s="198">
        <f>ROUND(I1181*H1181,0)</f>
        <v>0</v>
      </c>
      <c r="BL1181" s="18" t="s">
        <v>4148</v>
      </c>
      <c r="BM1181" s="197" t="s">
        <v>6639</v>
      </c>
    </row>
    <row r="1182" spans="1:65" s="12" customFormat="1" ht="22.9" customHeight="1">
      <c r="B1182" s="171"/>
      <c r="C1182" s="172"/>
      <c r="D1182" s="173" t="s">
        <v>75</v>
      </c>
      <c r="E1182" s="185" t="s">
        <v>5361</v>
      </c>
      <c r="F1182" s="185" t="s">
        <v>5362</v>
      </c>
      <c r="G1182" s="172"/>
      <c r="H1182" s="172"/>
      <c r="I1182" s="175"/>
      <c r="J1182" s="186">
        <f>BK1182</f>
        <v>0</v>
      </c>
      <c r="K1182" s="172"/>
      <c r="L1182" s="177"/>
      <c r="M1182" s="178"/>
      <c r="N1182" s="179"/>
      <c r="O1182" s="179"/>
      <c r="P1182" s="180">
        <f>SUM(P1183:P1184)</f>
        <v>0</v>
      </c>
      <c r="Q1182" s="179"/>
      <c r="R1182" s="180">
        <f>SUM(R1183:R1184)</f>
        <v>0</v>
      </c>
      <c r="S1182" s="179"/>
      <c r="T1182" s="181">
        <f>SUM(T1183:T1184)</f>
        <v>0</v>
      </c>
      <c r="AR1182" s="182" t="s">
        <v>199</v>
      </c>
      <c r="AT1182" s="183" t="s">
        <v>75</v>
      </c>
      <c r="AU1182" s="183" t="s">
        <v>8</v>
      </c>
      <c r="AY1182" s="182" t="s">
        <v>158</v>
      </c>
      <c r="BK1182" s="184">
        <f>SUM(BK1183:BK1184)</f>
        <v>0</v>
      </c>
    </row>
    <row r="1183" spans="1:65" s="2" customFormat="1" ht="16.5" customHeight="1">
      <c r="A1183" s="35"/>
      <c r="B1183" s="36"/>
      <c r="C1183" s="187" t="s">
        <v>2835</v>
      </c>
      <c r="D1183" s="187" t="s">
        <v>160</v>
      </c>
      <c r="E1183" s="188" t="s">
        <v>5364</v>
      </c>
      <c r="F1183" s="189" t="s">
        <v>5362</v>
      </c>
      <c r="G1183" s="190" t="s">
        <v>921</v>
      </c>
      <c r="H1183" s="191">
        <v>1</v>
      </c>
      <c r="I1183" s="192"/>
      <c r="J1183" s="191">
        <f>ROUND(I1183*H1183,0)</f>
        <v>0</v>
      </c>
      <c r="K1183" s="189" t="s">
        <v>164</v>
      </c>
      <c r="L1183" s="40"/>
      <c r="M1183" s="193" t="s">
        <v>1</v>
      </c>
      <c r="N1183" s="194" t="s">
        <v>41</v>
      </c>
      <c r="O1183" s="72"/>
      <c r="P1183" s="195">
        <f>O1183*H1183</f>
        <v>0</v>
      </c>
      <c r="Q1183" s="195">
        <v>0</v>
      </c>
      <c r="R1183" s="195">
        <f>Q1183*H1183</f>
        <v>0</v>
      </c>
      <c r="S1183" s="195">
        <v>0</v>
      </c>
      <c r="T1183" s="196">
        <f>S1183*H1183</f>
        <v>0</v>
      </c>
      <c r="U1183" s="35"/>
      <c r="V1183" s="35"/>
      <c r="W1183" s="35"/>
      <c r="X1183" s="35"/>
      <c r="Y1183" s="35"/>
      <c r="Z1183" s="35"/>
      <c r="AA1183" s="35"/>
      <c r="AB1183" s="35"/>
      <c r="AC1183" s="35"/>
      <c r="AD1183" s="35"/>
      <c r="AE1183" s="35"/>
      <c r="AR1183" s="197" t="s">
        <v>4148</v>
      </c>
      <c r="AT1183" s="197" t="s">
        <v>160</v>
      </c>
      <c r="AU1183" s="197" t="s">
        <v>85</v>
      </c>
      <c r="AY1183" s="18" t="s">
        <v>158</v>
      </c>
      <c r="BE1183" s="198">
        <f>IF(N1183="základní",J1183,0)</f>
        <v>0</v>
      </c>
      <c r="BF1183" s="198">
        <f>IF(N1183="snížená",J1183,0)</f>
        <v>0</v>
      </c>
      <c r="BG1183" s="198">
        <f>IF(N1183="zákl. přenesená",J1183,0)</f>
        <v>0</v>
      </c>
      <c r="BH1183" s="198">
        <f>IF(N1183="sníž. přenesená",J1183,0)</f>
        <v>0</v>
      </c>
      <c r="BI1183" s="198">
        <f>IF(N1183="nulová",J1183,0)</f>
        <v>0</v>
      </c>
      <c r="BJ1183" s="18" t="s">
        <v>8</v>
      </c>
      <c r="BK1183" s="198">
        <f>ROUND(I1183*H1183,0)</f>
        <v>0</v>
      </c>
      <c r="BL1183" s="18" t="s">
        <v>4148</v>
      </c>
      <c r="BM1183" s="197" t="s">
        <v>6640</v>
      </c>
    </row>
    <row r="1184" spans="1:65" s="2" customFormat="1" ht="16.5" customHeight="1">
      <c r="A1184" s="35"/>
      <c r="B1184" s="36"/>
      <c r="C1184" s="187" t="s">
        <v>2837</v>
      </c>
      <c r="D1184" s="187" t="s">
        <v>160</v>
      </c>
      <c r="E1184" s="188" t="s">
        <v>5367</v>
      </c>
      <c r="F1184" s="189" t="s">
        <v>5368</v>
      </c>
      <c r="G1184" s="190" t="s">
        <v>921</v>
      </c>
      <c r="H1184" s="191">
        <v>1</v>
      </c>
      <c r="I1184" s="192"/>
      <c r="J1184" s="191">
        <f>ROUND(I1184*H1184,0)</f>
        <v>0</v>
      </c>
      <c r="K1184" s="189" t="s">
        <v>1</v>
      </c>
      <c r="L1184" s="40"/>
      <c r="M1184" s="256" t="s">
        <v>1</v>
      </c>
      <c r="N1184" s="257" t="s">
        <v>41</v>
      </c>
      <c r="O1184" s="258"/>
      <c r="P1184" s="259">
        <f>O1184*H1184</f>
        <v>0</v>
      </c>
      <c r="Q1184" s="259">
        <v>0</v>
      </c>
      <c r="R1184" s="259">
        <f>Q1184*H1184</f>
        <v>0</v>
      </c>
      <c r="S1184" s="259">
        <v>0</v>
      </c>
      <c r="T1184" s="260">
        <f>S1184*H1184</f>
        <v>0</v>
      </c>
      <c r="U1184" s="35"/>
      <c r="V1184" s="35"/>
      <c r="W1184" s="35"/>
      <c r="X1184" s="35"/>
      <c r="Y1184" s="35"/>
      <c r="Z1184" s="35"/>
      <c r="AA1184" s="35"/>
      <c r="AB1184" s="35"/>
      <c r="AC1184" s="35"/>
      <c r="AD1184" s="35"/>
      <c r="AE1184" s="35"/>
      <c r="AR1184" s="197" t="s">
        <v>4148</v>
      </c>
      <c r="AT1184" s="197" t="s">
        <v>160</v>
      </c>
      <c r="AU1184" s="197" t="s">
        <v>85</v>
      </c>
      <c r="AY1184" s="18" t="s">
        <v>158</v>
      </c>
      <c r="BE1184" s="198">
        <f>IF(N1184="základní",J1184,0)</f>
        <v>0</v>
      </c>
      <c r="BF1184" s="198">
        <f>IF(N1184="snížená",J1184,0)</f>
        <v>0</v>
      </c>
      <c r="BG1184" s="198">
        <f>IF(N1184="zákl. přenesená",J1184,0)</f>
        <v>0</v>
      </c>
      <c r="BH1184" s="198">
        <f>IF(N1184="sníž. přenesená",J1184,0)</f>
        <v>0</v>
      </c>
      <c r="BI1184" s="198">
        <f>IF(N1184="nulová",J1184,0)</f>
        <v>0</v>
      </c>
      <c r="BJ1184" s="18" t="s">
        <v>8</v>
      </c>
      <c r="BK1184" s="198">
        <f>ROUND(I1184*H1184,0)</f>
        <v>0</v>
      </c>
      <c r="BL1184" s="18" t="s">
        <v>4148</v>
      </c>
      <c r="BM1184" s="197" t="s">
        <v>6641</v>
      </c>
    </row>
    <row r="1185" spans="1:31" s="2" customFormat="1" ht="6.95" customHeight="1">
      <c r="A1185" s="35"/>
      <c r="B1185" s="55"/>
      <c r="C1185" s="56"/>
      <c r="D1185" s="56"/>
      <c r="E1185" s="56"/>
      <c r="F1185" s="56"/>
      <c r="G1185" s="56"/>
      <c r="H1185" s="56"/>
      <c r="I1185" s="56"/>
      <c r="J1185" s="56"/>
      <c r="K1185" s="56"/>
      <c r="L1185" s="40"/>
      <c r="M1185" s="35"/>
      <c r="O1185" s="35"/>
      <c r="P1185" s="35"/>
      <c r="Q1185" s="35"/>
      <c r="R1185" s="35"/>
      <c r="S1185" s="35"/>
      <c r="T1185" s="35"/>
      <c r="U1185" s="35"/>
      <c r="V1185" s="35"/>
      <c r="W1185" s="35"/>
      <c r="X1185" s="35"/>
      <c r="Y1185" s="35"/>
      <c r="Z1185" s="35"/>
      <c r="AA1185" s="35"/>
      <c r="AB1185" s="35"/>
      <c r="AC1185" s="35"/>
      <c r="AD1185" s="35"/>
      <c r="AE1185" s="35"/>
    </row>
  </sheetData>
  <sheetProtection algorithmName="SHA-512" hashValue="tm+fhEWYhsAB+vuU98NhaJmEgesMpRsWRqvXin9Z7AytZD9wwUAx4F00Q98/FtEUN2Cl6H5eSIwy3vF0JftfzQ==" saltValue="RUZbeFifxg6Z+MiX9P3bI/RfTD8pfbvweQcTRWJDXgIgYZ6YAy/e3ZXCfetpwRJoTTiVQa+z5Zuiw3tV/258vw==" spinCount="100000" sheet="1" objects="1" scenarios="1" formatColumns="0" formatRows="0" autoFilter="0"/>
  <autoFilter ref="C148:K1184" xr:uid="{00000000-0009-0000-0000-000002000000}"/>
  <mergeCells count="9">
    <mergeCell ref="E87:H87"/>
    <mergeCell ref="E139:H139"/>
    <mergeCell ref="E141:H14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7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91</v>
      </c>
    </row>
    <row r="3" spans="1:46" s="1" customFormat="1" ht="6.95" customHeight="1">
      <c r="B3" s="109"/>
      <c r="C3" s="110"/>
      <c r="D3" s="110"/>
      <c r="E3" s="110"/>
      <c r="F3" s="110"/>
      <c r="G3" s="110"/>
      <c r="H3" s="110"/>
      <c r="I3" s="110"/>
      <c r="J3" s="110"/>
      <c r="K3" s="110"/>
      <c r="L3" s="21"/>
      <c r="AT3" s="18" t="s">
        <v>85</v>
      </c>
    </row>
    <row r="4" spans="1:46" s="1" customFormat="1" ht="24.95" customHeight="1">
      <c r="B4" s="21"/>
      <c r="D4" s="111" t="s">
        <v>95</v>
      </c>
      <c r="L4" s="21"/>
      <c r="M4" s="112" t="s">
        <v>11</v>
      </c>
      <c r="AT4" s="18" t="s">
        <v>4</v>
      </c>
    </row>
    <row r="5" spans="1:46" s="1" customFormat="1" ht="6.95" customHeight="1">
      <c r="B5" s="21"/>
      <c r="L5" s="21"/>
    </row>
    <row r="6" spans="1:46" s="1" customFormat="1" ht="12" customHeight="1">
      <c r="B6" s="21"/>
      <c r="D6" s="113" t="s">
        <v>16</v>
      </c>
      <c r="L6" s="21"/>
    </row>
    <row r="7" spans="1:46" s="1" customFormat="1" ht="26.25" customHeight="1">
      <c r="B7" s="21"/>
      <c r="E7" s="302" t="str">
        <f>'Rekapitulace stavby'!K6</f>
        <v>15720 Tachov stavební úpravy a přístavba společenského sálu areálu Mže</v>
      </c>
      <c r="F7" s="303"/>
      <c r="G7" s="303"/>
      <c r="H7" s="303"/>
      <c r="L7" s="21"/>
    </row>
    <row r="8" spans="1:46" s="2" customFormat="1" ht="12" customHeight="1">
      <c r="A8" s="35"/>
      <c r="B8" s="40"/>
      <c r="C8" s="35"/>
      <c r="D8" s="113" t="s">
        <v>96</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4" t="s">
        <v>6642</v>
      </c>
      <c r="F9" s="305"/>
      <c r="G9" s="305"/>
      <c r="H9" s="305"/>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19</v>
      </c>
      <c r="E11" s="35"/>
      <c r="F11" s="114" t="s">
        <v>1</v>
      </c>
      <c r="G11" s="35"/>
      <c r="H11" s="35"/>
      <c r="I11" s="113" t="s">
        <v>20</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14" t="s">
        <v>22</v>
      </c>
      <c r="G12" s="35"/>
      <c r="H12" s="35"/>
      <c r="I12" s="113" t="s">
        <v>23</v>
      </c>
      <c r="J12" s="115" t="str">
        <f>'Rekapitulace stavby'!AN8</f>
        <v>12. 11. 2020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27</v>
      </c>
      <c r="E14" s="35"/>
      <c r="F14" s="35"/>
      <c r="G14" s="35"/>
      <c r="H14" s="35"/>
      <c r="I14" s="113" t="s">
        <v>28</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tr">
        <f>IF('Rekapitulace stavby'!E11="","",'Rekapitulace stavby'!E11)</f>
        <v xml:space="preserve"> </v>
      </c>
      <c r="F15" s="35"/>
      <c r="G15" s="35"/>
      <c r="H15" s="35"/>
      <c r="I15" s="113" t="s">
        <v>29</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30</v>
      </c>
      <c r="E17" s="35"/>
      <c r="F17" s="35"/>
      <c r="G17" s="35"/>
      <c r="H17" s="35"/>
      <c r="I17" s="113" t="s">
        <v>28</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6" t="str">
        <f>'Rekapitulace stavby'!E14</f>
        <v>Vyplň údaj</v>
      </c>
      <c r="F18" s="307"/>
      <c r="G18" s="307"/>
      <c r="H18" s="307"/>
      <c r="I18" s="113" t="s">
        <v>29</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33</v>
      </c>
      <c r="E20" s="35"/>
      <c r="F20" s="35"/>
      <c r="G20" s="35"/>
      <c r="H20" s="35"/>
      <c r="I20" s="113" t="s">
        <v>28</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29</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28</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29</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08" t="s">
        <v>1</v>
      </c>
      <c r="F27" s="308"/>
      <c r="G27" s="308"/>
      <c r="H27" s="308"/>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ROUND(J156,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ROUND((SUM(BE156:BE1730)),  2)</f>
        <v>0</v>
      </c>
      <c r="G33" s="35"/>
      <c r="H33" s="35"/>
      <c r="I33" s="125">
        <v>0.21</v>
      </c>
      <c r="J33" s="124">
        <f>ROUND(((SUM(BE156:BE1730))*I33),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ROUND((SUM(BF156:BF1730)),  2)</f>
        <v>0</v>
      </c>
      <c r="G34" s="35"/>
      <c r="H34" s="35"/>
      <c r="I34" s="125">
        <v>0.15</v>
      </c>
      <c r="J34" s="124">
        <f>ROUND(((SUM(BF156:BF1730))*I34),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ROUND((SUM(BG156:BG1730)),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ROUND((SUM(BH156:BH1730)),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ROUND((SUM(BI156:BI1730)),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98</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09" t="str">
        <f>E7</f>
        <v>15720 Tachov stavební úpravy a přístavba společenského sálu areálu Mže</v>
      </c>
      <c r="F85" s="310"/>
      <c r="G85" s="310"/>
      <c r="H85" s="31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96</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1" t="str">
        <f>E9</f>
        <v>03 - SO 03 Etapa 3</v>
      </c>
      <c r="F87" s="311"/>
      <c r="G87" s="311"/>
      <c r="H87" s="311"/>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 xml:space="preserve"> </v>
      </c>
      <c r="G89" s="37"/>
      <c r="H89" s="37"/>
      <c r="I89" s="30" t="s">
        <v>23</v>
      </c>
      <c r="J89" s="67" t="str">
        <f>IF(J12="","",J12)</f>
        <v>12. 11. 2020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27</v>
      </c>
      <c r="D91" s="37"/>
      <c r="E91" s="37"/>
      <c r="F91" s="28" t="str">
        <f>E15</f>
        <v xml:space="preserve"> </v>
      </c>
      <c r="G91" s="37"/>
      <c r="H91" s="37"/>
      <c r="I91" s="30" t="s">
        <v>33</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99</v>
      </c>
      <c r="D94" s="145"/>
      <c r="E94" s="145"/>
      <c r="F94" s="145"/>
      <c r="G94" s="145"/>
      <c r="H94" s="145"/>
      <c r="I94" s="145"/>
      <c r="J94" s="146" t="s">
        <v>100</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101</v>
      </c>
      <c r="D96" s="37"/>
      <c r="E96" s="37"/>
      <c r="F96" s="37"/>
      <c r="G96" s="37"/>
      <c r="H96" s="37"/>
      <c r="I96" s="37"/>
      <c r="J96" s="85">
        <f>J156</f>
        <v>0</v>
      </c>
      <c r="K96" s="37"/>
      <c r="L96" s="52"/>
      <c r="S96" s="35"/>
      <c r="T96" s="35"/>
      <c r="U96" s="35"/>
      <c r="V96" s="35"/>
      <c r="W96" s="35"/>
      <c r="X96" s="35"/>
      <c r="Y96" s="35"/>
      <c r="Z96" s="35"/>
      <c r="AA96" s="35"/>
      <c r="AB96" s="35"/>
      <c r="AC96" s="35"/>
      <c r="AD96" s="35"/>
      <c r="AE96" s="35"/>
      <c r="AU96" s="18" t="s">
        <v>102</v>
      </c>
    </row>
    <row r="97" spans="2:12" s="9" customFormat="1" ht="24.95" customHeight="1">
      <c r="B97" s="148"/>
      <c r="C97" s="149"/>
      <c r="D97" s="150" t="s">
        <v>103</v>
      </c>
      <c r="E97" s="151"/>
      <c r="F97" s="151"/>
      <c r="G97" s="151"/>
      <c r="H97" s="151"/>
      <c r="I97" s="151"/>
      <c r="J97" s="152">
        <f>J157</f>
        <v>0</v>
      </c>
      <c r="K97" s="149"/>
      <c r="L97" s="153"/>
    </row>
    <row r="98" spans="2:12" s="10" customFormat="1" ht="19.899999999999999" customHeight="1">
      <c r="B98" s="154"/>
      <c r="C98" s="155"/>
      <c r="D98" s="156" t="s">
        <v>104</v>
      </c>
      <c r="E98" s="157"/>
      <c r="F98" s="157"/>
      <c r="G98" s="157"/>
      <c r="H98" s="157"/>
      <c r="I98" s="157"/>
      <c r="J98" s="158">
        <f>J158</f>
        <v>0</v>
      </c>
      <c r="K98" s="155"/>
      <c r="L98" s="159"/>
    </row>
    <row r="99" spans="2:12" s="10" customFormat="1" ht="19.899999999999999" customHeight="1">
      <c r="B99" s="154"/>
      <c r="C99" s="155"/>
      <c r="D99" s="156" t="s">
        <v>105</v>
      </c>
      <c r="E99" s="157"/>
      <c r="F99" s="157"/>
      <c r="G99" s="157"/>
      <c r="H99" s="157"/>
      <c r="I99" s="157"/>
      <c r="J99" s="158">
        <f>J226</f>
        <v>0</v>
      </c>
      <c r="K99" s="155"/>
      <c r="L99" s="159"/>
    </row>
    <row r="100" spans="2:12" s="10" customFormat="1" ht="19.899999999999999" customHeight="1">
      <c r="B100" s="154"/>
      <c r="C100" s="155"/>
      <c r="D100" s="156" t="s">
        <v>106</v>
      </c>
      <c r="E100" s="157"/>
      <c r="F100" s="157"/>
      <c r="G100" s="157"/>
      <c r="H100" s="157"/>
      <c r="I100" s="157"/>
      <c r="J100" s="158">
        <f>J278</f>
        <v>0</v>
      </c>
      <c r="K100" s="155"/>
      <c r="L100" s="159"/>
    </row>
    <row r="101" spans="2:12" s="10" customFormat="1" ht="19.899999999999999" customHeight="1">
      <c r="B101" s="154"/>
      <c r="C101" s="155"/>
      <c r="D101" s="156" t="s">
        <v>107</v>
      </c>
      <c r="E101" s="157"/>
      <c r="F101" s="157"/>
      <c r="G101" s="157"/>
      <c r="H101" s="157"/>
      <c r="I101" s="157"/>
      <c r="J101" s="158">
        <f>J332</f>
        <v>0</v>
      </c>
      <c r="K101" s="155"/>
      <c r="L101" s="159"/>
    </row>
    <row r="102" spans="2:12" s="10" customFormat="1" ht="19.899999999999999" customHeight="1">
      <c r="B102" s="154"/>
      <c r="C102" s="155"/>
      <c r="D102" s="156" t="s">
        <v>109</v>
      </c>
      <c r="E102" s="157"/>
      <c r="F102" s="157"/>
      <c r="G102" s="157"/>
      <c r="H102" s="157"/>
      <c r="I102" s="157"/>
      <c r="J102" s="158">
        <f>J419</f>
        <v>0</v>
      </c>
      <c r="K102" s="155"/>
      <c r="L102" s="159"/>
    </row>
    <row r="103" spans="2:12" s="10" customFormat="1" ht="19.899999999999999" customHeight="1">
      <c r="B103" s="154"/>
      <c r="C103" s="155"/>
      <c r="D103" s="156" t="s">
        <v>110</v>
      </c>
      <c r="E103" s="157"/>
      <c r="F103" s="157"/>
      <c r="G103" s="157"/>
      <c r="H103" s="157"/>
      <c r="I103" s="157"/>
      <c r="J103" s="158">
        <f>J585</f>
        <v>0</v>
      </c>
      <c r="K103" s="155"/>
      <c r="L103" s="159"/>
    </row>
    <row r="104" spans="2:12" s="10" customFormat="1" ht="19.899999999999999" customHeight="1">
      <c r="B104" s="154"/>
      <c r="C104" s="155"/>
      <c r="D104" s="156" t="s">
        <v>111</v>
      </c>
      <c r="E104" s="157"/>
      <c r="F104" s="157"/>
      <c r="G104" s="157"/>
      <c r="H104" s="157"/>
      <c r="I104" s="157"/>
      <c r="J104" s="158">
        <f>J602</f>
        <v>0</v>
      </c>
      <c r="K104" s="155"/>
      <c r="L104" s="159"/>
    </row>
    <row r="105" spans="2:12" s="10" customFormat="1" ht="19.899999999999999" customHeight="1">
      <c r="B105" s="154"/>
      <c r="C105" s="155"/>
      <c r="D105" s="156" t="s">
        <v>5371</v>
      </c>
      <c r="E105" s="157"/>
      <c r="F105" s="157"/>
      <c r="G105" s="157"/>
      <c r="H105" s="157"/>
      <c r="I105" s="157"/>
      <c r="J105" s="158">
        <f>J661</f>
        <v>0</v>
      </c>
      <c r="K105" s="155"/>
      <c r="L105" s="159"/>
    </row>
    <row r="106" spans="2:12" s="10" customFormat="1" ht="19.899999999999999" customHeight="1">
      <c r="B106" s="154"/>
      <c r="C106" s="155"/>
      <c r="D106" s="156" t="s">
        <v>112</v>
      </c>
      <c r="E106" s="157"/>
      <c r="F106" s="157"/>
      <c r="G106" s="157"/>
      <c r="H106" s="157"/>
      <c r="I106" s="157"/>
      <c r="J106" s="158">
        <f>J673</f>
        <v>0</v>
      </c>
      <c r="K106" s="155"/>
      <c r="L106" s="159"/>
    </row>
    <row r="107" spans="2:12" s="9" customFormat="1" ht="24.95" customHeight="1">
      <c r="B107" s="148"/>
      <c r="C107" s="149"/>
      <c r="D107" s="150" t="s">
        <v>113</v>
      </c>
      <c r="E107" s="151"/>
      <c r="F107" s="151"/>
      <c r="G107" s="151"/>
      <c r="H107" s="151"/>
      <c r="I107" s="151"/>
      <c r="J107" s="152">
        <f>J676</f>
        <v>0</v>
      </c>
      <c r="K107" s="149"/>
      <c r="L107" s="153"/>
    </row>
    <row r="108" spans="2:12" s="10" customFormat="1" ht="19.899999999999999" customHeight="1">
      <c r="B108" s="154"/>
      <c r="C108" s="155"/>
      <c r="D108" s="156" t="s">
        <v>114</v>
      </c>
      <c r="E108" s="157"/>
      <c r="F108" s="157"/>
      <c r="G108" s="157"/>
      <c r="H108" s="157"/>
      <c r="I108" s="157"/>
      <c r="J108" s="158">
        <f>J677</f>
        <v>0</v>
      </c>
      <c r="K108" s="155"/>
      <c r="L108" s="159"/>
    </row>
    <row r="109" spans="2:12" s="10" customFormat="1" ht="19.899999999999999" customHeight="1">
      <c r="B109" s="154"/>
      <c r="C109" s="155"/>
      <c r="D109" s="156" t="s">
        <v>115</v>
      </c>
      <c r="E109" s="157"/>
      <c r="F109" s="157"/>
      <c r="G109" s="157"/>
      <c r="H109" s="157"/>
      <c r="I109" s="157"/>
      <c r="J109" s="158">
        <f>J707</f>
        <v>0</v>
      </c>
      <c r="K109" s="155"/>
      <c r="L109" s="159"/>
    </row>
    <row r="110" spans="2:12" s="10" customFormat="1" ht="19.899999999999999" customHeight="1">
      <c r="B110" s="154"/>
      <c r="C110" s="155"/>
      <c r="D110" s="156" t="s">
        <v>116</v>
      </c>
      <c r="E110" s="157"/>
      <c r="F110" s="157"/>
      <c r="G110" s="157"/>
      <c r="H110" s="157"/>
      <c r="I110" s="157"/>
      <c r="J110" s="158">
        <f>J725</f>
        <v>0</v>
      </c>
      <c r="K110" s="155"/>
      <c r="L110" s="159"/>
    </row>
    <row r="111" spans="2:12" s="10" customFormat="1" ht="19.899999999999999" customHeight="1">
      <c r="B111" s="154"/>
      <c r="C111" s="155"/>
      <c r="D111" s="156" t="s">
        <v>5372</v>
      </c>
      <c r="E111" s="157"/>
      <c r="F111" s="157"/>
      <c r="G111" s="157"/>
      <c r="H111" s="157"/>
      <c r="I111" s="157"/>
      <c r="J111" s="158">
        <f>J763</f>
        <v>0</v>
      </c>
      <c r="K111" s="155"/>
      <c r="L111" s="159"/>
    </row>
    <row r="112" spans="2:12" s="10" customFormat="1" ht="19.899999999999999" customHeight="1">
      <c r="B112" s="154"/>
      <c r="C112" s="155"/>
      <c r="D112" s="156" t="s">
        <v>117</v>
      </c>
      <c r="E112" s="157"/>
      <c r="F112" s="157"/>
      <c r="G112" s="157"/>
      <c r="H112" s="157"/>
      <c r="I112" s="157"/>
      <c r="J112" s="158">
        <f>J769</f>
        <v>0</v>
      </c>
      <c r="K112" s="155"/>
      <c r="L112" s="159"/>
    </row>
    <row r="113" spans="2:12" s="10" customFormat="1" ht="19.899999999999999" customHeight="1">
      <c r="B113" s="154"/>
      <c r="C113" s="155"/>
      <c r="D113" s="156" t="s">
        <v>118</v>
      </c>
      <c r="E113" s="157"/>
      <c r="F113" s="157"/>
      <c r="G113" s="157"/>
      <c r="H113" s="157"/>
      <c r="I113" s="157"/>
      <c r="J113" s="158">
        <f>J800</f>
        <v>0</v>
      </c>
      <c r="K113" s="155"/>
      <c r="L113" s="159"/>
    </row>
    <row r="114" spans="2:12" s="10" customFormat="1" ht="19.899999999999999" customHeight="1">
      <c r="B114" s="154"/>
      <c r="C114" s="155"/>
      <c r="D114" s="156" t="s">
        <v>119</v>
      </c>
      <c r="E114" s="157"/>
      <c r="F114" s="157"/>
      <c r="G114" s="157"/>
      <c r="H114" s="157"/>
      <c r="I114" s="157"/>
      <c r="J114" s="158">
        <f>J838</f>
        <v>0</v>
      </c>
      <c r="K114" s="155"/>
      <c r="L114" s="159"/>
    </row>
    <row r="115" spans="2:12" s="10" customFormat="1" ht="19.899999999999999" customHeight="1">
      <c r="B115" s="154"/>
      <c r="C115" s="155"/>
      <c r="D115" s="156" t="s">
        <v>120</v>
      </c>
      <c r="E115" s="157"/>
      <c r="F115" s="157"/>
      <c r="G115" s="157"/>
      <c r="H115" s="157"/>
      <c r="I115" s="157"/>
      <c r="J115" s="158">
        <f>J859</f>
        <v>0</v>
      </c>
      <c r="K115" s="155"/>
      <c r="L115" s="159"/>
    </row>
    <row r="116" spans="2:12" s="10" customFormat="1" ht="19.899999999999999" customHeight="1">
      <c r="B116" s="154"/>
      <c r="C116" s="155"/>
      <c r="D116" s="156" t="s">
        <v>121</v>
      </c>
      <c r="E116" s="157"/>
      <c r="F116" s="157"/>
      <c r="G116" s="157"/>
      <c r="H116" s="157"/>
      <c r="I116" s="157"/>
      <c r="J116" s="158">
        <f>J866</f>
        <v>0</v>
      </c>
      <c r="K116" s="155"/>
      <c r="L116" s="159"/>
    </row>
    <row r="117" spans="2:12" s="10" customFormat="1" ht="19.899999999999999" customHeight="1">
      <c r="B117" s="154"/>
      <c r="C117" s="155"/>
      <c r="D117" s="156" t="s">
        <v>122</v>
      </c>
      <c r="E117" s="157"/>
      <c r="F117" s="157"/>
      <c r="G117" s="157"/>
      <c r="H117" s="157"/>
      <c r="I117" s="157"/>
      <c r="J117" s="158">
        <f>J923</f>
        <v>0</v>
      </c>
      <c r="K117" s="155"/>
      <c r="L117" s="159"/>
    </row>
    <row r="118" spans="2:12" s="10" customFormat="1" ht="19.899999999999999" customHeight="1">
      <c r="B118" s="154"/>
      <c r="C118" s="155"/>
      <c r="D118" s="156" t="s">
        <v>6643</v>
      </c>
      <c r="E118" s="157"/>
      <c r="F118" s="157"/>
      <c r="G118" s="157"/>
      <c r="H118" s="157"/>
      <c r="I118" s="157"/>
      <c r="J118" s="158">
        <f>J981</f>
        <v>0</v>
      </c>
      <c r="K118" s="155"/>
      <c r="L118" s="159"/>
    </row>
    <row r="119" spans="2:12" s="10" customFormat="1" ht="19.899999999999999" customHeight="1">
      <c r="B119" s="154"/>
      <c r="C119" s="155"/>
      <c r="D119" s="156" t="s">
        <v>125</v>
      </c>
      <c r="E119" s="157"/>
      <c r="F119" s="157"/>
      <c r="G119" s="157"/>
      <c r="H119" s="157"/>
      <c r="I119" s="157"/>
      <c r="J119" s="158">
        <f>J1037</f>
        <v>0</v>
      </c>
      <c r="K119" s="155"/>
      <c r="L119" s="159"/>
    </row>
    <row r="120" spans="2:12" s="10" customFormat="1" ht="19.899999999999999" customHeight="1">
      <c r="B120" s="154"/>
      <c r="C120" s="155"/>
      <c r="D120" s="156" t="s">
        <v>126</v>
      </c>
      <c r="E120" s="157"/>
      <c r="F120" s="157"/>
      <c r="G120" s="157"/>
      <c r="H120" s="157"/>
      <c r="I120" s="157"/>
      <c r="J120" s="158">
        <f>J1175</f>
        <v>0</v>
      </c>
      <c r="K120" s="155"/>
      <c r="L120" s="159"/>
    </row>
    <row r="121" spans="2:12" s="10" customFormat="1" ht="19.899999999999999" customHeight="1">
      <c r="B121" s="154"/>
      <c r="C121" s="155"/>
      <c r="D121" s="156" t="s">
        <v>127</v>
      </c>
      <c r="E121" s="157"/>
      <c r="F121" s="157"/>
      <c r="G121" s="157"/>
      <c r="H121" s="157"/>
      <c r="I121" s="157"/>
      <c r="J121" s="158">
        <f>J1313</f>
        <v>0</v>
      </c>
      <c r="K121" s="155"/>
      <c r="L121" s="159"/>
    </row>
    <row r="122" spans="2:12" s="10" customFormat="1" ht="19.899999999999999" customHeight="1">
      <c r="B122" s="154"/>
      <c r="C122" s="155"/>
      <c r="D122" s="156" t="s">
        <v>128</v>
      </c>
      <c r="E122" s="157"/>
      <c r="F122" s="157"/>
      <c r="G122" s="157"/>
      <c r="H122" s="157"/>
      <c r="I122" s="157"/>
      <c r="J122" s="158">
        <f>J1342</f>
        <v>0</v>
      </c>
      <c r="K122" s="155"/>
      <c r="L122" s="159"/>
    </row>
    <row r="123" spans="2:12" s="10" customFormat="1" ht="19.899999999999999" customHeight="1">
      <c r="B123" s="154"/>
      <c r="C123" s="155"/>
      <c r="D123" s="156" t="s">
        <v>129</v>
      </c>
      <c r="E123" s="157"/>
      <c r="F123" s="157"/>
      <c r="G123" s="157"/>
      <c r="H123" s="157"/>
      <c r="I123" s="157"/>
      <c r="J123" s="158">
        <f>J1357</f>
        <v>0</v>
      </c>
      <c r="K123" s="155"/>
      <c r="L123" s="159"/>
    </row>
    <row r="124" spans="2:12" s="10" customFormat="1" ht="19.899999999999999" customHeight="1">
      <c r="B124" s="154"/>
      <c r="C124" s="155"/>
      <c r="D124" s="156" t="s">
        <v>130</v>
      </c>
      <c r="E124" s="157"/>
      <c r="F124" s="157"/>
      <c r="G124" s="157"/>
      <c r="H124" s="157"/>
      <c r="I124" s="157"/>
      <c r="J124" s="158">
        <f>J1504</f>
        <v>0</v>
      </c>
      <c r="K124" s="155"/>
      <c r="L124" s="159"/>
    </row>
    <row r="125" spans="2:12" s="10" customFormat="1" ht="19.899999999999999" customHeight="1">
      <c r="B125" s="154"/>
      <c r="C125" s="155"/>
      <c r="D125" s="156" t="s">
        <v>131</v>
      </c>
      <c r="E125" s="157"/>
      <c r="F125" s="157"/>
      <c r="G125" s="157"/>
      <c r="H125" s="157"/>
      <c r="I125" s="157"/>
      <c r="J125" s="158">
        <f>J1611</f>
        <v>0</v>
      </c>
      <c r="K125" s="155"/>
      <c r="L125" s="159"/>
    </row>
    <row r="126" spans="2:12" s="10" customFormat="1" ht="19.899999999999999" customHeight="1">
      <c r="B126" s="154"/>
      <c r="C126" s="155"/>
      <c r="D126" s="156" t="s">
        <v>132</v>
      </c>
      <c r="E126" s="157"/>
      <c r="F126" s="157"/>
      <c r="G126" s="157"/>
      <c r="H126" s="157"/>
      <c r="I126" s="157"/>
      <c r="J126" s="158">
        <f>J1656</f>
        <v>0</v>
      </c>
      <c r="K126" s="155"/>
      <c r="L126" s="159"/>
    </row>
    <row r="127" spans="2:12" s="10" customFormat="1" ht="19.899999999999999" customHeight="1">
      <c r="B127" s="154"/>
      <c r="C127" s="155"/>
      <c r="D127" s="156" t="s">
        <v>133</v>
      </c>
      <c r="E127" s="157"/>
      <c r="F127" s="157"/>
      <c r="G127" s="157"/>
      <c r="H127" s="157"/>
      <c r="I127" s="157"/>
      <c r="J127" s="158">
        <f>J1669</f>
        <v>0</v>
      </c>
      <c r="K127" s="155"/>
      <c r="L127" s="159"/>
    </row>
    <row r="128" spans="2:12" s="10" customFormat="1" ht="19.899999999999999" customHeight="1">
      <c r="B128" s="154"/>
      <c r="C128" s="155"/>
      <c r="D128" s="156" t="s">
        <v>134</v>
      </c>
      <c r="E128" s="157"/>
      <c r="F128" s="157"/>
      <c r="G128" s="157"/>
      <c r="H128" s="157"/>
      <c r="I128" s="157"/>
      <c r="J128" s="158">
        <f>J1699</f>
        <v>0</v>
      </c>
      <c r="K128" s="155"/>
      <c r="L128" s="159"/>
    </row>
    <row r="129" spans="1:31" s="9" customFormat="1" ht="24.95" customHeight="1">
      <c r="B129" s="148"/>
      <c r="C129" s="149"/>
      <c r="D129" s="150" t="s">
        <v>135</v>
      </c>
      <c r="E129" s="151"/>
      <c r="F129" s="151"/>
      <c r="G129" s="151"/>
      <c r="H129" s="151"/>
      <c r="I129" s="151"/>
      <c r="J129" s="152">
        <f>J1709</f>
        <v>0</v>
      </c>
      <c r="K129" s="149"/>
      <c r="L129" s="153"/>
    </row>
    <row r="130" spans="1:31" s="10" customFormat="1" ht="19.899999999999999" customHeight="1">
      <c r="B130" s="154"/>
      <c r="C130" s="155"/>
      <c r="D130" s="156" t="s">
        <v>136</v>
      </c>
      <c r="E130" s="157"/>
      <c r="F130" s="157"/>
      <c r="G130" s="157"/>
      <c r="H130" s="157"/>
      <c r="I130" s="157"/>
      <c r="J130" s="158">
        <f>J1710</f>
        <v>0</v>
      </c>
      <c r="K130" s="155"/>
      <c r="L130" s="159"/>
    </row>
    <row r="131" spans="1:31" s="9" customFormat="1" ht="24.95" customHeight="1">
      <c r="B131" s="148"/>
      <c r="C131" s="149"/>
      <c r="D131" s="150" t="s">
        <v>137</v>
      </c>
      <c r="E131" s="151"/>
      <c r="F131" s="151"/>
      <c r="G131" s="151"/>
      <c r="H131" s="151"/>
      <c r="I131" s="151"/>
      <c r="J131" s="152">
        <f>J1712</f>
        <v>0</v>
      </c>
      <c r="K131" s="149"/>
      <c r="L131" s="153"/>
    </row>
    <row r="132" spans="1:31" s="9" customFormat="1" ht="24.95" customHeight="1">
      <c r="B132" s="148"/>
      <c r="C132" s="149"/>
      <c r="D132" s="150" t="s">
        <v>138</v>
      </c>
      <c r="E132" s="151"/>
      <c r="F132" s="151"/>
      <c r="G132" s="151"/>
      <c r="H132" s="151"/>
      <c r="I132" s="151"/>
      <c r="J132" s="152">
        <f>J1716</f>
        <v>0</v>
      </c>
      <c r="K132" s="149"/>
      <c r="L132" s="153"/>
    </row>
    <row r="133" spans="1:31" s="10" customFormat="1" ht="19.899999999999999" customHeight="1">
      <c r="B133" s="154"/>
      <c r="C133" s="155"/>
      <c r="D133" s="156" t="s">
        <v>139</v>
      </c>
      <c r="E133" s="157"/>
      <c r="F133" s="157"/>
      <c r="G133" s="157"/>
      <c r="H133" s="157"/>
      <c r="I133" s="157"/>
      <c r="J133" s="158">
        <f>J1717</f>
        <v>0</v>
      </c>
      <c r="K133" s="155"/>
      <c r="L133" s="159"/>
    </row>
    <row r="134" spans="1:31" s="10" customFormat="1" ht="19.899999999999999" customHeight="1">
      <c r="B134" s="154"/>
      <c r="C134" s="155"/>
      <c r="D134" s="156" t="s">
        <v>140</v>
      </c>
      <c r="E134" s="157"/>
      <c r="F134" s="157"/>
      <c r="G134" s="157"/>
      <c r="H134" s="157"/>
      <c r="I134" s="157"/>
      <c r="J134" s="158">
        <f>J1721</f>
        <v>0</v>
      </c>
      <c r="K134" s="155"/>
      <c r="L134" s="159"/>
    </row>
    <row r="135" spans="1:31" s="10" customFormat="1" ht="19.899999999999999" customHeight="1">
      <c r="B135" s="154"/>
      <c r="C135" s="155"/>
      <c r="D135" s="156" t="s">
        <v>141</v>
      </c>
      <c r="E135" s="157"/>
      <c r="F135" s="157"/>
      <c r="G135" s="157"/>
      <c r="H135" s="157"/>
      <c r="I135" s="157"/>
      <c r="J135" s="158">
        <f>J1725</f>
        <v>0</v>
      </c>
      <c r="K135" s="155"/>
      <c r="L135" s="159"/>
    </row>
    <row r="136" spans="1:31" s="10" customFormat="1" ht="19.899999999999999" customHeight="1">
      <c r="B136" s="154"/>
      <c r="C136" s="155"/>
      <c r="D136" s="156" t="s">
        <v>142</v>
      </c>
      <c r="E136" s="157"/>
      <c r="F136" s="157"/>
      <c r="G136" s="157"/>
      <c r="H136" s="157"/>
      <c r="I136" s="157"/>
      <c r="J136" s="158">
        <f>J1728</f>
        <v>0</v>
      </c>
      <c r="K136" s="155"/>
      <c r="L136" s="159"/>
    </row>
    <row r="137" spans="1:31" s="2" customFormat="1" ht="21.7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6.95" customHeight="1">
      <c r="A138" s="35"/>
      <c r="B138" s="55"/>
      <c r="C138" s="56"/>
      <c r="D138" s="56"/>
      <c r="E138" s="56"/>
      <c r="F138" s="56"/>
      <c r="G138" s="56"/>
      <c r="H138" s="56"/>
      <c r="I138" s="56"/>
      <c r="J138" s="56"/>
      <c r="K138" s="56"/>
      <c r="L138" s="52"/>
      <c r="S138" s="35"/>
      <c r="T138" s="35"/>
      <c r="U138" s="35"/>
      <c r="V138" s="35"/>
      <c r="W138" s="35"/>
      <c r="X138" s="35"/>
      <c r="Y138" s="35"/>
      <c r="Z138" s="35"/>
      <c r="AA138" s="35"/>
      <c r="AB138" s="35"/>
      <c r="AC138" s="35"/>
      <c r="AD138" s="35"/>
      <c r="AE138" s="35"/>
    </row>
    <row r="142" spans="1:31" s="2" customFormat="1" ht="6.95" customHeight="1">
      <c r="A142" s="35"/>
      <c r="B142" s="57"/>
      <c r="C142" s="58"/>
      <c r="D142" s="58"/>
      <c r="E142" s="58"/>
      <c r="F142" s="58"/>
      <c r="G142" s="58"/>
      <c r="H142" s="58"/>
      <c r="I142" s="58"/>
      <c r="J142" s="58"/>
      <c r="K142" s="58"/>
      <c r="L142" s="52"/>
      <c r="S142" s="35"/>
      <c r="T142" s="35"/>
      <c r="U142" s="35"/>
      <c r="V142" s="35"/>
      <c r="W142" s="35"/>
      <c r="X142" s="35"/>
      <c r="Y142" s="35"/>
      <c r="Z142" s="35"/>
      <c r="AA142" s="35"/>
      <c r="AB142" s="35"/>
      <c r="AC142" s="35"/>
      <c r="AD142" s="35"/>
      <c r="AE142" s="35"/>
    </row>
    <row r="143" spans="1:31" s="2" customFormat="1" ht="24.95" customHeight="1">
      <c r="A143" s="35"/>
      <c r="B143" s="36"/>
      <c r="C143" s="24" t="s">
        <v>143</v>
      </c>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6.95" customHeight="1">
      <c r="A144" s="35"/>
      <c r="B144" s="36"/>
      <c r="C144" s="37"/>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16</v>
      </c>
      <c r="D145" s="37"/>
      <c r="E145" s="37"/>
      <c r="F145" s="37"/>
      <c r="G145" s="37"/>
      <c r="H145" s="37"/>
      <c r="I145" s="37"/>
      <c r="J145" s="37"/>
      <c r="K145" s="37"/>
      <c r="L145" s="52"/>
      <c r="S145" s="35"/>
      <c r="T145" s="35"/>
      <c r="U145" s="35"/>
      <c r="V145" s="35"/>
      <c r="W145" s="35"/>
      <c r="X145" s="35"/>
      <c r="Y145" s="35"/>
      <c r="Z145" s="35"/>
      <c r="AA145" s="35"/>
      <c r="AB145" s="35"/>
      <c r="AC145" s="35"/>
      <c r="AD145" s="35"/>
      <c r="AE145" s="35"/>
    </row>
    <row r="146" spans="1:65" s="2" customFormat="1" ht="26.25" customHeight="1">
      <c r="A146" s="35"/>
      <c r="B146" s="36"/>
      <c r="C146" s="37"/>
      <c r="D146" s="37"/>
      <c r="E146" s="309" t="str">
        <f>E7</f>
        <v>15720 Tachov stavební úpravy a přístavba společenského sálu areálu Mže</v>
      </c>
      <c r="F146" s="310"/>
      <c r="G146" s="310"/>
      <c r="H146" s="310"/>
      <c r="I146" s="37"/>
      <c r="J146" s="37"/>
      <c r="K146" s="37"/>
      <c r="L146" s="52"/>
      <c r="S146" s="35"/>
      <c r="T146" s="35"/>
      <c r="U146" s="35"/>
      <c r="V146" s="35"/>
      <c r="W146" s="35"/>
      <c r="X146" s="35"/>
      <c r="Y146" s="35"/>
      <c r="Z146" s="35"/>
      <c r="AA146" s="35"/>
      <c r="AB146" s="35"/>
      <c r="AC146" s="35"/>
      <c r="AD146" s="35"/>
      <c r="AE146" s="35"/>
    </row>
    <row r="147" spans="1:65" s="2" customFormat="1" ht="12" customHeight="1">
      <c r="A147" s="35"/>
      <c r="B147" s="36"/>
      <c r="C147" s="30" t="s">
        <v>96</v>
      </c>
      <c r="D147" s="37"/>
      <c r="E147" s="37"/>
      <c r="F147" s="37"/>
      <c r="G147" s="37"/>
      <c r="H147" s="37"/>
      <c r="I147" s="37"/>
      <c r="J147" s="37"/>
      <c r="K147" s="37"/>
      <c r="L147" s="52"/>
      <c r="S147" s="35"/>
      <c r="T147" s="35"/>
      <c r="U147" s="35"/>
      <c r="V147" s="35"/>
      <c r="W147" s="35"/>
      <c r="X147" s="35"/>
      <c r="Y147" s="35"/>
      <c r="Z147" s="35"/>
      <c r="AA147" s="35"/>
      <c r="AB147" s="35"/>
      <c r="AC147" s="35"/>
      <c r="AD147" s="35"/>
      <c r="AE147" s="35"/>
    </row>
    <row r="148" spans="1:65" s="2" customFormat="1" ht="16.5" customHeight="1">
      <c r="A148" s="35"/>
      <c r="B148" s="36"/>
      <c r="C148" s="37"/>
      <c r="D148" s="37"/>
      <c r="E148" s="261" t="str">
        <f>E9</f>
        <v>03 - SO 03 Etapa 3</v>
      </c>
      <c r="F148" s="311"/>
      <c r="G148" s="311"/>
      <c r="H148" s="311"/>
      <c r="I148" s="37"/>
      <c r="J148" s="37"/>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37"/>
      <c r="J149" s="37"/>
      <c r="K149" s="37"/>
      <c r="L149" s="52"/>
      <c r="S149" s="35"/>
      <c r="T149" s="35"/>
      <c r="U149" s="35"/>
      <c r="V149" s="35"/>
      <c r="W149" s="35"/>
      <c r="X149" s="35"/>
      <c r="Y149" s="35"/>
      <c r="Z149" s="35"/>
      <c r="AA149" s="35"/>
      <c r="AB149" s="35"/>
      <c r="AC149" s="35"/>
      <c r="AD149" s="35"/>
      <c r="AE149" s="35"/>
    </row>
    <row r="150" spans="1:65" s="2" customFormat="1" ht="12" customHeight="1">
      <c r="A150" s="35"/>
      <c r="B150" s="36"/>
      <c r="C150" s="30" t="s">
        <v>21</v>
      </c>
      <c r="D150" s="37"/>
      <c r="E150" s="37"/>
      <c r="F150" s="28" t="str">
        <f>F12</f>
        <v xml:space="preserve"> </v>
      </c>
      <c r="G150" s="37"/>
      <c r="H150" s="37"/>
      <c r="I150" s="30" t="s">
        <v>23</v>
      </c>
      <c r="J150" s="67" t="str">
        <f>IF(J12="","",J12)</f>
        <v>12. 11. 2020</v>
      </c>
      <c r="K150" s="37"/>
      <c r="L150" s="52"/>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27</v>
      </c>
      <c r="D152" s="37"/>
      <c r="E152" s="37"/>
      <c r="F152" s="28" t="str">
        <f>E15</f>
        <v xml:space="preserve"> </v>
      </c>
      <c r="G152" s="37"/>
      <c r="H152" s="37"/>
      <c r="I152" s="30" t="s">
        <v>33</v>
      </c>
      <c r="J152" s="33" t="str">
        <f>E21</f>
        <v xml:space="preserve"> </v>
      </c>
      <c r="K152" s="37"/>
      <c r="L152" s="52"/>
      <c r="S152" s="35"/>
      <c r="T152" s="35"/>
      <c r="U152" s="35"/>
      <c r="V152" s="35"/>
      <c r="W152" s="35"/>
      <c r="X152" s="35"/>
      <c r="Y152" s="35"/>
      <c r="Z152" s="35"/>
      <c r="AA152" s="35"/>
      <c r="AB152" s="35"/>
      <c r="AC152" s="35"/>
      <c r="AD152" s="35"/>
      <c r="AE152" s="35"/>
    </row>
    <row r="153" spans="1:65" s="2" customFormat="1" ht="15.2" customHeight="1">
      <c r="A153" s="35"/>
      <c r="B153" s="36"/>
      <c r="C153" s="30" t="s">
        <v>30</v>
      </c>
      <c r="D153" s="37"/>
      <c r="E153" s="37"/>
      <c r="F153" s="28" t="str">
        <f>IF(E18="","",E18)</f>
        <v>Vyplň údaj</v>
      </c>
      <c r="G153" s="37"/>
      <c r="H153" s="37"/>
      <c r="I153" s="30" t="s">
        <v>34</v>
      </c>
      <c r="J153" s="33" t="str">
        <f>E24</f>
        <v xml:space="preserve"> </v>
      </c>
      <c r="K153" s="37"/>
      <c r="L153" s="52"/>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37"/>
      <c r="J154" s="37"/>
      <c r="K154" s="37"/>
      <c r="L154" s="52"/>
      <c r="S154" s="35"/>
      <c r="T154" s="35"/>
      <c r="U154" s="35"/>
      <c r="V154" s="35"/>
      <c r="W154" s="35"/>
      <c r="X154" s="35"/>
      <c r="Y154" s="35"/>
      <c r="Z154" s="35"/>
      <c r="AA154" s="35"/>
      <c r="AB154" s="35"/>
      <c r="AC154" s="35"/>
      <c r="AD154" s="35"/>
      <c r="AE154" s="35"/>
    </row>
    <row r="155" spans="1:65" s="11" customFormat="1" ht="29.25" customHeight="1">
      <c r="A155" s="160"/>
      <c r="B155" s="161"/>
      <c r="C155" s="162" t="s">
        <v>144</v>
      </c>
      <c r="D155" s="163" t="s">
        <v>61</v>
      </c>
      <c r="E155" s="163" t="s">
        <v>57</v>
      </c>
      <c r="F155" s="163" t="s">
        <v>58</v>
      </c>
      <c r="G155" s="163" t="s">
        <v>145</v>
      </c>
      <c r="H155" s="163" t="s">
        <v>146</v>
      </c>
      <c r="I155" s="163" t="s">
        <v>147</v>
      </c>
      <c r="J155" s="163" t="s">
        <v>100</v>
      </c>
      <c r="K155" s="164" t="s">
        <v>148</v>
      </c>
      <c r="L155" s="165"/>
      <c r="M155" s="76" t="s">
        <v>1</v>
      </c>
      <c r="N155" s="77" t="s">
        <v>40</v>
      </c>
      <c r="O155" s="77" t="s">
        <v>149</v>
      </c>
      <c r="P155" s="77" t="s">
        <v>150</v>
      </c>
      <c r="Q155" s="77" t="s">
        <v>151</v>
      </c>
      <c r="R155" s="77" t="s">
        <v>152</v>
      </c>
      <c r="S155" s="77" t="s">
        <v>153</v>
      </c>
      <c r="T155" s="78" t="s">
        <v>154</v>
      </c>
      <c r="U155" s="160"/>
      <c r="V155" s="160"/>
      <c r="W155" s="160"/>
      <c r="X155" s="160"/>
      <c r="Y155" s="160"/>
      <c r="Z155" s="160"/>
      <c r="AA155" s="160"/>
      <c r="AB155" s="160"/>
      <c r="AC155" s="160"/>
      <c r="AD155" s="160"/>
      <c r="AE155" s="160"/>
    </row>
    <row r="156" spans="1:65" s="2" customFormat="1" ht="22.9" customHeight="1">
      <c r="A156" s="35"/>
      <c r="B156" s="36"/>
      <c r="C156" s="83" t="s">
        <v>155</v>
      </c>
      <c r="D156" s="37"/>
      <c r="E156" s="37"/>
      <c r="F156" s="37"/>
      <c r="G156" s="37"/>
      <c r="H156" s="37"/>
      <c r="I156" s="37"/>
      <c r="J156" s="166">
        <f>BK156</f>
        <v>0</v>
      </c>
      <c r="K156" s="37"/>
      <c r="L156" s="40"/>
      <c r="M156" s="79"/>
      <c r="N156" s="167"/>
      <c r="O156" s="80"/>
      <c r="P156" s="168">
        <f>P157+P676+P1709+P1712+P1716</f>
        <v>0</v>
      </c>
      <c r="Q156" s="80"/>
      <c r="R156" s="168">
        <f>R157+R676+R1709+R1712+R1716</f>
        <v>1224.2325781</v>
      </c>
      <c r="S156" s="80"/>
      <c r="T156" s="169">
        <f>T157+T676+T1709+T1712+T1716</f>
        <v>36.446779999999997</v>
      </c>
      <c r="U156" s="35"/>
      <c r="V156" s="35"/>
      <c r="W156" s="35"/>
      <c r="X156" s="35"/>
      <c r="Y156" s="35"/>
      <c r="Z156" s="35"/>
      <c r="AA156" s="35"/>
      <c r="AB156" s="35"/>
      <c r="AC156" s="35"/>
      <c r="AD156" s="35"/>
      <c r="AE156" s="35"/>
      <c r="AT156" s="18" t="s">
        <v>75</v>
      </c>
      <c r="AU156" s="18" t="s">
        <v>102</v>
      </c>
      <c r="BK156" s="170">
        <f>BK157+BK676+BK1709+BK1712+BK1716</f>
        <v>0</v>
      </c>
    </row>
    <row r="157" spans="1:65" s="12" customFormat="1" ht="25.9" customHeight="1">
      <c r="B157" s="171"/>
      <c r="C157" s="172"/>
      <c r="D157" s="173" t="s">
        <v>75</v>
      </c>
      <c r="E157" s="174" t="s">
        <v>156</v>
      </c>
      <c r="F157" s="174" t="s">
        <v>157</v>
      </c>
      <c r="G157" s="172"/>
      <c r="H157" s="172"/>
      <c r="I157" s="175"/>
      <c r="J157" s="176">
        <f>BK157</f>
        <v>0</v>
      </c>
      <c r="K157" s="172"/>
      <c r="L157" s="177"/>
      <c r="M157" s="178"/>
      <c r="N157" s="179"/>
      <c r="O157" s="179"/>
      <c r="P157" s="180">
        <f>P158+P226+P278+P332+P419+P585+P602+P661+P673</f>
        <v>0</v>
      </c>
      <c r="Q157" s="179"/>
      <c r="R157" s="180">
        <f>R158+R226+R278+R332+R419+R585+R602+R661+R673</f>
        <v>1168.0936755</v>
      </c>
      <c r="S157" s="179"/>
      <c r="T157" s="181">
        <f>T158+T226+T278+T332+T419+T585+T602+T661+T673</f>
        <v>34.356079999999999</v>
      </c>
      <c r="AR157" s="182" t="s">
        <v>8</v>
      </c>
      <c r="AT157" s="183" t="s">
        <v>75</v>
      </c>
      <c r="AU157" s="183" t="s">
        <v>76</v>
      </c>
      <c r="AY157" s="182" t="s">
        <v>158</v>
      </c>
      <c r="BK157" s="184">
        <f>BK158+BK226+BK278+BK332+BK419+BK585+BK602+BK661+BK673</f>
        <v>0</v>
      </c>
    </row>
    <row r="158" spans="1:65" s="12" customFormat="1" ht="22.9" customHeight="1">
      <c r="B158" s="171"/>
      <c r="C158" s="172"/>
      <c r="D158" s="173" t="s">
        <v>75</v>
      </c>
      <c r="E158" s="185" t="s">
        <v>8</v>
      </c>
      <c r="F158" s="185" t="s">
        <v>159</v>
      </c>
      <c r="G158" s="172"/>
      <c r="H158" s="172"/>
      <c r="I158" s="175"/>
      <c r="J158" s="186">
        <f>BK158</f>
        <v>0</v>
      </c>
      <c r="K158" s="172"/>
      <c r="L158" s="177"/>
      <c r="M158" s="178"/>
      <c r="N158" s="179"/>
      <c r="O158" s="179"/>
      <c r="P158" s="180">
        <f>SUM(P159:P225)</f>
        <v>0</v>
      </c>
      <c r="Q158" s="179"/>
      <c r="R158" s="180">
        <f>SUM(R159:R225)</f>
        <v>47.16</v>
      </c>
      <c r="S158" s="179"/>
      <c r="T158" s="181">
        <f>SUM(T159:T225)</f>
        <v>0</v>
      </c>
      <c r="AR158" s="182" t="s">
        <v>8</v>
      </c>
      <c r="AT158" s="183" t="s">
        <v>75</v>
      </c>
      <c r="AU158" s="183" t="s">
        <v>8</v>
      </c>
      <c r="AY158" s="182" t="s">
        <v>158</v>
      </c>
      <c r="BK158" s="184">
        <f>SUM(BK159:BK225)</f>
        <v>0</v>
      </c>
    </row>
    <row r="159" spans="1:65" s="2" customFormat="1" ht="36">
      <c r="A159" s="35"/>
      <c r="B159" s="36"/>
      <c r="C159" s="187" t="s">
        <v>8</v>
      </c>
      <c r="D159" s="187" t="s">
        <v>160</v>
      </c>
      <c r="E159" s="188" t="s">
        <v>171</v>
      </c>
      <c r="F159" s="189" t="s">
        <v>172</v>
      </c>
      <c r="G159" s="190" t="s">
        <v>173</v>
      </c>
      <c r="H159" s="191">
        <v>24.5</v>
      </c>
      <c r="I159" s="192"/>
      <c r="J159" s="191">
        <f>ROUND(I159*H159,0)</f>
        <v>0</v>
      </c>
      <c r="K159" s="189" t="s">
        <v>164</v>
      </c>
      <c r="L159" s="40"/>
      <c r="M159" s="193" t="s">
        <v>1</v>
      </c>
      <c r="N159" s="194" t="s">
        <v>41</v>
      </c>
      <c r="O159" s="72"/>
      <c r="P159" s="195">
        <f>O159*H159</f>
        <v>0</v>
      </c>
      <c r="Q159" s="195">
        <v>0</v>
      </c>
      <c r="R159" s="195">
        <f>Q159*H159</f>
        <v>0</v>
      </c>
      <c r="S159" s="195">
        <v>0</v>
      </c>
      <c r="T159" s="196">
        <f>S159*H159</f>
        <v>0</v>
      </c>
      <c r="U159" s="35"/>
      <c r="V159" s="35"/>
      <c r="W159" s="35"/>
      <c r="X159" s="35"/>
      <c r="Y159" s="35"/>
      <c r="Z159" s="35"/>
      <c r="AA159" s="35"/>
      <c r="AB159" s="35"/>
      <c r="AC159" s="35"/>
      <c r="AD159" s="35"/>
      <c r="AE159" s="35"/>
      <c r="AR159" s="197" t="s">
        <v>165</v>
      </c>
      <c r="AT159" s="197" t="s">
        <v>160</v>
      </c>
      <c r="AU159" s="197" t="s">
        <v>85</v>
      </c>
      <c r="AY159" s="18" t="s">
        <v>158</v>
      </c>
      <c r="BE159" s="198">
        <f>IF(N159="základní",J159,0)</f>
        <v>0</v>
      </c>
      <c r="BF159" s="198">
        <f>IF(N159="snížená",J159,0)</f>
        <v>0</v>
      </c>
      <c r="BG159" s="198">
        <f>IF(N159="zákl. přenesená",J159,0)</f>
        <v>0</v>
      </c>
      <c r="BH159" s="198">
        <f>IF(N159="sníž. přenesená",J159,0)</f>
        <v>0</v>
      </c>
      <c r="BI159" s="198">
        <f>IF(N159="nulová",J159,0)</f>
        <v>0</v>
      </c>
      <c r="BJ159" s="18" t="s">
        <v>8</v>
      </c>
      <c r="BK159" s="198">
        <f>ROUND(I159*H159,0)</f>
        <v>0</v>
      </c>
      <c r="BL159" s="18" t="s">
        <v>165</v>
      </c>
      <c r="BM159" s="197" t="s">
        <v>6644</v>
      </c>
    </row>
    <row r="160" spans="1:65" s="2" customFormat="1" ht="324">
      <c r="A160" s="35"/>
      <c r="B160" s="36"/>
      <c r="C160" s="37"/>
      <c r="D160" s="199" t="s">
        <v>167</v>
      </c>
      <c r="E160" s="37"/>
      <c r="F160" s="200" t="s">
        <v>175</v>
      </c>
      <c r="G160" s="37"/>
      <c r="H160" s="37"/>
      <c r="I160" s="201"/>
      <c r="J160" s="37"/>
      <c r="K160" s="37"/>
      <c r="L160" s="40"/>
      <c r="M160" s="202"/>
      <c r="N160" s="203"/>
      <c r="O160" s="72"/>
      <c r="P160" s="72"/>
      <c r="Q160" s="72"/>
      <c r="R160" s="72"/>
      <c r="S160" s="72"/>
      <c r="T160" s="73"/>
      <c r="U160" s="35"/>
      <c r="V160" s="35"/>
      <c r="W160" s="35"/>
      <c r="X160" s="35"/>
      <c r="Y160" s="35"/>
      <c r="Z160" s="35"/>
      <c r="AA160" s="35"/>
      <c r="AB160" s="35"/>
      <c r="AC160" s="35"/>
      <c r="AD160" s="35"/>
      <c r="AE160" s="35"/>
      <c r="AT160" s="18" t="s">
        <v>167</v>
      </c>
      <c r="AU160" s="18" t="s">
        <v>85</v>
      </c>
    </row>
    <row r="161" spans="1:65" s="13" customFormat="1" ht="11.25">
      <c r="B161" s="204"/>
      <c r="C161" s="205"/>
      <c r="D161" s="199" t="s">
        <v>169</v>
      </c>
      <c r="E161" s="206" t="s">
        <v>1</v>
      </c>
      <c r="F161" s="207" t="s">
        <v>6645</v>
      </c>
      <c r="G161" s="205"/>
      <c r="H161" s="208">
        <v>24.5</v>
      </c>
      <c r="I161" s="209"/>
      <c r="J161" s="205"/>
      <c r="K161" s="205"/>
      <c r="L161" s="210"/>
      <c r="M161" s="211"/>
      <c r="N161" s="212"/>
      <c r="O161" s="212"/>
      <c r="P161" s="212"/>
      <c r="Q161" s="212"/>
      <c r="R161" s="212"/>
      <c r="S161" s="212"/>
      <c r="T161" s="213"/>
      <c r="AT161" s="214" t="s">
        <v>169</v>
      </c>
      <c r="AU161" s="214" t="s">
        <v>85</v>
      </c>
      <c r="AV161" s="13" t="s">
        <v>85</v>
      </c>
      <c r="AW161" s="13" t="s">
        <v>32</v>
      </c>
      <c r="AX161" s="13" t="s">
        <v>8</v>
      </c>
      <c r="AY161" s="214" t="s">
        <v>158</v>
      </c>
    </row>
    <row r="162" spans="1:65" s="2" customFormat="1" ht="48">
      <c r="A162" s="35"/>
      <c r="B162" s="36"/>
      <c r="C162" s="187" t="s">
        <v>85</v>
      </c>
      <c r="D162" s="187" t="s">
        <v>160</v>
      </c>
      <c r="E162" s="188" t="s">
        <v>178</v>
      </c>
      <c r="F162" s="189" t="s">
        <v>179</v>
      </c>
      <c r="G162" s="190" t="s">
        <v>173</v>
      </c>
      <c r="H162" s="191">
        <v>232.24</v>
      </c>
      <c r="I162" s="192"/>
      <c r="J162" s="191">
        <f>ROUND(I162*H162,0)</f>
        <v>0</v>
      </c>
      <c r="K162" s="189" t="s">
        <v>164</v>
      </c>
      <c r="L162" s="40"/>
      <c r="M162" s="193" t="s">
        <v>1</v>
      </c>
      <c r="N162" s="194" t="s">
        <v>41</v>
      </c>
      <c r="O162" s="72"/>
      <c r="P162" s="195">
        <f>O162*H162</f>
        <v>0</v>
      </c>
      <c r="Q162" s="195">
        <v>0</v>
      </c>
      <c r="R162" s="195">
        <f>Q162*H162</f>
        <v>0</v>
      </c>
      <c r="S162" s="195">
        <v>0</v>
      </c>
      <c r="T162" s="196">
        <f>S162*H162</f>
        <v>0</v>
      </c>
      <c r="U162" s="35"/>
      <c r="V162" s="35"/>
      <c r="W162" s="35"/>
      <c r="X162" s="35"/>
      <c r="Y162" s="35"/>
      <c r="Z162" s="35"/>
      <c r="AA162" s="35"/>
      <c r="AB162" s="35"/>
      <c r="AC162" s="35"/>
      <c r="AD162" s="35"/>
      <c r="AE162" s="35"/>
      <c r="AR162" s="197" t="s">
        <v>165</v>
      </c>
      <c r="AT162" s="197" t="s">
        <v>160</v>
      </c>
      <c r="AU162" s="197" t="s">
        <v>85</v>
      </c>
      <c r="AY162" s="18" t="s">
        <v>158</v>
      </c>
      <c r="BE162" s="198">
        <f>IF(N162="základní",J162,0)</f>
        <v>0</v>
      </c>
      <c r="BF162" s="198">
        <f>IF(N162="snížená",J162,0)</f>
        <v>0</v>
      </c>
      <c r="BG162" s="198">
        <f>IF(N162="zákl. přenesená",J162,0)</f>
        <v>0</v>
      </c>
      <c r="BH162" s="198">
        <f>IF(N162="sníž. přenesená",J162,0)</f>
        <v>0</v>
      </c>
      <c r="BI162" s="198">
        <f>IF(N162="nulová",J162,0)</f>
        <v>0</v>
      </c>
      <c r="BJ162" s="18" t="s">
        <v>8</v>
      </c>
      <c r="BK162" s="198">
        <f>ROUND(I162*H162,0)</f>
        <v>0</v>
      </c>
      <c r="BL162" s="18" t="s">
        <v>165</v>
      </c>
      <c r="BM162" s="197" t="s">
        <v>6646</v>
      </c>
    </row>
    <row r="163" spans="1:65" s="2" customFormat="1" ht="54">
      <c r="A163" s="35"/>
      <c r="B163" s="36"/>
      <c r="C163" s="37"/>
      <c r="D163" s="199" t="s">
        <v>167</v>
      </c>
      <c r="E163" s="37"/>
      <c r="F163" s="200" t="s">
        <v>181</v>
      </c>
      <c r="G163" s="37"/>
      <c r="H163" s="37"/>
      <c r="I163" s="201"/>
      <c r="J163" s="37"/>
      <c r="K163" s="37"/>
      <c r="L163" s="40"/>
      <c r="M163" s="202"/>
      <c r="N163" s="203"/>
      <c r="O163" s="72"/>
      <c r="P163" s="72"/>
      <c r="Q163" s="72"/>
      <c r="R163" s="72"/>
      <c r="S163" s="72"/>
      <c r="T163" s="73"/>
      <c r="U163" s="35"/>
      <c r="V163" s="35"/>
      <c r="W163" s="35"/>
      <c r="X163" s="35"/>
      <c r="Y163" s="35"/>
      <c r="Z163" s="35"/>
      <c r="AA163" s="35"/>
      <c r="AB163" s="35"/>
      <c r="AC163" s="35"/>
      <c r="AD163" s="35"/>
      <c r="AE163" s="35"/>
      <c r="AT163" s="18" t="s">
        <v>167</v>
      </c>
      <c r="AU163" s="18" t="s">
        <v>85</v>
      </c>
    </row>
    <row r="164" spans="1:65" s="14" customFormat="1" ht="11.25">
      <c r="B164" s="215"/>
      <c r="C164" s="216"/>
      <c r="D164" s="199" t="s">
        <v>169</v>
      </c>
      <c r="E164" s="217" t="s">
        <v>1</v>
      </c>
      <c r="F164" s="218" t="s">
        <v>6647</v>
      </c>
      <c r="G164" s="216"/>
      <c r="H164" s="217" t="s">
        <v>1</v>
      </c>
      <c r="I164" s="219"/>
      <c r="J164" s="216"/>
      <c r="K164" s="216"/>
      <c r="L164" s="220"/>
      <c r="M164" s="221"/>
      <c r="N164" s="222"/>
      <c r="O164" s="222"/>
      <c r="P164" s="222"/>
      <c r="Q164" s="222"/>
      <c r="R164" s="222"/>
      <c r="S164" s="222"/>
      <c r="T164" s="223"/>
      <c r="AT164" s="224" t="s">
        <v>169</v>
      </c>
      <c r="AU164" s="224" t="s">
        <v>85</v>
      </c>
      <c r="AV164" s="14" t="s">
        <v>8</v>
      </c>
      <c r="AW164" s="14" t="s">
        <v>32</v>
      </c>
      <c r="AX164" s="14" t="s">
        <v>76</v>
      </c>
      <c r="AY164" s="224" t="s">
        <v>158</v>
      </c>
    </row>
    <row r="165" spans="1:65" s="13" customFormat="1" ht="11.25">
      <c r="B165" s="204"/>
      <c r="C165" s="205"/>
      <c r="D165" s="199" t="s">
        <v>169</v>
      </c>
      <c r="E165" s="206" t="s">
        <v>1</v>
      </c>
      <c r="F165" s="207" t="s">
        <v>6648</v>
      </c>
      <c r="G165" s="205"/>
      <c r="H165" s="208">
        <v>232.24</v>
      </c>
      <c r="I165" s="209"/>
      <c r="J165" s="205"/>
      <c r="K165" s="205"/>
      <c r="L165" s="210"/>
      <c r="M165" s="211"/>
      <c r="N165" s="212"/>
      <c r="O165" s="212"/>
      <c r="P165" s="212"/>
      <c r="Q165" s="212"/>
      <c r="R165" s="212"/>
      <c r="S165" s="212"/>
      <c r="T165" s="213"/>
      <c r="AT165" s="214" t="s">
        <v>169</v>
      </c>
      <c r="AU165" s="214" t="s">
        <v>85</v>
      </c>
      <c r="AV165" s="13" t="s">
        <v>85</v>
      </c>
      <c r="AW165" s="13" t="s">
        <v>32</v>
      </c>
      <c r="AX165" s="13" t="s">
        <v>8</v>
      </c>
      <c r="AY165" s="214" t="s">
        <v>158</v>
      </c>
    </row>
    <row r="166" spans="1:65" s="2" customFormat="1" ht="48">
      <c r="A166" s="35"/>
      <c r="B166" s="36"/>
      <c r="C166" s="187" t="s">
        <v>177</v>
      </c>
      <c r="D166" s="187" t="s">
        <v>160</v>
      </c>
      <c r="E166" s="188" t="s">
        <v>190</v>
      </c>
      <c r="F166" s="189" t="s">
        <v>191</v>
      </c>
      <c r="G166" s="190" t="s">
        <v>173</v>
      </c>
      <c r="H166" s="191">
        <v>264.39</v>
      </c>
      <c r="I166" s="192"/>
      <c r="J166" s="191">
        <f>ROUND(I166*H166,0)</f>
        <v>0</v>
      </c>
      <c r="K166" s="189" t="s">
        <v>164</v>
      </c>
      <c r="L166" s="40"/>
      <c r="M166" s="193" t="s">
        <v>1</v>
      </c>
      <c r="N166" s="194" t="s">
        <v>41</v>
      </c>
      <c r="O166" s="72"/>
      <c r="P166" s="195">
        <f>O166*H166</f>
        <v>0</v>
      </c>
      <c r="Q166" s="195">
        <v>0</v>
      </c>
      <c r="R166" s="195">
        <f>Q166*H166</f>
        <v>0</v>
      </c>
      <c r="S166" s="195">
        <v>0</v>
      </c>
      <c r="T166" s="196">
        <f>S166*H166</f>
        <v>0</v>
      </c>
      <c r="U166" s="35"/>
      <c r="V166" s="35"/>
      <c r="W166" s="35"/>
      <c r="X166" s="35"/>
      <c r="Y166" s="35"/>
      <c r="Z166" s="35"/>
      <c r="AA166" s="35"/>
      <c r="AB166" s="35"/>
      <c r="AC166" s="35"/>
      <c r="AD166" s="35"/>
      <c r="AE166" s="35"/>
      <c r="AR166" s="197" t="s">
        <v>165</v>
      </c>
      <c r="AT166" s="197" t="s">
        <v>160</v>
      </c>
      <c r="AU166" s="197" t="s">
        <v>85</v>
      </c>
      <c r="AY166" s="18" t="s">
        <v>158</v>
      </c>
      <c r="BE166" s="198">
        <f>IF(N166="základní",J166,0)</f>
        <v>0</v>
      </c>
      <c r="BF166" s="198">
        <f>IF(N166="snížená",J166,0)</f>
        <v>0</v>
      </c>
      <c r="BG166" s="198">
        <f>IF(N166="zákl. přenesená",J166,0)</f>
        <v>0</v>
      </c>
      <c r="BH166" s="198">
        <f>IF(N166="sníž. přenesená",J166,0)</f>
        <v>0</v>
      </c>
      <c r="BI166" s="198">
        <f>IF(N166="nulová",J166,0)</f>
        <v>0</v>
      </c>
      <c r="BJ166" s="18" t="s">
        <v>8</v>
      </c>
      <c r="BK166" s="198">
        <f>ROUND(I166*H166,0)</f>
        <v>0</v>
      </c>
      <c r="BL166" s="18" t="s">
        <v>165</v>
      </c>
      <c r="BM166" s="197" t="s">
        <v>6649</v>
      </c>
    </row>
    <row r="167" spans="1:65" s="2" customFormat="1" ht="45">
      <c r="A167" s="35"/>
      <c r="B167" s="36"/>
      <c r="C167" s="37"/>
      <c r="D167" s="199" t="s">
        <v>167</v>
      </c>
      <c r="E167" s="37"/>
      <c r="F167" s="200" t="s">
        <v>193</v>
      </c>
      <c r="G167" s="37"/>
      <c r="H167" s="37"/>
      <c r="I167" s="201"/>
      <c r="J167" s="37"/>
      <c r="K167" s="37"/>
      <c r="L167" s="40"/>
      <c r="M167" s="202"/>
      <c r="N167" s="203"/>
      <c r="O167" s="72"/>
      <c r="P167" s="72"/>
      <c r="Q167" s="72"/>
      <c r="R167" s="72"/>
      <c r="S167" s="72"/>
      <c r="T167" s="73"/>
      <c r="U167" s="35"/>
      <c r="V167" s="35"/>
      <c r="W167" s="35"/>
      <c r="X167" s="35"/>
      <c r="Y167" s="35"/>
      <c r="Z167" s="35"/>
      <c r="AA167" s="35"/>
      <c r="AB167" s="35"/>
      <c r="AC167" s="35"/>
      <c r="AD167" s="35"/>
      <c r="AE167" s="35"/>
      <c r="AT167" s="18" t="s">
        <v>167</v>
      </c>
      <c r="AU167" s="18" t="s">
        <v>85</v>
      </c>
    </row>
    <row r="168" spans="1:65" s="14" customFormat="1" ht="11.25">
      <c r="B168" s="215"/>
      <c r="C168" s="216"/>
      <c r="D168" s="199" t="s">
        <v>169</v>
      </c>
      <c r="E168" s="217" t="s">
        <v>1</v>
      </c>
      <c r="F168" s="218" t="s">
        <v>6650</v>
      </c>
      <c r="G168" s="216"/>
      <c r="H168" s="217" t="s">
        <v>1</v>
      </c>
      <c r="I168" s="219"/>
      <c r="J168" s="216"/>
      <c r="K168" s="216"/>
      <c r="L168" s="220"/>
      <c r="M168" s="221"/>
      <c r="N168" s="222"/>
      <c r="O168" s="222"/>
      <c r="P168" s="222"/>
      <c r="Q168" s="222"/>
      <c r="R168" s="222"/>
      <c r="S168" s="222"/>
      <c r="T168" s="223"/>
      <c r="AT168" s="224" t="s">
        <v>169</v>
      </c>
      <c r="AU168" s="224" t="s">
        <v>85</v>
      </c>
      <c r="AV168" s="14" t="s">
        <v>8</v>
      </c>
      <c r="AW168" s="14" t="s">
        <v>32</v>
      </c>
      <c r="AX168" s="14" t="s">
        <v>76</v>
      </c>
      <c r="AY168" s="224" t="s">
        <v>158</v>
      </c>
    </row>
    <row r="169" spans="1:65" s="13" customFormat="1" ht="11.25">
      <c r="B169" s="204"/>
      <c r="C169" s="205"/>
      <c r="D169" s="199" t="s">
        <v>169</v>
      </c>
      <c r="E169" s="206" t="s">
        <v>1</v>
      </c>
      <c r="F169" s="207" t="s">
        <v>6651</v>
      </c>
      <c r="G169" s="205"/>
      <c r="H169" s="208">
        <v>11.73</v>
      </c>
      <c r="I169" s="209"/>
      <c r="J169" s="205"/>
      <c r="K169" s="205"/>
      <c r="L169" s="210"/>
      <c r="M169" s="211"/>
      <c r="N169" s="212"/>
      <c r="O169" s="212"/>
      <c r="P169" s="212"/>
      <c r="Q169" s="212"/>
      <c r="R169" s="212"/>
      <c r="S169" s="212"/>
      <c r="T169" s="213"/>
      <c r="AT169" s="214" t="s">
        <v>169</v>
      </c>
      <c r="AU169" s="214" t="s">
        <v>85</v>
      </c>
      <c r="AV169" s="13" t="s">
        <v>85</v>
      </c>
      <c r="AW169" s="13" t="s">
        <v>32</v>
      </c>
      <c r="AX169" s="13" t="s">
        <v>76</v>
      </c>
      <c r="AY169" s="214" t="s">
        <v>158</v>
      </c>
    </row>
    <row r="170" spans="1:65" s="13" customFormat="1" ht="22.5">
      <c r="B170" s="204"/>
      <c r="C170" s="205"/>
      <c r="D170" s="199" t="s">
        <v>169</v>
      </c>
      <c r="E170" s="206" t="s">
        <v>1</v>
      </c>
      <c r="F170" s="207" t="s">
        <v>6652</v>
      </c>
      <c r="G170" s="205"/>
      <c r="H170" s="208">
        <v>207.54</v>
      </c>
      <c r="I170" s="209"/>
      <c r="J170" s="205"/>
      <c r="K170" s="205"/>
      <c r="L170" s="210"/>
      <c r="M170" s="211"/>
      <c r="N170" s="212"/>
      <c r="O170" s="212"/>
      <c r="P170" s="212"/>
      <c r="Q170" s="212"/>
      <c r="R170" s="212"/>
      <c r="S170" s="212"/>
      <c r="T170" s="213"/>
      <c r="AT170" s="214" t="s">
        <v>169</v>
      </c>
      <c r="AU170" s="214" t="s">
        <v>85</v>
      </c>
      <c r="AV170" s="13" t="s">
        <v>85</v>
      </c>
      <c r="AW170" s="13" t="s">
        <v>32</v>
      </c>
      <c r="AX170" s="13" t="s">
        <v>76</v>
      </c>
      <c r="AY170" s="214" t="s">
        <v>158</v>
      </c>
    </row>
    <row r="171" spans="1:65" s="14" customFormat="1" ht="11.25">
      <c r="B171" s="215"/>
      <c r="C171" s="216"/>
      <c r="D171" s="199" t="s">
        <v>169</v>
      </c>
      <c r="E171" s="217" t="s">
        <v>1</v>
      </c>
      <c r="F171" s="218" t="s">
        <v>6653</v>
      </c>
      <c r="G171" s="216"/>
      <c r="H171" s="217" t="s">
        <v>1</v>
      </c>
      <c r="I171" s="219"/>
      <c r="J171" s="216"/>
      <c r="K171" s="216"/>
      <c r="L171" s="220"/>
      <c r="M171" s="221"/>
      <c r="N171" s="222"/>
      <c r="O171" s="222"/>
      <c r="P171" s="222"/>
      <c r="Q171" s="222"/>
      <c r="R171" s="222"/>
      <c r="S171" s="222"/>
      <c r="T171" s="223"/>
      <c r="AT171" s="224" t="s">
        <v>169</v>
      </c>
      <c r="AU171" s="224" t="s">
        <v>85</v>
      </c>
      <c r="AV171" s="14" t="s">
        <v>8</v>
      </c>
      <c r="AW171" s="14" t="s">
        <v>32</v>
      </c>
      <c r="AX171" s="14" t="s">
        <v>76</v>
      </c>
      <c r="AY171" s="224" t="s">
        <v>158</v>
      </c>
    </row>
    <row r="172" spans="1:65" s="13" customFormat="1" ht="11.25">
      <c r="B172" s="204"/>
      <c r="C172" s="205"/>
      <c r="D172" s="199" t="s">
        <v>169</v>
      </c>
      <c r="E172" s="206" t="s">
        <v>1</v>
      </c>
      <c r="F172" s="207" t="s">
        <v>6654</v>
      </c>
      <c r="G172" s="205"/>
      <c r="H172" s="208">
        <v>45.12</v>
      </c>
      <c r="I172" s="209"/>
      <c r="J172" s="205"/>
      <c r="K172" s="205"/>
      <c r="L172" s="210"/>
      <c r="M172" s="211"/>
      <c r="N172" s="212"/>
      <c r="O172" s="212"/>
      <c r="P172" s="212"/>
      <c r="Q172" s="212"/>
      <c r="R172" s="212"/>
      <c r="S172" s="212"/>
      <c r="T172" s="213"/>
      <c r="AT172" s="214" t="s">
        <v>169</v>
      </c>
      <c r="AU172" s="214" t="s">
        <v>85</v>
      </c>
      <c r="AV172" s="13" t="s">
        <v>85</v>
      </c>
      <c r="AW172" s="13" t="s">
        <v>32</v>
      </c>
      <c r="AX172" s="13" t="s">
        <v>76</v>
      </c>
      <c r="AY172" s="214" t="s">
        <v>158</v>
      </c>
    </row>
    <row r="173" spans="1:65" s="16" customFormat="1" ht="11.25">
      <c r="B173" s="236"/>
      <c r="C173" s="237"/>
      <c r="D173" s="199" t="s">
        <v>169</v>
      </c>
      <c r="E173" s="238" t="s">
        <v>1</v>
      </c>
      <c r="F173" s="239" t="s">
        <v>189</v>
      </c>
      <c r="G173" s="237"/>
      <c r="H173" s="240">
        <v>264.39</v>
      </c>
      <c r="I173" s="241"/>
      <c r="J173" s="237"/>
      <c r="K173" s="237"/>
      <c r="L173" s="242"/>
      <c r="M173" s="243"/>
      <c r="N173" s="244"/>
      <c r="O173" s="244"/>
      <c r="P173" s="244"/>
      <c r="Q173" s="244"/>
      <c r="R173" s="244"/>
      <c r="S173" s="244"/>
      <c r="T173" s="245"/>
      <c r="AT173" s="246" t="s">
        <v>169</v>
      </c>
      <c r="AU173" s="246" t="s">
        <v>85</v>
      </c>
      <c r="AV173" s="16" t="s">
        <v>165</v>
      </c>
      <c r="AW173" s="16" t="s">
        <v>32</v>
      </c>
      <c r="AX173" s="16" t="s">
        <v>8</v>
      </c>
      <c r="AY173" s="246" t="s">
        <v>158</v>
      </c>
    </row>
    <row r="174" spans="1:65" s="2" customFormat="1" ht="60">
      <c r="A174" s="35"/>
      <c r="B174" s="36"/>
      <c r="C174" s="187" t="s">
        <v>165</v>
      </c>
      <c r="D174" s="187" t="s">
        <v>160</v>
      </c>
      <c r="E174" s="188" t="s">
        <v>200</v>
      </c>
      <c r="F174" s="189" t="s">
        <v>201</v>
      </c>
      <c r="G174" s="190" t="s">
        <v>173</v>
      </c>
      <c r="H174" s="191">
        <v>469.94</v>
      </c>
      <c r="I174" s="192"/>
      <c r="J174" s="191">
        <f>ROUND(I174*H174,0)</f>
        <v>0</v>
      </c>
      <c r="K174" s="189" t="s">
        <v>164</v>
      </c>
      <c r="L174" s="40"/>
      <c r="M174" s="193" t="s">
        <v>1</v>
      </c>
      <c r="N174" s="194" t="s">
        <v>41</v>
      </c>
      <c r="O174" s="72"/>
      <c r="P174" s="195">
        <f>O174*H174</f>
        <v>0</v>
      </c>
      <c r="Q174" s="195">
        <v>0</v>
      </c>
      <c r="R174" s="195">
        <f>Q174*H174</f>
        <v>0</v>
      </c>
      <c r="S174" s="195">
        <v>0</v>
      </c>
      <c r="T174" s="196">
        <f>S174*H174</f>
        <v>0</v>
      </c>
      <c r="U174" s="35"/>
      <c r="V174" s="35"/>
      <c r="W174" s="35"/>
      <c r="X174" s="35"/>
      <c r="Y174" s="35"/>
      <c r="Z174" s="35"/>
      <c r="AA174" s="35"/>
      <c r="AB174" s="35"/>
      <c r="AC174" s="35"/>
      <c r="AD174" s="35"/>
      <c r="AE174" s="35"/>
      <c r="AR174" s="197" t="s">
        <v>165</v>
      </c>
      <c r="AT174" s="197" t="s">
        <v>160</v>
      </c>
      <c r="AU174" s="197" t="s">
        <v>85</v>
      </c>
      <c r="AY174" s="18" t="s">
        <v>158</v>
      </c>
      <c r="BE174" s="198">
        <f>IF(N174="základní",J174,0)</f>
        <v>0</v>
      </c>
      <c r="BF174" s="198">
        <f>IF(N174="snížená",J174,0)</f>
        <v>0</v>
      </c>
      <c r="BG174" s="198">
        <f>IF(N174="zákl. přenesená",J174,0)</f>
        <v>0</v>
      </c>
      <c r="BH174" s="198">
        <f>IF(N174="sníž. přenesená",J174,0)</f>
        <v>0</v>
      </c>
      <c r="BI174" s="198">
        <f>IF(N174="nulová",J174,0)</f>
        <v>0</v>
      </c>
      <c r="BJ174" s="18" t="s">
        <v>8</v>
      </c>
      <c r="BK174" s="198">
        <f>ROUND(I174*H174,0)</f>
        <v>0</v>
      </c>
      <c r="BL174" s="18" t="s">
        <v>165</v>
      </c>
      <c r="BM174" s="197" t="s">
        <v>6655</v>
      </c>
    </row>
    <row r="175" spans="1:65" s="2" customFormat="1" ht="63">
      <c r="A175" s="35"/>
      <c r="B175" s="36"/>
      <c r="C175" s="37"/>
      <c r="D175" s="199" t="s">
        <v>167</v>
      </c>
      <c r="E175" s="37"/>
      <c r="F175" s="200" t="s">
        <v>203</v>
      </c>
      <c r="G175" s="37"/>
      <c r="H175" s="37"/>
      <c r="I175" s="201"/>
      <c r="J175" s="37"/>
      <c r="K175" s="37"/>
      <c r="L175" s="40"/>
      <c r="M175" s="202"/>
      <c r="N175" s="203"/>
      <c r="O175" s="72"/>
      <c r="P175" s="72"/>
      <c r="Q175" s="72"/>
      <c r="R175" s="72"/>
      <c r="S175" s="72"/>
      <c r="T175" s="73"/>
      <c r="U175" s="35"/>
      <c r="V175" s="35"/>
      <c r="W175" s="35"/>
      <c r="X175" s="35"/>
      <c r="Y175" s="35"/>
      <c r="Z175" s="35"/>
      <c r="AA175" s="35"/>
      <c r="AB175" s="35"/>
      <c r="AC175" s="35"/>
      <c r="AD175" s="35"/>
      <c r="AE175" s="35"/>
      <c r="AT175" s="18" t="s">
        <v>167</v>
      </c>
      <c r="AU175" s="18" t="s">
        <v>85</v>
      </c>
    </row>
    <row r="176" spans="1:65" s="14" customFormat="1" ht="11.25">
      <c r="B176" s="215"/>
      <c r="C176" s="216"/>
      <c r="D176" s="199" t="s">
        <v>169</v>
      </c>
      <c r="E176" s="217" t="s">
        <v>1</v>
      </c>
      <c r="F176" s="218" t="s">
        <v>6656</v>
      </c>
      <c r="G176" s="216"/>
      <c r="H176" s="217" t="s">
        <v>1</v>
      </c>
      <c r="I176" s="219"/>
      <c r="J176" s="216"/>
      <c r="K176" s="216"/>
      <c r="L176" s="220"/>
      <c r="M176" s="221"/>
      <c r="N176" s="222"/>
      <c r="O176" s="222"/>
      <c r="P176" s="222"/>
      <c r="Q176" s="222"/>
      <c r="R176" s="222"/>
      <c r="S176" s="222"/>
      <c r="T176" s="223"/>
      <c r="AT176" s="224" t="s">
        <v>169</v>
      </c>
      <c r="AU176" s="224" t="s">
        <v>85</v>
      </c>
      <c r="AV176" s="14" t="s">
        <v>8</v>
      </c>
      <c r="AW176" s="14" t="s">
        <v>32</v>
      </c>
      <c r="AX176" s="14" t="s">
        <v>76</v>
      </c>
      <c r="AY176" s="224" t="s">
        <v>158</v>
      </c>
    </row>
    <row r="177" spans="1:65" s="14" customFormat="1" ht="11.25">
      <c r="B177" s="215"/>
      <c r="C177" s="216"/>
      <c r="D177" s="199" t="s">
        <v>169</v>
      </c>
      <c r="E177" s="217" t="s">
        <v>1</v>
      </c>
      <c r="F177" s="218" t="s">
        <v>204</v>
      </c>
      <c r="G177" s="216"/>
      <c r="H177" s="217" t="s">
        <v>1</v>
      </c>
      <c r="I177" s="219"/>
      <c r="J177" s="216"/>
      <c r="K177" s="216"/>
      <c r="L177" s="220"/>
      <c r="M177" s="221"/>
      <c r="N177" s="222"/>
      <c r="O177" s="222"/>
      <c r="P177" s="222"/>
      <c r="Q177" s="222"/>
      <c r="R177" s="222"/>
      <c r="S177" s="222"/>
      <c r="T177" s="223"/>
      <c r="AT177" s="224" t="s">
        <v>169</v>
      </c>
      <c r="AU177" s="224" t="s">
        <v>85</v>
      </c>
      <c r="AV177" s="14" t="s">
        <v>8</v>
      </c>
      <c r="AW177" s="14" t="s">
        <v>32</v>
      </c>
      <c r="AX177" s="14" t="s">
        <v>76</v>
      </c>
      <c r="AY177" s="224" t="s">
        <v>158</v>
      </c>
    </row>
    <row r="178" spans="1:65" s="14" customFormat="1" ht="11.25">
      <c r="B178" s="215"/>
      <c r="C178" s="216"/>
      <c r="D178" s="199" t="s">
        <v>169</v>
      </c>
      <c r="E178" s="217" t="s">
        <v>1</v>
      </c>
      <c r="F178" s="218" t="s">
        <v>6657</v>
      </c>
      <c r="G178" s="216"/>
      <c r="H178" s="217" t="s">
        <v>1</v>
      </c>
      <c r="I178" s="219"/>
      <c r="J178" s="216"/>
      <c r="K178" s="216"/>
      <c r="L178" s="220"/>
      <c r="M178" s="221"/>
      <c r="N178" s="222"/>
      <c r="O178" s="222"/>
      <c r="P178" s="222"/>
      <c r="Q178" s="222"/>
      <c r="R178" s="222"/>
      <c r="S178" s="222"/>
      <c r="T178" s="223"/>
      <c r="AT178" s="224" t="s">
        <v>169</v>
      </c>
      <c r="AU178" s="224" t="s">
        <v>85</v>
      </c>
      <c r="AV178" s="14" t="s">
        <v>8</v>
      </c>
      <c r="AW178" s="14" t="s">
        <v>32</v>
      </c>
      <c r="AX178" s="14" t="s">
        <v>76</v>
      </c>
      <c r="AY178" s="224" t="s">
        <v>158</v>
      </c>
    </row>
    <row r="179" spans="1:65" s="13" customFormat="1" ht="22.5">
      <c r="B179" s="204"/>
      <c r="C179" s="205"/>
      <c r="D179" s="199" t="s">
        <v>169</v>
      </c>
      <c r="E179" s="206" t="s">
        <v>1</v>
      </c>
      <c r="F179" s="207" t="s">
        <v>6652</v>
      </c>
      <c r="G179" s="205"/>
      <c r="H179" s="208">
        <v>207.54</v>
      </c>
      <c r="I179" s="209"/>
      <c r="J179" s="205"/>
      <c r="K179" s="205"/>
      <c r="L179" s="210"/>
      <c r="M179" s="211"/>
      <c r="N179" s="212"/>
      <c r="O179" s="212"/>
      <c r="P179" s="212"/>
      <c r="Q179" s="212"/>
      <c r="R179" s="212"/>
      <c r="S179" s="212"/>
      <c r="T179" s="213"/>
      <c r="AT179" s="214" t="s">
        <v>169</v>
      </c>
      <c r="AU179" s="214" t="s">
        <v>85</v>
      </c>
      <c r="AV179" s="13" t="s">
        <v>85</v>
      </c>
      <c r="AW179" s="13" t="s">
        <v>32</v>
      </c>
      <c r="AX179" s="13" t="s">
        <v>76</v>
      </c>
      <c r="AY179" s="214" t="s">
        <v>158</v>
      </c>
    </row>
    <row r="180" spans="1:65" s="14" customFormat="1" ht="11.25">
      <c r="B180" s="215"/>
      <c r="C180" s="216"/>
      <c r="D180" s="199" t="s">
        <v>169</v>
      </c>
      <c r="E180" s="217" t="s">
        <v>1</v>
      </c>
      <c r="F180" s="218" t="s">
        <v>6653</v>
      </c>
      <c r="G180" s="216"/>
      <c r="H180" s="217" t="s">
        <v>1</v>
      </c>
      <c r="I180" s="219"/>
      <c r="J180" s="216"/>
      <c r="K180" s="216"/>
      <c r="L180" s="220"/>
      <c r="M180" s="221"/>
      <c r="N180" s="222"/>
      <c r="O180" s="222"/>
      <c r="P180" s="222"/>
      <c r="Q180" s="222"/>
      <c r="R180" s="222"/>
      <c r="S180" s="222"/>
      <c r="T180" s="223"/>
      <c r="AT180" s="224" t="s">
        <v>169</v>
      </c>
      <c r="AU180" s="224" t="s">
        <v>85</v>
      </c>
      <c r="AV180" s="14" t="s">
        <v>8</v>
      </c>
      <c r="AW180" s="14" t="s">
        <v>32</v>
      </c>
      <c r="AX180" s="14" t="s">
        <v>76</v>
      </c>
      <c r="AY180" s="224" t="s">
        <v>158</v>
      </c>
    </row>
    <row r="181" spans="1:65" s="13" customFormat="1" ht="11.25">
      <c r="B181" s="204"/>
      <c r="C181" s="205"/>
      <c r="D181" s="199" t="s">
        <v>169</v>
      </c>
      <c r="E181" s="206" t="s">
        <v>1</v>
      </c>
      <c r="F181" s="207" t="s">
        <v>6654</v>
      </c>
      <c r="G181" s="205"/>
      <c r="H181" s="208">
        <v>45.12</v>
      </c>
      <c r="I181" s="209"/>
      <c r="J181" s="205"/>
      <c r="K181" s="205"/>
      <c r="L181" s="210"/>
      <c r="M181" s="211"/>
      <c r="N181" s="212"/>
      <c r="O181" s="212"/>
      <c r="P181" s="212"/>
      <c r="Q181" s="212"/>
      <c r="R181" s="212"/>
      <c r="S181" s="212"/>
      <c r="T181" s="213"/>
      <c r="AT181" s="214" t="s">
        <v>169</v>
      </c>
      <c r="AU181" s="214" t="s">
        <v>85</v>
      </c>
      <c r="AV181" s="13" t="s">
        <v>85</v>
      </c>
      <c r="AW181" s="13" t="s">
        <v>32</v>
      </c>
      <c r="AX181" s="13" t="s">
        <v>76</v>
      </c>
      <c r="AY181" s="214" t="s">
        <v>158</v>
      </c>
    </row>
    <row r="182" spans="1:65" s="14" customFormat="1" ht="11.25">
      <c r="B182" s="215"/>
      <c r="C182" s="216"/>
      <c r="D182" s="199" t="s">
        <v>169</v>
      </c>
      <c r="E182" s="217" t="s">
        <v>1</v>
      </c>
      <c r="F182" s="218" t="s">
        <v>6658</v>
      </c>
      <c r="G182" s="216"/>
      <c r="H182" s="217" t="s">
        <v>1</v>
      </c>
      <c r="I182" s="219"/>
      <c r="J182" s="216"/>
      <c r="K182" s="216"/>
      <c r="L182" s="220"/>
      <c r="M182" s="221"/>
      <c r="N182" s="222"/>
      <c r="O182" s="222"/>
      <c r="P182" s="222"/>
      <c r="Q182" s="222"/>
      <c r="R182" s="222"/>
      <c r="S182" s="222"/>
      <c r="T182" s="223"/>
      <c r="AT182" s="224" t="s">
        <v>169</v>
      </c>
      <c r="AU182" s="224" t="s">
        <v>85</v>
      </c>
      <c r="AV182" s="14" t="s">
        <v>8</v>
      </c>
      <c r="AW182" s="14" t="s">
        <v>32</v>
      </c>
      <c r="AX182" s="14" t="s">
        <v>76</v>
      </c>
      <c r="AY182" s="224" t="s">
        <v>158</v>
      </c>
    </row>
    <row r="183" spans="1:65" s="13" customFormat="1" ht="11.25">
      <c r="B183" s="204"/>
      <c r="C183" s="205"/>
      <c r="D183" s="199" t="s">
        <v>169</v>
      </c>
      <c r="E183" s="206" t="s">
        <v>1</v>
      </c>
      <c r="F183" s="207" t="s">
        <v>6659</v>
      </c>
      <c r="G183" s="205"/>
      <c r="H183" s="208">
        <v>-23.58</v>
      </c>
      <c r="I183" s="209"/>
      <c r="J183" s="205"/>
      <c r="K183" s="205"/>
      <c r="L183" s="210"/>
      <c r="M183" s="211"/>
      <c r="N183" s="212"/>
      <c r="O183" s="212"/>
      <c r="P183" s="212"/>
      <c r="Q183" s="212"/>
      <c r="R183" s="212"/>
      <c r="S183" s="212"/>
      <c r="T183" s="213"/>
      <c r="AT183" s="214" t="s">
        <v>169</v>
      </c>
      <c r="AU183" s="214" t="s">
        <v>85</v>
      </c>
      <c r="AV183" s="13" t="s">
        <v>85</v>
      </c>
      <c r="AW183" s="13" t="s">
        <v>32</v>
      </c>
      <c r="AX183" s="13" t="s">
        <v>76</v>
      </c>
      <c r="AY183" s="214" t="s">
        <v>158</v>
      </c>
    </row>
    <row r="184" spans="1:65" s="13" customFormat="1" ht="11.25">
      <c r="B184" s="204"/>
      <c r="C184" s="205"/>
      <c r="D184" s="199" t="s">
        <v>169</v>
      </c>
      <c r="E184" s="206" t="s">
        <v>1</v>
      </c>
      <c r="F184" s="207" t="s">
        <v>6660</v>
      </c>
      <c r="G184" s="205"/>
      <c r="H184" s="208">
        <v>5.89</v>
      </c>
      <c r="I184" s="209"/>
      <c r="J184" s="205"/>
      <c r="K184" s="205"/>
      <c r="L184" s="210"/>
      <c r="M184" s="211"/>
      <c r="N184" s="212"/>
      <c r="O184" s="212"/>
      <c r="P184" s="212"/>
      <c r="Q184" s="212"/>
      <c r="R184" s="212"/>
      <c r="S184" s="212"/>
      <c r="T184" s="213"/>
      <c r="AT184" s="214" t="s">
        <v>169</v>
      </c>
      <c r="AU184" s="214" t="s">
        <v>85</v>
      </c>
      <c r="AV184" s="13" t="s">
        <v>85</v>
      </c>
      <c r="AW184" s="13" t="s">
        <v>32</v>
      </c>
      <c r="AX184" s="13" t="s">
        <v>76</v>
      </c>
      <c r="AY184" s="214" t="s">
        <v>158</v>
      </c>
    </row>
    <row r="185" spans="1:65" s="15" customFormat="1" ht="11.25">
      <c r="B185" s="225"/>
      <c r="C185" s="226"/>
      <c r="D185" s="199" t="s">
        <v>169</v>
      </c>
      <c r="E185" s="227" t="s">
        <v>1</v>
      </c>
      <c r="F185" s="228" t="s">
        <v>186</v>
      </c>
      <c r="G185" s="226"/>
      <c r="H185" s="229">
        <v>234.97</v>
      </c>
      <c r="I185" s="230"/>
      <c r="J185" s="226"/>
      <c r="K185" s="226"/>
      <c r="L185" s="231"/>
      <c r="M185" s="232"/>
      <c r="N185" s="233"/>
      <c r="O185" s="233"/>
      <c r="P185" s="233"/>
      <c r="Q185" s="233"/>
      <c r="R185" s="233"/>
      <c r="S185" s="233"/>
      <c r="T185" s="234"/>
      <c r="AT185" s="235" t="s">
        <v>169</v>
      </c>
      <c r="AU185" s="235" t="s">
        <v>85</v>
      </c>
      <c r="AV185" s="15" t="s">
        <v>177</v>
      </c>
      <c r="AW185" s="15" t="s">
        <v>32</v>
      </c>
      <c r="AX185" s="15" t="s">
        <v>76</v>
      </c>
      <c r="AY185" s="235" t="s">
        <v>158</v>
      </c>
    </row>
    <row r="186" spans="1:65" s="14" customFormat="1" ht="11.25">
      <c r="B186" s="215"/>
      <c r="C186" s="216"/>
      <c r="D186" s="199" t="s">
        <v>169</v>
      </c>
      <c r="E186" s="217" t="s">
        <v>1</v>
      </c>
      <c r="F186" s="218" t="s">
        <v>207</v>
      </c>
      <c r="G186" s="216"/>
      <c r="H186" s="217" t="s">
        <v>1</v>
      </c>
      <c r="I186" s="219"/>
      <c r="J186" s="216"/>
      <c r="K186" s="216"/>
      <c r="L186" s="220"/>
      <c r="M186" s="221"/>
      <c r="N186" s="222"/>
      <c r="O186" s="222"/>
      <c r="P186" s="222"/>
      <c r="Q186" s="222"/>
      <c r="R186" s="222"/>
      <c r="S186" s="222"/>
      <c r="T186" s="223"/>
      <c r="AT186" s="224" t="s">
        <v>169</v>
      </c>
      <c r="AU186" s="224" t="s">
        <v>85</v>
      </c>
      <c r="AV186" s="14" t="s">
        <v>8</v>
      </c>
      <c r="AW186" s="14" t="s">
        <v>32</v>
      </c>
      <c r="AX186" s="14" t="s">
        <v>76</v>
      </c>
      <c r="AY186" s="224" t="s">
        <v>158</v>
      </c>
    </row>
    <row r="187" spans="1:65" s="13" customFormat="1" ht="11.25">
      <c r="B187" s="204"/>
      <c r="C187" s="205"/>
      <c r="D187" s="199" t="s">
        <v>169</v>
      </c>
      <c r="E187" s="206" t="s">
        <v>1</v>
      </c>
      <c r="F187" s="207" t="s">
        <v>6661</v>
      </c>
      <c r="G187" s="205"/>
      <c r="H187" s="208">
        <v>234.97</v>
      </c>
      <c r="I187" s="209"/>
      <c r="J187" s="205"/>
      <c r="K187" s="205"/>
      <c r="L187" s="210"/>
      <c r="M187" s="211"/>
      <c r="N187" s="212"/>
      <c r="O187" s="212"/>
      <c r="P187" s="212"/>
      <c r="Q187" s="212"/>
      <c r="R187" s="212"/>
      <c r="S187" s="212"/>
      <c r="T187" s="213"/>
      <c r="AT187" s="214" t="s">
        <v>169</v>
      </c>
      <c r="AU187" s="214" t="s">
        <v>85</v>
      </c>
      <c r="AV187" s="13" t="s">
        <v>85</v>
      </c>
      <c r="AW187" s="13" t="s">
        <v>32</v>
      </c>
      <c r="AX187" s="13" t="s">
        <v>76</v>
      </c>
      <c r="AY187" s="214" t="s">
        <v>158</v>
      </c>
    </row>
    <row r="188" spans="1:65" s="16" customFormat="1" ht="11.25">
      <c r="B188" s="236"/>
      <c r="C188" s="237"/>
      <c r="D188" s="199" t="s">
        <v>169</v>
      </c>
      <c r="E188" s="238" t="s">
        <v>1</v>
      </c>
      <c r="F188" s="239" t="s">
        <v>189</v>
      </c>
      <c r="G188" s="237"/>
      <c r="H188" s="240">
        <v>469.94</v>
      </c>
      <c r="I188" s="241"/>
      <c r="J188" s="237"/>
      <c r="K188" s="237"/>
      <c r="L188" s="242"/>
      <c r="M188" s="243"/>
      <c r="N188" s="244"/>
      <c r="O188" s="244"/>
      <c r="P188" s="244"/>
      <c r="Q188" s="244"/>
      <c r="R188" s="244"/>
      <c r="S188" s="244"/>
      <c r="T188" s="245"/>
      <c r="AT188" s="246" t="s">
        <v>169</v>
      </c>
      <c r="AU188" s="246" t="s">
        <v>85</v>
      </c>
      <c r="AV188" s="16" t="s">
        <v>165</v>
      </c>
      <c r="AW188" s="16" t="s">
        <v>32</v>
      </c>
      <c r="AX188" s="16" t="s">
        <v>8</v>
      </c>
      <c r="AY188" s="246" t="s">
        <v>158</v>
      </c>
    </row>
    <row r="189" spans="1:65" s="2" customFormat="1" ht="60">
      <c r="A189" s="35"/>
      <c r="B189" s="36"/>
      <c r="C189" s="187" t="s">
        <v>199</v>
      </c>
      <c r="D189" s="187" t="s">
        <v>160</v>
      </c>
      <c r="E189" s="188" t="s">
        <v>210</v>
      </c>
      <c r="F189" s="189" t="s">
        <v>211</v>
      </c>
      <c r="G189" s="190" t="s">
        <v>173</v>
      </c>
      <c r="H189" s="191">
        <v>261.66000000000003</v>
      </c>
      <c r="I189" s="192"/>
      <c r="J189" s="191">
        <f>ROUND(I189*H189,0)</f>
        <v>0</v>
      </c>
      <c r="K189" s="189" t="s">
        <v>164</v>
      </c>
      <c r="L189" s="40"/>
      <c r="M189" s="193" t="s">
        <v>1</v>
      </c>
      <c r="N189" s="194" t="s">
        <v>41</v>
      </c>
      <c r="O189" s="72"/>
      <c r="P189" s="195">
        <f>O189*H189</f>
        <v>0</v>
      </c>
      <c r="Q189" s="195">
        <v>0</v>
      </c>
      <c r="R189" s="195">
        <f>Q189*H189</f>
        <v>0</v>
      </c>
      <c r="S189" s="195">
        <v>0</v>
      </c>
      <c r="T189" s="196">
        <f>S189*H189</f>
        <v>0</v>
      </c>
      <c r="U189" s="35"/>
      <c r="V189" s="35"/>
      <c r="W189" s="35"/>
      <c r="X189" s="35"/>
      <c r="Y189" s="35"/>
      <c r="Z189" s="35"/>
      <c r="AA189" s="35"/>
      <c r="AB189" s="35"/>
      <c r="AC189" s="35"/>
      <c r="AD189" s="35"/>
      <c r="AE189" s="35"/>
      <c r="AR189" s="197" t="s">
        <v>165</v>
      </c>
      <c r="AT189" s="197" t="s">
        <v>160</v>
      </c>
      <c r="AU189" s="197" t="s">
        <v>85</v>
      </c>
      <c r="AY189" s="18" t="s">
        <v>158</v>
      </c>
      <c r="BE189" s="198">
        <f>IF(N189="základní",J189,0)</f>
        <v>0</v>
      </c>
      <c r="BF189" s="198">
        <f>IF(N189="snížená",J189,0)</f>
        <v>0</v>
      </c>
      <c r="BG189" s="198">
        <f>IF(N189="zákl. přenesená",J189,0)</f>
        <v>0</v>
      </c>
      <c r="BH189" s="198">
        <f>IF(N189="sníž. přenesená",J189,0)</f>
        <v>0</v>
      </c>
      <c r="BI189" s="198">
        <f>IF(N189="nulová",J189,0)</f>
        <v>0</v>
      </c>
      <c r="BJ189" s="18" t="s">
        <v>8</v>
      </c>
      <c r="BK189" s="198">
        <f>ROUND(I189*H189,0)</f>
        <v>0</v>
      </c>
      <c r="BL189" s="18" t="s">
        <v>165</v>
      </c>
      <c r="BM189" s="197" t="s">
        <v>6662</v>
      </c>
    </row>
    <row r="190" spans="1:65" s="2" customFormat="1" ht="63">
      <c r="A190" s="35"/>
      <c r="B190" s="36"/>
      <c r="C190" s="37"/>
      <c r="D190" s="199" t="s">
        <v>167</v>
      </c>
      <c r="E190" s="37"/>
      <c r="F190" s="200" t="s">
        <v>203</v>
      </c>
      <c r="G190" s="37"/>
      <c r="H190" s="37"/>
      <c r="I190" s="201"/>
      <c r="J190" s="37"/>
      <c r="K190" s="37"/>
      <c r="L190" s="40"/>
      <c r="M190" s="202"/>
      <c r="N190" s="203"/>
      <c r="O190" s="72"/>
      <c r="P190" s="72"/>
      <c r="Q190" s="72"/>
      <c r="R190" s="72"/>
      <c r="S190" s="72"/>
      <c r="T190" s="73"/>
      <c r="U190" s="35"/>
      <c r="V190" s="35"/>
      <c r="W190" s="35"/>
      <c r="X190" s="35"/>
      <c r="Y190" s="35"/>
      <c r="Z190" s="35"/>
      <c r="AA190" s="35"/>
      <c r="AB190" s="35"/>
      <c r="AC190" s="35"/>
      <c r="AD190" s="35"/>
      <c r="AE190" s="35"/>
      <c r="AT190" s="18" t="s">
        <v>167</v>
      </c>
      <c r="AU190" s="18" t="s">
        <v>85</v>
      </c>
    </row>
    <row r="191" spans="1:65" s="14" customFormat="1" ht="11.25">
      <c r="B191" s="215"/>
      <c r="C191" s="216"/>
      <c r="D191" s="199" t="s">
        <v>169</v>
      </c>
      <c r="E191" s="217" t="s">
        <v>1</v>
      </c>
      <c r="F191" s="218" t="s">
        <v>213</v>
      </c>
      <c r="G191" s="216"/>
      <c r="H191" s="217" t="s">
        <v>1</v>
      </c>
      <c r="I191" s="219"/>
      <c r="J191" s="216"/>
      <c r="K191" s="216"/>
      <c r="L191" s="220"/>
      <c r="M191" s="221"/>
      <c r="N191" s="222"/>
      <c r="O191" s="222"/>
      <c r="P191" s="222"/>
      <c r="Q191" s="222"/>
      <c r="R191" s="222"/>
      <c r="S191" s="222"/>
      <c r="T191" s="223"/>
      <c r="AT191" s="224" t="s">
        <v>169</v>
      </c>
      <c r="AU191" s="224" t="s">
        <v>85</v>
      </c>
      <c r="AV191" s="14" t="s">
        <v>8</v>
      </c>
      <c r="AW191" s="14" t="s">
        <v>32</v>
      </c>
      <c r="AX191" s="14" t="s">
        <v>76</v>
      </c>
      <c r="AY191" s="224" t="s">
        <v>158</v>
      </c>
    </row>
    <row r="192" spans="1:65" s="13" customFormat="1" ht="11.25">
      <c r="B192" s="204"/>
      <c r="C192" s="205"/>
      <c r="D192" s="199" t="s">
        <v>169</v>
      </c>
      <c r="E192" s="206" t="s">
        <v>1</v>
      </c>
      <c r="F192" s="207" t="s">
        <v>6663</v>
      </c>
      <c r="G192" s="205"/>
      <c r="H192" s="208">
        <v>496.63</v>
      </c>
      <c r="I192" s="209"/>
      <c r="J192" s="205"/>
      <c r="K192" s="205"/>
      <c r="L192" s="210"/>
      <c r="M192" s="211"/>
      <c r="N192" s="212"/>
      <c r="O192" s="212"/>
      <c r="P192" s="212"/>
      <c r="Q192" s="212"/>
      <c r="R192" s="212"/>
      <c r="S192" s="212"/>
      <c r="T192" s="213"/>
      <c r="AT192" s="214" t="s">
        <v>169</v>
      </c>
      <c r="AU192" s="214" t="s">
        <v>85</v>
      </c>
      <c r="AV192" s="13" t="s">
        <v>85</v>
      </c>
      <c r="AW192" s="13" t="s">
        <v>32</v>
      </c>
      <c r="AX192" s="13" t="s">
        <v>76</v>
      </c>
      <c r="AY192" s="214" t="s">
        <v>158</v>
      </c>
    </row>
    <row r="193" spans="1:65" s="14" customFormat="1" ht="11.25">
      <c r="B193" s="215"/>
      <c r="C193" s="216"/>
      <c r="D193" s="199" t="s">
        <v>169</v>
      </c>
      <c r="E193" s="217" t="s">
        <v>1</v>
      </c>
      <c r="F193" s="218" t="s">
        <v>215</v>
      </c>
      <c r="G193" s="216"/>
      <c r="H193" s="217" t="s">
        <v>1</v>
      </c>
      <c r="I193" s="219"/>
      <c r="J193" s="216"/>
      <c r="K193" s="216"/>
      <c r="L193" s="220"/>
      <c r="M193" s="221"/>
      <c r="N193" s="222"/>
      <c r="O193" s="222"/>
      <c r="P193" s="222"/>
      <c r="Q193" s="222"/>
      <c r="R193" s="222"/>
      <c r="S193" s="222"/>
      <c r="T193" s="223"/>
      <c r="AT193" s="224" t="s">
        <v>169</v>
      </c>
      <c r="AU193" s="224" t="s">
        <v>85</v>
      </c>
      <c r="AV193" s="14" t="s">
        <v>8</v>
      </c>
      <c r="AW193" s="14" t="s">
        <v>32</v>
      </c>
      <c r="AX193" s="14" t="s">
        <v>76</v>
      </c>
      <c r="AY193" s="224" t="s">
        <v>158</v>
      </c>
    </row>
    <row r="194" spans="1:65" s="13" customFormat="1" ht="11.25">
      <c r="B194" s="204"/>
      <c r="C194" s="205"/>
      <c r="D194" s="199" t="s">
        <v>169</v>
      </c>
      <c r="E194" s="206" t="s">
        <v>1</v>
      </c>
      <c r="F194" s="207" t="s">
        <v>6664</v>
      </c>
      <c r="G194" s="205"/>
      <c r="H194" s="208">
        <v>-234.97</v>
      </c>
      <c r="I194" s="209"/>
      <c r="J194" s="205"/>
      <c r="K194" s="205"/>
      <c r="L194" s="210"/>
      <c r="M194" s="211"/>
      <c r="N194" s="212"/>
      <c r="O194" s="212"/>
      <c r="P194" s="212"/>
      <c r="Q194" s="212"/>
      <c r="R194" s="212"/>
      <c r="S194" s="212"/>
      <c r="T194" s="213"/>
      <c r="AT194" s="214" t="s">
        <v>169</v>
      </c>
      <c r="AU194" s="214" t="s">
        <v>85</v>
      </c>
      <c r="AV194" s="13" t="s">
        <v>85</v>
      </c>
      <c r="AW194" s="13" t="s">
        <v>32</v>
      </c>
      <c r="AX194" s="13" t="s">
        <v>76</v>
      </c>
      <c r="AY194" s="214" t="s">
        <v>158</v>
      </c>
    </row>
    <row r="195" spans="1:65" s="16" customFormat="1" ht="11.25">
      <c r="B195" s="236"/>
      <c r="C195" s="237"/>
      <c r="D195" s="199" t="s">
        <v>169</v>
      </c>
      <c r="E195" s="238" t="s">
        <v>1</v>
      </c>
      <c r="F195" s="239" t="s">
        <v>189</v>
      </c>
      <c r="G195" s="237"/>
      <c r="H195" s="240">
        <v>261.66000000000003</v>
      </c>
      <c r="I195" s="241"/>
      <c r="J195" s="237"/>
      <c r="K195" s="237"/>
      <c r="L195" s="242"/>
      <c r="M195" s="243"/>
      <c r="N195" s="244"/>
      <c r="O195" s="244"/>
      <c r="P195" s="244"/>
      <c r="Q195" s="244"/>
      <c r="R195" s="244"/>
      <c r="S195" s="244"/>
      <c r="T195" s="245"/>
      <c r="AT195" s="246" t="s">
        <v>169</v>
      </c>
      <c r="AU195" s="246" t="s">
        <v>85</v>
      </c>
      <c r="AV195" s="16" t="s">
        <v>165</v>
      </c>
      <c r="AW195" s="16" t="s">
        <v>32</v>
      </c>
      <c r="AX195" s="16" t="s">
        <v>8</v>
      </c>
      <c r="AY195" s="246" t="s">
        <v>158</v>
      </c>
    </row>
    <row r="196" spans="1:65" s="2" customFormat="1" ht="44.25" customHeight="1">
      <c r="A196" s="35"/>
      <c r="B196" s="36"/>
      <c r="C196" s="187" t="s">
        <v>209</v>
      </c>
      <c r="D196" s="187" t="s">
        <v>160</v>
      </c>
      <c r="E196" s="188" t="s">
        <v>218</v>
      </c>
      <c r="F196" s="189" t="s">
        <v>219</v>
      </c>
      <c r="G196" s="190" t="s">
        <v>173</v>
      </c>
      <c r="H196" s="191">
        <v>234.97</v>
      </c>
      <c r="I196" s="192"/>
      <c r="J196" s="191">
        <f>ROUND(I196*H196,0)</f>
        <v>0</v>
      </c>
      <c r="K196" s="189" t="s">
        <v>164</v>
      </c>
      <c r="L196" s="40"/>
      <c r="M196" s="193" t="s">
        <v>1</v>
      </c>
      <c r="N196" s="194" t="s">
        <v>41</v>
      </c>
      <c r="O196" s="72"/>
      <c r="P196" s="195">
        <f>O196*H196</f>
        <v>0</v>
      </c>
      <c r="Q196" s="195">
        <v>0</v>
      </c>
      <c r="R196" s="195">
        <f>Q196*H196</f>
        <v>0</v>
      </c>
      <c r="S196" s="195">
        <v>0</v>
      </c>
      <c r="T196" s="196">
        <f>S196*H196</f>
        <v>0</v>
      </c>
      <c r="U196" s="35"/>
      <c r="V196" s="35"/>
      <c r="W196" s="35"/>
      <c r="X196" s="35"/>
      <c r="Y196" s="35"/>
      <c r="Z196" s="35"/>
      <c r="AA196" s="35"/>
      <c r="AB196" s="35"/>
      <c r="AC196" s="35"/>
      <c r="AD196" s="35"/>
      <c r="AE196" s="35"/>
      <c r="AR196" s="197" t="s">
        <v>165</v>
      </c>
      <c r="AT196" s="197" t="s">
        <v>160</v>
      </c>
      <c r="AU196" s="197" t="s">
        <v>85</v>
      </c>
      <c r="AY196" s="18" t="s">
        <v>158</v>
      </c>
      <c r="BE196" s="198">
        <f>IF(N196="základní",J196,0)</f>
        <v>0</v>
      </c>
      <c r="BF196" s="198">
        <f>IF(N196="snížená",J196,0)</f>
        <v>0</v>
      </c>
      <c r="BG196" s="198">
        <f>IF(N196="zákl. přenesená",J196,0)</f>
        <v>0</v>
      </c>
      <c r="BH196" s="198">
        <f>IF(N196="sníž. přenesená",J196,0)</f>
        <v>0</v>
      </c>
      <c r="BI196" s="198">
        <f>IF(N196="nulová",J196,0)</f>
        <v>0</v>
      </c>
      <c r="BJ196" s="18" t="s">
        <v>8</v>
      </c>
      <c r="BK196" s="198">
        <f>ROUND(I196*H196,0)</f>
        <v>0</v>
      </c>
      <c r="BL196" s="18" t="s">
        <v>165</v>
      </c>
      <c r="BM196" s="197" t="s">
        <v>6665</v>
      </c>
    </row>
    <row r="197" spans="1:65" s="2" customFormat="1" ht="99">
      <c r="A197" s="35"/>
      <c r="B197" s="36"/>
      <c r="C197" s="37"/>
      <c r="D197" s="199" t="s">
        <v>167</v>
      </c>
      <c r="E197" s="37"/>
      <c r="F197" s="200" t="s">
        <v>221</v>
      </c>
      <c r="G197" s="37"/>
      <c r="H197" s="37"/>
      <c r="I197" s="201"/>
      <c r="J197" s="37"/>
      <c r="K197" s="37"/>
      <c r="L197" s="40"/>
      <c r="M197" s="202"/>
      <c r="N197" s="203"/>
      <c r="O197" s="72"/>
      <c r="P197" s="72"/>
      <c r="Q197" s="72"/>
      <c r="R197" s="72"/>
      <c r="S197" s="72"/>
      <c r="T197" s="73"/>
      <c r="U197" s="35"/>
      <c r="V197" s="35"/>
      <c r="W197" s="35"/>
      <c r="X197" s="35"/>
      <c r="Y197" s="35"/>
      <c r="Z197" s="35"/>
      <c r="AA197" s="35"/>
      <c r="AB197" s="35"/>
      <c r="AC197" s="35"/>
      <c r="AD197" s="35"/>
      <c r="AE197" s="35"/>
      <c r="AT197" s="18" t="s">
        <v>167</v>
      </c>
      <c r="AU197" s="18" t="s">
        <v>85</v>
      </c>
    </row>
    <row r="198" spans="1:65" s="14" customFormat="1" ht="11.25">
      <c r="B198" s="215"/>
      <c r="C198" s="216"/>
      <c r="D198" s="199" t="s">
        <v>169</v>
      </c>
      <c r="E198" s="217" t="s">
        <v>1</v>
      </c>
      <c r="F198" s="218" t="s">
        <v>222</v>
      </c>
      <c r="G198" s="216"/>
      <c r="H198" s="217" t="s">
        <v>1</v>
      </c>
      <c r="I198" s="219"/>
      <c r="J198" s="216"/>
      <c r="K198" s="216"/>
      <c r="L198" s="220"/>
      <c r="M198" s="221"/>
      <c r="N198" s="222"/>
      <c r="O198" s="222"/>
      <c r="P198" s="222"/>
      <c r="Q198" s="222"/>
      <c r="R198" s="222"/>
      <c r="S198" s="222"/>
      <c r="T198" s="223"/>
      <c r="AT198" s="224" t="s">
        <v>169</v>
      </c>
      <c r="AU198" s="224" t="s">
        <v>85</v>
      </c>
      <c r="AV198" s="14" t="s">
        <v>8</v>
      </c>
      <c r="AW198" s="14" t="s">
        <v>32</v>
      </c>
      <c r="AX198" s="14" t="s">
        <v>76</v>
      </c>
      <c r="AY198" s="224" t="s">
        <v>158</v>
      </c>
    </row>
    <row r="199" spans="1:65" s="13" customFormat="1" ht="11.25">
      <c r="B199" s="204"/>
      <c r="C199" s="205"/>
      <c r="D199" s="199" t="s">
        <v>169</v>
      </c>
      <c r="E199" s="206" t="s">
        <v>1</v>
      </c>
      <c r="F199" s="207" t="s">
        <v>6661</v>
      </c>
      <c r="G199" s="205"/>
      <c r="H199" s="208">
        <v>234.97</v>
      </c>
      <c r="I199" s="209"/>
      <c r="J199" s="205"/>
      <c r="K199" s="205"/>
      <c r="L199" s="210"/>
      <c r="M199" s="211"/>
      <c r="N199" s="212"/>
      <c r="O199" s="212"/>
      <c r="P199" s="212"/>
      <c r="Q199" s="212"/>
      <c r="R199" s="212"/>
      <c r="S199" s="212"/>
      <c r="T199" s="213"/>
      <c r="AT199" s="214" t="s">
        <v>169</v>
      </c>
      <c r="AU199" s="214" t="s">
        <v>85</v>
      </c>
      <c r="AV199" s="13" t="s">
        <v>85</v>
      </c>
      <c r="AW199" s="13" t="s">
        <v>32</v>
      </c>
      <c r="AX199" s="13" t="s">
        <v>8</v>
      </c>
      <c r="AY199" s="214" t="s">
        <v>158</v>
      </c>
    </row>
    <row r="200" spans="1:65" s="2" customFormat="1" ht="44.25" customHeight="1">
      <c r="A200" s="35"/>
      <c r="B200" s="36"/>
      <c r="C200" s="187" t="s">
        <v>217</v>
      </c>
      <c r="D200" s="187" t="s">
        <v>160</v>
      </c>
      <c r="E200" s="188" t="s">
        <v>225</v>
      </c>
      <c r="F200" s="189" t="s">
        <v>226</v>
      </c>
      <c r="G200" s="190" t="s">
        <v>227</v>
      </c>
      <c r="H200" s="191">
        <v>470.99</v>
      </c>
      <c r="I200" s="192"/>
      <c r="J200" s="191">
        <f>ROUND(I200*H200,0)</f>
        <v>0</v>
      </c>
      <c r="K200" s="189" t="s">
        <v>164</v>
      </c>
      <c r="L200" s="40"/>
      <c r="M200" s="193" t="s">
        <v>1</v>
      </c>
      <c r="N200" s="194" t="s">
        <v>41</v>
      </c>
      <c r="O200" s="72"/>
      <c r="P200" s="195">
        <f>O200*H200</f>
        <v>0</v>
      </c>
      <c r="Q200" s="195">
        <v>0</v>
      </c>
      <c r="R200" s="195">
        <f>Q200*H200</f>
        <v>0</v>
      </c>
      <c r="S200" s="195">
        <v>0</v>
      </c>
      <c r="T200" s="196">
        <f>S200*H200</f>
        <v>0</v>
      </c>
      <c r="U200" s="35"/>
      <c r="V200" s="35"/>
      <c r="W200" s="35"/>
      <c r="X200" s="35"/>
      <c r="Y200" s="35"/>
      <c r="Z200" s="35"/>
      <c r="AA200" s="35"/>
      <c r="AB200" s="35"/>
      <c r="AC200" s="35"/>
      <c r="AD200" s="35"/>
      <c r="AE200" s="35"/>
      <c r="AR200" s="197" t="s">
        <v>165</v>
      </c>
      <c r="AT200" s="197" t="s">
        <v>160</v>
      </c>
      <c r="AU200" s="197" t="s">
        <v>85</v>
      </c>
      <c r="AY200" s="18" t="s">
        <v>158</v>
      </c>
      <c r="BE200" s="198">
        <f>IF(N200="základní",J200,0)</f>
        <v>0</v>
      </c>
      <c r="BF200" s="198">
        <f>IF(N200="snížená",J200,0)</f>
        <v>0</v>
      </c>
      <c r="BG200" s="198">
        <f>IF(N200="zákl. přenesená",J200,0)</f>
        <v>0</v>
      </c>
      <c r="BH200" s="198">
        <f>IF(N200="sníž. přenesená",J200,0)</f>
        <v>0</v>
      </c>
      <c r="BI200" s="198">
        <f>IF(N200="nulová",J200,0)</f>
        <v>0</v>
      </c>
      <c r="BJ200" s="18" t="s">
        <v>8</v>
      </c>
      <c r="BK200" s="198">
        <f>ROUND(I200*H200,0)</f>
        <v>0</v>
      </c>
      <c r="BL200" s="18" t="s">
        <v>165</v>
      </c>
      <c r="BM200" s="197" t="s">
        <v>6666</v>
      </c>
    </row>
    <row r="201" spans="1:65" s="2" customFormat="1" ht="36">
      <c r="A201" s="35"/>
      <c r="B201" s="36"/>
      <c r="C201" s="37"/>
      <c r="D201" s="199" t="s">
        <v>167</v>
      </c>
      <c r="E201" s="37"/>
      <c r="F201" s="200" t="s">
        <v>229</v>
      </c>
      <c r="G201" s="37"/>
      <c r="H201" s="37"/>
      <c r="I201" s="201"/>
      <c r="J201" s="37"/>
      <c r="K201" s="37"/>
      <c r="L201" s="40"/>
      <c r="M201" s="202"/>
      <c r="N201" s="203"/>
      <c r="O201" s="72"/>
      <c r="P201" s="72"/>
      <c r="Q201" s="72"/>
      <c r="R201" s="72"/>
      <c r="S201" s="72"/>
      <c r="T201" s="73"/>
      <c r="U201" s="35"/>
      <c r="V201" s="35"/>
      <c r="W201" s="35"/>
      <c r="X201" s="35"/>
      <c r="Y201" s="35"/>
      <c r="Z201" s="35"/>
      <c r="AA201" s="35"/>
      <c r="AB201" s="35"/>
      <c r="AC201" s="35"/>
      <c r="AD201" s="35"/>
      <c r="AE201" s="35"/>
      <c r="AT201" s="18" t="s">
        <v>167</v>
      </c>
      <c r="AU201" s="18" t="s">
        <v>85</v>
      </c>
    </row>
    <row r="202" spans="1:65" s="13" customFormat="1" ht="11.25">
      <c r="B202" s="204"/>
      <c r="C202" s="205"/>
      <c r="D202" s="199" t="s">
        <v>169</v>
      </c>
      <c r="E202" s="206" t="s">
        <v>1</v>
      </c>
      <c r="F202" s="207" t="s">
        <v>6667</v>
      </c>
      <c r="G202" s="205"/>
      <c r="H202" s="208">
        <v>470.99</v>
      </c>
      <c r="I202" s="209"/>
      <c r="J202" s="205"/>
      <c r="K202" s="205"/>
      <c r="L202" s="210"/>
      <c r="M202" s="211"/>
      <c r="N202" s="212"/>
      <c r="O202" s="212"/>
      <c r="P202" s="212"/>
      <c r="Q202" s="212"/>
      <c r="R202" s="212"/>
      <c r="S202" s="212"/>
      <c r="T202" s="213"/>
      <c r="AT202" s="214" t="s">
        <v>169</v>
      </c>
      <c r="AU202" s="214" t="s">
        <v>85</v>
      </c>
      <c r="AV202" s="13" t="s">
        <v>85</v>
      </c>
      <c r="AW202" s="13" t="s">
        <v>32</v>
      </c>
      <c r="AX202" s="13" t="s">
        <v>8</v>
      </c>
      <c r="AY202" s="214" t="s">
        <v>158</v>
      </c>
    </row>
    <row r="203" spans="1:65" s="2" customFormat="1" ht="36">
      <c r="A203" s="35"/>
      <c r="B203" s="36"/>
      <c r="C203" s="187" t="s">
        <v>224</v>
      </c>
      <c r="D203" s="187" t="s">
        <v>160</v>
      </c>
      <c r="E203" s="188" t="s">
        <v>232</v>
      </c>
      <c r="F203" s="189" t="s">
        <v>233</v>
      </c>
      <c r="G203" s="190" t="s">
        <v>173</v>
      </c>
      <c r="H203" s="191">
        <v>496.73</v>
      </c>
      <c r="I203" s="192"/>
      <c r="J203" s="191">
        <f>ROUND(I203*H203,0)</f>
        <v>0</v>
      </c>
      <c r="K203" s="189" t="s">
        <v>164</v>
      </c>
      <c r="L203" s="40"/>
      <c r="M203" s="193" t="s">
        <v>1</v>
      </c>
      <c r="N203" s="194" t="s">
        <v>41</v>
      </c>
      <c r="O203" s="72"/>
      <c r="P203" s="195">
        <f>O203*H203</f>
        <v>0</v>
      </c>
      <c r="Q203" s="195">
        <v>0</v>
      </c>
      <c r="R203" s="195">
        <f>Q203*H203</f>
        <v>0</v>
      </c>
      <c r="S203" s="195">
        <v>0</v>
      </c>
      <c r="T203" s="196">
        <f>S203*H203</f>
        <v>0</v>
      </c>
      <c r="U203" s="35"/>
      <c r="V203" s="35"/>
      <c r="W203" s="35"/>
      <c r="X203" s="35"/>
      <c r="Y203" s="35"/>
      <c r="Z203" s="35"/>
      <c r="AA203" s="35"/>
      <c r="AB203" s="35"/>
      <c r="AC203" s="35"/>
      <c r="AD203" s="35"/>
      <c r="AE203" s="35"/>
      <c r="AR203" s="197" t="s">
        <v>165</v>
      </c>
      <c r="AT203" s="197" t="s">
        <v>160</v>
      </c>
      <c r="AU203" s="197" t="s">
        <v>85</v>
      </c>
      <c r="AY203" s="18" t="s">
        <v>158</v>
      </c>
      <c r="BE203" s="198">
        <f>IF(N203="základní",J203,0)</f>
        <v>0</v>
      </c>
      <c r="BF203" s="198">
        <f>IF(N203="snížená",J203,0)</f>
        <v>0</v>
      </c>
      <c r="BG203" s="198">
        <f>IF(N203="zákl. přenesená",J203,0)</f>
        <v>0</v>
      </c>
      <c r="BH203" s="198">
        <f>IF(N203="sníž. přenesená",J203,0)</f>
        <v>0</v>
      </c>
      <c r="BI203" s="198">
        <f>IF(N203="nulová",J203,0)</f>
        <v>0</v>
      </c>
      <c r="BJ203" s="18" t="s">
        <v>8</v>
      </c>
      <c r="BK203" s="198">
        <f>ROUND(I203*H203,0)</f>
        <v>0</v>
      </c>
      <c r="BL203" s="18" t="s">
        <v>165</v>
      </c>
      <c r="BM203" s="197" t="s">
        <v>6668</v>
      </c>
    </row>
    <row r="204" spans="1:65" s="2" customFormat="1" ht="108">
      <c r="A204" s="35"/>
      <c r="B204" s="36"/>
      <c r="C204" s="37"/>
      <c r="D204" s="199" t="s">
        <v>167</v>
      </c>
      <c r="E204" s="37"/>
      <c r="F204" s="200" t="s">
        <v>235</v>
      </c>
      <c r="G204" s="37"/>
      <c r="H204" s="37"/>
      <c r="I204" s="201"/>
      <c r="J204" s="37"/>
      <c r="K204" s="37"/>
      <c r="L204" s="40"/>
      <c r="M204" s="202"/>
      <c r="N204" s="203"/>
      <c r="O204" s="72"/>
      <c r="P204" s="72"/>
      <c r="Q204" s="72"/>
      <c r="R204" s="72"/>
      <c r="S204" s="72"/>
      <c r="T204" s="73"/>
      <c r="U204" s="35"/>
      <c r="V204" s="35"/>
      <c r="W204" s="35"/>
      <c r="X204" s="35"/>
      <c r="Y204" s="35"/>
      <c r="Z204" s="35"/>
      <c r="AA204" s="35"/>
      <c r="AB204" s="35"/>
      <c r="AC204" s="35"/>
      <c r="AD204" s="35"/>
      <c r="AE204" s="35"/>
      <c r="AT204" s="18" t="s">
        <v>167</v>
      </c>
      <c r="AU204" s="18" t="s">
        <v>85</v>
      </c>
    </row>
    <row r="205" spans="1:65" s="13" customFormat="1" ht="11.25">
      <c r="B205" s="204"/>
      <c r="C205" s="205"/>
      <c r="D205" s="199" t="s">
        <v>169</v>
      </c>
      <c r="E205" s="206" t="s">
        <v>1</v>
      </c>
      <c r="F205" s="207" t="s">
        <v>6669</v>
      </c>
      <c r="G205" s="205"/>
      <c r="H205" s="208">
        <v>496.73</v>
      </c>
      <c r="I205" s="209"/>
      <c r="J205" s="205"/>
      <c r="K205" s="205"/>
      <c r="L205" s="210"/>
      <c r="M205" s="211"/>
      <c r="N205" s="212"/>
      <c r="O205" s="212"/>
      <c r="P205" s="212"/>
      <c r="Q205" s="212"/>
      <c r="R205" s="212"/>
      <c r="S205" s="212"/>
      <c r="T205" s="213"/>
      <c r="AT205" s="214" t="s">
        <v>169</v>
      </c>
      <c r="AU205" s="214" t="s">
        <v>85</v>
      </c>
      <c r="AV205" s="13" t="s">
        <v>85</v>
      </c>
      <c r="AW205" s="13" t="s">
        <v>32</v>
      </c>
      <c r="AX205" s="13" t="s">
        <v>8</v>
      </c>
      <c r="AY205" s="214" t="s">
        <v>158</v>
      </c>
    </row>
    <row r="206" spans="1:65" s="2" customFormat="1" ht="44.25" customHeight="1">
      <c r="A206" s="35"/>
      <c r="B206" s="36"/>
      <c r="C206" s="187" t="s">
        <v>231</v>
      </c>
      <c r="D206" s="187" t="s">
        <v>160</v>
      </c>
      <c r="E206" s="188" t="s">
        <v>237</v>
      </c>
      <c r="F206" s="189" t="s">
        <v>238</v>
      </c>
      <c r="G206" s="190" t="s">
        <v>173</v>
      </c>
      <c r="H206" s="191">
        <v>234.97</v>
      </c>
      <c r="I206" s="192"/>
      <c r="J206" s="191">
        <f>ROUND(I206*H206,0)</f>
        <v>0</v>
      </c>
      <c r="K206" s="189" t="s">
        <v>164</v>
      </c>
      <c r="L206" s="40"/>
      <c r="M206" s="193" t="s">
        <v>1</v>
      </c>
      <c r="N206" s="194" t="s">
        <v>41</v>
      </c>
      <c r="O206" s="72"/>
      <c r="P206" s="195">
        <f>O206*H206</f>
        <v>0</v>
      </c>
      <c r="Q206" s="195">
        <v>0</v>
      </c>
      <c r="R206" s="195">
        <f>Q206*H206</f>
        <v>0</v>
      </c>
      <c r="S206" s="195">
        <v>0</v>
      </c>
      <c r="T206" s="196">
        <f>S206*H206</f>
        <v>0</v>
      </c>
      <c r="U206" s="35"/>
      <c r="V206" s="35"/>
      <c r="W206" s="35"/>
      <c r="X206" s="35"/>
      <c r="Y206" s="35"/>
      <c r="Z206" s="35"/>
      <c r="AA206" s="35"/>
      <c r="AB206" s="35"/>
      <c r="AC206" s="35"/>
      <c r="AD206" s="35"/>
      <c r="AE206" s="35"/>
      <c r="AR206" s="197" t="s">
        <v>165</v>
      </c>
      <c r="AT206" s="197" t="s">
        <v>160</v>
      </c>
      <c r="AU206" s="197" t="s">
        <v>85</v>
      </c>
      <c r="AY206" s="18" t="s">
        <v>158</v>
      </c>
      <c r="BE206" s="198">
        <f>IF(N206="základní",J206,0)</f>
        <v>0</v>
      </c>
      <c r="BF206" s="198">
        <f>IF(N206="snížená",J206,0)</f>
        <v>0</v>
      </c>
      <c r="BG206" s="198">
        <f>IF(N206="zákl. přenesená",J206,0)</f>
        <v>0</v>
      </c>
      <c r="BH206" s="198">
        <f>IF(N206="sníž. přenesená",J206,0)</f>
        <v>0</v>
      </c>
      <c r="BI206" s="198">
        <f>IF(N206="nulová",J206,0)</f>
        <v>0</v>
      </c>
      <c r="BJ206" s="18" t="s">
        <v>8</v>
      </c>
      <c r="BK206" s="198">
        <f>ROUND(I206*H206,0)</f>
        <v>0</v>
      </c>
      <c r="BL206" s="18" t="s">
        <v>165</v>
      </c>
      <c r="BM206" s="197" t="s">
        <v>6670</v>
      </c>
    </row>
    <row r="207" spans="1:65" s="2" customFormat="1" ht="189">
      <c r="A207" s="35"/>
      <c r="B207" s="36"/>
      <c r="C207" s="37"/>
      <c r="D207" s="199" t="s">
        <v>167</v>
      </c>
      <c r="E207" s="37"/>
      <c r="F207" s="200" t="s">
        <v>240</v>
      </c>
      <c r="G207" s="37"/>
      <c r="H207" s="37"/>
      <c r="I207" s="201"/>
      <c r="J207" s="37"/>
      <c r="K207" s="37"/>
      <c r="L207" s="40"/>
      <c r="M207" s="202"/>
      <c r="N207" s="203"/>
      <c r="O207" s="72"/>
      <c r="P207" s="72"/>
      <c r="Q207" s="72"/>
      <c r="R207" s="72"/>
      <c r="S207" s="72"/>
      <c r="T207" s="73"/>
      <c r="U207" s="35"/>
      <c r="V207" s="35"/>
      <c r="W207" s="35"/>
      <c r="X207" s="35"/>
      <c r="Y207" s="35"/>
      <c r="Z207" s="35"/>
      <c r="AA207" s="35"/>
      <c r="AB207" s="35"/>
      <c r="AC207" s="35"/>
      <c r="AD207" s="35"/>
      <c r="AE207" s="35"/>
      <c r="AT207" s="18" t="s">
        <v>167</v>
      </c>
      <c r="AU207" s="18" t="s">
        <v>85</v>
      </c>
    </row>
    <row r="208" spans="1:65" s="14" customFormat="1" ht="11.25">
      <c r="B208" s="215"/>
      <c r="C208" s="216"/>
      <c r="D208" s="199" t="s">
        <v>169</v>
      </c>
      <c r="E208" s="217" t="s">
        <v>1</v>
      </c>
      <c r="F208" s="218" t="s">
        <v>204</v>
      </c>
      <c r="G208" s="216"/>
      <c r="H208" s="217" t="s">
        <v>1</v>
      </c>
      <c r="I208" s="219"/>
      <c r="J208" s="216"/>
      <c r="K208" s="216"/>
      <c r="L208" s="220"/>
      <c r="M208" s="221"/>
      <c r="N208" s="222"/>
      <c r="O208" s="222"/>
      <c r="P208" s="222"/>
      <c r="Q208" s="222"/>
      <c r="R208" s="222"/>
      <c r="S208" s="222"/>
      <c r="T208" s="223"/>
      <c r="AT208" s="224" t="s">
        <v>169</v>
      </c>
      <c r="AU208" s="224" t="s">
        <v>85</v>
      </c>
      <c r="AV208" s="14" t="s">
        <v>8</v>
      </c>
      <c r="AW208" s="14" t="s">
        <v>32</v>
      </c>
      <c r="AX208" s="14" t="s">
        <v>76</v>
      </c>
      <c r="AY208" s="224" t="s">
        <v>158</v>
      </c>
    </row>
    <row r="209" spans="1:65" s="14" customFormat="1" ht="11.25">
      <c r="B209" s="215"/>
      <c r="C209" s="216"/>
      <c r="D209" s="199" t="s">
        <v>169</v>
      </c>
      <c r="E209" s="217" t="s">
        <v>1</v>
      </c>
      <c r="F209" s="218" t="s">
        <v>6657</v>
      </c>
      <c r="G209" s="216"/>
      <c r="H209" s="217" t="s">
        <v>1</v>
      </c>
      <c r="I209" s="219"/>
      <c r="J209" s="216"/>
      <c r="K209" s="216"/>
      <c r="L209" s="220"/>
      <c r="M209" s="221"/>
      <c r="N209" s="222"/>
      <c r="O209" s="222"/>
      <c r="P209" s="222"/>
      <c r="Q209" s="222"/>
      <c r="R209" s="222"/>
      <c r="S209" s="222"/>
      <c r="T209" s="223"/>
      <c r="AT209" s="224" t="s">
        <v>169</v>
      </c>
      <c r="AU209" s="224" t="s">
        <v>85</v>
      </c>
      <c r="AV209" s="14" t="s">
        <v>8</v>
      </c>
      <c r="AW209" s="14" t="s">
        <v>32</v>
      </c>
      <c r="AX209" s="14" t="s">
        <v>76</v>
      </c>
      <c r="AY209" s="224" t="s">
        <v>158</v>
      </c>
    </row>
    <row r="210" spans="1:65" s="13" customFormat="1" ht="22.5">
      <c r="B210" s="204"/>
      <c r="C210" s="205"/>
      <c r="D210" s="199" t="s">
        <v>169</v>
      </c>
      <c r="E210" s="206" t="s">
        <v>1</v>
      </c>
      <c r="F210" s="207" t="s">
        <v>6652</v>
      </c>
      <c r="G210" s="205"/>
      <c r="H210" s="208">
        <v>207.54</v>
      </c>
      <c r="I210" s="209"/>
      <c r="J210" s="205"/>
      <c r="K210" s="205"/>
      <c r="L210" s="210"/>
      <c r="M210" s="211"/>
      <c r="N210" s="212"/>
      <c r="O210" s="212"/>
      <c r="P210" s="212"/>
      <c r="Q210" s="212"/>
      <c r="R210" s="212"/>
      <c r="S210" s="212"/>
      <c r="T210" s="213"/>
      <c r="AT210" s="214" t="s">
        <v>169</v>
      </c>
      <c r="AU210" s="214" t="s">
        <v>85</v>
      </c>
      <c r="AV210" s="13" t="s">
        <v>85</v>
      </c>
      <c r="AW210" s="13" t="s">
        <v>32</v>
      </c>
      <c r="AX210" s="13" t="s">
        <v>76</v>
      </c>
      <c r="AY210" s="214" t="s">
        <v>158</v>
      </c>
    </row>
    <row r="211" spans="1:65" s="14" customFormat="1" ht="11.25">
      <c r="B211" s="215"/>
      <c r="C211" s="216"/>
      <c r="D211" s="199" t="s">
        <v>169</v>
      </c>
      <c r="E211" s="217" t="s">
        <v>1</v>
      </c>
      <c r="F211" s="218" t="s">
        <v>6653</v>
      </c>
      <c r="G211" s="216"/>
      <c r="H211" s="217" t="s">
        <v>1</v>
      </c>
      <c r="I211" s="219"/>
      <c r="J211" s="216"/>
      <c r="K211" s="216"/>
      <c r="L211" s="220"/>
      <c r="M211" s="221"/>
      <c r="N211" s="222"/>
      <c r="O211" s="222"/>
      <c r="P211" s="222"/>
      <c r="Q211" s="222"/>
      <c r="R211" s="222"/>
      <c r="S211" s="222"/>
      <c r="T211" s="223"/>
      <c r="AT211" s="224" t="s">
        <v>169</v>
      </c>
      <c r="AU211" s="224" t="s">
        <v>85</v>
      </c>
      <c r="AV211" s="14" t="s">
        <v>8</v>
      </c>
      <c r="AW211" s="14" t="s">
        <v>32</v>
      </c>
      <c r="AX211" s="14" t="s">
        <v>76</v>
      </c>
      <c r="AY211" s="224" t="s">
        <v>158</v>
      </c>
    </row>
    <row r="212" spans="1:65" s="13" customFormat="1" ht="11.25">
      <c r="B212" s="204"/>
      <c r="C212" s="205"/>
      <c r="D212" s="199" t="s">
        <v>169</v>
      </c>
      <c r="E212" s="206" t="s">
        <v>1</v>
      </c>
      <c r="F212" s="207" t="s">
        <v>6654</v>
      </c>
      <c r="G212" s="205"/>
      <c r="H212" s="208">
        <v>45.12</v>
      </c>
      <c r="I212" s="209"/>
      <c r="J212" s="205"/>
      <c r="K212" s="205"/>
      <c r="L212" s="210"/>
      <c r="M212" s="211"/>
      <c r="N212" s="212"/>
      <c r="O212" s="212"/>
      <c r="P212" s="212"/>
      <c r="Q212" s="212"/>
      <c r="R212" s="212"/>
      <c r="S212" s="212"/>
      <c r="T212" s="213"/>
      <c r="AT212" s="214" t="s">
        <v>169</v>
      </c>
      <c r="AU212" s="214" t="s">
        <v>85</v>
      </c>
      <c r="AV212" s="13" t="s">
        <v>85</v>
      </c>
      <c r="AW212" s="13" t="s">
        <v>32</v>
      </c>
      <c r="AX212" s="13" t="s">
        <v>76</v>
      </c>
      <c r="AY212" s="214" t="s">
        <v>158</v>
      </c>
    </row>
    <row r="213" spans="1:65" s="14" customFormat="1" ht="11.25">
      <c r="B213" s="215"/>
      <c r="C213" s="216"/>
      <c r="D213" s="199" t="s">
        <v>169</v>
      </c>
      <c r="E213" s="217" t="s">
        <v>1</v>
      </c>
      <c r="F213" s="218" t="s">
        <v>6658</v>
      </c>
      <c r="G213" s="216"/>
      <c r="H213" s="217" t="s">
        <v>1</v>
      </c>
      <c r="I213" s="219"/>
      <c r="J213" s="216"/>
      <c r="K213" s="216"/>
      <c r="L213" s="220"/>
      <c r="M213" s="221"/>
      <c r="N213" s="222"/>
      <c r="O213" s="222"/>
      <c r="P213" s="222"/>
      <c r="Q213" s="222"/>
      <c r="R213" s="222"/>
      <c r="S213" s="222"/>
      <c r="T213" s="223"/>
      <c r="AT213" s="224" t="s">
        <v>169</v>
      </c>
      <c r="AU213" s="224" t="s">
        <v>85</v>
      </c>
      <c r="AV213" s="14" t="s">
        <v>8</v>
      </c>
      <c r="AW213" s="14" t="s">
        <v>32</v>
      </c>
      <c r="AX213" s="14" t="s">
        <v>76</v>
      </c>
      <c r="AY213" s="224" t="s">
        <v>158</v>
      </c>
    </row>
    <row r="214" spans="1:65" s="13" customFormat="1" ht="11.25">
      <c r="B214" s="204"/>
      <c r="C214" s="205"/>
      <c r="D214" s="199" t="s">
        <v>169</v>
      </c>
      <c r="E214" s="206" t="s">
        <v>1</v>
      </c>
      <c r="F214" s="207" t="s">
        <v>6659</v>
      </c>
      <c r="G214" s="205"/>
      <c r="H214" s="208">
        <v>-23.58</v>
      </c>
      <c r="I214" s="209"/>
      <c r="J214" s="205"/>
      <c r="K214" s="205"/>
      <c r="L214" s="210"/>
      <c r="M214" s="211"/>
      <c r="N214" s="212"/>
      <c r="O214" s="212"/>
      <c r="P214" s="212"/>
      <c r="Q214" s="212"/>
      <c r="R214" s="212"/>
      <c r="S214" s="212"/>
      <c r="T214" s="213"/>
      <c r="AT214" s="214" t="s">
        <v>169</v>
      </c>
      <c r="AU214" s="214" t="s">
        <v>85</v>
      </c>
      <c r="AV214" s="13" t="s">
        <v>85</v>
      </c>
      <c r="AW214" s="13" t="s">
        <v>32</v>
      </c>
      <c r="AX214" s="13" t="s">
        <v>76</v>
      </c>
      <c r="AY214" s="214" t="s">
        <v>158</v>
      </c>
    </row>
    <row r="215" spans="1:65" s="13" customFormat="1" ht="11.25">
      <c r="B215" s="204"/>
      <c r="C215" s="205"/>
      <c r="D215" s="199" t="s">
        <v>169</v>
      </c>
      <c r="E215" s="206" t="s">
        <v>1</v>
      </c>
      <c r="F215" s="207" t="s">
        <v>6660</v>
      </c>
      <c r="G215" s="205"/>
      <c r="H215" s="208">
        <v>5.89</v>
      </c>
      <c r="I215" s="209"/>
      <c r="J215" s="205"/>
      <c r="K215" s="205"/>
      <c r="L215" s="210"/>
      <c r="M215" s="211"/>
      <c r="N215" s="212"/>
      <c r="O215" s="212"/>
      <c r="P215" s="212"/>
      <c r="Q215" s="212"/>
      <c r="R215" s="212"/>
      <c r="S215" s="212"/>
      <c r="T215" s="213"/>
      <c r="AT215" s="214" t="s">
        <v>169</v>
      </c>
      <c r="AU215" s="214" t="s">
        <v>85</v>
      </c>
      <c r="AV215" s="13" t="s">
        <v>85</v>
      </c>
      <c r="AW215" s="13" t="s">
        <v>32</v>
      </c>
      <c r="AX215" s="13" t="s">
        <v>76</v>
      </c>
      <c r="AY215" s="214" t="s">
        <v>158</v>
      </c>
    </row>
    <row r="216" spans="1:65" s="16" customFormat="1" ht="11.25">
      <c r="B216" s="236"/>
      <c r="C216" s="237"/>
      <c r="D216" s="199" t="s">
        <v>169</v>
      </c>
      <c r="E216" s="238" t="s">
        <v>1</v>
      </c>
      <c r="F216" s="239" t="s">
        <v>189</v>
      </c>
      <c r="G216" s="237"/>
      <c r="H216" s="240">
        <v>234.97</v>
      </c>
      <c r="I216" s="241"/>
      <c r="J216" s="237"/>
      <c r="K216" s="237"/>
      <c r="L216" s="242"/>
      <c r="M216" s="243"/>
      <c r="N216" s="244"/>
      <c r="O216" s="244"/>
      <c r="P216" s="244"/>
      <c r="Q216" s="244"/>
      <c r="R216" s="244"/>
      <c r="S216" s="244"/>
      <c r="T216" s="245"/>
      <c r="AT216" s="246" t="s">
        <v>169</v>
      </c>
      <c r="AU216" s="246" t="s">
        <v>85</v>
      </c>
      <c r="AV216" s="16" t="s">
        <v>165</v>
      </c>
      <c r="AW216" s="16" t="s">
        <v>32</v>
      </c>
      <c r="AX216" s="16" t="s">
        <v>8</v>
      </c>
      <c r="AY216" s="246" t="s">
        <v>158</v>
      </c>
    </row>
    <row r="217" spans="1:65" s="2" customFormat="1" ht="66.75" customHeight="1">
      <c r="A217" s="35"/>
      <c r="B217" s="36"/>
      <c r="C217" s="187" t="s">
        <v>25</v>
      </c>
      <c r="D217" s="187" t="s">
        <v>160</v>
      </c>
      <c r="E217" s="188" t="s">
        <v>243</v>
      </c>
      <c r="F217" s="189" t="s">
        <v>244</v>
      </c>
      <c r="G217" s="190" t="s">
        <v>173</v>
      </c>
      <c r="H217" s="191">
        <v>23.58</v>
      </c>
      <c r="I217" s="192"/>
      <c r="J217" s="191">
        <f>ROUND(I217*H217,0)</f>
        <v>0</v>
      </c>
      <c r="K217" s="189" t="s">
        <v>164</v>
      </c>
      <c r="L217" s="40"/>
      <c r="M217" s="193" t="s">
        <v>1</v>
      </c>
      <c r="N217" s="194" t="s">
        <v>41</v>
      </c>
      <c r="O217" s="72"/>
      <c r="P217" s="195">
        <f>O217*H217</f>
        <v>0</v>
      </c>
      <c r="Q217" s="195">
        <v>0</v>
      </c>
      <c r="R217" s="195">
        <f>Q217*H217</f>
        <v>0</v>
      </c>
      <c r="S217" s="195">
        <v>0</v>
      </c>
      <c r="T217" s="196">
        <f>S217*H217</f>
        <v>0</v>
      </c>
      <c r="U217" s="35"/>
      <c r="V217" s="35"/>
      <c r="W217" s="35"/>
      <c r="X217" s="35"/>
      <c r="Y217" s="35"/>
      <c r="Z217" s="35"/>
      <c r="AA217" s="35"/>
      <c r="AB217" s="35"/>
      <c r="AC217" s="35"/>
      <c r="AD217" s="35"/>
      <c r="AE217" s="35"/>
      <c r="AR217" s="197" t="s">
        <v>165</v>
      </c>
      <c r="AT217" s="197" t="s">
        <v>160</v>
      </c>
      <c r="AU217" s="197" t="s">
        <v>85</v>
      </c>
      <c r="AY217" s="18" t="s">
        <v>158</v>
      </c>
      <c r="BE217" s="198">
        <f>IF(N217="základní",J217,0)</f>
        <v>0</v>
      </c>
      <c r="BF217" s="198">
        <f>IF(N217="snížená",J217,0)</f>
        <v>0</v>
      </c>
      <c r="BG217" s="198">
        <f>IF(N217="zákl. přenesená",J217,0)</f>
        <v>0</v>
      </c>
      <c r="BH217" s="198">
        <f>IF(N217="sníž. přenesená",J217,0)</f>
        <v>0</v>
      </c>
      <c r="BI217" s="198">
        <f>IF(N217="nulová",J217,0)</f>
        <v>0</v>
      </c>
      <c r="BJ217" s="18" t="s">
        <v>8</v>
      </c>
      <c r="BK217" s="198">
        <f>ROUND(I217*H217,0)</f>
        <v>0</v>
      </c>
      <c r="BL217" s="18" t="s">
        <v>165</v>
      </c>
      <c r="BM217" s="197" t="s">
        <v>6671</v>
      </c>
    </row>
    <row r="218" spans="1:65" s="2" customFormat="1" ht="99">
      <c r="A218" s="35"/>
      <c r="B218" s="36"/>
      <c r="C218" s="37"/>
      <c r="D218" s="199" t="s">
        <v>167</v>
      </c>
      <c r="E218" s="37"/>
      <c r="F218" s="200" t="s">
        <v>246</v>
      </c>
      <c r="G218" s="37"/>
      <c r="H218" s="37"/>
      <c r="I218" s="201"/>
      <c r="J218" s="37"/>
      <c r="K218" s="37"/>
      <c r="L218" s="40"/>
      <c r="M218" s="202"/>
      <c r="N218" s="203"/>
      <c r="O218" s="72"/>
      <c r="P218" s="72"/>
      <c r="Q218" s="72"/>
      <c r="R218" s="72"/>
      <c r="S218" s="72"/>
      <c r="T218" s="73"/>
      <c r="U218" s="35"/>
      <c r="V218" s="35"/>
      <c r="W218" s="35"/>
      <c r="X218" s="35"/>
      <c r="Y218" s="35"/>
      <c r="Z218" s="35"/>
      <c r="AA218" s="35"/>
      <c r="AB218" s="35"/>
      <c r="AC218" s="35"/>
      <c r="AD218" s="35"/>
      <c r="AE218" s="35"/>
      <c r="AT218" s="18" t="s">
        <v>167</v>
      </c>
      <c r="AU218" s="18" t="s">
        <v>85</v>
      </c>
    </row>
    <row r="219" spans="1:65" s="13" customFormat="1" ht="11.25">
      <c r="B219" s="204"/>
      <c r="C219" s="205"/>
      <c r="D219" s="199" t="s">
        <v>169</v>
      </c>
      <c r="E219" s="206" t="s">
        <v>1</v>
      </c>
      <c r="F219" s="207" t="s">
        <v>6672</v>
      </c>
      <c r="G219" s="205"/>
      <c r="H219" s="208">
        <v>23.58</v>
      </c>
      <c r="I219" s="209"/>
      <c r="J219" s="205"/>
      <c r="K219" s="205"/>
      <c r="L219" s="210"/>
      <c r="M219" s="211"/>
      <c r="N219" s="212"/>
      <c r="O219" s="212"/>
      <c r="P219" s="212"/>
      <c r="Q219" s="212"/>
      <c r="R219" s="212"/>
      <c r="S219" s="212"/>
      <c r="T219" s="213"/>
      <c r="AT219" s="214" t="s">
        <v>169</v>
      </c>
      <c r="AU219" s="214" t="s">
        <v>85</v>
      </c>
      <c r="AV219" s="13" t="s">
        <v>85</v>
      </c>
      <c r="AW219" s="13" t="s">
        <v>32</v>
      </c>
      <c r="AX219" s="13" t="s">
        <v>8</v>
      </c>
      <c r="AY219" s="214" t="s">
        <v>158</v>
      </c>
    </row>
    <row r="220" spans="1:65" s="2" customFormat="1" ht="16.5" customHeight="1">
      <c r="A220" s="35"/>
      <c r="B220" s="36"/>
      <c r="C220" s="247" t="s">
        <v>242</v>
      </c>
      <c r="D220" s="247" t="s">
        <v>250</v>
      </c>
      <c r="E220" s="248" t="s">
        <v>251</v>
      </c>
      <c r="F220" s="249" t="s">
        <v>252</v>
      </c>
      <c r="G220" s="250" t="s">
        <v>227</v>
      </c>
      <c r="H220" s="251">
        <v>47.16</v>
      </c>
      <c r="I220" s="252"/>
      <c r="J220" s="251">
        <f>ROUND(I220*H220,0)</f>
        <v>0</v>
      </c>
      <c r="K220" s="249" t="s">
        <v>164</v>
      </c>
      <c r="L220" s="253"/>
      <c r="M220" s="254" t="s">
        <v>1</v>
      </c>
      <c r="N220" s="255" t="s">
        <v>41</v>
      </c>
      <c r="O220" s="72"/>
      <c r="P220" s="195">
        <f>O220*H220</f>
        <v>0</v>
      </c>
      <c r="Q220" s="195">
        <v>1</v>
      </c>
      <c r="R220" s="195">
        <f>Q220*H220</f>
        <v>47.16</v>
      </c>
      <c r="S220" s="195">
        <v>0</v>
      </c>
      <c r="T220" s="196">
        <f>S220*H220</f>
        <v>0</v>
      </c>
      <c r="U220" s="35"/>
      <c r="V220" s="35"/>
      <c r="W220" s="35"/>
      <c r="X220" s="35"/>
      <c r="Y220" s="35"/>
      <c r="Z220" s="35"/>
      <c r="AA220" s="35"/>
      <c r="AB220" s="35"/>
      <c r="AC220" s="35"/>
      <c r="AD220" s="35"/>
      <c r="AE220" s="35"/>
      <c r="AR220" s="197" t="s">
        <v>224</v>
      </c>
      <c r="AT220" s="197" t="s">
        <v>250</v>
      </c>
      <c r="AU220" s="197" t="s">
        <v>85</v>
      </c>
      <c r="AY220" s="18" t="s">
        <v>158</v>
      </c>
      <c r="BE220" s="198">
        <f>IF(N220="základní",J220,0)</f>
        <v>0</v>
      </c>
      <c r="BF220" s="198">
        <f>IF(N220="snížená",J220,0)</f>
        <v>0</v>
      </c>
      <c r="BG220" s="198">
        <f>IF(N220="zákl. přenesená",J220,0)</f>
        <v>0</v>
      </c>
      <c r="BH220" s="198">
        <f>IF(N220="sníž. přenesená",J220,0)</f>
        <v>0</v>
      </c>
      <c r="BI220" s="198">
        <f>IF(N220="nulová",J220,0)</f>
        <v>0</v>
      </c>
      <c r="BJ220" s="18" t="s">
        <v>8</v>
      </c>
      <c r="BK220" s="198">
        <f>ROUND(I220*H220,0)</f>
        <v>0</v>
      </c>
      <c r="BL220" s="18" t="s">
        <v>165</v>
      </c>
      <c r="BM220" s="197" t="s">
        <v>6673</v>
      </c>
    </row>
    <row r="221" spans="1:65" s="13" customFormat="1" ht="11.25">
      <c r="B221" s="204"/>
      <c r="C221" s="205"/>
      <c r="D221" s="199" t="s">
        <v>169</v>
      </c>
      <c r="E221" s="205"/>
      <c r="F221" s="207" t="s">
        <v>6674</v>
      </c>
      <c r="G221" s="205"/>
      <c r="H221" s="208">
        <v>47.16</v>
      </c>
      <c r="I221" s="209"/>
      <c r="J221" s="205"/>
      <c r="K221" s="205"/>
      <c r="L221" s="210"/>
      <c r="M221" s="211"/>
      <c r="N221" s="212"/>
      <c r="O221" s="212"/>
      <c r="P221" s="212"/>
      <c r="Q221" s="212"/>
      <c r="R221" s="212"/>
      <c r="S221" s="212"/>
      <c r="T221" s="213"/>
      <c r="AT221" s="214" t="s">
        <v>169</v>
      </c>
      <c r="AU221" s="214" t="s">
        <v>85</v>
      </c>
      <c r="AV221" s="13" t="s">
        <v>85</v>
      </c>
      <c r="AW221" s="13" t="s">
        <v>4</v>
      </c>
      <c r="AX221" s="13" t="s">
        <v>8</v>
      </c>
      <c r="AY221" s="214" t="s">
        <v>158</v>
      </c>
    </row>
    <row r="222" spans="1:65" s="2" customFormat="1" ht="33" customHeight="1">
      <c r="A222" s="35"/>
      <c r="B222" s="36"/>
      <c r="C222" s="187" t="s">
        <v>249</v>
      </c>
      <c r="D222" s="187" t="s">
        <v>160</v>
      </c>
      <c r="E222" s="188" t="s">
        <v>257</v>
      </c>
      <c r="F222" s="189" t="s">
        <v>258</v>
      </c>
      <c r="G222" s="190" t="s">
        <v>163</v>
      </c>
      <c r="H222" s="191">
        <v>234.14</v>
      </c>
      <c r="I222" s="192"/>
      <c r="J222" s="191">
        <f>ROUND(I222*H222,0)</f>
        <v>0</v>
      </c>
      <c r="K222" s="189" t="s">
        <v>164</v>
      </c>
      <c r="L222" s="40"/>
      <c r="M222" s="193" t="s">
        <v>1</v>
      </c>
      <c r="N222" s="194" t="s">
        <v>41</v>
      </c>
      <c r="O222" s="72"/>
      <c r="P222" s="195">
        <f>O222*H222</f>
        <v>0</v>
      </c>
      <c r="Q222" s="195">
        <v>0</v>
      </c>
      <c r="R222" s="195">
        <f>Q222*H222</f>
        <v>0</v>
      </c>
      <c r="S222" s="195">
        <v>0</v>
      </c>
      <c r="T222" s="196">
        <f>S222*H222</f>
        <v>0</v>
      </c>
      <c r="U222" s="35"/>
      <c r="V222" s="35"/>
      <c r="W222" s="35"/>
      <c r="X222" s="35"/>
      <c r="Y222" s="35"/>
      <c r="Z222" s="35"/>
      <c r="AA222" s="35"/>
      <c r="AB222" s="35"/>
      <c r="AC222" s="35"/>
      <c r="AD222" s="35"/>
      <c r="AE222" s="35"/>
      <c r="AR222" s="197" t="s">
        <v>165</v>
      </c>
      <c r="AT222" s="197" t="s">
        <v>160</v>
      </c>
      <c r="AU222" s="197" t="s">
        <v>85</v>
      </c>
      <c r="AY222" s="18" t="s">
        <v>158</v>
      </c>
      <c r="BE222" s="198">
        <f>IF(N222="základní",J222,0)</f>
        <v>0</v>
      </c>
      <c r="BF222" s="198">
        <f>IF(N222="snížená",J222,0)</f>
        <v>0</v>
      </c>
      <c r="BG222" s="198">
        <f>IF(N222="zákl. přenesená",J222,0)</f>
        <v>0</v>
      </c>
      <c r="BH222" s="198">
        <f>IF(N222="sníž. přenesená",J222,0)</f>
        <v>0</v>
      </c>
      <c r="BI222" s="198">
        <f>IF(N222="nulová",J222,0)</f>
        <v>0</v>
      </c>
      <c r="BJ222" s="18" t="s">
        <v>8</v>
      </c>
      <c r="BK222" s="198">
        <f>ROUND(I222*H222,0)</f>
        <v>0</v>
      </c>
      <c r="BL222" s="18" t="s">
        <v>165</v>
      </c>
      <c r="BM222" s="197" t="s">
        <v>6675</v>
      </c>
    </row>
    <row r="223" spans="1:65" s="2" customFormat="1" ht="108">
      <c r="A223" s="35"/>
      <c r="B223" s="36"/>
      <c r="C223" s="37"/>
      <c r="D223" s="199" t="s">
        <v>167</v>
      </c>
      <c r="E223" s="37"/>
      <c r="F223" s="200" t="s">
        <v>260</v>
      </c>
      <c r="G223" s="37"/>
      <c r="H223" s="37"/>
      <c r="I223" s="201"/>
      <c r="J223" s="37"/>
      <c r="K223" s="37"/>
      <c r="L223" s="40"/>
      <c r="M223" s="202"/>
      <c r="N223" s="203"/>
      <c r="O223" s="72"/>
      <c r="P223" s="72"/>
      <c r="Q223" s="72"/>
      <c r="R223" s="72"/>
      <c r="S223" s="72"/>
      <c r="T223" s="73"/>
      <c r="U223" s="35"/>
      <c r="V223" s="35"/>
      <c r="W223" s="35"/>
      <c r="X223" s="35"/>
      <c r="Y223" s="35"/>
      <c r="Z223" s="35"/>
      <c r="AA223" s="35"/>
      <c r="AB223" s="35"/>
      <c r="AC223" s="35"/>
      <c r="AD223" s="35"/>
      <c r="AE223" s="35"/>
      <c r="AT223" s="18" t="s">
        <v>167</v>
      </c>
      <c r="AU223" s="18" t="s">
        <v>85</v>
      </c>
    </row>
    <row r="224" spans="1:65" s="14" customFormat="1" ht="11.25">
      <c r="B224" s="215"/>
      <c r="C224" s="216"/>
      <c r="D224" s="199" t="s">
        <v>169</v>
      </c>
      <c r="E224" s="217" t="s">
        <v>1</v>
      </c>
      <c r="F224" s="218" t="s">
        <v>6676</v>
      </c>
      <c r="G224" s="216"/>
      <c r="H224" s="217" t="s">
        <v>1</v>
      </c>
      <c r="I224" s="219"/>
      <c r="J224" s="216"/>
      <c r="K224" s="216"/>
      <c r="L224" s="220"/>
      <c r="M224" s="221"/>
      <c r="N224" s="222"/>
      <c r="O224" s="222"/>
      <c r="P224" s="222"/>
      <c r="Q224" s="222"/>
      <c r="R224" s="222"/>
      <c r="S224" s="222"/>
      <c r="T224" s="223"/>
      <c r="AT224" s="224" t="s">
        <v>169</v>
      </c>
      <c r="AU224" s="224" t="s">
        <v>85</v>
      </c>
      <c r="AV224" s="14" t="s">
        <v>8</v>
      </c>
      <c r="AW224" s="14" t="s">
        <v>32</v>
      </c>
      <c r="AX224" s="14" t="s">
        <v>76</v>
      </c>
      <c r="AY224" s="224" t="s">
        <v>158</v>
      </c>
    </row>
    <row r="225" spans="1:65" s="13" customFormat="1" ht="11.25">
      <c r="B225" s="204"/>
      <c r="C225" s="205"/>
      <c r="D225" s="199" t="s">
        <v>169</v>
      </c>
      <c r="E225" s="206" t="s">
        <v>1</v>
      </c>
      <c r="F225" s="207" t="s">
        <v>6677</v>
      </c>
      <c r="G225" s="205"/>
      <c r="H225" s="208">
        <v>234.14</v>
      </c>
      <c r="I225" s="209"/>
      <c r="J225" s="205"/>
      <c r="K225" s="205"/>
      <c r="L225" s="210"/>
      <c r="M225" s="211"/>
      <c r="N225" s="212"/>
      <c r="O225" s="212"/>
      <c r="P225" s="212"/>
      <c r="Q225" s="212"/>
      <c r="R225" s="212"/>
      <c r="S225" s="212"/>
      <c r="T225" s="213"/>
      <c r="AT225" s="214" t="s">
        <v>169</v>
      </c>
      <c r="AU225" s="214" t="s">
        <v>85</v>
      </c>
      <c r="AV225" s="13" t="s">
        <v>85</v>
      </c>
      <c r="AW225" s="13" t="s">
        <v>32</v>
      </c>
      <c r="AX225" s="13" t="s">
        <v>8</v>
      </c>
      <c r="AY225" s="214" t="s">
        <v>158</v>
      </c>
    </row>
    <row r="226" spans="1:65" s="12" customFormat="1" ht="22.9" customHeight="1">
      <c r="B226" s="171"/>
      <c r="C226" s="172"/>
      <c r="D226" s="173" t="s">
        <v>75</v>
      </c>
      <c r="E226" s="185" t="s">
        <v>85</v>
      </c>
      <c r="F226" s="185" t="s">
        <v>274</v>
      </c>
      <c r="G226" s="172"/>
      <c r="H226" s="172"/>
      <c r="I226" s="175"/>
      <c r="J226" s="186">
        <f>BK226</f>
        <v>0</v>
      </c>
      <c r="K226" s="172"/>
      <c r="L226" s="177"/>
      <c r="M226" s="178"/>
      <c r="N226" s="179"/>
      <c r="O226" s="179"/>
      <c r="P226" s="180">
        <f>SUM(P227:P277)</f>
        <v>0</v>
      </c>
      <c r="Q226" s="179"/>
      <c r="R226" s="180">
        <f>SUM(R227:R277)</f>
        <v>83.012876699999993</v>
      </c>
      <c r="S226" s="179"/>
      <c r="T226" s="181">
        <f>SUM(T227:T277)</f>
        <v>0</v>
      </c>
      <c r="AR226" s="182" t="s">
        <v>8</v>
      </c>
      <c r="AT226" s="183" t="s">
        <v>75</v>
      </c>
      <c r="AU226" s="183" t="s">
        <v>8</v>
      </c>
      <c r="AY226" s="182" t="s">
        <v>158</v>
      </c>
      <c r="BK226" s="184">
        <f>SUM(BK227:BK277)</f>
        <v>0</v>
      </c>
    </row>
    <row r="227" spans="1:65" s="2" customFormat="1" ht="44.25" customHeight="1">
      <c r="A227" s="35"/>
      <c r="B227" s="36"/>
      <c r="C227" s="187" t="s">
        <v>256</v>
      </c>
      <c r="D227" s="187" t="s">
        <v>160</v>
      </c>
      <c r="E227" s="188" t="s">
        <v>275</v>
      </c>
      <c r="F227" s="189" t="s">
        <v>276</v>
      </c>
      <c r="G227" s="190" t="s">
        <v>173</v>
      </c>
      <c r="H227" s="191">
        <v>24.48</v>
      </c>
      <c r="I227" s="192"/>
      <c r="J227" s="191">
        <f>ROUND(I227*H227,0)</f>
        <v>0</v>
      </c>
      <c r="K227" s="189" t="s">
        <v>164</v>
      </c>
      <c r="L227" s="40"/>
      <c r="M227" s="193" t="s">
        <v>1</v>
      </c>
      <c r="N227" s="194" t="s">
        <v>41</v>
      </c>
      <c r="O227" s="72"/>
      <c r="P227" s="195">
        <f>O227*H227</f>
        <v>0</v>
      </c>
      <c r="Q227" s="195">
        <v>0</v>
      </c>
      <c r="R227" s="195">
        <f>Q227*H227</f>
        <v>0</v>
      </c>
      <c r="S227" s="195">
        <v>0</v>
      </c>
      <c r="T227" s="196">
        <f>S227*H227</f>
        <v>0</v>
      </c>
      <c r="U227" s="35"/>
      <c r="V227" s="35"/>
      <c r="W227" s="35"/>
      <c r="X227" s="35"/>
      <c r="Y227" s="35"/>
      <c r="Z227" s="35"/>
      <c r="AA227" s="35"/>
      <c r="AB227" s="35"/>
      <c r="AC227" s="35"/>
      <c r="AD227" s="35"/>
      <c r="AE227" s="35"/>
      <c r="AR227" s="197" t="s">
        <v>165</v>
      </c>
      <c r="AT227" s="197" t="s">
        <v>160</v>
      </c>
      <c r="AU227" s="197" t="s">
        <v>85</v>
      </c>
      <c r="AY227" s="18" t="s">
        <v>158</v>
      </c>
      <c r="BE227" s="198">
        <f>IF(N227="základní",J227,0)</f>
        <v>0</v>
      </c>
      <c r="BF227" s="198">
        <f>IF(N227="snížená",J227,0)</f>
        <v>0</v>
      </c>
      <c r="BG227" s="198">
        <f>IF(N227="zákl. přenesená",J227,0)</f>
        <v>0</v>
      </c>
      <c r="BH227" s="198">
        <f>IF(N227="sníž. přenesená",J227,0)</f>
        <v>0</v>
      </c>
      <c r="BI227" s="198">
        <f>IF(N227="nulová",J227,0)</f>
        <v>0</v>
      </c>
      <c r="BJ227" s="18" t="s">
        <v>8</v>
      </c>
      <c r="BK227" s="198">
        <f>ROUND(I227*H227,0)</f>
        <v>0</v>
      </c>
      <c r="BL227" s="18" t="s">
        <v>165</v>
      </c>
      <c r="BM227" s="197" t="s">
        <v>6678</v>
      </c>
    </row>
    <row r="228" spans="1:65" s="2" customFormat="1" ht="72">
      <c r="A228" s="35"/>
      <c r="B228" s="36"/>
      <c r="C228" s="37"/>
      <c r="D228" s="199" t="s">
        <v>167</v>
      </c>
      <c r="E228" s="37"/>
      <c r="F228" s="200" t="s">
        <v>278</v>
      </c>
      <c r="G228" s="37"/>
      <c r="H228" s="37"/>
      <c r="I228" s="201"/>
      <c r="J228" s="37"/>
      <c r="K228" s="37"/>
      <c r="L228" s="40"/>
      <c r="M228" s="202"/>
      <c r="N228" s="203"/>
      <c r="O228" s="72"/>
      <c r="P228" s="72"/>
      <c r="Q228" s="72"/>
      <c r="R228" s="72"/>
      <c r="S228" s="72"/>
      <c r="T228" s="73"/>
      <c r="U228" s="35"/>
      <c r="V228" s="35"/>
      <c r="W228" s="35"/>
      <c r="X228" s="35"/>
      <c r="Y228" s="35"/>
      <c r="Z228" s="35"/>
      <c r="AA228" s="35"/>
      <c r="AB228" s="35"/>
      <c r="AC228" s="35"/>
      <c r="AD228" s="35"/>
      <c r="AE228" s="35"/>
      <c r="AT228" s="18" t="s">
        <v>167</v>
      </c>
      <c r="AU228" s="18" t="s">
        <v>85</v>
      </c>
    </row>
    <row r="229" spans="1:65" s="14" customFormat="1" ht="11.25">
      <c r="B229" s="215"/>
      <c r="C229" s="216"/>
      <c r="D229" s="199" t="s">
        <v>169</v>
      </c>
      <c r="E229" s="217" t="s">
        <v>1</v>
      </c>
      <c r="F229" s="218" t="s">
        <v>6679</v>
      </c>
      <c r="G229" s="216"/>
      <c r="H229" s="217" t="s">
        <v>1</v>
      </c>
      <c r="I229" s="219"/>
      <c r="J229" s="216"/>
      <c r="K229" s="216"/>
      <c r="L229" s="220"/>
      <c r="M229" s="221"/>
      <c r="N229" s="222"/>
      <c r="O229" s="222"/>
      <c r="P229" s="222"/>
      <c r="Q229" s="222"/>
      <c r="R229" s="222"/>
      <c r="S229" s="222"/>
      <c r="T229" s="223"/>
      <c r="AT229" s="224" t="s">
        <v>169</v>
      </c>
      <c r="AU229" s="224" t="s">
        <v>85</v>
      </c>
      <c r="AV229" s="14" t="s">
        <v>8</v>
      </c>
      <c r="AW229" s="14" t="s">
        <v>32</v>
      </c>
      <c r="AX229" s="14" t="s">
        <v>76</v>
      </c>
      <c r="AY229" s="224" t="s">
        <v>158</v>
      </c>
    </row>
    <row r="230" spans="1:65" s="13" customFormat="1" ht="11.25">
      <c r="B230" s="204"/>
      <c r="C230" s="205"/>
      <c r="D230" s="199" t="s">
        <v>169</v>
      </c>
      <c r="E230" s="206" t="s">
        <v>1</v>
      </c>
      <c r="F230" s="207" t="s">
        <v>6680</v>
      </c>
      <c r="G230" s="205"/>
      <c r="H230" s="208">
        <v>24.48</v>
      </c>
      <c r="I230" s="209"/>
      <c r="J230" s="205"/>
      <c r="K230" s="205"/>
      <c r="L230" s="210"/>
      <c r="M230" s="211"/>
      <c r="N230" s="212"/>
      <c r="O230" s="212"/>
      <c r="P230" s="212"/>
      <c r="Q230" s="212"/>
      <c r="R230" s="212"/>
      <c r="S230" s="212"/>
      <c r="T230" s="213"/>
      <c r="AT230" s="214" t="s">
        <v>169</v>
      </c>
      <c r="AU230" s="214" t="s">
        <v>85</v>
      </c>
      <c r="AV230" s="13" t="s">
        <v>85</v>
      </c>
      <c r="AW230" s="13" t="s">
        <v>32</v>
      </c>
      <c r="AX230" s="13" t="s">
        <v>8</v>
      </c>
      <c r="AY230" s="214" t="s">
        <v>158</v>
      </c>
    </row>
    <row r="231" spans="1:65" s="2" customFormat="1" ht="44.25" customHeight="1">
      <c r="A231" s="35"/>
      <c r="B231" s="36"/>
      <c r="C231" s="187" t="s">
        <v>267</v>
      </c>
      <c r="D231" s="187" t="s">
        <v>160</v>
      </c>
      <c r="E231" s="188" t="s">
        <v>289</v>
      </c>
      <c r="F231" s="189" t="s">
        <v>290</v>
      </c>
      <c r="G231" s="190" t="s">
        <v>163</v>
      </c>
      <c r="H231" s="191">
        <v>163.19999999999999</v>
      </c>
      <c r="I231" s="192"/>
      <c r="J231" s="191">
        <f>ROUND(I231*H231,0)</f>
        <v>0</v>
      </c>
      <c r="K231" s="189" t="s">
        <v>164</v>
      </c>
      <c r="L231" s="40"/>
      <c r="M231" s="193" t="s">
        <v>1</v>
      </c>
      <c r="N231" s="194" t="s">
        <v>41</v>
      </c>
      <c r="O231" s="72"/>
      <c r="P231" s="195">
        <f>O231*H231</f>
        <v>0</v>
      </c>
      <c r="Q231" s="195">
        <v>1.7000000000000001E-4</v>
      </c>
      <c r="R231" s="195">
        <f>Q231*H231</f>
        <v>2.7744000000000001E-2</v>
      </c>
      <c r="S231" s="195">
        <v>0</v>
      </c>
      <c r="T231" s="196">
        <f>S231*H231</f>
        <v>0</v>
      </c>
      <c r="U231" s="35"/>
      <c r="V231" s="35"/>
      <c r="W231" s="35"/>
      <c r="X231" s="35"/>
      <c r="Y231" s="35"/>
      <c r="Z231" s="35"/>
      <c r="AA231" s="35"/>
      <c r="AB231" s="35"/>
      <c r="AC231" s="35"/>
      <c r="AD231" s="35"/>
      <c r="AE231" s="35"/>
      <c r="AR231" s="197" t="s">
        <v>165</v>
      </c>
      <c r="AT231" s="197" t="s">
        <v>160</v>
      </c>
      <c r="AU231" s="197" t="s">
        <v>85</v>
      </c>
      <c r="AY231" s="18" t="s">
        <v>158</v>
      </c>
      <c r="BE231" s="198">
        <f>IF(N231="základní",J231,0)</f>
        <v>0</v>
      </c>
      <c r="BF231" s="198">
        <f>IF(N231="snížená",J231,0)</f>
        <v>0</v>
      </c>
      <c r="BG231" s="198">
        <f>IF(N231="zákl. přenesená",J231,0)</f>
        <v>0</v>
      </c>
      <c r="BH231" s="198">
        <f>IF(N231="sníž. přenesená",J231,0)</f>
        <v>0</v>
      </c>
      <c r="BI231" s="198">
        <f>IF(N231="nulová",J231,0)</f>
        <v>0</v>
      </c>
      <c r="BJ231" s="18" t="s">
        <v>8</v>
      </c>
      <c r="BK231" s="198">
        <f>ROUND(I231*H231,0)</f>
        <v>0</v>
      </c>
      <c r="BL231" s="18" t="s">
        <v>165</v>
      </c>
      <c r="BM231" s="197" t="s">
        <v>6681</v>
      </c>
    </row>
    <row r="232" spans="1:65" s="2" customFormat="1" ht="180">
      <c r="A232" s="35"/>
      <c r="B232" s="36"/>
      <c r="C232" s="37"/>
      <c r="D232" s="199" t="s">
        <v>167</v>
      </c>
      <c r="E232" s="37"/>
      <c r="F232" s="200" t="s">
        <v>292</v>
      </c>
      <c r="G232" s="37"/>
      <c r="H232" s="37"/>
      <c r="I232" s="201"/>
      <c r="J232" s="37"/>
      <c r="K232" s="37"/>
      <c r="L232" s="40"/>
      <c r="M232" s="202"/>
      <c r="N232" s="203"/>
      <c r="O232" s="72"/>
      <c r="P232" s="72"/>
      <c r="Q232" s="72"/>
      <c r="R232" s="72"/>
      <c r="S232" s="72"/>
      <c r="T232" s="73"/>
      <c r="U232" s="35"/>
      <c r="V232" s="35"/>
      <c r="W232" s="35"/>
      <c r="X232" s="35"/>
      <c r="Y232" s="35"/>
      <c r="Z232" s="35"/>
      <c r="AA232" s="35"/>
      <c r="AB232" s="35"/>
      <c r="AC232" s="35"/>
      <c r="AD232" s="35"/>
      <c r="AE232" s="35"/>
      <c r="AT232" s="18" t="s">
        <v>167</v>
      </c>
      <c r="AU232" s="18" t="s">
        <v>85</v>
      </c>
    </row>
    <row r="233" spans="1:65" s="14" customFormat="1" ht="11.25">
      <c r="B233" s="215"/>
      <c r="C233" s="216"/>
      <c r="D233" s="199" t="s">
        <v>169</v>
      </c>
      <c r="E233" s="217" t="s">
        <v>1</v>
      </c>
      <c r="F233" s="218" t="s">
        <v>6679</v>
      </c>
      <c r="G233" s="216"/>
      <c r="H233" s="217" t="s">
        <v>1</v>
      </c>
      <c r="I233" s="219"/>
      <c r="J233" s="216"/>
      <c r="K233" s="216"/>
      <c r="L233" s="220"/>
      <c r="M233" s="221"/>
      <c r="N233" s="222"/>
      <c r="O233" s="222"/>
      <c r="P233" s="222"/>
      <c r="Q233" s="222"/>
      <c r="R233" s="222"/>
      <c r="S233" s="222"/>
      <c r="T233" s="223"/>
      <c r="AT233" s="224" t="s">
        <v>169</v>
      </c>
      <c r="AU233" s="224" t="s">
        <v>85</v>
      </c>
      <c r="AV233" s="14" t="s">
        <v>8</v>
      </c>
      <c r="AW233" s="14" t="s">
        <v>32</v>
      </c>
      <c r="AX233" s="14" t="s">
        <v>76</v>
      </c>
      <c r="AY233" s="224" t="s">
        <v>158</v>
      </c>
    </row>
    <row r="234" spans="1:65" s="13" customFormat="1" ht="11.25">
      <c r="B234" s="204"/>
      <c r="C234" s="205"/>
      <c r="D234" s="199" t="s">
        <v>169</v>
      </c>
      <c r="E234" s="206" t="s">
        <v>1</v>
      </c>
      <c r="F234" s="207" t="s">
        <v>6682</v>
      </c>
      <c r="G234" s="205"/>
      <c r="H234" s="208">
        <v>163.19999999999999</v>
      </c>
      <c r="I234" s="209"/>
      <c r="J234" s="205"/>
      <c r="K234" s="205"/>
      <c r="L234" s="210"/>
      <c r="M234" s="211"/>
      <c r="N234" s="212"/>
      <c r="O234" s="212"/>
      <c r="P234" s="212"/>
      <c r="Q234" s="212"/>
      <c r="R234" s="212"/>
      <c r="S234" s="212"/>
      <c r="T234" s="213"/>
      <c r="AT234" s="214" t="s">
        <v>169</v>
      </c>
      <c r="AU234" s="214" t="s">
        <v>85</v>
      </c>
      <c r="AV234" s="13" t="s">
        <v>85</v>
      </c>
      <c r="AW234" s="13" t="s">
        <v>32</v>
      </c>
      <c r="AX234" s="13" t="s">
        <v>8</v>
      </c>
      <c r="AY234" s="214" t="s">
        <v>158</v>
      </c>
    </row>
    <row r="235" spans="1:65" s="2" customFormat="1" ht="24">
      <c r="A235" s="35"/>
      <c r="B235" s="36"/>
      <c r="C235" s="247" t="s">
        <v>9</v>
      </c>
      <c r="D235" s="247" t="s">
        <v>250</v>
      </c>
      <c r="E235" s="248" t="s">
        <v>296</v>
      </c>
      <c r="F235" s="249" t="s">
        <v>297</v>
      </c>
      <c r="G235" s="250" t="s">
        <v>163</v>
      </c>
      <c r="H235" s="251">
        <v>179.52</v>
      </c>
      <c r="I235" s="252"/>
      <c r="J235" s="251">
        <f>ROUND(I235*H235,0)</f>
        <v>0</v>
      </c>
      <c r="K235" s="249" t="s">
        <v>164</v>
      </c>
      <c r="L235" s="253"/>
      <c r="M235" s="254" t="s">
        <v>1</v>
      </c>
      <c r="N235" s="255" t="s">
        <v>41</v>
      </c>
      <c r="O235" s="72"/>
      <c r="P235" s="195">
        <f>O235*H235</f>
        <v>0</v>
      </c>
      <c r="Q235" s="195">
        <v>1.8000000000000001E-4</v>
      </c>
      <c r="R235" s="195">
        <f>Q235*H235</f>
        <v>3.2313600000000005E-2</v>
      </c>
      <c r="S235" s="195">
        <v>0</v>
      </c>
      <c r="T235" s="196">
        <f>S235*H235</f>
        <v>0</v>
      </c>
      <c r="U235" s="35"/>
      <c r="V235" s="35"/>
      <c r="W235" s="35"/>
      <c r="X235" s="35"/>
      <c r="Y235" s="35"/>
      <c r="Z235" s="35"/>
      <c r="AA235" s="35"/>
      <c r="AB235" s="35"/>
      <c r="AC235" s="35"/>
      <c r="AD235" s="35"/>
      <c r="AE235" s="35"/>
      <c r="AR235" s="197" t="s">
        <v>224</v>
      </c>
      <c r="AT235" s="197" t="s">
        <v>250</v>
      </c>
      <c r="AU235" s="197" t="s">
        <v>85</v>
      </c>
      <c r="AY235" s="18" t="s">
        <v>158</v>
      </c>
      <c r="BE235" s="198">
        <f>IF(N235="základní",J235,0)</f>
        <v>0</v>
      </c>
      <c r="BF235" s="198">
        <f>IF(N235="snížená",J235,0)</f>
        <v>0</v>
      </c>
      <c r="BG235" s="198">
        <f>IF(N235="zákl. přenesená",J235,0)</f>
        <v>0</v>
      </c>
      <c r="BH235" s="198">
        <f>IF(N235="sníž. přenesená",J235,0)</f>
        <v>0</v>
      </c>
      <c r="BI235" s="198">
        <f>IF(N235="nulová",J235,0)</f>
        <v>0</v>
      </c>
      <c r="BJ235" s="18" t="s">
        <v>8</v>
      </c>
      <c r="BK235" s="198">
        <f>ROUND(I235*H235,0)</f>
        <v>0</v>
      </c>
      <c r="BL235" s="18" t="s">
        <v>165</v>
      </c>
      <c r="BM235" s="197" t="s">
        <v>6683</v>
      </c>
    </row>
    <row r="236" spans="1:65" s="13" customFormat="1" ht="11.25">
      <c r="B236" s="204"/>
      <c r="C236" s="205"/>
      <c r="D236" s="199" t="s">
        <v>169</v>
      </c>
      <c r="E236" s="206" t="s">
        <v>1</v>
      </c>
      <c r="F236" s="207" t="s">
        <v>6684</v>
      </c>
      <c r="G236" s="205"/>
      <c r="H236" s="208">
        <v>179.52</v>
      </c>
      <c r="I236" s="209"/>
      <c r="J236" s="205"/>
      <c r="K236" s="205"/>
      <c r="L236" s="210"/>
      <c r="M236" s="211"/>
      <c r="N236" s="212"/>
      <c r="O236" s="212"/>
      <c r="P236" s="212"/>
      <c r="Q236" s="212"/>
      <c r="R236" s="212"/>
      <c r="S236" s="212"/>
      <c r="T236" s="213"/>
      <c r="AT236" s="214" t="s">
        <v>169</v>
      </c>
      <c r="AU236" s="214" t="s">
        <v>85</v>
      </c>
      <c r="AV236" s="13" t="s">
        <v>85</v>
      </c>
      <c r="AW236" s="13" t="s">
        <v>32</v>
      </c>
      <c r="AX236" s="13" t="s">
        <v>8</v>
      </c>
      <c r="AY236" s="214" t="s">
        <v>158</v>
      </c>
    </row>
    <row r="237" spans="1:65" s="2" customFormat="1" ht="16.5" customHeight="1">
      <c r="A237" s="35"/>
      <c r="B237" s="36"/>
      <c r="C237" s="187" t="s">
        <v>283</v>
      </c>
      <c r="D237" s="187" t="s">
        <v>160</v>
      </c>
      <c r="E237" s="188" t="s">
        <v>307</v>
      </c>
      <c r="F237" s="189" t="s">
        <v>308</v>
      </c>
      <c r="G237" s="190" t="s">
        <v>309</v>
      </c>
      <c r="H237" s="191">
        <v>616</v>
      </c>
      <c r="I237" s="192"/>
      <c r="J237" s="191">
        <f>ROUND(I237*H237,0)</f>
        <v>0</v>
      </c>
      <c r="K237" s="189" t="s">
        <v>1</v>
      </c>
      <c r="L237" s="40"/>
      <c r="M237" s="193" t="s">
        <v>1</v>
      </c>
      <c r="N237" s="194" t="s">
        <v>41</v>
      </c>
      <c r="O237" s="72"/>
      <c r="P237" s="195">
        <f>O237*H237</f>
        <v>0</v>
      </c>
      <c r="Q237" s="195">
        <v>0</v>
      </c>
      <c r="R237" s="195">
        <f>Q237*H237</f>
        <v>0</v>
      </c>
      <c r="S237" s="195">
        <v>0</v>
      </c>
      <c r="T237" s="196">
        <f>S237*H237</f>
        <v>0</v>
      </c>
      <c r="U237" s="35"/>
      <c r="V237" s="35"/>
      <c r="W237" s="35"/>
      <c r="X237" s="35"/>
      <c r="Y237" s="35"/>
      <c r="Z237" s="35"/>
      <c r="AA237" s="35"/>
      <c r="AB237" s="35"/>
      <c r="AC237" s="35"/>
      <c r="AD237" s="35"/>
      <c r="AE237" s="35"/>
      <c r="AR237" s="197" t="s">
        <v>165</v>
      </c>
      <c r="AT237" s="197" t="s">
        <v>160</v>
      </c>
      <c r="AU237" s="197" t="s">
        <v>85</v>
      </c>
      <c r="AY237" s="18" t="s">
        <v>158</v>
      </c>
      <c r="BE237" s="198">
        <f>IF(N237="základní",J237,0)</f>
        <v>0</v>
      </c>
      <c r="BF237" s="198">
        <f>IF(N237="snížená",J237,0)</f>
        <v>0</v>
      </c>
      <c r="BG237" s="198">
        <f>IF(N237="zákl. přenesená",J237,0)</f>
        <v>0</v>
      </c>
      <c r="BH237" s="198">
        <f>IF(N237="sníž. přenesená",J237,0)</f>
        <v>0</v>
      </c>
      <c r="BI237" s="198">
        <f>IF(N237="nulová",J237,0)</f>
        <v>0</v>
      </c>
      <c r="BJ237" s="18" t="s">
        <v>8</v>
      </c>
      <c r="BK237" s="198">
        <f>ROUND(I237*H237,0)</f>
        <v>0</v>
      </c>
      <c r="BL237" s="18" t="s">
        <v>165</v>
      </c>
      <c r="BM237" s="197" t="s">
        <v>6685</v>
      </c>
    </row>
    <row r="238" spans="1:65" s="13" customFormat="1" ht="11.25">
      <c r="B238" s="204"/>
      <c r="C238" s="205"/>
      <c r="D238" s="199" t="s">
        <v>169</v>
      </c>
      <c r="E238" s="206" t="s">
        <v>1</v>
      </c>
      <c r="F238" s="207" t="s">
        <v>2798</v>
      </c>
      <c r="G238" s="205"/>
      <c r="H238" s="208">
        <v>616</v>
      </c>
      <c r="I238" s="209"/>
      <c r="J238" s="205"/>
      <c r="K238" s="205"/>
      <c r="L238" s="210"/>
      <c r="M238" s="211"/>
      <c r="N238" s="212"/>
      <c r="O238" s="212"/>
      <c r="P238" s="212"/>
      <c r="Q238" s="212"/>
      <c r="R238" s="212"/>
      <c r="S238" s="212"/>
      <c r="T238" s="213"/>
      <c r="AT238" s="214" t="s">
        <v>169</v>
      </c>
      <c r="AU238" s="214" t="s">
        <v>85</v>
      </c>
      <c r="AV238" s="13" t="s">
        <v>85</v>
      </c>
      <c r="AW238" s="13" t="s">
        <v>32</v>
      </c>
      <c r="AX238" s="13" t="s">
        <v>8</v>
      </c>
      <c r="AY238" s="214" t="s">
        <v>158</v>
      </c>
    </row>
    <row r="239" spans="1:65" s="2" customFormat="1" ht="66.75" customHeight="1">
      <c r="A239" s="35"/>
      <c r="B239" s="36"/>
      <c r="C239" s="187" t="s">
        <v>288</v>
      </c>
      <c r="D239" s="187" t="s">
        <v>160</v>
      </c>
      <c r="E239" s="188" t="s">
        <v>312</v>
      </c>
      <c r="F239" s="189" t="s">
        <v>313</v>
      </c>
      <c r="G239" s="190" t="s">
        <v>309</v>
      </c>
      <c r="H239" s="191">
        <v>40.799999999999997</v>
      </c>
      <c r="I239" s="192"/>
      <c r="J239" s="191">
        <f>ROUND(I239*H239,0)</f>
        <v>0</v>
      </c>
      <c r="K239" s="189" t="s">
        <v>164</v>
      </c>
      <c r="L239" s="40"/>
      <c r="M239" s="193" t="s">
        <v>1</v>
      </c>
      <c r="N239" s="194" t="s">
        <v>41</v>
      </c>
      <c r="O239" s="72"/>
      <c r="P239" s="195">
        <f>O239*H239</f>
        <v>0</v>
      </c>
      <c r="Q239" s="195">
        <v>0.20449000000000001</v>
      </c>
      <c r="R239" s="195">
        <f>Q239*H239</f>
        <v>8.3431920000000002</v>
      </c>
      <c r="S239" s="195">
        <v>0</v>
      </c>
      <c r="T239" s="196">
        <f>S239*H239</f>
        <v>0</v>
      </c>
      <c r="U239" s="35"/>
      <c r="V239" s="35"/>
      <c r="W239" s="35"/>
      <c r="X239" s="35"/>
      <c r="Y239" s="35"/>
      <c r="Z239" s="35"/>
      <c r="AA239" s="35"/>
      <c r="AB239" s="35"/>
      <c r="AC239" s="35"/>
      <c r="AD239" s="35"/>
      <c r="AE239" s="35"/>
      <c r="AR239" s="197" t="s">
        <v>165</v>
      </c>
      <c r="AT239" s="197" t="s">
        <v>160</v>
      </c>
      <c r="AU239" s="197" t="s">
        <v>85</v>
      </c>
      <c r="AY239" s="18" t="s">
        <v>158</v>
      </c>
      <c r="BE239" s="198">
        <f>IF(N239="základní",J239,0)</f>
        <v>0</v>
      </c>
      <c r="BF239" s="198">
        <f>IF(N239="snížená",J239,0)</f>
        <v>0</v>
      </c>
      <c r="BG239" s="198">
        <f>IF(N239="zákl. přenesená",J239,0)</f>
        <v>0</v>
      </c>
      <c r="BH239" s="198">
        <f>IF(N239="sníž. přenesená",J239,0)</f>
        <v>0</v>
      </c>
      <c r="BI239" s="198">
        <f>IF(N239="nulová",J239,0)</f>
        <v>0</v>
      </c>
      <c r="BJ239" s="18" t="s">
        <v>8</v>
      </c>
      <c r="BK239" s="198">
        <f>ROUND(I239*H239,0)</f>
        <v>0</v>
      </c>
      <c r="BL239" s="18" t="s">
        <v>165</v>
      </c>
      <c r="BM239" s="197" t="s">
        <v>6686</v>
      </c>
    </row>
    <row r="240" spans="1:65" s="2" customFormat="1" ht="72">
      <c r="A240" s="35"/>
      <c r="B240" s="36"/>
      <c r="C240" s="37"/>
      <c r="D240" s="199" t="s">
        <v>167</v>
      </c>
      <c r="E240" s="37"/>
      <c r="F240" s="200" t="s">
        <v>315</v>
      </c>
      <c r="G240" s="37"/>
      <c r="H240" s="37"/>
      <c r="I240" s="201"/>
      <c r="J240" s="37"/>
      <c r="K240" s="37"/>
      <c r="L240" s="40"/>
      <c r="M240" s="202"/>
      <c r="N240" s="203"/>
      <c r="O240" s="72"/>
      <c r="P240" s="72"/>
      <c r="Q240" s="72"/>
      <c r="R240" s="72"/>
      <c r="S240" s="72"/>
      <c r="T240" s="73"/>
      <c r="U240" s="35"/>
      <c r="V240" s="35"/>
      <c r="W240" s="35"/>
      <c r="X240" s="35"/>
      <c r="Y240" s="35"/>
      <c r="Z240" s="35"/>
      <c r="AA240" s="35"/>
      <c r="AB240" s="35"/>
      <c r="AC240" s="35"/>
      <c r="AD240" s="35"/>
      <c r="AE240" s="35"/>
      <c r="AT240" s="18" t="s">
        <v>167</v>
      </c>
      <c r="AU240" s="18" t="s">
        <v>85</v>
      </c>
    </row>
    <row r="241" spans="1:65" s="13" customFormat="1" ht="11.25">
      <c r="B241" s="204"/>
      <c r="C241" s="205"/>
      <c r="D241" s="199" t="s">
        <v>169</v>
      </c>
      <c r="E241" s="206" t="s">
        <v>1</v>
      </c>
      <c r="F241" s="207" t="s">
        <v>6687</v>
      </c>
      <c r="G241" s="205"/>
      <c r="H241" s="208">
        <v>40.799999999999997</v>
      </c>
      <c r="I241" s="209"/>
      <c r="J241" s="205"/>
      <c r="K241" s="205"/>
      <c r="L241" s="210"/>
      <c r="M241" s="211"/>
      <c r="N241" s="212"/>
      <c r="O241" s="212"/>
      <c r="P241" s="212"/>
      <c r="Q241" s="212"/>
      <c r="R241" s="212"/>
      <c r="S241" s="212"/>
      <c r="T241" s="213"/>
      <c r="AT241" s="214" t="s">
        <v>169</v>
      </c>
      <c r="AU241" s="214" t="s">
        <v>85</v>
      </c>
      <c r="AV241" s="13" t="s">
        <v>85</v>
      </c>
      <c r="AW241" s="13" t="s">
        <v>32</v>
      </c>
      <c r="AX241" s="13" t="s">
        <v>8</v>
      </c>
      <c r="AY241" s="214" t="s">
        <v>158</v>
      </c>
    </row>
    <row r="242" spans="1:65" s="2" customFormat="1" ht="44.25" customHeight="1">
      <c r="A242" s="35"/>
      <c r="B242" s="36"/>
      <c r="C242" s="187" t="s">
        <v>295</v>
      </c>
      <c r="D242" s="187" t="s">
        <v>160</v>
      </c>
      <c r="E242" s="188" t="s">
        <v>329</v>
      </c>
      <c r="F242" s="189" t="s">
        <v>330</v>
      </c>
      <c r="G242" s="190" t="s">
        <v>163</v>
      </c>
      <c r="H242" s="191">
        <v>305</v>
      </c>
      <c r="I242" s="192"/>
      <c r="J242" s="191">
        <f>ROUND(I242*H242,0)</f>
        <v>0</v>
      </c>
      <c r="K242" s="189" t="s">
        <v>164</v>
      </c>
      <c r="L242" s="40"/>
      <c r="M242" s="193" t="s">
        <v>1</v>
      </c>
      <c r="N242" s="194" t="s">
        <v>41</v>
      </c>
      <c r="O242" s="72"/>
      <c r="P242" s="195">
        <f>O242*H242</f>
        <v>0</v>
      </c>
      <c r="Q242" s="195">
        <v>1.3999999999999999E-4</v>
      </c>
      <c r="R242" s="195">
        <f>Q242*H242</f>
        <v>4.2699999999999995E-2</v>
      </c>
      <c r="S242" s="195">
        <v>0</v>
      </c>
      <c r="T242" s="196">
        <f>S242*H242</f>
        <v>0</v>
      </c>
      <c r="U242" s="35"/>
      <c r="V242" s="35"/>
      <c r="W242" s="35"/>
      <c r="X242" s="35"/>
      <c r="Y242" s="35"/>
      <c r="Z242" s="35"/>
      <c r="AA242" s="35"/>
      <c r="AB242" s="35"/>
      <c r="AC242" s="35"/>
      <c r="AD242" s="35"/>
      <c r="AE242" s="35"/>
      <c r="AR242" s="197" t="s">
        <v>165</v>
      </c>
      <c r="AT242" s="197" t="s">
        <v>160</v>
      </c>
      <c r="AU242" s="197" t="s">
        <v>85</v>
      </c>
      <c r="AY242" s="18" t="s">
        <v>158</v>
      </c>
      <c r="BE242" s="198">
        <f>IF(N242="základní",J242,0)</f>
        <v>0</v>
      </c>
      <c r="BF242" s="198">
        <f>IF(N242="snížená",J242,0)</f>
        <v>0</v>
      </c>
      <c r="BG242" s="198">
        <f>IF(N242="zákl. přenesená",J242,0)</f>
        <v>0</v>
      </c>
      <c r="BH242" s="198">
        <f>IF(N242="sníž. přenesená",J242,0)</f>
        <v>0</v>
      </c>
      <c r="BI242" s="198">
        <f>IF(N242="nulová",J242,0)</f>
        <v>0</v>
      </c>
      <c r="BJ242" s="18" t="s">
        <v>8</v>
      </c>
      <c r="BK242" s="198">
        <f>ROUND(I242*H242,0)</f>
        <v>0</v>
      </c>
      <c r="BL242" s="18" t="s">
        <v>165</v>
      </c>
      <c r="BM242" s="197" t="s">
        <v>6688</v>
      </c>
    </row>
    <row r="243" spans="1:65" s="2" customFormat="1" ht="63">
      <c r="A243" s="35"/>
      <c r="B243" s="36"/>
      <c r="C243" s="37"/>
      <c r="D243" s="199" t="s">
        <v>167</v>
      </c>
      <c r="E243" s="37"/>
      <c r="F243" s="200" t="s">
        <v>332</v>
      </c>
      <c r="G243" s="37"/>
      <c r="H243" s="37"/>
      <c r="I243" s="201"/>
      <c r="J243" s="37"/>
      <c r="K243" s="37"/>
      <c r="L243" s="40"/>
      <c r="M243" s="202"/>
      <c r="N243" s="203"/>
      <c r="O243" s="72"/>
      <c r="P243" s="72"/>
      <c r="Q243" s="72"/>
      <c r="R243" s="72"/>
      <c r="S243" s="72"/>
      <c r="T243" s="73"/>
      <c r="U243" s="35"/>
      <c r="V243" s="35"/>
      <c r="W243" s="35"/>
      <c r="X243" s="35"/>
      <c r="Y243" s="35"/>
      <c r="Z243" s="35"/>
      <c r="AA243" s="35"/>
      <c r="AB243" s="35"/>
      <c r="AC243" s="35"/>
      <c r="AD243" s="35"/>
      <c r="AE243" s="35"/>
      <c r="AT243" s="18" t="s">
        <v>167</v>
      </c>
      <c r="AU243" s="18" t="s">
        <v>85</v>
      </c>
    </row>
    <row r="244" spans="1:65" s="13" customFormat="1" ht="11.25">
      <c r="B244" s="204"/>
      <c r="C244" s="205"/>
      <c r="D244" s="199" t="s">
        <v>169</v>
      </c>
      <c r="E244" s="206" t="s">
        <v>1</v>
      </c>
      <c r="F244" s="207" t="s">
        <v>6689</v>
      </c>
      <c r="G244" s="205"/>
      <c r="H244" s="208">
        <v>305</v>
      </c>
      <c r="I244" s="209"/>
      <c r="J244" s="205"/>
      <c r="K244" s="205"/>
      <c r="L244" s="210"/>
      <c r="M244" s="211"/>
      <c r="N244" s="212"/>
      <c r="O244" s="212"/>
      <c r="P244" s="212"/>
      <c r="Q244" s="212"/>
      <c r="R244" s="212"/>
      <c r="S244" s="212"/>
      <c r="T244" s="213"/>
      <c r="AT244" s="214" t="s">
        <v>169</v>
      </c>
      <c r="AU244" s="214" t="s">
        <v>85</v>
      </c>
      <c r="AV244" s="13" t="s">
        <v>85</v>
      </c>
      <c r="AW244" s="13" t="s">
        <v>32</v>
      </c>
      <c r="AX244" s="13" t="s">
        <v>8</v>
      </c>
      <c r="AY244" s="214" t="s">
        <v>158</v>
      </c>
    </row>
    <row r="245" spans="1:65" s="2" customFormat="1" ht="24">
      <c r="A245" s="35"/>
      <c r="B245" s="36"/>
      <c r="C245" s="247" t="s">
        <v>300</v>
      </c>
      <c r="D245" s="247" t="s">
        <v>250</v>
      </c>
      <c r="E245" s="248" t="s">
        <v>335</v>
      </c>
      <c r="F245" s="249" t="s">
        <v>336</v>
      </c>
      <c r="G245" s="250" t="s">
        <v>163</v>
      </c>
      <c r="H245" s="251">
        <v>350.75</v>
      </c>
      <c r="I245" s="252"/>
      <c r="J245" s="251">
        <f>ROUND(I245*H245,0)</f>
        <v>0</v>
      </c>
      <c r="K245" s="249" t="s">
        <v>164</v>
      </c>
      <c r="L245" s="253"/>
      <c r="M245" s="254" t="s">
        <v>1</v>
      </c>
      <c r="N245" s="255" t="s">
        <v>41</v>
      </c>
      <c r="O245" s="72"/>
      <c r="P245" s="195">
        <f>O245*H245</f>
        <v>0</v>
      </c>
      <c r="Q245" s="195">
        <v>1.2999999999999999E-4</v>
      </c>
      <c r="R245" s="195">
        <f>Q245*H245</f>
        <v>4.5597499999999999E-2</v>
      </c>
      <c r="S245" s="195">
        <v>0</v>
      </c>
      <c r="T245" s="196">
        <f>S245*H245</f>
        <v>0</v>
      </c>
      <c r="U245" s="35"/>
      <c r="V245" s="35"/>
      <c r="W245" s="35"/>
      <c r="X245" s="35"/>
      <c r="Y245" s="35"/>
      <c r="Z245" s="35"/>
      <c r="AA245" s="35"/>
      <c r="AB245" s="35"/>
      <c r="AC245" s="35"/>
      <c r="AD245" s="35"/>
      <c r="AE245" s="35"/>
      <c r="AR245" s="197" t="s">
        <v>224</v>
      </c>
      <c r="AT245" s="197" t="s">
        <v>250</v>
      </c>
      <c r="AU245" s="197" t="s">
        <v>85</v>
      </c>
      <c r="AY245" s="18" t="s">
        <v>158</v>
      </c>
      <c r="BE245" s="198">
        <f>IF(N245="základní",J245,0)</f>
        <v>0</v>
      </c>
      <c r="BF245" s="198">
        <f>IF(N245="snížená",J245,0)</f>
        <v>0</v>
      </c>
      <c r="BG245" s="198">
        <f>IF(N245="zákl. přenesená",J245,0)</f>
        <v>0</v>
      </c>
      <c r="BH245" s="198">
        <f>IF(N245="sníž. přenesená",J245,0)</f>
        <v>0</v>
      </c>
      <c r="BI245" s="198">
        <f>IF(N245="nulová",J245,0)</f>
        <v>0</v>
      </c>
      <c r="BJ245" s="18" t="s">
        <v>8</v>
      </c>
      <c r="BK245" s="198">
        <f>ROUND(I245*H245,0)</f>
        <v>0</v>
      </c>
      <c r="BL245" s="18" t="s">
        <v>165</v>
      </c>
      <c r="BM245" s="197" t="s">
        <v>6690</v>
      </c>
    </row>
    <row r="246" spans="1:65" s="13" customFormat="1" ht="11.25">
      <c r="B246" s="204"/>
      <c r="C246" s="205"/>
      <c r="D246" s="199" t="s">
        <v>169</v>
      </c>
      <c r="E246" s="205"/>
      <c r="F246" s="207" t="s">
        <v>6691</v>
      </c>
      <c r="G246" s="205"/>
      <c r="H246" s="208">
        <v>350.75</v>
      </c>
      <c r="I246" s="209"/>
      <c r="J246" s="205"/>
      <c r="K246" s="205"/>
      <c r="L246" s="210"/>
      <c r="M246" s="211"/>
      <c r="N246" s="212"/>
      <c r="O246" s="212"/>
      <c r="P246" s="212"/>
      <c r="Q246" s="212"/>
      <c r="R246" s="212"/>
      <c r="S246" s="212"/>
      <c r="T246" s="213"/>
      <c r="AT246" s="214" t="s">
        <v>169</v>
      </c>
      <c r="AU246" s="214" t="s">
        <v>85</v>
      </c>
      <c r="AV246" s="13" t="s">
        <v>85</v>
      </c>
      <c r="AW246" s="13" t="s">
        <v>4</v>
      </c>
      <c r="AX246" s="13" t="s">
        <v>8</v>
      </c>
      <c r="AY246" s="214" t="s">
        <v>158</v>
      </c>
    </row>
    <row r="247" spans="1:65" s="2" customFormat="1" ht="24">
      <c r="A247" s="35"/>
      <c r="B247" s="36"/>
      <c r="C247" s="187" t="s">
        <v>305</v>
      </c>
      <c r="D247" s="187" t="s">
        <v>160</v>
      </c>
      <c r="E247" s="188" t="s">
        <v>340</v>
      </c>
      <c r="F247" s="189" t="s">
        <v>341</v>
      </c>
      <c r="G247" s="190" t="s">
        <v>173</v>
      </c>
      <c r="H247" s="191">
        <v>7.64</v>
      </c>
      <c r="I247" s="192"/>
      <c r="J247" s="191">
        <f>ROUND(I247*H247,0)</f>
        <v>0</v>
      </c>
      <c r="K247" s="189" t="s">
        <v>164</v>
      </c>
      <c r="L247" s="40"/>
      <c r="M247" s="193" t="s">
        <v>1</v>
      </c>
      <c r="N247" s="194" t="s">
        <v>41</v>
      </c>
      <c r="O247" s="72"/>
      <c r="P247" s="195">
        <f>O247*H247</f>
        <v>0</v>
      </c>
      <c r="Q247" s="195">
        <v>2.16</v>
      </c>
      <c r="R247" s="195">
        <f>Q247*H247</f>
        <v>16.502400000000002</v>
      </c>
      <c r="S247" s="195">
        <v>0</v>
      </c>
      <c r="T247" s="196">
        <f>S247*H247</f>
        <v>0</v>
      </c>
      <c r="U247" s="35"/>
      <c r="V247" s="35"/>
      <c r="W247" s="35"/>
      <c r="X247" s="35"/>
      <c r="Y247" s="35"/>
      <c r="Z247" s="35"/>
      <c r="AA247" s="35"/>
      <c r="AB247" s="35"/>
      <c r="AC247" s="35"/>
      <c r="AD247" s="35"/>
      <c r="AE247" s="35"/>
      <c r="AR247" s="197" t="s">
        <v>165</v>
      </c>
      <c r="AT247" s="197" t="s">
        <v>160</v>
      </c>
      <c r="AU247" s="197" t="s">
        <v>85</v>
      </c>
      <c r="AY247" s="18" t="s">
        <v>158</v>
      </c>
      <c r="BE247" s="198">
        <f>IF(N247="základní",J247,0)</f>
        <v>0</v>
      </c>
      <c r="BF247" s="198">
        <f>IF(N247="snížená",J247,0)</f>
        <v>0</v>
      </c>
      <c r="BG247" s="198">
        <f>IF(N247="zákl. přenesená",J247,0)</f>
        <v>0</v>
      </c>
      <c r="BH247" s="198">
        <f>IF(N247="sníž. přenesená",J247,0)</f>
        <v>0</v>
      </c>
      <c r="BI247" s="198">
        <f>IF(N247="nulová",J247,0)</f>
        <v>0</v>
      </c>
      <c r="BJ247" s="18" t="s">
        <v>8</v>
      </c>
      <c r="BK247" s="198">
        <f>ROUND(I247*H247,0)</f>
        <v>0</v>
      </c>
      <c r="BL247" s="18" t="s">
        <v>165</v>
      </c>
      <c r="BM247" s="197" t="s">
        <v>6692</v>
      </c>
    </row>
    <row r="248" spans="1:65" s="2" customFormat="1" ht="27">
      <c r="A248" s="35"/>
      <c r="B248" s="36"/>
      <c r="C248" s="37"/>
      <c r="D248" s="199" t="s">
        <v>167</v>
      </c>
      <c r="E248" s="37"/>
      <c r="F248" s="200" t="s">
        <v>343</v>
      </c>
      <c r="G248" s="37"/>
      <c r="H248" s="37"/>
      <c r="I248" s="201"/>
      <c r="J248" s="37"/>
      <c r="K248" s="37"/>
      <c r="L248" s="40"/>
      <c r="M248" s="202"/>
      <c r="N248" s="203"/>
      <c r="O248" s="72"/>
      <c r="P248" s="72"/>
      <c r="Q248" s="72"/>
      <c r="R248" s="72"/>
      <c r="S248" s="72"/>
      <c r="T248" s="73"/>
      <c r="U248" s="35"/>
      <c r="V248" s="35"/>
      <c r="W248" s="35"/>
      <c r="X248" s="35"/>
      <c r="Y248" s="35"/>
      <c r="Z248" s="35"/>
      <c r="AA248" s="35"/>
      <c r="AB248" s="35"/>
      <c r="AC248" s="35"/>
      <c r="AD248" s="35"/>
      <c r="AE248" s="35"/>
      <c r="AT248" s="18" t="s">
        <v>167</v>
      </c>
      <c r="AU248" s="18" t="s">
        <v>85</v>
      </c>
    </row>
    <row r="249" spans="1:65" s="14" customFormat="1" ht="11.25">
      <c r="B249" s="215"/>
      <c r="C249" s="216"/>
      <c r="D249" s="199" t="s">
        <v>169</v>
      </c>
      <c r="E249" s="217" t="s">
        <v>1</v>
      </c>
      <c r="F249" s="218" t="s">
        <v>344</v>
      </c>
      <c r="G249" s="216"/>
      <c r="H249" s="217" t="s">
        <v>1</v>
      </c>
      <c r="I249" s="219"/>
      <c r="J249" s="216"/>
      <c r="K249" s="216"/>
      <c r="L249" s="220"/>
      <c r="M249" s="221"/>
      <c r="N249" s="222"/>
      <c r="O249" s="222"/>
      <c r="P249" s="222"/>
      <c r="Q249" s="222"/>
      <c r="R249" s="222"/>
      <c r="S249" s="222"/>
      <c r="T249" s="223"/>
      <c r="AT249" s="224" t="s">
        <v>169</v>
      </c>
      <c r="AU249" s="224" t="s">
        <v>85</v>
      </c>
      <c r="AV249" s="14" t="s">
        <v>8</v>
      </c>
      <c r="AW249" s="14" t="s">
        <v>32</v>
      </c>
      <c r="AX249" s="14" t="s">
        <v>76</v>
      </c>
      <c r="AY249" s="224" t="s">
        <v>158</v>
      </c>
    </row>
    <row r="250" spans="1:65" s="13" customFormat="1" ht="11.25">
      <c r="B250" s="204"/>
      <c r="C250" s="205"/>
      <c r="D250" s="199" t="s">
        <v>169</v>
      </c>
      <c r="E250" s="206" t="s">
        <v>1</v>
      </c>
      <c r="F250" s="207" t="s">
        <v>6693</v>
      </c>
      <c r="G250" s="205"/>
      <c r="H250" s="208">
        <v>7.64</v>
      </c>
      <c r="I250" s="209"/>
      <c r="J250" s="205"/>
      <c r="K250" s="205"/>
      <c r="L250" s="210"/>
      <c r="M250" s="211"/>
      <c r="N250" s="212"/>
      <c r="O250" s="212"/>
      <c r="P250" s="212"/>
      <c r="Q250" s="212"/>
      <c r="R250" s="212"/>
      <c r="S250" s="212"/>
      <c r="T250" s="213"/>
      <c r="AT250" s="214" t="s">
        <v>169</v>
      </c>
      <c r="AU250" s="214" t="s">
        <v>85</v>
      </c>
      <c r="AV250" s="13" t="s">
        <v>85</v>
      </c>
      <c r="AW250" s="13" t="s">
        <v>32</v>
      </c>
      <c r="AX250" s="13" t="s">
        <v>8</v>
      </c>
      <c r="AY250" s="214" t="s">
        <v>158</v>
      </c>
    </row>
    <row r="251" spans="1:65" s="2" customFormat="1" ht="33" customHeight="1">
      <c r="A251" s="35"/>
      <c r="B251" s="36"/>
      <c r="C251" s="187" t="s">
        <v>7</v>
      </c>
      <c r="D251" s="187" t="s">
        <v>160</v>
      </c>
      <c r="E251" s="188" t="s">
        <v>356</v>
      </c>
      <c r="F251" s="189" t="s">
        <v>357</v>
      </c>
      <c r="G251" s="190" t="s">
        <v>173</v>
      </c>
      <c r="H251" s="191">
        <v>2.34</v>
      </c>
      <c r="I251" s="192"/>
      <c r="J251" s="191">
        <f>ROUND(I251*H251,0)</f>
        <v>0</v>
      </c>
      <c r="K251" s="189" t="s">
        <v>164</v>
      </c>
      <c r="L251" s="40"/>
      <c r="M251" s="193" t="s">
        <v>1</v>
      </c>
      <c r="N251" s="194" t="s">
        <v>41</v>
      </c>
      <c r="O251" s="72"/>
      <c r="P251" s="195">
        <f>O251*H251</f>
        <v>0</v>
      </c>
      <c r="Q251" s="195">
        <v>2.45329</v>
      </c>
      <c r="R251" s="195">
        <f>Q251*H251</f>
        <v>5.7406986</v>
      </c>
      <c r="S251" s="195">
        <v>0</v>
      </c>
      <c r="T251" s="196">
        <f>S251*H251</f>
        <v>0</v>
      </c>
      <c r="U251" s="35"/>
      <c r="V251" s="35"/>
      <c r="W251" s="35"/>
      <c r="X251" s="35"/>
      <c r="Y251" s="35"/>
      <c r="Z251" s="35"/>
      <c r="AA251" s="35"/>
      <c r="AB251" s="35"/>
      <c r="AC251" s="35"/>
      <c r="AD251" s="35"/>
      <c r="AE251" s="35"/>
      <c r="AR251" s="197" t="s">
        <v>165</v>
      </c>
      <c r="AT251" s="197" t="s">
        <v>160</v>
      </c>
      <c r="AU251" s="197" t="s">
        <v>85</v>
      </c>
      <c r="AY251" s="18" t="s">
        <v>158</v>
      </c>
      <c r="BE251" s="198">
        <f>IF(N251="základní",J251,0)</f>
        <v>0</v>
      </c>
      <c r="BF251" s="198">
        <f>IF(N251="snížená",J251,0)</f>
        <v>0</v>
      </c>
      <c r="BG251" s="198">
        <f>IF(N251="zákl. přenesená",J251,0)</f>
        <v>0</v>
      </c>
      <c r="BH251" s="198">
        <f>IF(N251="sníž. přenesená",J251,0)</f>
        <v>0</v>
      </c>
      <c r="BI251" s="198">
        <f>IF(N251="nulová",J251,0)</f>
        <v>0</v>
      </c>
      <c r="BJ251" s="18" t="s">
        <v>8</v>
      </c>
      <c r="BK251" s="198">
        <f>ROUND(I251*H251,0)</f>
        <v>0</v>
      </c>
      <c r="BL251" s="18" t="s">
        <v>165</v>
      </c>
      <c r="BM251" s="197" t="s">
        <v>6694</v>
      </c>
    </row>
    <row r="252" spans="1:65" s="2" customFormat="1" ht="117">
      <c r="A252" s="35"/>
      <c r="B252" s="36"/>
      <c r="C252" s="37"/>
      <c r="D252" s="199" t="s">
        <v>167</v>
      </c>
      <c r="E252" s="37"/>
      <c r="F252" s="200" t="s">
        <v>359</v>
      </c>
      <c r="G252" s="37"/>
      <c r="H252" s="37"/>
      <c r="I252" s="201"/>
      <c r="J252" s="37"/>
      <c r="K252" s="37"/>
      <c r="L252" s="40"/>
      <c r="M252" s="202"/>
      <c r="N252" s="203"/>
      <c r="O252" s="72"/>
      <c r="P252" s="72"/>
      <c r="Q252" s="72"/>
      <c r="R252" s="72"/>
      <c r="S252" s="72"/>
      <c r="T252" s="73"/>
      <c r="U252" s="35"/>
      <c r="V252" s="35"/>
      <c r="W252" s="35"/>
      <c r="X252" s="35"/>
      <c r="Y252" s="35"/>
      <c r="Z252" s="35"/>
      <c r="AA252" s="35"/>
      <c r="AB252" s="35"/>
      <c r="AC252" s="35"/>
      <c r="AD252" s="35"/>
      <c r="AE252" s="35"/>
      <c r="AT252" s="18" t="s">
        <v>167</v>
      </c>
      <c r="AU252" s="18" t="s">
        <v>85</v>
      </c>
    </row>
    <row r="253" spans="1:65" s="14" customFormat="1" ht="11.25">
      <c r="B253" s="215"/>
      <c r="C253" s="216"/>
      <c r="D253" s="199" t="s">
        <v>169</v>
      </c>
      <c r="E253" s="217" t="s">
        <v>1</v>
      </c>
      <c r="F253" s="218" t="s">
        <v>360</v>
      </c>
      <c r="G253" s="216"/>
      <c r="H253" s="217" t="s">
        <v>1</v>
      </c>
      <c r="I253" s="219"/>
      <c r="J253" s="216"/>
      <c r="K253" s="216"/>
      <c r="L253" s="220"/>
      <c r="M253" s="221"/>
      <c r="N253" s="222"/>
      <c r="O253" s="222"/>
      <c r="P253" s="222"/>
      <c r="Q253" s="222"/>
      <c r="R253" s="222"/>
      <c r="S253" s="222"/>
      <c r="T253" s="223"/>
      <c r="AT253" s="224" t="s">
        <v>169</v>
      </c>
      <c r="AU253" s="224" t="s">
        <v>85</v>
      </c>
      <c r="AV253" s="14" t="s">
        <v>8</v>
      </c>
      <c r="AW253" s="14" t="s">
        <v>32</v>
      </c>
      <c r="AX253" s="14" t="s">
        <v>76</v>
      </c>
      <c r="AY253" s="224" t="s">
        <v>158</v>
      </c>
    </row>
    <row r="254" spans="1:65" s="13" customFormat="1" ht="11.25">
      <c r="B254" s="204"/>
      <c r="C254" s="205"/>
      <c r="D254" s="199" t="s">
        <v>169</v>
      </c>
      <c r="E254" s="206" t="s">
        <v>1</v>
      </c>
      <c r="F254" s="207" t="s">
        <v>6695</v>
      </c>
      <c r="G254" s="205"/>
      <c r="H254" s="208">
        <v>2.34</v>
      </c>
      <c r="I254" s="209"/>
      <c r="J254" s="205"/>
      <c r="K254" s="205"/>
      <c r="L254" s="210"/>
      <c r="M254" s="211"/>
      <c r="N254" s="212"/>
      <c r="O254" s="212"/>
      <c r="P254" s="212"/>
      <c r="Q254" s="212"/>
      <c r="R254" s="212"/>
      <c r="S254" s="212"/>
      <c r="T254" s="213"/>
      <c r="AT254" s="214" t="s">
        <v>169</v>
      </c>
      <c r="AU254" s="214" t="s">
        <v>85</v>
      </c>
      <c r="AV254" s="13" t="s">
        <v>85</v>
      </c>
      <c r="AW254" s="13" t="s">
        <v>32</v>
      </c>
      <c r="AX254" s="13" t="s">
        <v>8</v>
      </c>
      <c r="AY254" s="214" t="s">
        <v>158</v>
      </c>
    </row>
    <row r="255" spans="1:65" s="2" customFormat="1" ht="16.5" customHeight="1">
      <c r="A255" s="35"/>
      <c r="B255" s="36"/>
      <c r="C255" s="187" t="s">
        <v>311</v>
      </c>
      <c r="D255" s="187" t="s">
        <v>160</v>
      </c>
      <c r="E255" s="188" t="s">
        <v>363</v>
      </c>
      <c r="F255" s="189" t="s">
        <v>364</v>
      </c>
      <c r="G255" s="190" t="s">
        <v>163</v>
      </c>
      <c r="H255" s="191">
        <v>8.08</v>
      </c>
      <c r="I255" s="192"/>
      <c r="J255" s="191">
        <f>ROUND(I255*H255,0)</f>
        <v>0</v>
      </c>
      <c r="K255" s="189" t="s">
        <v>164</v>
      </c>
      <c r="L255" s="40"/>
      <c r="M255" s="193" t="s">
        <v>1</v>
      </c>
      <c r="N255" s="194" t="s">
        <v>41</v>
      </c>
      <c r="O255" s="72"/>
      <c r="P255" s="195">
        <f>O255*H255</f>
        <v>0</v>
      </c>
      <c r="Q255" s="195">
        <v>2.6900000000000001E-3</v>
      </c>
      <c r="R255" s="195">
        <f>Q255*H255</f>
        <v>2.17352E-2</v>
      </c>
      <c r="S255" s="195">
        <v>0</v>
      </c>
      <c r="T255" s="196">
        <f>S255*H255</f>
        <v>0</v>
      </c>
      <c r="U255" s="35"/>
      <c r="V255" s="35"/>
      <c r="W255" s="35"/>
      <c r="X255" s="35"/>
      <c r="Y255" s="35"/>
      <c r="Z255" s="35"/>
      <c r="AA255" s="35"/>
      <c r="AB255" s="35"/>
      <c r="AC255" s="35"/>
      <c r="AD255" s="35"/>
      <c r="AE255" s="35"/>
      <c r="AR255" s="197" t="s">
        <v>165</v>
      </c>
      <c r="AT255" s="197" t="s">
        <v>160</v>
      </c>
      <c r="AU255" s="197" t="s">
        <v>85</v>
      </c>
      <c r="AY255" s="18" t="s">
        <v>158</v>
      </c>
      <c r="BE255" s="198">
        <f>IF(N255="základní",J255,0)</f>
        <v>0</v>
      </c>
      <c r="BF255" s="198">
        <f>IF(N255="snížená",J255,0)</f>
        <v>0</v>
      </c>
      <c r="BG255" s="198">
        <f>IF(N255="zákl. přenesená",J255,0)</f>
        <v>0</v>
      </c>
      <c r="BH255" s="198">
        <f>IF(N255="sníž. přenesená",J255,0)</f>
        <v>0</v>
      </c>
      <c r="BI255" s="198">
        <f>IF(N255="nulová",J255,0)</f>
        <v>0</v>
      </c>
      <c r="BJ255" s="18" t="s">
        <v>8</v>
      </c>
      <c r="BK255" s="198">
        <f>ROUND(I255*H255,0)</f>
        <v>0</v>
      </c>
      <c r="BL255" s="18" t="s">
        <v>165</v>
      </c>
      <c r="BM255" s="197" t="s">
        <v>6696</v>
      </c>
    </row>
    <row r="256" spans="1:65" s="2" customFormat="1" ht="36">
      <c r="A256" s="35"/>
      <c r="B256" s="36"/>
      <c r="C256" s="37"/>
      <c r="D256" s="199" t="s">
        <v>167</v>
      </c>
      <c r="E256" s="37"/>
      <c r="F256" s="200" t="s">
        <v>366</v>
      </c>
      <c r="G256" s="37"/>
      <c r="H256" s="37"/>
      <c r="I256" s="201"/>
      <c r="J256" s="37"/>
      <c r="K256" s="37"/>
      <c r="L256" s="40"/>
      <c r="M256" s="202"/>
      <c r="N256" s="203"/>
      <c r="O256" s="72"/>
      <c r="P256" s="72"/>
      <c r="Q256" s="72"/>
      <c r="R256" s="72"/>
      <c r="S256" s="72"/>
      <c r="T256" s="73"/>
      <c r="U256" s="35"/>
      <c r="V256" s="35"/>
      <c r="W256" s="35"/>
      <c r="X256" s="35"/>
      <c r="Y256" s="35"/>
      <c r="Z256" s="35"/>
      <c r="AA256" s="35"/>
      <c r="AB256" s="35"/>
      <c r="AC256" s="35"/>
      <c r="AD256" s="35"/>
      <c r="AE256" s="35"/>
      <c r="AT256" s="18" t="s">
        <v>167</v>
      </c>
      <c r="AU256" s="18" t="s">
        <v>85</v>
      </c>
    </row>
    <row r="257" spans="1:65" s="14" customFormat="1" ht="11.25">
      <c r="B257" s="215"/>
      <c r="C257" s="216"/>
      <c r="D257" s="199" t="s">
        <v>169</v>
      </c>
      <c r="E257" s="217" t="s">
        <v>1</v>
      </c>
      <c r="F257" s="218" t="s">
        <v>360</v>
      </c>
      <c r="G257" s="216"/>
      <c r="H257" s="217" t="s">
        <v>1</v>
      </c>
      <c r="I257" s="219"/>
      <c r="J257" s="216"/>
      <c r="K257" s="216"/>
      <c r="L257" s="220"/>
      <c r="M257" s="221"/>
      <c r="N257" s="222"/>
      <c r="O257" s="222"/>
      <c r="P257" s="222"/>
      <c r="Q257" s="222"/>
      <c r="R257" s="222"/>
      <c r="S257" s="222"/>
      <c r="T257" s="223"/>
      <c r="AT257" s="224" t="s">
        <v>169</v>
      </c>
      <c r="AU257" s="224" t="s">
        <v>85</v>
      </c>
      <c r="AV257" s="14" t="s">
        <v>8</v>
      </c>
      <c r="AW257" s="14" t="s">
        <v>32</v>
      </c>
      <c r="AX257" s="14" t="s">
        <v>76</v>
      </c>
      <c r="AY257" s="224" t="s">
        <v>158</v>
      </c>
    </row>
    <row r="258" spans="1:65" s="13" customFormat="1" ht="11.25">
      <c r="B258" s="204"/>
      <c r="C258" s="205"/>
      <c r="D258" s="199" t="s">
        <v>169</v>
      </c>
      <c r="E258" s="206" t="s">
        <v>1</v>
      </c>
      <c r="F258" s="207" t="s">
        <v>6697</v>
      </c>
      <c r="G258" s="205"/>
      <c r="H258" s="208">
        <v>8.08</v>
      </c>
      <c r="I258" s="209"/>
      <c r="J258" s="205"/>
      <c r="K258" s="205"/>
      <c r="L258" s="210"/>
      <c r="M258" s="211"/>
      <c r="N258" s="212"/>
      <c r="O258" s="212"/>
      <c r="P258" s="212"/>
      <c r="Q258" s="212"/>
      <c r="R258" s="212"/>
      <c r="S258" s="212"/>
      <c r="T258" s="213"/>
      <c r="AT258" s="214" t="s">
        <v>169</v>
      </c>
      <c r="AU258" s="214" t="s">
        <v>85</v>
      </c>
      <c r="AV258" s="13" t="s">
        <v>85</v>
      </c>
      <c r="AW258" s="13" t="s">
        <v>32</v>
      </c>
      <c r="AX258" s="13" t="s">
        <v>8</v>
      </c>
      <c r="AY258" s="214" t="s">
        <v>158</v>
      </c>
    </row>
    <row r="259" spans="1:65" s="2" customFormat="1" ht="16.5" customHeight="1">
      <c r="A259" s="35"/>
      <c r="B259" s="36"/>
      <c r="C259" s="187" t="s">
        <v>317</v>
      </c>
      <c r="D259" s="187" t="s">
        <v>160</v>
      </c>
      <c r="E259" s="188" t="s">
        <v>370</v>
      </c>
      <c r="F259" s="189" t="s">
        <v>371</v>
      </c>
      <c r="G259" s="190" t="s">
        <v>163</v>
      </c>
      <c r="H259" s="191">
        <v>8.08</v>
      </c>
      <c r="I259" s="192"/>
      <c r="J259" s="191">
        <f>ROUND(I259*H259,0)</f>
        <v>0</v>
      </c>
      <c r="K259" s="189" t="s">
        <v>164</v>
      </c>
      <c r="L259" s="40"/>
      <c r="M259" s="193" t="s">
        <v>1</v>
      </c>
      <c r="N259" s="194" t="s">
        <v>41</v>
      </c>
      <c r="O259" s="72"/>
      <c r="P259" s="195">
        <f>O259*H259</f>
        <v>0</v>
      </c>
      <c r="Q259" s="195">
        <v>0</v>
      </c>
      <c r="R259" s="195">
        <f>Q259*H259</f>
        <v>0</v>
      </c>
      <c r="S259" s="195">
        <v>0</v>
      </c>
      <c r="T259" s="196">
        <f>S259*H259</f>
        <v>0</v>
      </c>
      <c r="U259" s="35"/>
      <c r="V259" s="35"/>
      <c r="W259" s="35"/>
      <c r="X259" s="35"/>
      <c r="Y259" s="35"/>
      <c r="Z259" s="35"/>
      <c r="AA259" s="35"/>
      <c r="AB259" s="35"/>
      <c r="AC259" s="35"/>
      <c r="AD259" s="35"/>
      <c r="AE259" s="35"/>
      <c r="AR259" s="197" t="s">
        <v>165</v>
      </c>
      <c r="AT259" s="197" t="s">
        <v>160</v>
      </c>
      <c r="AU259" s="197" t="s">
        <v>85</v>
      </c>
      <c r="AY259" s="18" t="s">
        <v>158</v>
      </c>
      <c r="BE259" s="198">
        <f>IF(N259="základní",J259,0)</f>
        <v>0</v>
      </c>
      <c r="BF259" s="198">
        <f>IF(N259="snížená",J259,0)</f>
        <v>0</v>
      </c>
      <c r="BG259" s="198">
        <f>IF(N259="zákl. přenesená",J259,0)</f>
        <v>0</v>
      </c>
      <c r="BH259" s="198">
        <f>IF(N259="sníž. přenesená",J259,0)</f>
        <v>0</v>
      </c>
      <c r="BI259" s="198">
        <f>IF(N259="nulová",J259,0)</f>
        <v>0</v>
      </c>
      <c r="BJ259" s="18" t="s">
        <v>8</v>
      </c>
      <c r="BK259" s="198">
        <f>ROUND(I259*H259,0)</f>
        <v>0</v>
      </c>
      <c r="BL259" s="18" t="s">
        <v>165</v>
      </c>
      <c r="BM259" s="197" t="s">
        <v>6698</v>
      </c>
    </row>
    <row r="260" spans="1:65" s="2" customFormat="1" ht="36">
      <c r="A260" s="35"/>
      <c r="B260" s="36"/>
      <c r="C260" s="37"/>
      <c r="D260" s="199" t="s">
        <v>167</v>
      </c>
      <c r="E260" s="37"/>
      <c r="F260" s="200" t="s">
        <v>366</v>
      </c>
      <c r="G260" s="37"/>
      <c r="H260" s="37"/>
      <c r="I260" s="201"/>
      <c r="J260" s="37"/>
      <c r="K260" s="37"/>
      <c r="L260" s="40"/>
      <c r="M260" s="202"/>
      <c r="N260" s="203"/>
      <c r="O260" s="72"/>
      <c r="P260" s="72"/>
      <c r="Q260" s="72"/>
      <c r="R260" s="72"/>
      <c r="S260" s="72"/>
      <c r="T260" s="73"/>
      <c r="U260" s="35"/>
      <c r="V260" s="35"/>
      <c r="W260" s="35"/>
      <c r="X260" s="35"/>
      <c r="Y260" s="35"/>
      <c r="Z260" s="35"/>
      <c r="AA260" s="35"/>
      <c r="AB260" s="35"/>
      <c r="AC260" s="35"/>
      <c r="AD260" s="35"/>
      <c r="AE260" s="35"/>
      <c r="AT260" s="18" t="s">
        <v>167</v>
      </c>
      <c r="AU260" s="18" t="s">
        <v>85</v>
      </c>
    </row>
    <row r="261" spans="1:65" s="14" customFormat="1" ht="11.25">
      <c r="B261" s="215"/>
      <c r="C261" s="216"/>
      <c r="D261" s="199" t="s">
        <v>169</v>
      </c>
      <c r="E261" s="217" t="s">
        <v>1</v>
      </c>
      <c r="F261" s="218" t="s">
        <v>360</v>
      </c>
      <c r="G261" s="216"/>
      <c r="H261" s="217" t="s">
        <v>1</v>
      </c>
      <c r="I261" s="219"/>
      <c r="J261" s="216"/>
      <c r="K261" s="216"/>
      <c r="L261" s="220"/>
      <c r="M261" s="221"/>
      <c r="N261" s="222"/>
      <c r="O261" s="222"/>
      <c r="P261" s="222"/>
      <c r="Q261" s="222"/>
      <c r="R261" s="222"/>
      <c r="S261" s="222"/>
      <c r="T261" s="223"/>
      <c r="AT261" s="224" t="s">
        <v>169</v>
      </c>
      <c r="AU261" s="224" t="s">
        <v>85</v>
      </c>
      <c r="AV261" s="14" t="s">
        <v>8</v>
      </c>
      <c r="AW261" s="14" t="s">
        <v>32</v>
      </c>
      <c r="AX261" s="14" t="s">
        <v>76</v>
      </c>
      <c r="AY261" s="224" t="s">
        <v>158</v>
      </c>
    </row>
    <row r="262" spans="1:65" s="13" customFormat="1" ht="11.25">
      <c r="B262" s="204"/>
      <c r="C262" s="205"/>
      <c r="D262" s="199" t="s">
        <v>169</v>
      </c>
      <c r="E262" s="206" t="s">
        <v>1</v>
      </c>
      <c r="F262" s="207" t="s">
        <v>6697</v>
      </c>
      <c r="G262" s="205"/>
      <c r="H262" s="208">
        <v>8.08</v>
      </c>
      <c r="I262" s="209"/>
      <c r="J262" s="205"/>
      <c r="K262" s="205"/>
      <c r="L262" s="210"/>
      <c r="M262" s="211"/>
      <c r="N262" s="212"/>
      <c r="O262" s="212"/>
      <c r="P262" s="212"/>
      <c r="Q262" s="212"/>
      <c r="R262" s="212"/>
      <c r="S262" s="212"/>
      <c r="T262" s="213"/>
      <c r="AT262" s="214" t="s">
        <v>169</v>
      </c>
      <c r="AU262" s="214" t="s">
        <v>85</v>
      </c>
      <c r="AV262" s="13" t="s">
        <v>85</v>
      </c>
      <c r="AW262" s="13" t="s">
        <v>32</v>
      </c>
      <c r="AX262" s="13" t="s">
        <v>8</v>
      </c>
      <c r="AY262" s="214" t="s">
        <v>158</v>
      </c>
    </row>
    <row r="263" spans="1:65" s="2" customFormat="1" ht="24">
      <c r="A263" s="35"/>
      <c r="B263" s="36"/>
      <c r="C263" s="187" t="s">
        <v>322</v>
      </c>
      <c r="D263" s="187" t="s">
        <v>160</v>
      </c>
      <c r="E263" s="188" t="s">
        <v>374</v>
      </c>
      <c r="F263" s="189" t="s">
        <v>375</v>
      </c>
      <c r="G263" s="190" t="s">
        <v>227</v>
      </c>
      <c r="H263" s="191">
        <v>0.45</v>
      </c>
      <c r="I263" s="192"/>
      <c r="J263" s="191">
        <f>ROUND(I263*H263,0)</f>
        <v>0</v>
      </c>
      <c r="K263" s="189" t="s">
        <v>164</v>
      </c>
      <c r="L263" s="40"/>
      <c r="M263" s="193" t="s">
        <v>1</v>
      </c>
      <c r="N263" s="194" t="s">
        <v>41</v>
      </c>
      <c r="O263" s="72"/>
      <c r="P263" s="195">
        <f>O263*H263</f>
        <v>0</v>
      </c>
      <c r="Q263" s="195">
        <v>1.0601700000000001</v>
      </c>
      <c r="R263" s="195">
        <f>Q263*H263</f>
        <v>0.47707650000000001</v>
      </c>
      <c r="S263" s="195">
        <v>0</v>
      </c>
      <c r="T263" s="196">
        <f>S263*H263</f>
        <v>0</v>
      </c>
      <c r="U263" s="35"/>
      <c r="V263" s="35"/>
      <c r="W263" s="35"/>
      <c r="X263" s="35"/>
      <c r="Y263" s="35"/>
      <c r="Z263" s="35"/>
      <c r="AA263" s="35"/>
      <c r="AB263" s="35"/>
      <c r="AC263" s="35"/>
      <c r="AD263" s="35"/>
      <c r="AE263" s="35"/>
      <c r="AR263" s="197" t="s">
        <v>165</v>
      </c>
      <c r="AT263" s="197" t="s">
        <v>160</v>
      </c>
      <c r="AU263" s="197" t="s">
        <v>85</v>
      </c>
      <c r="AY263" s="18" t="s">
        <v>158</v>
      </c>
      <c r="BE263" s="198">
        <f>IF(N263="základní",J263,0)</f>
        <v>0</v>
      </c>
      <c r="BF263" s="198">
        <f>IF(N263="snížená",J263,0)</f>
        <v>0</v>
      </c>
      <c r="BG263" s="198">
        <f>IF(N263="zákl. přenesená",J263,0)</f>
        <v>0</v>
      </c>
      <c r="BH263" s="198">
        <f>IF(N263="sníž. přenesená",J263,0)</f>
        <v>0</v>
      </c>
      <c r="BI263" s="198">
        <f>IF(N263="nulová",J263,0)</f>
        <v>0</v>
      </c>
      <c r="BJ263" s="18" t="s">
        <v>8</v>
      </c>
      <c r="BK263" s="198">
        <f>ROUND(I263*H263,0)</f>
        <v>0</v>
      </c>
      <c r="BL263" s="18" t="s">
        <v>165</v>
      </c>
      <c r="BM263" s="197" t="s">
        <v>6699</v>
      </c>
    </row>
    <row r="264" spans="1:65" s="2" customFormat="1" ht="27">
      <c r="A264" s="35"/>
      <c r="B264" s="36"/>
      <c r="C264" s="37"/>
      <c r="D264" s="199" t="s">
        <v>167</v>
      </c>
      <c r="E264" s="37"/>
      <c r="F264" s="200" t="s">
        <v>377</v>
      </c>
      <c r="G264" s="37"/>
      <c r="H264" s="37"/>
      <c r="I264" s="201"/>
      <c r="J264" s="37"/>
      <c r="K264" s="37"/>
      <c r="L264" s="40"/>
      <c r="M264" s="202"/>
      <c r="N264" s="203"/>
      <c r="O264" s="72"/>
      <c r="P264" s="72"/>
      <c r="Q264" s="72"/>
      <c r="R264" s="72"/>
      <c r="S264" s="72"/>
      <c r="T264" s="73"/>
      <c r="U264" s="35"/>
      <c r="V264" s="35"/>
      <c r="W264" s="35"/>
      <c r="X264" s="35"/>
      <c r="Y264" s="35"/>
      <c r="Z264" s="35"/>
      <c r="AA264" s="35"/>
      <c r="AB264" s="35"/>
      <c r="AC264" s="35"/>
      <c r="AD264" s="35"/>
      <c r="AE264" s="35"/>
      <c r="AT264" s="18" t="s">
        <v>167</v>
      </c>
      <c r="AU264" s="18" t="s">
        <v>85</v>
      </c>
    </row>
    <row r="265" spans="1:65" s="13" customFormat="1" ht="11.25">
      <c r="B265" s="204"/>
      <c r="C265" s="205"/>
      <c r="D265" s="199" t="s">
        <v>169</v>
      </c>
      <c r="E265" s="206" t="s">
        <v>1</v>
      </c>
      <c r="F265" s="207" t="s">
        <v>6700</v>
      </c>
      <c r="G265" s="205"/>
      <c r="H265" s="208">
        <v>0.45</v>
      </c>
      <c r="I265" s="209"/>
      <c r="J265" s="205"/>
      <c r="K265" s="205"/>
      <c r="L265" s="210"/>
      <c r="M265" s="211"/>
      <c r="N265" s="212"/>
      <c r="O265" s="212"/>
      <c r="P265" s="212"/>
      <c r="Q265" s="212"/>
      <c r="R265" s="212"/>
      <c r="S265" s="212"/>
      <c r="T265" s="213"/>
      <c r="AT265" s="214" t="s">
        <v>169</v>
      </c>
      <c r="AU265" s="214" t="s">
        <v>85</v>
      </c>
      <c r="AV265" s="13" t="s">
        <v>85</v>
      </c>
      <c r="AW265" s="13" t="s">
        <v>32</v>
      </c>
      <c r="AX265" s="13" t="s">
        <v>8</v>
      </c>
      <c r="AY265" s="214" t="s">
        <v>158</v>
      </c>
    </row>
    <row r="266" spans="1:65" s="2" customFormat="1" ht="33" customHeight="1">
      <c r="A266" s="35"/>
      <c r="B266" s="36"/>
      <c r="C266" s="187" t="s">
        <v>328</v>
      </c>
      <c r="D266" s="187" t="s">
        <v>160</v>
      </c>
      <c r="E266" s="188" t="s">
        <v>380</v>
      </c>
      <c r="F266" s="189" t="s">
        <v>381</v>
      </c>
      <c r="G266" s="190" t="s">
        <v>173</v>
      </c>
      <c r="H266" s="191">
        <v>19.420000000000002</v>
      </c>
      <c r="I266" s="192"/>
      <c r="J266" s="191">
        <f>ROUND(I266*H266,0)</f>
        <v>0</v>
      </c>
      <c r="K266" s="189" t="s">
        <v>164</v>
      </c>
      <c r="L266" s="40"/>
      <c r="M266" s="193" t="s">
        <v>1</v>
      </c>
      <c r="N266" s="194" t="s">
        <v>41</v>
      </c>
      <c r="O266" s="72"/>
      <c r="P266" s="195">
        <f>O266*H266</f>
        <v>0</v>
      </c>
      <c r="Q266" s="195">
        <v>2.45329</v>
      </c>
      <c r="R266" s="195">
        <f>Q266*H266</f>
        <v>47.642891800000001</v>
      </c>
      <c r="S266" s="195">
        <v>0</v>
      </c>
      <c r="T266" s="196">
        <f>S266*H266</f>
        <v>0</v>
      </c>
      <c r="U266" s="35"/>
      <c r="V266" s="35"/>
      <c r="W266" s="35"/>
      <c r="X266" s="35"/>
      <c r="Y266" s="35"/>
      <c r="Z266" s="35"/>
      <c r="AA266" s="35"/>
      <c r="AB266" s="35"/>
      <c r="AC266" s="35"/>
      <c r="AD266" s="35"/>
      <c r="AE266" s="35"/>
      <c r="AR266" s="197" t="s">
        <v>165</v>
      </c>
      <c r="AT266" s="197" t="s">
        <v>160</v>
      </c>
      <c r="AU266" s="197" t="s">
        <v>85</v>
      </c>
      <c r="AY266" s="18" t="s">
        <v>158</v>
      </c>
      <c r="BE266" s="198">
        <f>IF(N266="základní",J266,0)</f>
        <v>0</v>
      </c>
      <c r="BF266" s="198">
        <f>IF(N266="snížená",J266,0)</f>
        <v>0</v>
      </c>
      <c r="BG266" s="198">
        <f>IF(N266="zákl. přenesená",J266,0)</f>
        <v>0</v>
      </c>
      <c r="BH266" s="198">
        <f>IF(N266="sníž. přenesená",J266,0)</f>
        <v>0</v>
      </c>
      <c r="BI266" s="198">
        <f>IF(N266="nulová",J266,0)</f>
        <v>0</v>
      </c>
      <c r="BJ266" s="18" t="s">
        <v>8</v>
      </c>
      <c r="BK266" s="198">
        <f>ROUND(I266*H266,0)</f>
        <v>0</v>
      </c>
      <c r="BL266" s="18" t="s">
        <v>165</v>
      </c>
      <c r="BM266" s="197" t="s">
        <v>6701</v>
      </c>
    </row>
    <row r="267" spans="1:65" s="2" customFormat="1" ht="117">
      <c r="A267" s="35"/>
      <c r="B267" s="36"/>
      <c r="C267" s="37"/>
      <c r="D267" s="199" t="s">
        <v>167</v>
      </c>
      <c r="E267" s="37"/>
      <c r="F267" s="200" t="s">
        <v>359</v>
      </c>
      <c r="G267" s="37"/>
      <c r="H267" s="37"/>
      <c r="I267" s="201"/>
      <c r="J267" s="37"/>
      <c r="K267" s="37"/>
      <c r="L267" s="40"/>
      <c r="M267" s="202"/>
      <c r="N267" s="203"/>
      <c r="O267" s="72"/>
      <c r="P267" s="72"/>
      <c r="Q267" s="72"/>
      <c r="R267" s="72"/>
      <c r="S267" s="72"/>
      <c r="T267" s="73"/>
      <c r="U267" s="35"/>
      <c r="V267" s="35"/>
      <c r="W267" s="35"/>
      <c r="X267" s="35"/>
      <c r="Y267" s="35"/>
      <c r="Z267" s="35"/>
      <c r="AA267" s="35"/>
      <c r="AB267" s="35"/>
      <c r="AC267" s="35"/>
      <c r="AD267" s="35"/>
      <c r="AE267" s="35"/>
      <c r="AT267" s="18" t="s">
        <v>167</v>
      </c>
      <c r="AU267" s="18" t="s">
        <v>85</v>
      </c>
    </row>
    <row r="268" spans="1:65" s="13" customFormat="1" ht="11.25">
      <c r="B268" s="204"/>
      <c r="C268" s="205"/>
      <c r="D268" s="199" t="s">
        <v>169</v>
      </c>
      <c r="E268" s="206" t="s">
        <v>1</v>
      </c>
      <c r="F268" s="207" t="s">
        <v>6702</v>
      </c>
      <c r="G268" s="205"/>
      <c r="H268" s="208">
        <v>19.420000000000002</v>
      </c>
      <c r="I268" s="209"/>
      <c r="J268" s="205"/>
      <c r="K268" s="205"/>
      <c r="L268" s="210"/>
      <c r="M268" s="211"/>
      <c r="N268" s="212"/>
      <c r="O268" s="212"/>
      <c r="P268" s="212"/>
      <c r="Q268" s="212"/>
      <c r="R268" s="212"/>
      <c r="S268" s="212"/>
      <c r="T268" s="213"/>
      <c r="AT268" s="214" t="s">
        <v>169</v>
      </c>
      <c r="AU268" s="214" t="s">
        <v>85</v>
      </c>
      <c r="AV268" s="13" t="s">
        <v>85</v>
      </c>
      <c r="AW268" s="13" t="s">
        <v>32</v>
      </c>
      <c r="AX268" s="13" t="s">
        <v>8</v>
      </c>
      <c r="AY268" s="214" t="s">
        <v>158</v>
      </c>
    </row>
    <row r="269" spans="1:65" s="2" customFormat="1" ht="16.5" customHeight="1">
      <c r="A269" s="35"/>
      <c r="B269" s="36"/>
      <c r="C269" s="187" t="s">
        <v>334</v>
      </c>
      <c r="D269" s="187" t="s">
        <v>160</v>
      </c>
      <c r="E269" s="188" t="s">
        <v>385</v>
      </c>
      <c r="F269" s="189" t="s">
        <v>386</v>
      </c>
      <c r="G269" s="190" t="s">
        <v>163</v>
      </c>
      <c r="H269" s="191">
        <v>44.88</v>
      </c>
      <c r="I269" s="192"/>
      <c r="J269" s="191">
        <f>ROUND(I269*H269,0)</f>
        <v>0</v>
      </c>
      <c r="K269" s="189" t="s">
        <v>164</v>
      </c>
      <c r="L269" s="40"/>
      <c r="M269" s="193" t="s">
        <v>1</v>
      </c>
      <c r="N269" s="194" t="s">
        <v>41</v>
      </c>
      <c r="O269" s="72"/>
      <c r="P269" s="195">
        <f>O269*H269</f>
        <v>0</v>
      </c>
      <c r="Q269" s="195">
        <v>2.64E-3</v>
      </c>
      <c r="R269" s="195">
        <f>Q269*H269</f>
        <v>0.11848320000000001</v>
      </c>
      <c r="S269" s="195">
        <v>0</v>
      </c>
      <c r="T269" s="196">
        <f>S269*H269</f>
        <v>0</v>
      </c>
      <c r="U269" s="35"/>
      <c r="V269" s="35"/>
      <c r="W269" s="35"/>
      <c r="X269" s="35"/>
      <c r="Y269" s="35"/>
      <c r="Z269" s="35"/>
      <c r="AA269" s="35"/>
      <c r="AB269" s="35"/>
      <c r="AC269" s="35"/>
      <c r="AD269" s="35"/>
      <c r="AE269" s="35"/>
      <c r="AR269" s="197" t="s">
        <v>165</v>
      </c>
      <c r="AT269" s="197" t="s">
        <v>160</v>
      </c>
      <c r="AU269" s="197" t="s">
        <v>85</v>
      </c>
      <c r="AY269" s="18" t="s">
        <v>158</v>
      </c>
      <c r="BE269" s="198">
        <f>IF(N269="základní",J269,0)</f>
        <v>0</v>
      </c>
      <c r="BF269" s="198">
        <f>IF(N269="snížená",J269,0)</f>
        <v>0</v>
      </c>
      <c r="BG269" s="198">
        <f>IF(N269="zákl. přenesená",J269,0)</f>
        <v>0</v>
      </c>
      <c r="BH269" s="198">
        <f>IF(N269="sníž. přenesená",J269,0)</f>
        <v>0</v>
      </c>
      <c r="BI269" s="198">
        <f>IF(N269="nulová",J269,0)</f>
        <v>0</v>
      </c>
      <c r="BJ269" s="18" t="s">
        <v>8</v>
      </c>
      <c r="BK269" s="198">
        <f>ROUND(I269*H269,0)</f>
        <v>0</v>
      </c>
      <c r="BL269" s="18" t="s">
        <v>165</v>
      </c>
      <c r="BM269" s="197" t="s">
        <v>6703</v>
      </c>
    </row>
    <row r="270" spans="1:65" s="2" customFormat="1" ht="36">
      <c r="A270" s="35"/>
      <c r="B270" s="36"/>
      <c r="C270" s="37"/>
      <c r="D270" s="199" t="s">
        <v>167</v>
      </c>
      <c r="E270" s="37"/>
      <c r="F270" s="200" t="s">
        <v>366</v>
      </c>
      <c r="G270" s="37"/>
      <c r="H270" s="37"/>
      <c r="I270" s="201"/>
      <c r="J270" s="37"/>
      <c r="K270" s="37"/>
      <c r="L270" s="40"/>
      <c r="M270" s="202"/>
      <c r="N270" s="203"/>
      <c r="O270" s="72"/>
      <c r="P270" s="72"/>
      <c r="Q270" s="72"/>
      <c r="R270" s="72"/>
      <c r="S270" s="72"/>
      <c r="T270" s="73"/>
      <c r="U270" s="35"/>
      <c r="V270" s="35"/>
      <c r="W270" s="35"/>
      <c r="X270" s="35"/>
      <c r="Y270" s="35"/>
      <c r="Z270" s="35"/>
      <c r="AA270" s="35"/>
      <c r="AB270" s="35"/>
      <c r="AC270" s="35"/>
      <c r="AD270" s="35"/>
      <c r="AE270" s="35"/>
      <c r="AT270" s="18" t="s">
        <v>167</v>
      </c>
      <c r="AU270" s="18" t="s">
        <v>85</v>
      </c>
    </row>
    <row r="271" spans="1:65" s="13" customFormat="1" ht="11.25">
      <c r="B271" s="204"/>
      <c r="C271" s="205"/>
      <c r="D271" s="199" t="s">
        <v>169</v>
      </c>
      <c r="E271" s="206" t="s">
        <v>1</v>
      </c>
      <c r="F271" s="207" t="s">
        <v>6704</v>
      </c>
      <c r="G271" s="205"/>
      <c r="H271" s="208">
        <v>44.88</v>
      </c>
      <c r="I271" s="209"/>
      <c r="J271" s="205"/>
      <c r="K271" s="205"/>
      <c r="L271" s="210"/>
      <c r="M271" s="211"/>
      <c r="N271" s="212"/>
      <c r="O271" s="212"/>
      <c r="P271" s="212"/>
      <c r="Q271" s="212"/>
      <c r="R271" s="212"/>
      <c r="S271" s="212"/>
      <c r="T271" s="213"/>
      <c r="AT271" s="214" t="s">
        <v>169</v>
      </c>
      <c r="AU271" s="214" t="s">
        <v>85</v>
      </c>
      <c r="AV271" s="13" t="s">
        <v>85</v>
      </c>
      <c r="AW271" s="13" t="s">
        <v>32</v>
      </c>
      <c r="AX271" s="13" t="s">
        <v>8</v>
      </c>
      <c r="AY271" s="214" t="s">
        <v>158</v>
      </c>
    </row>
    <row r="272" spans="1:65" s="2" customFormat="1" ht="16.5" customHeight="1">
      <c r="A272" s="35"/>
      <c r="B272" s="36"/>
      <c r="C272" s="187" t="s">
        <v>339</v>
      </c>
      <c r="D272" s="187" t="s">
        <v>160</v>
      </c>
      <c r="E272" s="188" t="s">
        <v>391</v>
      </c>
      <c r="F272" s="189" t="s">
        <v>392</v>
      </c>
      <c r="G272" s="190" t="s">
        <v>163</v>
      </c>
      <c r="H272" s="191">
        <v>44.88</v>
      </c>
      <c r="I272" s="192"/>
      <c r="J272" s="191">
        <f>ROUND(I272*H272,0)</f>
        <v>0</v>
      </c>
      <c r="K272" s="189" t="s">
        <v>164</v>
      </c>
      <c r="L272" s="40"/>
      <c r="M272" s="193" t="s">
        <v>1</v>
      </c>
      <c r="N272" s="194" t="s">
        <v>41</v>
      </c>
      <c r="O272" s="72"/>
      <c r="P272" s="195">
        <f>O272*H272</f>
        <v>0</v>
      </c>
      <c r="Q272" s="195">
        <v>0</v>
      </c>
      <c r="R272" s="195">
        <f>Q272*H272</f>
        <v>0</v>
      </c>
      <c r="S272" s="195">
        <v>0</v>
      </c>
      <c r="T272" s="196">
        <f>S272*H272</f>
        <v>0</v>
      </c>
      <c r="U272" s="35"/>
      <c r="V272" s="35"/>
      <c r="W272" s="35"/>
      <c r="X272" s="35"/>
      <c r="Y272" s="35"/>
      <c r="Z272" s="35"/>
      <c r="AA272" s="35"/>
      <c r="AB272" s="35"/>
      <c r="AC272" s="35"/>
      <c r="AD272" s="35"/>
      <c r="AE272" s="35"/>
      <c r="AR272" s="197" t="s">
        <v>165</v>
      </c>
      <c r="AT272" s="197" t="s">
        <v>160</v>
      </c>
      <c r="AU272" s="197" t="s">
        <v>85</v>
      </c>
      <c r="AY272" s="18" t="s">
        <v>158</v>
      </c>
      <c r="BE272" s="198">
        <f>IF(N272="základní",J272,0)</f>
        <v>0</v>
      </c>
      <c r="BF272" s="198">
        <f>IF(N272="snížená",J272,0)</f>
        <v>0</v>
      </c>
      <c r="BG272" s="198">
        <f>IF(N272="zákl. přenesená",J272,0)</f>
        <v>0</v>
      </c>
      <c r="BH272" s="198">
        <f>IF(N272="sníž. přenesená",J272,0)</f>
        <v>0</v>
      </c>
      <c r="BI272" s="198">
        <f>IF(N272="nulová",J272,0)</f>
        <v>0</v>
      </c>
      <c r="BJ272" s="18" t="s">
        <v>8</v>
      </c>
      <c r="BK272" s="198">
        <f>ROUND(I272*H272,0)</f>
        <v>0</v>
      </c>
      <c r="BL272" s="18" t="s">
        <v>165</v>
      </c>
      <c r="BM272" s="197" t="s">
        <v>6705</v>
      </c>
    </row>
    <row r="273" spans="1:65" s="2" customFormat="1" ht="36">
      <c r="A273" s="35"/>
      <c r="B273" s="36"/>
      <c r="C273" s="37"/>
      <c r="D273" s="199" t="s">
        <v>167</v>
      </c>
      <c r="E273" s="37"/>
      <c r="F273" s="200" t="s">
        <v>366</v>
      </c>
      <c r="G273" s="37"/>
      <c r="H273" s="37"/>
      <c r="I273" s="201"/>
      <c r="J273" s="37"/>
      <c r="K273" s="37"/>
      <c r="L273" s="40"/>
      <c r="M273" s="202"/>
      <c r="N273" s="203"/>
      <c r="O273" s="72"/>
      <c r="P273" s="72"/>
      <c r="Q273" s="72"/>
      <c r="R273" s="72"/>
      <c r="S273" s="72"/>
      <c r="T273" s="73"/>
      <c r="U273" s="35"/>
      <c r="V273" s="35"/>
      <c r="W273" s="35"/>
      <c r="X273" s="35"/>
      <c r="Y273" s="35"/>
      <c r="Z273" s="35"/>
      <c r="AA273" s="35"/>
      <c r="AB273" s="35"/>
      <c r="AC273" s="35"/>
      <c r="AD273" s="35"/>
      <c r="AE273" s="35"/>
      <c r="AT273" s="18" t="s">
        <v>167</v>
      </c>
      <c r="AU273" s="18" t="s">
        <v>85</v>
      </c>
    </row>
    <row r="274" spans="1:65" s="13" customFormat="1" ht="11.25">
      <c r="B274" s="204"/>
      <c r="C274" s="205"/>
      <c r="D274" s="199" t="s">
        <v>169</v>
      </c>
      <c r="E274" s="206" t="s">
        <v>1</v>
      </c>
      <c r="F274" s="207" t="s">
        <v>6704</v>
      </c>
      <c r="G274" s="205"/>
      <c r="H274" s="208">
        <v>44.88</v>
      </c>
      <c r="I274" s="209"/>
      <c r="J274" s="205"/>
      <c r="K274" s="205"/>
      <c r="L274" s="210"/>
      <c r="M274" s="211"/>
      <c r="N274" s="212"/>
      <c r="O274" s="212"/>
      <c r="P274" s="212"/>
      <c r="Q274" s="212"/>
      <c r="R274" s="212"/>
      <c r="S274" s="212"/>
      <c r="T274" s="213"/>
      <c r="AT274" s="214" t="s">
        <v>169</v>
      </c>
      <c r="AU274" s="214" t="s">
        <v>85</v>
      </c>
      <c r="AV274" s="13" t="s">
        <v>85</v>
      </c>
      <c r="AW274" s="13" t="s">
        <v>32</v>
      </c>
      <c r="AX274" s="13" t="s">
        <v>8</v>
      </c>
      <c r="AY274" s="214" t="s">
        <v>158</v>
      </c>
    </row>
    <row r="275" spans="1:65" s="2" customFormat="1" ht="21.75" customHeight="1">
      <c r="A275" s="35"/>
      <c r="B275" s="36"/>
      <c r="C275" s="187" t="s">
        <v>348</v>
      </c>
      <c r="D275" s="187" t="s">
        <v>160</v>
      </c>
      <c r="E275" s="188" t="s">
        <v>396</v>
      </c>
      <c r="F275" s="189" t="s">
        <v>397</v>
      </c>
      <c r="G275" s="190" t="s">
        <v>227</v>
      </c>
      <c r="H275" s="191">
        <v>3.79</v>
      </c>
      <c r="I275" s="192"/>
      <c r="J275" s="191">
        <f>ROUND(I275*H275,0)</f>
        <v>0</v>
      </c>
      <c r="K275" s="189" t="s">
        <v>164</v>
      </c>
      <c r="L275" s="40"/>
      <c r="M275" s="193" t="s">
        <v>1</v>
      </c>
      <c r="N275" s="194" t="s">
        <v>41</v>
      </c>
      <c r="O275" s="72"/>
      <c r="P275" s="195">
        <f>O275*H275</f>
        <v>0</v>
      </c>
      <c r="Q275" s="195">
        <v>1.0601700000000001</v>
      </c>
      <c r="R275" s="195">
        <f>Q275*H275</f>
        <v>4.0180443000000006</v>
      </c>
      <c r="S275" s="195">
        <v>0</v>
      </c>
      <c r="T275" s="196">
        <f>S275*H275</f>
        <v>0</v>
      </c>
      <c r="U275" s="35"/>
      <c r="V275" s="35"/>
      <c r="W275" s="35"/>
      <c r="X275" s="35"/>
      <c r="Y275" s="35"/>
      <c r="Z275" s="35"/>
      <c r="AA275" s="35"/>
      <c r="AB275" s="35"/>
      <c r="AC275" s="35"/>
      <c r="AD275" s="35"/>
      <c r="AE275" s="35"/>
      <c r="AR275" s="197" t="s">
        <v>165</v>
      </c>
      <c r="AT275" s="197" t="s">
        <v>160</v>
      </c>
      <c r="AU275" s="197" t="s">
        <v>85</v>
      </c>
      <c r="AY275" s="18" t="s">
        <v>158</v>
      </c>
      <c r="BE275" s="198">
        <f>IF(N275="základní",J275,0)</f>
        <v>0</v>
      </c>
      <c r="BF275" s="198">
        <f>IF(N275="snížená",J275,0)</f>
        <v>0</v>
      </c>
      <c r="BG275" s="198">
        <f>IF(N275="zákl. přenesená",J275,0)</f>
        <v>0</v>
      </c>
      <c r="BH275" s="198">
        <f>IF(N275="sníž. přenesená",J275,0)</f>
        <v>0</v>
      </c>
      <c r="BI275" s="198">
        <f>IF(N275="nulová",J275,0)</f>
        <v>0</v>
      </c>
      <c r="BJ275" s="18" t="s">
        <v>8</v>
      </c>
      <c r="BK275" s="198">
        <f>ROUND(I275*H275,0)</f>
        <v>0</v>
      </c>
      <c r="BL275" s="18" t="s">
        <v>165</v>
      </c>
      <c r="BM275" s="197" t="s">
        <v>6706</v>
      </c>
    </row>
    <row r="276" spans="1:65" s="2" customFormat="1" ht="27">
      <c r="A276" s="35"/>
      <c r="B276" s="36"/>
      <c r="C276" s="37"/>
      <c r="D276" s="199" t="s">
        <v>167</v>
      </c>
      <c r="E276" s="37"/>
      <c r="F276" s="200" t="s">
        <v>377</v>
      </c>
      <c r="G276" s="37"/>
      <c r="H276" s="37"/>
      <c r="I276" s="201"/>
      <c r="J276" s="37"/>
      <c r="K276" s="37"/>
      <c r="L276" s="40"/>
      <c r="M276" s="202"/>
      <c r="N276" s="203"/>
      <c r="O276" s="72"/>
      <c r="P276" s="72"/>
      <c r="Q276" s="72"/>
      <c r="R276" s="72"/>
      <c r="S276" s="72"/>
      <c r="T276" s="73"/>
      <c r="U276" s="35"/>
      <c r="V276" s="35"/>
      <c r="W276" s="35"/>
      <c r="X276" s="35"/>
      <c r="Y276" s="35"/>
      <c r="Z276" s="35"/>
      <c r="AA276" s="35"/>
      <c r="AB276" s="35"/>
      <c r="AC276" s="35"/>
      <c r="AD276" s="35"/>
      <c r="AE276" s="35"/>
      <c r="AT276" s="18" t="s">
        <v>167</v>
      </c>
      <c r="AU276" s="18" t="s">
        <v>85</v>
      </c>
    </row>
    <row r="277" spans="1:65" s="13" customFormat="1" ht="11.25">
      <c r="B277" s="204"/>
      <c r="C277" s="205"/>
      <c r="D277" s="199" t="s">
        <v>169</v>
      </c>
      <c r="E277" s="206" t="s">
        <v>1</v>
      </c>
      <c r="F277" s="207" t="s">
        <v>6707</v>
      </c>
      <c r="G277" s="205"/>
      <c r="H277" s="208">
        <v>3.79</v>
      </c>
      <c r="I277" s="209"/>
      <c r="J277" s="205"/>
      <c r="K277" s="205"/>
      <c r="L277" s="210"/>
      <c r="M277" s="211"/>
      <c r="N277" s="212"/>
      <c r="O277" s="212"/>
      <c r="P277" s="212"/>
      <c r="Q277" s="212"/>
      <c r="R277" s="212"/>
      <c r="S277" s="212"/>
      <c r="T277" s="213"/>
      <c r="AT277" s="214" t="s">
        <v>169</v>
      </c>
      <c r="AU277" s="214" t="s">
        <v>85</v>
      </c>
      <c r="AV277" s="13" t="s">
        <v>85</v>
      </c>
      <c r="AW277" s="13" t="s">
        <v>32</v>
      </c>
      <c r="AX277" s="13" t="s">
        <v>8</v>
      </c>
      <c r="AY277" s="214" t="s">
        <v>158</v>
      </c>
    </row>
    <row r="278" spans="1:65" s="12" customFormat="1" ht="22.9" customHeight="1">
      <c r="B278" s="171"/>
      <c r="C278" s="172"/>
      <c r="D278" s="173" t="s">
        <v>75</v>
      </c>
      <c r="E278" s="185" t="s">
        <v>177</v>
      </c>
      <c r="F278" s="185" t="s">
        <v>400</v>
      </c>
      <c r="G278" s="172"/>
      <c r="H278" s="172"/>
      <c r="I278" s="175"/>
      <c r="J278" s="186">
        <f>BK278</f>
        <v>0</v>
      </c>
      <c r="K278" s="172"/>
      <c r="L278" s="177"/>
      <c r="M278" s="178"/>
      <c r="N278" s="179"/>
      <c r="O278" s="179"/>
      <c r="P278" s="180">
        <f>SUM(P279:P331)</f>
        <v>0</v>
      </c>
      <c r="Q278" s="179"/>
      <c r="R278" s="180">
        <f>SUM(R279:R331)</f>
        <v>137.96793189999997</v>
      </c>
      <c r="S278" s="179"/>
      <c r="T278" s="181">
        <f>SUM(T279:T331)</f>
        <v>0</v>
      </c>
      <c r="AR278" s="182" t="s">
        <v>8</v>
      </c>
      <c r="AT278" s="183" t="s">
        <v>75</v>
      </c>
      <c r="AU278" s="183" t="s">
        <v>8</v>
      </c>
      <c r="AY278" s="182" t="s">
        <v>158</v>
      </c>
      <c r="BK278" s="184">
        <f>SUM(BK279:BK331)</f>
        <v>0</v>
      </c>
    </row>
    <row r="279" spans="1:65" s="2" customFormat="1" ht="36">
      <c r="A279" s="35"/>
      <c r="B279" s="36"/>
      <c r="C279" s="187" t="s">
        <v>355</v>
      </c>
      <c r="D279" s="187" t="s">
        <v>160</v>
      </c>
      <c r="E279" s="188" t="s">
        <v>6708</v>
      </c>
      <c r="F279" s="189" t="s">
        <v>6709</v>
      </c>
      <c r="G279" s="190" t="s">
        <v>173</v>
      </c>
      <c r="H279" s="191">
        <v>2.9</v>
      </c>
      <c r="I279" s="192"/>
      <c r="J279" s="191">
        <f>ROUND(I279*H279,0)</f>
        <v>0</v>
      </c>
      <c r="K279" s="189" t="s">
        <v>164</v>
      </c>
      <c r="L279" s="40"/>
      <c r="M279" s="193" t="s">
        <v>1</v>
      </c>
      <c r="N279" s="194" t="s">
        <v>41</v>
      </c>
      <c r="O279" s="72"/>
      <c r="P279" s="195">
        <f>O279*H279</f>
        <v>0</v>
      </c>
      <c r="Q279" s="195">
        <v>1.3271500000000001</v>
      </c>
      <c r="R279" s="195">
        <f>Q279*H279</f>
        <v>3.848735</v>
      </c>
      <c r="S279" s="195">
        <v>0</v>
      </c>
      <c r="T279" s="196">
        <f>S279*H279</f>
        <v>0</v>
      </c>
      <c r="U279" s="35"/>
      <c r="V279" s="35"/>
      <c r="W279" s="35"/>
      <c r="X279" s="35"/>
      <c r="Y279" s="35"/>
      <c r="Z279" s="35"/>
      <c r="AA279" s="35"/>
      <c r="AB279" s="35"/>
      <c r="AC279" s="35"/>
      <c r="AD279" s="35"/>
      <c r="AE279" s="35"/>
      <c r="AR279" s="197" t="s">
        <v>165</v>
      </c>
      <c r="AT279" s="197" t="s">
        <v>160</v>
      </c>
      <c r="AU279" s="197" t="s">
        <v>85</v>
      </c>
      <c r="AY279" s="18" t="s">
        <v>158</v>
      </c>
      <c r="BE279" s="198">
        <f>IF(N279="základní",J279,0)</f>
        <v>0</v>
      </c>
      <c r="BF279" s="198">
        <f>IF(N279="snížená",J279,0)</f>
        <v>0</v>
      </c>
      <c r="BG279" s="198">
        <f>IF(N279="zákl. přenesená",J279,0)</f>
        <v>0</v>
      </c>
      <c r="BH279" s="198">
        <f>IF(N279="sníž. přenesená",J279,0)</f>
        <v>0</v>
      </c>
      <c r="BI279" s="198">
        <f>IF(N279="nulová",J279,0)</f>
        <v>0</v>
      </c>
      <c r="BJ279" s="18" t="s">
        <v>8</v>
      </c>
      <c r="BK279" s="198">
        <f>ROUND(I279*H279,0)</f>
        <v>0</v>
      </c>
      <c r="BL279" s="18" t="s">
        <v>165</v>
      </c>
      <c r="BM279" s="197" t="s">
        <v>6710</v>
      </c>
    </row>
    <row r="280" spans="1:65" s="14" customFormat="1" ht="11.25">
      <c r="B280" s="215"/>
      <c r="C280" s="216"/>
      <c r="D280" s="199" t="s">
        <v>169</v>
      </c>
      <c r="E280" s="217" t="s">
        <v>1</v>
      </c>
      <c r="F280" s="218" t="s">
        <v>360</v>
      </c>
      <c r="G280" s="216"/>
      <c r="H280" s="217" t="s">
        <v>1</v>
      </c>
      <c r="I280" s="219"/>
      <c r="J280" s="216"/>
      <c r="K280" s="216"/>
      <c r="L280" s="220"/>
      <c r="M280" s="221"/>
      <c r="N280" s="222"/>
      <c r="O280" s="222"/>
      <c r="P280" s="222"/>
      <c r="Q280" s="222"/>
      <c r="R280" s="222"/>
      <c r="S280" s="222"/>
      <c r="T280" s="223"/>
      <c r="AT280" s="224" t="s">
        <v>169</v>
      </c>
      <c r="AU280" s="224" t="s">
        <v>85</v>
      </c>
      <c r="AV280" s="14" t="s">
        <v>8</v>
      </c>
      <c r="AW280" s="14" t="s">
        <v>32</v>
      </c>
      <c r="AX280" s="14" t="s">
        <v>76</v>
      </c>
      <c r="AY280" s="224" t="s">
        <v>158</v>
      </c>
    </row>
    <row r="281" spans="1:65" s="13" customFormat="1" ht="11.25">
      <c r="B281" s="204"/>
      <c r="C281" s="205"/>
      <c r="D281" s="199" t="s">
        <v>169</v>
      </c>
      <c r="E281" s="206" t="s">
        <v>1</v>
      </c>
      <c r="F281" s="207" t="s">
        <v>6711</v>
      </c>
      <c r="G281" s="205"/>
      <c r="H281" s="208">
        <v>2.9</v>
      </c>
      <c r="I281" s="209"/>
      <c r="J281" s="205"/>
      <c r="K281" s="205"/>
      <c r="L281" s="210"/>
      <c r="M281" s="211"/>
      <c r="N281" s="212"/>
      <c r="O281" s="212"/>
      <c r="P281" s="212"/>
      <c r="Q281" s="212"/>
      <c r="R281" s="212"/>
      <c r="S281" s="212"/>
      <c r="T281" s="213"/>
      <c r="AT281" s="214" t="s">
        <v>169</v>
      </c>
      <c r="AU281" s="214" t="s">
        <v>85</v>
      </c>
      <c r="AV281" s="13" t="s">
        <v>85</v>
      </c>
      <c r="AW281" s="13" t="s">
        <v>32</v>
      </c>
      <c r="AX281" s="13" t="s">
        <v>76</v>
      </c>
      <c r="AY281" s="214" t="s">
        <v>158</v>
      </c>
    </row>
    <row r="282" spans="1:65" s="16" customFormat="1" ht="11.25">
      <c r="B282" s="236"/>
      <c r="C282" s="237"/>
      <c r="D282" s="199" t="s">
        <v>169</v>
      </c>
      <c r="E282" s="238" t="s">
        <v>1</v>
      </c>
      <c r="F282" s="239" t="s">
        <v>189</v>
      </c>
      <c r="G282" s="237"/>
      <c r="H282" s="240">
        <v>2.9</v>
      </c>
      <c r="I282" s="241"/>
      <c r="J282" s="237"/>
      <c r="K282" s="237"/>
      <c r="L282" s="242"/>
      <c r="M282" s="243"/>
      <c r="N282" s="244"/>
      <c r="O282" s="244"/>
      <c r="P282" s="244"/>
      <c r="Q282" s="244"/>
      <c r="R282" s="244"/>
      <c r="S282" s="244"/>
      <c r="T282" s="245"/>
      <c r="AT282" s="246" t="s">
        <v>169</v>
      </c>
      <c r="AU282" s="246" t="s">
        <v>85</v>
      </c>
      <c r="AV282" s="16" t="s">
        <v>165</v>
      </c>
      <c r="AW282" s="16" t="s">
        <v>32</v>
      </c>
      <c r="AX282" s="16" t="s">
        <v>8</v>
      </c>
      <c r="AY282" s="246" t="s">
        <v>158</v>
      </c>
    </row>
    <row r="283" spans="1:65" s="2" customFormat="1" ht="36">
      <c r="A283" s="35"/>
      <c r="B283" s="36"/>
      <c r="C283" s="187" t="s">
        <v>362</v>
      </c>
      <c r="D283" s="187" t="s">
        <v>160</v>
      </c>
      <c r="E283" s="188" t="s">
        <v>402</v>
      </c>
      <c r="F283" s="189" t="s">
        <v>403</v>
      </c>
      <c r="G283" s="190" t="s">
        <v>163</v>
      </c>
      <c r="H283" s="191">
        <v>185.3</v>
      </c>
      <c r="I283" s="192"/>
      <c r="J283" s="191">
        <f>ROUND(I283*H283,0)</f>
        <v>0</v>
      </c>
      <c r="K283" s="189" t="s">
        <v>164</v>
      </c>
      <c r="L283" s="40"/>
      <c r="M283" s="193" t="s">
        <v>1</v>
      </c>
      <c r="N283" s="194" t="s">
        <v>41</v>
      </c>
      <c r="O283" s="72"/>
      <c r="P283" s="195">
        <f>O283*H283</f>
        <v>0</v>
      </c>
      <c r="Q283" s="195">
        <v>0.17763999999999999</v>
      </c>
      <c r="R283" s="195">
        <f>Q283*H283</f>
        <v>32.916691999999998</v>
      </c>
      <c r="S283" s="195">
        <v>0</v>
      </c>
      <c r="T283" s="196">
        <f>S283*H283</f>
        <v>0</v>
      </c>
      <c r="U283" s="35"/>
      <c r="V283" s="35"/>
      <c r="W283" s="35"/>
      <c r="X283" s="35"/>
      <c r="Y283" s="35"/>
      <c r="Z283" s="35"/>
      <c r="AA283" s="35"/>
      <c r="AB283" s="35"/>
      <c r="AC283" s="35"/>
      <c r="AD283" s="35"/>
      <c r="AE283" s="35"/>
      <c r="AR283" s="197" t="s">
        <v>165</v>
      </c>
      <c r="AT283" s="197" t="s">
        <v>160</v>
      </c>
      <c r="AU283" s="197" t="s">
        <v>85</v>
      </c>
      <c r="AY283" s="18" t="s">
        <v>158</v>
      </c>
      <c r="BE283" s="198">
        <f>IF(N283="základní",J283,0)</f>
        <v>0</v>
      </c>
      <c r="BF283" s="198">
        <f>IF(N283="snížená",J283,0)</f>
        <v>0</v>
      </c>
      <c r="BG283" s="198">
        <f>IF(N283="zákl. přenesená",J283,0)</f>
        <v>0</v>
      </c>
      <c r="BH283" s="198">
        <f>IF(N283="sníž. přenesená",J283,0)</f>
        <v>0</v>
      </c>
      <c r="BI283" s="198">
        <f>IF(N283="nulová",J283,0)</f>
        <v>0</v>
      </c>
      <c r="BJ283" s="18" t="s">
        <v>8</v>
      </c>
      <c r="BK283" s="198">
        <f>ROUND(I283*H283,0)</f>
        <v>0</v>
      </c>
      <c r="BL283" s="18" t="s">
        <v>165</v>
      </c>
      <c r="BM283" s="197" t="s">
        <v>6712</v>
      </c>
    </row>
    <row r="284" spans="1:65" s="14" customFormat="1" ht="11.25">
      <c r="B284" s="215"/>
      <c r="C284" s="216"/>
      <c r="D284" s="199" t="s">
        <v>169</v>
      </c>
      <c r="E284" s="217" t="s">
        <v>1</v>
      </c>
      <c r="F284" s="218" t="s">
        <v>360</v>
      </c>
      <c r="G284" s="216"/>
      <c r="H284" s="217" t="s">
        <v>1</v>
      </c>
      <c r="I284" s="219"/>
      <c r="J284" s="216"/>
      <c r="K284" s="216"/>
      <c r="L284" s="220"/>
      <c r="M284" s="221"/>
      <c r="N284" s="222"/>
      <c r="O284" s="222"/>
      <c r="P284" s="222"/>
      <c r="Q284" s="222"/>
      <c r="R284" s="222"/>
      <c r="S284" s="222"/>
      <c r="T284" s="223"/>
      <c r="AT284" s="224" t="s">
        <v>169</v>
      </c>
      <c r="AU284" s="224" t="s">
        <v>85</v>
      </c>
      <c r="AV284" s="14" t="s">
        <v>8</v>
      </c>
      <c r="AW284" s="14" t="s">
        <v>32</v>
      </c>
      <c r="AX284" s="14" t="s">
        <v>76</v>
      </c>
      <c r="AY284" s="224" t="s">
        <v>158</v>
      </c>
    </row>
    <row r="285" spans="1:65" s="13" customFormat="1" ht="11.25">
      <c r="B285" s="204"/>
      <c r="C285" s="205"/>
      <c r="D285" s="199" t="s">
        <v>169</v>
      </c>
      <c r="E285" s="206" t="s">
        <v>1</v>
      </c>
      <c r="F285" s="207" t="s">
        <v>6713</v>
      </c>
      <c r="G285" s="205"/>
      <c r="H285" s="208">
        <v>36.71</v>
      </c>
      <c r="I285" s="209"/>
      <c r="J285" s="205"/>
      <c r="K285" s="205"/>
      <c r="L285" s="210"/>
      <c r="M285" s="211"/>
      <c r="N285" s="212"/>
      <c r="O285" s="212"/>
      <c r="P285" s="212"/>
      <c r="Q285" s="212"/>
      <c r="R285" s="212"/>
      <c r="S285" s="212"/>
      <c r="T285" s="213"/>
      <c r="AT285" s="214" t="s">
        <v>169</v>
      </c>
      <c r="AU285" s="214" t="s">
        <v>85</v>
      </c>
      <c r="AV285" s="13" t="s">
        <v>85</v>
      </c>
      <c r="AW285" s="13" t="s">
        <v>32</v>
      </c>
      <c r="AX285" s="13" t="s">
        <v>76</v>
      </c>
      <c r="AY285" s="214" t="s">
        <v>158</v>
      </c>
    </row>
    <row r="286" spans="1:65" s="14" customFormat="1" ht="11.25">
      <c r="B286" s="215"/>
      <c r="C286" s="216"/>
      <c r="D286" s="199" t="s">
        <v>169</v>
      </c>
      <c r="E286" s="217" t="s">
        <v>1</v>
      </c>
      <c r="F286" s="218" t="s">
        <v>406</v>
      </c>
      <c r="G286" s="216"/>
      <c r="H286" s="217" t="s">
        <v>1</v>
      </c>
      <c r="I286" s="219"/>
      <c r="J286" s="216"/>
      <c r="K286" s="216"/>
      <c r="L286" s="220"/>
      <c r="M286" s="221"/>
      <c r="N286" s="222"/>
      <c r="O286" s="222"/>
      <c r="P286" s="222"/>
      <c r="Q286" s="222"/>
      <c r="R286" s="222"/>
      <c r="S286" s="222"/>
      <c r="T286" s="223"/>
      <c r="AT286" s="224" t="s">
        <v>169</v>
      </c>
      <c r="AU286" s="224" t="s">
        <v>85</v>
      </c>
      <c r="AV286" s="14" t="s">
        <v>8</v>
      </c>
      <c r="AW286" s="14" t="s">
        <v>32</v>
      </c>
      <c r="AX286" s="14" t="s">
        <v>76</v>
      </c>
      <c r="AY286" s="224" t="s">
        <v>158</v>
      </c>
    </row>
    <row r="287" spans="1:65" s="13" customFormat="1" ht="22.5">
      <c r="B287" s="204"/>
      <c r="C287" s="205"/>
      <c r="D287" s="199" t="s">
        <v>169</v>
      </c>
      <c r="E287" s="206" t="s">
        <v>1</v>
      </c>
      <c r="F287" s="207" t="s">
        <v>6714</v>
      </c>
      <c r="G287" s="205"/>
      <c r="H287" s="208">
        <v>148.59</v>
      </c>
      <c r="I287" s="209"/>
      <c r="J287" s="205"/>
      <c r="K287" s="205"/>
      <c r="L287" s="210"/>
      <c r="M287" s="211"/>
      <c r="N287" s="212"/>
      <c r="O287" s="212"/>
      <c r="P287" s="212"/>
      <c r="Q287" s="212"/>
      <c r="R287" s="212"/>
      <c r="S287" s="212"/>
      <c r="T287" s="213"/>
      <c r="AT287" s="214" t="s">
        <v>169</v>
      </c>
      <c r="AU287" s="214" t="s">
        <v>85</v>
      </c>
      <c r="AV287" s="13" t="s">
        <v>85</v>
      </c>
      <c r="AW287" s="13" t="s">
        <v>32</v>
      </c>
      <c r="AX287" s="13" t="s">
        <v>76</v>
      </c>
      <c r="AY287" s="214" t="s">
        <v>158</v>
      </c>
    </row>
    <row r="288" spans="1:65" s="16" customFormat="1" ht="11.25">
      <c r="B288" s="236"/>
      <c r="C288" s="237"/>
      <c r="D288" s="199" t="s">
        <v>169</v>
      </c>
      <c r="E288" s="238" t="s">
        <v>1</v>
      </c>
      <c r="F288" s="239" t="s">
        <v>189</v>
      </c>
      <c r="G288" s="237"/>
      <c r="H288" s="240">
        <v>185.3</v>
      </c>
      <c r="I288" s="241"/>
      <c r="J288" s="237"/>
      <c r="K288" s="237"/>
      <c r="L288" s="242"/>
      <c r="M288" s="243"/>
      <c r="N288" s="244"/>
      <c r="O288" s="244"/>
      <c r="P288" s="244"/>
      <c r="Q288" s="244"/>
      <c r="R288" s="244"/>
      <c r="S288" s="244"/>
      <c r="T288" s="245"/>
      <c r="AT288" s="246" t="s">
        <v>169</v>
      </c>
      <c r="AU288" s="246" t="s">
        <v>85</v>
      </c>
      <c r="AV288" s="16" t="s">
        <v>165</v>
      </c>
      <c r="AW288" s="16" t="s">
        <v>32</v>
      </c>
      <c r="AX288" s="16" t="s">
        <v>8</v>
      </c>
      <c r="AY288" s="246" t="s">
        <v>158</v>
      </c>
    </row>
    <row r="289" spans="1:65" s="2" customFormat="1" ht="33" customHeight="1">
      <c r="A289" s="35"/>
      <c r="B289" s="36"/>
      <c r="C289" s="187" t="s">
        <v>369</v>
      </c>
      <c r="D289" s="187" t="s">
        <v>160</v>
      </c>
      <c r="E289" s="188" t="s">
        <v>414</v>
      </c>
      <c r="F289" s="189" t="s">
        <v>415</v>
      </c>
      <c r="G289" s="190" t="s">
        <v>173</v>
      </c>
      <c r="H289" s="191">
        <v>14.05</v>
      </c>
      <c r="I289" s="192"/>
      <c r="J289" s="191">
        <f>ROUND(I289*H289,0)</f>
        <v>0</v>
      </c>
      <c r="K289" s="189" t="s">
        <v>164</v>
      </c>
      <c r="L289" s="40"/>
      <c r="M289" s="193" t="s">
        <v>1</v>
      </c>
      <c r="N289" s="194" t="s">
        <v>41</v>
      </c>
      <c r="O289" s="72"/>
      <c r="P289" s="195">
        <f>O289*H289</f>
        <v>0</v>
      </c>
      <c r="Q289" s="195">
        <v>2.45329</v>
      </c>
      <c r="R289" s="195">
        <f>Q289*H289</f>
        <v>34.4687245</v>
      </c>
      <c r="S289" s="195">
        <v>0</v>
      </c>
      <c r="T289" s="196">
        <f>S289*H289</f>
        <v>0</v>
      </c>
      <c r="U289" s="35"/>
      <c r="V289" s="35"/>
      <c r="W289" s="35"/>
      <c r="X289" s="35"/>
      <c r="Y289" s="35"/>
      <c r="Z289" s="35"/>
      <c r="AA289" s="35"/>
      <c r="AB289" s="35"/>
      <c r="AC289" s="35"/>
      <c r="AD289" s="35"/>
      <c r="AE289" s="35"/>
      <c r="AR289" s="197" t="s">
        <v>165</v>
      </c>
      <c r="AT289" s="197" t="s">
        <v>160</v>
      </c>
      <c r="AU289" s="197" t="s">
        <v>85</v>
      </c>
      <c r="AY289" s="18" t="s">
        <v>158</v>
      </c>
      <c r="BE289" s="198">
        <f>IF(N289="základní",J289,0)</f>
        <v>0</v>
      </c>
      <c r="BF289" s="198">
        <f>IF(N289="snížená",J289,0)</f>
        <v>0</v>
      </c>
      <c r="BG289" s="198">
        <f>IF(N289="zákl. přenesená",J289,0)</f>
        <v>0</v>
      </c>
      <c r="BH289" s="198">
        <f>IF(N289="sníž. přenesená",J289,0)</f>
        <v>0</v>
      </c>
      <c r="BI289" s="198">
        <f>IF(N289="nulová",J289,0)</f>
        <v>0</v>
      </c>
      <c r="BJ289" s="18" t="s">
        <v>8</v>
      </c>
      <c r="BK289" s="198">
        <f>ROUND(I289*H289,0)</f>
        <v>0</v>
      </c>
      <c r="BL289" s="18" t="s">
        <v>165</v>
      </c>
      <c r="BM289" s="197" t="s">
        <v>6715</v>
      </c>
    </row>
    <row r="290" spans="1:65" s="2" customFormat="1" ht="117">
      <c r="A290" s="35"/>
      <c r="B290" s="36"/>
      <c r="C290" s="37"/>
      <c r="D290" s="199" t="s">
        <v>167</v>
      </c>
      <c r="E290" s="37"/>
      <c r="F290" s="200" t="s">
        <v>417</v>
      </c>
      <c r="G290" s="37"/>
      <c r="H290" s="37"/>
      <c r="I290" s="201"/>
      <c r="J290" s="37"/>
      <c r="K290" s="37"/>
      <c r="L290" s="40"/>
      <c r="M290" s="202"/>
      <c r="N290" s="203"/>
      <c r="O290" s="72"/>
      <c r="P290" s="72"/>
      <c r="Q290" s="72"/>
      <c r="R290" s="72"/>
      <c r="S290" s="72"/>
      <c r="T290" s="73"/>
      <c r="U290" s="35"/>
      <c r="V290" s="35"/>
      <c r="W290" s="35"/>
      <c r="X290" s="35"/>
      <c r="Y290" s="35"/>
      <c r="Z290" s="35"/>
      <c r="AA290" s="35"/>
      <c r="AB290" s="35"/>
      <c r="AC290" s="35"/>
      <c r="AD290" s="35"/>
      <c r="AE290" s="35"/>
      <c r="AT290" s="18" t="s">
        <v>167</v>
      </c>
      <c r="AU290" s="18" t="s">
        <v>85</v>
      </c>
    </row>
    <row r="291" spans="1:65" s="14" customFormat="1" ht="11.25">
      <c r="B291" s="215"/>
      <c r="C291" s="216"/>
      <c r="D291" s="199" t="s">
        <v>169</v>
      </c>
      <c r="E291" s="217" t="s">
        <v>1</v>
      </c>
      <c r="F291" s="218" t="s">
        <v>418</v>
      </c>
      <c r="G291" s="216"/>
      <c r="H291" s="217" t="s">
        <v>1</v>
      </c>
      <c r="I291" s="219"/>
      <c r="J291" s="216"/>
      <c r="K291" s="216"/>
      <c r="L291" s="220"/>
      <c r="M291" s="221"/>
      <c r="N291" s="222"/>
      <c r="O291" s="222"/>
      <c r="P291" s="222"/>
      <c r="Q291" s="222"/>
      <c r="R291" s="222"/>
      <c r="S291" s="222"/>
      <c r="T291" s="223"/>
      <c r="AT291" s="224" t="s">
        <v>169</v>
      </c>
      <c r="AU291" s="224" t="s">
        <v>85</v>
      </c>
      <c r="AV291" s="14" t="s">
        <v>8</v>
      </c>
      <c r="AW291" s="14" t="s">
        <v>32</v>
      </c>
      <c r="AX291" s="14" t="s">
        <v>76</v>
      </c>
      <c r="AY291" s="224" t="s">
        <v>158</v>
      </c>
    </row>
    <row r="292" spans="1:65" s="13" customFormat="1" ht="11.25">
      <c r="B292" s="204"/>
      <c r="C292" s="205"/>
      <c r="D292" s="199" t="s">
        <v>169</v>
      </c>
      <c r="E292" s="206" t="s">
        <v>1</v>
      </c>
      <c r="F292" s="207" t="s">
        <v>6716</v>
      </c>
      <c r="G292" s="205"/>
      <c r="H292" s="208">
        <v>14.05</v>
      </c>
      <c r="I292" s="209"/>
      <c r="J292" s="205"/>
      <c r="K292" s="205"/>
      <c r="L292" s="210"/>
      <c r="M292" s="211"/>
      <c r="N292" s="212"/>
      <c r="O292" s="212"/>
      <c r="P292" s="212"/>
      <c r="Q292" s="212"/>
      <c r="R292" s="212"/>
      <c r="S292" s="212"/>
      <c r="T292" s="213"/>
      <c r="AT292" s="214" t="s">
        <v>169</v>
      </c>
      <c r="AU292" s="214" t="s">
        <v>85</v>
      </c>
      <c r="AV292" s="13" t="s">
        <v>85</v>
      </c>
      <c r="AW292" s="13" t="s">
        <v>32</v>
      </c>
      <c r="AX292" s="13" t="s">
        <v>8</v>
      </c>
      <c r="AY292" s="214" t="s">
        <v>158</v>
      </c>
    </row>
    <row r="293" spans="1:65" s="2" customFormat="1" ht="24">
      <c r="A293" s="35"/>
      <c r="B293" s="36"/>
      <c r="C293" s="187" t="s">
        <v>373</v>
      </c>
      <c r="D293" s="187" t="s">
        <v>160</v>
      </c>
      <c r="E293" s="188" t="s">
        <v>423</v>
      </c>
      <c r="F293" s="189" t="s">
        <v>424</v>
      </c>
      <c r="G293" s="190" t="s">
        <v>163</v>
      </c>
      <c r="H293" s="191">
        <v>110.88</v>
      </c>
      <c r="I293" s="192"/>
      <c r="J293" s="191">
        <f>ROUND(I293*H293,0)</f>
        <v>0</v>
      </c>
      <c r="K293" s="189" t="s">
        <v>164</v>
      </c>
      <c r="L293" s="40"/>
      <c r="M293" s="193" t="s">
        <v>1</v>
      </c>
      <c r="N293" s="194" t="s">
        <v>41</v>
      </c>
      <c r="O293" s="72"/>
      <c r="P293" s="195">
        <f>O293*H293</f>
        <v>0</v>
      </c>
      <c r="Q293" s="195">
        <v>2.7499999999999998E-3</v>
      </c>
      <c r="R293" s="195">
        <f>Q293*H293</f>
        <v>0.30491999999999997</v>
      </c>
      <c r="S293" s="195">
        <v>0</v>
      </c>
      <c r="T293" s="196">
        <f>S293*H293</f>
        <v>0</v>
      </c>
      <c r="U293" s="35"/>
      <c r="V293" s="35"/>
      <c r="W293" s="35"/>
      <c r="X293" s="35"/>
      <c r="Y293" s="35"/>
      <c r="Z293" s="35"/>
      <c r="AA293" s="35"/>
      <c r="AB293" s="35"/>
      <c r="AC293" s="35"/>
      <c r="AD293" s="35"/>
      <c r="AE293" s="35"/>
      <c r="AR293" s="197" t="s">
        <v>165</v>
      </c>
      <c r="AT293" s="197" t="s">
        <v>160</v>
      </c>
      <c r="AU293" s="197" t="s">
        <v>85</v>
      </c>
      <c r="AY293" s="18" t="s">
        <v>158</v>
      </c>
      <c r="BE293" s="198">
        <f>IF(N293="základní",J293,0)</f>
        <v>0</v>
      </c>
      <c r="BF293" s="198">
        <f>IF(N293="snížená",J293,0)</f>
        <v>0</v>
      </c>
      <c r="BG293" s="198">
        <f>IF(N293="zákl. přenesená",J293,0)</f>
        <v>0</v>
      </c>
      <c r="BH293" s="198">
        <f>IF(N293="sníž. přenesená",J293,0)</f>
        <v>0</v>
      </c>
      <c r="BI293" s="198">
        <f>IF(N293="nulová",J293,0)</f>
        <v>0</v>
      </c>
      <c r="BJ293" s="18" t="s">
        <v>8</v>
      </c>
      <c r="BK293" s="198">
        <f>ROUND(I293*H293,0)</f>
        <v>0</v>
      </c>
      <c r="BL293" s="18" t="s">
        <v>165</v>
      </c>
      <c r="BM293" s="197" t="s">
        <v>6717</v>
      </c>
    </row>
    <row r="294" spans="1:65" s="2" customFormat="1" ht="99">
      <c r="A294" s="35"/>
      <c r="B294" s="36"/>
      <c r="C294" s="37"/>
      <c r="D294" s="199" t="s">
        <v>167</v>
      </c>
      <c r="E294" s="37"/>
      <c r="F294" s="200" t="s">
        <v>426</v>
      </c>
      <c r="G294" s="37"/>
      <c r="H294" s="37"/>
      <c r="I294" s="201"/>
      <c r="J294" s="37"/>
      <c r="K294" s="37"/>
      <c r="L294" s="40"/>
      <c r="M294" s="202"/>
      <c r="N294" s="203"/>
      <c r="O294" s="72"/>
      <c r="P294" s="72"/>
      <c r="Q294" s="72"/>
      <c r="R294" s="72"/>
      <c r="S294" s="72"/>
      <c r="T294" s="73"/>
      <c r="U294" s="35"/>
      <c r="V294" s="35"/>
      <c r="W294" s="35"/>
      <c r="X294" s="35"/>
      <c r="Y294" s="35"/>
      <c r="Z294" s="35"/>
      <c r="AA294" s="35"/>
      <c r="AB294" s="35"/>
      <c r="AC294" s="35"/>
      <c r="AD294" s="35"/>
      <c r="AE294" s="35"/>
      <c r="AT294" s="18" t="s">
        <v>167</v>
      </c>
      <c r="AU294" s="18" t="s">
        <v>85</v>
      </c>
    </row>
    <row r="295" spans="1:65" s="14" customFormat="1" ht="11.25">
      <c r="B295" s="215"/>
      <c r="C295" s="216"/>
      <c r="D295" s="199" t="s">
        <v>169</v>
      </c>
      <c r="E295" s="217" t="s">
        <v>1</v>
      </c>
      <c r="F295" s="218" t="s">
        <v>418</v>
      </c>
      <c r="G295" s="216"/>
      <c r="H295" s="217" t="s">
        <v>1</v>
      </c>
      <c r="I295" s="219"/>
      <c r="J295" s="216"/>
      <c r="K295" s="216"/>
      <c r="L295" s="220"/>
      <c r="M295" s="221"/>
      <c r="N295" s="222"/>
      <c r="O295" s="222"/>
      <c r="P295" s="222"/>
      <c r="Q295" s="222"/>
      <c r="R295" s="222"/>
      <c r="S295" s="222"/>
      <c r="T295" s="223"/>
      <c r="AT295" s="224" t="s">
        <v>169</v>
      </c>
      <c r="AU295" s="224" t="s">
        <v>85</v>
      </c>
      <c r="AV295" s="14" t="s">
        <v>8</v>
      </c>
      <c r="AW295" s="14" t="s">
        <v>32</v>
      </c>
      <c r="AX295" s="14" t="s">
        <v>76</v>
      </c>
      <c r="AY295" s="224" t="s">
        <v>158</v>
      </c>
    </row>
    <row r="296" spans="1:65" s="13" customFormat="1" ht="11.25">
      <c r="B296" s="204"/>
      <c r="C296" s="205"/>
      <c r="D296" s="199" t="s">
        <v>169</v>
      </c>
      <c r="E296" s="206" t="s">
        <v>1</v>
      </c>
      <c r="F296" s="207" t="s">
        <v>6718</v>
      </c>
      <c r="G296" s="205"/>
      <c r="H296" s="208">
        <v>110.88</v>
      </c>
      <c r="I296" s="209"/>
      <c r="J296" s="205"/>
      <c r="K296" s="205"/>
      <c r="L296" s="210"/>
      <c r="M296" s="211"/>
      <c r="N296" s="212"/>
      <c r="O296" s="212"/>
      <c r="P296" s="212"/>
      <c r="Q296" s="212"/>
      <c r="R296" s="212"/>
      <c r="S296" s="212"/>
      <c r="T296" s="213"/>
      <c r="AT296" s="214" t="s">
        <v>169</v>
      </c>
      <c r="AU296" s="214" t="s">
        <v>85</v>
      </c>
      <c r="AV296" s="13" t="s">
        <v>85</v>
      </c>
      <c r="AW296" s="13" t="s">
        <v>32</v>
      </c>
      <c r="AX296" s="13" t="s">
        <v>8</v>
      </c>
      <c r="AY296" s="214" t="s">
        <v>158</v>
      </c>
    </row>
    <row r="297" spans="1:65" s="2" customFormat="1" ht="24">
      <c r="A297" s="35"/>
      <c r="B297" s="36"/>
      <c r="C297" s="187" t="s">
        <v>379</v>
      </c>
      <c r="D297" s="187" t="s">
        <v>160</v>
      </c>
      <c r="E297" s="188" t="s">
        <v>430</v>
      </c>
      <c r="F297" s="189" t="s">
        <v>431</v>
      </c>
      <c r="G297" s="190" t="s">
        <v>163</v>
      </c>
      <c r="H297" s="191">
        <v>110.88</v>
      </c>
      <c r="I297" s="192"/>
      <c r="J297" s="191">
        <f>ROUND(I297*H297,0)</f>
        <v>0</v>
      </c>
      <c r="K297" s="189" t="s">
        <v>164</v>
      </c>
      <c r="L297" s="40"/>
      <c r="M297" s="193" t="s">
        <v>1</v>
      </c>
      <c r="N297" s="194" t="s">
        <v>41</v>
      </c>
      <c r="O297" s="72"/>
      <c r="P297" s="195">
        <f>O297*H297</f>
        <v>0</v>
      </c>
      <c r="Q297" s="195">
        <v>0</v>
      </c>
      <c r="R297" s="195">
        <f>Q297*H297</f>
        <v>0</v>
      </c>
      <c r="S297" s="195">
        <v>0</v>
      </c>
      <c r="T297" s="196">
        <f>S297*H297</f>
        <v>0</v>
      </c>
      <c r="U297" s="35"/>
      <c r="V297" s="35"/>
      <c r="W297" s="35"/>
      <c r="X297" s="35"/>
      <c r="Y297" s="35"/>
      <c r="Z297" s="35"/>
      <c r="AA297" s="35"/>
      <c r="AB297" s="35"/>
      <c r="AC297" s="35"/>
      <c r="AD297" s="35"/>
      <c r="AE297" s="35"/>
      <c r="AR297" s="197" t="s">
        <v>165</v>
      </c>
      <c r="AT297" s="197" t="s">
        <v>160</v>
      </c>
      <c r="AU297" s="197" t="s">
        <v>85</v>
      </c>
      <c r="AY297" s="18" t="s">
        <v>158</v>
      </c>
      <c r="BE297" s="198">
        <f>IF(N297="základní",J297,0)</f>
        <v>0</v>
      </c>
      <c r="BF297" s="198">
        <f>IF(N297="snížená",J297,0)</f>
        <v>0</v>
      </c>
      <c r="BG297" s="198">
        <f>IF(N297="zákl. přenesená",J297,0)</f>
        <v>0</v>
      </c>
      <c r="BH297" s="198">
        <f>IF(N297="sníž. přenesená",J297,0)</f>
        <v>0</v>
      </c>
      <c r="BI297" s="198">
        <f>IF(N297="nulová",J297,0)</f>
        <v>0</v>
      </c>
      <c r="BJ297" s="18" t="s">
        <v>8</v>
      </c>
      <c r="BK297" s="198">
        <f>ROUND(I297*H297,0)</f>
        <v>0</v>
      </c>
      <c r="BL297" s="18" t="s">
        <v>165</v>
      </c>
      <c r="BM297" s="197" t="s">
        <v>6719</v>
      </c>
    </row>
    <row r="298" spans="1:65" s="2" customFormat="1" ht="99">
      <c r="A298" s="35"/>
      <c r="B298" s="36"/>
      <c r="C298" s="37"/>
      <c r="D298" s="199" t="s">
        <v>167</v>
      </c>
      <c r="E298" s="37"/>
      <c r="F298" s="200" t="s">
        <v>426</v>
      </c>
      <c r="G298" s="37"/>
      <c r="H298" s="37"/>
      <c r="I298" s="201"/>
      <c r="J298" s="37"/>
      <c r="K298" s="37"/>
      <c r="L298" s="40"/>
      <c r="M298" s="202"/>
      <c r="N298" s="203"/>
      <c r="O298" s="72"/>
      <c r="P298" s="72"/>
      <c r="Q298" s="72"/>
      <c r="R298" s="72"/>
      <c r="S298" s="72"/>
      <c r="T298" s="73"/>
      <c r="U298" s="35"/>
      <c r="V298" s="35"/>
      <c r="W298" s="35"/>
      <c r="X298" s="35"/>
      <c r="Y298" s="35"/>
      <c r="Z298" s="35"/>
      <c r="AA298" s="35"/>
      <c r="AB298" s="35"/>
      <c r="AC298" s="35"/>
      <c r="AD298" s="35"/>
      <c r="AE298" s="35"/>
      <c r="AT298" s="18" t="s">
        <v>167</v>
      </c>
      <c r="AU298" s="18" t="s">
        <v>85</v>
      </c>
    </row>
    <row r="299" spans="1:65" s="13" customFormat="1" ht="11.25">
      <c r="B299" s="204"/>
      <c r="C299" s="205"/>
      <c r="D299" s="199" t="s">
        <v>169</v>
      </c>
      <c r="E299" s="206" t="s">
        <v>1</v>
      </c>
      <c r="F299" s="207" t="s">
        <v>6720</v>
      </c>
      <c r="G299" s="205"/>
      <c r="H299" s="208">
        <v>110.88</v>
      </c>
      <c r="I299" s="209"/>
      <c r="J299" s="205"/>
      <c r="K299" s="205"/>
      <c r="L299" s="210"/>
      <c r="M299" s="211"/>
      <c r="N299" s="212"/>
      <c r="O299" s="212"/>
      <c r="P299" s="212"/>
      <c r="Q299" s="212"/>
      <c r="R299" s="212"/>
      <c r="S299" s="212"/>
      <c r="T299" s="213"/>
      <c r="AT299" s="214" t="s">
        <v>169</v>
      </c>
      <c r="AU299" s="214" t="s">
        <v>85</v>
      </c>
      <c r="AV299" s="13" t="s">
        <v>85</v>
      </c>
      <c r="AW299" s="13" t="s">
        <v>32</v>
      </c>
      <c r="AX299" s="13" t="s">
        <v>8</v>
      </c>
      <c r="AY299" s="214" t="s">
        <v>158</v>
      </c>
    </row>
    <row r="300" spans="1:65" s="2" customFormat="1" ht="36">
      <c r="A300" s="35"/>
      <c r="B300" s="36"/>
      <c r="C300" s="187" t="s">
        <v>384</v>
      </c>
      <c r="D300" s="187" t="s">
        <v>160</v>
      </c>
      <c r="E300" s="188" t="s">
        <v>435</v>
      </c>
      <c r="F300" s="189" t="s">
        <v>436</v>
      </c>
      <c r="G300" s="190" t="s">
        <v>227</v>
      </c>
      <c r="H300" s="191">
        <v>27.12</v>
      </c>
      <c r="I300" s="192"/>
      <c r="J300" s="191">
        <f>ROUND(I300*H300,0)</f>
        <v>0</v>
      </c>
      <c r="K300" s="189" t="s">
        <v>164</v>
      </c>
      <c r="L300" s="40"/>
      <c r="M300" s="193" t="s">
        <v>1</v>
      </c>
      <c r="N300" s="194" t="s">
        <v>41</v>
      </c>
      <c r="O300" s="72"/>
      <c r="P300" s="195">
        <f>O300*H300</f>
        <v>0</v>
      </c>
      <c r="Q300" s="195">
        <v>1.04881</v>
      </c>
      <c r="R300" s="195">
        <f>Q300*H300</f>
        <v>28.443727200000001</v>
      </c>
      <c r="S300" s="195">
        <v>0</v>
      </c>
      <c r="T300" s="196">
        <f>S300*H300</f>
        <v>0</v>
      </c>
      <c r="U300" s="35"/>
      <c r="V300" s="35"/>
      <c r="W300" s="35"/>
      <c r="X300" s="35"/>
      <c r="Y300" s="35"/>
      <c r="Z300" s="35"/>
      <c r="AA300" s="35"/>
      <c r="AB300" s="35"/>
      <c r="AC300" s="35"/>
      <c r="AD300" s="35"/>
      <c r="AE300" s="35"/>
      <c r="AR300" s="197" t="s">
        <v>165</v>
      </c>
      <c r="AT300" s="197" t="s">
        <v>160</v>
      </c>
      <c r="AU300" s="197" t="s">
        <v>85</v>
      </c>
      <c r="AY300" s="18" t="s">
        <v>158</v>
      </c>
      <c r="BE300" s="198">
        <f>IF(N300="základní",J300,0)</f>
        <v>0</v>
      </c>
      <c r="BF300" s="198">
        <f>IF(N300="snížená",J300,0)</f>
        <v>0</v>
      </c>
      <c r="BG300" s="198">
        <f>IF(N300="zákl. přenesená",J300,0)</f>
        <v>0</v>
      </c>
      <c r="BH300" s="198">
        <f>IF(N300="sníž. přenesená",J300,0)</f>
        <v>0</v>
      </c>
      <c r="BI300" s="198">
        <f>IF(N300="nulová",J300,0)</f>
        <v>0</v>
      </c>
      <c r="BJ300" s="18" t="s">
        <v>8</v>
      </c>
      <c r="BK300" s="198">
        <f>ROUND(I300*H300,0)</f>
        <v>0</v>
      </c>
      <c r="BL300" s="18" t="s">
        <v>165</v>
      </c>
      <c r="BM300" s="197" t="s">
        <v>6721</v>
      </c>
    </row>
    <row r="301" spans="1:65" s="13" customFormat="1" ht="11.25">
      <c r="B301" s="204"/>
      <c r="C301" s="205"/>
      <c r="D301" s="199" t="s">
        <v>169</v>
      </c>
      <c r="E301" s="206" t="s">
        <v>1</v>
      </c>
      <c r="F301" s="207" t="s">
        <v>6722</v>
      </c>
      <c r="G301" s="205"/>
      <c r="H301" s="208">
        <v>27.12</v>
      </c>
      <c r="I301" s="209"/>
      <c r="J301" s="205"/>
      <c r="K301" s="205"/>
      <c r="L301" s="210"/>
      <c r="M301" s="211"/>
      <c r="N301" s="212"/>
      <c r="O301" s="212"/>
      <c r="P301" s="212"/>
      <c r="Q301" s="212"/>
      <c r="R301" s="212"/>
      <c r="S301" s="212"/>
      <c r="T301" s="213"/>
      <c r="AT301" s="214" t="s">
        <v>169</v>
      </c>
      <c r="AU301" s="214" t="s">
        <v>85</v>
      </c>
      <c r="AV301" s="13" t="s">
        <v>85</v>
      </c>
      <c r="AW301" s="13" t="s">
        <v>32</v>
      </c>
      <c r="AX301" s="13" t="s">
        <v>8</v>
      </c>
      <c r="AY301" s="214" t="s">
        <v>158</v>
      </c>
    </row>
    <row r="302" spans="1:65" s="2" customFormat="1" ht="36">
      <c r="A302" s="35"/>
      <c r="B302" s="36"/>
      <c r="C302" s="187" t="s">
        <v>390</v>
      </c>
      <c r="D302" s="187" t="s">
        <v>160</v>
      </c>
      <c r="E302" s="188" t="s">
        <v>6723</v>
      </c>
      <c r="F302" s="189" t="s">
        <v>6724</v>
      </c>
      <c r="G302" s="190" t="s">
        <v>442</v>
      </c>
      <c r="H302" s="191">
        <v>2</v>
      </c>
      <c r="I302" s="192"/>
      <c r="J302" s="191">
        <f>ROUND(I302*H302,0)</f>
        <v>0</v>
      </c>
      <c r="K302" s="189" t="s">
        <v>164</v>
      </c>
      <c r="L302" s="40"/>
      <c r="M302" s="193" t="s">
        <v>1</v>
      </c>
      <c r="N302" s="194" t="s">
        <v>41</v>
      </c>
      <c r="O302" s="72"/>
      <c r="P302" s="195">
        <f>O302*H302</f>
        <v>0</v>
      </c>
      <c r="Q302" s="195">
        <v>6.8260000000000001E-2</v>
      </c>
      <c r="R302" s="195">
        <f>Q302*H302</f>
        <v>0.13652</v>
      </c>
      <c r="S302" s="195">
        <v>0</v>
      </c>
      <c r="T302" s="196">
        <f>S302*H302</f>
        <v>0</v>
      </c>
      <c r="U302" s="35"/>
      <c r="V302" s="35"/>
      <c r="W302" s="35"/>
      <c r="X302" s="35"/>
      <c r="Y302" s="35"/>
      <c r="Z302" s="35"/>
      <c r="AA302" s="35"/>
      <c r="AB302" s="35"/>
      <c r="AC302" s="35"/>
      <c r="AD302" s="35"/>
      <c r="AE302" s="35"/>
      <c r="AR302" s="197" t="s">
        <v>165</v>
      </c>
      <c r="AT302" s="197" t="s">
        <v>160</v>
      </c>
      <c r="AU302" s="197" t="s">
        <v>85</v>
      </c>
      <c r="AY302" s="18" t="s">
        <v>158</v>
      </c>
      <c r="BE302" s="198">
        <f>IF(N302="základní",J302,0)</f>
        <v>0</v>
      </c>
      <c r="BF302" s="198">
        <f>IF(N302="snížená",J302,0)</f>
        <v>0</v>
      </c>
      <c r="BG302" s="198">
        <f>IF(N302="zákl. přenesená",J302,0)</f>
        <v>0</v>
      </c>
      <c r="BH302" s="198">
        <f>IF(N302="sníž. přenesená",J302,0)</f>
        <v>0</v>
      </c>
      <c r="BI302" s="198">
        <f>IF(N302="nulová",J302,0)</f>
        <v>0</v>
      </c>
      <c r="BJ302" s="18" t="s">
        <v>8</v>
      </c>
      <c r="BK302" s="198">
        <f>ROUND(I302*H302,0)</f>
        <v>0</v>
      </c>
      <c r="BL302" s="18" t="s">
        <v>165</v>
      </c>
      <c r="BM302" s="197" t="s">
        <v>6725</v>
      </c>
    </row>
    <row r="303" spans="1:65" s="2" customFormat="1" ht="36">
      <c r="A303" s="35"/>
      <c r="B303" s="36"/>
      <c r="C303" s="37"/>
      <c r="D303" s="199" t="s">
        <v>167</v>
      </c>
      <c r="E303" s="37"/>
      <c r="F303" s="200" t="s">
        <v>444</v>
      </c>
      <c r="G303" s="37"/>
      <c r="H303" s="37"/>
      <c r="I303" s="201"/>
      <c r="J303" s="37"/>
      <c r="K303" s="37"/>
      <c r="L303" s="40"/>
      <c r="M303" s="202"/>
      <c r="N303" s="203"/>
      <c r="O303" s="72"/>
      <c r="P303" s="72"/>
      <c r="Q303" s="72"/>
      <c r="R303" s="72"/>
      <c r="S303" s="72"/>
      <c r="T303" s="73"/>
      <c r="U303" s="35"/>
      <c r="V303" s="35"/>
      <c r="W303" s="35"/>
      <c r="X303" s="35"/>
      <c r="Y303" s="35"/>
      <c r="Z303" s="35"/>
      <c r="AA303" s="35"/>
      <c r="AB303" s="35"/>
      <c r="AC303" s="35"/>
      <c r="AD303" s="35"/>
      <c r="AE303" s="35"/>
      <c r="AT303" s="18" t="s">
        <v>167</v>
      </c>
      <c r="AU303" s="18" t="s">
        <v>85</v>
      </c>
    </row>
    <row r="304" spans="1:65" s="14" customFormat="1" ht="11.25">
      <c r="B304" s="215"/>
      <c r="C304" s="216"/>
      <c r="D304" s="199" t="s">
        <v>169</v>
      </c>
      <c r="E304" s="217" t="s">
        <v>1</v>
      </c>
      <c r="F304" s="218" t="s">
        <v>360</v>
      </c>
      <c r="G304" s="216"/>
      <c r="H304" s="217" t="s">
        <v>1</v>
      </c>
      <c r="I304" s="219"/>
      <c r="J304" s="216"/>
      <c r="K304" s="216"/>
      <c r="L304" s="220"/>
      <c r="M304" s="221"/>
      <c r="N304" s="222"/>
      <c r="O304" s="222"/>
      <c r="P304" s="222"/>
      <c r="Q304" s="222"/>
      <c r="R304" s="222"/>
      <c r="S304" s="222"/>
      <c r="T304" s="223"/>
      <c r="AT304" s="224" t="s">
        <v>169</v>
      </c>
      <c r="AU304" s="224" t="s">
        <v>85</v>
      </c>
      <c r="AV304" s="14" t="s">
        <v>8</v>
      </c>
      <c r="AW304" s="14" t="s">
        <v>32</v>
      </c>
      <c r="AX304" s="14" t="s">
        <v>76</v>
      </c>
      <c r="AY304" s="224" t="s">
        <v>158</v>
      </c>
    </row>
    <row r="305" spans="1:65" s="13" customFormat="1" ht="11.25">
      <c r="B305" s="204"/>
      <c r="C305" s="205"/>
      <c r="D305" s="199" t="s">
        <v>169</v>
      </c>
      <c r="E305" s="206" t="s">
        <v>1</v>
      </c>
      <c r="F305" s="207" t="s">
        <v>8</v>
      </c>
      <c r="G305" s="205"/>
      <c r="H305" s="208">
        <v>1</v>
      </c>
      <c r="I305" s="209"/>
      <c r="J305" s="205"/>
      <c r="K305" s="205"/>
      <c r="L305" s="210"/>
      <c r="M305" s="211"/>
      <c r="N305" s="212"/>
      <c r="O305" s="212"/>
      <c r="P305" s="212"/>
      <c r="Q305" s="212"/>
      <c r="R305" s="212"/>
      <c r="S305" s="212"/>
      <c r="T305" s="213"/>
      <c r="AT305" s="214" t="s">
        <v>169</v>
      </c>
      <c r="AU305" s="214" t="s">
        <v>85</v>
      </c>
      <c r="AV305" s="13" t="s">
        <v>85</v>
      </c>
      <c r="AW305" s="13" t="s">
        <v>32</v>
      </c>
      <c r="AX305" s="13" t="s">
        <v>76</v>
      </c>
      <c r="AY305" s="214" t="s">
        <v>158</v>
      </c>
    </row>
    <row r="306" spans="1:65" s="14" customFormat="1" ht="11.25">
      <c r="B306" s="215"/>
      <c r="C306" s="216"/>
      <c r="D306" s="199" t="s">
        <v>169</v>
      </c>
      <c r="E306" s="217" t="s">
        <v>1</v>
      </c>
      <c r="F306" s="218" t="s">
        <v>406</v>
      </c>
      <c r="G306" s="216"/>
      <c r="H306" s="217" t="s">
        <v>1</v>
      </c>
      <c r="I306" s="219"/>
      <c r="J306" s="216"/>
      <c r="K306" s="216"/>
      <c r="L306" s="220"/>
      <c r="M306" s="221"/>
      <c r="N306" s="222"/>
      <c r="O306" s="222"/>
      <c r="P306" s="222"/>
      <c r="Q306" s="222"/>
      <c r="R306" s="222"/>
      <c r="S306" s="222"/>
      <c r="T306" s="223"/>
      <c r="AT306" s="224" t="s">
        <v>169</v>
      </c>
      <c r="AU306" s="224" t="s">
        <v>85</v>
      </c>
      <c r="AV306" s="14" t="s">
        <v>8</v>
      </c>
      <c r="AW306" s="14" t="s">
        <v>32</v>
      </c>
      <c r="AX306" s="14" t="s">
        <v>76</v>
      </c>
      <c r="AY306" s="224" t="s">
        <v>158</v>
      </c>
    </row>
    <row r="307" spans="1:65" s="13" customFormat="1" ht="11.25">
      <c r="B307" s="204"/>
      <c r="C307" s="205"/>
      <c r="D307" s="199" t="s">
        <v>169</v>
      </c>
      <c r="E307" s="206" t="s">
        <v>1</v>
      </c>
      <c r="F307" s="207" t="s">
        <v>8</v>
      </c>
      <c r="G307" s="205"/>
      <c r="H307" s="208">
        <v>1</v>
      </c>
      <c r="I307" s="209"/>
      <c r="J307" s="205"/>
      <c r="K307" s="205"/>
      <c r="L307" s="210"/>
      <c r="M307" s="211"/>
      <c r="N307" s="212"/>
      <c r="O307" s="212"/>
      <c r="P307" s="212"/>
      <c r="Q307" s="212"/>
      <c r="R307" s="212"/>
      <c r="S307" s="212"/>
      <c r="T307" s="213"/>
      <c r="AT307" s="214" t="s">
        <v>169</v>
      </c>
      <c r="AU307" s="214" t="s">
        <v>85</v>
      </c>
      <c r="AV307" s="13" t="s">
        <v>85</v>
      </c>
      <c r="AW307" s="13" t="s">
        <v>32</v>
      </c>
      <c r="AX307" s="13" t="s">
        <v>76</v>
      </c>
      <c r="AY307" s="214" t="s">
        <v>158</v>
      </c>
    </row>
    <row r="308" spans="1:65" s="16" customFormat="1" ht="11.25">
      <c r="B308" s="236"/>
      <c r="C308" s="237"/>
      <c r="D308" s="199" t="s">
        <v>169</v>
      </c>
      <c r="E308" s="238" t="s">
        <v>1</v>
      </c>
      <c r="F308" s="239" t="s">
        <v>189</v>
      </c>
      <c r="G308" s="237"/>
      <c r="H308" s="240">
        <v>2</v>
      </c>
      <c r="I308" s="241"/>
      <c r="J308" s="237"/>
      <c r="K308" s="237"/>
      <c r="L308" s="242"/>
      <c r="M308" s="243"/>
      <c r="N308" s="244"/>
      <c r="O308" s="244"/>
      <c r="P308" s="244"/>
      <c r="Q308" s="244"/>
      <c r="R308" s="244"/>
      <c r="S308" s="244"/>
      <c r="T308" s="245"/>
      <c r="AT308" s="246" t="s">
        <v>169</v>
      </c>
      <c r="AU308" s="246" t="s">
        <v>85</v>
      </c>
      <c r="AV308" s="16" t="s">
        <v>165</v>
      </c>
      <c r="AW308" s="16" t="s">
        <v>32</v>
      </c>
      <c r="AX308" s="16" t="s">
        <v>8</v>
      </c>
      <c r="AY308" s="246" t="s">
        <v>158</v>
      </c>
    </row>
    <row r="309" spans="1:65" s="2" customFormat="1" ht="36">
      <c r="A309" s="35"/>
      <c r="B309" s="36"/>
      <c r="C309" s="187" t="s">
        <v>395</v>
      </c>
      <c r="D309" s="187" t="s">
        <v>160</v>
      </c>
      <c r="E309" s="188" t="s">
        <v>6726</v>
      </c>
      <c r="F309" s="189" t="s">
        <v>6727</v>
      </c>
      <c r="G309" s="190" t="s">
        <v>442</v>
      </c>
      <c r="H309" s="191">
        <v>4</v>
      </c>
      <c r="I309" s="192"/>
      <c r="J309" s="191">
        <f>ROUND(I309*H309,0)</f>
        <v>0</v>
      </c>
      <c r="K309" s="189" t="s">
        <v>164</v>
      </c>
      <c r="L309" s="40"/>
      <c r="M309" s="193" t="s">
        <v>1</v>
      </c>
      <c r="N309" s="194" t="s">
        <v>41</v>
      </c>
      <c r="O309" s="72"/>
      <c r="P309" s="195">
        <f>O309*H309</f>
        <v>0</v>
      </c>
      <c r="Q309" s="195">
        <v>0.11733</v>
      </c>
      <c r="R309" s="195">
        <f>Q309*H309</f>
        <v>0.46932000000000001</v>
      </c>
      <c r="S309" s="195">
        <v>0</v>
      </c>
      <c r="T309" s="196">
        <f>S309*H309</f>
        <v>0</v>
      </c>
      <c r="U309" s="35"/>
      <c r="V309" s="35"/>
      <c r="W309" s="35"/>
      <c r="X309" s="35"/>
      <c r="Y309" s="35"/>
      <c r="Z309" s="35"/>
      <c r="AA309" s="35"/>
      <c r="AB309" s="35"/>
      <c r="AC309" s="35"/>
      <c r="AD309" s="35"/>
      <c r="AE309" s="35"/>
      <c r="AR309" s="197" t="s">
        <v>165</v>
      </c>
      <c r="AT309" s="197" t="s">
        <v>160</v>
      </c>
      <c r="AU309" s="197" t="s">
        <v>85</v>
      </c>
      <c r="AY309" s="18" t="s">
        <v>158</v>
      </c>
      <c r="BE309" s="198">
        <f>IF(N309="základní",J309,0)</f>
        <v>0</v>
      </c>
      <c r="BF309" s="198">
        <f>IF(N309="snížená",J309,0)</f>
        <v>0</v>
      </c>
      <c r="BG309" s="198">
        <f>IF(N309="zákl. přenesená",J309,0)</f>
        <v>0</v>
      </c>
      <c r="BH309" s="198">
        <f>IF(N309="sníž. přenesená",J309,0)</f>
        <v>0</v>
      </c>
      <c r="BI309" s="198">
        <f>IF(N309="nulová",J309,0)</f>
        <v>0</v>
      </c>
      <c r="BJ309" s="18" t="s">
        <v>8</v>
      </c>
      <c r="BK309" s="198">
        <f>ROUND(I309*H309,0)</f>
        <v>0</v>
      </c>
      <c r="BL309" s="18" t="s">
        <v>165</v>
      </c>
      <c r="BM309" s="197" t="s">
        <v>6728</v>
      </c>
    </row>
    <row r="310" spans="1:65" s="2" customFormat="1" ht="36">
      <c r="A310" s="35"/>
      <c r="B310" s="36"/>
      <c r="C310" s="37"/>
      <c r="D310" s="199" t="s">
        <v>167</v>
      </c>
      <c r="E310" s="37"/>
      <c r="F310" s="200" t="s">
        <v>444</v>
      </c>
      <c r="G310" s="37"/>
      <c r="H310" s="37"/>
      <c r="I310" s="201"/>
      <c r="J310" s="37"/>
      <c r="K310" s="37"/>
      <c r="L310" s="40"/>
      <c r="M310" s="202"/>
      <c r="N310" s="203"/>
      <c r="O310" s="72"/>
      <c r="P310" s="72"/>
      <c r="Q310" s="72"/>
      <c r="R310" s="72"/>
      <c r="S310" s="72"/>
      <c r="T310" s="73"/>
      <c r="U310" s="35"/>
      <c r="V310" s="35"/>
      <c r="W310" s="35"/>
      <c r="X310" s="35"/>
      <c r="Y310" s="35"/>
      <c r="Z310" s="35"/>
      <c r="AA310" s="35"/>
      <c r="AB310" s="35"/>
      <c r="AC310" s="35"/>
      <c r="AD310" s="35"/>
      <c r="AE310" s="35"/>
      <c r="AT310" s="18" t="s">
        <v>167</v>
      </c>
      <c r="AU310" s="18" t="s">
        <v>85</v>
      </c>
    </row>
    <row r="311" spans="1:65" s="14" customFormat="1" ht="11.25">
      <c r="B311" s="215"/>
      <c r="C311" s="216"/>
      <c r="D311" s="199" t="s">
        <v>169</v>
      </c>
      <c r="E311" s="217" t="s">
        <v>1</v>
      </c>
      <c r="F311" s="218" t="s">
        <v>406</v>
      </c>
      <c r="G311" s="216"/>
      <c r="H311" s="217" t="s">
        <v>1</v>
      </c>
      <c r="I311" s="219"/>
      <c r="J311" s="216"/>
      <c r="K311" s="216"/>
      <c r="L311" s="220"/>
      <c r="M311" s="221"/>
      <c r="N311" s="222"/>
      <c r="O311" s="222"/>
      <c r="P311" s="222"/>
      <c r="Q311" s="222"/>
      <c r="R311" s="222"/>
      <c r="S311" s="222"/>
      <c r="T311" s="223"/>
      <c r="AT311" s="224" t="s">
        <v>169</v>
      </c>
      <c r="AU311" s="224" t="s">
        <v>85</v>
      </c>
      <c r="AV311" s="14" t="s">
        <v>8</v>
      </c>
      <c r="AW311" s="14" t="s">
        <v>32</v>
      </c>
      <c r="AX311" s="14" t="s">
        <v>76</v>
      </c>
      <c r="AY311" s="224" t="s">
        <v>158</v>
      </c>
    </row>
    <row r="312" spans="1:65" s="13" customFormat="1" ht="11.25">
      <c r="B312" s="204"/>
      <c r="C312" s="205"/>
      <c r="D312" s="199" t="s">
        <v>169</v>
      </c>
      <c r="E312" s="206" t="s">
        <v>1</v>
      </c>
      <c r="F312" s="207" t="s">
        <v>165</v>
      </c>
      <c r="G312" s="205"/>
      <c r="H312" s="208">
        <v>4</v>
      </c>
      <c r="I312" s="209"/>
      <c r="J312" s="205"/>
      <c r="K312" s="205"/>
      <c r="L312" s="210"/>
      <c r="M312" s="211"/>
      <c r="N312" s="212"/>
      <c r="O312" s="212"/>
      <c r="P312" s="212"/>
      <c r="Q312" s="212"/>
      <c r="R312" s="212"/>
      <c r="S312" s="212"/>
      <c r="T312" s="213"/>
      <c r="AT312" s="214" t="s">
        <v>169</v>
      </c>
      <c r="AU312" s="214" t="s">
        <v>85</v>
      </c>
      <c r="AV312" s="13" t="s">
        <v>85</v>
      </c>
      <c r="AW312" s="13" t="s">
        <v>32</v>
      </c>
      <c r="AX312" s="13" t="s">
        <v>8</v>
      </c>
      <c r="AY312" s="214" t="s">
        <v>158</v>
      </c>
    </row>
    <row r="313" spans="1:65" s="2" customFormat="1" ht="36">
      <c r="A313" s="35"/>
      <c r="B313" s="36"/>
      <c r="C313" s="187" t="s">
        <v>401</v>
      </c>
      <c r="D313" s="187" t="s">
        <v>160</v>
      </c>
      <c r="E313" s="188" t="s">
        <v>446</v>
      </c>
      <c r="F313" s="189" t="s">
        <v>447</v>
      </c>
      <c r="G313" s="190" t="s">
        <v>173</v>
      </c>
      <c r="H313" s="191">
        <v>13.94</v>
      </c>
      <c r="I313" s="192"/>
      <c r="J313" s="191">
        <f>ROUND(I313*H313,0)</f>
        <v>0</v>
      </c>
      <c r="K313" s="189" t="s">
        <v>164</v>
      </c>
      <c r="L313" s="40"/>
      <c r="M313" s="193" t="s">
        <v>1</v>
      </c>
      <c r="N313" s="194" t="s">
        <v>41</v>
      </c>
      <c r="O313" s="72"/>
      <c r="P313" s="195">
        <f>O313*H313</f>
        <v>0</v>
      </c>
      <c r="Q313" s="195">
        <v>2.45329</v>
      </c>
      <c r="R313" s="195">
        <f>Q313*H313</f>
        <v>34.198862599999998</v>
      </c>
      <c r="S313" s="195">
        <v>0</v>
      </c>
      <c r="T313" s="196">
        <f>S313*H313</f>
        <v>0</v>
      </c>
      <c r="U313" s="35"/>
      <c r="V313" s="35"/>
      <c r="W313" s="35"/>
      <c r="X313" s="35"/>
      <c r="Y313" s="35"/>
      <c r="Z313" s="35"/>
      <c r="AA313" s="35"/>
      <c r="AB313" s="35"/>
      <c r="AC313" s="35"/>
      <c r="AD313" s="35"/>
      <c r="AE313" s="35"/>
      <c r="AR313" s="197" t="s">
        <v>165</v>
      </c>
      <c r="AT313" s="197" t="s">
        <v>160</v>
      </c>
      <c r="AU313" s="197" t="s">
        <v>85</v>
      </c>
      <c r="AY313" s="18" t="s">
        <v>158</v>
      </c>
      <c r="BE313" s="198">
        <f>IF(N313="základní",J313,0)</f>
        <v>0</v>
      </c>
      <c r="BF313" s="198">
        <f>IF(N313="snížená",J313,0)</f>
        <v>0</v>
      </c>
      <c r="BG313" s="198">
        <f>IF(N313="zákl. přenesená",J313,0)</f>
        <v>0</v>
      </c>
      <c r="BH313" s="198">
        <f>IF(N313="sníž. přenesená",J313,0)</f>
        <v>0</v>
      </c>
      <c r="BI313" s="198">
        <f>IF(N313="nulová",J313,0)</f>
        <v>0</v>
      </c>
      <c r="BJ313" s="18" t="s">
        <v>8</v>
      </c>
      <c r="BK313" s="198">
        <f>ROUND(I313*H313,0)</f>
        <v>0</v>
      </c>
      <c r="BL313" s="18" t="s">
        <v>165</v>
      </c>
      <c r="BM313" s="197" t="s">
        <v>6729</v>
      </c>
    </row>
    <row r="314" spans="1:65" s="2" customFormat="1" ht="36">
      <c r="A314" s="35"/>
      <c r="B314" s="36"/>
      <c r="C314" s="37"/>
      <c r="D314" s="199" t="s">
        <v>167</v>
      </c>
      <c r="E314" s="37"/>
      <c r="F314" s="200" t="s">
        <v>449</v>
      </c>
      <c r="G314" s="37"/>
      <c r="H314" s="37"/>
      <c r="I314" s="201"/>
      <c r="J314" s="37"/>
      <c r="K314" s="37"/>
      <c r="L314" s="40"/>
      <c r="M314" s="202"/>
      <c r="N314" s="203"/>
      <c r="O314" s="72"/>
      <c r="P314" s="72"/>
      <c r="Q314" s="72"/>
      <c r="R314" s="72"/>
      <c r="S314" s="72"/>
      <c r="T314" s="73"/>
      <c r="U314" s="35"/>
      <c r="V314" s="35"/>
      <c r="W314" s="35"/>
      <c r="X314" s="35"/>
      <c r="Y314" s="35"/>
      <c r="Z314" s="35"/>
      <c r="AA314" s="35"/>
      <c r="AB314" s="35"/>
      <c r="AC314" s="35"/>
      <c r="AD314" s="35"/>
      <c r="AE314" s="35"/>
      <c r="AT314" s="18" t="s">
        <v>167</v>
      </c>
      <c r="AU314" s="18" t="s">
        <v>85</v>
      </c>
    </row>
    <row r="315" spans="1:65" s="14" customFormat="1" ht="11.25">
      <c r="B315" s="215"/>
      <c r="C315" s="216"/>
      <c r="D315" s="199" t="s">
        <v>169</v>
      </c>
      <c r="E315" s="217" t="s">
        <v>1</v>
      </c>
      <c r="F315" s="218" t="s">
        <v>360</v>
      </c>
      <c r="G315" s="216"/>
      <c r="H315" s="217" t="s">
        <v>1</v>
      </c>
      <c r="I315" s="219"/>
      <c r="J315" s="216"/>
      <c r="K315" s="216"/>
      <c r="L315" s="220"/>
      <c r="M315" s="221"/>
      <c r="N315" s="222"/>
      <c r="O315" s="222"/>
      <c r="P315" s="222"/>
      <c r="Q315" s="222"/>
      <c r="R315" s="222"/>
      <c r="S315" s="222"/>
      <c r="T315" s="223"/>
      <c r="AT315" s="224" t="s">
        <v>169</v>
      </c>
      <c r="AU315" s="224" t="s">
        <v>85</v>
      </c>
      <c r="AV315" s="14" t="s">
        <v>8</v>
      </c>
      <c r="AW315" s="14" t="s">
        <v>32</v>
      </c>
      <c r="AX315" s="14" t="s">
        <v>76</v>
      </c>
      <c r="AY315" s="224" t="s">
        <v>158</v>
      </c>
    </row>
    <row r="316" spans="1:65" s="13" customFormat="1" ht="11.25">
      <c r="B316" s="204"/>
      <c r="C316" s="205"/>
      <c r="D316" s="199" t="s">
        <v>169</v>
      </c>
      <c r="E316" s="206" t="s">
        <v>1</v>
      </c>
      <c r="F316" s="207" t="s">
        <v>6730</v>
      </c>
      <c r="G316" s="205"/>
      <c r="H316" s="208">
        <v>6.07</v>
      </c>
      <c r="I316" s="209"/>
      <c r="J316" s="205"/>
      <c r="K316" s="205"/>
      <c r="L316" s="210"/>
      <c r="M316" s="211"/>
      <c r="N316" s="212"/>
      <c r="O316" s="212"/>
      <c r="P316" s="212"/>
      <c r="Q316" s="212"/>
      <c r="R316" s="212"/>
      <c r="S316" s="212"/>
      <c r="T316" s="213"/>
      <c r="AT316" s="214" t="s">
        <v>169</v>
      </c>
      <c r="AU316" s="214" t="s">
        <v>85</v>
      </c>
      <c r="AV316" s="13" t="s">
        <v>85</v>
      </c>
      <c r="AW316" s="13" t="s">
        <v>32</v>
      </c>
      <c r="AX316" s="13" t="s">
        <v>76</v>
      </c>
      <c r="AY316" s="214" t="s">
        <v>158</v>
      </c>
    </row>
    <row r="317" spans="1:65" s="14" customFormat="1" ht="11.25">
      <c r="B317" s="215"/>
      <c r="C317" s="216"/>
      <c r="D317" s="199" t="s">
        <v>169</v>
      </c>
      <c r="E317" s="217" t="s">
        <v>1</v>
      </c>
      <c r="F317" s="218" t="s">
        <v>406</v>
      </c>
      <c r="G317" s="216"/>
      <c r="H317" s="217" t="s">
        <v>1</v>
      </c>
      <c r="I317" s="219"/>
      <c r="J317" s="216"/>
      <c r="K317" s="216"/>
      <c r="L317" s="220"/>
      <c r="M317" s="221"/>
      <c r="N317" s="222"/>
      <c r="O317" s="222"/>
      <c r="P317" s="222"/>
      <c r="Q317" s="222"/>
      <c r="R317" s="222"/>
      <c r="S317" s="222"/>
      <c r="T317" s="223"/>
      <c r="AT317" s="224" t="s">
        <v>169</v>
      </c>
      <c r="AU317" s="224" t="s">
        <v>85</v>
      </c>
      <c r="AV317" s="14" t="s">
        <v>8</v>
      </c>
      <c r="AW317" s="14" t="s">
        <v>32</v>
      </c>
      <c r="AX317" s="14" t="s">
        <v>76</v>
      </c>
      <c r="AY317" s="224" t="s">
        <v>158</v>
      </c>
    </row>
    <row r="318" spans="1:65" s="13" customFormat="1" ht="11.25">
      <c r="B318" s="204"/>
      <c r="C318" s="205"/>
      <c r="D318" s="199" t="s">
        <v>169</v>
      </c>
      <c r="E318" s="206" t="s">
        <v>1</v>
      </c>
      <c r="F318" s="207" t="s">
        <v>6731</v>
      </c>
      <c r="G318" s="205"/>
      <c r="H318" s="208">
        <v>7.87</v>
      </c>
      <c r="I318" s="209"/>
      <c r="J318" s="205"/>
      <c r="K318" s="205"/>
      <c r="L318" s="210"/>
      <c r="M318" s="211"/>
      <c r="N318" s="212"/>
      <c r="O318" s="212"/>
      <c r="P318" s="212"/>
      <c r="Q318" s="212"/>
      <c r="R318" s="212"/>
      <c r="S318" s="212"/>
      <c r="T318" s="213"/>
      <c r="AT318" s="214" t="s">
        <v>169</v>
      </c>
      <c r="AU318" s="214" t="s">
        <v>85</v>
      </c>
      <c r="AV318" s="13" t="s">
        <v>85</v>
      </c>
      <c r="AW318" s="13" t="s">
        <v>32</v>
      </c>
      <c r="AX318" s="13" t="s">
        <v>76</v>
      </c>
      <c r="AY318" s="214" t="s">
        <v>158</v>
      </c>
    </row>
    <row r="319" spans="1:65" s="16" customFormat="1" ht="11.25">
      <c r="B319" s="236"/>
      <c r="C319" s="237"/>
      <c r="D319" s="199" t="s">
        <v>169</v>
      </c>
      <c r="E319" s="238" t="s">
        <v>1</v>
      </c>
      <c r="F319" s="239" t="s">
        <v>189</v>
      </c>
      <c r="G319" s="237"/>
      <c r="H319" s="240">
        <v>13.94</v>
      </c>
      <c r="I319" s="241"/>
      <c r="J319" s="237"/>
      <c r="K319" s="237"/>
      <c r="L319" s="242"/>
      <c r="M319" s="243"/>
      <c r="N319" s="244"/>
      <c r="O319" s="244"/>
      <c r="P319" s="244"/>
      <c r="Q319" s="244"/>
      <c r="R319" s="244"/>
      <c r="S319" s="244"/>
      <c r="T319" s="245"/>
      <c r="AT319" s="246" t="s">
        <v>169</v>
      </c>
      <c r="AU319" s="246" t="s">
        <v>85</v>
      </c>
      <c r="AV319" s="16" t="s">
        <v>165</v>
      </c>
      <c r="AW319" s="16" t="s">
        <v>32</v>
      </c>
      <c r="AX319" s="16" t="s">
        <v>8</v>
      </c>
      <c r="AY319" s="246" t="s">
        <v>158</v>
      </c>
    </row>
    <row r="320" spans="1:65" s="2" customFormat="1" ht="36">
      <c r="A320" s="35"/>
      <c r="B320" s="36"/>
      <c r="C320" s="187" t="s">
        <v>408</v>
      </c>
      <c r="D320" s="187" t="s">
        <v>160</v>
      </c>
      <c r="E320" s="188" t="s">
        <v>453</v>
      </c>
      <c r="F320" s="189" t="s">
        <v>454</v>
      </c>
      <c r="G320" s="190" t="s">
        <v>163</v>
      </c>
      <c r="H320" s="191">
        <v>139.38999999999999</v>
      </c>
      <c r="I320" s="192"/>
      <c r="J320" s="191">
        <f>ROUND(I320*H320,0)</f>
        <v>0</v>
      </c>
      <c r="K320" s="189" t="s">
        <v>164</v>
      </c>
      <c r="L320" s="40"/>
      <c r="M320" s="193" t="s">
        <v>1</v>
      </c>
      <c r="N320" s="194" t="s">
        <v>41</v>
      </c>
      <c r="O320" s="72"/>
      <c r="P320" s="195">
        <f>O320*H320</f>
        <v>0</v>
      </c>
      <c r="Q320" s="195">
        <v>2.4399999999999999E-3</v>
      </c>
      <c r="R320" s="195">
        <f>Q320*H320</f>
        <v>0.34011159999999996</v>
      </c>
      <c r="S320" s="195">
        <v>0</v>
      </c>
      <c r="T320" s="196">
        <f>S320*H320</f>
        <v>0</v>
      </c>
      <c r="U320" s="35"/>
      <c r="V320" s="35"/>
      <c r="W320" s="35"/>
      <c r="X320" s="35"/>
      <c r="Y320" s="35"/>
      <c r="Z320" s="35"/>
      <c r="AA320" s="35"/>
      <c r="AB320" s="35"/>
      <c r="AC320" s="35"/>
      <c r="AD320" s="35"/>
      <c r="AE320" s="35"/>
      <c r="AR320" s="197" t="s">
        <v>165</v>
      </c>
      <c r="AT320" s="197" t="s">
        <v>160</v>
      </c>
      <c r="AU320" s="197" t="s">
        <v>85</v>
      </c>
      <c r="AY320" s="18" t="s">
        <v>158</v>
      </c>
      <c r="BE320" s="198">
        <f>IF(N320="základní",J320,0)</f>
        <v>0</v>
      </c>
      <c r="BF320" s="198">
        <f>IF(N320="snížená",J320,0)</f>
        <v>0</v>
      </c>
      <c r="BG320" s="198">
        <f>IF(N320="zákl. přenesená",J320,0)</f>
        <v>0</v>
      </c>
      <c r="BH320" s="198">
        <f>IF(N320="sníž. přenesená",J320,0)</f>
        <v>0</v>
      </c>
      <c r="BI320" s="198">
        <f>IF(N320="nulová",J320,0)</f>
        <v>0</v>
      </c>
      <c r="BJ320" s="18" t="s">
        <v>8</v>
      </c>
      <c r="BK320" s="198">
        <f>ROUND(I320*H320,0)</f>
        <v>0</v>
      </c>
      <c r="BL320" s="18" t="s">
        <v>165</v>
      </c>
      <c r="BM320" s="197" t="s">
        <v>6732</v>
      </c>
    </row>
    <row r="321" spans="1:65" s="2" customFormat="1" ht="63">
      <c r="A321" s="35"/>
      <c r="B321" s="36"/>
      <c r="C321" s="37"/>
      <c r="D321" s="199" t="s">
        <v>167</v>
      </c>
      <c r="E321" s="37"/>
      <c r="F321" s="200" t="s">
        <v>456</v>
      </c>
      <c r="G321" s="37"/>
      <c r="H321" s="37"/>
      <c r="I321" s="201"/>
      <c r="J321" s="37"/>
      <c r="K321" s="37"/>
      <c r="L321" s="40"/>
      <c r="M321" s="202"/>
      <c r="N321" s="203"/>
      <c r="O321" s="72"/>
      <c r="P321" s="72"/>
      <c r="Q321" s="72"/>
      <c r="R321" s="72"/>
      <c r="S321" s="72"/>
      <c r="T321" s="73"/>
      <c r="U321" s="35"/>
      <c r="V321" s="35"/>
      <c r="W321" s="35"/>
      <c r="X321" s="35"/>
      <c r="Y321" s="35"/>
      <c r="Z321" s="35"/>
      <c r="AA321" s="35"/>
      <c r="AB321" s="35"/>
      <c r="AC321" s="35"/>
      <c r="AD321" s="35"/>
      <c r="AE321" s="35"/>
      <c r="AT321" s="18" t="s">
        <v>167</v>
      </c>
      <c r="AU321" s="18" t="s">
        <v>85</v>
      </c>
    </row>
    <row r="322" spans="1:65" s="14" customFormat="1" ht="11.25">
      <c r="B322" s="215"/>
      <c r="C322" s="216"/>
      <c r="D322" s="199" t="s">
        <v>169</v>
      </c>
      <c r="E322" s="217" t="s">
        <v>1</v>
      </c>
      <c r="F322" s="218" t="s">
        <v>360</v>
      </c>
      <c r="G322" s="216"/>
      <c r="H322" s="217" t="s">
        <v>1</v>
      </c>
      <c r="I322" s="219"/>
      <c r="J322" s="216"/>
      <c r="K322" s="216"/>
      <c r="L322" s="220"/>
      <c r="M322" s="221"/>
      <c r="N322" s="222"/>
      <c r="O322" s="222"/>
      <c r="P322" s="222"/>
      <c r="Q322" s="222"/>
      <c r="R322" s="222"/>
      <c r="S322" s="222"/>
      <c r="T322" s="223"/>
      <c r="AT322" s="224" t="s">
        <v>169</v>
      </c>
      <c r="AU322" s="224" t="s">
        <v>85</v>
      </c>
      <c r="AV322" s="14" t="s">
        <v>8</v>
      </c>
      <c r="AW322" s="14" t="s">
        <v>32</v>
      </c>
      <c r="AX322" s="14" t="s">
        <v>76</v>
      </c>
      <c r="AY322" s="224" t="s">
        <v>158</v>
      </c>
    </row>
    <row r="323" spans="1:65" s="13" customFormat="1" ht="11.25">
      <c r="B323" s="204"/>
      <c r="C323" s="205"/>
      <c r="D323" s="199" t="s">
        <v>169</v>
      </c>
      <c r="E323" s="206" t="s">
        <v>1</v>
      </c>
      <c r="F323" s="207" t="s">
        <v>6733</v>
      </c>
      <c r="G323" s="205"/>
      <c r="H323" s="208">
        <v>60.67</v>
      </c>
      <c r="I323" s="209"/>
      <c r="J323" s="205"/>
      <c r="K323" s="205"/>
      <c r="L323" s="210"/>
      <c r="M323" s="211"/>
      <c r="N323" s="212"/>
      <c r="O323" s="212"/>
      <c r="P323" s="212"/>
      <c r="Q323" s="212"/>
      <c r="R323" s="212"/>
      <c r="S323" s="212"/>
      <c r="T323" s="213"/>
      <c r="AT323" s="214" t="s">
        <v>169</v>
      </c>
      <c r="AU323" s="214" t="s">
        <v>85</v>
      </c>
      <c r="AV323" s="13" t="s">
        <v>85</v>
      </c>
      <c r="AW323" s="13" t="s">
        <v>32</v>
      </c>
      <c r="AX323" s="13" t="s">
        <v>76</v>
      </c>
      <c r="AY323" s="214" t="s">
        <v>158</v>
      </c>
    </row>
    <row r="324" spans="1:65" s="14" customFormat="1" ht="11.25">
      <c r="B324" s="215"/>
      <c r="C324" s="216"/>
      <c r="D324" s="199" t="s">
        <v>169</v>
      </c>
      <c r="E324" s="217" t="s">
        <v>1</v>
      </c>
      <c r="F324" s="218" t="s">
        <v>406</v>
      </c>
      <c r="G324" s="216"/>
      <c r="H324" s="217" t="s">
        <v>1</v>
      </c>
      <c r="I324" s="219"/>
      <c r="J324" s="216"/>
      <c r="K324" s="216"/>
      <c r="L324" s="220"/>
      <c r="M324" s="221"/>
      <c r="N324" s="222"/>
      <c r="O324" s="222"/>
      <c r="P324" s="222"/>
      <c r="Q324" s="222"/>
      <c r="R324" s="222"/>
      <c r="S324" s="222"/>
      <c r="T324" s="223"/>
      <c r="AT324" s="224" t="s">
        <v>169</v>
      </c>
      <c r="AU324" s="224" t="s">
        <v>85</v>
      </c>
      <c r="AV324" s="14" t="s">
        <v>8</v>
      </c>
      <c r="AW324" s="14" t="s">
        <v>32</v>
      </c>
      <c r="AX324" s="14" t="s">
        <v>76</v>
      </c>
      <c r="AY324" s="224" t="s">
        <v>158</v>
      </c>
    </row>
    <row r="325" spans="1:65" s="13" customFormat="1" ht="11.25">
      <c r="B325" s="204"/>
      <c r="C325" s="205"/>
      <c r="D325" s="199" t="s">
        <v>169</v>
      </c>
      <c r="E325" s="206" t="s">
        <v>1</v>
      </c>
      <c r="F325" s="207" t="s">
        <v>6734</v>
      </c>
      <c r="G325" s="205"/>
      <c r="H325" s="208">
        <v>78.72</v>
      </c>
      <c r="I325" s="209"/>
      <c r="J325" s="205"/>
      <c r="K325" s="205"/>
      <c r="L325" s="210"/>
      <c r="M325" s="211"/>
      <c r="N325" s="212"/>
      <c r="O325" s="212"/>
      <c r="P325" s="212"/>
      <c r="Q325" s="212"/>
      <c r="R325" s="212"/>
      <c r="S325" s="212"/>
      <c r="T325" s="213"/>
      <c r="AT325" s="214" t="s">
        <v>169</v>
      </c>
      <c r="AU325" s="214" t="s">
        <v>85</v>
      </c>
      <c r="AV325" s="13" t="s">
        <v>85</v>
      </c>
      <c r="AW325" s="13" t="s">
        <v>32</v>
      </c>
      <c r="AX325" s="13" t="s">
        <v>76</v>
      </c>
      <c r="AY325" s="214" t="s">
        <v>158</v>
      </c>
    </row>
    <row r="326" spans="1:65" s="16" customFormat="1" ht="11.25">
      <c r="B326" s="236"/>
      <c r="C326" s="237"/>
      <c r="D326" s="199" t="s">
        <v>169</v>
      </c>
      <c r="E326" s="238" t="s">
        <v>1</v>
      </c>
      <c r="F326" s="239" t="s">
        <v>189</v>
      </c>
      <c r="G326" s="237"/>
      <c r="H326" s="240">
        <v>139.38999999999999</v>
      </c>
      <c r="I326" s="241"/>
      <c r="J326" s="237"/>
      <c r="K326" s="237"/>
      <c r="L326" s="242"/>
      <c r="M326" s="243"/>
      <c r="N326" s="244"/>
      <c r="O326" s="244"/>
      <c r="P326" s="244"/>
      <c r="Q326" s="244"/>
      <c r="R326" s="244"/>
      <c r="S326" s="244"/>
      <c r="T326" s="245"/>
      <c r="AT326" s="246" t="s">
        <v>169</v>
      </c>
      <c r="AU326" s="246" t="s">
        <v>85</v>
      </c>
      <c r="AV326" s="16" t="s">
        <v>165</v>
      </c>
      <c r="AW326" s="16" t="s">
        <v>32</v>
      </c>
      <c r="AX326" s="16" t="s">
        <v>8</v>
      </c>
      <c r="AY326" s="246" t="s">
        <v>158</v>
      </c>
    </row>
    <row r="327" spans="1:65" s="2" customFormat="1" ht="44.25" customHeight="1">
      <c r="A327" s="35"/>
      <c r="B327" s="36"/>
      <c r="C327" s="187" t="s">
        <v>413</v>
      </c>
      <c r="D327" s="187" t="s">
        <v>160</v>
      </c>
      <c r="E327" s="188" t="s">
        <v>459</v>
      </c>
      <c r="F327" s="189" t="s">
        <v>460</v>
      </c>
      <c r="G327" s="190" t="s">
        <v>163</v>
      </c>
      <c r="H327" s="191">
        <v>139.38999999999999</v>
      </c>
      <c r="I327" s="192"/>
      <c r="J327" s="191">
        <f>ROUND(I327*H327,0)</f>
        <v>0</v>
      </c>
      <c r="K327" s="189" t="s">
        <v>164</v>
      </c>
      <c r="L327" s="40"/>
      <c r="M327" s="193" t="s">
        <v>1</v>
      </c>
      <c r="N327" s="194" t="s">
        <v>41</v>
      </c>
      <c r="O327" s="72"/>
      <c r="P327" s="195">
        <f>O327*H327</f>
        <v>0</v>
      </c>
      <c r="Q327" s="195">
        <v>0</v>
      </c>
      <c r="R327" s="195">
        <f>Q327*H327</f>
        <v>0</v>
      </c>
      <c r="S327" s="195">
        <v>0</v>
      </c>
      <c r="T327" s="196">
        <f>S327*H327</f>
        <v>0</v>
      </c>
      <c r="U327" s="35"/>
      <c r="V327" s="35"/>
      <c r="W327" s="35"/>
      <c r="X327" s="35"/>
      <c r="Y327" s="35"/>
      <c r="Z327" s="35"/>
      <c r="AA327" s="35"/>
      <c r="AB327" s="35"/>
      <c r="AC327" s="35"/>
      <c r="AD327" s="35"/>
      <c r="AE327" s="35"/>
      <c r="AR327" s="197" t="s">
        <v>165</v>
      </c>
      <c r="AT327" s="197" t="s">
        <v>160</v>
      </c>
      <c r="AU327" s="197" t="s">
        <v>85</v>
      </c>
      <c r="AY327" s="18" t="s">
        <v>158</v>
      </c>
      <c r="BE327" s="198">
        <f>IF(N327="základní",J327,0)</f>
        <v>0</v>
      </c>
      <c r="BF327" s="198">
        <f>IF(N327="snížená",J327,0)</f>
        <v>0</v>
      </c>
      <c r="BG327" s="198">
        <f>IF(N327="zákl. přenesená",J327,0)</f>
        <v>0</v>
      </c>
      <c r="BH327" s="198">
        <f>IF(N327="sníž. přenesená",J327,0)</f>
        <v>0</v>
      </c>
      <c r="BI327" s="198">
        <f>IF(N327="nulová",J327,0)</f>
        <v>0</v>
      </c>
      <c r="BJ327" s="18" t="s">
        <v>8</v>
      </c>
      <c r="BK327" s="198">
        <f>ROUND(I327*H327,0)</f>
        <v>0</v>
      </c>
      <c r="BL327" s="18" t="s">
        <v>165</v>
      </c>
      <c r="BM327" s="197" t="s">
        <v>6735</v>
      </c>
    </row>
    <row r="328" spans="1:65" s="2" customFormat="1" ht="63">
      <c r="A328" s="35"/>
      <c r="B328" s="36"/>
      <c r="C328" s="37"/>
      <c r="D328" s="199" t="s">
        <v>167</v>
      </c>
      <c r="E328" s="37"/>
      <c r="F328" s="200" t="s">
        <v>456</v>
      </c>
      <c r="G328" s="37"/>
      <c r="H328" s="37"/>
      <c r="I328" s="201"/>
      <c r="J328" s="37"/>
      <c r="K328" s="37"/>
      <c r="L328" s="40"/>
      <c r="M328" s="202"/>
      <c r="N328" s="203"/>
      <c r="O328" s="72"/>
      <c r="P328" s="72"/>
      <c r="Q328" s="72"/>
      <c r="R328" s="72"/>
      <c r="S328" s="72"/>
      <c r="T328" s="73"/>
      <c r="U328" s="35"/>
      <c r="V328" s="35"/>
      <c r="W328" s="35"/>
      <c r="X328" s="35"/>
      <c r="Y328" s="35"/>
      <c r="Z328" s="35"/>
      <c r="AA328" s="35"/>
      <c r="AB328" s="35"/>
      <c r="AC328" s="35"/>
      <c r="AD328" s="35"/>
      <c r="AE328" s="35"/>
      <c r="AT328" s="18" t="s">
        <v>167</v>
      </c>
      <c r="AU328" s="18" t="s">
        <v>85</v>
      </c>
    </row>
    <row r="329" spans="1:65" s="13" customFormat="1" ht="11.25">
      <c r="B329" s="204"/>
      <c r="C329" s="205"/>
      <c r="D329" s="199" t="s">
        <v>169</v>
      </c>
      <c r="E329" s="206" t="s">
        <v>1</v>
      </c>
      <c r="F329" s="207" t="s">
        <v>6736</v>
      </c>
      <c r="G329" s="205"/>
      <c r="H329" s="208">
        <v>139.38999999999999</v>
      </c>
      <c r="I329" s="209"/>
      <c r="J329" s="205"/>
      <c r="K329" s="205"/>
      <c r="L329" s="210"/>
      <c r="M329" s="211"/>
      <c r="N329" s="212"/>
      <c r="O329" s="212"/>
      <c r="P329" s="212"/>
      <c r="Q329" s="212"/>
      <c r="R329" s="212"/>
      <c r="S329" s="212"/>
      <c r="T329" s="213"/>
      <c r="AT329" s="214" t="s">
        <v>169</v>
      </c>
      <c r="AU329" s="214" t="s">
        <v>85</v>
      </c>
      <c r="AV329" s="13" t="s">
        <v>85</v>
      </c>
      <c r="AW329" s="13" t="s">
        <v>32</v>
      </c>
      <c r="AX329" s="13" t="s">
        <v>8</v>
      </c>
      <c r="AY329" s="214" t="s">
        <v>158</v>
      </c>
    </row>
    <row r="330" spans="1:65" s="2" customFormat="1" ht="44.25" customHeight="1">
      <c r="A330" s="35"/>
      <c r="B330" s="36"/>
      <c r="C330" s="187" t="s">
        <v>422</v>
      </c>
      <c r="D330" s="187" t="s">
        <v>160</v>
      </c>
      <c r="E330" s="188" t="s">
        <v>474</v>
      </c>
      <c r="F330" s="189" t="s">
        <v>475</v>
      </c>
      <c r="G330" s="190" t="s">
        <v>227</v>
      </c>
      <c r="H330" s="191">
        <v>2.7</v>
      </c>
      <c r="I330" s="192"/>
      <c r="J330" s="191">
        <f>ROUND(I330*H330,0)</f>
        <v>0</v>
      </c>
      <c r="K330" s="189" t="s">
        <v>164</v>
      </c>
      <c r="L330" s="40"/>
      <c r="M330" s="193" t="s">
        <v>1</v>
      </c>
      <c r="N330" s="194" t="s">
        <v>41</v>
      </c>
      <c r="O330" s="72"/>
      <c r="P330" s="195">
        <f>O330*H330</f>
        <v>0</v>
      </c>
      <c r="Q330" s="195">
        <v>1.0519700000000001</v>
      </c>
      <c r="R330" s="195">
        <f>Q330*H330</f>
        <v>2.8403190000000005</v>
      </c>
      <c r="S330" s="195">
        <v>0</v>
      </c>
      <c r="T330" s="196">
        <f>S330*H330</f>
        <v>0</v>
      </c>
      <c r="U330" s="35"/>
      <c r="V330" s="35"/>
      <c r="W330" s="35"/>
      <c r="X330" s="35"/>
      <c r="Y330" s="35"/>
      <c r="Z330" s="35"/>
      <c r="AA330" s="35"/>
      <c r="AB330" s="35"/>
      <c r="AC330" s="35"/>
      <c r="AD330" s="35"/>
      <c r="AE330" s="35"/>
      <c r="AR330" s="197" t="s">
        <v>165</v>
      </c>
      <c r="AT330" s="197" t="s">
        <v>160</v>
      </c>
      <c r="AU330" s="197" t="s">
        <v>85</v>
      </c>
      <c r="AY330" s="18" t="s">
        <v>158</v>
      </c>
      <c r="BE330" s="198">
        <f>IF(N330="základní",J330,0)</f>
        <v>0</v>
      </c>
      <c r="BF330" s="198">
        <f>IF(N330="snížená",J330,0)</f>
        <v>0</v>
      </c>
      <c r="BG330" s="198">
        <f>IF(N330="zákl. přenesená",J330,0)</f>
        <v>0</v>
      </c>
      <c r="BH330" s="198">
        <f>IF(N330="sníž. přenesená",J330,0)</f>
        <v>0</v>
      </c>
      <c r="BI330" s="198">
        <f>IF(N330="nulová",J330,0)</f>
        <v>0</v>
      </c>
      <c r="BJ330" s="18" t="s">
        <v>8</v>
      </c>
      <c r="BK330" s="198">
        <f>ROUND(I330*H330,0)</f>
        <v>0</v>
      </c>
      <c r="BL330" s="18" t="s">
        <v>165</v>
      </c>
      <c r="BM330" s="197" t="s">
        <v>6737</v>
      </c>
    </row>
    <row r="331" spans="1:65" s="13" customFormat="1" ht="11.25">
      <c r="B331" s="204"/>
      <c r="C331" s="205"/>
      <c r="D331" s="199" t="s">
        <v>169</v>
      </c>
      <c r="E331" s="206" t="s">
        <v>1</v>
      </c>
      <c r="F331" s="207" t="s">
        <v>6738</v>
      </c>
      <c r="G331" s="205"/>
      <c r="H331" s="208">
        <v>2.7</v>
      </c>
      <c r="I331" s="209"/>
      <c r="J331" s="205"/>
      <c r="K331" s="205"/>
      <c r="L331" s="210"/>
      <c r="M331" s="211"/>
      <c r="N331" s="212"/>
      <c r="O331" s="212"/>
      <c r="P331" s="212"/>
      <c r="Q331" s="212"/>
      <c r="R331" s="212"/>
      <c r="S331" s="212"/>
      <c r="T331" s="213"/>
      <c r="AT331" s="214" t="s">
        <v>169</v>
      </c>
      <c r="AU331" s="214" t="s">
        <v>85</v>
      </c>
      <c r="AV331" s="13" t="s">
        <v>85</v>
      </c>
      <c r="AW331" s="13" t="s">
        <v>32</v>
      </c>
      <c r="AX331" s="13" t="s">
        <v>8</v>
      </c>
      <c r="AY331" s="214" t="s">
        <v>158</v>
      </c>
    </row>
    <row r="332" spans="1:65" s="12" customFormat="1" ht="22.9" customHeight="1">
      <c r="B332" s="171"/>
      <c r="C332" s="172"/>
      <c r="D332" s="173" t="s">
        <v>75</v>
      </c>
      <c r="E332" s="185" t="s">
        <v>165</v>
      </c>
      <c r="F332" s="185" t="s">
        <v>500</v>
      </c>
      <c r="G332" s="172"/>
      <c r="H332" s="172"/>
      <c r="I332" s="175"/>
      <c r="J332" s="186">
        <f>BK332</f>
        <v>0</v>
      </c>
      <c r="K332" s="172"/>
      <c r="L332" s="177"/>
      <c r="M332" s="178"/>
      <c r="N332" s="179"/>
      <c r="O332" s="179"/>
      <c r="P332" s="180">
        <f>SUM(P333:P418)</f>
        <v>0</v>
      </c>
      <c r="Q332" s="179"/>
      <c r="R332" s="180">
        <f>SUM(R333:R418)</f>
        <v>364.92201970000008</v>
      </c>
      <c r="S332" s="179"/>
      <c r="T332" s="181">
        <f>SUM(T333:T418)</f>
        <v>0</v>
      </c>
      <c r="AR332" s="182" t="s">
        <v>8</v>
      </c>
      <c r="AT332" s="183" t="s">
        <v>75</v>
      </c>
      <c r="AU332" s="183" t="s">
        <v>8</v>
      </c>
      <c r="AY332" s="182" t="s">
        <v>158</v>
      </c>
      <c r="BK332" s="184">
        <f>SUM(BK333:BK418)</f>
        <v>0</v>
      </c>
    </row>
    <row r="333" spans="1:65" s="2" customFormat="1" ht="48">
      <c r="A333" s="35"/>
      <c r="B333" s="36"/>
      <c r="C333" s="187" t="s">
        <v>429</v>
      </c>
      <c r="D333" s="187" t="s">
        <v>160</v>
      </c>
      <c r="E333" s="188" t="s">
        <v>502</v>
      </c>
      <c r="F333" s="189" t="s">
        <v>503</v>
      </c>
      <c r="G333" s="190" t="s">
        <v>173</v>
      </c>
      <c r="H333" s="191">
        <v>111.98</v>
      </c>
      <c r="I333" s="192"/>
      <c r="J333" s="191">
        <f>ROUND(I333*H333,0)</f>
        <v>0</v>
      </c>
      <c r="K333" s="189" t="s">
        <v>164</v>
      </c>
      <c r="L333" s="40"/>
      <c r="M333" s="193" t="s">
        <v>1</v>
      </c>
      <c r="N333" s="194" t="s">
        <v>41</v>
      </c>
      <c r="O333" s="72"/>
      <c r="P333" s="195">
        <f>O333*H333</f>
        <v>0</v>
      </c>
      <c r="Q333" s="195">
        <v>2.45343</v>
      </c>
      <c r="R333" s="195">
        <f>Q333*H333</f>
        <v>274.73509139999999</v>
      </c>
      <c r="S333" s="195">
        <v>0</v>
      </c>
      <c r="T333" s="196">
        <f>S333*H333</f>
        <v>0</v>
      </c>
      <c r="U333" s="35"/>
      <c r="V333" s="35"/>
      <c r="W333" s="35"/>
      <c r="X333" s="35"/>
      <c r="Y333" s="35"/>
      <c r="Z333" s="35"/>
      <c r="AA333" s="35"/>
      <c r="AB333" s="35"/>
      <c r="AC333" s="35"/>
      <c r="AD333" s="35"/>
      <c r="AE333" s="35"/>
      <c r="AR333" s="197" t="s">
        <v>165</v>
      </c>
      <c r="AT333" s="197" t="s">
        <v>160</v>
      </c>
      <c r="AU333" s="197" t="s">
        <v>85</v>
      </c>
      <c r="AY333" s="18" t="s">
        <v>158</v>
      </c>
      <c r="BE333" s="198">
        <f>IF(N333="základní",J333,0)</f>
        <v>0</v>
      </c>
      <c r="BF333" s="198">
        <f>IF(N333="snížená",J333,0)</f>
        <v>0</v>
      </c>
      <c r="BG333" s="198">
        <f>IF(N333="zákl. přenesená",J333,0)</f>
        <v>0</v>
      </c>
      <c r="BH333" s="198">
        <f>IF(N333="sníž. přenesená",J333,0)</f>
        <v>0</v>
      </c>
      <c r="BI333" s="198">
        <f>IF(N333="nulová",J333,0)</f>
        <v>0</v>
      </c>
      <c r="BJ333" s="18" t="s">
        <v>8</v>
      </c>
      <c r="BK333" s="198">
        <f>ROUND(I333*H333,0)</f>
        <v>0</v>
      </c>
      <c r="BL333" s="18" t="s">
        <v>165</v>
      </c>
      <c r="BM333" s="197" t="s">
        <v>6739</v>
      </c>
    </row>
    <row r="334" spans="1:65" s="2" customFormat="1" ht="36">
      <c r="A334" s="35"/>
      <c r="B334" s="36"/>
      <c r="C334" s="37"/>
      <c r="D334" s="199" t="s">
        <v>167</v>
      </c>
      <c r="E334" s="37"/>
      <c r="F334" s="200" t="s">
        <v>505</v>
      </c>
      <c r="G334" s="37"/>
      <c r="H334" s="37"/>
      <c r="I334" s="201"/>
      <c r="J334" s="37"/>
      <c r="K334" s="37"/>
      <c r="L334" s="40"/>
      <c r="M334" s="202"/>
      <c r="N334" s="203"/>
      <c r="O334" s="72"/>
      <c r="P334" s="72"/>
      <c r="Q334" s="72"/>
      <c r="R334" s="72"/>
      <c r="S334" s="72"/>
      <c r="T334" s="73"/>
      <c r="U334" s="35"/>
      <c r="V334" s="35"/>
      <c r="W334" s="35"/>
      <c r="X334" s="35"/>
      <c r="Y334" s="35"/>
      <c r="Z334" s="35"/>
      <c r="AA334" s="35"/>
      <c r="AB334" s="35"/>
      <c r="AC334" s="35"/>
      <c r="AD334" s="35"/>
      <c r="AE334" s="35"/>
      <c r="AT334" s="18" t="s">
        <v>167</v>
      </c>
      <c r="AU334" s="18" t="s">
        <v>85</v>
      </c>
    </row>
    <row r="335" spans="1:65" s="14" customFormat="1" ht="11.25">
      <c r="B335" s="215"/>
      <c r="C335" s="216"/>
      <c r="D335" s="199" t="s">
        <v>169</v>
      </c>
      <c r="E335" s="217" t="s">
        <v>1</v>
      </c>
      <c r="F335" s="218" t="s">
        <v>506</v>
      </c>
      <c r="G335" s="216"/>
      <c r="H335" s="217" t="s">
        <v>1</v>
      </c>
      <c r="I335" s="219"/>
      <c r="J335" s="216"/>
      <c r="K335" s="216"/>
      <c r="L335" s="220"/>
      <c r="M335" s="221"/>
      <c r="N335" s="222"/>
      <c r="O335" s="222"/>
      <c r="P335" s="222"/>
      <c r="Q335" s="222"/>
      <c r="R335" s="222"/>
      <c r="S335" s="222"/>
      <c r="T335" s="223"/>
      <c r="AT335" s="224" t="s">
        <v>169</v>
      </c>
      <c r="AU335" s="224" t="s">
        <v>85</v>
      </c>
      <c r="AV335" s="14" t="s">
        <v>8</v>
      </c>
      <c r="AW335" s="14" t="s">
        <v>32</v>
      </c>
      <c r="AX335" s="14" t="s">
        <v>76</v>
      </c>
      <c r="AY335" s="224" t="s">
        <v>158</v>
      </c>
    </row>
    <row r="336" spans="1:65" s="13" customFormat="1" ht="11.25">
      <c r="B336" s="204"/>
      <c r="C336" s="205"/>
      <c r="D336" s="199" t="s">
        <v>169</v>
      </c>
      <c r="E336" s="206" t="s">
        <v>1</v>
      </c>
      <c r="F336" s="207" t="s">
        <v>6740</v>
      </c>
      <c r="G336" s="205"/>
      <c r="H336" s="208">
        <v>1.83</v>
      </c>
      <c r="I336" s="209"/>
      <c r="J336" s="205"/>
      <c r="K336" s="205"/>
      <c r="L336" s="210"/>
      <c r="M336" s="211"/>
      <c r="N336" s="212"/>
      <c r="O336" s="212"/>
      <c r="P336" s="212"/>
      <c r="Q336" s="212"/>
      <c r="R336" s="212"/>
      <c r="S336" s="212"/>
      <c r="T336" s="213"/>
      <c r="AT336" s="214" t="s">
        <v>169</v>
      </c>
      <c r="AU336" s="214" t="s">
        <v>85</v>
      </c>
      <c r="AV336" s="13" t="s">
        <v>85</v>
      </c>
      <c r="AW336" s="13" t="s">
        <v>32</v>
      </c>
      <c r="AX336" s="13" t="s">
        <v>76</v>
      </c>
      <c r="AY336" s="214" t="s">
        <v>158</v>
      </c>
    </row>
    <row r="337" spans="1:65" s="13" customFormat="1" ht="11.25">
      <c r="B337" s="204"/>
      <c r="C337" s="205"/>
      <c r="D337" s="199" t="s">
        <v>169</v>
      </c>
      <c r="E337" s="206" t="s">
        <v>1</v>
      </c>
      <c r="F337" s="207" t="s">
        <v>6741</v>
      </c>
      <c r="G337" s="205"/>
      <c r="H337" s="208">
        <v>56.51</v>
      </c>
      <c r="I337" s="209"/>
      <c r="J337" s="205"/>
      <c r="K337" s="205"/>
      <c r="L337" s="210"/>
      <c r="M337" s="211"/>
      <c r="N337" s="212"/>
      <c r="O337" s="212"/>
      <c r="P337" s="212"/>
      <c r="Q337" s="212"/>
      <c r="R337" s="212"/>
      <c r="S337" s="212"/>
      <c r="T337" s="213"/>
      <c r="AT337" s="214" t="s">
        <v>169</v>
      </c>
      <c r="AU337" s="214" t="s">
        <v>85</v>
      </c>
      <c r="AV337" s="13" t="s">
        <v>85</v>
      </c>
      <c r="AW337" s="13" t="s">
        <v>32</v>
      </c>
      <c r="AX337" s="13" t="s">
        <v>76</v>
      </c>
      <c r="AY337" s="214" t="s">
        <v>158</v>
      </c>
    </row>
    <row r="338" spans="1:65" s="14" customFormat="1" ht="11.25">
      <c r="B338" s="215"/>
      <c r="C338" s="216"/>
      <c r="D338" s="199" t="s">
        <v>169</v>
      </c>
      <c r="E338" s="217" t="s">
        <v>1</v>
      </c>
      <c r="F338" s="218" t="s">
        <v>508</v>
      </c>
      <c r="G338" s="216"/>
      <c r="H338" s="217" t="s">
        <v>1</v>
      </c>
      <c r="I338" s="219"/>
      <c r="J338" s="216"/>
      <c r="K338" s="216"/>
      <c r="L338" s="220"/>
      <c r="M338" s="221"/>
      <c r="N338" s="222"/>
      <c r="O338" s="222"/>
      <c r="P338" s="222"/>
      <c r="Q338" s="222"/>
      <c r="R338" s="222"/>
      <c r="S338" s="222"/>
      <c r="T338" s="223"/>
      <c r="AT338" s="224" t="s">
        <v>169</v>
      </c>
      <c r="AU338" s="224" t="s">
        <v>85</v>
      </c>
      <c r="AV338" s="14" t="s">
        <v>8</v>
      </c>
      <c r="AW338" s="14" t="s">
        <v>32</v>
      </c>
      <c r="AX338" s="14" t="s">
        <v>76</v>
      </c>
      <c r="AY338" s="224" t="s">
        <v>158</v>
      </c>
    </row>
    <row r="339" spans="1:65" s="13" customFormat="1" ht="11.25">
      <c r="B339" s="204"/>
      <c r="C339" s="205"/>
      <c r="D339" s="199" t="s">
        <v>169</v>
      </c>
      <c r="E339" s="206" t="s">
        <v>1</v>
      </c>
      <c r="F339" s="207" t="s">
        <v>6742</v>
      </c>
      <c r="G339" s="205"/>
      <c r="H339" s="208">
        <v>53.64</v>
      </c>
      <c r="I339" s="209"/>
      <c r="J339" s="205"/>
      <c r="K339" s="205"/>
      <c r="L339" s="210"/>
      <c r="M339" s="211"/>
      <c r="N339" s="212"/>
      <c r="O339" s="212"/>
      <c r="P339" s="212"/>
      <c r="Q339" s="212"/>
      <c r="R339" s="212"/>
      <c r="S339" s="212"/>
      <c r="T339" s="213"/>
      <c r="AT339" s="214" t="s">
        <v>169</v>
      </c>
      <c r="AU339" s="214" t="s">
        <v>85</v>
      </c>
      <c r="AV339" s="13" t="s">
        <v>85</v>
      </c>
      <c r="AW339" s="13" t="s">
        <v>32</v>
      </c>
      <c r="AX339" s="13" t="s">
        <v>76</v>
      </c>
      <c r="AY339" s="214" t="s">
        <v>158</v>
      </c>
    </row>
    <row r="340" spans="1:65" s="16" customFormat="1" ht="11.25">
      <c r="B340" s="236"/>
      <c r="C340" s="237"/>
      <c r="D340" s="199" t="s">
        <v>169</v>
      </c>
      <c r="E340" s="238" t="s">
        <v>1</v>
      </c>
      <c r="F340" s="239" t="s">
        <v>189</v>
      </c>
      <c r="G340" s="237"/>
      <c r="H340" s="240">
        <v>111.98</v>
      </c>
      <c r="I340" s="241"/>
      <c r="J340" s="237"/>
      <c r="K340" s="237"/>
      <c r="L340" s="242"/>
      <c r="M340" s="243"/>
      <c r="N340" s="244"/>
      <c r="O340" s="244"/>
      <c r="P340" s="244"/>
      <c r="Q340" s="244"/>
      <c r="R340" s="244"/>
      <c r="S340" s="244"/>
      <c r="T340" s="245"/>
      <c r="AT340" s="246" t="s">
        <v>169</v>
      </c>
      <c r="AU340" s="246" t="s">
        <v>85</v>
      </c>
      <c r="AV340" s="16" t="s">
        <v>165</v>
      </c>
      <c r="AW340" s="16" t="s">
        <v>32</v>
      </c>
      <c r="AX340" s="16" t="s">
        <v>8</v>
      </c>
      <c r="AY340" s="246" t="s">
        <v>158</v>
      </c>
    </row>
    <row r="341" spans="1:65" s="2" customFormat="1" ht="36">
      <c r="A341" s="35"/>
      <c r="B341" s="36"/>
      <c r="C341" s="187" t="s">
        <v>434</v>
      </c>
      <c r="D341" s="187" t="s">
        <v>160</v>
      </c>
      <c r="E341" s="188" t="s">
        <v>511</v>
      </c>
      <c r="F341" s="189" t="s">
        <v>512</v>
      </c>
      <c r="G341" s="190" t="s">
        <v>163</v>
      </c>
      <c r="H341" s="191">
        <v>474.12</v>
      </c>
      <c r="I341" s="192"/>
      <c r="J341" s="191">
        <f>ROUND(I341*H341,0)</f>
        <v>0</v>
      </c>
      <c r="K341" s="189" t="s">
        <v>164</v>
      </c>
      <c r="L341" s="40"/>
      <c r="M341" s="193" t="s">
        <v>1</v>
      </c>
      <c r="N341" s="194" t="s">
        <v>41</v>
      </c>
      <c r="O341" s="72"/>
      <c r="P341" s="195">
        <f>O341*H341</f>
        <v>0</v>
      </c>
      <c r="Q341" s="195">
        <v>5.3299999999999997E-3</v>
      </c>
      <c r="R341" s="195">
        <f>Q341*H341</f>
        <v>2.5270595999999999</v>
      </c>
      <c r="S341" s="195">
        <v>0</v>
      </c>
      <c r="T341" s="196">
        <f>S341*H341</f>
        <v>0</v>
      </c>
      <c r="U341" s="35"/>
      <c r="V341" s="35"/>
      <c r="W341" s="35"/>
      <c r="X341" s="35"/>
      <c r="Y341" s="35"/>
      <c r="Z341" s="35"/>
      <c r="AA341" s="35"/>
      <c r="AB341" s="35"/>
      <c r="AC341" s="35"/>
      <c r="AD341" s="35"/>
      <c r="AE341" s="35"/>
      <c r="AR341" s="197" t="s">
        <v>165</v>
      </c>
      <c r="AT341" s="197" t="s">
        <v>160</v>
      </c>
      <c r="AU341" s="197" t="s">
        <v>85</v>
      </c>
      <c r="AY341" s="18" t="s">
        <v>158</v>
      </c>
      <c r="BE341" s="198">
        <f>IF(N341="základní",J341,0)</f>
        <v>0</v>
      </c>
      <c r="BF341" s="198">
        <f>IF(N341="snížená",J341,0)</f>
        <v>0</v>
      </c>
      <c r="BG341" s="198">
        <f>IF(N341="zákl. přenesená",J341,0)</f>
        <v>0</v>
      </c>
      <c r="BH341" s="198">
        <f>IF(N341="sníž. přenesená",J341,0)</f>
        <v>0</v>
      </c>
      <c r="BI341" s="198">
        <f>IF(N341="nulová",J341,0)</f>
        <v>0</v>
      </c>
      <c r="BJ341" s="18" t="s">
        <v>8</v>
      </c>
      <c r="BK341" s="198">
        <f>ROUND(I341*H341,0)</f>
        <v>0</v>
      </c>
      <c r="BL341" s="18" t="s">
        <v>165</v>
      </c>
      <c r="BM341" s="197" t="s">
        <v>6743</v>
      </c>
    </row>
    <row r="342" spans="1:65" s="2" customFormat="1" ht="189">
      <c r="A342" s="35"/>
      <c r="B342" s="36"/>
      <c r="C342" s="37"/>
      <c r="D342" s="199" t="s">
        <v>167</v>
      </c>
      <c r="E342" s="37"/>
      <c r="F342" s="200" t="s">
        <v>514</v>
      </c>
      <c r="G342" s="37"/>
      <c r="H342" s="37"/>
      <c r="I342" s="201"/>
      <c r="J342" s="37"/>
      <c r="K342" s="37"/>
      <c r="L342" s="40"/>
      <c r="M342" s="202"/>
      <c r="N342" s="203"/>
      <c r="O342" s="72"/>
      <c r="P342" s="72"/>
      <c r="Q342" s="72"/>
      <c r="R342" s="72"/>
      <c r="S342" s="72"/>
      <c r="T342" s="73"/>
      <c r="U342" s="35"/>
      <c r="V342" s="35"/>
      <c r="W342" s="35"/>
      <c r="X342" s="35"/>
      <c r="Y342" s="35"/>
      <c r="Z342" s="35"/>
      <c r="AA342" s="35"/>
      <c r="AB342" s="35"/>
      <c r="AC342" s="35"/>
      <c r="AD342" s="35"/>
      <c r="AE342" s="35"/>
      <c r="AT342" s="18" t="s">
        <v>167</v>
      </c>
      <c r="AU342" s="18" t="s">
        <v>85</v>
      </c>
    </row>
    <row r="343" spans="1:65" s="14" customFormat="1" ht="11.25">
      <c r="B343" s="215"/>
      <c r="C343" s="216"/>
      <c r="D343" s="199" t="s">
        <v>169</v>
      </c>
      <c r="E343" s="217" t="s">
        <v>1</v>
      </c>
      <c r="F343" s="218" t="s">
        <v>506</v>
      </c>
      <c r="G343" s="216"/>
      <c r="H343" s="217" t="s">
        <v>1</v>
      </c>
      <c r="I343" s="219"/>
      <c r="J343" s="216"/>
      <c r="K343" s="216"/>
      <c r="L343" s="220"/>
      <c r="M343" s="221"/>
      <c r="N343" s="222"/>
      <c r="O343" s="222"/>
      <c r="P343" s="222"/>
      <c r="Q343" s="222"/>
      <c r="R343" s="222"/>
      <c r="S343" s="222"/>
      <c r="T343" s="223"/>
      <c r="AT343" s="224" t="s">
        <v>169</v>
      </c>
      <c r="AU343" s="224" t="s">
        <v>85</v>
      </c>
      <c r="AV343" s="14" t="s">
        <v>8</v>
      </c>
      <c r="AW343" s="14" t="s">
        <v>32</v>
      </c>
      <c r="AX343" s="14" t="s">
        <v>76</v>
      </c>
      <c r="AY343" s="224" t="s">
        <v>158</v>
      </c>
    </row>
    <row r="344" spans="1:65" s="13" customFormat="1" ht="11.25">
      <c r="B344" s="204"/>
      <c r="C344" s="205"/>
      <c r="D344" s="199" t="s">
        <v>169</v>
      </c>
      <c r="E344" s="206" t="s">
        <v>1</v>
      </c>
      <c r="F344" s="207" t="s">
        <v>6744</v>
      </c>
      <c r="G344" s="205"/>
      <c r="H344" s="208">
        <v>242.55</v>
      </c>
      <c r="I344" s="209"/>
      <c r="J344" s="205"/>
      <c r="K344" s="205"/>
      <c r="L344" s="210"/>
      <c r="M344" s="211"/>
      <c r="N344" s="212"/>
      <c r="O344" s="212"/>
      <c r="P344" s="212"/>
      <c r="Q344" s="212"/>
      <c r="R344" s="212"/>
      <c r="S344" s="212"/>
      <c r="T344" s="213"/>
      <c r="AT344" s="214" t="s">
        <v>169</v>
      </c>
      <c r="AU344" s="214" t="s">
        <v>85</v>
      </c>
      <c r="AV344" s="13" t="s">
        <v>85</v>
      </c>
      <c r="AW344" s="13" t="s">
        <v>32</v>
      </c>
      <c r="AX344" s="13" t="s">
        <v>76</v>
      </c>
      <c r="AY344" s="214" t="s">
        <v>158</v>
      </c>
    </row>
    <row r="345" spans="1:65" s="14" customFormat="1" ht="11.25">
      <c r="B345" s="215"/>
      <c r="C345" s="216"/>
      <c r="D345" s="199" t="s">
        <v>169</v>
      </c>
      <c r="E345" s="217" t="s">
        <v>1</v>
      </c>
      <c r="F345" s="218" t="s">
        <v>508</v>
      </c>
      <c r="G345" s="216"/>
      <c r="H345" s="217" t="s">
        <v>1</v>
      </c>
      <c r="I345" s="219"/>
      <c r="J345" s="216"/>
      <c r="K345" s="216"/>
      <c r="L345" s="220"/>
      <c r="M345" s="221"/>
      <c r="N345" s="222"/>
      <c r="O345" s="222"/>
      <c r="P345" s="222"/>
      <c r="Q345" s="222"/>
      <c r="R345" s="222"/>
      <c r="S345" s="222"/>
      <c r="T345" s="223"/>
      <c r="AT345" s="224" t="s">
        <v>169</v>
      </c>
      <c r="AU345" s="224" t="s">
        <v>85</v>
      </c>
      <c r="AV345" s="14" t="s">
        <v>8</v>
      </c>
      <c r="AW345" s="14" t="s">
        <v>32</v>
      </c>
      <c r="AX345" s="14" t="s">
        <v>76</v>
      </c>
      <c r="AY345" s="224" t="s">
        <v>158</v>
      </c>
    </row>
    <row r="346" spans="1:65" s="13" customFormat="1" ht="22.5">
      <c r="B346" s="204"/>
      <c r="C346" s="205"/>
      <c r="D346" s="199" t="s">
        <v>169</v>
      </c>
      <c r="E346" s="206" t="s">
        <v>1</v>
      </c>
      <c r="F346" s="207" t="s">
        <v>6745</v>
      </c>
      <c r="G346" s="205"/>
      <c r="H346" s="208">
        <v>231.57</v>
      </c>
      <c r="I346" s="209"/>
      <c r="J346" s="205"/>
      <c r="K346" s="205"/>
      <c r="L346" s="210"/>
      <c r="M346" s="211"/>
      <c r="N346" s="212"/>
      <c r="O346" s="212"/>
      <c r="P346" s="212"/>
      <c r="Q346" s="212"/>
      <c r="R346" s="212"/>
      <c r="S346" s="212"/>
      <c r="T346" s="213"/>
      <c r="AT346" s="214" t="s">
        <v>169</v>
      </c>
      <c r="AU346" s="214" t="s">
        <v>85</v>
      </c>
      <c r="AV346" s="13" t="s">
        <v>85</v>
      </c>
      <c r="AW346" s="13" t="s">
        <v>32</v>
      </c>
      <c r="AX346" s="13" t="s">
        <v>76</v>
      </c>
      <c r="AY346" s="214" t="s">
        <v>158</v>
      </c>
    </row>
    <row r="347" spans="1:65" s="16" customFormat="1" ht="11.25">
      <c r="B347" s="236"/>
      <c r="C347" s="237"/>
      <c r="D347" s="199" t="s">
        <v>169</v>
      </c>
      <c r="E347" s="238" t="s">
        <v>1</v>
      </c>
      <c r="F347" s="239" t="s">
        <v>189</v>
      </c>
      <c r="G347" s="237"/>
      <c r="H347" s="240">
        <v>474.12</v>
      </c>
      <c r="I347" s="241"/>
      <c r="J347" s="237"/>
      <c r="K347" s="237"/>
      <c r="L347" s="242"/>
      <c r="M347" s="243"/>
      <c r="N347" s="244"/>
      <c r="O347" s="244"/>
      <c r="P347" s="244"/>
      <c r="Q347" s="244"/>
      <c r="R347" s="244"/>
      <c r="S347" s="244"/>
      <c r="T347" s="245"/>
      <c r="AT347" s="246" t="s">
        <v>169</v>
      </c>
      <c r="AU347" s="246" t="s">
        <v>85</v>
      </c>
      <c r="AV347" s="16" t="s">
        <v>165</v>
      </c>
      <c r="AW347" s="16" t="s">
        <v>32</v>
      </c>
      <c r="AX347" s="16" t="s">
        <v>8</v>
      </c>
      <c r="AY347" s="246" t="s">
        <v>158</v>
      </c>
    </row>
    <row r="348" spans="1:65" s="2" customFormat="1" ht="36">
      <c r="A348" s="35"/>
      <c r="B348" s="36"/>
      <c r="C348" s="187" t="s">
        <v>439</v>
      </c>
      <c r="D348" s="187" t="s">
        <v>160</v>
      </c>
      <c r="E348" s="188" t="s">
        <v>518</v>
      </c>
      <c r="F348" s="189" t="s">
        <v>519</v>
      </c>
      <c r="G348" s="190" t="s">
        <v>163</v>
      </c>
      <c r="H348" s="191">
        <v>474.12</v>
      </c>
      <c r="I348" s="192"/>
      <c r="J348" s="191">
        <f>ROUND(I348*H348,0)</f>
        <v>0</v>
      </c>
      <c r="K348" s="189" t="s">
        <v>164</v>
      </c>
      <c r="L348" s="40"/>
      <c r="M348" s="193" t="s">
        <v>1</v>
      </c>
      <c r="N348" s="194" t="s">
        <v>41</v>
      </c>
      <c r="O348" s="72"/>
      <c r="P348" s="195">
        <f>O348*H348</f>
        <v>0</v>
      </c>
      <c r="Q348" s="195">
        <v>0</v>
      </c>
      <c r="R348" s="195">
        <f>Q348*H348</f>
        <v>0</v>
      </c>
      <c r="S348" s="195">
        <v>0</v>
      </c>
      <c r="T348" s="196">
        <f>S348*H348</f>
        <v>0</v>
      </c>
      <c r="U348" s="35"/>
      <c r="V348" s="35"/>
      <c r="W348" s="35"/>
      <c r="X348" s="35"/>
      <c r="Y348" s="35"/>
      <c r="Z348" s="35"/>
      <c r="AA348" s="35"/>
      <c r="AB348" s="35"/>
      <c r="AC348" s="35"/>
      <c r="AD348" s="35"/>
      <c r="AE348" s="35"/>
      <c r="AR348" s="197" t="s">
        <v>165</v>
      </c>
      <c r="AT348" s="197" t="s">
        <v>160</v>
      </c>
      <c r="AU348" s="197" t="s">
        <v>85</v>
      </c>
      <c r="AY348" s="18" t="s">
        <v>158</v>
      </c>
      <c r="BE348" s="198">
        <f>IF(N348="základní",J348,0)</f>
        <v>0</v>
      </c>
      <c r="BF348" s="198">
        <f>IF(N348="snížená",J348,0)</f>
        <v>0</v>
      </c>
      <c r="BG348" s="198">
        <f>IF(N348="zákl. přenesená",J348,0)</f>
        <v>0</v>
      </c>
      <c r="BH348" s="198">
        <f>IF(N348="sníž. přenesená",J348,0)</f>
        <v>0</v>
      </c>
      <c r="BI348" s="198">
        <f>IF(N348="nulová",J348,0)</f>
        <v>0</v>
      </c>
      <c r="BJ348" s="18" t="s">
        <v>8</v>
      </c>
      <c r="BK348" s="198">
        <f>ROUND(I348*H348,0)</f>
        <v>0</v>
      </c>
      <c r="BL348" s="18" t="s">
        <v>165</v>
      </c>
      <c r="BM348" s="197" t="s">
        <v>6746</v>
      </c>
    </row>
    <row r="349" spans="1:65" s="2" customFormat="1" ht="189">
      <c r="A349" s="35"/>
      <c r="B349" s="36"/>
      <c r="C349" s="37"/>
      <c r="D349" s="199" t="s">
        <v>167</v>
      </c>
      <c r="E349" s="37"/>
      <c r="F349" s="200" t="s">
        <v>514</v>
      </c>
      <c r="G349" s="37"/>
      <c r="H349" s="37"/>
      <c r="I349" s="201"/>
      <c r="J349" s="37"/>
      <c r="K349" s="37"/>
      <c r="L349" s="40"/>
      <c r="M349" s="202"/>
      <c r="N349" s="203"/>
      <c r="O349" s="72"/>
      <c r="P349" s="72"/>
      <c r="Q349" s="72"/>
      <c r="R349" s="72"/>
      <c r="S349" s="72"/>
      <c r="T349" s="73"/>
      <c r="U349" s="35"/>
      <c r="V349" s="35"/>
      <c r="W349" s="35"/>
      <c r="X349" s="35"/>
      <c r="Y349" s="35"/>
      <c r="Z349" s="35"/>
      <c r="AA349" s="35"/>
      <c r="AB349" s="35"/>
      <c r="AC349" s="35"/>
      <c r="AD349" s="35"/>
      <c r="AE349" s="35"/>
      <c r="AT349" s="18" t="s">
        <v>167</v>
      </c>
      <c r="AU349" s="18" t="s">
        <v>85</v>
      </c>
    </row>
    <row r="350" spans="1:65" s="13" customFormat="1" ht="11.25">
      <c r="B350" s="204"/>
      <c r="C350" s="205"/>
      <c r="D350" s="199" t="s">
        <v>169</v>
      </c>
      <c r="E350" s="206" t="s">
        <v>1</v>
      </c>
      <c r="F350" s="207" t="s">
        <v>6747</v>
      </c>
      <c r="G350" s="205"/>
      <c r="H350" s="208">
        <v>474.12</v>
      </c>
      <c r="I350" s="209"/>
      <c r="J350" s="205"/>
      <c r="K350" s="205"/>
      <c r="L350" s="210"/>
      <c r="M350" s="211"/>
      <c r="N350" s="212"/>
      <c r="O350" s="212"/>
      <c r="P350" s="212"/>
      <c r="Q350" s="212"/>
      <c r="R350" s="212"/>
      <c r="S350" s="212"/>
      <c r="T350" s="213"/>
      <c r="AT350" s="214" t="s">
        <v>169</v>
      </c>
      <c r="AU350" s="214" t="s">
        <v>85</v>
      </c>
      <c r="AV350" s="13" t="s">
        <v>85</v>
      </c>
      <c r="AW350" s="13" t="s">
        <v>32</v>
      </c>
      <c r="AX350" s="13" t="s">
        <v>8</v>
      </c>
      <c r="AY350" s="214" t="s">
        <v>158</v>
      </c>
    </row>
    <row r="351" spans="1:65" s="2" customFormat="1" ht="90" customHeight="1">
      <c r="A351" s="35"/>
      <c r="B351" s="36"/>
      <c r="C351" s="187" t="s">
        <v>445</v>
      </c>
      <c r="D351" s="187" t="s">
        <v>160</v>
      </c>
      <c r="E351" s="188" t="s">
        <v>6748</v>
      </c>
      <c r="F351" s="189" t="s">
        <v>6749</v>
      </c>
      <c r="G351" s="190" t="s">
        <v>163</v>
      </c>
      <c r="H351" s="191">
        <v>18.32</v>
      </c>
      <c r="I351" s="192"/>
      <c r="J351" s="191">
        <f>ROUND(I351*H351,0)</f>
        <v>0</v>
      </c>
      <c r="K351" s="189" t="s">
        <v>164</v>
      </c>
      <c r="L351" s="40"/>
      <c r="M351" s="193" t="s">
        <v>1</v>
      </c>
      <c r="N351" s="194" t="s">
        <v>41</v>
      </c>
      <c r="O351" s="72"/>
      <c r="P351" s="195">
        <f>O351*H351</f>
        <v>0</v>
      </c>
      <c r="Q351" s="195">
        <v>0.01</v>
      </c>
      <c r="R351" s="195">
        <f>Q351*H351</f>
        <v>0.1832</v>
      </c>
      <c r="S351" s="195">
        <v>0</v>
      </c>
      <c r="T351" s="196">
        <f>S351*H351</f>
        <v>0</v>
      </c>
      <c r="U351" s="35"/>
      <c r="V351" s="35"/>
      <c r="W351" s="35"/>
      <c r="X351" s="35"/>
      <c r="Y351" s="35"/>
      <c r="Z351" s="35"/>
      <c r="AA351" s="35"/>
      <c r="AB351" s="35"/>
      <c r="AC351" s="35"/>
      <c r="AD351" s="35"/>
      <c r="AE351" s="35"/>
      <c r="AR351" s="197" t="s">
        <v>165</v>
      </c>
      <c r="AT351" s="197" t="s">
        <v>160</v>
      </c>
      <c r="AU351" s="197" t="s">
        <v>85</v>
      </c>
      <c r="AY351" s="18" t="s">
        <v>158</v>
      </c>
      <c r="BE351" s="198">
        <f>IF(N351="základní",J351,0)</f>
        <v>0</v>
      </c>
      <c r="BF351" s="198">
        <f>IF(N351="snížená",J351,0)</f>
        <v>0</v>
      </c>
      <c r="BG351" s="198">
        <f>IF(N351="zákl. přenesená",J351,0)</f>
        <v>0</v>
      </c>
      <c r="BH351" s="198">
        <f>IF(N351="sníž. přenesená",J351,0)</f>
        <v>0</v>
      </c>
      <c r="BI351" s="198">
        <f>IF(N351="nulová",J351,0)</f>
        <v>0</v>
      </c>
      <c r="BJ351" s="18" t="s">
        <v>8</v>
      </c>
      <c r="BK351" s="198">
        <f>ROUND(I351*H351,0)</f>
        <v>0</v>
      </c>
      <c r="BL351" s="18" t="s">
        <v>165</v>
      </c>
      <c r="BM351" s="197" t="s">
        <v>6750</v>
      </c>
    </row>
    <row r="352" spans="1:65" s="2" customFormat="1" ht="54">
      <c r="A352" s="35"/>
      <c r="B352" s="36"/>
      <c r="C352" s="37"/>
      <c r="D352" s="199" t="s">
        <v>167</v>
      </c>
      <c r="E352" s="37"/>
      <c r="F352" s="200" t="s">
        <v>6751</v>
      </c>
      <c r="G352" s="37"/>
      <c r="H352" s="37"/>
      <c r="I352" s="201"/>
      <c r="J352" s="37"/>
      <c r="K352" s="37"/>
      <c r="L352" s="40"/>
      <c r="M352" s="202"/>
      <c r="N352" s="203"/>
      <c r="O352" s="72"/>
      <c r="P352" s="72"/>
      <c r="Q352" s="72"/>
      <c r="R352" s="72"/>
      <c r="S352" s="72"/>
      <c r="T352" s="73"/>
      <c r="U352" s="35"/>
      <c r="V352" s="35"/>
      <c r="W352" s="35"/>
      <c r="X352" s="35"/>
      <c r="Y352" s="35"/>
      <c r="Z352" s="35"/>
      <c r="AA352" s="35"/>
      <c r="AB352" s="35"/>
      <c r="AC352" s="35"/>
      <c r="AD352" s="35"/>
      <c r="AE352" s="35"/>
      <c r="AT352" s="18" t="s">
        <v>167</v>
      </c>
      <c r="AU352" s="18" t="s">
        <v>85</v>
      </c>
    </row>
    <row r="353" spans="1:65" s="14" customFormat="1" ht="11.25">
      <c r="B353" s="215"/>
      <c r="C353" s="216"/>
      <c r="D353" s="199" t="s">
        <v>169</v>
      </c>
      <c r="E353" s="217" t="s">
        <v>1</v>
      </c>
      <c r="F353" s="218" t="s">
        <v>360</v>
      </c>
      <c r="G353" s="216"/>
      <c r="H353" s="217" t="s">
        <v>1</v>
      </c>
      <c r="I353" s="219"/>
      <c r="J353" s="216"/>
      <c r="K353" s="216"/>
      <c r="L353" s="220"/>
      <c r="M353" s="221"/>
      <c r="N353" s="222"/>
      <c r="O353" s="222"/>
      <c r="P353" s="222"/>
      <c r="Q353" s="222"/>
      <c r="R353" s="222"/>
      <c r="S353" s="222"/>
      <c r="T353" s="223"/>
      <c r="AT353" s="224" t="s">
        <v>169</v>
      </c>
      <c r="AU353" s="224" t="s">
        <v>85</v>
      </c>
      <c r="AV353" s="14" t="s">
        <v>8</v>
      </c>
      <c r="AW353" s="14" t="s">
        <v>32</v>
      </c>
      <c r="AX353" s="14" t="s">
        <v>76</v>
      </c>
      <c r="AY353" s="224" t="s">
        <v>158</v>
      </c>
    </row>
    <row r="354" spans="1:65" s="13" customFormat="1" ht="11.25">
      <c r="B354" s="204"/>
      <c r="C354" s="205"/>
      <c r="D354" s="199" t="s">
        <v>169</v>
      </c>
      <c r="E354" s="206" t="s">
        <v>1</v>
      </c>
      <c r="F354" s="207" t="s">
        <v>6752</v>
      </c>
      <c r="G354" s="205"/>
      <c r="H354" s="208">
        <v>18.32</v>
      </c>
      <c r="I354" s="209"/>
      <c r="J354" s="205"/>
      <c r="K354" s="205"/>
      <c r="L354" s="210"/>
      <c r="M354" s="211"/>
      <c r="N354" s="212"/>
      <c r="O354" s="212"/>
      <c r="P354" s="212"/>
      <c r="Q354" s="212"/>
      <c r="R354" s="212"/>
      <c r="S354" s="212"/>
      <c r="T354" s="213"/>
      <c r="AT354" s="214" t="s">
        <v>169</v>
      </c>
      <c r="AU354" s="214" t="s">
        <v>85</v>
      </c>
      <c r="AV354" s="13" t="s">
        <v>85</v>
      </c>
      <c r="AW354" s="13" t="s">
        <v>32</v>
      </c>
      <c r="AX354" s="13" t="s">
        <v>8</v>
      </c>
      <c r="AY354" s="214" t="s">
        <v>158</v>
      </c>
    </row>
    <row r="355" spans="1:65" s="2" customFormat="1" ht="36">
      <c r="A355" s="35"/>
      <c r="B355" s="36"/>
      <c r="C355" s="187" t="s">
        <v>452</v>
      </c>
      <c r="D355" s="187" t="s">
        <v>160</v>
      </c>
      <c r="E355" s="188" t="s">
        <v>523</v>
      </c>
      <c r="F355" s="189" t="s">
        <v>524</v>
      </c>
      <c r="G355" s="190" t="s">
        <v>163</v>
      </c>
      <c r="H355" s="191">
        <v>474.12</v>
      </c>
      <c r="I355" s="192"/>
      <c r="J355" s="191">
        <f>ROUND(I355*H355,0)</f>
        <v>0</v>
      </c>
      <c r="K355" s="189" t="s">
        <v>164</v>
      </c>
      <c r="L355" s="40"/>
      <c r="M355" s="193" t="s">
        <v>1</v>
      </c>
      <c r="N355" s="194" t="s">
        <v>41</v>
      </c>
      <c r="O355" s="72"/>
      <c r="P355" s="195">
        <f>O355*H355</f>
        <v>0</v>
      </c>
      <c r="Q355" s="195">
        <v>8.8000000000000003E-4</v>
      </c>
      <c r="R355" s="195">
        <f>Q355*H355</f>
        <v>0.41722560000000003</v>
      </c>
      <c r="S355" s="195">
        <v>0</v>
      </c>
      <c r="T355" s="196">
        <f>S355*H355</f>
        <v>0</v>
      </c>
      <c r="U355" s="35"/>
      <c r="V355" s="35"/>
      <c r="W355" s="35"/>
      <c r="X355" s="35"/>
      <c r="Y355" s="35"/>
      <c r="Z355" s="35"/>
      <c r="AA355" s="35"/>
      <c r="AB355" s="35"/>
      <c r="AC355" s="35"/>
      <c r="AD355" s="35"/>
      <c r="AE355" s="35"/>
      <c r="AR355" s="197" t="s">
        <v>165</v>
      </c>
      <c r="AT355" s="197" t="s">
        <v>160</v>
      </c>
      <c r="AU355" s="197" t="s">
        <v>85</v>
      </c>
      <c r="AY355" s="18" t="s">
        <v>158</v>
      </c>
      <c r="BE355" s="198">
        <f>IF(N355="základní",J355,0)</f>
        <v>0</v>
      </c>
      <c r="BF355" s="198">
        <f>IF(N355="snížená",J355,0)</f>
        <v>0</v>
      </c>
      <c r="BG355" s="198">
        <f>IF(N355="zákl. přenesená",J355,0)</f>
        <v>0</v>
      </c>
      <c r="BH355" s="198">
        <f>IF(N355="sníž. přenesená",J355,0)</f>
        <v>0</v>
      </c>
      <c r="BI355" s="198">
        <f>IF(N355="nulová",J355,0)</f>
        <v>0</v>
      </c>
      <c r="BJ355" s="18" t="s">
        <v>8</v>
      </c>
      <c r="BK355" s="198">
        <f>ROUND(I355*H355,0)</f>
        <v>0</v>
      </c>
      <c r="BL355" s="18" t="s">
        <v>165</v>
      </c>
      <c r="BM355" s="197" t="s">
        <v>6753</v>
      </c>
    </row>
    <row r="356" spans="1:65" s="2" customFormat="1" ht="18">
      <c r="A356" s="35"/>
      <c r="B356" s="36"/>
      <c r="C356" s="37"/>
      <c r="D356" s="199" t="s">
        <v>167</v>
      </c>
      <c r="E356" s="37"/>
      <c r="F356" s="200" t="s">
        <v>526</v>
      </c>
      <c r="G356" s="37"/>
      <c r="H356" s="37"/>
      <c r="I356" s="201"/>
      <c r="J356" s="37"/>
      <c r="K356" s="37"/>
      <c r="L356" s="40"/>
      <c r="M356" s="202"/>
      <c r="N356" s="203"/>
      <c r="O356" s="72"/>
      <c r="P356" s="72"/>
      <c r="Q356" s="72"/>
      <c r="R356" s="72"/>
      <c r="S356" s="72"/>
      <c r="T356" s="73"/>
      <c r="U356" s="35"/>
      <c r="V356" s="35"/>
      <c r="W356" s="35"/>
      <c r="X356" s="35"/>
      <c r="Y356" s="35"/>
      <c r="Z356" s="35"/>
      <c r="AA356" s="35"/>
      <c r="AB356" s="35"/>
      <c r="AC356" s="35"/>
      <c r="AD356" s="35"/>
      <c r="AE356" s="35"/>
      <c r="AT356" s="18" t="s">
        <v>167</v>
      </c>
      <c r="AU356" s="18" t="s">
        <v>85</v>
      </c>
    </row>
    <row r="357" spans="1:65" s="13" customFormat="1" ht="11.25">
      <c r="B357" s="204"/>
      <c r="C357" s="205"/>
      <c r="D357" s="199" t="s">
        <v>169</v>
      </c>
      <c r="E357" s="206" t="s">
        <v>1</v>
      </c>
      <c r="F357" s="207" t="s">
        <v>6747</v>
      </c>
      <c r="G357" s="205"/>
      <c r="H357" s="208">
        <v>474.12</v>
      </c>
      <c r="I357" s="209"/>
      <c r="J357" s="205"/>
      <c r="K357" s="205"/>
      <c r="L357" s="210"/>
      <c r="M357" s="211"/>
      <c r="N357" s="212"/>
      <c r="O357" s="212"/>
      <c r="P357" s="212"/>
      <c r="Q357" s="212"/>
      <c r="R357" s="212"/>
      <c r="S357" s="212"/>
      <c r="T357" s="213"/>
      <c r="AT357" s="214" t="s">
        <v>169</v>
      </c>
      <c r="AU357" s="214" t="s">
        <v>85</v>
      </c>
      <c r="AV357" s="13" t="s">
        <v>85</v>
      </c>
      <c r="AW357" s="13" t="s">
        <v>32</v>
      </c>
      <c r="AX357" s="13" t="s">
        <v>8</v>
      </c>
      <c r="AY357" s="214" t="s">
        <v>158</v>
      </c>
    </row>
    <row r="358" spans="1:65" s="2" customFormat="1" ht="36">
      <c r="A358" s="35"/>
      <c r="B358" s="36"/>
      <c r="C358" s="187" t="s">
        <v>458</v>
      </c>
      <c r="D358" s="187" t="s">
        <v>160</v>
      </c>
      <c r="E358" s="188" t="s">
        <v>528</v>
      </c>
      <c r="F358" s="189" t="s">
        <v>529</v>
      </c>
      <c r="G358" s="190" t="s">
        <v>163</v>
      </c>
      <c r="H358" s="191">
        <v>474.12</v>
      </c>
      <c r="I358" s="192"/>
      <c r="J358" s="191">
        <f>ROUND(I358*H358,0)</f>
        <v>0</v>
      </c>
      <c r="K358" s="189" t="s">
        <v>164</v>
      </c>
      <c r="L358" s="40"/>
      <c r="M358" s="193" t="s">
        <v>1</v>
      </c>
      <c r="N358" s="194" t="s">
        <v>41</v>
      </c>
      <c r="O358" s="72"/>
      <c r="P358" s="195">
        <f>O358*H358</f>
        <v>0</v>
      </c>
      <c r="Q358" s="195">
        <v>0</v>
      </c>
      <c r="R358" s="195">
        <f>Q358*H358</f>
        <v>0</v>
      </c>
      <c r="S358" s="195">
        <v>0</v>
      </c>
      <c r="T358" s="196">
        <f>S358*H358</f>
        <v>0</v>
      </c>
      <c r="U358" s="35"/>
      <c r="V358" s="35"/>
      <c r="W358" s="35"/>
      <c r="X358" s="35"/>
      <c r="Y358" s="35"/>
      <c r="Z358" s="35"/>
      <c r="AA358" s="35"/>
      <c r="AB358" s="35"/>
      <c r="AC358" s="35"/>
      <c r="AD358" s="35"/>
      <c r="AE358" s="35"/>
      <c r="AR358" s="197" t="s">
        <v>165</v>
      </c>
      <c r="AT358" s="197" t="s">
        <v>160</v>
      </c>
      <c r="AU358" s="197" t="s">
        <v>85</v>
      </c>
      <c r="AY358" s="18" t="s">
        <v>158</v>
      </c>
      <c r="BE358" s="198">
        <f>IF(N358="základní",J358,0)</f>
        <v>0</v>
      </c>
      <c r="BF358" s="198">
        <f>IF(N358="snížená",J358,0)</f>
        <v>0</v>
      </c>
      <c r="BG358" s="198">
        <f>IF(N358="zákl. přenesená",J358,0)</f>
        <v>0</v>
      </c>
      <c r="BH358" s="198">
        <f>IF(N358="sníž. přenesená",J358,0)</f>
        <v>0</v>
      </c>
      <c r="BI358" s="198">
        <f>IF(N358="nulová",J358,0)</f>
        <v>0</v>
      </c>
      <c r="BJ358" s="18" t="s">
        <v>8</v>
      </c>
      <c r="BK358" s="198">
        <f>ROUND(I358*H358,0)</f>
        <v>0</v>
      </c>
      <c r="BL358" s="18" t="s">
        <v>165</v>
      </c>
      <c r="BM358" s="197" t="s">
        <v>6754</v>
      </c>
    </row>
    <row r="359" spans="1:65" s="2" customFormat="1" ht="18">
      <c r="A359" s="35"/>
      <c r="B359" s="36"/>
      <c r="C359" s="37"/>
      <c r="D359" s="199" t="s">
        <v>167</v>
      </c>
      <c r="E359" s="37"/>
      <c r="F359" s="200" t="s">
        <v>526</v>
      </c>
      <c r="G359" s="37"/>
      <c r="H359" s="37"/>
      <c r="I359" s="201"/>
      <c r="J359" s="37"/>
      <c r="K359" s="37"/>
      <c r="L359" s="40"/>
      <c r="M359" s="202"/>
      <c r="N359" s="203"/>
      <c r="O359" s="72"/>
      <c r="P359" s="72"/>
      <c r="Q359" s="72"/>
      <c r="R359" s="72"/>
      <c r="S359" s="72"/>
      <c r="T359" s="73"/>
      <c r="U359" s="35"/>
      <c r="V359" s="35"/>
      <c r="W359" s="35"/>
      <c r="X359" s="35"/>
      <c r="Y359" s="35"/>
      <c r="Z359" s="35"/>
      <c r="AA359" s="35"/>
      <c r="AB359" s="35"/>
      <c r="AC359" s="35"/>
      <c r="AD359" s="35"/>
      <c r="AE359" s="35"/>
      <c r="AT359" s="18" t="s">
        <v>167</v>
      </c>
      <c r="AU359" s="18" t="s">
        <v>85</v>
      </c>
    </row>
    <row r="360" spans="1:65" s="13" customFormat="1" ht="11.25">
      <c r="B360" s="204"/>
      <c r="C360" s="205"/>
      <c r="D360" s="199" t="s">
        <v>169</v>
      </c>
      <c r="E360" s="206" t="s">
        <v>1</v>
      </c>
      <c r="F360" s="207" t="s">
        <v>6747</v>
      </c>
      <c r="G360" s="205"/>
      <c r="H360" s="208">
        <v>474.12</v>
      </c>
      <c r="I360" s="209"/>
      <c r="J360" s="205"/>
      <c r="K360" s="205"/>
      <c r="L360" s="210"/>
      <c r="M360" s="211"/>
      <c r="N360" s="212"/>
      <c r="O360" s="212"/>
      <c r="P360" s="212"/>
      <c r="Q360" s="212"/>
      <c r="R360" s="212"/>
      <c r="S360" s="212"/>
      <c r="T360" s="213"/>
      <c r="AT360" s="214" t="s">
        <v>169</v>
      </c>
      <c r="AU360" s="214" t="s">
        <v>85</v>
      </c>
      <c r="AV360" s="13" t="s">
        <v>85</v>
      </c>
      <c r="AW360" s="13" t="s">
        <v>32</v>
      </c>
      <c r="AX360" s="13" t="s">
        <v>8</v>
      </c>
      <c r="AY360" s="214" t="s">
        <v>158</v>
      </c>
    </row>
    <row r="361" spans="1:65" s="2" customFormat="1" ht="78" customHeight="1">
      <c r="A361" s="35"/>
      <c r="B361" s="36"/>
      <c r="C361" s="187" t="s">
        <v>463</v>
      </c>
      <c r="D361" s="187" t="s">
        <v>160</v>
      </c>
      <c r="E361" s="188" t="s">
        <v>532</v>
      </c>
      <c r="F361" s="189" t="s">
        <v>533</v>
      </c>
      <c r="G361" s="190" t="s">
        <v>227</v>
      </c>
      <c r="H361" s="191">
        <v>21.69</v>
      </c>
      <c r="I361" s="192"/>
      <c r="J361" s="191">
        <f>ROUND(I361*H361,0)</f>
        <v>0</v>
      </c>
      <c r="K361" s="189" t="s">
        <v>164</v>
      </c>
      <c r="L361" s="40"/>
      <c r="M361" s="193" t="s">
        <v>1</v>
      </c>
      <c r="N361" s="194" t="s">
        <v>41</v>
      </c>
      <c r="O361" s="72"/>
      <c r="P361" s="195">
        <f>O361*H361</f>
        <v>0</v>
      </c>
      <c r="Q361" s="195">
        <v>1.0551600000000001</v>
      </c>
      <c r="R361" s="195">
        <f>Q361*H361</f>
        <v>22.886420400000002</v>
      </c>
      <c r="S361" s="195">
        <v>0</v>
      </c>
      <c r="T361" s="196">
        <f>S361*H361</f>
        <v>0</v>
      </c>
      <c r="U361" s="35"/>
      <c r="V361" s="35"/>
      <c r="W361" s="35"/>
      <c r="X361" s="35"/>
      <c r="Y361" s="35"/>
      <c r="Z361" s="35"/>
      <c r="AA361" s="35"/>
      <c r="AB361" s="35"/>
      <c r="AC361" s="35"/>
      <c r="AD361" s="35"/>
      <c r="AE361" s="35"/>
      <c r="AR361" s="197" t="s">
        <v>165</v>
      </c>
      <c r="AT361" s="197" t="s">
        <v>160</v>
      </c>
      <c r="AU361" s="197" t="s">
        <v>85</v>
      </c>
      <c r="AY361" s="18" t="s">
        <v>158</v>
      </c>
      <c r="BE361" s="198">
        <f>IF(N361="základní",J361,0)</f>
        <v>0</v>
      </c>
      <c r="BF361" s="198">
        <f>IF(N361="snížená",J361,0)</f>
        <v>0</v>
      </c>
      <c r="BG361" s="198">
        <f>IF(N361="zákl. přenesená",J361,0)</f>
        <v>0</v>
      </c>
      <c r="BH361" s="198">
        <f>IF(N361="sníž. přenesená",J361,0)</f>
        <v>0</v>
      </c>
      <c r="BI361" s="198">
        <f>IF(N361="nulová",J361,0)</f>
        <v>0</v>
      </c>
      <c r="BJ361" s="18" t="s">
        <v>8</v>
      </c>
      <c r="BK361" s="198">
        <f>ROUND(I361*H361,0)</f>
        <v>0</v>
      </c>
      <c r="BL361" s="18" t="s">
        <v>165</v>
      </c>
      <c r="BM361" s="197" t="s">
        <v>6755</v>
      </c>
    </row>
    <row r="362" spans="1:65" s="13" customFormat="1" ht="11.25">
      <c r="B362" s="204"/>
      <c r="C362" s="205"/>
      <c r="D362" s="199" t="s">
        <v>169</v>
      </c>
      <c r="E362" s="206" t="s">
        <v>1</v>
      </c>
      <c r="F362" s="207" t="s">
        <v>6756</v>
      </c>
      <c r="G362" s="205"/>
      <c r="H362" s="208">
        <v>21.69</v>
      </c>
      <c r="I362" s="209"/>
      <c r="J362" s="205"/>
      <c r="K362" s="205"/>
      <c r="L362" s="210"/>
      <c r="M362" s="211"/>
      <c r="N362" s="212"/>
      <c r="O362" s="212"/>
      <c r="P362" s="212"/>
      <c r="Q362" s="212"/>
      <c r="R362" s="212"/>
      <c r="S362" s="212"/>
      <c r="T362" s="213"/>
      <c r="AT362" s="214" t="s">
        <v>169</v>
      </c>
      <c r="AU362" s="214" t="s">
        <v>85</v>
      </c>
      <c r="AV362" s="13" t="s">
        <v>85</v>
      </c>
      <c r="AW362" s="13" t="s">
        <v>32</v>
      </c>
      <c r="AX362" s="13" t="s">
        <v>8</v>
      </c>
      <c r="AY362" s="214" t="s">
        <v>158</v>
      </c>
    </row>
    <row r="363" spans="1:65" s="2" customFormat="1" ht="55.5" customHeight="1">
      <c r="A363" s="35"/>
      <c r="B363" s="36"/>
      <c r="C363" s="187" t="s">
        <v>468</v>
      </c>
      <c r="D363" s="187" t="s">
        <v>160</v>
      </c>
      <c r="E363" s="188" t="s">
        <v>537</v>
      </c>
      <c r="F363" s="189" t="s">
        <v>538</v>
      </c>
      <c r="G363" s="190" t="s">
        <v>173</v>
      </c>
      <c r="H363" s="191">
        <v>16.13</v>
      </c>
      <c r="I363" s="192"/>
      <c r="J363" s="191">
        <f>ROUND(I363*H363,0)</f>
        <v>0</v>
      </c>
      <c r="K363" s="189" t="s">
        <v>164</v>
      </c>
      <c r="L363" s="40"/>
      <c r="M363" s="193" t="s">
        <v>1</v>
      </c>
      <c r="N363" s="194" t="s">
        <v>41</v>
      </c>
      <c r="O363" s="72"/>
      <c r="P363" s="195">
        <f>O363*H363</f>
        <v>0</v>
      </c>
      <c r="Q363" s="195">
        <v>2.45336</v>
      </c>
      <c r="R363" s="195">
        <f>Q363*H363</f>
        <v>39.572696799999996</v>
      </c>
      <c r="S363" s="195">
        <v>0</v>
      </c>
      <c r="T363" s="196">
        <f>S363*H363</f>
        <v>0</v>
      </c>
      <c r="U363" s="35"/>
      <c r="V363" s="35"/>
      <c r="W363" s="35"/>
      <c r="X363" s="35"/>
      <c r="Y363" s="35"/>
      <c r="Z363" s="35"/>
      <c r="AA363" s="35"/>
      <c r="AB363" s="35"/>
      <c r="AC363" s="35"/>
      <c r="AD363" s="35"/>
      <c r="AE363" s="35"/>
      <c r="AR363" s="197" t="s">
        <v>165</v>
      </c>
      <c r="AT363" s="197" t="s">
        <v>160</v>
      </c>
      <c r="AU363" s="197" t="s">
        <v>85</v>
      </c>
      <c r="AY363" s="18" t="s">
        <v>158</v>
      </c>
      <c r="BE363" s="198">
        <f>IF(N363="základní",J363,0)</f>
        <v>0</v>
      </c>
      <c r="BF363" s="198">
        <f>IF(N363="snížená",J363,0)</f>
        <v>0</v>
      </c>
      <c r="BG363" s="198">
        <f>IF(N363="zákl. přenesená",J363,0)</f>
        <v>0</v>
      </c>
      <c r="BH363" s="198">
        <f>IF(N363="sníž. přenesená",J363,0)</f>
        <v>0</v>
      </c>
      <c r="BI363" s="198">
        <f>IF(N363="nulová",J363,0)</f>
        <v>0</v>
      </c>
      <c r="BJ363" s="18" t="s">
        <v>8</v>
      </c>
      <c r="BK363" s="198">
        <f>ROUND(I363*H363,0)</f>
        <v>0</v>
      </c>
      <c r="BL363" s="18" t="s">
        <v>165</v>
      </c>
      <c r="BM363" s="197" t="s">
        <v>6757</v>
      </c>
    </row>
    <row r="364" spans="1:65" s="2" customFormat="1" ht="36">
      <c r="A364" s="35"/>
      <c r="B364" s="36"/>
      <c r="C364" s="37"/>
      <c r="D364" s="199" t="s">
        <v>167</v>
      </c>
      <c r="E364" s="37"/>
      <c r="F364" s="200" t="s">
        <v>540</v>
      </c>
      <c r="G364" s="37"/>
      <c r="H364" s="37"/>
      <c r="I364" s="201"/>
      <c r="J364" s="37"/>
      <c r="K364" s="37"/>
      <c r="L364" s="40"/>
      <c r="M364" s="202"/>
      <c r="N364" s="203"/>
      <c r="O364" s="72"/>
      <c r="P364" s="72"/>
      <c r="Q364" s="72"/>
      <c r="R364" s="72"/>
      <c r="S364" s="72"/>
      <c r="T364" s="73"/>
      <c r="U364" s="35"/>
      <c r="V364" s="35"/>
      <c r="W364" s="35"/>
      <c r="X364" s="35"/>
      <c r="Y364" s="35"/>
      <c r="Z364" s="35"/>
      <c r="AA364" s="35"/>
      <c r="AB364" s="35"/>
      <c r="AC364" s="35"/>
      <c r="AD364" s="35"/>
      <c r="AE364" s="35"/>
      <c r="AT364" s="18" t="s">
        <v>167</v>
      </c>
      <c r="AU364" s="18" t="s">
        <v>85</v>
      </c>
    </row>
    <row r="365" spans="1:65" s="14" customFormat="1" ht="11.25">
      <c r="B365" s="215"/>
      <c r="C365" s="216"/>
      <c r="D365" s="199" t="s">
        <v>169</v>
      </c>
      <c r="E365" s="217" t="s">
        <v>1</v>
      </c>
      <c r="F365" s="218" t="s">
        <v>541</v>
      </c>
      <c r="G365" s="216"/>
      <c r="H365" s="217" t="s">
        <v>1</v>
      </c>
      <c r="I365" s="219"/>
      <c r="J365" s="216"/>
      <c r="K365" s="216"/>
      <c r="L365" s="220"/>
      <c r="M365" s="221"/>
      <c r="N365" s="222"/>
      <c r="O365" s="222"/>
      <c r="P365" s="222"/>
      <c r="Q365" s="222"/>
      <c r="R365" s="222"/>
      <c r="S365" s="222"/>
      <c r="T365" s="223"/>
      <c r="AT365" s="224" t="s">
        <v>169</v>
      </c>
      <c r="AU365" s="224" t="s">
        <v>85</v>
      </c>
      <c r="AV365" s="14" t="s">
        <v>8</v>
      </c>
      <c r="AW365" s="14" t="s">
        <v>32</v>
      </c>
      <c r="AX365" s="14" t="s">
        <v>76</v>
      </c>
      <c r="AY365" s="224" t="s">
        <v>158</v>
      </c>
    </row>
    <row r="366" spans="1:65" s="13" customFormat="1" ht="11.25">
      <c r="B366" s="204"/>
      <c r="C366" s="205"/>
      <c r="D366" s="199" t="s">
        <v>169</v>
      </c>
      <c r="E366" s="206" t="s">
        <v>1</v>
      </c>
      <c r="F366" s="207" t="s">
        <v>6758</v>
      </c>
      <c r="G366" s="205"/>
      <c r="H366" s="208">
        <v>7.17</v>
      </c>
      <c r="I366" s="209"/>
      <c r="J366" s="205"/>
      <c r="K366" s="205"/>
      <c r="L366" s="210"/>
      <c r="M366" s="211"/>
      <c r="N366" s="212"/>
      <c r="O366" s="212"/>
      <c r="P366" s="212"/>
      <c r="Q366" s="212"/>
      <c r="R366" s="212"/>
      <c r="S366" s="212"/>
      <c r="T366" s="213"/>
      <c r="AT366" s="214" t="s">
        <v>169</v>
      </c>
      <c r="AU366" s="214" t="s">
        <v>85</v>
      </c>
      <c r="AV366" s="13" t="s">
        <v>85</v>
      </c>
      <c r="AW366" s="13" t="s">
        <v>32</v>
      </c>
      <c r="AX366" s="13" t="s">
        <v>76</v>
      </c>
      <c r="AY366" s="214" t="s">
        <v>158</v>
      </c>
    </row>
    <row r="367" spans="1:65" s="14" customFormat="1" ht="11.25">
      <c r="B367" s="215"/>
      <c r="C367" s="216"/>
      <c r="D367" s="199" t="s">
        <v>169</v>
      </c>
      <c r="E367" s="217" t="s">
        <v>1</v>
      </c>
      <c r="F367" s="218" t="s">
        <v>543</v>
      </c>
      <c r="G367" s="216"/>
      <c r="H367" s="217" t="s">
        <v>1</v>
      </c>
      <c r="I367" s="219"/>
      <c r="J367" s="216"/>
      <c r="K367" s="216"/>
      <c r="L367" s="220"/>
      <c r="M367" s="221"/>
      <c r="N367" s="222"/>
      <c r="O367" s="222"/>
      <c r="P367" s="222"/>
      <c r="Q367" s="222"/>
      <c r="R367" s="222"/>
      <c r="S367" s="222"/>
      <c r="T367" s="223"/>
      <c r="AT367" s="224" t="s">
        <v>169</v>
      </c>
      <c r="AU367" s="224" t="s">
        <v>85</v>
      </c>
      <c r="AV367" s="14" t="s">
        <v>8</v>
      </c>
      <c r="AW367" s="14" t="s">
        <v>32</v>
      </c>
      <c r="AX367" s="14" t="s">
        <v>76</v>
      </c>
      <c r="AY367" s="224" t="s">
        <v>158</v>
      </c>
    </row>
    <row r="368" spans="1:65" s="13" customFormat="1" ht="11.25">
      <c r="B368" s="204"/>
      <c r="C368" s="205"/>
      <c r="D368" s="199" t="s">
        <v>169</v>
      </c>
      <c r="E368" s="206" t="s">
        <v>1</v>
      </c>
      <c r="F368" s="207" t="s">
        <v>6759</v>
      </c>
      <c r="G368" s="205"/>
      <c r="H368" s="208">
        <v>8.9600000000000009</v>
      </c>
      <c r="I368" s="209"/>
      <c r="J368" s="205"/>
      <c r="K368" s="205"/>
      <c r="L368" s="210"/>
      <c r="M368" s="211"/>
      <c r="N368" s="212"/>
      <c r="O368" s="212"/>
      <c r="P368" s="212"/>
      <c r="Q368" s="212"/>
      <c r="R368" s="212"/>
      <c r="S368" s="212"/>
      <c r="T368" s="213"/>
      <c r="AT368" s="214" t="s">
        <v>169</v>
      </c>
      <c r="AU368" s="214" t="s">
        <v>85</v>
      </c>
      <c r="AV368" s="13" t="s">
        <v>85</v>
      </c>
      <c r="AW368" s="13" t="s">
        <v>32</v>
      </c>
      <c r="AX368" s="13" t="s">
        <v>76</v>
      </c>
      <c r="AY368" s="214" t="s">
        <v>158</v>
      </c>
    </row>
    <row r="369" spans="1:65" s="16" customFormat="1" ht="11.25">
      <c r="B369" s="236"/>
      <c r="C369" s="237"/>
      <c r="D369" s="199" t="s">
        <v>169</v>
      </c>
      <c r="E369" s="238" t="s">
        <v>1</v>
      </c>
      <c r="F369" s="239" t="s">
        <v>189</v>
      </c>
      <c r="G369" s="237"/>
      <c r="H369" s="240">
        <v>16.13</v>
      </c>
      <c r="I369" s="241"/>
      <c r="J369" s="237"/>
      <c r="K369" s="237"/>
      <c r="L369" s="242"/>
      <c r="M369" s="243"/>
      <c r="N369" s="244"/>
      <c r="O369" s="244"/>
      <c r="P369" s="244"/>
      <c r="Q369" s="244"/>
      <c r="R369" s="244"/>
      <c r="S369" s="244"/>
      <c r="T369" s="245"/>
      <c r="AT369" s="246" t="s">
        <v>169</v>
      </c>
      <c r="AU369" s="246" t="s">
        <v>85</v>
      </c>
      <c r="AV369" s="16" t="s">
        <v>165</v>
      </c>
      <c r="AW369" s="16" t="s">
        <v>32</v>
      </c>
      <c r="AX369" s="16" t="s">
        <v>8</v>
      </c>
      <c r="AY369" s="246" t="s">
        <v>158</v>
      </c>
    </row>
    <row r="370" spans="1:65" s="2" customFormat="1" ht="36">
      <c r="A370" s="35"/>
      <c r="B370" s="36"/>
      <c r="C370" s="187" t="s">
        <v>473</v>
      </c>
      <c r="D370" s="187" t="s">
        <v>160</v>
      </c>
      <c r="E370" s="188" t="s">
        <v>546</v>
      </c>
      <c r="F370" s="189" t="s">
        <v>547</v>
      </c>
      <c r="G370" s="190" t="s">
        <v>163</v>
      </c>
      <c r="H370" s="191">
        <v>46.59</v>
      </c>
      <c r="I370" s="192"/>
      <c r="J370" s="191">
        <f>ROUND(I370*H370,0)</f>
        <v>0</v>
      </c>
      <c r="K370" s="189" t="s">
        <v>164</v>
      </c>
      <c r="L370" s="40"/>
      <c r="M370" s="193" t="s">
        <v>1</v>
      </c>
      <c r="N370" s="194" t="s">
        <v>41</v>
      </c>
      <c r="O370" s="72"/>
      <c r="P370" s="195">
        <f>O370*H370</f>
        <v>0</v>
      </c>
      <c r="Q370" s="195">
        <v>6.6299999999999996E-3</v>
      </c>
      <c r="R370" s="195">
        <f>Q370*H370</f>
        <v>0.30889169999999999</v>
      </c>
      <c r="S370" s="195">
        <v>0</v>
      </c>
      <c r="T370" s="196">
        <f>S370*H370</f>
        <v>0</v>
      </c>
      <c r="U370" s="35"/>
      <c r="V370" s="35"/>
      <c r="W370" s="35"/>
      <c r="X370" s="35"/>
      <c r="Y370" s="35"/>
      <c r="Z370" s="35"/>
      <c r="AA370" s="35"/>
      <c r="AB370" s="35"/>
      <c r="AC370" s="35"/>
      <c r="AD370" s="35"/>
      <c r="AE370" s="35"/>
      <c r="AR370" s="197" t="s">
        <v>165</v>
      </c>
      <c r="AT370" s="197" t="s">
        <v>160</v>
      </c>
      <c r="AU370" s="197" t="s">
        <v>85</v>
      </c>
      <c r="AY370" s="18" t="s">
        <v>158</v>
      </c>
      <c r="BE370" s="198">
        <f>IF(N370="základní",J370,0)</f>
        <v>0</v>
      </c>
      <c r="BF370" s="198">
        <f>IF(N370="snížená",J370,0)</f>
        <v>0</v>
      </c>
      <c r="BG370" s="198">
        <f>IF(N370="zákl. přenesená",J370,0)</f>
        <v>0</v>
      </c>
      <c r="BH370" s="198">
        <f>IF(N370="sníž. přenesená",J370,0)</f>
        <v>0</v>
      </c>
      <c r="BI370" s="198">
        <f>IF(N370="nulová",J370,0)</f>
        <v>0</v>
      </c>
      <c r="BJ370" s="18" t="s">
        <v>8</v>
      </c>
      <c r="BK370" s="198">
        <f>ROUND(I370*H370,0)</f>
        <v>0</v>
      </c>
      <c r="BL370" s="18" t="s">
        <v>165</v>
      </c>
      <c r="BM370" s="197" t="s">
        <v>6760</v>
      </c>
    </row>
    <row r="371" spans="1:65" s="2" customFormat="1" ht="108">
      <c r="A371" s="35"/>
      <c r="B371" s="36"/>
      <c r="C371" s="37"/>
      <c r="D371" s="199" t="s">
        <v>167</v>
      </c>
      <c r="E371" s="37"/>
      <c r="F371" s="200" t="s">
        <v>549</v>
      </c>
      <c r="G371" s="37"/>
      <c r="H371" s="37"/>
      <c r="I371" s="201"/>
      <c r="J371" s="37"/>
      <c r="K371" s="37"/>
      <c r="L371" s="40"/>
      <c r="M371" s="202"/>
      <c r="N371" s="203"/>
      <c r="O371" s="72"/>
      <c r="P371" s="72"/>
      <c r="Q371" s="72"/>
      <c r="R371" s="72"/>
      <c r="S371" s="72"/>
      <c r="T371" s="73"/>
      <c r="U371" s="35"/>
      <c r="V371" s="35"/>
      <c r="W371" s="35"/>
      <c r="X371" s="35"/>
      <c r="Y371" s="35"/>
      <c r="Z371" s="35"/>
      <c r="AA371" s="35"/>
      <c r="AB371" s="35"/>
      <c r="AC371" s="35"/>
      <c r="AD371" s="35"/>
      <c r="AE371" s="35"/>
      <c r="AT371" s="18" t="s">
        <v>167</v>
      </c>
      <c r="AU371" s="18" t="s">
        <v>85</v>
      </c>
    </row>
    <row r="372" spans="1:65" s="14" customFormat="1" ht="11.25">
      <c r="B372" s="215"/>
      <c r="C372" s="216"/>
      <c r="D372" s="199" t="s">
        <v>169</v>
      </c>
      <c r="E372" s="217" t="s">
        <v>1</v>
      </c>
      <c r="F372" s="218" t="s">
        <v>541</v>
      </c>
      <c r="G372" s="216"/>
      <c r="H372" s="217" t="s">
        <v>1</v>
      </c>
      <c r="I372" s="219"/>
      <c r="J372" s="216"/>
      <c r="K372" s="216"/>
      <c r="L372" s="220"/>
      <c r="M372" s="221"/>
      <c r="N372" s="222"/>
      <c r="O372" s="222"/>
      <c r="P372" s="222"/>
      <c r="Q372" s="222"/>
      <c r="R372" s="222"/>
      <c r="S372" s="222"/>
      <c r="T372" s="223"/>
      <c r="AT372" s="224" t="s">
        <v>169</v>
      </c>
      <c r="AU372" s="224" t="s">
        <v>85</v>
      </c>
      <c r="AV372" s="14" t="s">
        <v>8</v>
      </c>
      <c r="AW372" s="14" t="s">
        <v>32</v>
      </c>
      <c r="AX372" s="14" t="s">
        <v>76</v>
      </c>
      <c r="AY372" s="224" t="s">
        <v>158</v>
      </c>
    </row>
    <row r="373" spans="1:65" s="13" customFormat="1" ht="11.25">
      <c r="B373" s="204"/>
      <c r="C373" s="205"/>
      <c r="D373" s="199" t="s">
        <v>169</v>
      </c>
      <c r="E373" s="206" t="s">
        <v>1</v>
      </c>
      <c r="F373" s="207" t="s">
        <v>6761</v>
      </c>
      <c r="G373" s="205"/>
      <c r="H373" s="208">
        <v>28.67</v>
      </c>
      <c r="I373" s="209"/>
      <c r="J373" s="205"/>
      <c r="K373" s="205"/>
      <c r="L373" s="210"/>
      <c r="M373" s="211"/>
      <c r="N373" s="212"/>
      <c r="O373" s="212"/>
      <c r="P373" s="212"/>
      <c r="Q373" s="212"/>
      <c r="R373" s="212"/>
      <c r="S373" s="212"/>
      <c r="T373" s="213"/>
      <c r="AT373" s="214" t="s">
        <v>169</v>
      </c>
      <c r="AU373" s="214" t="s">
        <v>85</v>
      </c>
      <c r="AV373" s="13" t="s">
        <v>85</v>
      </c>
      <c r="AW373" s="13" t="s">
        <v>32</v>
      </c>
      <c r="AX373" s="13" t="s">
        <v>76</v>
      </c>
      <c r="AY373" s="214" t="s">
        <v>158</v>
      </c>
    </row>
    <row r="374" spans="1:65" s="14" customFormat="1" ht="11.25">
      <c r="B374" s="215"/>
      <c r="C374" s="216"/>
      <c r="D374" s="199" t="s">
        <v>169</v>
      </c>
      <c r="E374" s="217" t="s">
        <v>1</v>
      </c>
      <c r="F374" s="218" t="s">
        <v>543</v>
      </c>
      <c r="G374" s="216"/>
      <c r="H374" s="217" t="s">
        <v>1</v>
      </c>
      <c r="I374" s="219"/>
      <c r="J374" s="216"/>
      <c r="K374" s="216"/>
      <c r="L374" s="220"/>
      <c r="M374" s="221"/>
      <c r="N374" s="222"/>
      <c r="O374" s="222"/>
      <c r="P374" s="222"/>
      <c r="Q374" s="222"/>
      <c r="R374" s="222"/>
      <c r="S374" s="222"/>
      <c r="T374" s="223"/>
      <c r="AT374" s="224" t="s">
        <v>169</v>
      </c>
      <c r="AU374" s="224" t="s">
        <v>85</v>
      </c>
      <c r="AV374" s="14" t="s">
        <v>8</v>
      </c>
      <c r="AW374" s="14" t="s">
        <v>32</v>
      </c>
      <c r="AX374" s="14" t="s">
        <v>76</v>
      </c>
      <c r="AY374" s="224" t="s">
        <v>158</v>
      </c>
    </row>
    <row r="375" spans="1:65" s="13" customFormat="1" ht="11.25">
      <c r="B375" s="204"/>
      <c r="C375" s="205"/>
      <c r="D375" s="199" t="s">
        <v>169</v>
      </c>
      <c r="E375" s="206" t="s">
        <v>1</v>
      </c>
      <c r="F375" s="207" t="s">
        <v>6762</v>
      </c>
      <c r="G375" s="205"/>
      <c r="H375" s="208">
        <v>17.920000000000002</v>
      </c>
      <c r="I375" s="209"/>
      <c r="J375" s="205"/>
      <c r="K375" s="205"/>
      <c r="L375" s="210"/>
      <c r="M375" s="211"/>
      <c r="N375" s="212"/>
      <c r="O375" s="212"/>
      <c r="P375" s="212"/>
      <c r="Q375" s="212"/>
      <c r="R375" s="212"/>
      <c r="S375" s="212"/>
      <c r="T375" s="213"/>
      <c r="AT375" s="214" t="s">
        <v>169</v>
      </c>
      <c r="AU375" s="214" t="s">
        <v>85</v>
      </c>
      <c r="AV375" s="13" t="s">
        <v>85</v>
      </c>
      <c r="AW375" s="13" t="s">
        <v>32</v>
      </c>
      <c r="AX375" s="13" t="s">
        <v>76</v>
      </c>
      <c r="AY375" s="214" t="s">
        <v>158</v>
      </c>
    </row>
    <row r="376" spans="1:65" s="16" customFormat="1" ht="11.25">
      <c r="B376" s="236"/>
      <c r="C376" s="237"/>
      <c r="D376" s="199" t="s">
        <v>169</v>
      </c>
      <c r="E376" s="238" t="s">
        <v>1</v>
      </c>
      <c r="F376" s="239" t="s">
        <v>189</v>
      </c>
      <c r="G376" s="237"/>
      <c r="H376" s="240">
        <v>46.59</v>
      </c>
      <c r="I376" s="241"/>
      <c r="J376" s="237"/>
      <c r="K376" s="237"/>
      <c r="L376" s="242"/>
      <c r="M376" s="243"/>
      <c r="N376" s="244"/>
      <c r="O376" s="244"/>
      <c r="P376" s="244"/>
      <c r="Q376" s="244"/>
      <c r="R376" s="244"/>
      <c r="S376" s="244"/>
      <c r="T376" s="245"/>
      <c r="AT376" s="246" t="s">
        <v>169</v>
      </c>
      <c r="AU376" s="246" t="s">
        <v>85</v>
      </c>
      <c r="AV376" s="16" t="s">
        <v>165</v>
      </c>
      <c r="AW376" s="16" t="s">
        <v>32</v>
      </c>
      <c r="AX376" s="16" t="s">
        <v>8</v>
      </c>
      <c r="AY376" s="246" t="s">
        <v>158</v>
      </c>
    </row>
    <row r="377" spans="1:65" s="2" customFormat="1" ht="36">
      <c r="A377" s="35"/>
      <c r="B377" s="36"/>
      <c r="C377" s="187" t="s">
        <v>478</v>
      </c>
      <c r="D377" s="187" t="s">
        <v>160</v>
      </c>
      <c r="E377" s="188" t="s">
        <v>553</v>
      </c>
      <c r="F377" s="189" t="s">
        <v>554</v>
      </c>
      <c r="G377" s="190" t="s">
        <v>163</v>
      </c>
      <c r="H377" s="191">
        <v>46.59</v>
      </c>
      <c r="I377" s="192"/>
      <c r="J377" s="191">
        <f>ROUND(I377*H377,0)</f>
        <v>0</v>
      </c>
      <c r="K377" s="189" t="s">
        <v>164</v>
      </c>
      <c r="L377" s="40"/>
      <c r="M377" s="193" t="s">
        <v>1</v>
      </c>
      <c r="N377" s="194" t="s">
        <v>41</v>
      </c>
      <c r="O377" s="72"/>
      <c r="P377" s="195">
        <f>O377*H377</f>
        <v>0</v>
      </c>
      <c r="Q377" s="195">
        <v>0</v>
      </c>
      <c r="R377" s="195">
        <f>Q377*H377</f>
        <v>0</v>
      </c>
      <c r="S377" s="195">
        <v>0</v>
      </c>
      <c r="T377" s="196">
        <f>S377*H377</f>
        <v>0</v>
      </c>
      <c r="U377" s="35"/>
      <c r="V377" s="35"/>
      <c r="W377" s="35"/>
      <c r="X377" s="35"/>
      <c r="Y377" s="35"/>
      <c r="Z377" s="35"/>
      <c r="AA377" s="35"/>
      <c r="AB377" s="35"/>
      <c r="AC377" s="35"/>
      <c r="AD377" s="35"/>
      <c r="AE377" s="35"/>
      <c r="AR377" s="197" t="s">
        <v>165</v>
      </c>
      <c r="AT377" s="197" t="s">
        <v>160</v>
      </c>
      <c r="AU377" s="197" t="s">
        <v>85</v>
      </c>
      <c r="AY377" s="18" t="s">
        <v>158</v>
      </c>
      <c r="BE377" s="198">
        <f>IF(N377="základní",J377,0)</f>
        <v>0</v>
      </c>
      <c r="BF377" s="198">
        <f>IF(N377="snížená",J377,0)</f>
        <v>0</v>
      </c>
      <c r="BG377" s="198">
        <f>IF(N377="zákl. přenesená",J377,0)</f>
        <v>0</v>
      </c>
      <c r="BH377" s="198">
        <f>IF(N377="sníž. přenesená",J377,0)</f>
        <v>0</v>
      </c>
      <c r="BI377" s="198">
        <f>IF(N377="nulová",J377,0)</f>
        <v>0</v>
      </c>
      <c r="BJ377" s="18" t="s">
        <v>8</v>
      </c>
      <c r="BK377" s="198">
        <f>ROUND(I377*H377,0)</f>
        <v>0</v>
      </c>
      <c r="BL377" s="18" t="s">
        <v>165</v>
      </c>
      <c r="BM377" s="197" t="s">
        <v>6763</v>
      </c>
    </row>
    <row r="378" spans="1:65" s="2" customFormat="1" ht="108">
      <c r="A378" s="35"/>
      <c r="B378" s="36"/>
      <c r="C378" s="37"/>
      <c r="D378" s="199" t="s">
        <v>167</v>
      </c>
      <c r="E378" s="37"/>
      <c r="F378" s="200" t="s">
        <v>549</v>
      </c>
      <c r="G378" s="37"/>
      <c r="H378" s="37"/>
      <c r="I378" s="201"/>
      <c r="J378" s="37"/>
      <c r="K378" s="37"/>
      <c r="L378" s="40"/>
      <c r="M378" s="202"/>
      <c r="N378" s="203"/>
      <c r="O378" s="72"/>
      <c r="P378" s="72"/>
      <c r="Q378" s="72"/>
      <c r="R378" s="72"/>
      <c r="S378" s="72"/>
      <c r="T378" s="73"/>
      <c r="U378" s="35"/>
      <c r="V378" s="35"/>
      <c r="W378" s="35"/>
      <c r="X378" s="35"/>
      <c r="Y378" s="35"/>
      <c r="Z378" s="35"/>
      <c r="AA378" s="35"/>
      <c r="AB378" s="35"/>
      <c r="AC378" s="35"/>
      <c r="AD378" s="35"/>
      <c r="AE378" s="35"/>
      <c r="AT378" s="18" t="s">
        <v>167</v>
      </c>
      <c r="AU378" s="18" t="s">
        <v>85</v>
      </c>
    </row>
    <row r="379" spans="1:65" s="13" customFormat="1" ht="11.25">
      <c r="B379" s="204"/>
      <c r="C379" s="205"/>
      <c r="D379" s="199" t="s">
        <v>169</v>
      </c>
      <c r="E379" s="206" t="s">
        <v>1</v>
      </c>
      <c r="F379" s="207" t="s">
        <v>6764</v>
      </c>
      <c r="G379" s="205"/>
      <c r="H379" s="208">
        <v>46.59</v>
      </c>
      <c r="I379" s="209"/>
      <c r="J379" s="205"/>
      <c r="K379" s="205"/>
      <c r="L379" s="210"/>
      <c r="M379" s="211"/>
      <c r="N379" s="212"/>
      <c r="O379" s="212"/>
      <c r="P379" s="212"/>
      <c r="Q379" s="212"/>
      <c r="R379" s="212"/>
      <c r="S379" s="212"/>
      <c r="T379" s="213"/>
      <c r="AT379" s="214" t="s">
        <v>169</v>
      </c>
      <c r="AU379" s="214" t="s">
        <v>85</v>
      </c>
      <c r="AV379" s="13" t="s">
        <v>85</v>
      </c>
      <c r="AW379" s="13" t="s">
        <v>32</v>
      </c>
      <c r="AX379" s="13" t="s">
        <v>8</v>
      </c>
      <c r="AY379" s="214" t="s">
        <v>158</v>
      </c>
    </row>
    <row r="380" spans="1:65" s="2" customFormat="1" ht="36">
      <c r="A380" s="35"/>
      <c r="B380" s="36"/>
      <c r="C380" s="187" t="s">
        <v>483</v>
      </c>
      <c r="D380" s="187" t="s">
        <v>160</v>
      </c>
      <c r="E380" s="188" t="s">
        <v>558</v>
      </c>
      <c r="F380" s="189" t="s">
        <v>559</v>
      </c>
      <c r="G380" s="190" t="s">
        <v>163</v>
      </c>
      <c r="H380" s="191">
        <v>46.59</v>
      </c>
      <c r="I380" s="192"/>
      <c r="J380" s="191">
        <f>ROUND(I380*H380,0)</f>
        <v>0</v>
      </c>
      <c r="K380" s="189" t="s">
        <v>164</v>
      </c>
      <c r="L380" s="40"/>
      <c r="M380" s="193" t="s">
        <v>1</v>
      </c>
      <c r="N380" s="194" t="s">
        <v>41</v>
      </c>
      <c r="O380" s="72"/>
      <c r="P380" s="195">
        <f>O380*H380</f>
        <v>0</v>
      </c>
      <c r="Q380" s="195">
        <v>1.34E-3</v>
      </c>
      <c r="R380" s="195">
        <f>Q380*H380</f>
        <v>6.243060000000001E-2</v>
      </c>
      <c r="S380" s="195">
        <v>0</v>
      </c>
      <c r="T380" s="196">
        <f>S380*H380</f>
        <v>0</v>
      </c>
      <c r="U380" s="35"/>
      <c r="V380" s="35"/>
      <c r="W380" s="35"/>
      <c r="X380" s="35"/>
      <c r="Y380" s="35"/>
      <c r="Z380" s="35"/>
      <c r="AA380" s="35"/>
      <c r="AB380" s="35"/>
      <c r="AC380" s="35"/>
      <c r="AD380" s="35"/>
      <c r="AE380" s="35"/>
      <c r="AR380" s="197" t="s">
        <v>165</v>
      </c>
      <c r="AT380" s="197" t="s">
        <v>160</v>
      </c>
      <c r="AU380" s="197" t="s">
        <v>85</v>
      </c>
      <c r="AY380" s="18" t="s">
        <v>158</v>
      </c>
      <c r="BE380" s="198">
        <f>IF(N380="základní",J380,0)</f>
        <v>0</v>
      </c>
      <c r="BF380" s="198">
        <f>IF(N380="snížená",J380,0)</f>
        <v>0</v>
      </c>
      <c r="BG380" s="198">
        <f>IF(N380="zákl. přenesená",J380,0)</f>
        <v>0</v>
      </c>
      <c r="BH380" s="198">
        <f>IF(N380="sníž. přenesená",J380,0)</f>
        <v>0</v>
      </c>
      <c r="BI380" s="198">
        <f>IF(N380="nulová",J380,0)</f>
        <v>0</v>
      </c>
      <c r="BJ380" s="18" t="s">
        <v>8</v>
      </c>
      <c r="BK380" s="198">
        <f>ROUND(I380*H380,0)</f>
        <v>0</v>
      </c>
      <c r="BL380" s="18" t="s">
        <v>165</v>
      </c>
      <c r="BM380" s="197" t="s">
        <v>6765</v>
      </c>
    </row>
    <row r="381" spans="1:65" s="2" customFormat="1" ht="36">
      <c r="A381" s="35"/>
      <c r="B381" s="36"/>
      <c r="C381" s="37"/>
      <c r="D381" s="199" t="s">
        <v>167</v>
      </c>
      <c r="E381" s="37"/>
      <c r="F381" s="200" t="s">
        <v>561</v>
      </c>
      <c r="G381" s="37"/>
      <c r="H381" s="37"/>
      <c r="I381" s="201"/>
      <c r="J381" s="37"/>
      <c r="K381" s="37"/>
      <c r="L381" s="40"/>
      <c r="M381" s="202"/>
      <c r="N381" s="203"/>
      <c r="O381" s="72"/>
      <c r="P381" s="72"/>
      <c r="Q381" s="72"/>
      <c r="R381" s="72"/>
      <c r="S381" s="72"/>
      <c r="T381" s="73"/>
      <c r="U381" s="35"/>
      <c r="V381" s="35"/>
      <c r="W381" s="35"/>
      <c r="X381" s="35"/>
      <c r="Y381" s="35"/>
      <c r="Z381" s="35"/>
      <c r="AA381" s="35"/>
      <c r="AB381" s="35"/>
      <c r="AC381" s="35"/>
      <c r="AD381" s="35"/>
      <c r="AE381" s="35"/>
      <c r="AT381" s="18" t="s">
        <v>167</v>
      </c>
      <c r="AU381" s="18" t="s">
        <v>85</v>
      </c>
    </row>
    <row r="382" spans="1:65" s="13" customFormat="1" ht="11.25">
      <c r="B382" s="204"/>
      <c r="C382" s="205"/>
      <c r="D382" s="199" t="s">
        <v>169</v>
      </c>
      <c r="E382" s="206" t="s">
        <v>1</v>
      </c>
      <c r="F382" s="207" t="s">
        <v>6764</v>
      </c>
      <c r="G382" s="205"/>
      <c r="H382" s="208">
        <v>46.59</v>
      </c>
      <c r="I382" s="209"/>
      <c r="J382" s="205"/>
      <c r="K382" s="205"/>
      <c r="L382" s="210"/>
      <c r="M382" s="211"/>
      <c r="N382" s="212"/>
      <c r="O382" s="212"/>
      <c r="P382" s="212"/>
      <c r="Q382" s="212"/>
      <c r="R382" s="212"/>
      <c r="S382" s="212"/>
      <c r="T382" s="213"/>
      <c r="AT382" s="214" t="s">
        <v>169</v>
      </c>
      <c r="AU382" s="214" t="s">
        <v>85</v>
      </c>
      <c r="AV382" s="13" t="s">
        <v>85</v>
      </c>
      <c r="AW382" s="13" t="s">
        <v>32</v>
      </c>
      <c r="AX382" s="13" t="s">
        <v>8</v>
      </c>
      <c r="AY382" s="214" t="s">
        <v>158</v>
      </c>
    </row>
    <row r="383" spans="1:65" s="2" customFormat="1" ht="36">
      <c r="A383" s="35"/>
      <c r="B383" s="36"/>
      <c r="C383" s="187" t="s">
        <v>489</v>
      </c>
      <c r="D383" s="187" t="s">
        <v>160</v>
      </c>
      <c r="E383" s="188" t="s">
        <v>563</v>
      </c>
      <c r="F383" s="189" t="s">
        <v>564</v>
      </c>
      <c r="G383" s="190" t="s">
        <v>163</v>
      </c>
      <c r="H383" s="191">
        <v>46.59</v>
      </c>
      <c r="I383" s="192"/>
      <c r="J383" s="191">
        <f>ROUND(I383*H383,0)</f>
        <v>0</v>
      </c>
      <c r="K383" s="189" t="s">
        <v>164</v>
      </c>
      <c r="L383" s="40"/>
      <c r="M383" s="193" t="s">
        <v>1</v>
      </c>
      <c r="N383" s="194" t="s">
        <v>41</v>
      </c>
      <c r="O383" s="72"/>
      <c r="P383" s="195">
        <f>O383*H383</f>
        <v>0</v>
      </c>
      <c r="Q383" s="195">
        <v>0</v>
      </c>
      <c r="R383" s="195">
        <f>Q383*H383</f>
        <v>0</v>
      </c>
      <c r="S383" s="195">
        <v>0</v>
      </c>
      <c r="T383" s="196">
        <f>S383*H383</f>
        <v>0</v>
      </c>
      <c r="U383" s="35"/>
      <c r="V383" s="35"/>
      <c r="W383" s="35"/>
      <c r="X383" s="35"/>
      <c r="Y383" s="35"/>
      <c r="Z383" s="35"/>
      <c r="AA383" s="35"/>
      <c r="AB383" s="35"/>
      <c r="AC383" s="35"/>
      <c r="AD383" s="35"/>
      <c r="AE383" s="35"/>
      <c r="AR383" s="197" t="s">
        <v>165</v>
      </c>
      <c r="AT383" s="197" t="s">
        <v>160</v>
      </c>
      <c r="AU383" s="197" t="s">
        <v>85</v>
      </c>
      <c r="AY383" s="18" t="s">
        <v>158</v>
      </c>
      <c r="BE383" s="198">
        <f>IF(N383="základní",J383,0)</f>
        <v>0</v>
      </c>
      <c r="BF383" s="198">
        <f>IF(N383="snížená",J383,0)</f>
        <v>0</v>
      </c>
      <c r="BG383" s="198">
        <f>IF(N383="zákl. přenesená",J383,0)</f>
        <v>0</v>
      </c>
      <c r="BH383" s="198">
        <f>IF(N383="sníž. přenesená",J383,0)</f>
        <v>0</v>
      </c>
      <c r="BI383" s="198">
        <f>IF(N383="nulová",J383,0)</f>
        <v>0</v>
      </c>
      <c r="BJ383" s="18" t="s">
        <v>8</v>
      </c>
      <c r="BK383" s="198">
        <f>ROUND(I383*H383,0)</f>
        <v>0</v>
      </c>
      <c r="BL383" s="18" t="s">
        <v>165</v>
      </c>
      <c r="BM383" s="197" t="s">
        <v>6766</v>
      </c>
    </row>
    <row r="384" spans="1:65" s="2" customFormat="1" ht="36">
      <c r="A384" s="35"/>
      <c r="B384" s="36"/>
      <c r="C384" s="37"/>
      <c r="D384" s="199" t="s">
        <v>167</v>
      </c>
      <c r="E384" s="37"/>
      <c r="F384" s="200" t="s">
        <v>561</v>
      </c>
      <c r="G384" s="37"/>
      <c r="H384" s="37"/>
      <c r="I384" s="201"/>
      <c r="J384" s="37"/>
      <c r="K384" s="37"/>
      <c r="L384" s="40"/>
      <c r="M384" s="202"/>
      <c r="N384" s="203"/>
      <c r="O384" s="72"/>
      <c r="P384" s="72"/>
      <c r="Q384" s="72"/>
      <c r="R384" s="72"/>
      <c r="S384" s="72"/>
      <c r="T384" s="73"/>
      <c r="U384" s="35"/>
      <c r="V384" s="35"/>
      <c r="W384" s="35"/>
      <c r="X384" s="35"/>
      <c r="Y384" s="35"/>
      <c r="Z384" s="35"/>
      <c r="AA384" s="35"/>
      <c r="AB384" s="35"/>
      <c r="AC384" s="35"/>
      <c r="AD384" s="35"/>
      <c r="AE384" s="35"/>
      <c r="AT384" s="18" t="s">
        <v>167</v>
      </c>
      <c r="AU384" s="18" t="s">
        <v>85</v>
      </c>
    </row>
    <row r="385" spans="1:65" s="13" customFormat="1" ht="11.25">
      <c r="B385" s="204"/>
      <c r="C385" s="205"/>
      <c r="D385" s="199" t="s">
        <v>169</v>
      </c>
      <c r="E385" s="206" t="s">
        <v>1</v>
      </c>
      <c r="F385" s="207" t="s">
        <v>6764</v>
      </c>
      <c r="G385" s="205"/>
      <c r="H385" s="208">
        <v>46.59</v>
      </c>
      <c r="I385" s="209"/>
      <c r="J385" s="205"/>
      <c r="K385" s="205"/>
      <c r="L385" s="210"/>
      <c r="M385" s="211"/>
      <c r="N385" s="212"/>
      <c r="O385" s="212"/>
      <c r="P385" s="212"/>
      <c r="Q385" s="212"/>
      <c r="R385" s="212"/>
      <c r="S385" s="212"/>
      <c r="T385" s="213"/>
      <c r="AT385" s="214" t="s">
        <v>169</v>
      </c>
      <c r="AU385" s="214" t="s">
        <v>85</v>
      </c>
      <c r="AV385" s="13" t="s">
        <v>85</v>
      </c>
      <c r="AW385" s="13" t="s">
        <v>32</v>
      </c>
      <c r="AX385" s="13" t="s">
        <v>8</v>
      </c>
      <c r="AY385" s="214" t="s">
        <v>158</v>
      </c>
    </row>
    <row r="386" spans="1:65" s="2" customFormat="1" ht="66.75" customHeight="1">
      <c r="A386" s="35"/>
      <c r="B386" s="36"/>
      <c r="C386" s="187" t="s">
        <v>495</v>
      </c>
      <c r="D386" s="187" t="s">
        <v>160</v>
      </c>
      <c r="E386" s="188" t="s">
        <v>577</v>
      </c>
      <c r="F386" s="189" t="s">
        <v>578</v>
      </c>
      <c r="G386" s="190" t="s">
        <v>227</v>
      </c>
      <c r="H386" s="191">
        <v>3.12</v>
      </c>
      <c r="I386" s="192"/>
      <c r="J386" s="191">
        <f>ROUND(I386*H386,0)</f>
        <v>0</v>
      </c>
      <c r="K386" s="189" t="s">
        <v>164</v>
      </c>
      <c r="L386" s="40"/>
      <c r="M386" s="193" t="s">
        <v>1</v>
      </c>
      <c r="N386" s="194" t="s">
        <v>41</v>
      </c>
      <c r="O386" s="72"/>
      <c r="P386" s="195">
        <f>O386*H386</f>
        <v>0</v>
      </c>
      <c r="Q386" s="195">
        <v>1.05464</v>
      </c>
      <c r="R386" s="195">
        <f>Q386*H386</f>
        <v>3.2904768</v>
      </c>
      <c r="S386" s="195">
        <v>0</v>
      </c>
      <c r="T386" s="196">
        <f>S386*H386</f>
        <v>0</v>
      </c>
      <c r="U386" s="35"/>
      <c r="V386" s="35"/>
      <c r="W386" s="35"/>
      <c r="X386" s="35"/>
      <c r="Y386" s="35"/>
      <c r="Z386" s="35"/>
      <c r="AA386" s="35"/>
      <c r="AB386" s="35"/>
      <c r="AC386" s="35"/>
      <c r="AD386" s="35"/>
      <c r="AE386" s="35"/>
      <c r="AR386" s="197" t="s">
        <v>165</v>
      </c>
      <c r="AT386" s="197" t="s">
        <v>160</v>
      </c>
      <c r="AU386" s="197" t="s">
        <v>85</v>
      </c>
      <c r="AY386" s="18" t="s">
        <v>158</v>
      </c>
      <c r="BE386" s="198">
        <f>IF(N386="základní",J386,0)</f>
        <v>0</v>
      </c>
      <c r="BF386" s="198">
        <f>IF(N386="snížená",J386,0)</f>
        <v>0</v>
      </c>
      <c r="BG386" s="198">
        <f>IF(N386="zákl. přenesená",J386,0)</f>
        <v>0</v>
      </c>
      <c r="BH386" s="198">
        <f>IF(N386="sníž. přenesená",J386,0)</f>
        <v>0</v>
      </c>
      <c r="BI386" s="198">
        <f>IF(N386="nulová",J386,0)</f>
        <v>0</v>
      </c>
      <c r="BJ386" s="18" t="s">
        <v>8</v>
      </c>
      <c r="BK386" s="198">
        <f>ROUND(I386*H386,0)</f>
        <v>0</v>
      </c>
      <c r="BL386" s="18" t="s">
        <v>165</v>
      </c>
      <c r="BM386" s="197" t="s">
        <v>6767</v>
      </c>
    </row>
    <row r="387" spans="1:65" s="13" customFormat="1" ht="11.25">
      <c r="B387" s="204"/>
      <c r="C387" s="205"/>
      <c r="D387" s="199" t="s">
        <v>169</v>
      </c>
      <c r="E387" s="206" t="s">
        <v>1</v>
      </c>
      <c r="F387" s="207" t="s">
        <v>6768</v>
      </c>
      <c r="G387" s="205"/>
      <c r="H387" s="208">
        <v>3.12</v>
      </c>
      <c r="I387" s="209"/>
      <c r="J387" s="205"/>
      <c r="K387" s="205"/>
      <c r="L387" s="210"/>
      <c r="M387" s="211"/>
      <c r="N387" s="212"/>
      <c r="O387" s="212"/>
      <c r="P387" s="212"/>
      <c r="Q387" s="212"/>
      <c r="R387" s="212"/>
      <c r="S387" s="212"/>
      <c r="T387" s="213"/>
      <c r="AT387" s="214" t="s">
        <v>169</v>
      </c>
      <c r="AU387" s="214" t="s">
        <v>85</v>
      </c>
      <c r="AV387" s="13" t="s">
        <v>85</v>
      </c>
      <c r="AW387" s="13" t="s">
        <v>32</v>
      </c>
      <c r="AX387" s="13" t="s">
        <v>8</v>
      </c>
      <c r="AY387" s="214" t="s">
        <v>158</v>
      </c>
    </row>
    <row r="388" spans="1:65" s="2" customFormat="1" ht="36">
      <c r="A388" s="35"/>
      <c r="B388" s="36"/>
      <c r="C388" s="187" t="s">
        <v>501</v>
      </c>
      <c r="D388" s="187" t="s">
        <v>160</v>
      </c>
      <c r="E388" s="188" t="s">
        <v>6769</v>
      </c>
      <c r="F388" s="189" t="s">
        <v>6770</v>
      </c>
      <c r="G388" s="190" t="s">
        <v>227</v>
      </c>
      <c r="H388" s="191">
        <v>0.39</v>
      </c>
      <c r="I388" s="192"/>
      <c r="J388" s="191">
        <f>ROUND(I388*H388,0)</f>
        <v>0</v>
      </c>
      <c r="K388" s="189" t="s">
        <v>164</v>
      </c>
      <c r="L388" s="40"/>
      <c r="M388" s="193" t="s">
        <v>1</v>
      </c>
      <c r="N388" s="194" t="s">
        <v>41</v>
      </c>
      <c r="O388" s="72"/>
      <c r="P388" s="195">
        <f>O388*H388</f>
        <v>0</v>
      </c>
      <c r="Q388" s="195">
        <v>1.7090000000000001E-2</v>
      </c>
      <c r="R388" s="195">
        <f>Q388*H388</f>
        <v>6.6651000000000011E-3</v>
      </c>
      <c r="S388" s="195">
        <v>0</v>
      </c>
      <c r="T388" s="196">
        <f>S388*H388</f>
        <v>0</v>
      </c>
      <c r="U388" s="35"/>
      <c r="V388" s="35"/>
      <c r="W388" s="35"/>
      <c r="X388" s="35"/>
      <c r="Y388" s="35"/>
      <c r="Z388" s="35"/>
      <c r="AA388" s="35"/>
      <c r="AB388" s="35"/>
      <c r="AC388" s="35"/>
      <c r="AD388" s="35"/>
      <c r="AE388" s="35"/>
      <c r="AR388" s="197" t="s">
        <v>165</v>
      </c>
      <c r="AT388" s="197" t="s">
        <v>160</v>
      </c>
      <c r="AU388" s="197" t="s">
        <v>85</v>
      </c>
      <c r="AY388" s="18" t="s">
        <v>158</v>
      </c>
      <c r="BE388" s="198">
        <f>IF(N388="základní",J388,0)</f>
        <v>0</v>
      </c>
      <c r="BF388" s="198">
        <f>IF(N388="snížená",J388,0)</f>
        <v>0</v>
      </c>
      <c r="BG388" s="198">
        <f>IF(N388="zákl. přenesená",J388,0)</f>
        <v>0</v>
      </c>
      <c r="BH388" s="198">
        <f>IF(N388="sníž. přenesená",J388,0)</f>
        <v>0</v>
      </c>
      <c r="BI388" s="198">
        <f>IF(N388="nulová",J388,0)</f>
        <v>0</v>
      </c>
      <c r="BJ388" s="18" t="s">
        <v>8</v>
      </c>
      <c r="BK388" s="198">
        <f>ROUND(I388*H388,0)</f>
        <v>0</v>
      </c>
      <c r="BL388" s="18" t="s">
        <v>165</v>
      </c>
      <c r="BM388" s="197" t="s">
        <v>6771</v>
      </c>
    </row>
    <row r="389" spans="1:65" s="2" customFormat="1" ht="54">
      <c r="A389" s="35"/>
      <c r="B389" s="36"/>
      <c r="C389" s="37"/>
      <c r="D389" s="199" t="s">
        <v>167</v>
      </c>
      <c r="E389" s="37"/>
      <c r="F389" s="200" t="s">
        <v>6772</v>
      </c>
      <c r="G389" s="37"/>
      <c r="H389" s="37"/>
      <c r="I389" s="201"/>
      <c r="J389" s="37"/>
      <c r="K389" s="37"/>
      <c r="L389" s="40"/>
      <c r="M389" s="202"/>
      <c r="N389" s="203"/>
      <c r="O389" s="72"/>
      <c r="P389" s="72"/>
      <c r="Q389" s="72"/>
      <c r="R389" s="72"/>
      <c r="S389" s="72"/>
      <c r="T389" s="73"/>
      <c r="U389" s="35"/>
      <c r="V389" s="35"/>
      <c r="W389" s="35"/>
      <c r="X389" s="35"/>
      <c r="Y389" s="35"/>
      <c r="Z389" s="35"/>
      <c r="AA389" s="35"/>
      <c r="AB389" s="35"/>
      <c r="AC389" s="35"/>
      <c r="AD389" s="35"/>
      <c r="AE389" s="35"/>
      <c r="AT389" s="18" t="s">
        <v>167</v>
      </c>
      <c r="AU389" s="18" t="s">
        <v>85</v>
      </c>
    </row>
    <row r="390" spans="1:65" s="13" customFormat="1" ht="11.25">
      <c r="B390" s="204"/>
      <c r="C390" s="205"/>
      <c r="D390" s="199" t="s">
        <v>169</v>
      </c>
      <c r="E390" s="206" t="s">
        <v>1</v>
      </c>
      <c r="F390" s="207" t="s">
        <v>6773</v>
      </c>
      <c r="G390" s="205"/>
      <c r="H390" s="208">
        <v>0.23</v>
      </c>
      <c r="I390" s="209"/>
      <c r="J390" s="205"/>
      <c r="K390" s="205"/>
      <c r="L390" s="210"/>
      <c r="M390" s="211"/>
      <c r="N390" s="212"/>
      <c r="O390" s="212"/>
      <c r="P390" s="212"/>
      <c r="Q390" s="212"/>
      <c r="R390" s="212"/>
      <c r="S390" s="212"/>
      <c r="T390" s="213"/>
      <c r="AT390" s="214" t="s">
        <v>169</v>
      </c>
      <c r="AU390" s="214" t="s">
        <v>85</v>
      </c>
      <c r="AV390" s="13" t="s">
        <v>85</v>
      </c>
      <c r="AW390" s="13" t="s">
        <v>32</v>
      </c>
      <c r="AX390" s="13" t="s">
        <v>76</v>
      </c>
      <c r="AY390" s="214" t="s">
        <v>158</v>
      </c>
    </row>
    <row r="391" spans="1:65" s="13" customFormat="1" ht="11.25">
      <c r="B391" s="204"/>
      <c r="C391" s="205"/>
      <c r="D391" s="199" t="s">
        <v>169</v>
      </c>
      <c r="E391" s="206" t="s">
        <v>1</v>
      </c>
      <c r="F391" s="207" t="s">
        <v>6774</v>
      </c>
      <c r="G391" s="205"/>
      <c r="H391" s="208">
        <v>7.0000000000000007E-2</v>
      </c>
      <c r="I391" s="209"/>
      <c r="J391" s="205"/>
      <c r="K391" s="205"/>
      <c r="L391" s="210"/>
      <c r="M391" s="211"/>
      <c r="N391" s="212"/>
      <c r="O391" s="212"/>
      <c r="P391" s="212"/>
      <c r="Q391" s="212"/>
      <c r="R391" s="212"/>
      <c r="S391" s="212"/>
      <c r="T391" s="213"/>
      <c r="AT391" s="214" t="s">
        <v>169</v>
      </c>
      <c r="AU391" s="214" t="s">
        <v>85</v>
      </c>
      <c r="AV391" s="13" t="s">
        <v>85</v>
      </c>
      <c r="AW391" s="13" t="s">
        <v>32</v>
      </c>
      <c r="AX391" s="13" t="s">
        <v>76</v>
      </c>
      <c r="AY391" s="214" t="s">
        <v>158</v>
      </c>
    </row>
    <row r="392" spans="1:65" s="13" customFormat="1" ht="11.25">
      <c r="B392" s="204"/>
      <c r="C392" s="205"/>
      <c r="D392" s="199" t="s">
        <v>169</v>
      </c>
      <c r="E392" s="206" t="s">
        <v>1</v>
      </c>
      <c r="F392" s="207" t="s">
        <v>6775</v>
      </c>
      <c r="G392" s="205"/>
      <c r="H392" s="208">
        <v>0.09</v>
      </c>
      <c r="I392" s="209"/>
      <c r="J392" s="205"/>
      <c r="K392" s="205"/>
      <c r="L392" s="210"/>
      <c r="M392" s="211"/>
      <c r="N392" s="212"/>
      <c r="O392" s="212"/>
      <c r="P392" s="212"/>
      <c r="Q392" s="212"/>
      <c r="R392" s="212"/>
      <c r="S392" s="212"/>
      <c r="T392" s="213"/>
      <c r="AT392" s="214" t="s">
        <v>169</v>
      </c>
      <c r="AU392" s="214" t="s">
        <v>85</v>
      </c>
      <c r="AV392" s="13" t="s">
        <v>85</v>
      </c>
      <c r="AW392" s="13" t="s">
        <v>32</v>
      </c>
      <c r="AX392" s="13" t="s">
        <v>76</v>
      </c>
      <c r="AY392" s="214" t="s">
        <v>158</v>
      </c>
    </row>
    <row r="393" spans="1:65" s="16" customFormat="1" ht="11.25">
      <c r="B393" s="236"/>
      <c r="C393" s="237"/>
      <c r="D393" s="199" t="s">
        <v>169</v>
      </c>
      <c r="E393" s="238" t="s">
        <v>1</v>
      </c>
      <c r="F393" s="239" t="s">
        <v>189</v>
      </c>
      <c r="G393" s="237"/>
      <c r="H393" s="240">
        <v>0.39</v>
      </c>
      <c r="I393" s="241"/>
      <c r="J393" s="237"/>
      <c r="K393" s="237"/>
      <c r="L393" s="242"/>
      <c r="M393" s="243"/>
      <c r="N393" s="244"/>
      <c r="O393" s="244"/>
      <c r="P393" s="244"/>
      <c r="Q393" s="244"/>
      <c r="R393" s="244"/>
      <c r="S393" s="244"/>
      <c r="T393" s="245"/>
      <c r="AT393" s="246" t="s">
        <v>169</v>
      </c>
      <c r="AU393" s="246" t="s">
        <v>85</v>
      </c>
      <c r="AV393" s="16" t="s">
        <v>165</v>
      </c>
      <c r="AW393" s="16" t="s">
        <v>32</v>
      </c>
      <c r="AX393" s="16" t="s">
        <v>8</v>
      </c>
      <c r="AY393" s="246" t="s">
        <v>158</v>
      </c>
    </row>
    <row r="394" spans="1:65" s="2" customFormat="1" ht="16.5" customHeight="1">
      <c r="A394" s="35"/>
      <c r="B394" s="36"/>
      <c r="C394" s="247" t="s">
        <v>510</v>
      </c>
      <c r="D394" s="247" t="s">
        <v>250</v>
      </c>
      <c r="E394" s="248" t="s">
        <v>6776</v>
      </c>
      <c r="F394" s="249" t="s">
        <v>6777</v>
      </c>
      <c r="G394" s="250" t="s">
        <v>227</v>
      </c>
      <c r="H394" s="251">
        <v>0.23</v>
      </c>
      <c r="I394" s="252"/>
      <c r="J394" s="251">
        <f>ROUND(I394*H394,0)</f>
        <v>0</v>
      </c>
      <c r="K394" s="249" t="s">
        <v>164</v>
      </c>
      <c r="L394" s="253"/>
      <c r="M394" s="254" t="s">
        <v>1</v>
      </c>
      <c r="N394" s="255" t="s">
        <v>41</v>
      </c>
      <c r="O394" s="72"/>
      <c r="P394" s="195">
        <f>O394*H394</f>
        <v>0</v>
      </c>
      <c r="Q394" s="195">
        <v>1</v>
      </c>
      <c r="R394" s="195">
        <f>Q394*H394</f>
        <v>0.23</v>
      </c>
      <c r="S394" s="195">
        <v>0</v>
      </c>
      <c r="T394" s="196">
        <f>S394*H394</f>
        <v>0</v>
      </c>
      <c r="U394" s="35"/>
      <c r="V394" s="35"/>
      <c r="W394" s="35"/>
      <c r="X394" s="35"/>
      <c r="Y394" s="35"/>
      <c r="Z394" s="35"/>
      <c r="AA394" s="35"/>
      <c r="AB394" s="35"/>
      <c r="AC394" s="35"/>
      <c r="AD394" s="35"/>
      <c r="AE394" s="35"/>
      <c r="AR394" s="197" t="s">
        <v>224</v>
      </c>
      <c r="AT394" s="197" t="s">
        <v>250</v>
      </c>
      <c r="AU394" s="197" t="s">
        <v>85</v>
      </c>
      <c r="AY394" s="18" t="s">
        <v>158</v>
      </c>
      <c r="BE394" s="198">
        <f>IF(N394="základní",J394,0)</f>
        <v>0</v>
      </c>
      <c r="BF394" s="198">
        <f>IF(N394="snížená",J394,0)</f>
        <v>0</v>
      </c>
      <c r="BG394" s="198">
        <f>IF(N394="zákl. přenesená",J394,0)</f>
        <v>0</v>
      </c>
      <c r="BH394" s="198">
        <f>IF(N394="sníž. přenesená",J394,0)</f>
        <v>0</v>
      </c>
      <c r="BI394" s="198">
        <f>IF(N394="nulová",J394,0)</f>
        <v>0</v>
      </c>
      <c r="BJ394" s="18" t="s">
        <v>8</v>
      </c>
      <c r="BK394" s="198">
        <f>ROUND(I394*H394,0)</f>
        <v>0</v>
      </c>
      <c r="BL394" s="18" t="s">
        <v>165</v>
      </c>
      <c r="BM394" s="197" t="s">
        <v>6778</v>
      </c>
    </row>
    <row r="395" spans="1:65" s="13" customFormat="1" ht="11.25">
      <c r="B395" s="204"/>
      <c r="C395" s="205"/>
      <c r="D395" s="199" t="s">
        <v>169</v>
      </c>
      <c r="E395" s="206" t="s">
        <v>1</v>
      </c>
      <c r="F395" s="207" t="s">
        <v>6773</v>
      </c>
      <c r="G395" s="205"/>
      <c r="H395" s="208">
        <v>0.23</v>
      </c>
      <c r="I395" s="209"/>
      <c r="J395" s="205"/>
      <c r="K395" s="205"/>
      <c r="L395" s="210"/>
      <c r="M395" s="211"/>
      <c r="N395" s="212"/>
      <c r="O395" s="212"/>
      <c r="P395" s="212"/>
      <c r="Q395" s="212"/>
      <c r="R395" s="212"/>
      <c r="S395" s="212"/>
      <c r="T395" s="213"/>
      <c r="AT395" s="214" t="s">
        <v>169</v>
      </c>
      <c r="AU395" s="214" t="s">
        <v>85</v>
      </c>
      <c r="AV395" s="13" t="s">
        <v>85</v>
      </c>
      <c r="AW395" s="13" t="s">
        <v>32</v>
      </c>
      <c r="AX395" s="13" t="s">
        <v>8</v>
      </c>
      <c r="AY395" s="214" t="s">
        <v>158</v>
      </c>
    </row>
    <row r="396" spans="1:65" s="2" customFormat="1" ht="16.5" customHeight="1">
      <c r="A396" s="35"/>
      <c r="B396" s="36"/>
      <c r="C396" s="247" t="s">
        <v>517</v>
      </c>
      <c r="D396" s="247" t="s">
        <v>250</v>
      </c>
      <c r="E396" s="248" t="s">
        <v>6779</v>
      </c>
      <c r="F396" s="249" t="s">
        <v>6780</v>
      </c>
      <c r="G396" s="250" t="s">
        <v>227</v>
      </c>
      <c r="H396" s="251">
        <v>7.0000000000000007E-2</v>
      </c>
      <c r="I396" s="252"/>
      <c r="J396" s="251">
        <f>ROUND(I396*H396,0)</f>
        <v>0</v>
      </c>
      <c r="K396" s="249" t="s">
        <v>164</v>
      </c>
      <c r="L396" s="253"/>
      <c r="M396" s="254" t="s">
        <v>1</v>
      </c>
      <c r="N396" s="255" t="s">
        <v>41</v>
      </c>
      <c r="O396" s="72"/>
      <c r="P396" s="195">
        <f>O396*H396</f>
        <v>0</v>
      </c>
      <c r="Q396" s="195">
        <v>1</v>
      </c>
      <c r="R396" s="195">
        <f>Q396*H396</f>
        <v>7.0000000000000007E-2</v>
      </c>
      <c r="S396" s="195">
        <v>0</v>
      </c>
      <c r="T396" s="196">
        <f>S396*H396</f>
        <v>0</v>
      </c>
      <c r="U396" s="35"/>
      <c r="V396" s="35"/>
      <c r="W396" s="35"/>
      <c r="X396" s="35"/>
      <c r="Y396" s="35"/>
      <c r="Z396" s="35"/>
      <c r="AA396" s="35"/>
      <c r="AB396" s="35"/>
      <c r="AC396" s="35"/>
      <c r="AD396" s="35"/>
      <c r="AE396" s="35"/>
      <c r="AR396" s="197" t="s">
        <v>224</v>
      </c>
      <c r="AT396" s="197" t="s">
        <v>250</v>
      </c>
      <c r="AU396" s="197" t="s">
        <v>85</v>
      </c>
      <c r="AY396" s="18" t="s">
        <v>158</v>
      </c>
      <c r="BE396" s="198">
        <f>IF(N396="základní",J396,0)</f>
        <v>0</v>
      </c>
      <c r="BF396" s="198">
        <f>IF(N396="snížená",J396,0)</f>
        <v>0</v>
      </c>
      <c r="BG396" s="198">
        <f>IF(N396="zákl. přenesená",J396,0)</f>
        <v>0</v>
      </c>
      <c r="BH396" s="198">
        <f>IF(N396="sníž. přenesená",J396,0)</f>
        <v>0</v>
      </c>
      <c r="BI396" s="198">
        <f>IF(N396="nulová",J396,0)</f>
        <v>0</v>
      </c>
      <c r="BJ396" s="18" t="s">
        <v>8</v>
      </c>
      <c r="BK396" s="198">
        <f>ROUND(I396*H396,0)</f>
        <v>0</v>
      </c>
      <c r="BL396" s="18" t="s">
        <v>165</v>
      </c>
      <c r="BM396" s="197" t="s">
        <v>6781</v>
      </c>
    </row>
    <row r="397" spans="1:65" s="13" customFormat="1" ht="11.25">
      <c r="B397" s="204"/>
      <c r="C397" s="205"/>
      <c r="D397" s="199" t="s">
        <v>169</v>
      </c>
      <c r="E397" s="206" t="s">
        <v>1</v>
      </c>
      <c r="F397" s="207" t="s">
        <v>6774</v>
      </c>
      <c r="G397" s="205"/>
      <c r="H397" s="208">
        <v>7.0000000000000007E-2</v>
      </c>
      <c r="I397" s="209"/>
      <c r="J397" s="205"/>
      <c r="K397" s="205"/>
      <c r="L397" s="210"/>
      <c r="M397" s="211"/>
      <c r="N397" s="212"/>
      <c r="O397" s="212"/>
      <c r="P397" s="212"/>
      <c r="Q397" s="212"/>
      <c r="R397" s="212"/>
      <c r="S397" s="212"/>
      <c r="T397" s="213"/>
      <c r="AT397" s="214" t="s">
        <v>169</v>
      </c>
      <c r="AU397" s="214" t="s">
        <v>85</v>
      </c>
      <c r="AV397" s="13" t="s">
        <v>85</v>
      </c>
      <c r="AW397" s="13" t="s">
        <v>32</v>
      </c>
      <c r="AX397" s="13" t="s">
        <v>8</v>
      </c>
      <c r="AY397" s="214" t="s">
        <v>158</v>
      </c>
    </row>
    <row r="398" spans="1:65" s="2" customFormat="1" ht="16.5" customHeight="1">
      <c r="A398" s="35"/>
      <c r="B398" s="36"/>
      <c r="C398" s="247" t="s">
        <v>522</v>
      </c>
      <c r="D398" s="247" t="s">
        <v>250</v>
      </c>
      <c r="E398" s="248" t="s">
        <v>6782</v>
      </c>
      <c r="F398" s="249" t="s">
        <v>6783</v>
      </c>
      <c r="G398" s="250" t="s">
        <v>227</v>
      </c>
      <c r="H398" s="251">
        <v>0.09</v>
      </c>
      <c r="I398" s="252"/>
      <c r="J398" s="251">
        <f>ROUND(I398*H398,0)</f>
        <v>0</v>
      </c>
      <c r="K398" s="249" t="s">
        <v>164</v>
      </c>
      <c r="L398" s="253"/>
      <c r="M398" s="254" t="s">
        <v>1</v>
      </c>
      <c r="N398" s="255" t="s">
        <v>41</v>
      </c>
      <c r="O398" s="72"/>
      <c r="P398" s="195">
        <f>O398*H398</f>
        <v>0</v>
      </c>
      <c r="Q398" s="195">
        <v>1</v>
      </c>
      <c r="R398" s="195">
        <f>Q398*H398</f>
        <v>0.09</v>
      </c>
      <c r="S398" s="195">
        <v>0</v>
      </c>
      <c r="T398" s="196">
        <f>S398*H398</f>
        <v>0</v>
      </c>
      <c r="U398" s="35"/>
      <c r="V398" s="35"/>
      <c r="W398" s="35"/>
      <c r="X398" s="35"/>
      <c r="Y398" s="35"/>
      <c r="Z398" s="35"/>
      <c r="AA398" s="35"/>
      <c r="AB398" s="35"/>
      <c r="AC398" s="35"/>
      <c r="AD398" s="35"/>
      <c r="AE398" s="35"/>
      <c r="AR398" s="197" t="s">
        <v>224</v>
      </c>
      <c r="AT398" s="197" t="s">
        <v>250</v>
      </c>
      <c r="AU398" s="197" t="s">
        <v>85</v>
      </c>
      <c r="AY398" s="18" t="s">
        <v>158</v>
      </c>
      <c r="BE398" s="198">
        <f>IF(N398="základní",J398,0)</f>
        <v>0</v>
      </c>
      <c r="BF398" s="198">
        <f>IF(N398="snížená",J398,0)</f>
        <v>0</v>
      </c>
      <c r="BG398" s="198">
        <f>IF(N398="zákl. přenesená",J398,0)</f>
        <v>0</v>
      </c>
      <c r="BH398" s="198">
        <f>IF(N398="sníž. přenesená",J398,0)</f>
        <v>0</v>
      </c>
      <c r="BI398" s="198">
        <f>IF(N398="nulová",J398,0)</f>
        <v>0</v>
      </c>
      <c r="BJ398" s="18" t="s">
        <v>8</v>
      </c>
      <c r="BK398" s="198">
        <f>ROUND(I398*H398,0)</f>
        <v>0</v>
      </c>
      <c r="BL398" s="18" t="s">
        <v>165</v>
      </c>
      <c r="BM398" s="197" t="s">
        <v>6784</v>
      </c>
    </row>
    <row r="399" spans="1:65" s="13" customFormat="1" ht="11.25">
      <c r="B399" s="204"/>
      <c r="C399" s="205"/>
      <c r="D399" s="199" t="s">
        <v>169</v>
      </c>
      <c r="E399" s="206" t="s">
        <v>1</v>
      </c>
      <c r="F399" s="207" t="s">
        <v>6775</v>
      </c>
      <c r="G399" s="205"/>
      <c r="H399" s="208">
        <v>0.09</v>
      </c>
      <c r="I399" s="209"/>
      <c r="J399" s="205"/>
      <c r="K399" s="205"/>
      <c r="L399" s="210"/>
      <c r="M399" s="211"/>
      <c r="N399" s="212"/>
      <c r="O399" s="212"/>
      <c r="P399" s="212"/>
      <c r="Q399" s="212"/>
      <c r="R399" s="212"/>
      <c r="S399" s="212"/>
      <c r="T399" s="213"/>
      <c r="AT399" s="214" t="s">
        <v>169</v>
      </c>
      <c r="AU399" s="214" t="s">
        <v>85</v>
      </c>
      <c r="AV399" s="13" t="s">
        <v>85</v>
      </c>
      <c r="AW399" s="13" t="s">
        <v>32</v>
      </c>
      <c r="AX399" s="13" t="s">
        <v>8</v>
      </c>
      <c r="AY399" s="214" t="s">
        <v>158</v>
      </c>
    </row>
    <row r="400" spans="1:65" s="2" customFormat="1" ht="36">
      <c r="A400" s="35"/>
      <c r="B400" s="36"/>
      <c r="C400" s="187" t="s">
        <v>527</v>
      </c>
      <c r="D400" s="187" t="s">
        <v>160</v>
      </c>
      <c r="E400" s="188" t="s">
        <v>6785</v>
      </c>
      <c r="F400" s="189" t="s">
        <v>6786</v>
      </c>
      <c r="G400" s="190" t="s">
        <v>173</v>
      </c>
      <c r="H400" s="191">
        <v>7.41</v>
      </c>
      <c r="I400" s="192"/>
      <c r="J400" s="191">
        <f>ROUND(I400*H400,0)</f>
        <v>0</v>
      </c>
      <c r="K400" s="189" t="s">
        <v>164</v>
      </c>
      <c r="L400" s="40"/>
      <c r="M400" s="193" t="s">
        <v>1</v>
      </c>
      <c r="N400" s="194" t="s">
        <v>41</v>
      </c>
      <c r="O400" s="72"/>
      <c r="P400" s="195">
        <f>O400*H400</f>
        <v>0</v>
      </c>
      <c r="Q400" s="195">
        <v>2.4533700000000001</v>
      </c>
      <c r="R400" s="195">
        <f>Q400*H400</f>
        <v>18.179471700000001</v>
      </c>
      <c r="S400" s="195">
        <v>0</v>
      </c>
      <c r="T400" s="196">
        <f>S400*H400</f>
        <v>0</v>
      </c>
      <c r="U400" s="35"/>
      <c r="V400" s="35"/>
      <c r="W400" s="35"/>
      <c r="X400" s="35"/>
      <c r="Y400" s="35"/>
      <c r="Z400" s="35"/>
      <c r="AA400" s="35"/>
      <c r="AB400" s="35"/>
      <c r="AC400" s="35"/>
      <c r="AD400" s="35"/>
      <c r="AE400" s="35"/>
      <c r="AR400" s="197" t="s">
        <v>165</v>
      </c>
      <c r="AT400" s="197" t="s">
        <v>160</v>
      </c>
      <c r="AU400" s="197" t="s">
        <v>85</v>
      </c>
      <c r="AY400" s="18" t="s">
        <v>158</v>
      </c>
      <c r="BE400" s="198">
        <f>IF(N400="základní",J400,0)</f>
        <v>0</v>
      </c>
      <c r="BF400" s="198">
        <f>IF(N400="snížená",J400,0)</f>
        <v>0</v>
      </c>
      <c r="BG400" s="198">
        <f>IF(N400="zákl. přenesená",J400,0)</f>
        <v>0</v>
      </c>
      <c r="BH400" s="198">
        <f>IF(N400="sníž. přenesená",J400,0)</f>
        <v>0</v>
      </c>
      <c r="BI400" s="198">
        <f>IF(N400="nulová",J400,0)</f>
        <v>0</v>
      </c>
      <c r="BJ400" s="18" t="s">
        <v>8</v>
      </c>
      <c r="BK400" s="198">
        <f>ROUND(I400*H400,0)</f>
        <v>0</v>
      </c>
      <c r="BL400" s="18" t="s">
        <v>165</v>
      </c>
      <c r="BM400" s="197" t="s">
        <v>6787</v>
      </c>
    </row>
    <row r="401" spans="1:65" s="14" customFormat="1" ht="11.25">
      <c r="B401" s="215"/>
      <c r="C401" s="216"/>
      <c r="D401" s="199" t="s">
        <v>169</v>
      </c>
      <c r="E401" s="217" t="s">
        <v>1</v>
      </c>
      <c r="F401" s="218" t="s">
        <v>6788</v>
      </c>
      <c r="G401" s="216"/>
      <c r="H401" s="217" t="s">
        <v>1</v>
      </c>
      <c r="I401" s="219"/>
      <c r="J401" s="216"/>
      <c r="K401" s="216"/>
      <c r="L401" s="220"/>
      <c r="M401" s="221"/>
      <c r="N401" s="222"/>
      <c r="O401" s="222"/>
      <c r="P401" s="222"/>
      <c r="Q401" s="222"/>
      <c r="R401" s="222"/>
      <c r="S401" s="222"/>
      <c r="T401" s="223"/>
      <c r="AT401" s="224" t="s">
        <v>169</v>
      </c>
      <c r="AU401" s="224" t="s">
        <v>85</v>
      </c>
      <c r="AV401" s="14" t="s">
        <v>8</v>
      </c>
      <c r="AW401" s="14" t="s">
        <v>32</v>
      </c>
      <c r="AX401" s="14" t="s">
        <v>76</v>
      </c>
      <c r="AY401" s="224" t="s">
        <v>158</v>
      </c>
    </row>
    <row r="402" spans="1:65" s="13" customFormat="1" ht="11.25">
      <c r="B402" s="204"/>
      <c r="C402" s="205"/>
      <c r="D402" s="199" t="s">
        <v>169</v>
      </c>
      <c r="E402" s="206" t="s">
        <v>1</v>
      </c>
      <c r="F402" s="207" t="s">
        <v>6789</v>
      </c>
      <c r="G402" s="205"/>
      <c r="H402" s="208">
        <v>6.39</v>
      </c>
      <c r="I402" s="209"/>
      <c r="J402" s="205"/>
      <c r="K402" s="205"/>
      <c r="L402" s="210"/>
      <c r="M402" s="211"/>
      <c r="N402" s="212"/>
      <c r="O402" s="212"/>
      <c r="P402" s="212"/>
      <c r="Q402" s="212"/>
      <c r="R402" s="212"/>
      <c r="S402" s="212"/>
      <c r="T402" s="213"/>
      <c r="AT402" s="214" t="s">
        <v>169</v>
      </c>
      <c r="AU402" s="214" t="s">
        <v>85</v>
      </c>
      <c r="AV402" s="13" t="s">
        <v>85</v>
      </c>
      <c r="AW402" s="13" t="s">
        <v>32</v>
      </c>
      <c r="AX402" s="13" t="s">
        <v>76</v>
      </c>
      <c r="AY402" s="214" t="s">
        <v>158</v>
      </c>
    </row>
    <row r="403" spans="1:65" s="14" customFormat="1" ht="11.25">
      <c r="B403" s="215"/>
      <c r="C403" s="216"/>
      <c r="D403" s="199" t="s">
        <v>169</v>
      </c>
      <c r="E403" s="217" t="s">
        <v>1</v>
      </c>
      <c r="F403" s="218" t="s">
        <v>6790</v>
      </c>
      <c r="G403" s="216"/>
      <c r="H403" s="217" t="s">
        <v>1</v>
      </c>
      <c r="I403" s="219"/>
      <c r="J403" s="216"/>
      <c r="K403" s="216"/>
      <c r="L403" s="220"/>
      <c r="M403" s="221"/>
      <c r="N403" s="222"/>
      <c r="O403" s="222"/>
      <c r="P403" s="222"/>
      <c r="Q403" s="222"/>
      <c r="R403" s="222"/>
      <c r="S403" s="222"/>
      <c r="T403" s="223"/>
      <c r="AT403" s="224" t="s">
        <v>169</v>
      </c>
      <c r="AU403" s="224" t="s">
        <v>85</v>
      </c>
      <c r="AV403" s="14" t="s">
        <v>8</v>
      </c>
      <c r="AW403" s="14" t="s">
        <v>32</v>
      </c>
      <c r="AX403" s="14" t="s">
        <v>76</v>
      </c>
      <c r="AY403" s="224" t="s">
        <v>158</v>
      </c>
    </row>
    <row r="404" spans="1:65" s="13" customFormat="1" ht="11.25">
      <c r="B404" s="204"/>
      <c r="C404" s="205"/>
      <c r="D404" s="199" t="s">
        <v>169</v>
      </c>
      <c r="E404" s="206" t="s">
        <v>1</v>
      </c>
      <c r="F404" s="207" t="s">
        <v>6791</v>
      </c>
      <c r="G404" s="205"/>
      <c r="H404" s="208">
        <v>1.02</v>
      </c>
      <c r="I404" s="209"/>
      <c r="J404" s="205"/>
      <c r="K404" s="205"/>
      <c r="L404" s="210"/>
      <c r="M404" s="211"/>
      <c r="N404" s="212"/>
      <c r="O404" s="212"/>
      <c r="P404" s="212"/>
      <c r="Q404" s="212"/>
      <c r="R404" s="212"/>
      <c r="S404" s="212"/>
      <c r="T404" s="213"/>
      <c r="AT404" s="214" t="s">
        <v>169</v>
      </c>
      <c r="AU404" s="214" t="s">
        <v>85</v>
      </c>
      <c r="AV404" s="13" t="s">
        <v>85</v>
      </c>
      <c r="AW404" s="13" t="s">
        <v>32</v>
      </c>
      <c r="AX404" s="13" t="s">
        <v>76</v>
      </c>
      <c r="AY404" s="214" t="s">
        <v>158</v>
      </c>
    </row>
    <row r="405" spans="1:65" s="16" customFormat="1" ht="11.25">
      <c r="B405" s="236"/>
      <c r="C405" s="237"/>
      <c r="D405" s="199" t="s">
        <v>169</v>
      </c>
      <c r="E405" s="238" t="s">
        <v>1</v>
      </c>
      <c r="F405" s="239" t="s">
        <v>189</v>
      </c>
      <c r="G405" s="237"/>
      <c r="H405" s="240">
        <v>7.41</v>
      </c>
      <c r="I405" s="241"/>
      <c r="J405" s="237"/>
      <c r="K405" s="237"/>
      <c r="L405" s="242"/>
      <c r="M405" s="243"/>
      <c r="N405" s="244"/>
      <c r="O405" s="244"/>
      <c r="P405" s="244"/>
      <c r="Q405" s="244"/>
      <c r="R405" s="244"/>
      <c r="S405" s="244"/>
      <c r="T405" s="245"/>
      <c r="AT405" s="246" t="s">
        <v>169</v>
      </c>
      <c r="AU405" s="246" t="s">
        <v>85</v>
      </c>
      <c r="AV405" s="16" t="s">
        <v>165</v>
      </c>
      <c r="AW405" s="16" t="s">
        <v>32</v>
      </c>
      <c r="AX405" s="16" t="s">
        <v>8</v>
      </c>
      <c r="AY405" s="246" t="s">
        <v>158</v>
      </c>
    </row>
    <row r="406" spans="1:65" s="2" customFormat="1" ht="36">
      <c r="A406" s="35"/>
      <c r="B406" s="36"/>
      <c r="C406" s="187" t="s">
        <v>531</v>
      </c>
      <c r="D406" s="187" t="s">
        <v>160</v>
      </c>
      <c r="E406" s="188" t="s">
        <v>6792</v>
      </c>
      <c r="F406" s="189" t="s">
        <v>6793</v>
      </c>
      <c r="G406" s="190" t="s">
        <v>227</v>
      </c>
      <c r="H406" s="191">
        <v>1.44</v>
      </c>
      <c r="I406" s="192"/>
      <c r="J406" s="191">
        <f>ROUND(I406*H406,0)</f>
        <v>0</v>
      </c>
      <c r="K406" s="189" t="s">
        <v>164</v>
      </c>
      <c r="L406" s="40"/>
      <c r="M406" s="193" t="s">
        <v>1</v>
      </c>
      <c r="N406" s="194" t="s">
        <v>41</v>
      </c>
      <c r="O406" s="72"/>
      <c r="P406" s="195">
        <f>O406*H406</f>
        <v>0</v>
      </c>
      <c r="Q406" s="195">
        <v>1.04887</v>
      </c>
      <c r="R406" s="195">
        <f>Q406*H406</f>
        <v>1.5103727999999998</v>
      </c>
      <c r="S406" s="195">
        <v>0</v>
      </c>
      <c r="T406" s="196">
        <f>S406*H406</f>
        <v>0</v>
      </c>
      <c r="U406" s="35"/>
      <c r="V406" s="35"/>
      <c r="W406" s="35"/>
      <c r="X406" s="35"/>
      <c r="Y406" s="35"/>
      <c r="Z406" s="35"/>
      <c r="AA406" s="35"/>
      <c r="AB406" s="35"/>
      <c r="AC406" s="35"/>
      <c r="AD406" s="35"/>
      <c r="AE406" s="35"/>
      <c r="AR406" s="197" t="s">
        <v>165</v>
      </c>
      <c r="AT406" s="197" t="s">
        <v>160</v>
      </c>
      <c r="AU406" s="197" t="s">
        <v>85</v>
      </c>
      <c r="AY406" s="18" t="s">
        <v>158</v>
      </c>
      <c r="BE406" s="198">
        <f>IF(N406="základní",J406,0)</f>
        <v>0</v>
      </c>
      <c r="BF406" s="198">
        <f>IF(N406="snížená",J406,0)</f>
        <v>0</v>
      </c>
      <c r="BG406" s="198">
        <f>IF(N406="zákl. přenesená",J406,0)</f>
        <v>0</v>
      </c>
      <c r="BH406" s="198">
        <f>IF(N406="sníž. přenesená",J406,0)</f>
        <v>0</v>
      </c>
      <c r="BI406" s="198">
        <f>IF(N406="nulová",J406,0)</f>
        <v>0</v>
      </c>
      <c r="BJ406" s="18" t="s">
        <v>8</v>
      </c>
      <c r="BK406" s="198">
        <f>ROUND(I406*H406,0)</f>
        <v>0</v>
      </c>
      <c r="BL406" s="18" t="s">
        <v>165</v>
      </c>
      <c r="BM406" s="197" t="s">
        <v>6794</v>
      </c>
    </row>
    <row r="407" spans="1:65" s="13" customFormat="1" ht="11.25">
      <c r="B407" s="204"/>
      <c r="C407" s="205"/>
      <c r="D407" s="199" t="s">
        <v>169</v>
      </c>
      <c r="E407" s="206" t="s">
        <v>1</v>
      </c>
      <c r="F407" s="207" t="s">
        <v>6795</v>
      </c>
      <c r="G407" s="205"/>
      <c r="H407" s="208">
        <v>1.44</v>
      </c>
      <c r="I407" s="209"/>
      <c r="J407" s="205"/>
      <c r="K407" s="205"/>
      <c r="L407" s="210"/>
      <c r="M407" s="211"/>
      <c r="N407" s="212"/>
      <c r="O407" s="212"/>
      <c r="P407" s="212"/>
      <c r="Q407" s="212"/>
      <c r="R407" s="212"/>
      <c r="S407" s="212"/>
      <c r="T407" s="213"/>
      <c r="AT407" s="214" t="s">
        <v>169</v>
      </c>
      <c r="AU407" s="214" t="s">
        <v>85</v>
      </c>
      <c r="AV407" s="13" t="s">
        <v>85</v>
      </c>
      <c r="AW407" s="13" t="s">
        <v>32</v>
      </c>
      <c r="AX407" s="13" t="s">
        <v>8</v>
      </c>
      <c r="AY407" s="214" t="s">
        <v>158</v>
      </c>
    </row>
    <row r="408" spans="1:65" s="2" customFormat="1" ht="36">
      <c r="A408" s="35"/>
      <c r="B408" s="36"/>
      <c r="C408" s="187" t="s">
        <v>536</v>
      </c>
      <c r="D408" s="187" t="s">
        <v>160</v>
      </c>
      <c r="E408" s="188" t="s">
        <v>6796</v>
      </c>
      <c r="F408" s="189" t="s">
        <v>6797</v>
      </c>
      <c r="G408" s="190" t="s">
        <v>163</v>
      </c>
      <c r="H408" s="191">
        <v>66.459999999999994</v>
      </c>
      <c r="I408" s="192"/>
      <c r="J408" s="191">
        <f>ROUND(I408*H408,0)</f>
        <v>0</v>
      </c>
      <c r="K408" s="189" t="s">
        <v>164</v>
      </c>
      <c r="L408" s="40"/>
      <c r="M408" s="193" t="s">
        <v>1</v>
      </c>
      <c r="N408" s="194" t="s">
        <v>41</v>
      </c>
      <c r="O408" s="72"/>
      <c r="P408" s="195">
        <f>O408*H408</f>
        <v>0</v>
      </c>
      <c r="Q408" s="195">
        <v>1.282E-2</v>
      </c>
      <c r="R408" s="195">
        <f>Q408*H408</f>
        <v>0.85201719999999992</v>
      </c>
      <c r="S408" s="195">
        <v>0</v>
      </c>
      <c r="T408" s="196">
        <f>S408*H408</f>
        <v>0</v>
      </c>
      <c r="U408" s="35"/>
      <c r="V408" s="35"/>
      <c r="W408" s="35"/>
      <c r="X408" s="35"/>
      <c r="Y408" s="35"/>
      <c r="Z408" s="35"/>
      <c r="AA408" s="35"/>
      <c r="AB408" s="35"/>
      <c r="AC408" s="35"/>
      <c r="AD408" s="35"/>
      <c r="AE408" s="35"/>
      <c r="AR408" s="197" t="s">
        <v>165</v>
      </c>
      <c r="AT408" s="197" t="s">
        <v>160</v>
      </c>
      <c r="AU408" s="197" t="s">
        <v>85</v>
      </c>
      <c r="AY408" s="18" t="s">
        <v>158</v>
      </c>
      <c r="BE408" s="198">
        <f>IF(N408="základní",J408,0)</f>
        <v>0</v>
      </c>
      <c r="BF408" s="198">
        <f>IF(N408="snížená",J408,0)</f>
        <v>0</v>
      </c>
      <c r="BG408" s="198">
        <f>IF(N408="zákl. přenesená",J408,0)</f>
        <v>0</v>
      </c>
      <c r="BH408" s="198">
        <f>IF(N408="sníž. přenesená",J408,0)</f>
        <v>0</v>
      </c>
      <c r="BI408" s="198">
        <f>IF(N408="nulová",J408,0)</f>
        <v>0</v>
      </c>
      <c r="BJ408" s="18" t="s">
        <v>8</v>
      </c>
      <c r="BK408" s="198">
        <f>ROUND(I408*H408,0)</f>
        <v>0</v>
      </c>
      <c r="BL408" s="18" t="s">
        <v>165</v>
      </c>
      <c r="BM408" s="197" t="s">
        <v>6798</v>
      </c>
    </row>
    <row r="409" spans="1:65" s="14" customFormat="1" ht="11.25">
      <c r="B409" s="215"/>
      <c r="C409" s="216"/>
      <c r="D409" s="199" t="s">
        <v>169</v>
      </c>
      <c r="E409" s="217" t="s">
        <v>1</v>
      </c>
      <c r="F409" s="218" t="s">
        <v>6788</v>
      </c>
      <c r="G409" s="216"/>
      <c r="H409" s="217" t="s">
        <v>1</v>
      </c>
      <c r="I409" s="219"/>
      <c r="J409" s="216"/>
      <c r="K409" s="216"/>
      <c r="L409" s="220"/>
      <c r="M409" s="221"/>
      <c r="N409" s="222"/>
      <c r="O409" s="222"/>
      <c r="P409" s="222"/>
      <c r="Q409" s="222"/>
      <c r="R409" s="222"/>
      <c r="S409" s="222"/>
      <c r="T409" s="223"/>
      <c r="AT409" s="224" t="s">
        <v>169</v>
      </c>
      <c r="AU409" s="224" t="s">
        <v>85</v>
      </c>
      <c r="AV409" s="14" t="s">
        <v>8</v>
      </c>
      <c r="AW409" s="14" t="s">
        <v>32</v>
      </c>
      <c r="AX409" s="14" t="s">
        <v>76</v>
      </c>
      <c r="AY409" s="224" t="s">
        <v>158</v>
      </c>
    </row>
    <row r="410" spans="1:65" s="13" customFormat="1" ht="22.5">
      <c r="B410" s="204"/>
      <c r="C410" s="205"/>
      <c r="D410" s="199" t="s">
        <v>169</v>
      </c>
      <c r="E410" s="206" t="s">
        <v>1</v>
      </c>
      <c r="F410" s="207" t="s">
        <v>6799</v>
      </c>
      <c r="G410" s="205"/>
      <c r="H410" s="208">
        <v>58.9</v>
      </c>
      <c r="I410" s="209"/>
      <c r="J410" s="205"/>
      <c r="K410" s="205"/>
      <c r="L410" s="210"/>
      <c r="M410" s="211"/>
      <c r="N410" s="212"/>
      <c r="O410" s="212"/>
      <c r="P410" s="212"/>
      <c r="Q410" s="212"/>
      <c r="R410" s="212"/>
      <c r="S410" s="212"/>
      <c r="T410" s="213"/>
      <c r="AT410" s="214" t="s">
        <v>169</v>
      </c>
      <c r="AU410" s="214" t="s">
        <v>85</v>
      </c>
      <c r="AV410" s="13" t="s">
        <v>85</v>
      </c>
      <c r="AW410" s="13" t="s">
        <v>32</v>
      </c>
      <c r="AX410" s="13" t="s">
        <v>76</v>
      </c>
      <c r="AY410" s="214" t="s">
        <v>158</v>
      </c>
    </row>
    <row r="411" spans="1:65" s="14" customFormat="1" ht="11.25">
      <c r="B411" s="215"/>
      <c r="C411" s="216"/>
      <c r="D411" s="199" t="s">
        <v>169</v>
      </c>
      <c r="E411" s="217" t="s">
        <v>1</v>
      </c>
      <c r="F411" s="218" t="s">
        <v>6790</v>
      </c>
      <c r="G411" s="216"/>
      <c r="H411" s="217" t="s">
        <v>1</v>
      </c>
      <c r="I411" s="219"/>
      <c r="J411" s="216"/>
      <c r="K411" s="216"/>
      <c r="L411" s="220"/>
      <c r="M411" s="221"/>
      <c r="N411" s="222"/>
      <c r="O411" s="222"/>
      <c r="P411" s="222"/>
      <c r="Q411" s="222"/>
      <c r="R411" s="222"/>
      <c r="S411" s="222"/>
      <c r="T411" s="223"/>
      <c r="AT411" s="224" t="s">
        <v>169</v>
      </c>
      <c r="AU411" s="224" t="s">
        <v>85</v>
      </c>
      <c r="AV411" s="14" t="s">
        <v>8</v>
      </c>
      <c r="AW411" s="14" t="s">
        <v>32</v>
      </c>
      <c r="AX411" s="14" t="s">
        <v>76</v>
      </c>
      <c r="AY411" s="224" t="s">
        <v>158</v>
      </c>
    </row>
    <row r="412" spans="1:65" s="13" customFormat="1" ht="11.25">
      <c r="B412" s="204"/>
      <c r="C412" s="205"/>
      <c r="D412" s="199" t="s">
        <v>169</v>
      </c>
      <c r="E412" s="206" t="s">
        <v>1</v>
      </c>
      <c r="F412" s="207" t="s">
        <v>6800</v>
      </c>
      <c r="G412" s="205"/>
      <c r="H412" s="208">
        <v>7.56</v>
      </c>
      <c r="I412" s="209"/>
      <c r="J412" s="205"/>
      <c r="K412" s="205"/>
      <c r="L412" s="210"/>
      <c r="M412" s="211"/>
      <c r="N412" s="212"/>
      <c r="O412" s="212"/>
      <c r="P412" s="212"/>
      <c r="Q412" s="212"/>
      <c r="R412" s="212"/>
      <c r="S412" s="212"/>
      <c r="T412" s="213"/>
      <c r="AT412" s="214" t="s">
        <v>169</v>
      </c>
      <c r="AU412" s="214" t="s">
        <v>85</v>
      </c>
      <c r="AV412" s="13" t="s">
        <v>85</v>
      </c>
      <c r="AW412" s="13" t="s">
        <v>32</v>
      </c>
      <c r="AX412" s="13" t="s">
        <v>76</v>
      </c>
      <c r="AY412" s="214" t="s">
        <v>158</v>
      </c>
    </row>
    <row r="413" spans="1:65" s="16" customFormat="1" ht="11.25">
      <c r="B413" s="236"/>
      <c r="C413" s="237"/>
      <c r="D413" s="199" t="s">
        <v>169</v>
      </c>
      <c r="E413" s="238" t="s">
        <v>1</v>
      </c>
      <c r="F413" s="239" t="s">
        <v>189</v>
      </c>
      <c r="G413" s="237"/>
      <c r="H413" s="240">
        <v>66.459999999999994</v>
      </c>
      <c r="I413" s="241"/>
      <c r="J413" s="237"/>
      <c r="K413" s="237"/>
      <c r="L413" s="242"/>
      <c r="M413" s="243"/>
      <c r="N413" s="244"/>
      <c r="O413" s="244"/>
      <c r="P413" s="244"/>
      <c r="Q413" s="244"/>
      <c r="R413" s="244"/>
      <c r="S413" s="244"/>
      <c r="T413" s="245"/>
      <c r="AT413" s="246" t="s">
        <v>169</v>
      </c>
      <c r="AU413" s="246" t="s">
        <v>85</v>
      </c>
      <c r="AV413" s="16" t="s">
        <v>165</v>
      </c>
      <c r="AW413" s="16" t="s">
        <v>32</v>
      </c>
      <c r="AX413" s="16" t="s">
        <v>8</v>
      </c>
      <c r="AY413" s="246" t="s">
        <v>158</v>
      </c>
    </row>
    <row r="414" spans="1:65" s="2" customFormat="1" ht="36">
      <c r="A414" s="35"/>
      <c r="B414" s="36"/>
      <c r="C414" s="187" t="s">
        <v>545</v>
      </c>
      <c r="D414" s="187" t="s">
        <v>160</v>
      </c>
      <c r="E414" s="188" t="s">
        <v>6801</v>
      </c>
      <c r="F414" s="189" t="s">
        <v>6802</v>
      </c>
      <c r="G414" s="190" t="s">
        <v>163</v>
      </c>
      <c r="H414" s="191">
        <v>66.459999999999994</v>
      </c>
      <c r="I414" s="192"/>
      <c r="J414" s="191">
        <f>ROUND(I414*H414,0)</f>
        <v>0</v>
      </c>
      <c r="K414" s="189" t="s">
        <v>164</v>
      </c>
      <c r="L414" s="40"/>
      <c r="M414" s="193" t="s">
        <v>1</v>
      </c>
      <c r="N414" s="194" t="s">
        <v>41</v>
      </c>
      <c r="O414" s="72"/>
      <c r="P414" s="195">
        <f>O414*H414</f>
        <v>0</v>
      </c>
      <c r="Q414" s="195">
        <v>0</v>
      </c>
      <c r="R414" s="195">
        <f>Q414*H414</f>
        <v>0</v>
      </c>
      <c r="S414" s="195">
        <v>0</v>
      </c>
      <c r="T414" s="196">
        <f>S414*H414</f>
        <v>0</v>
      </c>
      <c r="U414" s="35"/>
      <c r="V414" s="35"/>
      <c r="W414" s="35"/>
      <c r="X414" s="35"/>
      <c r="Y414" s="35"/>
      <c r="Z414" s="35"/>
      <c r="AA414" s="35"/>
      <c r="AB414" s="35"/>
      <c r="AC414" s="35"/>
      <c r="AD414" s="35"/>
      <c r="AE414" s="35"/>
      <c r="AR414" s="197" t="s">
        <v>165</v>
      </c>
      <c r="AT414" s="197" t="s">
        <v>160</v>
      </c>
      <c r="AU414" s="197" t="s">
        <v>85</v>
      </c>
      <c r="AY414" s="18" t="s">
        <v>158</v>
      </c>
      <c r="BE414" s="198">
        <f>IF(N414="základní",J414,0)</f>
        <v>0</v>
      </c>
      <c r="BF414" s="198">
        <f>IF(N414="snížená",J414,0)</f>
        <v>0</v>
      </c>
      <c r="BG414" s="198">
        <f>IF(N414="zákl. přenesená",J414,0)</f>
        <v>0</v>
      </c>
      <c r="BH414" s="198">
        <f>IF(N414="sníž. přenesená",J414,0)</f>
        <v>0</v>
      </c>
      <c r="BI414" s="198">
        <f>IF(N414="nulová",J414,0)</f>
        <v>0</v>
      </c>
      <c r="BJ414" s="18" t="s">
        <v>8</v>
      </c>
      <c r="BK414" s="198">
        <f>ROUND(I414*H414,0)</f>
        <v>0</v>
      </c>
      <c r="BL414" s="18" t="s">
        <v>165</v>
      </c>
      <c r="BM414" s="197" t="s">
        <v>6803</v>
      </c>
    </row>
    <row r="415" spans="1:65" s="13" customFormat="1" ht="11.25">
      <c r="B415" s="204"/>
      <c r="C415" s="205"/>
      <c r="D415" s="199" t="s">
        <v>169</v>
      </c>
      <c r="E415" s="206" t="s">
        <v>1</v>
      </c>
      <c r="F415" s="207" t="s">
        <v>6804</v>
      </c>
      <c r="G415" s="205"/>
      <c r="H415" s="208">
        <v>66.459999999999994</v>
      </c>
      <c r="I415" s="209"/>
      <c r="J415" s="205"/>
      <c r="K415" s="205"/>
      <c r="L415" s="210"/>
      <c r="M415" s="211"/>
      <c r="N415" s="212"/>
      <c r="O415" s="212"/>
      <c r="P415" s="212"/>
      <c r="Q415" s="212"/>
      <c r="R415" s="212"/>
      <c r="S415" s="212"/>
      <c r="T415" s="213"/>
      <c r="AT415" s="214" t="s">
        <v>169</v>
      </c>
      <c r="AU415" s="214" t="s">
        <v>85</v>
      </c>
      <c r="AV415" s="13" t="s">
        <v>85</v>
      </c>
      <c r="AW415" s="13" t="s">
        <v>32</v>
      </c>
      <c r="AX415" s="13" t="s">
        <v>8</v>
      </c>
      <c r="AY415" s="214" t="s">
        <v>158</v>
      </c>
    </row>
    <row r="416" spans="1:65" s="2" customFormat="1" ht="33" customHeight="1">
      <c r="A416" s="35"/>
      <c r="B416" s="36"/>
      <c r="C416" s="187" t="s">
        <v>552</v>
      </c>
      <c r="D416" s="187" t="s">
        <v>160</v>
      </c>
      <c r="E416" s="188" t="s">
        <v>602</v>
      </c>
      <c r="F416" s="189" t="s">
        <v>603</v>
      </c>
      <c r="G416" s="190" t="s">
        <v>173</v>
      </c>
      <c r="H416" s="191">
        <v>5.89</v>
      </c>
      <c r="I416" s="192"/>
      <c r="J416" s="191">
        <f>ROUND(I416*H416,0)</f>
        <v>0</v>
      </c>
      <c r="K416" s="189" t="s">
        <v>164</v>
      </c>
      <c r="L416" s="40"/>
      <c r="M416" s="193" t="s">
        <v>1</v>
      </c>
      <c r="N416" s="194" t="s">
        <v>41</v>
      </c>
      <c r="O416" s="72"/>
      <c r="P416" s="195">
        <f>O416*H416</f>
        <v>0</v>
      </c>
      <c r="Q416" s="195">
        <v>0</v>
      </c>
      <c r="R416" s="195">
        <f>Q416*H416</f>
        <v>0</v>
      </c>
      <c r="S416" s="195">
        <v>0</v>
      </c>
      <c r="T416" s="196">
        <f>S416*H416</f>
        <v>0</v>
      </c>
      <c r="U416" s="35"/>
      <c r="V416" s="35"/>
      <c r="W416" s="35"/>
      <c r="X416" s="35"/>
      <c r="Y416" s="35"/>
      <c r="Z416" s="35"/>
      <c r="AA416" s="35"/>
      <c r="AB416" s="35"/>
      <c r="AC416" s="35"/>
      <c r="AD416" s="35"/>
      <c r="AE416" s="35"/>
      <c r="AR416" s="197" t="s">
        <v>165</v>
      </c>
      <c r="AT416" s="197" t="s">
        <v>160</v>
      </c>
      <c r="AU416" s="197" t="s">
        <v>85</v>
      </c>
      <c r="AY416" s="18" t="s">
        <v>158</v>
      </c>
      <c r="BE416" s="198">
        <f>IF(N416="základní",J416,0)</f>
        <v>0</v>
      </c>
      <c r="BF416" s="198">
        <f>IF(N416="snížená",J416,0)</f>
        <v>0</v>
      </c>
      <c r="BG416" s="198">
        <f>IF(N416="zákl. přenesená",J416,0)</f>
        <v>0</v>
      </c>
      <c r="BH416" s="198">
        <f>IF(N416="sníž. přenesená",J416,0)</f>
        <v>0</v>
      </c>
      <c r="BI416" s="198">
        <f>IF(N416="nulová",J416,0)</f>
        <v>0</v>
      </c>
      <c r="BJ416" s="18" t="s">
        <v>8</v>
      </c>
      <c r="BK416" s="198">
        <f>ROUND(I416*H416,0)</f>
        <v>0</v>
      </c>
      <c r="BL416" s="18" t="s">
        <v>165</v>
      </c>
      <c r="BM416" s="197" t="s">
        <v>6805</v>
      </c>
    </row>
    <row r="417" spans="1:65" s="2" customFormat="1" ht="36">
      <c r="A417" s="35"/>
      <c r="B417" s="36"/>
      <c r="C417" s="37"/>
      <c r="D417" s="199" t="s">
        <v>167</v>
      </c>
      <c r="E417" s="37"/>
      <c r="F417" s="200" t="s">
        <v>605</v>
      </c>
      <c r="G417" s="37"/>
      <c r="H417" s="37"/>
      <c r="I417" s="201"/>
      <c r="J417" s="37"/>
      <c r="K417" s="37"/>
      <c r="L417" s="40"/>
      <c r="M417" s="202"/>
      <c r="N417" s="203"/>
      <c r="O417" s="72"/>
      <c r="P417" s="72"/>
      <c r="Q417" s="72"/>
      <c r="R417" s="72"/>
      <c r="S417" s="72"/>
      <c r="T417" s="73"/>
      <c r="U417" s="35"/>
      <c r="V417" s="35"/>
      <c r="W417" s="35"/>
      <c r="X417" s="35"/>
      <c r="Y417" s="35"/>
      <c r="Z417" s="35"/>
      <c r="AA417" s="35"/>
      <c r="AB417" s="35"/>
      <c r="AC417" s="35"/>
      <c r="AD417" s="35"/>
      <c r="AE417" s="35"/>
      <c r="AT417" s="18" t="s">
        <v>167</v>
      </c>
      <c r="AU417" s="18" t="s">
        <v>85</v>
      </c>
    </row>
    <row r="418" spans="1:65" s="13" customFormat="1" ht="11.25">
      <c r="B418" s="204"/>
      <c r="C418" s="205"/>
      <c r="D418" s="199" t="s">
        <v>169</v>
      </c>
      <c r="E418" s="206" t="s">
        <v>1</v>
      </c>
      <c r="F418" s="207" t="s">
        <v>6806</v>
      </c>
      <c r="G418" s="205"/>
      <c r="H418" s="208">
        <v>5.89</v>
      </c>
      <c r="I418" s="209"/>
      <c r="J418" s="205"/>
      <c r="K418" s="205"/>
      <c r="L418" s="210"/>
      <c r="M418" s="211"/>
      <c r="N418" s="212"/>
      <c r="O418" s="212"/>
      <c r="P418" s="212"/>
      <c r="Q418" s="212"/>
      <c r="R418" s="212"/>
      <c r="S418" s="212"/>
      <c r="T418" s="213"/>
      <c r="AT418" s="214" t="s">
        <v>169</v>
      </c>
      <c r="AU418" s="214" t="s">
        <v>85</v>
      </c>
      <c r="AV418" s="13" t="s">
        <v>85</v>
      </c>
      <c r="AW418" s="13" t="s">
        <v>32</v>
      </c>
      <c r="AX418" s="13" t="s">
        <v>8</v>
      </c>
      <c r="AY418" s="214" t="s">
        <v>158</v>
      </c>
    </row>
    <row r="419" spans="1:65" s="12" customFormat="1" ht="22.9" customHeight="1">
      <c r="B419" s="171"/>
      <c r="C419" s="172"/>
      <c r="D419" s="173" t="s">
        <v>75</v>
      </c>
      <c r="E419" s="185" t="s">
        <v>209</v>
      </c>
      <c r="F419" s="185" t="s">
        <v>626</v>
      </c>
      <c r="G419" s="172"/>
      <c r="H419" s="172"/>
      <c r="I419" s="175"/>
      <c r="J419" s="186">
        <f>BK419</f>
        <v>0</v>
      </c>
      <c r="K419" s="172"/>
      <c r="L419" s="177"/>
      <c r="M419" s="178"/>
      <c r="N419" s="179"/>
      <c r="O419" s="179"/>
      <c r="P419" s="180">
        <f>SUM(P420:P584)</f>
        <v>0</v>
      </c>
      <c r="Q419" s="179"/>
      <c r="R419" s="180">
        <f>SUM(R420:R584)</f>
        <v>534.08701769999993</v>
      </c>
      <c r="S419" s="179"/>
      <c r="T419" s="181">
        <f>SUM(T420:T584)</f>
        <v>0</v>
      </c>
      <c r="AR419" s="182" t="s">
        <v>8</v>
      </c>
      <c r="AT419" s="183" t="s">
        <v>75</v>
      </c>
      <c r="AU419" s="183" t="s">
        <v>8</v>
      </c>
      <c r="AY419" s="182" t="s">
        <v>158</v>
      </c>
      <c r="BK419" s="184">
        <f>SUM(BK420:BK584)</f>
        <v>0</v>
      </c>
    </row>
    <row r="420" spans="1:65" s="2" customFormat="1" ht="44.25" customHeight="1">
      <c r="A420" s="35"/>
      <c r="B420" s="36"/>
      <c r="C420" s="187" t="s">
        <v>557</v>
      </c>
      <c r="D420" s="187" t="s">
        <v>160</v>
      </c>
      <c r="E420" s="188" t="s">
        <v>628</v>
      </c>
      <c r="F420" s="189" t="s">
        <v>629</v>
      </c>
      <c r="G420" s="190" t="s">
        <v>163</v>
      </c>
      <c r="H420" s="191">
        <v>537.91</v>
      </c>
      <c r="I420" s="192"/>
      <c r="J420" s="191">
        <f>ROUND(I420*H420,0)</f>
        <v>0</v>
      </c>
      <c r="K420" s="189" t="s">
        <v>164</v>
      </c>
      <c r="L420" s="40"/>
      <c r="M420" s="193" t="s">
        <v>1</v>
      </c>
      <c r="N420" s="194" t="s">
        <v>41</v>
      </c>
      <c r="O420" s="72"/>
      <c r="P420" s="195">
        <f>O420*H420</f>
        <v>0</v>
      </c>
      <c r="Q420" s="195">
        <v>3.48E-3</v>
      </c>
      <c r="R420" s="195">
        <f>Q420*H420</f>
        <v>1.8719268</v>
      </c>
      <c r="S420" s="195">
        <v>0</v>
      </c>
      <c r="T420" s="196">
        <f>S420*H420</f>
        <v>0</v>
      </c>
      <c r="U420" s="35"/>
      <c r="V420" s="35"/>
      <c r="W420" s="35"/>
      <c r="X420" s="35"/>
      <c r="Y420" s="35"/>
      <c r="Z420" s="35"/>
      <c r="AA420" s="35"/>
      <c r="AB420" s="35"/>
      <c r="AC420" s="35"/>
      <c r="AD420" s="35"/>
      <c r="AE420" s="35"/>
      <c r="AR420" s="197" t="s">
        <v>165</v>
      </c>
      <c r="AT420" s="197" t="s">
        <v>160</v>
      </c>
      <c r="AU420" s="197" t="s">
        <v>85</v>
      </c>
      <c r="AY420" s="18" t="s">
        <v>158</v>
      </c>
      <c r="BE420" s="198">
        <f>IF(N420="základní",J420,0)</f>
        <v>0</v>
      </c>
      <c r="BF420" s="198">
        <f>IF(N420="snížená",J420,0)</f>
        <v>0</v>
      </c>
      <c r="BG420" s="198">
        <f>IF(N420="zákl. přenesená",J420,0)</f>
        <v>0</v>
      </c>
      <c r="BH420" s="198">
        <f>IF(N420="sníž. přenesená",J420,0)</f>
        <v>0</v>
      </c>
      <c r="BI420" s="198">
        <f>IF(N420="nulová",J420,0)</f>
        <v>0</v>
      </c>
      <c r="BJ420" s="18" t="s">
        <v>8</v>
      </c>
      <c r="BK420" s="198">
        <f>ROUND(I420*H420,0)</f>
        <v>0</v>
      </c>
      <c r="BL420" s="18" t="s">
        <v>165</v>
      </c>
      <c r="BM420" s="197" t="s">
        <v>6807</v>
      </c>
    </row>
    <row r="421" spans="1:65" s="13" customFormat="1" ht="11.25">
      <c r="B421" s="204"/>
      <c r="C421" s="205"/>
      <c r="D421" s="199" t="s">
        <v>169</v>
      </c>
      <c r="E421" s="206" t="s">
        <v>1</v>
      </c>
      <c r="F421" s="207" t="s">
        <v>6808</v>
      </c>
      <c r="G421" s="205"/>
      <c r="H421" s="208">
        <v>275.44</v>
      </c>
      <c r="I421" s="209"/>
      <c r="J421" s="205"/>
      <c r="K421" s="205"/>
      <c r="L421" s="210"/>
      <c r="M421" s="211"/>
      <c r="N421" s="212"/>
      <c r="O421" s="212"/>
      <c r="P421" s="212"/>
      <c r="Q421" s="212"/>
      <c r="R421" s="212"/>
      <c r="S421" s="212"/>
      <c r="T421" s="213"/>
      <c r="AT421" s="214" t="s">
        <v>169</v>
      </c>
      <c r="AU421" s="214" t="s">
        <v>85</v>
      </c>
      <c r="AV421" s="13" t="s">
        <v>85</v>
      </c>
      <c r="AW421" s="13" t="s">
        <v>32</v>
      </c>
      <c r="AX421" s="13" t="s">
        <v>76</v>
      </c>
      <c r="AY421" s="214" t="s">
        <v>158</v>
      </c>
    </row>
    <row r="422" spans="1:65" s="14" customFormat="1" ht="11.25">
      <c r="B422" s="215"/>
      <c r="C422" s="216"/>
      <c r="D422" s="199" t="s">
        <v>169</v>
      </c>
      <c r="E422" s="217" t="s">
        <v>1</v>
      </c>
      <c r="F422" s="218" t="s">
        <v>6809</v>
      </c>
      <c r="G422" s="216"/>
      <c r="H422" s="217" t="s">
        <v>1</v>
      </c>
      <c r="I422" s="219"/>
      <c r="J422" s="216"/>
      <c r="K422" s="216"/>
      <c r="L422" s="220"/>
      <c r="M422" s="221"/>
      <c r="N422" s="222"/>
      <c r="O422" s="222"/>
      <c r="P422" s="222"/>
      <c r="Q422" s="222"/>
      <c r="R422" s="222"/>
      <c r="S422" s="222"/>
      <c r="T422" s="223"/>
      <c r="AT422" s="224" t="s">
        <v>169</v>
      </c>
      <c r="AU422" s="224" t="s">
        <v>85</v>
      </c>
      <c r="AV422" s="14" t="s">
        <v>8</v>
      </c>
      <c r="AW422" s="14" t="s">
        <v>32</v>
      </c>
      <c r="AX422" s="14" t="s">
        <v>76</v>
      </c>
      <c r="AY422" s="224" t="s">
        <v>158</v>
      </c>
    </row>
    <row r="423" spans="1:65" s="13" customFormat="1" ht="11.25">
      <c r="B423" s="204"/>
      <c r="C423" s="205"/>
      <c r="D423" s="199" t="s">
        <v>169</v>
      </c>
      <c r="E423" s="206" t="s">
        <v>1</v>
      </c>
      <c r="F423" s="207" t="s">
        <v>6810</v>
      </c>
      <c r="G423" s="205"/>
      <c r="H423" s="208">
        <v>262.47000000000003</v>
      </c>
      <c r="I423" s="209"/>
      <c r="J423" s="205"/>
      <c r="K423" s="205"/>
      <c r="L423" s="210"/>
      <c r="M423" s="211"/>
      <c r="N423" s="212"/>
      <c r="O423" s="212"/>
      <c r="P423" s="212"/>
      <c r="Q423" s="212"/>
      <c r="R423" s="212"/>
      <c r="S423" s="212"/>
      <c r="T423" s="213"/>
      <c r="AT423" s="214" t="s">
        <v>169</v>
      </c>
      <c r="AU423" s="214" t="s">
        <v>85</v>
      </c>
      <c r="AV423" s="13" t="s">
        <v>85</v>
      </c>
      <c r="AW423" s="13" t="s">
        <v>32</v>
      </c>
      <c r="AX423" s="13" t="s">
        <v>76</v>
      </c>
      <c r="AY423" s="214" t="s">
        <v>158</v>
      </c>
    </row>
    <row r="424" spans="1:65" s="16" customFormat="1" ht="11.25">
      <c r="B424" s="236"/>
      <c r="C424" s="237"/>
      <c r="D424" s="199" t="s">
        <v>169</v>
      </c>
      <c r="E424" s="238" t="s">
        <v>1</v>
      </c>
      <c r="F424" s="239" t="s">
        <v>189</v>
      </c>
      <c r="G424" s="237"/>
      <c r="H424" s="240">
        <v>537.91000000000008</v>
      </c>
      <c r="I424" s="241"/>
      <c r="J424" s="237"/>
      <c r="K424" s="237"/>
      <c r="L424" s="242"/>
      <c r="M424" s="243"/>
      <c r="N424" s="244"/>
      <c r="O424" s="244"/>
      <c r="P424" s="244"/>
      <c r="Q424" s="244"/>
      <c r="R424" s="244"/>
      <c r="S424" s="244"/>
      <c r="T424" s="245"/>
      <c r="AT424" s="246" t="s">
        <v>169</v>
      </c>
      <c r="AU424" s="246" t="s">
        <v>85</v>
      </c>
      <c r="AV424" s="16" t="s">
        <v>165</v>
      </c>
      <c r="AW424" s="16" t="s">
        <v>32</v>
      </c>
      <c r="AX424" s="16" t="s">
        <v>8</v>
      </c>
      <c r="AY424" s="246" t="s">
        <v>158</v>
      </c>
    </row>
    <row r="425" spans="1:65" s="2" customFormat="1" ht="36">
      <c r="A425" s="35"/>
      <c r="B425" s="36"/>
      <c r="C425" s="187" t="s">
        <v>562</v>
      </c>
      <c r="D425" s="187" t="s">
        <v>160</v>
      </c>
      <c r="E425" s="188" t="s">
        <v>634</v>
      </c>
      <c r="F425" s="189" t="s">
        <v>635</v>
      </c>
      <c r="G425" s="190" t="s">
        <v>163</v>
      </c>
      <c r="H425" s="191">
        <v>15.33</v>
      </c>
      <c r="I425" s="192"/>
      <c r="J425" s="191">
        <f>ROUND(I425*H425,0)</f>
        <v>0</v>
      </c>
      <c r="K425" s="189" t="s">
        <v>164</v>
      </c>
      <c r="L425" s="40"/>
      <c r="M425" s="193" t="s">
        <v>1</v>
      </c>
      <c r="N425" s="194" t="s">
        <v>41</v>
      </c>
      <c r="O425" s="72"/>
      <c r="P425" s="195">
        <f>O425*H425</f>
        <v>0</v>
      </c>
      <c r="Q425" s="195">
        <v>4.3800000000000002E-3</v>
      </c>
      <c r="R425" s="195">
        <f>Q425*H425</f>
        <v>6.7145400000000008E-2</v>
      </c>
      <c r="S425" s="195">
        <v>0</v>
      </c>
      <c r="T425" s="196">
        <f>S425*H425</f>
        <v>0</v>
      </c>
      <c r="U425" s="35"/>
      <c r="V425" s="35"/>
      <c r="W425" s="35"/>
      <c r="X425" s="35"/>
      <c r="Y425" s="35"/>
      <c r="Z425" s="35"/>
      <c r="AA425" s="35"/>
      <c r="AB425" s="35"/>
      <c r="AC425" s="35"/>
      <c r="AD425" s="35"/>
      <c r="AE425" s="35"/>
      <c r="AR425" s="197" t="s">
        <v>165</v>
      </c>
      <c r="AT425" s="197" t="s">
        <v>160</v>
      </c>
      <c r="AU425" s="197" t="s">
        <v>85</v>
      </c>
      <c r="AY425" s="18" t="s">
        <v>158</v>
      </c>
      <c r="BE425" s="198">
        <f>IF(N425="základní",J425,0)</f>
        <v>0</v>
      </c>
      <c r="BF425" s="198">
        <f>IF(N425="snížená",J425,0)</f>
        <v>0</v>
      </c>
      <c r="BG425" s="198">
        <f>IF(N425="zákl. přenesená",J425,0)</f>
        <v>0</v>
      </c>
      <c r="BH425" s="198">
        <f>IF(N425="sníž. přenesená",J425,0)</f>
        <v>0</v>
      </c>
      <c r="BI425" s="198">
        <f>IF(N425="nulová",J425,0)</f>
        <v>0</v>
      </c>
      <c r="BJ425" s="18" t="s">
        <v>8</v>
      </c>
      <c r="BK425" s="198">
        <f>ROUND(I425*H425,0)</f>
        <v>0</v>
      </c>
      <c r="BL425" s="18" t="s">
        <v>165</v>
      </c>
      <c r="BM425" s="197" t="s">
        <v>6811</v>
      </c>
    </row>
    <row r="426" spans="1:65" s="2" customFormat="1" ht="18">
      <c r="A426" s="35"/>
      <c r="B426" s="36"/>
      <c r="C426" s="37"/>
      <c r="D426" s="199" t="s">
        <v>167</v>
      </c>
      <c r="E426" s="37"/>
      <c r="F426" s="200" t="s">
        <v>637</v>
      </c>
      <c r="G426" s="37"/>
      <c r="H426" s="37"/>
      <c r="I426" s="201"/>
      <c r="J426" s="37"/>
      <c r="K426" s="37"/>
      <c r="L426" s="40"/>
      <c r="M426" s="202"/>
      <c r="N426" s="203"/>
      <c r="O426" s="72"/>
      <c r="P426" s="72"/>
      <c r="Q426" s="72"/>
      <c r="R426" s="72"/>
      <c r="S426" s="72"/>
      <c r="T426" s="73"/>
      <c r="U426" s="35"/>
      <c r="V426" s="35"/>
      <c r="W426" s="35"/>
      <c r="X426" s="35"/>
      <c r="Y426" s="35"/>
      <c r="Z426" s="35"/>
      <c r="AA426" s="35"/>
      <c r="AB426" s="35"/>
      <c r="AC426" s="35"/>
      <c r="AD426" s="35"/>
      <c r="AE426" s="35"/>
      <c r="AT426" s="18" t="s">
        <v>167</v>
      </c>
      <c r="AU426" s="18" t="s">
        <v>85</v>
      </c>
    </row>
    <row r="427" spans="1:65" s="13" customFormat="1" ht="33.75">
      <c r="B427" s="204"/>
      <c r="C427" s="205"/>
      <c r="D427" s="199" t="s">
        <v>169</v>
      </c>
      <c r="E427" s="206" t="s">
        <v>1</v>
      </c>
      <c r="F427" s="207" t="s">
        <v>6812</v>
      </c>
      <c r="G427" s="205"/>
      <c r="H427" s="208">
        <v>13.19</v>
      </c>
      <c r="I427" s="209"/>
      <c r="J427" s="205"/>
      <c r="K427" s="205"/>
      <c r="L427" s="210"/>
      <c r="M427" s="211"/>
      <c r="N427" s="212"/>
      <c r="O427" s="212"/>
      <c r="P427" s="212"/>
      <c r="Q427" s="212"/>
      <c r="R427" s="212"/>
      <c r="S427" s="212"/>
      <c r="T427" s="213"/>
      <c r="AT427" s="214" t="s">
        <v>169</v>
      </c>
      <c r="AU427" s="214" t="s">
        <v>85</v>
      </c>
      <c r="AV427" s="13" t="s">
        <v>85</v>
      </c>
      <c r="AW427" s="13" t="s">
        <v>32</v>
      </c>
      <c r="AX427" s="13" t="s">
        <v>76</v>
      </c>
      <c r="AY427" s="214" t="s">
        <v>158</v>
      </c>
    </row>
    <row r="428" spans="1:65" s="13" customFormat="1" ht="11.25">
      <c r="B428" s="204"/>
      <c r="C428" s="205"/>
      <c r="D428" s="199" t="s">
        <v>169</v>
      </c>
      <c r="E428" s="206" t="s">
        <v>1</v>
      </c>
      <c r="F428" s="207" t="s">
        <v>6813</v>
      </c>
      <c r="G428" s="205"/>
      <c r="H428" s="208">
        <v>2.14</v>
      </c>
      <c r="I428" s="209"/>
      <c r="J428" s="205"/>
      <c r="K428" s="205"/>
      <c r="L428" s="210"/>
      <c r="M428" s="211"/>
      <c r="N428" s="212"/>
      <c r="O428" s="212"/>
      <c r="P428" s="212"/>
      <c r="Q428" s="212"/>
      <c r="R428" s="212"/>
      <c r="S428" s="212"/>
      <c r="T428" s="213"/>
      <c r="AT428" s="214" t="s">
        <v>169</v>
      </c>
      <c r="AU428" s="214" t="s">
        <v>85</v>
      </c>
      <c r="AV428" s="13" t="s">
        <v>85</v>
      </c>
      <c r="AW428" s="13" t="s">
        <v>32</v>
      </c>
      <c r="AX428" s="13" t="s">
        <v>76</v>
      </c>
      <c r="AY428" s="214" t="s">
        <v>158</v>
      </c>
    </row>
    <row r="429" spans="1:65" s="16" customFormat="1" ht="11.25">
      <c r="B429" s="236"/>
      <c r="C429" s="237"/>
      <c r="D429" s="199" t="s">
        <v>169</v>
      </c>
      <c r="E429" s="238" t="s">
        <v>1</v>
      </c>
      <c r="F429" s="239" t="s">
        <v>189</v>
      </c>
      <c r="G429" s="237"/>
      <c r="H429" s="240">
        <v>15.33</v>
      </c>
      <c r="I429" s="241"/>
      <c r="J429" s="237"/>
      <c r="K429" s="237"/>
      <c r="L429" s="242"/>
      <c r="M429" s="243"/>
      <c r="N429" s="244"/>
      <c r="O429" s="244"/>
      <c r="P429" s="244"/>
      <c r="Q429" s="244"/>
      <c r="R429" s="244"/>
      <c r="S429" s="244"/>
      <c r="T429" s="245"/>
      <c r="AT429" s="246" t="s">
        <v>169</v>
      </c>
      <c r="AU429" s="246" t="s">
        <v>85</v>
      </c>
      <c r="AV429" s="16" t="s">
        <v>165</v>
      </c>
      <c r="AW429" s="16" t="s">
        <v>32</v>
      </c>
      <c r="AX429" s="16" t="s">
        <v>8</v>
      </c>
      <c r="AY429" s="246" t="s">
        <v>158</v>
      </c>
    </row>
    <row r="430" spans="1:65" s="2" customFormat="1" ht="44.25" customHeight="1">
      <c r="A430" s="35"/>
      <c r="B430" s="36"/>
      <c r="C430" s="187" t="s">
        <v>567</v>
      </c>
      <c r="D430" s="187" t="s">
        <v>160</v>
      </c>
      <c r="E430" s="188" t="s">
        <v>640</v>
      </c>
      <c r="F430" s="189" t="s">
        <v>641</v>
      </c>
      <c r="G430" s="190" t="s">
        <v>163</v>
      </c>
      <c r="H430" s="191">
        <v>824.28</v>
      </c>
      <c r="I430" s="192"/>
      <c r="J430" s="191">
        <f>ROUND(I430*H430,0)</f>
        <v>0</v>
      </c>
      <c r="K430" s="189" t="s">
        <v>164</v>
      </c>
      <c r="L430" s="40"/>
      <c r="M430" s="193" t="s">
        <v>1</v>
      </c>
      <c r="N430" s="194" t="s">
        <v>41</v>
      </c>
      <c r="O430" s="72"/>
      <c r="P430" s="195">
        <f>O430*H430</f>
        <v>0</v>
      </c>
      <c r="Q430" s="195">
        <v>1.8380000000000001E-2</v>
      </c>
      <c r="R430" s="195">
        <f>Q430*H430</f>
        <v>15.1502664</v>
      </c>
      <c r="S430" s="195">
        <v>0</v>
      </c>
      <c r="T430" s="196">
        <f>S430*H430</f>
        <v>0</v>
      </c>
      <c r="U430" s="35"/>
      <c r="V430" s="35"/>
      <c r="W430" s="35"/>
      <c r="X430" s="35"/>
      <c r="Y430" s="35"/>
      <c r="Z430" s="35"/>
      <c r="AA430" s="35"/>
      <c r="AB430" s="35"/>
      <c r="AC430" s="35"/>
      <c r="AD430" s="35"/>
      <c r="AE430" s="35"/>
      <c r="AR430" s="197" t="s">
        <v>165</v>
      </c>
      <c r="AT430" s="197" t="s">
        <v>160</v>
      </c>
      <c r="AU430" s="197" t="s">
        <v>85</v>
      </c>
      <c r="AY430" s="18" t="s">
        <v>158</v>
      </c>
      <c r="BE430" s="198">
        <f>IF(N430="základní",J430,0)</f>
        <v>0</v>
      </c>
      <c r="BF430" s="198">
        <f>IF(N430="snížená",J430,0)</f>
        <v>0</v>
      </c>
      <c r="BG430" s="198">
        <f>IF(N430="zákl. přenesená",J430,0)</f>
        <v>0</v>
      </c>
      <c r="BH430" s="198">
        <f>IF(N430="sníž. přenesená",J430,0)</f>
        <v>0</v>
      </c>
      <c r="BI430" s="198">
        <f>IF(N430="nulová",J430,0)</f>
        <v>0</v>
      </c>
      <c r="BJ430" s="18" t="s">
        <v>8</v>
      </c>
      <c r="BK430" s="198">
        <f>ROUND(I430*H430,0)</f>
        <v>0</v>
      </c>
      <c r="BL430" s="18" t="s">
        <v>165</v>
      </c>
      <c r="BM430" s="197" t="s">
        <v>6814</v>
      </c>
    </row>
    <row r="431" spans="1:65" s="2" customFormat="1" ht="63">
      <c r="A431" s="35"/>
      <c r="B431" s="36"/>
      <c r="C431" s="37"/>
      <c r="D431" s="199" t="s">
        <v>167</v>
      </c>
      <c r="E431" s="37"/>
      <c r="F431" s="200" t="s">
        <v>643</v>
      </c>
      <c r="G431" s="37"/>
      <c r="H431" s="37"/>
      <c r="I431" s="201"/>
      <c r="J431" s="37"/>
      <c r="K431" s="37"/>
      <c r="L431" s="40"/>
      <c r="M431" s="202"/>
      <c r="N431" s="203"/>
      <c r="O431" s="72"/>
      <c r="P431" s="72"/>
      <c r="Q431" s="72"/>
      <c r="R431" s="72"/>
      <c r="S431" s="72"/>
      <c r="T431" s="73"/>
      <c r="U431" s="35"/>
      <c r="V431" s="35"/>
      <c r="W431" s="35"/>
      <c r="X431" s="35"/>
      <c r="Y431" s="35"/>
      <c r="Z431" s="35"/>
      <c r="AA431" s="35"/>
      <c r="AB431" s="35"/>
      <c r="AC431" s="35"/>
      <c r="AD431" s="35"/>
      <c r="AE431" s="35"/>
      <c r="AT431" s="18" t="s">
        <v>167</v>
      </c>
      <c r="AU431" s="18" t="s">
        <v>85</v>
      </c>
    </row>
    <row r="432" spans="1:65" s="14" customFormat="1" ht="11.25">
      <c r="B432" s="215"/>
      <c r="C432" s="216"/>
      <c r="D432" s="199" t="s">
        <v>169</v>
      </c>
      <c r="E432" s="217" t="s">
        <v>1</v>
      </c>
      <c r="F432" s="218" t="s">
        <v>360</v>
      </c>
      <c r="G432" s="216"/>
      <c r="H432" s="217" t="s">
        <v>1</v>
      </c>
      <c r="I432" s="219"/>
      <c r="J432" s="216"/>
      <c r="K432" s="216"/>
      <c r="L432" s="220"/>
      <c r="M432" s="221"/>
      <c r="N432" s="222"/>
      <c r="O432" s="222"/>
      <c r="P432" s="222"/>
      <c r="Q432" s="222"/>
      <c r="R432" s="222"/>
      <c r="S432" s="222"/>
      <c r="T432" s="223"/>
      <c r="AT432" s="224" t="s">
        <v>169</v>
      </c>
      <c r="AU432" s="224" t="s">
        <v>85</v>
      </c>
      <c r="AV432" s="14" t="s">
        <v>8</v>
      </c>
      <c r="AW432" s="14" t="s">
        <v>32</v>
      </c>
      <c r="AX432" s="14" t="s">
        <v>76</v>
      </c>
      <c r="AY432" s="224" t="s">
        <v>158</v>
      </c>
    </row>
    <row r="433" spans="2:51" s="13" customFormat="1" ht="11.25">
      <c r="B433" s="204"/>
      <c r="C433" s="205"/>
      <c r="D433" s="199" t="s">
        <v>169</v>
      </c>
      <c r="E433" s="206" t="s">
        <v>1</v>
      </c>
      <c r="F433" s="207" t="s">
        <v>6815</v>
      </c>
      <c r="G433" s="205"/>
      <c r="H433" s="208">
        <v>70.959999999999994</v>
      </c>
      <c r="I433" s="209"/>
      <c r="J433" s="205"/>
      <c r="K433" s="205"/>
      <c r="L433" s="210"/>
      <c r="M433" s="211"/>
      <c r="N433" s="212"/>
      <c r="O433" s="212"/>
      <c r="P433" s="212"/>
      <c r="Q433" s="212"/>
      <c r="R433" s="212"/>
      <c r="S433" s="212"/>
      <c r="T433" s="213"/>
      <c r="AT433" s="214" t="s">
        <v>169</v>
      </c>
      <c r="AU433" s="214" t="s">
        <v>85</v>
      </c>
      <c r="AV433" s="13" t="s">
        <v>85</v>
      </c>
      <c r="AW433" s="13" t="s">
        <v>32</v>
      </c>
      <c r="AX433" s="13" t="s">
        <v>76</v>
      </c>
      <c r="AY433" s="214" t="s">
        <v>158</v>
      </c>
    </row>
    <row r="434" spans="2:51" s="13" customFormat="1" ht="11.25">
      <c r="B434" s="204"/>
      <c r="C434" s="205"/>
      <c r="D434" s="199" t="s">
        <v>169</v>
      </c>
      <c r="E434" s="206" t="s">
        <v>1</v>
      </c>
      <c r="F434" s="207" t="s">
        <v>6816</v>
      </c>
      <c r="G434" s="205"/>
      <c r="H434" s="208">
        <v>159.11000000000001</v>
      </c>
      <c r="I434" s="209"/>
      <c r="J434" s="205"/>
      <c r="K434" s="205"/>
      <c r="L434" s="210"/>
      <c r="M434" s="211"/>
      <c r="N434" s="212"/>
      <c r="O434" s="212"/>
      <c r="P434" s="212"/>
      <c r="Q434" s="212"/>
      <c r="R434" s="212"/>
      <c r="S434" s="212"/>
      <c r="T434" s="213"/>
      <c r="AT434" s="214" t="s">
        <v>169</v>
      </c>
      <c r="AU434" s="214" t="s">
        <v>85</v>
      </c>
      <c r="AV434" s="13" t="s">
        <v>85</v>
      </c>
      <c r="AW434" s="13" t="s">
        <v>32</v>
      </c>
      <c r="AX434" s="13" t="s">
        <v>76</v>
      </c>
      <c r="AY434" s="214" t="s">
        <v>158</v>
      </c>
    </row>
    <row r="435" spans="2:51" s="15" customFormat="1" ht="11.25">
      <c r="B435" s="225"/>
      <c r="C435" s="226"/>
      <c r="D435" s="199" t="s">
        <v>169</v>
      </c>
      <c r="E435" s="227" t="s">
        <v>1</v>
      </c>
      <c r="F435" s="228" t="s">
        <v>186</v>
      </c>
      <c r="G435" s="226"/>
      <c r="H435" s="229">
        <v>230.07</v>
      </c>
      <c r="I435" s="230"/>
      <c r="J435" s="226"/>
      <c r="K435" s="226"/>
      <c r="L435" s="231"/>
      <c r="M435" s="232"/>
      <c r="N435" s="233"/>
      <c r="O435" s="233"/>
      <c r="P435" s="233"/>
      <c r="Q435" s="233"/>
      <c r="R435" s="233"/>
      <c r="S435" s="233"/>
      <c r="T435" s="234"/>
      <c r="AT435" s="235" t="s">
        <v>169</v>
      </c>
      <c r="AU435" s="235" t="s">
        <v>85</v>
      </c>
      <c r="AV435" s="15" t="s">
        <v>177</v>
      </c>
      <c r="AW435" s="15" t="s">
        <v>32</v>
      </c>
      <c r="AX435" s="15" t="s">
        <v>76</v>
      </c>
      <c r="AY435" s="235" t="s">
        <v>158</v>
      </c>
    </row>
    <row r="436" spans="2:51" s="14" customFormat="1" ht="11.25">
      <c r="B436" s="215"/>
      <c r="C436" s="216"/>
      <c r="D436" s="199" t="s">
        <v>169</v>
      </c>
      <c r="E436" s="217" t="s">
        <v>1</v>
      </c>
      <c r="F436" s="218" t="s">
        <v>406</v>
      </c>
      <c r="G436" s="216"/>
      <c r="H436" s="217" t="s">
        <v>1</v>
      </c>
      <c r="I436" s="219"/>
      <c r="J436" s="216"/>
      <c r="K436" s="216"/>
      <c r="L436" s="220"/>
      <c r="M436" s="221"/>
      <c r="N436" s="222"/>
      <c r="O436" s="222"/>
      <c r="P436" s="222"/>
      <c r="Q436" s="222"/>
      <c r="R436" s="222"/>
      <c r="S436" s="222"/>
      <c r="T436" s="223"/>
      <c r="AT436" s="224" t="s">
        <v>169</v>
      </c>
      <c r="AU436" s="224" t="s">
        <v>85</v>
      </c>
      <c r="AV436" s="14" t="s">
        <v>8</v>
      </c>
      <c r="AW436" s="14" t="s">
        <v>32</v>
      </c>
      <c r="AX436" s="14" t="s">
        <v>76</v>
      </c>
      <c r="AY436" s="224" t="s">
        <v>158</v>
      </c>
    </row>
    <row r="437" spans="2:51" s="13" customFormat="1" ht="11.25">
      <c r="B437" s="204"/>
      <c r="C437" s="205"/>
      <c r="D437" s="199" t="s">
        <v>169</v>
      </c>
      <c r="E437" s="206" t="s">
        <v>1</v>
      </c>
      <c r="F437" s="207" t="s">
        <v>6817</v>
      </c>
      <c r="G437" s="205"/>
      <c r="H437" s="208">
        <v>19.23</v>
      </c>
      <c r="I437" s="209"/>
      <c r="J437" s="205"/>
      <c r="K437" s="205"/>
      <c r="L437" s="210"/>
      <c r="M437" s="211"/>
      <c r="N437" s="212"/>
      <c r="O437" s="212"/>
      <c r="P437" s="212"/>
      <c r="Q437" s="212"/>
      <c r="R437" s="212"/>
      <c r="S437" s="212"/>
      <c r="T437" s="213"/>
      <c r="AT437" s="214" t="s">
        <v>169</v>
      </c>
      <c r="AU437" s="214" t="s">
        <v>85</v>
      </c>
      <c r="AV437" s="13" t="s">
        <v>85</v>
      </c>
      <c r="AW437" s="13" t="s">
        <v>32</v>
      </c>
      <c r="AX437" s="13" t="s">
        <v>76</v>
      </c>
      <c r="AY437" s="214" t="s">
        <v>158</v>
      </c>
    </row>
    <row r="438" spans="2:51" s="13" customFormat="1" ht="11.25">
      <c r="B438" s="204"/>
      <c r="C438" s="205"/>
      <c r="D438" s="199" t="s">
        <v>169</v>
      </c>
      <c r="E438" s="206" t="s">
        <v>1</v>
      </c>
      <c r="F438" s="207" t="s">
        <v>6818</v>
      </c>
      <c r="G438" s="205"/>
      <c r="H438" s="208">
        <v>47.97</v>
      </c>
      <c r="I438" s="209"/>
      <c r="J438" s="205"/>
      <c r="K438" s="205"/>
      <c r="L438" s="210"/>
      <c r="M438" s="211"/>
      <c r="N438" s="212"/>
      <c r="O438" s="212"/>
      <c r="P438" s="212"/>
      <c r="Q438" s="212"/>
      <c r="R438" s="212"/>
      <c r="S438" s="212"/>
      <c r="T438" s="213"/>
      <c r="AT438" s="214" t="s">
        <v>169</v>
      </c>
      <c r="AU438" s="214" t="s">
        <v>85</v>
      </c>
      <c r="AV438" s="13" t="s">
        <v>85</v>
      </c>
      <c r="AW438" s="13" t="s">
        <v>32</v>
      </c>
      <c r="AX438" s="13" t="s">
        <v>76</v>
      </c>
      <c r="AY438" s="214" t="s">
        <v>158</v>
      </c>
    </row>
    <row r="439" spans="2:51" s="13" customFormat="1" ht="11.25">
      <c r="B439" s="204"/>
      <c r="C439" s="205"/>
      <c r="D439" s="199" t="s">
        <v>169</v>
      </c>
      <c r="E439" s="206" t="s">
        <v>1</v>
      </c>
      <c r="F439" s="207" t="s">
        <v>6819</v>
      </c>
      <c r="G439" s="205"/>
      <c r="H439" s="208">
        <v>11.69</v>
      </c>
      <c r="I439" s="209"/>
      <c r="J439" s="205"/>
      <c r="K439" s="205"/>
      <c r="L439" s="210"/>
      <c r="M439" s="211"/>
      <c r="N439" s="212"/>
      <c r="O439" s="212"/>
      <c r="P439" s="212"/>
      <c r="Q439" s="212"/>
      <c r="R439" s="212"/>
      <c r="S439" s="212"/>
      <c r="T439" s="213"/>
      <c r="AT439" s="214" t="s">
        <v>169</v>
      </c>
      <c r="AU439" s="214" t="s">
        <v>85</v>
      </c>
      <c r="AV439" s="13" t="s">
        <v>85</v>
      </c>
      <c r="AW439" s="13" t="s">
        <v>32</v>
      </c>
      <c r="AX439" s="13" t="s">
        <v>76</v>
      </c>
      <c r="AY439" s="214" t="s">
        <v>158</v>
      </c>
    </row>
    <row r="440" spans="2:51" s="13" customFormat="1" ht="11.25">
      <c r="B440" s="204"/>
      <c r="C440" s="205"/>
      <c r="D440" s="199" t="s">
        <v>169</v>
      </c>
      <c r="E440" s="206" t="s">
        <v>1</v>
      </c>
      <c r="F440" s="207" t="s">
        <v>6820</v>
      </c>
      <c r="G440" s="205"/>
      <c r="H440" s="208">
        <v>5.4</v>
      </c>
      <c r="I440" s="209"/>
      <c r="J440" s="205"/>
      <c r="K440" s="205"/>
      <c r="L440" s="210"/>
      <c r="M440" s="211"/>
      <c r="N440" s="212"/>
      <c r="O440" s="212"/>
      <c r="P440" s="212"/>
      <c r="Q440" s="212"/>
      <c r="R440" s="212"/>
      <c r="S440" s="212"/>
      <c r="T440" s="213"/>
      <c r="AT440" s="214" t="s">
        <v>169</v>
      </c>
      <c r="AU440" s="214" t="s">
        <v>85</v>
      </c>
      <c r="AV440" s="13" t="s">
        <v>85</v>
      </c>
      <c r="AW440" s="13" t="s">
        <v>32</v>
      </c>
      <c r="AX440" s="13" t="s">
        <v>76</v>
      </c>
      <c r="AY440" s="214" t="s">
        <v>158</v>
      </c>
    </row>
    <row r="441" spans="2:51" s="13" customFormat="1" ht="11.25">
      <c r="B441" s="204"/>
      <c r="C441" s="205"/>
      <c r="D441" s="199" t="s">
        <v>169</v>
      </c>
      <c r="E441" s="206" t="s">
        <v>1</v>
      </c>
      <c r="F441" s="207" t="s">
        <v>6821</v>
      </c>
      <c r="G441" s="205"/>
      <c r="H441" s="208">
        <v>8.1999999999999993</v>
      </c>
      <c r="I441" s="209"/>
      <c r="J441" s="205"/>
      <c r="K441" s="205"/>
      <c r="L441" s="210"/>
      <c r="M441" s="211"/>
      <c r="N441" s="212"/>
      <c r="O441" s="212"/>
      <c r="P441" s="212"/>
      <c r="Q441" s="212"/>
      <c r="R441" s="212"/>
      <c r="S441" s="212"/>
      <c r="T441" s="213"/>
      <c r="AT441" s="214" t="s">
        <v>169</v>
      </c>
      <c r="AU441" s="214" t="s">
        <v>85</v>
      </c>
      <c r="AV441" s="13" t="s">
        <v>85</v>
      </c>
      <c r="AW441" s="13" t="s">
        <v>32</v>
      </c>
      <c r="AX441" s="13" t="s">
        <v>76</v>
      </c>
      <c r="AY441" s="214" t="s">
        <v>158</v>
      </c>
    </row>
    <row r="442" spans="2:51" s="13" customFormat="1" ht="11.25">
      <c r="B442" s="204"/>
      <c r="C442" s="205"/>
      <c r="D442" s="199" t="s">
        <v>169</v>
      </c>
      <c r="E442" s="206" t="s">
        <v>1</v>
      </c>
      <c r="F442" s="207" t="s">
        <v>6822</v>
      </c>
      <c r="G442" s="205"/>
      <c r="H442" s="208">
        <v>63.49</v>
      </c>
      <c r="I442" s="209"/>
      <c r="J442" s="205"/>
      <c r="K442" s="205"/>
      <c r="L442" s="210"/>
      <c r="M442" s="211"/>
      <c r="N442" s="212"/>
      <c r="O442" s="212"/>
      <c r="P442" s="212"/>
      <c r="Q442" s="212"/>
      <c r="R442" s="212"/>
      <c r="S442" s="212"/>
      <c r="T442" s="213"/>
      <c r="AT442" s="214" t="s">
        <v>169</v>
      </c>
      <c r="AU442" s="214" t="s">
        <v>85</v>
      </c>
      <c r="AV442" s="13" t="s">
        <v>85</v>
      </c>
      <c r="AW442" s="13" t="s">
        <v>32</v>
      </c>
      <c r="AX442" s="13" t="s">
        <v>76</v>
      </c>
      <c r="AY442" s="214" t="s">
        <v>158</v>
      </c>
    </row>
    <row r="443" spans="2:51" s="13" customFormat="1" ht="11.25">
      <c r="B443" s="204"/>
      <c r="C443" s="205"/>
      <c r="D443" s="199" t="s">
        <v>169</v>
      </c>
      <c r="E443" s="206" t="s">
        <v>1</v>
      </c>
      <c r="F443" s="207" t="s">
        <v>6823</v>
      </c>
      <c r="G443" s="205"/>
      <c r="H443" s="208">
        <v>101.01</v>
      </c>
      <c r="I443" s="209"/>
      <c r="J443" s="205"/>
      <c r="K443" s="205"/>
      <c r="L443" s="210"/>
      <c r="M443" s="211"/>
      <c r="N443" s="212"/>
      <c r="O443" s="212"/>
      <c r="P443" s="212"/>
      <c r="Q443" s="212"/>
      <c r="R443" s="212"/>
      <c r="S443" s="212"/>
      <c r="T443" s="213"/>
      <c r="AT443" s="214" t="s">
        <v>169</v>
      </c>
      <c r="AU443" s="214" t="s">
        <v>85</v>
      </c>
      <c r="AV443" s="13" t="s">
        <v>85</v>
      </c>
      <c r="AW443" s="13" t="s">
        <v>32</v>
      </c>
      <c r="AX443" s="13" t="s">
        <v>76</v>
      </c>
      <c r="AY443" s="214" t="s">
        <v>158</v>
      </c>
    </row>
    <row r="444" spans="2:51" s="13" customFormat="1" ht="11.25">
      <c r="B444" s="204"/>
      <c r="C444" s="205"/>
      <c r="D444" s="199" t="s">
        <v>169</v>
      </c>
      <c r="E444" s="206" t="s">
        <v>1</v>
      </c>
      <c r="F444" s="207" t="s">
        <v>6824</v>
      </c>
      <c r="G444" s="205"/>
      <c r="H444" s="208">
        <v>86.97</v>
      </c>
      <c r="I444" s="209"/>
      <c r="J444" s="205"/>
      <c r="K444" s="205"/>
      <c r="L444" s="210"/>
      <c r="M444" s="211"/>
      <c r="N444" s="212"/>
      <c r="O444" s="212"/>
      <c r="P444" s="212"/>
      <c r="Q444" s="212"/>
      <c r="R444" s="212"/>
      <c r="S444" s="212"/>
      <c r="T444" s="213"/>
      <c r="AT444" s="214" t="s">
        <v>169</v>
      </c>
      <c r="AU444" s="214" t="s">
        <v>85</v>
      </c>
      <c r="AV444" s="13" t="s">
        <v>85</v>
      </c>
      <c r="AW444" s="13" t="s">
        <v>32</v>
      </c>
      <c r="AX444" s="13" t="s">
        <v>76</v>
      </c>
      <c r="AY444" s="214" t="s">
        <v>158</v>
      </c>
    </row>
    <row r="445" spans="2:51" s="13" customFormat="1" ht="11.25">
      <c r="B445" s="204"/>
      <c r="C445" s="205"/>
      <c r="D445" s="199" t="s">
        <v>169</v>
      </c>
      <c r="E445" s="206" t="s">
        <v>1</v>
      </c>
      <c r="F445" s="207" t="s">
        <v>6825</v>
      </c>
      <c r="G445" s="205"/>
      <c r="H445" s="208">
        <v>181.49</v>
      </c>
      <c r="I445" s="209"/>
      <c r="J445" s="205"/>
      <c r="K445" s="205"/>
      <c r="L445" s="210"/>
      <c r="M445" s="211"/>
      <c r="N445" s="212"/>
      <c r="O445" s="212"/>
      <c r="P445" s="212"/>
      <c r="Q445" s="212"/>
      <c r="R445" s="212"/>
      <c r="S445" s="212"/>
      <c r="T445" s="213"/>
      <c r="AT445" s="214" t="s">
        <v>169</v>
      </c>
      <c r="AU445" s="214" t="s">
        <v>85</v>
      </c>
      <c r="AV445" s="13" t="s">
        <v>85</v>
      </c>
      <c r="AW445" s="13" t="s">
        <v>32</v>
      </c>
      <c r="AX445" s="13" t="s">
        <v>76</v>
      </c>
      <c r="AY445" s="214" t="s">
        <v>158</v>
      </c>
    </row>
    <row r="446" spans="2:51" s="13" customFormat="1" ht="11.25">
      <c r="B446" s="204"/>
      <c r="C446" s="205"/>
      <c r="D446" s="199" t="s">
        <v>169</v>
      </c>
      <c r="E446" s="206" t="s">
        <v>1</v>
      </c>
      <c r="F446" s="207" t="s">
        <v>6826</v>
      </c>
      <c r="G446" s="205"/>
      <c r="H446" s="208">
        <v>68.760000000000005</v>
      </c>
      <c r="I446" s="209"/>
      <c r="J446" s="205"/>
      <c r="K446" s="205"/>
      <c r="L446" s="210"/>
      <c r="M446" s="211"/>
      <c r="N446" s="212"/>
      <c r="O446" s="212"/>
      <c r="P446" s="212"/>
      <c r="Q446" s="212"/>
      <c r="R446" s="212"/>
      <c r="S446" s="212"/>
      <c r="T446" s="213"/>
      <c r="AT446" s="214" t="s">
        <v>169</v>
      </c>
      <c r="AU446" s="214" t="s">
        <v>85</v>
      </c>
      <c r="AV446" s="13" t="s">
        <v>85</v>
      </c>
      <c r="AW446" s="13" t="s">
        <v>32</v>
      </c>
      <c r="AX446" s="13" t="s">
        <v>76</v>
      </c>
      <c r="AY446" s="214" t="s">
        <v>158</v>
      </c>
    </row>
    <row r="447" spans="2:51" s="15" customFormat="1" ht="11.25">
      <c r="B447" s="225"/>
      <c r="C447" s="226"/>
      <c r="D447" s="199" t="s">
        <v>169</v>
      </c>
      <c r="E447" s="227" t="s">
        <v>1</v>
      </c>
      <c r="F447" s="228" t="s">
        <v>186</v>
      </c>
      <c r="G447" s="226"/>
      <c r="H447" s="229">
        <v>594.21</v>
      </c>
      <c r="I447" s="230"/>
      <c r="J447" s="226"/>
      <c r="K447" s="226"/>
      <c r="L447" s="231"/>
      <c r="M447" s="232"/>
      <c r="N447" s="233"/>
      <c r="O447" s="233"/>
      <c r="P447" s="233"/>
      <c r="Q447" s="233"/>
      <c r="R447" s="233"/>
      <c r="S447" s="233"/>
      <c r="T447" s="234"/>
      <c r="AT447" s="235" t="s">
        <v>169</v>
      </c>
      <c r="AU447" s="235" t="s">
        <v>85</v>
      </c>
      <c r="AV447" s="15" t="s">
        <v>177</v>
      </c>
      <c r="AW447" s="15" t="s">
        <v>32</v>
      </c>
      <c r="AX447" s="15" t="s">
        <v>76</v>
      </c>
      <c r="AY447" s="235" t="s">
        <v>158</v>
      </c>
    </row>
    <row r="448" spans="2:51" s="16" customFormat="1" ht="11.25">
      <c r="B448" s="236"/>
      <c r="C448" s="237"/>
      <c r="D448" s="199" t="s">
        <v>169</v>
      </c>
      <c r="E448" s="238" t="s">
        <v>1</v>
      </c>
      <c r="F448" s="239" t="s">
        <v>189</v>
      </c>
      <c r="G448" s="237"/>
      <c r="H448" s="240">
        <v>824.28</v>
      </c>
      <c r="I448" s="241"/>
      <c r="J448" s="237"/>
      <c r="K448" s="237"/>
      <c r="L448" s="242"/>
      <c r="M448" s="243"/>
      <c r="N448" s="244"/>
      <c r="O448" s="244"/>
      <c r="P448" s="244"/>
      <c r="Q448" s="244"/>
      <c r="R448" s="244"/>
      <c r="S448" s="244"/>
      <c r="T448" s="245"/>
      <c r="AT448" s="246" t="s">
        <v>169</v>
      </c>
      <c r="AU448" s="246" t="s">
        <v>85</v>
      </c>
      <c r="AV448" s="16" t="s">
        <v>165</v>
      </c>
      <c r="AW448" s="16" t="s">
        <v>32</v>
      </c>
      <c r="AX448" s="16" t="s">
        <v>8</v>
      </c>
      <c r="AY448" s="246" t="s">
        <v>158</v>
      </c>
    </row>
    <row r="449" spans="1:65" s="2" customFormat="1" ht="44.25" customHeight="1">
      <c r="A449" s="35"/>
      <c r="B449" s="36"/>
      <c r="C449" s="187" t="s">
        <v>571</v>
      </c>
      <c r="D449" s="187" t="s">
        <v>160</v>
      </c>
      <c r="E449" s="188" t="s">
        <v>6827</v>
      </c>
      <c r="F449" s="189" t="s">
        <v>6828</v>
      </c>
      <c r="G449" s="190" t="s">
        <v>163</v>
      </c>
      <c r="H449" s="191">
        <v>535.07000000000005</v>
      </c>
      <c r="I449" s="192"/>
      <c r="J449" s="191">
        <f>ROUND(I449*H449,0)</f>
        <v>0</v>
      </c>
      <c r="K449" s="189" t="s">
        <v>164</v>
      </c>
      <c r="L449" s="40"/>
      <c r="M449" s="193" t="s">
        <v>1</v>
      </c>
      <c r="N449" s="194" t="s">
        <v>41</v>
      </c>
      <c r="O449" s="72"/>
      <c r="P449" s="195">
        <f>O449*H449</f>
        <v>0</v>
      </c>
      <c r="Q449" s="195">
        <v>3.48E-3</v>
      </c>
      <c r="R449" s="195">
        <f>Q449*H449</f>
        <v>1.8620436000000002</v>
      </c>
      <c r="S449" s="195">
        <v>0</v>
      </c>
      <c r="T449" s="196">
        <f>S449*H449</f>
        <v>0</v>
      </c>
      <c r="U449" s="35"/>
      <c r="V449" s="35"/>
      <c r="W449" s="35"/>
      <c r="X449" s="35"/>
      <c r="Y449" s="35"/>
      <c r="Z449" s="35"/>
      <c r="AA449" s="35"/>
      <c r="AB449" s="35"/>
      <c r="AC449" s="35"/>
      <c r="AD449" s="35"/>
      <c r="AE449" s="35"/>
      <c r="AR449" s="197" t="s">
        <v>165</v>
      </c>
      <c r="AT449" s="197" t="s">
        <v>160</v>
      </c>
      <c r="AU449" s="197" t="s">
        <v>85</v>
      </c>
      <c r="AY449" s="18" t="s">
        <v>158</v>
      </c>
      <c r="BE449" s="198">
        <f>IF(N449="základní",J449,0)</f>
        <v>0</v>
      </c>
      <c r="BF449" s="198">
        <f>IF(N449="snížená",J449,0)</f>
        <v>0</v>
      </c>
      <c r="BG449" s="198">
        <f>IF(N449="zákl. přenesená",J449,0)</f>
        <v>0</v>
      </c>
      <c r="BH449" s="198">
        <f>IF(N449="sníž. přenesená",J449,0)</f>
        <v>0</v>
      </c>
      <c r="BI449" s="198">
        <f>IF(N449="nulová",J449,0)</f>
        <v>0</v>
      </c>
      <c r="BJ449" s="18" t="s">
        <v>8</v>
      </c>
      <c r="BK449" s="198">
        <f>ROUND(I449*H449,0)</f>
        <v>0</v>
      </c>
      <c r="BL449" s="18" t="s">
        <v>165</v>
      </c>
      <c r="BM449" s="197" t="s">
        <v>6829</v>
      </c>
    </row>
    <row r="450" spans="1:65" s="14" customFormat="1" ht="11.25">
      <c r="B450" s="215"/>
      <c r="C450" s="216"/>
      <c r="D450" s="199" t="s">
        <v>169</v>
      </c>
      <c r="E450" s="217" t="s">
        <v>1</v>
      </c>
      <c r="F450" s="218" t="s">
        <v>6830</v>
      </c>
      <c r="G450" s="216"/>
      <c r="H450" s="217" t="s">
        <v>1</v>
      </c>
      <c r="I450" s="219"/>
      <c r="J450" s="216"/>
      <c r="K450" s="216"/>
      <c r="L450" s="220"/>
      <c r="M450" s="221"/>
      <c r="N450" s="222"/>
      <c r="O450" s="222"/>
      <c r="P450" s="222"/>
      <c r="Q450" s="222"/>
      <c r="R450" s="222"/>
      <c r="S450" s="222"/>
      <c r="T450" s="223"/>
      <c r="AT450" s="224" t="s">
        <v>169</v>
      </c>
      <c r="AU450" s="224" t="s">
        <v>85</v>
      </c>
      <c r="AV450" s="14" t="s">
        <v>8</v>
      </c>
      <c r="AW450" s="14" t="s">
        <v>32</v>
      </c>
      <c r="AX450" s="14" t="s">
        <v>76</v>
      </c>
      <c r="AY450" s="224" t="s">
        <v>158</v>
      </c>
    </row>
    <row r="451" spans="1:65" s="13" customFormat="1" ht="22.5">
      <c r="B451" s="204"/>
      <c r="C451" s="205"/>
      <c r="D451" s="199" t="s">
        <v>169</v>
      </c>
      <c r="E451" s="206" t="s">
        <v>1</v>
      </c>
      <c r="F451" s="207" t="s">
        <v>6831</v>
      </c>
      <c r="G451" s="205"/>
      <c r="H451" s="208">
        <v>398.54</v>
      </c>
      <c r="I451" s="209"/>
      <c r="J451" s="205"/>
      <c r="K451" s="205"/>
      <c r="L451" s="210"/>
      <c r="M451" s="211"/>
      <c r="N451" s="212"/>
      <c r="O451" s="212"/>
      <c r="P451" s="212"/>
      <c r="Q451" s="212"/>
      <c r="R451" s="212"/>
      <c r="S451" s="212"/>
      <c r="T451" s="213"/>
      <c r="AT451" s="214" t="s">
        <v>169</v>
      </c>
      <c r="AU451" s="214" t="s">
        <v>85</v>
      </c>
      <c r="AV451" s="13" t="s">
        <v>85</v>
      </c>
      <c r="AW451" s="13" t="s">
        <v>32</v>
      </c>
      <c r="AX451" s="13" t="s">
        <v>76</v>
      </c>
      <c r="AY451" s="214" t="s">
        <v>158</v>
      </c>
    </row>
    <row r="452" spans="1:65" s="14" customFormat="1" ht="11.25">
      <c r="B452" s="215"/>
      <c r="C452" s="216"/>
      <c r="D452" s="199" t="s">
        <v>169</v>
      </c>
      <c r="E452" s="217" t="s">
        <v>1</v>
      </c>
      <c r="F452" s="218" t="s">
        <v>689</v>
      </c>
      <c r="G452" s="216"/>
      <c r="H452" s="217" t="s">
        <v>1</v>
      </c>
      <c r="I452" s="219"/>
      <c r="J452" s="216"/>
      <c r="K452" s="216"/>
      <c r="L452" s="220"/>
      <c r="M452" s="221"/>
      <c r="N452" s="222"/>
      <c r="O452" s="222"/>
      <c r="P452" s="222"/>
      <c r="Q452" s="222"/>
      <c r="R452" s="222"/>
      <c r="S452" s="222"/>
      <c r="T452" s="223"/>
      <c r="AT452" s="224" t="s">
        <v>169</v>
      </c>
      <c r="AU452" s="224" t="s">
        <v>85</v>
      </c>
      <c r="AV452" s="14" t="s">
        <v>8</v>
      </c>
      <c r="AW452" s="14" t="s">
        <v>32</v>
      </c>
      <c r="AX452" s="14" t="s">
        <v>76</v>
      </c>
      <c r="AY452" s="224" t="s">
        <v>158</v>
      </c>
    </row>
    <row r="453" spans="1:65" s="13" customFormat="1" ht="11.25">
      <c r="B453" s="204"/>
      <c r="C453" s="205"/>
      <c r="D453" s="199" t="s">
        <v>169</v>
      </c>
      <c r="E453" s="206" t="s">
        <v>1</v>
      </c>
      <c r="F453" s="207" t="s">
        <v>6832</v>
      </c>
      <c r="G453" s="205"/>
      <c r="H453" s="208">
        <v>136.53</v>
      </c>
      <c r="I453" s="209"/>
      <c r="J453" s="205"/>
      <c r="K453" s="205"/>
      <c r="L453" s="210"/>
      <c r="M453" s="211"/>
      <c r="N453" s="212"/>
      <c r="O453" s="212"/>
      <c r="P453" s="212"/>
      <c r="Q453" s="212"/>
      <c r="R453" s="212"/>
      <c r="S453" s="212"/>
      <c r="T453" s="213"/>
      <c r="AT453" s="214" t="s">
        <v>169</v>
      </c>
      <c r="AU453" s="214" t="s">
        <v>85</v>
      </c>
      <c r="AV453" s="13" t="s">
        <v>85</v>
      </c>
      <c r="AW453" s="13" t="s">
        <v>32</v>
      </c>
      <c r="AX453" s="13" t="s">
        <v>76</v>
      </c>
      <c r="AY453" s="214" t="s">
        <v>158</v>
      </c>
    </row>
    <row r="454" spans="1:65" s="16" customFormat="1" ht="11.25">
      <c r="B454" s="236"/>
      <c r="C454" s="237"/>
      <c r="D454" s="199" t="s">
        <v>169</v>
      </c>
      <c r="E454" s="238" t="s">
        <v>1</v>
      </c>
      <c r="F454" s="239" t="s">
        <v>189</v>
      </c>
      <c r="G454" s="237"/>
      <c r="H454" s="240">
        <v>535.07000000000005</v>
      </c>
      <c r="I454" s="241"/>
      <c r="J454" s="237"/>
      <c r="K454" s="237"/>
      <c r="L454" s="242"/>
      <c r="M454" s="243"/>
      <c r="N454" s="244"/>
      <c r="O454" s="244"/>
      <c r="P454" s="244"/>
      <c r="Q454" s="244"/>
      <c r="R454" s="244"/>
      <c r="S454" s="244"/>
      <c r="T454" s="245"/>
      <c r="AT454" s="246" t="s">
        <v>169</v>
      </c>
      <c r="AU454" s="246" t="s">
        <v>85</v>
      </c>
      <c r="AV454" s="16" t="s">
        <v>165</v>
      </c>
      <c r="AW454" s="16" t="s">
        <v>32</v>
      </c>
      <c r="AX454" s="16" t="s">
        <v>8</v>
      </c>
      <c r="AY454" s="246" t="s">
        <v>158</v>
      </c>
    </row>
    <row r="455" spans="1:65" s="2" customFormat="1" ht="48">
      <c r="A455" s="35"/>
      <c r="B455" s="36"/>
      <c r="C455" s="187" t="s">
        <v>576</v>
      </c>
      <c r="D455" s="187" t="s">
        <v>160</v>
      </c>
      <c r="E455" s="188" t="s">
        <v>660</v>
      </c>
      <c r="F455" s="189" t="s">
        <v>661</v>
      </c>
      <c r="G455" s="190" t="s">
        <v>163</v>
      </c>
      <c r="H455" s="191">
        <v>93.3</v>
      </c>
      <c r="I455" s="192"/>
      <c r="J455" s="191">
        <f>ROUND(I455*H455,0)</f>
        <v>0</v>
      </c>
      <c r="K455" s="189" t="s">
        <v>164</v>
      </c>
      <c r="L455" s="40"/>
      <c r="M455" s="193" t="s">
        <v>1</v>
      </c>
      <c r="N455" s="194" t="s">
        <v>41</v>
      </c>
      <c r="O455" s="72"/>
      <c r="P455" s="195">
        <f>O455*H455</f>
        <v>0</v>
      </c>
      <c r="Q455" s="195">
        <v>1.8380000000000001E-2</v>
      </c>
      <c r="R455" s="195">
        <f>Q455*H455</f>
        <v>1.7148540000000001</v>
      </c>
      <c r="S455" s="195">
        <v>0</v>
      </c>
      <c r="T455" s="196">
        <f>S455*H455</f>
        <v>0</v>
      </c>
      <c r="U455" s="35"/>
      <c r="V455" s="35"/>
      <c r="W455" s="35"/>
      <c r="X455" s="35"/>
      <c r="Y455" s="35"/>
      <c r="Z455" s="35"/>
      <c r="AA455" s="35"/>
      <c r="AB455" s="35"/>
      <c r="AC455" s="35"/>
      <c r="AD455" s="35"/>
      <c r="AE455" s="35"/>
      <c r="AR455" s="197" t="s">
        <v>165</v>
      </c>
      <c r="AT455" s="197" t="s">
        <v>160</v>
      </c>
      <c r="AU455" s="197" t="s">
        <v>85</v>
      </c>
      <c r="AY455" s="18" t="s">
        <v>158</v>
      </c>
      <c r="BE455" s="198">
        <f>IF(N455="základní",J455,0)</f>
        <v>0</v>
      </c>
      <c r="BF455" s="198">
        <f>IF(N455="snížená",J455,0)</f>
        <v>0</v>
      </c>
      <c r="BG455" s="198">
        <f>IF(N455="zákl. přenesená",J455,0)</f>
        <v>0</v>
      </c>
      <c r="BH455" s="198">
        <f>IF(N455="sníž. přenesená",J455,0)</f>
        <v>0</v>
      </c>
      <c r="BI455" s="198">
        <f>IF(N455="nulová",J455,0)</f>
        <v>0</v>
      </c>
      <c r="BJ455" s="18" t="s">
        <v>8</v>
      </c>
      <c r="BK455" s="198">
        <f>ROUND(I455*H455,0)</f>
        <v>0</v>
      </c>
      <c r="BL455" s="18" t="s">
        <v>165</v>
      </c>
      <c r="BM455" s="197" t="s">
        <v>6833</v>
      </c>
    </row>
    <row r="456" spans="1:65" s="2" customFormat="1" ht="63">
      <c r="A456" s="35"/>
      <c r="B456" s="36"/>
      <c r="C456" s="37"/>
      <c r="D456" s="199" t="s">
        <v>167</v>
      </c>
      <c r="E456" s="37"/>
      <c r="F456" s="200" t="s">
        <v>643</v>
      </c>
      <c r="G456" s="37"/>
      <c r="H456" s="37"/>
      <c r="I456" s="201"/>
      <c r="J456" s="37"/>
      <c r="K456" s="37"/>
      <c r="L456" s="40"/>
      <c r="M456" s="202"/>
      <c r="N456" s="203"/>
      <c r="O456" s="72"/>
      <c r="P456" s="72"/>
      <c r="Q456" s="72"/>
      <c r="R456" s="72"/>
      <c r="S456" s="72"/>
      <c r="T456" s="73"/>
      <c r="U456" s="35"/>
      <c r="V456" s="35"/>
      <c r="W456" s="35"/>
      <c r="X456" s="35"/>
      <c r="Y456" s="35"/>
      <c r="Z456" s="35"/>
      <c r="AA456" s="35"/>
      <c r="AB456" s="35"/>
      <c r="AC456" s="35"/>
      <c r="AD456" s="35"/>
      <c r="AE456" s="35"/>
      <c r="AT456" s="18" t="s">
        <v>167</v>
      </c>
      <c r="AU456" s="18" t="s">
        <v>85</v>
      </c>
    </row>
    <row r="457" spans="1:65" s="14" customFormat="1" ht="11.25">
      <c r="B457" s="215"/>
      <c r="C457" s="216"/>
      <c r="D457" s="199" t="s">
        <v>169</v>
      </c>
      <c r="E457" s="217" t="s">
        <v>1</v>
      </c>
      <c r="F457" s="218" t="s">
        <v>360</v>
      </c>
      <c r="G457" s="216"/>
      <c r="H457" s="217" t="s">
        <v>1</v>
      </c>
      <c r="I457" s="219"/>
      <c r="J457" s="216"/>
      <c r="K457" s="216"/>
      <c r="L457" s="220"/>
      <c r="M457" s="221"/>
      <c r="N457" s="222"/>
      <c r="O457" s="222"/>
      <c r="P457" s="222"/>
      <c r="Q457" s="222"/>
      <c r="R457" s="222"/>
      <c r="S457" s="222"/>
      <c r="T457" s="223"/>
      <c r="AT457" s="224" t="s">
        <v>169</v>
      </c>
      <c r="AU457" s="224" t="s">
        <v>85</v>
      </c>
      <c r="AV457" s="14" t="s">
        <v>8</v>
      </c>
      <c r="AW457" s="14" t="s">
        <v>32</v>
      </c>
      <c r="AX457" s="14" t="s">
        <v>76</v>
      </c>
      <c r="AY457" s="224" t="s">
        <v>158</v>
      </c>
    </row>
    <row r="458" spans="1:65" s="13" customFormat="1" ht="11.25">
      <c r="B458" s="204"/>
      <c r="C458" s="205"/>
      <c r="D458" s="199" t="s">
        <v>169</v>
      </c>
      <c r="E458" s="206" t="s">
        <v>1</v>
      </c>
      <c r="F458" s="207" t="s">
        <v>6834</v>
      </c>
      <c r="G458" s="205"/>
      <c r="H458" s="208">
        <v>80.5</v>
      </c>
      <c r="I458" s="209"/>
      <c r="J458" s="205"/>
      <c r="K458" s="205"/>
      <c r="L458" s="210"/>
      <c r="M458" s="211"/>
      <c r="N458" s="212"/>
      <c r="O458" s="212"/>
      <c r="P458" s="212"/>
      <c r="Q458" s="212"/>
      <c r="R458" s="212"/>
      <c r="S458" s="212"/>
      <c r="T458" s="213"/>
      <c r="AT458" s="214" t="s">
        <v>169</v>
      </c>
      <c r="AU458" s="214" t="s">
        <v>85</v>
      </c>
      <c r="AV458" s="13" t="s">
        <v>85</v>
      </c>
      <c r="AW458" s="13" t="s">
        <v>32</v>
      </c>
      <c r="AX458" s="13" t="s">
        <v>76</v>
      </c>
      <c r="AY458" s="214" t="s">
        <v>158</v>
      </c>
    </row>
    <row r="459" spans="1:65" s="14" customFormat="1" ht="11.25">
      <c r="B459" s="215"/>
      <c r="C459" s="216"/>
      <c r="D459" s="199" t="s">
        <v>169</v>
      </c>
      <c r="E459" s="217" t="s">
        <v>1</v>
      </c>
      <c r="F459" s="218" t="s">
        <v>406</v>
      </c>
      <c r="G459" s="216"/>
      <c r="H459" s="217" t="s">
        <v>1</v>
      </c>
      <c r="I459" s="219"/>
      <c r="J459" s="216"/>
      <c r="K459" s="216"/>
      <c r="L459" s="220"/>
      <c r="M459" s="221"/>
      <c r="N459" s="222"/>
      <c r="O459" s="222"/>
      <c r="P459" s="222"/>
      <c r="Q459" s="222"/>
      <c r="R459" s="222"/>
      <c r="S459" s="222"/>
      <c r="T459" s="223"/>
      <c r="AT459" s="224" t="s">
        <v>169</v>
      </c>
      <c r="AU459" s="224" t="s">
        <v>85</v>
      </c>
      <c r="AV459" s="14" t="s">
        <v>8</v>
      </c>
      <c r="AW459" s="14" t="s">
        <v>32</v>
      </c>
      <c r="AX459" s="14" t="s">
        <v>76</v>
      </c>
      <c r="AY459" s="224" t="s">
        <v>158</v>
      </c>
    </row>
    <row r="460" spans="1:65" s="13" customFormat="1" ht="11.25">
      <c r="B460" s="204"/>
      <c r="C460" s="205"/>
      <c r="D460" s="199" t="s">
        <v>169</v>
      </c>
      <c r="E460" s="206" t="s">
        <v>1</v>
      </c>
      <c r="F460" s="207" t="s">
        <v>6835</v>
      </c>
      <c r="G460" s="205"/>
      <c r="H460" s="208">
        <v>12.8</v>
      </c>
      <c r="I460" s="209"/>
      <c r="J460" s="205"/>
      <c r="K460" s="205"/>
      <c r="L460" s="210"/>
      <c r="M460" s="211"/>
      <c r="N460" s="212"/>
      <c r="O460" s="212"/>
      <c r="P460" s="212"/>
      <c r="Q460" s="212"/>
      <c r="R460" s="212"/>
      <c r="S460" s="212"/>
      <c r="T460" s="213"/>
      <c r="AT460" s="214" t="s">
        <v>169</v>
      </c>
      <c r="AU460" s="214" t="s">
        <v>85</v>
      </c>
      <c r="AV460" s="13" t="s">
        <v>85</v>
      </c>
      <c r="AW460" s="13" t="s">
        <v>32</v>
      </c>
      <c r="AX460" s="13" t="s">
        <v>76</v>
      </c>
      <c r="AY460" s="214" t="s">
        <v>158</v>
      </c>
    </row>
    <row r="461" spans="1:65" s="16" customFormat="1" ht="11.25">
      <c r="B461" s="236"/>
      <c r="C461" s="237"/>
      <c r="D461" s="199" t="s">
        <v>169</v>
      </c>
      <c r="E461" s="238" t="s">
        <v>1</v>
      </c>
      <c r="F461" s="239" t="s">
        <v>189</v>
      </c>
      <c r="G461" s="237"/>
      <c r="H461" s="240">
        <v>93.3</v>
      </c>
      <c r="I461" s="241"/>
      <c r="J461" s="237"/>
      <c r="K461" s="237"/>
      <c r="L461" s="242"/>
      <c r="M461" s="243"/>
      <c r="N461" s="244"/>
      <c r="O461" s="244"/>
      <c r="P461" s="244"/>
      <c r="Q461" s="244"/>
      <c r="R461" s="244"/>
      <c r="S461" s="244"/>
      <c r="T461" s="245"/>
      <c r="AT461" s="246" t="s">
        <v>169</v>
      </c>
      <c r="AU461" s="246" t="s">
        <v>85</v>
      </c>
      <c r="AV461" s="16" t="s">
        <v>165</v>
      </c>
      <c r="AW461" s="16" t="s">
        <v>32</v>
      </c>
      <c r="AX461" s="16" t="s">
        <v>8</v>
      </c>
      <c r="AY461" s="246" t="s">
        <v>158</v>
      </c>
    </row>
    <row r="462" spans="1:65" s="2" customFormat="1" ht="55.5" customHeight="1">
      <c r="A462" s="35"/>
      <c r="B462" s="36"/>
      <c r="C462" s="187" t="s">
        <v>581</v>
      </c>
      <c r="D462" s="187" t="s">
        <v>160</v>
      </c>
      <c r="E462" s="188" t="s">
        <v>665</v>
      </c>
      <c r="F462" s="189" t="s">
        <v>666</v>
      </c>
      <c r="G462" s="190" t="s">
        <v>163</v>
      </c>
      <c r="H462" s="191">
        <v>59.08</v>
      </c>
      <c r="I462" s="192"/>
      <c r="J462" s="191">
        <f>ROUND(I462*H462,0)</f>
        <v>0</v>
      </c>
      <c r="K462" s="189" t="s">
        <v>164</v>
      </c>
      <c r="L462" s="40"/>
      <c r="M462" s="193" t="s">
        <v>1</v>
      </c>
      <c r="N462" s="194" t="s">
        <v>41</v>
      </c>
      <c r="O462" s="72"/>
      <c r="P462" s="195">
        <f>O462*H462</f>
        <v>0</v>
      </c>
      <c r="Q462" s="195">
        <v>1.8380000000000001E-2</v>
      </c>
      <c r="R462" s="195">
        <f>Q462*H462</f>
        <v>1.0858904</v>
      </c>
      <c r="S462" s="195">
        <v>0</v>
      </c>
      <c r="T462" s="196">
        <f>S462*H462</f>
        <v>0</v>
      </c>
      <c r="U462" s="35"/>
      <c r="V462" s="35"/>
      <c r="W462" s="35"/>
      <c r="X462" s="35"/>
      <c r="Y462" s="35"/>
      <c r="Z462" s="35"/>
      <c r="AA462" s="35"/>
      <c r="AB462" s="35"/>
      <c r="AC462" s="35"/>
      <c r="AD462" s="35"/>
      <c r="AE462" s="35"/>
      <c r="AR462" s="197" t="s">
        <v>165</v>
      </c>
      <c r="AT462" s="197" t="s">
        <v>160</v>
      </c>
      <c r="AU462" s="197" t="s">
        <v>85</v>
      </c>
      <c r="AY462" s="18" t="s">
        <v>158</v>
      </c>
      <c r="BE462" s="198">
        <f>IF(N462="základní",J462,0)</f>
        <v>0</v>
      </c>
      <c r="BF462" s="198">
        <f>IF(N462="snížená",J462,0)</f>
        <v>0</v>
      </c>
      <c r="BG462" s="198">
        <f>IF(N462="zákl. přenesená",J462,0)</f>
        <v>0</v>
      </c>
      <c r="BH462" s="198">
        <f>IF(N462="sníž. přenesená",J462,0)</f>
        <v>0</v>
      </c>
      <c r="BI462" s="198">
        <f>IF(N462="nulová",J462,0)</f>
        <v>0</v>
      </c>
      <c r="BJ462" s="18" t="s">
        <v>8</v>
      </c>
      <c r="BK462" s="198">
        <f>ROUND(I462*H462,0)</f>
        <v>0</v>
      </c>
      <c r="BL462" s="18" t="s">
        <v>165</v>
      </c>
      <c r="BM462" s="197" t="s">
        <v>6836</v>
      </c>
    </row>
    <row r="463" spans="1:65" s="2" customFormat="1" ht="63">
      <c r="A463" s="35"/>
      <c r="B463" s="36"/>
      <c r="C463" s="37"/>
      <c r="D463" s="199" t="s">
        <v>167</v>
      </c>
      <c r="E463" s="37"/>
      <c r="F463" s="200" t="s">
        <v>643</v>
      </c>
      <c r="G463" s="37"/>
      <c r="H463" s="37"/>
      <c r="I463" s="201"/>
      <c r="J463" s="37"/>
      <c r="K463" s="37"/>
      <c r="L463" s="40"/>
      <c r="M463" s="202"/>
      <c r="N463" s="203"/>
      <c r="O463" s="72"/>
      <c r="P463" s="72"/>
      <c r="Q463" s="72"/>
      <c r="R463" s="72"/>
      <c r="S463" s="72"/>
      <c r="T463" s="73"/>
      <c r="U463" s="35"/>
      <c r="V463" s="35"/>
      <c r="W463" s="35"/>
      <c r="X463" s="35"/>
      <c r="Y463" s="35"/>
      <c r="Z463" s="35"/>
      <c r="AA463" s="35"/>
      <c r="AB463" s="35"/>
      <c r="AC463" s="35"/>
      <c r="AD463" s="35"/>
      <c r="AE463" s="35"/>
      <c r="AT463" s="18" t="s">
        <v>167</v>
      </c>
      <c r="AU463" s="18" t="s">
        <v>85</v>
      </c>
    </row>
    <row r="464" spans="1:65" s="13" customFormat="1" ht="11.25">
      <c r="B464" s="204"/>
      <c r="C464" s="205"/>
      <c r="D464" s="199" t="s">
        <v>169</v>
      </c>
      <c r="E464" s="206" t="s">
        <v>1</v>
      </c>
      <c r="F464" s="207" t="s">
        <v>6837</v>
      </c>
      <c r="G464" s="205"/>
      <c r="H464" s="208">
        <v>59.08</v>
      </c>
      <c r="I464" s="209"/>
      <c r="J464" s="205"/>
      <c r="K464" s="205"/>
      <c r="L464" s="210"/>
      <c r="M464" s="211"/>
      <c r="N464" s="212"/>
      <c r="O464" s="212"/>
      <c r="P464" s="212"/>
      <c r="Q464" s="212"/>
      <c r="R464" s="212"/>
      <c r="S464" s="212"/>
      <c r="T464" s="213"/>
      <c r="AT464" s="214" t="s">
        <v>169</v>
      </c>
      <c r="AU464" s="214" t="s">
        <v>85</v>
      </c>
      <c r="AV464" s="13" t="s">
        <v>85</v>
      </c>
      <c r="AW464" s="13" t="s">
        <v>32</v>
      </c>
      <c r="AX464" s="13" t="s">
        <v>8</v>
      </c>
      <c r="AY464" s="214" t="s">
        <v>158</v>
      </c>
    </row>
    <row r="465" spans="1:65" s="2" customFormat="1" ht="33" customHeight="1">
      <c r="A465" s="35"/>
      <c r="B465" s="36"/>
      <c r="C465" s="187" t="s">
        <v>589</v>
      </c>
      <c r="D465" s="187" t="s">
        <v>160</v>
      </c>
      <c r="E465" s="188" t="s">
        <v>670</v>
      </c>
      <c r="F465" s="189" t="s">
        <v>671</v>
      </c>
      <c r="G465" s="190" t="s">
        <v>163</v>
      </c>
      <c r="H465" s="191">
        <v>100</v>
      </c>
      <c r="I465" s="192"/>
      <c r="J465" s="191">
        <f>ROUND(I465*H465,0)</f>
        <v>0</v>
      </c>
      <c r="K465" s="189" t="s">
        <v>164</v>
      </c>
      <c r="L465" s="40"/>
      <c r="M465" s="193" t="s">
        <v>1</v>
      </c>
      <c r="N465" s="194" t="s">
        <v>41</v>
      </c>
      <c r="O465" s="72"/>
      <c r="P465" s="195">
        <f>O465*H465</f>
        <v>0</v>
      </c>
      <c r="Q465" s="195">
        <v>0</v>
      </c>
      <c r="R465" s="195">
        <f>Q465*H465</f>
        <v>0</v>
      </c>
      <c r="S465" s="195">
        <v>0</v>
      </c>
      <c r="T465" s="196">
        <f>S465*H465</f>
        <v>0</v>
      </c>
      <c r="U465" s="35"/>
      <c r="V465" s="35"/>
      <c r="W465" s="35"/>
      <c r="X465" s="35"/>
      <c r="Y465" s="35"/>
      <c r="Z465" s="35"/>
      <c r="AA465" s="35"/>
      <c r="AB465" s="35"/>
      <c r="AC465" s="35"/>
      <c r="AD465" s="35"/>
      <c r="AE465" s="35"/>
      <c r="AR465" s="197" t="s">
        <v>165</v>
      </c>
      <c r="AT465" s="197" t="s">
        <v>160</v>
      </c>
      <c r="AU465" s="197" t="s">
        <v>85</v>
      </c>
      <c r="AY465" s="18" t="s">
        <v>158</v>
      </c>
      <c r="BE465" s="198">
        <f>IF(N465="základní",J465,0)</f>
        <v>0</v>
      </c>
      <c r="BF465" s="198">
        <f>IF(N465="snížená",J465,0)</f>
        <v>0</v>
      </c>
      <c r="BG465" s="198">
        <f>IF(N465="zákl. přenesená",J465,0)</f>
        <v>0</v>
      </c>
      <c r="BH465" s="198">
        <f>IF(N465="sníž. přenesená",J465,0)</f>
        <v>0</v>
      </c>
      <c r="BI465" s="198">
        <f>IF(N465="nulová",J465,0)</f>
        <v>0</v>
      </c>
      <c r="BJ465" s="18" t="s">
        <v>8</v>
      </c>
      <c r="BK465" s="198">
        <f>ROUND(I465*H465,0)</f>
        <v>0</v>
      </c>
      <c r="BL465" s="18" t="s">
        <v>165</v>
      </c>
      <c r="BM465" s="197" t="s">
        <v>6838</v>
      </c>
    </row>
    <row r="466" spans="1:65" s="2" customFormat="1" ht="45">
      <c r="A466" s="35"/>
      <c r="B466" s="36"/>
      <c r="C466" s="37"/>
      <c r="D466" s="199" t="s">
        <v>167</v>
      </c>
      <c r="E466" s="37"/>
      <c r="F466" s="200" t="s">
        <v>673</v>
      </c>
      <c r="G466" s="37"/>
      <c r="H466" s="37"/>
      <c r="I466" s="201"/>
      <c r="J466" s="37"/>
      <c r="K466" s="37"/>
      <c r="L466" s="40"/>
      <c r="M466" s="202"/>
      <c r="N466" s="203"/>
      <c r="O466" s="72"/>
      <c r="P466" s="72"/>
      <c r="Q466" s="72"/>
      <c r="R466" s="72"/>
      <c r="S466" s="72"/>
      <c r="T466" s="73"/>
      <c r="U466" s="35"/>
      <c r="V466" s="35"/>
      <c r="W466" s="35"/>
      <c r="X466" s="35"/>
      <c r="Y466" s="35"/>
      <c r="Z466" s="35"/>
      <c r="AA466" s="35"/>
      <c r="AB466" s="35"/>
      <c r="AC466" s="35"/>
      <c r="AD466" s="35"/>
      <c r="AE466" s="35"/>
      <c r="AT466" s="18" t="s">
        <v>167</v>
      </c>
      <c r="AU466" s="18" t="s">
        <v>85</v>
      </c>
    </row>
    <row r="467" spans="1:65" s="2" customFormat="1" ht="36">
      <c r="A467" s="35"/>
      <c r="B467" s="36"/>
      <c r="C467" s="187" t="s">
        <v>596</v>
      </c>
      <c r="D467" s="187" t="s">
        <v>160</v>
      </c>
      <c r="E467" s="188" t="s">
        <v>675</v>
      </c>
      <c r="F467" s="189" t="s">
        <v>676</v>
      </c>
      <c r="G467" s="190" t="s">
        <v>163</v>
      </c>
      <c r="H467" s="191">
        <v>33.03</v>
      </c>
      <c r="I467" s="192"/>
      <c r="J467" s="191">
        <f>ROUND(I467*H467,0)</f>
        <v>0</v>
      </c>
      <c r="K467" s="189" t="s">
        <v>164</v>
      </c>
      <c r="L467" s="40"/>
      <c r="M467" s="193" t="s">
        <v>1</v>
      </c>
      <c r="N467" s="194" t="s">
        <v>41</v>
      </c>
      <c r="O467" s="72"/>
      <c r="P467" s="195">
        <f>O467*H467</f>
        <v>0</v>
      </c>
      <c r="Q467" s="195">
        <v>0</v>
      </c>
      <c r="R467" s="195">
        <f>Q467*H467</f>
        <v>0</v>
      </c>
      <c r="S467" s="195">
        <v>0</v>
      </c>
      <c r="T467" s="196">
        <f>S467*H467</f>
        <v>0</v>
      </c>
      <c r="U467" s="35"/>
      <c r="V467" s="35"/>
      <c r="W467" s="35"/>
      <c r="X467" s="35"/>
      <c r="Y467" s="35"/>
      <c r="Z467" s="35"/>
      <c r="AA467" s="35"/>
      <c r="AB467" s="35"/>
      <c r="AC467" s="35"/>
      <c r="AD467" s="35"/>
      <c r="AE467" s="35"/>
      <c r="AR467" s="197" t="s">
        <v>165</v>
      </c>
      <c r="AT467" s="197" t="s">
        <v>160</v>
      </c>
      <c r="AU467" s="197" t="s">
        <v>85</v>
      </c>
      <c r="AY467" s="18" t="s">
        <v>158</v>
      </c>
      <c r="BE467" s="198">
        <f>IF(N467="základní",J467,0)</f>
        <v>0</v>
      </c>
      <c r="BF467" s="198">
        <f>IF(N467="snížená",J467,0)</f>
        <v>0</v>
      </c>
      <c r="BG467" s="198">
        <f>IF(N467="zákl. přenesená",J467,0)</f>
        <v>0</v>
      </c>
      <c r="BH467" s="198">
        <f>IF(N467="sníž. přenesená",J467,0)</f>
        <v>0</v>
      </c>
      <c r="BI467" s="198">
        <f>IF(N467="nulová",J467,0)</f>
        <v>0</v>
      </c>
      <c r="BJ467" s="18" t="s">
        <v>8</v>
      </c>
      <c r="BK467" s="198">
        <f>ROUND(I467*H467,0)</f>
        <v>0</v>
      </c>
      <c r="BL467" s="18" t="s">
        <v>165</v>
      </c>
      <c r="BM467" s="197" t="s">
        <v>6839</v>
      </c>
    </row>
    <row r="468" spans="1:65" s="2" customFormat="1" ht="45">
      <c r="A468" s="35"/>
      <c r="B468" s="36"/>
      <c r="C468" s="37"/>
      <c r="D468" s="199" t="s">
        <v>167</v>
      </c>
      <c r="E468" s="37"/>
      <c r="F468" s="200" t="s">
        <v>673</v>
      </c>
      <c r="G468" s="37"/>
      <c r="H468" s="37"/>
      <c r="I468" s="201"/>
      <c r="J468" s="37"/>
      <c r="K468" s="37"/>
      <c r="L468" s="40"/>
      <c r="M468" s="202"/>
      <c r="N468" s="203"/>
      <c r="O468" s="72"/>
      <c r="P468" s="72"/>
      <c r="Q468" s="72"/>
      <c r="R468" s="72"/>
      <c r="S468" s="72"/>
      <c r="T468" s="73"/>
      <c r="U468" s="35"/>
      <c r="V468" s="35"/>
      <c r="W468" s="35"/>
      <c r="X468" s="35"/>
      <c r="Y468" s="35"/>
      <c r="Z468" s="35"/>
      <c r="AA468" s="35"/>
      <c r="AB468" s="35"/>
      <c r="AC468" s="35"/>
      <c r="AD468" s="35"/>
      <c r="AE468" s="35"/>
      <c r="AT468" s="18" t="s">
        <v>167</v>
      </c>
      <c r="AU468" s="18" t="s">
        <v>85</v>
      </c>
    </row>
    <row r="469" spans="1:65" s="13" customFormat="1" ht="11.25">
      <c r="B469" s="204"/>
      <c r="C469" s="205"/>
      <c r="D469" s="199" t="s">
        <v>169</v>
      </c>
      <c r="E469" s="206" t="s">
        <v>1</v>
      </c>
      <c r="F469" s="207" t="s">
        <v>6840</v>
      </c>
      <c r="G469" s="205"/>
      <c r="H469" s="208">
        <v>33.03</v>
      </c>
      <c r="I469" s="209"/>
      <c r="J469" s="205"/>
      <c r="K469" s="205"/>
      <c r="L469" s="210"/>
      <c r="M469" s="211"/>
      <c r="N469" s="212"/>
      <c r="O469" s="212"/>
      <c r="P469" s="212"/>
      <c r="Q469" s="212"/>
      <c r="R469" s="212"/>
      <c r="S469" s="212"/>
      <c r="T469" s="213"/>
      <c r="AT469" s="214" t="s">
        <v>169</v>
      </c>
      <c r="AU469" s="214" t="s">
        <v>85</v>
      </c>
      <c r="AV469" s="13" t="s">
        <v>85</v>
      </c>
      <c r="AW469" s="13" t="s">
        <v>32</v>
      </c>
      <c r="AX469" s="13" t="s">
        <v>8</v>
      </c>
      <c r="AY469" s="214" t="s">
        <v>158</v>
      </c>
    </row>
    <row r="470" spans="1:65" s="2" customFormat="1" ht="24">
      <c r="A470" s="35"/>
      <c r="B470" s="36"/>
      <c r="C470" s="247" t="s">
        <v>601</v>
      </c>
      <c r="D470" s="247" t="s">
        <v>250</v>
      </c>
      <c r="E470" s="248" t="s">
        <v>680</v>
      </c>
      <c r="F470" s="249" t="s">
        <v>681</v>
      </c>
      <c r="G470" s="250" t="s">
        <v>163</v>
      </c>
      <c r="H470" s="251">
        <v>280.95</v>
      </c>
      <c r="I470" s="252"/>
      <c r="J470" s="251">
        <f>ROUND(I470*H470,0)</f>
        <v>0</v>
      </c>
      <c r="K470" s="249" t="s">
        <v>164</v>
      </c>
      <c r="L470" s="253"/>
      <c r="M470" s="254" t="s">
        <v>1</v>
      </c>
      <c r="N470" s="255" t="s">
        <v>41</v>
      </c>
      <c r="O470" s="72"/>
      <c r="P470" s="195">
        <f>O470*H470</f>
        <v>0</v>
      </c>
      <c r="Q470" s="195">
        <v>1.4999999999999999E-2</v>
      </c>
      <c r="R470" s="195">
        <f>Q470*H470</f>
        <v>4.2142499999999998</v>
      </c>
      <c r="S470" s="195">
        <v>0</v>
      </c>
      <c r="T470" s="196">
        <f>S470*H470</f>
        <v>0</v>
      </c>
      <c r="U470" s="35"/>
      <c r="V470" s="35"/>
      <c r="W470" s="35"/>
      <c r="X470" s="35"/>
      <c r="Y470" s="35"/>
      <c r="Z470" s="35"/>
      <c r="AA470" s="35"/>
      <c r="AB470" s="35"/>
      <c r="AC470" s="35"/>
      <c r="AD470" s="35"/>
      <c r="AE470" s="35"/>
      <c r="AR470" s="197" t="s">
        <v>224</v>
      </c>
      <c r="AT470" s="197" t="s">
        <v>250</v>
      </c>
      <c r="AU470" s="197" t="s">
        <v>85</v>
      </c>
      <c r="AY470" s="18" t="s">
        <v>158</v>
      </c>
      <c r="BE470" s="198">
        <f>IF(N470="základní",J470,0)</f>
        <v>0</v>
      </c>
      <c r="BF470" s="198">
        <f>IF(N470="snížená",J470,0)</f>
        <v>0</v>
      </c>
      <c r="BG470" s="198">
        <f>IF(N470="zákl. přenesená",J470,0)</f>
        <v>0</v>
      </c>
      <c r="BH470" s="198">
        <f>IF(N470="sníž. přenesená",J470,0)</f>
        <v>0</v>
      </c>
      <c r="BI470" s="198">
        <f>IF(N470="nulová",J470,0)</f>
        <v>0</v>
      </c>
      <c r="BJ470" s="18" t="s">
        <v>8</v>
      </c>
      <c r="BK470" s="198">
        <f>ROUND(I470*H470,0)</f>
        <v>0</v>
      </c>
      <c r="BL470" s="18" t="s">
        <v>165</v>
      </c>
      <c r="BM470" s="197" t="s">
        <v>6841</v>
      </c>
    </row>
    <row r="471" spans="1:65" s="13" customFormat="1" ht="11.25">
      <c r="B471" s="204"/>
      <c r="C471" s="205"/>
      <c r="D471" s="199" t="s">
        <v>169</v>
      </c>
      <c r="E471" s="206" t="s">
        <v>1</v>
      </c>
      <c r="F471" s="207" t="s">
        <v>6808</v>
      </c>
      <c r="G471" s="205"/>
      <c r="H471" s="208">
        <v>275.44</v>
      </c>
      <c r="I471" s="209"/>
      <c r="J471" s="205"/>
      <c r="K471" s="205"/>
      <c r="L471" s="210"/>
      <c r="M471" s="211"/>
      <c r="N471" s="212"/>
      <c r="O471" s="212"/>
      <c r="P471" s="212"/>
      <c r="Q471" s="212"/>
      <c r="R471" s="212"/>
      <c r="S471" s="212"/>
      <c r="T471" s="213"/>
      <c r="AT471" s="214" t="s">
        <v>169</v>
      </c>
      <c r="AU471" s="214" t="s">
        <v>85</v>
      </c>
      <c r="AV471" s="13" t="s">
        <v>85</v>
      </c>
      <c r="AW471" s="13" t="s">
        <v>32</v>
      </c>
      <c r="AX471" s="13" t="s">
        <v>8</v>
      </c>
      <c r="AY471" s="214" t="s">
        <v>158</v>
      </c>
    </row>
    <row r="472" spans="1:65" s="13" customFormat="1" ht="11.25">
      <c r="B472" s="204"/>
      <c r="C472" s="205"/>
      <c r="D472" s="199" t="s">
        <v>169</v>
      </c>
      <c r="E472" s="205"/>
      <c r="F472" s="207" t="s">
        <v>6842</v>
      </c>
      <c r="G472" s="205"/>
      <c r="H472" s="208">
        <v>280.95</v>
      </c>
      <c r="I472" s="209"/>
      <c r="J472" s="205"/>
      <c r="K472" s="205"/>
      <c r="L472" s="210"/>
      <c r="M472" s="211"/>
      <c r="N472" s="212"/>
      <c r="O472" s="212"/>
      <c r="P472" s="212"/>
      <c r="Q472" s="212"/>
      <c r="R472" s="212"/>
      <c r="S472" s="212"/>
      <c r="T472" s="213"/>
      <c r="AT472" s="214" t="s">
        <v>169</v>
      </c>
      <c r="AU472" s="214" t="s">
        <v>85</v>
      </c>
      <c r="AV472" s="13" t="s">
        <v>85</v>
      </c>
      <c r="AW472" s="13" t="s">
        <v>4</v>
      </c>
      <c r="AX472" s="13" t="s">
        <v>8</v>
      </c>
      <c r="AY472" s="214" t="s">
        <v>158</v>
      </c>
    </row>
    <row r="473" spans="1:65" s="2" customFormat="1" ht="24">
      <c r="A473" s="35"/>
      <c r="B473" s="36"/>
      <c r="C473" s="247" t="s">
        <v>609</v>
      </c>
      <c r="D473" s="247" t="s">
        <v>250</v>
      </c>
      <c r="E473" s="248" t="s">
        <v>686</v>
      </c>
      <c r="F473" s="249" t="s">
        <v>687</v>
      </c>
      <c r="G473" s="250" t="s">
        <v>163</v>
      </c>
      <c r="H473" s="251">
        <v>179.91</v>
      </c>
      <c r="I473" s="252"/>
      <c r="J473" s="251">
        <f>ROUND(I473*H473,0)</f>
        <v>0</v>
      </c>
      <c r="K473" s="249" t="s">
        <v>164</v>
      </c>
      <c r="L473" s="253"/>
      <c r="M473" s="254" t="s">
        <v>1</v>
      </c>
      <c r="N473" s="255" t="s">
        <v>41</v>
      </c>
      <c r="O473" s="72"/>
      <c r="P473" s="195">
        <f>O473*H473</f>
        <v>0</v>
      </c>
      <c r="Q473" s="195">
        <v>1.35E-2</v>
      </c>
      <c r="R473" s="195">
        <f>Q473*H473</f>
        <v>2.428785</v>
      </c>
      <c r="S473" s="195">
        <v>0</v>
      </c>
      <c r="T473" s="196">
        <f>S473*H473</f>
        <v>0</v>
      </c>
      <c r="U473" s="35"/>
      <c r="V473" s="35"/>
      <c r="W473" s="35"/>
      <c r="X473" s="35"/>
      <c r="Y473" s="35"/>
      <c r="Z473" s="35"/>
      <c r="AA473" s="35"/>
      <c r="AB473" s="35"/>
      <c r="AC473" s="35"/>
      <c r="AD473" s="35"/>
      <c r="AE473" s="35"/>
      <c r="AR473" s="197" t="s">
        <v>224</v>
      </c>
      <c r="AT473" s="197" t="s">
        <v>250</v>
      </c>
      <c r="AU473" s="197" t="s">
        <v>85</v>
      </c>
      <c r="AY473" s="18" t="s">
        <v>158</v>
      </c>
      <c r="BE473" s="198">
        <f>IF(N473="základní",J473,0)</f>
        <v>0</v>
      </c>
      <c r="BF473" s="198">
        <f>IF(N473="snížená",J473,0)</f>
        <v>0</v>
      </c>
      <c r="BG473" s="198">
        <f>IF(N473="zákl. přenesená",J473,0)</f>
        <v>0</v>
      </c>
      <c r="BH473" s="198">
        <f>IF(N473="sníž. přenesená",J473,0)</f>
        <v>0</v>
      </c>
      <c r="BI473" s="198">
        <f>IF(N473="nulová",J473,0)</f>
        <v>0</v>
      </c>
      <c r="BJ473" s="18" t="s">
        <v>8</v>
      </c>
      <c r="BK473" s="198">
        <f>ROUND(I473*H473,0)</f>
        <v>0</v>
      </c>
      <c r="BL473" s="18" t="s">
        <v>165</v>
      </c>
      <c r="BM473" s="197" t="s">
        <v>6843</v>
      </c>
    </row>
    <row r="474" spans="1:65" s="14" customFormat="1" ht="11.25">
      <c r="B474" s="215"/>
      <c r="C474" s="216"/>
      <c r="D474" s="199" t="s">
        <v>169</v>
      </c>
      <c r="E474" s="217" t="s">
        <v>1</v>
      </c>
      <c r="F474" s="218" t="s">
        <v>689</v>
      </c>
      <c r="G474" s="216"/>
      <c r="H474" s="217" t="s">
        <v>1</v>
      </c>
      <c r="I474" s="219"/>
      <c r="J474" s="216"/>
      <c r="K474" s="216"/>
      <c r="L474" s="220"/>
      <c r="M474" s="221"/>
      <c r="N474" s="222"/>
      <c r="O474" s="222"/>
      <c r="P474" s="222"/>
      <c r="Q474" s="222"/>
      <c r="R474" s="222"/>
      <c r="S474" s="222"/>
      <c r="T474" s="223"/>
      <c r="AT474" s="224" t="s">
        <v>169</v>
      </c>
      <c r="AU474" s="224" t="s">
        <v>85</v>
      </c>
      <c r="AV474" s="14" t="s">
        <v>8</v>
      </c>
      <c r="AW474" s="14" t="s">
        <v>32</v>
      </c>
      <c r="AX474" s="14" t="s">
        <v>76</v>
      </c>
      <c r="AY474" s="224" t="s">
        <v>158</v>
      </c>
    </row>
    <row r="475" spans="1:65" s="13" customFormat="1" ht="11.25">
      <c r="B475" s="204"/>
      <c r="C475" s="205"/>
      <c r="D475" s="199" t="s">
        <v>169</v>
      </c>
      <c r="E475" s="206" t="s">
        <v>1</v>
      </c>
      <c r="F475" s="207" t="s">
        <v>6832</v>
      </c>
      <c r="G475" s="205"/>
      <c r="H475" s="208">
        <v>136.53</v>
      </c>
      <c r="I475" s="209"/>
      <c r="J475" s="205"/>
      <c r="K475" s="205"/>
      <c r="L475" s="210"/>
      <c r="M475" s="211"/>
      <c r="N475" s="212"/>
      <c r="O475" s="212"/>
      <c r="P475" s="212"/>
      <c r="Q475" s="212"/>
      <c r="R475" s="212"/>
      <c r="S475" s="212"/>
      <c r="T475" s="213"/>
      <c r="AT475" s="214" t="s">
        <v>169</v>
      </c>
      <c r="AU475" s="214" t="s">
        <v>85</v>
      </c>
      <c r="AV475" s="13" t="s">
        <v>85</v>
      </c>
      <c r="AW475" s="13" t="s">
        <v>32</v>
      </c>
      <c r="AX475" s="13" t="s">
        <v>76</v>
      </c>
      <c r="AY475" s="214" t="s">
        <v>158</v>
      </c>
    </row>
    <row r="476" spans="1:65" s="14" customFormat="1" ht="11.25">
      <c r="B476" s="215"/>
      <c r="C476" s="216"/>
      <c r="D476" s="199" t="s">
        <v>169</v>
      </c>
      <c r="E476" s="217" t="s">
        <v>1</v>
      </c>
      <c r="F476" s="218" t="s">
        <v>691</v>
      </c>
      <c r="G476" s="216"/>
      <c r="H476" s="217" t="s">
        <v>1</v>
      </c>
      <c r="I476" s="219"/>
      <c r="J476" s="216"/>
      <c r="K476" s="216"/>
      <c r="L476" s="220"/>
      <c r="M476" s="221"/>
      <c r="N476" s="222"/>
      <c r="O476" s="222"/>
      <c r="P476" s="222"/>
      <c r="Q476" s="222"/>
      <c r="R476" s="222"/>
      <c r="S476" s="222"/>
      <c r="T476" s="223"/>
      <c r="AT476" s="224" t="s">
        <v>169</v>
      </c>
      <c r="AU476" s="224" t="s">
        <v>85</v>
      </c>
      <c r="AV476" s="14" t="s">
        <v>8</v>
      </c>
      <c r="AW476" s="14" t="s">
        <v>32</v>
      </c>
      <c r="AX476" s="14" t="s">
        <v>76</v>
      </c>
      <c r="AY476" s="224" t="s">
        <v>158</v>
      </c>
    </row>
    <row r="477" spans="1:65" s="13" customFormat="1" ht="11.25">
      <c r="B477" s="204"/>
      <c r="C477" s="205"/>
      <c r="D477" s="199" t="s">
        <v>169</v>
      </c>
      <c r="E477" s="206" t="s">
        <v>1</v>
      </c>
      <c r="F477" s="207" t="s">
        <v>6844</v>
      </c>
      <c r="G477" s="205"/>
      <c r="H477" s="208">
        <v>43.38</v>
      </c>
      <c r="I477" s="209"/>
      <c r="J477" s="205"/>
      <c r="K477" s="205"/>
      <c r="L477" s="210"/>
      <c r="M477" s="211"/>
      <c r="N477" s="212"/>
      <c r="O477" s="212"/>
      <c r="P477" s="212"/>
      <c r="Q477" s="212"/>
      <c r="R477" s="212"/>
      <c r="S477" s="212"/>
      <c r="T477" s="213"/>
      <c r="AT477" s="214" t="s">
        <v>169</v>
      </c>
      <c r="AU477" s="214" t="s">
        <v>85</v>
      </c>
      <c r="AV477" s="13" t="s">
        <v>85</v>
      </c>
      <c r="AW477" s="13" t="s">
        <v>32</v>
      </c>
      <c r="AX477" s="13" t="s">
        <v>76</v>
      </c>
      <c r="AY477" s="214" t="s">
        <v>158</v>
      </c>
    </row>
    <row r="478" spans="1:65" s="16" customFormat="1" ht="11.25">
      <c r="B478" s="236"/>
      <c r="C478" s="237"/>
      <c r="D478" s="199" t="s">
        <v>169</v>
      </c>
      <c r="E478" s="238" t="s">
        <v>1</v>
      </c>
      <c r="F478" s="239" t="s">
        <v>189</v>
      </c>
      <c r="G478" s="237"/>
      <c r="H478" s="240">
        <v>179.91</v>
      </c>
      <c r="I478" s="241"/>
      <c r="J478" s="237"/>
      <c r="K478" s="237"/>
      <c r="L478" s="242"/>
      <c r="M478" s="243"/>
      <c r="N478" s="244"/>
      <c r="O478" s="244"/>
      <c r="P478" s="244"/>
      <c r="Q478" s="244"/>
      <c r="R478" s="244"/>
      <c r="S478" s="244"/>
      <c r="T478" s="245"/>
      <c r="AT478" s="246" t="s">
        <v>169</v>
      </c>
      <c r="AU478" s="246" t="s">
        <v>85</v>
      </c>
      <c r="AV478" s="16" t="s">
        <v>165</v>
      </c>
      <c r="AW478" s="16" t="s">
        <v>32</v>
      </c>
      <c r="AX478" s="16" t="s">
        <v>8</v>
      </c>
      <c r="AY478" s="246" t="s">
        <v>158</v>
      </c>
    </row>
    <row r="479" spans="1:65" s="2" customFormat="1" ht="48">
      <c r="A479" s="35"/>
      <c r="B479" s="36"/>
      <c r="C479" s="187" t="s">
        <v>613</v>
      </c>
      <c r="D479" s="187" t="s">
        <v>160</v>
      </c>
      <c r="E479" s="188" t="s">
        <v>6845</v>
      </c>
      <c r="F479" s="189" t="s">
        <v>6846</v>
      </c>
      <c r="G479" s="190" t="s">
        <v>163</v>
      </c>
      <c r="H479" s="191">
        <v>275.44</v>
      </c>
      <c r="I479" s="192"/>
      <c r="J479" s="191">
        <f>ROUND(I479*H479,0)</f>
        <v>0</v>
      </c>
      <c r="K479" s="189" t="s">
        <v>164</v>
      </c>
      <c r="L479" s="40"/>
      <c r="M479" s="193" t="s">
        <v>1</v>
      </c>
      <c r="N479" s="194" t="s">
        <v>41</v>
      </c>
      <c r="O479" s="72"/>
      <c r="P479" s="195">
        <f>O479*H479</f>
        <v>0</v>
      </c>
      <c r="Q479" s="195">
        <v>9.5999999999999992E-3</v>
      </c>
      <c r="R479" s="195">
        <f>Q479*H479</f>
        <v>2.6442239999999999</v>
      </c>
      <c r="S479" s="195">
        <v>0</v>
      </c>
      <c r="T479" s="196">
        <f>S479*H479</f>
        <v>0</v>
      </c>
      <c r="U479" s="35"/>
      <c r="V479" s="35"/>
      <c r="W479" s="35"/>
      <c r="X479" s="35"/>
      <c r="Y479" s="35"/>
      <c r="Z479" s="35"/>
      <c r="AA479" s="35"/>
      <c r="AB479" s="35"/>
      <c r="AC479" s="35"/>
      <c r="AD479" s="35"/>
      <c r="AE479" s="35"/>
      <c r="AR479" s="197" t="s">
        <v>165</v>
      </c>
      <c r="AT479" s="197" t="s">
        <v>160</v>
      </c>
      <c r="AU479" s="197" t="s">
        <v>85</v>
      </c>
      <c r="AY479" s="18" t="s">
        <v>158</v>
      </c>
      <c r="BE479" s="198">
        <f>IF(N479="základní",J479,0)</f>
        <v>0</v>
      </c>
      <c r="BF479" s="198">
        <f>IF(N479="snížená",J479,0)</f>
        <v>0</v>
      </c>
      <c r="BG479" s="198">
        <f>IF(N479="zákl. přenesená",J479,0)</f>
        <v>0</v>
      </c>
      <c r="BH479" s="198">
        <f>IF(N479="sníž. přenesená",J479,0)</f>
        <v>0</v>
      </c>
      <c r="BI479" s="198">
        <f>IF(N479="nulová",J479,0)</f>
        <v>0</v>
      </c>
      <c r="BJ479" s="18" t="s">
        <v>8</v>
      </c>
      <c r="BK479" s="198">
        <f>ROUND(I479*H479,0)</f>
        <v>0</v>
      </c>
      <c r="BL479" s="18" t="s">
        <v>165</v>
      </c>
      <c r="BM479" s="197" t="s">
        <v>6847</v>
      </c>
    </row>
    <row r="480" spans="1:65" s="2" customFormat="1" ht="171">
      <c r="A480" s="35"/>
      <c r="B480" s="36"/>
      <c r="C480" s="37"/>
      <c r="D480" s="199" t="s">
        <v>167</v>
      </c>
      <c r="E480" s="37"/>
      <c r="F480" s="200" t="s">
        <v>702</v>
      </c>
      <c r="G480" s="37"/>
      <c r="H480" s="37"/>
      <c r="I480" s="201"/>
      <c r="J480" s="37"/>
      <c r="K480" s="37"/>
      <c r="L480" s="40"/>
      <c r="M480" s="202"/>
      <c r="N480" s="203"/>
      <c r="O480" s="72"/>
      <c r="P480" s="72"/>
      <c r="Q480" s="72"/>
      <c r="R480" s="72"/>
      <c r="S480" s="72"/>
      <c r="T480" s="73"/>
      <c r="U480" s="35"/>
      <c r="V480" s="35"/>
      <c r="W480" s="35"/>
      <c r="X480" s="35"/>
      <c r="Y480" s="35"/>
      <c r="Z480" s="35"/>
      <c r="AA480" s="35"/>
      <c r="AB480" s="35"/>
      <c r="AC480" s="35"/>
      <c r="AD480" s="35"/>
      <c r="AE480" s="35"/>
      <c r="AT480" s="18" t="s">
        <v>167</v>
      </c>
      <c r="AU480" s="18" t="s">
        <v>85</v>
      </c>
    </row>
    <row r="481" spans="1:65" s="13" customFormat="1" ht="11.25">
      <c r="B481" s="204"/>
      <c r="C481" s="205"/>
      <c r="D481" s="199" t="s">
        <v>169</v>
      </c>
      <c r="E481" s="206" t="s">
        <v>1</v>
      </c>
      <c r="F481" s="207" t="s">
        <v>6808</v>
      </c>
      <c r="G481" s="205"/>
      <c r="H481" s="208">
        <v>275.44</v>
      </c>
      <c r="I481" s="209"/>
      <c r="J481" s="205"/>
      <c r="K481" s="205"/>
      <c r="L481" s="210"/>
      <c r="M481" s="211"/>
      <c r="N481" s="212"/>
      <c r="O481" s="212"/>
      <c r="P481" s="212"/>
      <c r="Q481" s="212"/>
      <c r="R481" s="212"/>
      <c r="S481" s="212"/>
      <c r="T481" s="213"/>
      <c r="AT481" s="214" t="s">
        <v>169</v>
      </c>
      <c r="AU481" s="214" t="s">
        <v>85</v>
      </c>
      <c r="AV481" s="13" t="s">
        <v>85</v>
      </c>
      <c r="AW481" s="13" t="s">
        <v>32</v>
      </c>
      <c r="AX481" s="13" t="s">
        <v>8</v>
      </c>
      <c r="AY481" s="214" t="s">
        <v>158</v>
      </c>
    </row>
    <row r="482" spans="1:65" s="2" customFormat="1" ht="44.25" customHeight="1">
      <c r="A482" s="35"/>
      <c r="B482" s="36"/>
      <c r="C482" s="187" t="s">
        <v>617</v>
      </c>
      <c r="D482" s="187" t="s">
        <v>160</v>
      </c>
      <c r="E482" s="188" t="s">
        <v>6848</v>
      </c>
      <c r="F482" s="189" t="s">
        <v>6849</v>
      </c>
      <c r="G482" s="190" t="s">
        <v>163</v>
      </c>
      <c r="H482" s="191">
        <v>55.49</v>
      </c>
      <c r="I482" s="192"/>
      <c r="J482" s="191">
        <f>ROUND(I482*H482,0)</f>
        <v>0</v>
      </c>
      <c r="K482" s="189" t="s">
        <v>164</v>
      </c>
      <c r="L482" s="40"/>
      <c r="M482" s="193" t="s">
        <v>1</v>
      </c>
      <c r="N482" s="194" t="s">
        <v>41</v>
      </c>
      <c r="O482" s="72"/>
      <c r="P482" s="195">
        <f>O482*H482</f>
        <v>0</v>
      </c>
      <c r="Q482" s="195">
        <v>9.6500000000000006E-3</v>
      </c>
      <c r="R482" s="195">
        <f>Q482*H482</f>
        <v>0.53547850000000008</v>
      </c>
      <c r="S482" s="195">
        <v>0</v>
      </c>
      <c r="T482" s="196">
        <f>S482*H482</f>
        <v>0</v>
      </c>
      <c r="U482" s="35"/>
      <c r="V482" s="35"/>
      <c r="W482" s="35"/>
      <c r="X482" s="35"/>
      <c r="Y482" s="35"/>
      <c r="Z482" s="35"/>
      <c r="AA482" s="35"/>
      <c r="AB482" s="35"/>
      <c r="AC482" s="35"/>
      <c r="AD482" s="35"/>
      <c r="AE482" s="35"/>
      <c r="AR482" s="197" t="s">
        <v>165</v>
      </c>
      <c r="AT482" s="197" t="s">
        <v>160</v>
      </c>
      <c r="AU482" s="197" t="s">
        <v>85</v>
      </c>
      <c r="AY482" s="18" t="s">
        <v>158</v>
      </c>
      <c r="BE482" s="198">
        <f>IF(N482="základní",J482,0)</f>
        <v>0</v>
      </c>
      <c r="BF482" s="198">
        <f>IF(N482="snížená",J482,0)</f>
        <v>0</v>
      </c>
      <c r="BG482" s="198">
        <f>IF(N482="zákl. přenesená",J482,0)</f>
        <v>0</v>
      </c>
      <c r="BH482" s="198">
        <f>IF(N482="sníž. přenesená",J482,0)</f>
        <v>0</v>
      </c>
      <c r="BI482" s="198">
        <f>IF(N482="nulová",J482,0)</f>
        <v>0</v>
      </c>
      <c r="BJ482" s="18" t="s">
        <v>8</v>
      </c>
      <c r="BK482" s="198">
        <f>ROUND(I482*H482,0)</f>
        <v>0</v>
      </c>
      <c r="BL482" s="18" t="s">
        <v>165</v>
      </c>
      <c r="BM482" s="197" t="s">
        <v>6850</v>
      </c>
    </row>
    <row r="483" spans="1:65" s="2" customFormat="1" ht="171">
      <c r="A483" s="35"/>
      <c r="B483" s="36"/>
      <c r="C483" s="37"/>
      <c r="D483" s="199" t="s">
        <v>167</v>
      </c>
      <c r="E483" s="37"/>
      <c r="F483" s="200" t="s">
        <v>702</v>
      </c>
      <c r="G483" s="37"/>
      <c r="H483" s="37"/>
      <c r="I483" s="201"/>
      <c r="J483" s="37"/>
      <c r="K483" s="37"/>
      <c r="L483" s="40"/>
      <c r="M483" s="202"/>
      <c r="N483" s="203"/>
      <c r="O483" s="72"/>
      <c r="P483" s="72"/>
      <c r="Q483" s="72"/>
      <c r="R483" s="72"/>
      <c r="S483" s="72"/>
      <c r="T483" s="73"/>
      <c r="U483" s="35"/>
      <c r="V483" s="35"/>
      <c r="W483" s="35"/>
      <c r="X483" s="35"/>
      <c r="Y483" s="35"/>
      <c r="Z483" s="35"/>
      <c r="AA483" s="35"/>
      <c r="AB483" s="35"/>
      <c r="AC483" s="35"/>
      <c r="AD483" s="35"/>
      <c r="AE483" s="35"/>
      <c r="AT483" s="18" t="s">
        <v>167</v>
      </c>
      <c r="AU483" s="18" t="s">
        <v>85</v>
      </c>
    </row>
    <row r="484" spans="1:65" s="14" customFormat="1" ht="11.25">
      <c r="B484" s="215"/>
      <c r="C484" s="216"/>
      <c r="D484" s="199" t="s">
        <v>169</v>
      </c>
      <c r="E484" s="217" t="s">
        <v>1</v>
      </c>
      <c r="F484" s="218" t="s">
        <v>6809</v>
      </c>
      <c r="G484" s="216"/>
      <c r="H484" s="217" t="s">
        <v>1</v>
      </c>
      <c r="I484" s="219"/>
      <c r="J484" s="216"/>
      <c r="K484" s="216"/>
      <c r="L484" s="220"/>
      <c r="M484" s="221"/>
      <c r="N484" s="222"/>
      <c r="O484" s="222"/>
      <c r="P484" s="222"/>
      <c r="Q484" s="222"/>
      <c r="R484" s="222"/>
      <c r="S484" s="222"/>
      <c r="T484" s="223"/>
      <c r="AT484" s="224" t="s">
        <v>169</v>
      </c>
      <c r="AU484" s="224" t="s">
        <v>85</v>
      </c>
      <c r="AV484" s="14" t="s">
        <v>8</v>
      </c>
      <c r="AW484" s="14" t="s">
        <v>32</v>
      </c>
      <c r="AX484" s="14" t="s">
        <v>76</v>
      </c>
      <c r="AY484" s="224" t="s">
        <v>158</v>
      </c>
    </row>
    <row r="485" spans="1:65" s="13" customFormat="1" ht="11.25">
      <c r="B485" s="204"/>
      <c r="C485" s="205"/>
      <c r="D485" s="199" t="s">
        <v>169</v>
      </c>
      <c r="E485" s="206" t="s">
        <v>1</v>
      </c>
      <c r="F485" s="207" t="s">
        <v>6851</v>
      </c>
      <c r="G485" s="205"/>
      <c r="H485" s="208">
        <v>55.49</v>
      </c>
      <c r="I485" s="209"/>
      <c r="J485" s="205"/>
      <c r="K485" s="205"/>
      <c r="L485" s="210"/>
      <c r="M485" s="211"/>
      <c r="N485" s="212"/>
      <c r="O485" s="212"/>
      <c r="P485" s="212"/>
      <c r="Q485" s="212"/>
      <c r="R485" s="212"/>
      <c r="S485" s="212"/>
      <c r="T485" s="213"/>
      <c r="AT485" s="214" t="s">
        <v>169</v>
      </c>
      <c r="AU485" s="214" t="s">
        <v>85</v>
      </c>
      <c r="AV485" s="13" t="s">
        <v>85</v>
      </c>
      <c r="AW485" s="13" t="s">
        <v>32</v>
      </c>
      <c r="AX485" s="13" t="s">
        <v>8</v>
      </c>
      <c r="AY485" s="214" t="s">
        <v>158</v>
      </c>
    </row>
    <row r="486" spans="1:65" s="2" customFormat="1" ht="24">
      <c r="A486" s="35"/>
      <c r="B486" s="36"/>
      <c r="C486" s="247" t="s">
        <v>622</v>
      </c>
      <c r="D486" s="247" t="s">
        <v>250</v>
      </c>
      <c r="E486" s="248" t="s">
        <v>6852</v>
      </c>
      <c r="F486" s="249" t="s">
        <v>6853</v>
      </c>
      <c r="G486" s="250" t="s">
        <v>163</v>
      </c>
      <c r="H486" s="251">
        <v>56.6</v>
      </c>
      <c r="I486" s="252"/>
      <c r="J486" s="251">
        <f>ROUND(I486*H486,0)</f>
        <v>0</v>
      </c>
      <c r="K486" s="249" t="s">
        <v>164</v>
      </c>
      <c r="L486" s="253"/>
      <c r="M486" s="254" t="s">
        <v>1</v>
      </c>
      <c r="N486" s="255" t="s">
        <v>41</v>
      </c>
      <c r="O486" s="72"/>
      <c r="P486" s="195">
        <f>O486*H486</f>
        <v>0</v>
      </c>
      <c r="Q486" s="195">
        <v>2.5000000000000001E-2</v>
      </c>
      <c r="R486" s="195">
        <f>Q486*H486</f>
        <v>1.415</v>
      </c>
      <c r="S486" s="195">
        <v>0</v>
      </c>
      <c r="T486" s="196">
        <f>S486*H486</f>
        <v>0</v>
      </c>
      <c r="U486" s="35"/>
      <c r="V486" s="35"/>
      <c r="W486" s="35"/>
      <c r="X486" s="35"/>
      <c r="Y486" s="35"/>
      <c r="Z486" s="35"/>
      <c r="AA486" s="35"/>
      <c r="AB486" s="35"/>
      <c r="AC486" s="35"/>
      <c r="AD486" s="35"/>
      <c r="AE486" s="35"/>
      <c r="AR486" s="197" t="s">
        <v>224</v>
      </c>
      <c r="AT486" s="197" t="s">
        <v>250</v>
      </c>
      <c r="AU486" s="197" t="s">
        <v>85</v>
      </c>
      <c r="AY486" s="18" t="s">
        <v>158</v>
      </c>
      <c r="BE486" s="198">
        <f>IF(N486="základní",J486,0)</f>
        <v>0</v>
      </c>
      <c r="BF486" s="198">
        <f>IF(N486="snížená",J486,0)</f>
        <v>0</v>
      </c>
      <c r="BG486" s="198">
        <f>IF(N486="zákl. přenesená",J486,0)</f>
        <v>0</v>
      </c>
      <c r="BH486" s="198">
        <f>IF(N486="sníž. přenesená",J486,0)</f>
        <v>0</v>
      </c>
      <c r="BI486" s="198">
        <f>IF(N486="nulová",J486,0)</f>
        <v>0</v>
      </c>
      <c r="BJ486" s="18" t="s">
        <v>8</v>
      </c>
      <c r="BK486" s="198">
        <f>ROUND(I486*H486,0)</f>
        <v>0</v>
      </c>
      <c r="BL486" s="18" t="s">
        <v>165</v>
      </c>
      <c r="BM486" s="197" t="s">
        <v>6854</v>
      </c>
    </row>
    <row r="487" spans="1:65" s="13" customFormat="1" ht="11.25">
      <c r="B487" s="204"/>
      <c r="C487" s="205"/>
      <c r="D487" s="199" t="s">
        <v>169</v>
      </c>
      <c r="E487" s="205"/>
      <c r="F487" s="207" t="s">
        <v>6855</v>
      </c>
      <c r="G487" s="205"/>
      <c r="H487" s="208">
        <v>56.6</v>
      </c>
      <c r="I487" s="209"/>
      <c r="J487" s="205"/>
      <c r="K487" s="205"/>
      <c r="L487" s="210"/>
      <c r="M487" s="211"/>
      <c r="N487" s="212"/>
      <c r="O487" s="212"/>
      <c r="P487" s="212"/>
      <c r="Q487" s="212"/>
      <c r="R487" s="212"/>
      <c r="S487" s="212"/>
      <c r="T487" s="213"/>
      <c r="AT487" s="214" t="s">
        <v>169</v>
      </c>
      <c r="AU487" s="214" t="s">
        <v>85</v>
      </c>
      <c r="AV487" s="13" t="s">
        <v>85</v>
      </c>
      <c r="AW487" s="13" t="s">
        <v>4</v>
      </c>
      <c r="AX487" s="13" t="s">
        <v>8</v>
      </c>
      <c r="AY487" s="214" t="s">
        <v>158</v>
      </c>
    </row>
    <row r="488" spans="1:65" s="2" customFormat="1" ht="48">
      <c r="A488" s="35"/>
      <c r="B488" s="36"/>
      <c r="C488" s="187" t="s">
        <v>627</v>
      </c>
      <c r="D488" s="187" t="s">
        <v>160</v>
      </c>
      <c r="E488" s="188" t="s">
        <v>699</v>
      </c>
      <c r="F488" s="189" t="s">
        <v>700</v>
      </c>
      <c r="G488" s="190" t="s">
        <v>163</v>
      </c>
      <c r="H488" s="191">
        <v>179.91</v>
      </c>
      <c r="I488" s="192"/>
      <c r="J488" s="191">
        <f>ROUND(I488*H488,0)</f>
        <v>0</v>
      </c>
      <c r="K488" s="189" t="s">
        <v>164</v>
      </c>
      <c r="L488" s="40"/>
      <c r="M488" s="193" t="s">
        <v>1</v>
      </c>
      <c r="N488" s="194" t="s">
        <v>41</v>
      </c>
      <c r="O488" s="72"/>
      <c r="P488" s="195">
        <f>O488*H488</f>
        <v>0</v>
      </c>
      <c r="Q488" s="195">
        <v>9.5200000000000007E-3</v>
      </c>
      <c r="R488" s="195">
        <f>Q488*H488</f>
        <v>1.7127432</v>
      </c>
      <c r="S488" s="195">
        <v>0</v>
      </c>
      <c r="T488" s="196">
        <f>S488*H488</f>
        <v>0</v>
      </c>
      <c r="U488" s="35"/>
      <c r="V488" s="35"/>
      <c r="W488" s="35"/>
      <c r="X488" s="35"/>
      <c r="Y488" s="35"/>
      <c r="Z488" s="35"/>
      <c r="AA488" s="35"/>
      <c r="AB488" s="35"/>
      <c r="AC488" s="35"/>
      <c r="AD488" s="35"/>
      <c r="AE488" s="35"/>
      <c r="AR488" s="197" t="s">
        <v>165</v>
      </c>
      <c r="AT488" s="197" t="s">
        <v>160</v>
      </c>
      <c r="AU488" s="197" t="s">
        <v>85</v>
      </c>
      <c r="AY488" s="18" t="s">
        <v>158</v>
      </c>
      <c r="BE488" s="198">
        <f>IF(N488="základní",J488,0)</f>
        <v>0</v>
      </c>
      <c r="BF488" s="198">
        <f>IF(N488="snížená",J488,0)</f>
        <v>0</v>
      </c>
      <c r="BG488" s="198">
        <f>IF(N488="zákl. přenesená",J488,0)</f>
        <v>0</v>
      </c>
      <c r="BH488" s="198">
        <f>IF(N488="sníž. přenesená",J488,0)</f>
        <v>0</v>
      </c>
      <c r="BI488" s="198">
        <f>IF(N488="nulová",J488,0)</f>
        <v>0</v>
      </c>
      <c r="BJ488" s="18" t="s">
        <v>8</v>
      </c>
      <c r="BK488" s="198">
        <f>ROUND(I488*H488,0)</f>
        <v>0</v>
      </c>
      <c r="BL488" s="18" t="s">
        <v>165</v>
      </c>
      <c r="BM488" s="197" t="s">
        <v>6856</v>
      </c>
    </row>
    <row r="489" spans="1:65" s="2" customFormat="1" ht="171">
      <c r="A489" s="35"/>
      <c r="B489" s="36"/>
      <c r="C489" s="37"/>
      <c r="D489" s="199" t="s">
        <v>167</v>
      </c>
      <c r="E489" s="37"/>
      <c r="F489" s="200" t="s">
        <v>702</v>
      </c>
      <c r="G489" s="37"/>
      <c r="H489" s="37"/>
      <c r="I489" s="201"/>
      <c r="J489" s="37"/>
      <c r="K489" s="37"/>
      <c r="L489" s="40"/>
      <c r="M489" s="202"/>
      <c r="N489" s="203"/>
      <c r="O489" s="72"/>
      <c r="P489" s="72"/>
      <c r="Q489" s="72"/>
      <c r="R489" s="72"/>
      <c r="S489" s="72"/>
      <c r="T489" s="73"/>
      <c r="U489" s="35"/>
      <c r="V489" s="35"/>
      <c r="W489" s="35"/>
      <c r="X489" s="35"/>
      <c r="Y489" s="35"/>
      <c r="Z489" s="35"/>
      <c r="AA489" s="35"/>
      <c r="AB489" s="35"/>
      <c r="AC489" s="35"/>
      <c r="AD489" s="35"/>
      <c r="AE489" s="35"/>
      <c r="AT489" s="18" t="s">
        <v>167</v>
      </c>
      <c r="AU489" s="18" t="s">
        <v>85</v>
      </c>
    </row>
    <row r="490" spans="1:65" s="14" customFormat="1" ht="11.25">
      <c r="B490" s="215"/>
      <c r="C490" s="216"/>
      <c r="D490" s="199" t="s">
        <v>169</v>
      </c>
      <c r="E490" s="217" t="s">
        <v>1</v>
      </c>
      <c r="F490" s="218" t="s">
        <v>689</v>
      </c>
      <c r="G490" s="216"/>
      <c r="H490" s="217" t="s">
        <v>1</v>
      </c>
      <c r="I490" s="219"/>
      <c r="J490" s="216"/>
      <c r="K490" s="216"/>
      <c r="L490" s="220"/>
      <c r="M490" s="221"/>
      <c r="N490" s="222"/>
      <c r="O490" s="222"/>
      <c r="P490" s="222"/>
      <c r="Q490" s="222"/>
      <c r="R490" s="222"/>
      <c r="S490" s="222"/>
      <c r="T490" s="223"/>
      <c r="AT490" s="224" t="s">
        <v>169</v>
      </c>
      <c r="AU490" s="224" t="s">
        <v>85</v>
      </c>
      <c r="AV490" s="14" t="s">
        <v>8</v>
      </c>
      <c r="AW490" s="14" t="s">
        <v>32</v>
      </c>
      <c r="AX490" s="14" t="s">
        <v>76</v>
      </c>
      <c r="AY490" s="224" t="s">
        <v>158</v>
      </c>
    </row>
    <row r="491" spans="1:65" s="13" customFormat="1" ht="11.25">
      <c r="B491" s="204"/>
      <c r="C491" s="205"/>
      <c r="D491" s="199" t="s">
        <v>169</v>
      </c>
      <c r="E491" s="206" t="s">
        <v>1</v>
      </c>
      <c r="F491" s="207" t="s">
        <v>6832</v>
      </c>
      <c r="G491" s="205"/>
      <c r="H491" s="208">
        <v>136.53</v>
      </c>
      <c r="I491" s="209"/>
      <c r="J491" s="205"/>
      <c r="K491" s="205"/>
      <c r="L491" s="210"/>
      <c r="M491" s="211"/>
      <c r="N491" s="212"/>
      <c r="O491" s="212"/>
      <c r="P491" s="212"/>
      <c r="Q491" s="212"/>
      <c r="R491" s="212"/>
      <c r="S491" s="212"/>
      <c r="T491" s="213"/>
      <c r="AT491" s="214" t="s">
        <v>169</v>
      </c>
      <c r="AU491" s="214" t="s">
        <v>85</v>
      </c>
      <c r="AV491" s="13" t="s">
        <v>85</v>
      </c>
      <c r="AW491" s="13" t="s">
        <v>32</v>
      </c>
      <c r="AX491" s="13" t="s">
        <v>76</v>
      </c>
      <c r="AY491" s="214" t="s">
        <v>158</v>
      </c>
    </row>
    <row r="492" spans="1:65" s="14" customFormat="1" ht="11.25">
      <c r="B492" s="215"/>
      <c r="C492" s="216"/>
      <c r="D492" s="199" t="s">
        <v>169</v>
      </c>
      <c r="E492" s="217" t="s">
        <v>1</v>
      </c>
      <c r="F492" s="218" t="s">
        <v>691</v>
      </c>
      <c r="G492" s="216"/>
      <c r="H492" s="217" t="s">
        <v>1</v>
      </c>
      <c r="I492" s="219"/>
      <c r="J492" s="216"/>
      <c r="K492" s="216"/>
      <c r="L492" s="220"/>
      <c r="M492" s="221"/>
      <c r="N492" s="222"/>
      <c r="O492" s="222"/>
      <c r="P492" s="222"/>
      <c r="Q492" s="222"/>
      <c r="R492" s="222"/>
      <c r="S492" s="222"/>
      <c r="T492" s="223"/>
      <c r="AT492" s="224" t="s">
        <v>169</v>
      </c>
      <c r="AU492" s="224" t="s">
        <v>85</v>
      </c>
      <c r="AV492" s="14" t="s">
        <v>8</v>
      </c>
      <c r="AW492" s="14" t="s">
        <v>32</v>
      </c>
      <c r="AX492" s="14" t="s">
        <v>76</v>
      </c>
      <c r="AY492" s="224" t="s">
        <v>158</v>
      </c>
    </row>
    <row r="493" spans="1:65" s="13" customFormat="1" ht="11.25">
      <c r="B493" s="204"/>
      <c r="C493" s="205"/>
      <c r="D493" s="199" t="s">
        <v>169</v>
      </c>
      <c r="E493" s="206" t="s">
        <v>1</v>
      </c>
      <c r="F493" s="207" t="s">
        <v>6844</v>
      </c>
      <c r="G493" s="205"/>
      <c r="H493" s="208">
        <v>43.38</v>
      </c>
      <c r="I493" s="209"/>
      <c r="J493" s="205"/>
      <c r="K493" s="205"/>
      <c r="L493" s="210"/>
      <c r="M493" s="211"/>
      <c r="N493" s="212"/>
      <c r="O493" s="212"/>
      <c r="P493" s="212"/>
      <c r="Q493" s="212"/>
      <c r="R493" s="212"/>
      <c r="S493" s="212"/>
      <c r="T493" s="213"/>
      <c r="AT493" s="214" t="s">
        <v>169</v>
      </c>
      <c r="AU493" s="214" t="s">
        <v>85</v>
      </c>
      <c r="AV493" s="13" t="s">
        <v>85</v>
      </c>
      <c r="AW493" s="13" t="s">
        <v>32</v>
      </c>
      <c r="AX493" s="13" t="s">
        <v>76</v>
      </c>
      <c r="AY493" s="214" t="s">
        <v>158</v>
      </c>
    </row>
    <row r="494" spans="1:65" s="16" customFormat="1" ht="11.25">
      <c r="B494" s="236"/>
      <c r="C494" s="237"/>
      <c r="D494" s="199" t="s">
        <v>169</v>
      </c>
      <c r="E494" s="238" t="s">
        <v>1</v>
      </c>
      <c r="F494" s="239" t="s">
        <v>189</v>
      </c>
      <c r="G494" s="237"/>
      <c r="H494" s="240">
        <v>179.91</v>
      </c>
      <c r="I494" s="241"/>
      <c r="J494" s="237"/>
      <c r="K494" s="237"/>
      <c r="L494" s="242"/>
      <c r="M494" s="243"/>
      <c r="N494" s="244"/>
      <c r="O494" s="244"/>
      <c r="P494" s="244"/>
      <c r="Q494" s="244"/>
      <c r="R494" s="244"/>
      <c r="S494" s="244"/>
      <c r="T494" s="245"/>
      <c r="AT494" s="246" t="s">
        <v>169</v>
      </c>
      <c r="AU494" s="246" t="s">
        <v>85</v>
      </c>
      <c r="AV494" s="16" t="s">
        <v>165</v>
      </c>
      <c r="AW494" s="16" t="s">
        <v>32</v>
      </c>
      <c r="AX494" s="16" t="s">
        <v>8</v>
      </c>
      <c r="AY494" s="246" t="s">
        <v>158</v>
      </c>
    </row>
    <row r="495" spans="1:65" s="2" customFormat="1" ht="44.25" customHeight="1">
      <c r="A495" s="35"/>
      <c r="B495" s="36"/>
      <c r="C495" s="187" t="s">
        <v>633</v>
      </c>
      <c r="D495" s="187" t="s">
        <v>160</v>
      </c>
      <c r="E495" s="188" t="s">
        <v>704</v>
      </c>
      <c r="F495" s="189" t="s">
        <v>705</v>
      </c>
      <c r="G495" s="190" t="s">
        <v>163</v>
      </c>
      <c r="H495" s="191">
        <v>1286.69</v>
      </c>
      <c r="I495" s="192"/>
      <c r="J495" s="191">
        <f>ROUND(I495*H495,0)</f>
        <v>0</v>
      </c>
      <c r="K495" s="189" t="s">
        <v>164</v>
      </c>
      <c r="L495" s="40"/>
      <c r="M495" s="193" t="s">
        <v>1</v>
      </c>
      <c r="N495" s="194" t="s">
        <v>41</v>
      </c>
      <c r="O495" s="72"/>
      <c r="P495" s="195">
        <f>O495*H495</f>
        <v>0</v>
      </c>
      <c r="Q495" s="195">
        <v>9.4999999999999998E-3</v>
      </c>
      <c r="R495" s="195">
        <f>Q495*H495</f>
        <v>12.223555000000001</v>
      </c>
      <c r="S495" s="195">
        <v>0</v>
      </c>
      <c r="T495" s="196">
        <f>S495*H495</f>
        <v>0</v>
      </c>
      <c r="U495" s="35"/>
      <c r="V495" s="35"/>
      <c r="W495" s="35"/>
      <c r="X495" s="35"/>
      <c r="Y495" s="35"/>
      <c r="Z495" s="35"/>
      <c r="AA495" s="35"/>
      <c r="AB495" s="35"/>
      <c r="AC495" s="35"/>
      <c r="AD495" s="35"/>
      <c r="AE495" s="35"/>
      <c r="AR495" s="197" t="s">
        <v>165</v>
      </c>
      <c r="AT495" s="197" t="s">
        <v>160</v>
      </c>
      <c r="AU495" s="197" t="s">
        <v>85</v>
      </c>
      <c r="AY495" s="18" t="s">
        <v>158</v>
      </c>
      <c r="BE495" s="198">
        <f>IF(N495="základní",J495,0)</f>
        <v>0</v>
      </c>
      <c r="BF495" s="198">
        <f>IF(N495="snížená",J495,0)</f>
        <v>0</v>
      </c>
      <c r="BG495" s="198">
        <f>IF(N495="zákl. přenesená",J495,0)</f>
        <v>0</v>
      </c>
      <c r="BH495" s="198">
        <f>IF(N495="sníž. přenesená",J495,0)</f>
        <v>0</v>
      </c>
      <c r="BI495" s="198">
        <f>IF(N495="nulová",J495,0)</f>
        <v>0</v>
      </c>
      <c r="BJ495" s="18" t="s">
        <v>8</v>
      </c>
      <c r="BK495" s="198">
        <f>ROUND(I495*H495,0)</f>
        <v>0</v>
      </c>
      <c r="BL495" s="18" t="s">
        <v>165</v>
      </c>
      <c r="BM495" s="197" t="s">
        <v>6857</v>
      </c>
    </row>
    <row r="496" spans="1:65" s="2" customFormat="1" ht="171">
      <c r="A496" s="35"/>
      <c r="B496" s="36"/>
      <c r="C496" s="37"/>
      <c r="D496" s="199" t="s">
        <v>167</v>
      </c>
      <c r="E496" s="37"/>
      <c r="F496" s="200" t="s">
        <v>702</v>
      </c>
      <c r="G496" s="37"/>
      <c r="H496" s="37"/>
      <c r="I496" s="201"/>
      <c r="J496" s="37"/>
      <c r="K496" s="37"/>
      <c r="L496" s="40"/>
      <c r="M496" s="202"/>
      <c r="N496" s="203"/>
      <c r="O496" s="72"/>
      <c r="P496" s="72"/>
      <c r="Q496" s="72"/>
      <c r="R496" s="72"/>
      <c r="S496" s="72"/>
      <c r="T496" s="73"/>
      <c r="U496" s="35"/>
      <c r="V496" s="35"/>
      <c r="W496" s="35"/>
      <c r="X496" s="35"/>
      <c r="Y496" s="35"/>
      <c r="Z496" s="35"/>
      <c r="AA496" s="35"/>
      <c r="AB496" s="35"/>
      <c r="AC496" s="35"/>
      <c r="AD496" s="35"/>
      <c r="AE496" s="35"/>
      <c r="AT496" s="18" t="s">
        <v>167</v>
      </c>
      <c r="AU496" s="18" t="s">
        <v>85</v>
      </c>
    </row>
    <row r="497" spans="1:65" s="14" customFormat="1" ht="11.25">
      <c r="B497" s="215"/>
      <c r="C497" s="216"/>
      <c r="D497" s="199" t="s">
        <v>169</v>
      </c>
      <c r="E497" s="217" t="s">
        <v>1</v>
      </c>
      <c r="F497" s="218" t="s">
        <v>707</v>
      </c>
      <c r="G497" s="216"/>
      <c r="H497" s="217" t="s">
        <v>1</v>
      </c>
      <c r="I497" s="219"/>
      <c r="J497" s="216"/>
      <c r="K497" s="216"/>
      <c r="L497" s="220"/>
      <c r="M497" s="221"/>
      <c r="N497" s="222"/>
      <c r="O497" s="222"/>
      <c r="P497" s="222"/>
      <c r="Q497" s="222"/>
      <c r="R497" s="222"/>
      <c r="S497" s="222"/>
      <c r="T497" s="223"/>
      <c r="AT497" s="224" t="s">
        <v>169</v>
      </c>
      <c r="AU497" s="224" t="s">
        <v>85</v>
      </c>
      <c r="AV497" s="14" t="s">
        <v>8</v>
      </c>
      <c r="AW497" s="14" t="s">
        <v>32</v>
      </c>
      <c r="AX497" s="14" t="s">
        <v>76</v>
      </c>
      <c r="AY497" s="224" t="s">
        <v>158</v>
      </c>
    </row>
    <row r="498" spans="1:65" s="13" customFormat="1" ht="11.25">
      <c r="B498" s="204"/>
      <c r="C498" s="205"/>
      <c r="D498" s="199" t="s">
        <v>169</v>
      </c>
      <c r="E498" s="206" t="s">
        <v>1</v>
      </c>
      <c r="F498" s="207" t="s">
        <v>6858</v>
      </c>
      <c r="G498" s="205"/>
      <c r="H498" s="208">
        <v>517.45000000000005</v>
      </c>
      <c r="I498" s="209"/>
      <c r="J498" s="205"/>
      <c r="K498" s="205"/>
      <c r="L498" s="210"/>
      <c r="M498" s="211"/>
      <c r="N498" s="212"/>
      <c r="O498" s="212"/>
      <c r="P498" s="212"/>
      <c r="Q498" s="212"/>
      <c r="R498" s="212"/>
      <c r="S498" s="212"/>
      <c r="T498" s="213"/>
      <c r="AT498" s="214" t="s">
        <v>169</v>
      </c>
      <c r="AU498" s="214" t="s">
        <v>85</v>
      </c>
      <c r="AV498" s="13" t="s">
        <v>85</v>
      </c>
      <c r="AW498" s="13" t="s">
        <v>32</v>
      </c>
      <c r="AX498" s="13" t="s">
        <v>76</v>
      </c>
      <c r="AY498" s="214" t="s">
        <v>158</v>
      </c>
    </row>
    <row r="499" spans="1:65" s="14" customFormat="1" ht="11.25">
      <c r="B499" s="215"/>
      <c r="C499" s="216"/>
      <c r="D499" s="199" t="s">
        <v>169</v>
      </c>
      <c r="E499" s="217" t="s">
        <v>1</v>
      </c>
      <c r="F499" s="218" t="s">
        <v>6859</v>
      </c>
      <c r="G499" s="216"/>
      <c r="H499" s="217" t="s">
        <v>1</v>
      </c>
      <c r="I499" s="219"/>
      <c r="J499" s="216"/>
      <c r="K499" s="216"/>
      <c r="L499" s="220"/>
      <c r="M499" s="221"/>
      <c r="N499" s="222"/>
      <c r="O499" s="222"/>
      <c r="P499" s="222"/>
      <c r="Q499" s="222"/>
      <c r="R499" s="222"/>
      <c r="S499" s="222"/>
      <c r="T499" s="223"/>
      <c r="AT499" s="224" t="s">
        <v>169</v>
      </c>
      <c r="AU499" s="224" t="s">
        <v>85</v>
      </c>
      <c r="AV499" s="14" t="s">
        <v>8</v>
      </c>
      <c r="AW499" s="14" t="s">
        <v>32</v>
      </c>
      <c r="AX499" s="14" t="s">
        <v>76</v>
      </c>
      <c r="AY499" s="224" t="s">
        <v>158</v>
      </c>
    </row>
    <row r="500" spans="1:65" s="13" customFormat="1" ht="11.25">
      <c r="B500" s="204"/>
      <c r="C500" s="205"/>
      <c r="D500" s="199" t="s">
        <v>169</v>
      </c>
      <c r="E500" s="206" t="s">
        <v>1</v>
      </c>
      <c r="F500" s="207" t="s">
        <v>6860</v>
      </c>
      <c r="G500" s="205"/>
      <c r="H500" s="208">
        <v>304.89999999999998</v>
      </c>
      <c r="I500" s="209"/>
      <c r="J500" s="205"/>
      <c r="K500" s="205"/>
      <c r="L500" s="210"/>
      <c r="M500" s="211"/>
      <c r="N500" s="212"/>
      <c r="O500" s="212"/>
      <c r="P500" s="212"/>
      <c r="Q500" s="212"/>
      <c r="R500" s="212"/>
      <c r="S500" s="212"/>
      <c r="T500" s="213"/>
      <c r="AT500" s="214" t="s">
        <v>169</v>
      </c>
      <c r="AU500" s="214" t="s">
        <v>85</v>
      </c>
      <c r="AV500" s="13" t="s">
        <v>85</v>
      </c>
      <c r="AW500" s="13" t="s">
        <v>32</v>
      </c>
      <c r="AX500" s="13" t="s">
        <v>76</v>
      </c>
      <c r="AY500" s="214" t="s">
        <v>158</v>
      </c>
    </row>
    <row r="501" spans="1:65" s="14" customFormat="1" ht="11.25">
      <c r="B501" s="215"/>
      <c r="C501" s="216"/>
      <c r="D501" s="199" t="s">
        <v>169</v>
      </c>
      <c r="E501" s="217" t="s">
        <v>1</v>
      </c>
      <c r="F501" s="218" t="s">
        <v>711</v>
      </c>
      <c r="G501" s="216"/>
      <c r="H501" s="217" t="s">
        <v>1</v>
      </c>
      <c r="I501" s="219"/>
      <c r="J501" s="216"/>
      <c r="K501" s="216"/>
      <c r="L501" s="220"/>
      <c r="M501" s="221"/>
      <c r="N501" s="222"/>
      <c r="O501" s="222"/>
      <c r="P501" s="222"/>
      <c r="Q501" s="222"/>
      <c r="R501" s="222"/>
      <c r="S501" s="222"/>
      <c r="T501" s="223"/>
      <c r="AT501" s="224" t="s">
        <v>169</v>
      </c>
      <c r="AU501" s="224" t="s">
        <v>85</v>
      </c>
      <c r="AV501" s="14" t="s">
        <v>8</v>
      </c>
      <c r="AW501" s="14" t="s">
        <v>32</v>
      </c>
      <c r="AX501" s="14" t="s">
        <v>76</v>
      </c>
      <c r="AY501" s="224" t="s">
        <v>158</v>
      </c>
    </row>
    <row r="502" spans="1:65" s="13" customFormat="1" ht="11.25">
      <c r="B502" s="204"/>
      <c r="C502" s="205"/>
      <c r="D502" s="199" t="s">
        <v>169</v>
      </c>
      <c r="E502" s="206" t="s">
        <v>1</v>
      </c>
      <c r="F502" s="207" t="s">
        <v>6861</v>
      </c>
      <c r="G502" s="205"/>
      <c r="H502" s="208">
        <v>65.8</v>
      </c>
      <c r="I502" s="209"/>
      <c r="J502" s="205"/>
      <c r="K502" s="205"/>
      <c r="L502" s="210"/>
      <c r="M502" s="211"/>
      <c r="N502" s="212"/>
      <c r="O502" s="212"/>
      <c r="P502" s="212"/>
      <c r="Q502" s="212"/>
      <c r="R502" s="212"/>
      <c r="S502" s="212"/>
      <c r="T502" s="213"/>
      <c r="AT502" s="214" t="s">
        <v>169</v>
      </c>
      <c r="AU502" s="214" t="s">
        <v>85</v>
      </c>
      <c r="AV502" s="13" t="s">
        <v>85</v>
      </c>
      <c r="AW502" s="13" t="s">
        <v>32</v>
      </c>
      <c r="AX502" s="13" t="s">
        <v>76</v>
      </c>
      <c r="AY502" s="214" t="s">
        <v>158</v>
      </c>
    </row>
    <row r="503" spans="1:65" s="15" customFormat="1" ht="11.25">
      <c r="B503" s="225"/>
      <c r="C503" s="226"/>
      <c r="D503" s="199" t="s">
        <v>169</v>
      </c>
      <c r="E503" s="227" t="s">
        <v>1</v>
      </c>
      <c r="F503" s="228" t="s">
        <v>186</v>
      </c>
      <c r="G503" s="226"/>
      <c r="H503" s="229">
        <v>888.15</v>
      </c>
      <c r="I503" s="230"/>
      <c r="J503" s="226"/>
      <c r="K503" s="226"/>
      <c r="L503" s="231"/>
      <c r="M503" s="232"/>
      <c r="N503" s="233"/>
      <c r="O503" s="233"/>
      <c r="P503" s="233"/>
      <c r="Q503" s="233"/>
      <c r="R503" s="233"/>
      <c r="S503" s="233"/>
      <c r="T503" s="234"/>
      <c r="AT503" s="235" t="s">
        <v>169</v>
      </c>
      <c r="AU503" s="235" t="s">
        <v>85</v>
      </c>
      <c r="AV503" s="15" t="s">
        <v>177</v>
      </c>
      <c r="AW503" s="15" t="s">
        <v>32</v>
      </c>
      <c r="AX503" s="15" t="s">
        <v>76</v>
      </c>
      <c r="AY503" s="235" t="s">
        <v>158</v>
      </c>
    </row>
    <row r="504" spans="1:65" s="14" customFormat="1" ht="11.25">
      <c r="B504" s="215"/>
      <c r="C504" s="216"/>
      <c r="D504" s="199" t="s">
        <v>169</v>
      </c>
      <c r="E504" s="217" t="s">
        <v>1</v>
      </c>
      <c r="F504" s="218" t="s">
        <v>6830</v>
      </c>
      <c r="G504" s="216"/>
      <c r="H504" s="217" t="s">
        <v>1</v>
      </c>
      <c r="I504" s="219"/>
      <c r="J504" s="216"/>
      <c r="K504" s="216"/>
      <c r="L504" s="220"/>
      <c r="M504" s="221"/>
      <c r="N504" s="222"/>
      <c r="O504" s="222"/>
      <c r="P504" s="222"/>
      <c r="Q504" s="222"/>
      <c r="R504" s="222"/>
      <c r="S504" s="222"/>
      <c r="T504" s="223"/>
      <c r="AT504" s="224" t="s">
        <v>169</v>
      </c>
      <c r="AU504" s="224" t="s">
        <v>85</v>
      </c>
      <c r="AV504" s="14" t="s">
        <v>8</v>
      </c>
      <c r="AW504" s="14" t="s">
        <v>32</v>
      </c>
      <c r="AX504" s="14" t="s">
        <v>76</v>
      </c>
      <c r="AY504" s="224" t="s">
        <v>158</v>
      </c>
    </row>
    <row r="505" spans="1:65" s="13" customFormat="1" ht="22.5">
      <c r="B505" s="204"/>
      <c r="C505" s="205"/>
      <c r="D505" s="199" t="s">
        <v>169</v>
      </c>
      <c r="E505" s="206" t="s">
        <v>1</v>
      </c>
      <c r="F505" s="207" t="s">
        <v>6831</v>
      </c>
      <c r="G505" s="205"/>
      <c r="H505" s="208">
        <v>398.54</v>
      </c>
      <c r="I505" s="209"/>
      <c r="J505" s="205"/>
      <c r="K505" s="205"/>
      <c r="L505" s="210"/>
      <c r="M505" s="211"/>
      <c r="N505" s="212"/>
      <c r="O505" s="212"/>
      <c r="P505" s="212"/>
      <c r="Q505" s="212"/>
      <c r="R505" s="212"/>
      <c r="S505" s="212"/>
      <c r="T505" s="213"/>
      <c r="AT505" s="214" t="s">
        <v>169</v>
      </c>
      <c r="AU505" s="214" t="s">
        <v>85</v>
      </c>
      <c r="AV505" s="13" t="s">
        <v>85</v>
      </c>
      <c r="AW505" s="13" t="s">
        <v>32</v>
      </c>
      <c r="AX505" s="13" t="s">
        <v>76</v>
      </c>
      <c r="AY505" s="214" t="s">
        <v>158</v>
      </c>
    </row>
    <row r="506" spans="1:65" s="16" customFormat="1" ht="11.25">
      <c r="B506" s="236"/>
      <c r="C506" s="237"/>
      <c r="D506" s="199" t="s">
        <v>169</v>
      </c>
      <c r="E506" s="238" t="s">
        <v>1</v>
      </c>
      <c r="F506" s="239" t="s">
        <v>189</v>
      </c>
      <c r="G506" s="237"/>
      <c r="H506" s="240">
        <v>1286.69</v>
      </c>
      <c r="I506" s="241"/>
      <c r="J506" s="237"/>
      <c r="K506" s="237"/>
      <c r="L506" s="242"/>
      <c r="M506" s="243"/>
      <c r="N506" s="244"/>
      <c r="O506" s="244"/>
      <c r="P506" s="244"/>
      <c r="Q506" s="244"/>
      <c r="R506" s="244"/>
      <c r="S506" s="244"/>
      <c r="T506" s="245"/>
      <c r="AT506" s="246" t="s">
        <v>169</v>
      </c>
      <c r="AU506" s="246" t="s">
        <v>85</v>
      </c>
      <c r="AV506" s="16" t="s">
        <v>165</v>
      </c>
      <c r="AW506" s="16" t="s">
        <v>32</v>
      </c>
      <c r="AX506" s="16" t="s">
        <v>8</v>
      </c>
      <c r="AY506" s="246" t="s">
        <v>158</v>
      </c>
    </row>
    <row r="507" spans="1:65" s="2" customFormat="1" ht="24">
      <c r="A507" s="35"/>
      <c r="B507" s="36"/>
      <c r="C507" s="247" t="s">
        <v>639</v>
      </c>
      <c r="D507" s="247" t="s">
        <v>250</v>
      </c>
      <c r="E507" s="248" t="s">
        <v>714</v>
      </c>
      <c r="F507" s="249" t="s">
        <v>715</v>
      </c>
      <c r="G507" s="250" t="s">
        <v>163</v>
      </c>
      <c r="H507" s="251">
        <v>1312.42</v>
      </c>
      <c r="I507" s="252"/>
      <c r="J507" s="251">
        <f>ROUND(I507*H507,0)</f>
        <v>0</v>
      </c>
      <c r="K507" s="249" t="s">
        <v>164</v>
      </c>
      <c r="L507" s="253"/>
      <c r="M507" s="254" t="s">
        <v>1</v>
      </c>
      <c r="N507" s="255" t="s">
        <v>41</v>
      </c>
      <c r="O507" s="72"/>
      <c r="P507" s="195">
        <f>O507*H507</f>
        <v>0</v>
      </c>
      <c r="Q507" s="195">
        <v>2.1000000000000001E-2</v>
      </c>
      <c r="R507" s="195">
        <f>Q507*H507</f>
        <v>27.560820000000003</v>
      </c>
      <c r="S507" s="195">
        <v>0</v>
      </c>
      <c r="T507" s="196">
        <f>S507*H507</f>
        <v>0</v>
      </c>
      <c r="U507" s="35"/>
      <c r="V507" s="35"/>
      <c r="W507" s="35"/>
      <c r="X507" s="35"/>
      <c r="Y507" s="35"/>
      <c r="Z507" s="35"/>
      <c r="AA507" s="35"/>
      <c r="AB507" s="35"/>
      <c r="AC507" s="35"/>
      <c r="AD507" s="35"/>
      <c r="AE507" s="35"/>
      <c r="AR507" s="197" t="s">
        <v>224</v>
      </c>
      <c r="AT507" s="197" t="s">
        <v>250</v>
      </c>
      <c r="AU507" s="197" t="s">
        <v>85</v>
      </c>
      <c r="AY507" s="18" t="s">
        <v>158</v>
      </c>
      <c r="BE507" s="198">
        <f>IF(N507="základní",J507,0)</f>
        <v>0</v>
      </c>
      <c r="BF507" s="198">
        <f>IF(N507="snížená",J507,0)</f>
        <v>0</v>
      </c>
      <c r="BG507" s="198">
        <f>IF(N507="zákl. přenesená",J507,0)</f>
        <v>0</v>
      </c>
      <c r="BH507" s="198">
        <f>IF(N507="sníž. přenesená",J507,0)</f>
        <v>0</v>
      </c>
      <c r="BI507" s="198">
        <f>IF(N507="nulová",J507,0)</f>
        <v>0</v>
      </c>
      <c r="BJ507" s="18" t="s">
        <v>8</v>
      </c>
      <c r="BK507" s="198">
        <f>ROUND(I507*H507,0)</f>
        <v>0</v>
      </c>
      <c r="BL507" s="18" t="s">
        <v>165</v>
      </c>
      <c r="BM507" s="197" t="s">
        <v>6862</v>
      </c>
    </row>
    <row r="508" spans="1:65" s="13" customFormat="1" ht="11.25">
      <c r="B508" s="204"/>
      <c r="C508" s="205"/>
      <c r="D508" s="199" t="s">
        <v>169</v>
      </c>
      <c r="E508" s="206" t="s">
        <v>1</v>
      </c>
      <c r="F508" s="207" t="s">
        <v>6863</v>
      </c>
      <c r="G508" s="205"/>
      <c r="H508" s="208">
        <v>1286.69</v>
      </c>
      <c r="I508" s="209"/>
      <c r="J508" s="205"/>
      <c r="K508" s="205"/>
      <c r="L508" s="210"/>
      <c r="M508" s="211"/>
      <c r="N508" s="212"/>
      <c r="O508" s="212"/>
      <c r="P508" s="212"/>
      <c r="Q508" s="212"/>
      <c r="R508" s="212"/>
      <c r="S508" s="212"/>
      <c r="T508" s="213"/>
      <c r="AT508" s="214" t="s">
        <v>169</v>
      </c>
      <c r="AU508" s="214" t="s">
        <v>85</v>
      </c>
      <c r="AV508" s="13" t="s">
        <v>85</v>
      </c>
      <c r="AW508" s="13" t="s">
        <v>32</v>
      </c>
      <c r="AX508" s="13" t="s">
        <v>8</v>
      </c>
      <c r="AY508" s="214" t="s">
        <v>158</v>
      </c>
    </row>
    <row r="509" spans="1:65" s="13" customFormat="1" ht="11.25">
      <c r="B509" s="204"/>
      <c r="C509" s="205"/>
      <c r="D509" s="199" t="s">
        <v>169</v>
      </c>
      <c r="E509" s="205"/>
      <c r="F509" s="207" t="s">
        <v>6864</v>
      </c>
      <c r="G509" s="205"/>
      <c r="H509" s="208">
        <v>1312.42</v>
      </c>
      <c r="I509" s="209"/>
      <c r="J509" s="205"/>
      <c r="K509" s="205"/>
      <c r="L509" s="210"/>
      <c r="M509" s="211"/>
      <c r="N509" s="212"/>
      <c r="O509" s="212"/>
      <c r="P509" s="212"/>
      <c r="Q509" s="212"/>
      <c r="R509" s="212"/>
      <c r="S509" s="212"/>
      <c r="T509" s="213"/>
      <c r="AT509" s="214" t="s">
        <v>169</v>
      </c>
      <c r="AU509" s="214" t="s">
        <v>85</v>
      </c>
      <c r="AV509" s="13" t="s">
        <v>85</v>
      </c>
      <c r="AW509" s="13" t="s">
        <v>4</v>
      </c>
      <c r="AX509" s="13" t="s">
        <v>8</v>
      </c>
      <c r="AY509" s="214" t="s">
        <v>158</v>
      </c>
    </row>
    <row r="510" spans="1:65" s="2" customFormat="1" ht="24">
      <c r="A510" s="35"/>
      <c r="B510" s="36"/>
      <c r="C510" s="187" t="s">
        <v>659</v>
      </c>
      <c r="D510" s="187" t="s">
        <v>160</v>
      </c>
      <c r="E510" s="188" t="s">
        <v>730</v>
      </c>
      <c r="F510" s="189" t="s">
        <v>731</v>
      </c>
      <c r="G510" s="190" t="s">
        <v>309</v>
      </c>
      <c r="H510" s="191">
        <v>720</v>
      </c>
      <c r="I510" s="192"/>
      <c r="J510" s="191">
        <f>ROUND(I510*H510,0)</f>
        <v>0</v>
      </c>
      <c r="K510" s="189" t="s">
        <v>1</v>
      </c>
      <c r="L510" s="40"/>
      <c r="M510" s="193" t="s">
        <v>1</v>
      </c>
      <c r="N510" s="194" t="s">
        <v>41</v>
      </c>
      <c r="O510" s="72"/>
      <c r="P510" s="195">
        <f>O510*H510</f>
        <v>0</v>
      </c>
      <c r="Q510" s="195">
        <v>0</v>
      </c>
      <c r="R510" s="195">
        <f>Q510*H510</f>
        <v>0</v>
      </c>
      <c r="S510" s="195">
        <v>0</v>
      </c>
      <c r="T510" s="196">
        <f>S510*H510</f>
        <v>0</v>
      </c>
      <c r="U510" s="35"/>
      <c r="V510" s="35"/>
      <c r="W510" s="35"/>
      <c r="X510" s="35"/>
      <c r="Y510" s="35"/>
      <c r="Z510" s="35"/>
      <c r="AA510" s="35"/>
      <c r="AB510" s="35"/>
      <c r="AC510" s="35"/>
      <c r="AD510" s="35"/>
      <c r="AE510" s="35"/>
      <c r="AR510" s="197" t="s">
        <v>165</v>
      </c>
      <c r="AT510" s="197" t="s">
        <v>160</v>
      </c>
      <c r="AU510" s="197" t="s">
        <v>85</v>
      </c>
      <c r="AY510" s="18" t="s">
        <v>158</v>
      </c>
      <c r="BE510" s="198">
        <f>IF(N510="základní",J510,0)</f>
        <v>0</v>
      </c>
      <c r="BF510" s="198">
        <f>IF(N510="snížená",J510,0)</f>
        <v>0</v>
      </c>
      <c r="BG510" s="198">
        <f>IF(N510="zákl. přenesená",J510,0)</f>
        <v>0</v>
      </c>
      <c r="BH510" s="198">
        <f>IF(N510="sníž. přenesená",J510,0)</f>
        <v>0</v>
      </c>
      <c r="BI510" s="198">
        <f>IF(N510="nulová",J510,0)</f>
        <v>0</v>
      </c>
      <c r="BJ510" s="18" t="s">
        <v>8</v>
      </c>
      <c r="BK510" s="198">
        <f>ROUND(I510*H510,0)</f>
        <v>0</v>
      </c>
      <c r="BL510" s="18" t="s">
        <v>165</v>
      </c>
      <c r="BM510" s="197" t="s">
        <v>6865</v>
      </c>
    </row>
    <row r="511" spans="1:65" s="2" customFormat="1" ht="54">
      <c r="A511" s="35"/>
      <c r="B511" s="36"/>
      <c r="C511" s="37"/>
      <c r="D511" s="199" t="s">
        <v>167</v>
      </c>
      <c r="E511" s="37"/>
      <c r="F511" s="200" t="s">
        <v>722</v>
      </c>
      <c r="G511" s="37"/>
      <c r="H511" s="37"/>
      <c r="I511" s="201"/>
      <c r="J511" s="37"/>
      <c r="K511" s="37"/>
      <c r="L511" s="40"/>
      <c r="M511" s="202"/>
      <c r="N511" s="203"/>
      <c r="O511" s="72"/>
      <c r="P511" s="72"/>
      <c r="Q511" s="72"/>
      <c r="R511" s="72"/>
      <c r="S511" s="72"/>
      <c r="T511" s="73"/>
      <c r="U511" s="35"/>
      <c r="V511" s="35"/>
      <c r="W511" s="35"/>
      <c r="X511" s="35"/>
      <c r="Y511" s="35"/>
      <c r="Z511" s="35"/>
      <c r="AA511" s="35"/>
      <c r="AB511" s="35"/>
      <c r="AC511" s="35"/>
      <c r="AD511" s="35"/>
      <c r="AE511" s="35"/>
      <c r="AT511" s="18" t="s">
        <v>167</v>
      </c>
      <c r="AU511" s="18" t="s">
        <v>85</v>
      </c>
    </row>
    <row r="512" spans="1:65" s="13" customFormat="1" ht="11.25">
      <c r="B512" s="204"/>
      <c r="C512" s="205"/>
      <c r="D512" s="199" t="s">
        <v>169</v>
      </c>
      <c r="E512" s="206" t="s">
        <v>1</v>
      </c>
      <c r="F512" s="207" t="s">
        <v>6866</v>
      </c>
      <c r="G512" s="205"/>
      <c r="H512" s="208">
        <v>20.8</v>
      </c>
      <c r="I512" s="209"/>
      <c r="J512" s="205"/>
      <c r="K512" s="205"/>
      <c r="L512" s="210"/>
      <c r="M512" s="211"/>
      <c r="N512" s="212"/>
      <c r="O512" s="212"/>
      <c r="P512" s="212"/>
      <c r="Q512" s="212"/>
      <c r="R512" s="212"/>
      <c r="S512" s="212"/>
      <c r="T512" s="213"/>
      <c r="AT512" s="214" t="s">
        <v>169</v>
      </c>
      <c r="AU512" s="214" t="s">
        <v>85</v>
      </c>
      <c r="AV512" s="13" t="s">
        <v>85</v>
      </c>
      <c r="AW512" s="13" t="s">
        <v>32</v>
      </c>
      <c r="AX512" s="13" t="s">
        <v>76</v>
      </c>
      <c r="AY512" s="214" t="s">
        <v>158</v>
      </c>
    </row>
    <row r="513" spans="2:51" s="13" customFormat="1" ht="11.25">
      <c r="B513" s="204"/>
      <c r="C513" s="205"/>
      <c r="D513" s="199" t="s">
        <v>169</v>
      </c>
      <c r="E513" s="206" t="s">
        <v>1</v>
      </c>
      <c r="F513" s="207" t="s">
        <v>6867</v>
      </c>
      <c r="G513" s="205"/>
      <c r="H513" s="208">
        <v>5.8</v>
      </c>
      <c r="I513" s="209"/>
      <c r="J513" s="205"/>
      <c r="K513" s="205"/>
      <c r="L513" s="210"/>
      <c r="M513" s="211"/>
      <c r="N513" s="212"/>
      <c r="O513" s="212"/>
      <c r="P513" s="212"/>
      <c r="Q513" s="212"/>
      <c r="R513" s="212"/>
      <c r="S513" s="212"/>
      <c r="T513" s="213"/>
      <c r="AT513" s="214" t="s">
        <v>169</v>
      </c>
      <c r="AU513" s="214" t="s">
        <v>85</v>
      </c>
      <c r="AV513" s="13" t="s">
        <v>85</v>
      </c>
      <c r="AW513" s="13" t="s">
        <v>32</v>
      </c>
      <c r="AX513" s="13" t="s">
        <v>76</v>
      </c>
      <c r="AY513" s="214" t="s">
        <v>158</v>
      </c>
    </row>
    <row r="514" spans="2:51" s="13" customFormat="1" ht="11.25">
      <c r="B514" s="204"/>
      <c r="C514" s="205"/>
      <c r="D514" s="199" t="s">
        <v>169</v>
      </c>
      <c r="E514" s="206" t="s">
        <v>1</v>
      </c>
      <c r="F514" s="207" t="s">
        <v>6868</v>
      </c>
      <c r="G514" s="205"/>
      <c r="H514" s="208">
        <v>5.4</v>
      </c>
      <c r="I514" s="209"/>
      <c r="J514" s="205"/>
      <c r="K514" s="205"/>
      <c r="L514" s="210"/>
      <c r="M514" s="211"/>
      <c r="N514" s="212"/>
      <c r="O514" s="212"/>
      <c r="P514" s="212"/>
      <c r="Q514" s="212"/>
      <c r="R514" s="212"/>
      <c r="S514" s="212"/>
      <c r="T514" s="213"/>
      <c r="AT514" s="214" t="s">
        <v>169</v>
      </c>
      <c r="AU514" s="214" t="s">
        <v>85</v>
      </c>
      <c r="AV514" s="13" t="s">
        <v>85</v>
      </c>
      <c r="AW514" s="13" t="s">
        <v>32</v>
      </c>
      <c r="AX514" s="13" t="s">
        <v>76</v>
      </c>
      <c r="AY514" s="214" t="s">
        <v>158</v>
      </c>
    </row>
    <row r="515" spans="2:51" s="13" customFormat="1" ht="11.25">
      <c r="B515" s="204"/>
      <c r="C515" s="205"/>
      <c r="D515" s="199" t="s">
        <v>169</v>
      </c>
      <c r="E515" s="206" t="s">
        <v>1</v>
      </c>
      <c r="F515" s="207" t="s">
        <v>6869</v>
      </c>
      <c r="G515" s="205"/>
      <c r="H515" s="208">
        <v>5.3</v>
      </c>
      <c r="I515" s="209"/>
      <c r="J515" s="205"/>
      <c r="K515" s="205"/>
      <c r="L515" s="210"/>
      <c r="M515" s="211"/>
      <c r="N515" s="212"/>
      <c r="O515" s="212"/>
      <c r="P515" s="212"/>
      <c r="Q515" s="212"/>
      <c r="R515" s="212"/>
      <c r="S515" s="212"/>
      <c r="T515" s="213"/>
      <c r="AT515" s="214" t="s">
        <v>169</v>
      </c>
      <c r="AU515" s="214" t="s">
        <v>85</v>
      </c>
      <c r="AV515" s="13" t="s">
        <v>85</v>
      </c>
      <c r="AW515" s="13" t="s">
        <v>32</v>
      </c>
      <c r="AX515" s="13" t="s">
        <v>76</v>
      </c>
      <c r="AY515" s="214" t="s">
        <v>158</v>
      </c>
    </row>
    <row r="516" spans="2:51" s="13" customFormat="1" ht="11.25">
      <c r="B516" s="204"/>
      <c r="C516" s="205"/>
      <c r="D516" s="199" t="s">
        <v>169</v>
      </c>
      <c r="E516" s="206" t="s">
        <v>1</v>
      </c>
      <c r="F516" s="207" t="s">
        <v>6870</v>
      </c>
      <c r="G516" s="205"/>
      <c r="H516" s="208">
        <v>22.95</v>
      </c>
      <c r="I516" s="209"/>
      <c r="J516" s="205"/>
      <c r="K516" s="205"/>
      <c r="L516" s="210"/>
      <c r="M516" s="211"/>
      <c r="N516" s="212"/>
      <c r="O516" s="212"/>
      <c r="P516" s="212"/>
      <c r="Q516" s="212"/>
      <c r="R516" s="212"/>
      <c r="S516" s="212"/>
      <c r="T516" s="213"/>
      <c r="AT516" s="214" t="s">
        <v>169</v>
      </c>
      <c r="AU516" s="214" t="s">
        <v>85</v>
      </c>
      <c r="AV516" s="13" t="s">
        <v>85</v>
      </c>
      <c r="AW516" s="13" t="s">
        <v>32</v>
      </c>
      <c r="AX516" s="13" t="s">
        <v>76</v>
      </c>
      <c r="AY516" s="214" t="s">
        <v>158</v>
      </c>
    </row>
    <row r="517" spans="2:51" s="13" customFormat="1" ht="11.25">
      <c r="B517" s="204"/>
      <c r="C517" s="205"/>
      <c r="D517" s="199" t="s">
        <v>169</v>
      </c>
      <c r="E517" s="206" t="s">
        <v>1</v>
      </c>
      <c r="F517" s="207" t="s">
        <v>6871</v>
      </c>
      <c r="G517" s="205"/>
      <c r="H517" s="208">
        <v>24.6</v>
      </c>
      <c r="I517" s="209"/>
      <c r="J517" s="205"/>
      <c r="K517" s="205"/>
      <c r="L517" s="210"/>
      <c r="M517" s="211"/>
      <c r="N517" s="212"/>
      <c r="O517" s="212"/>
      <c r="P517" s="212"/>
      <c r="Q517" s="212"/>
      <c r="R517" s="212"/>
      <c r="S517" s="212"/>
      <c r="T517" s="213"/>
      <c r="AT517" s="214" t="s">
        <v>169</v>
      </c>
      <c r="AU517" s="214" t="s">
        <v>85</v>
      </c>
      <c r="AV517" s="13" t="s">
        <v>85</v>
      </c>
      <c r="AW517" s="13" t="s">
        <v>32</v>
      </c>
      <c r="AX517" s="13" t="s">
        <v>76</v>
      </c>
      <c r="AY517" s="214" t="s">
        <v>158</v>
      </c>
    </row>
    <row r="518" spans="2:51" s="15" customFormat="1" ht="11.25">
      <c r="B518" s="225"/>
      <c r="C518" s="226"/>
      <c r="D518" s="199" t="s">
        <v>169</v>
      </c>
      <c r="E518" s="227" t="s">
        <v>1</v>
      </c>
      <c r="F518" s="228" t="s">
        <v>186</v>
      </c>
      <c r="G518" s="226"/>
      <c r="H518" s="229">
        <v>84.85</v>
      </c>
      <c r="I518" s="230"/>
      <c r="J518" s="226"/>
      <c r="K518" s="226"/>
      <c r="L518" s="231"/>
      <c r="M518" s="232"/>
      <c r="N518" s="233"/>
      <c r="O518" s="233"/>
      <c r="P518" s="233"/>
      <c r="Q518" s="233"/>
      <c r="R518" s="233"/>
      <c r="S518" s="233"/>
      <c r="T518" s="234"/>
      <c r="AT518" s="235" t="s">
        <v>169</v>
      </c>
      <c r="AU518" s="235" t="s">
        <v>85</v>
      </c>
      <c r="AV518" s="15" t="s">
        <v>177</v>
      </c>
      <c r="AW518" s="15" t="s">
        <v>32</v>
      </c>
      <c r="AX518" s="15" t="s">
        <v>76</v>
      </c>
      <c r="AY518" s="235" t="s">
        <v>158</v>
      </c>
    </row>
    <row r="519" spans="2:51" s="13" customFormat="1" ht="11.25">
      <c r="B519" s="204"/>
      <c r="C519" s="205"/>
      <c r="D519" s="199" t="s">
        <v>169</v>
      </c>
      <c r="E519" s="206" t="s">
        <v>1</v>
      </c>
      <c r="F519" s="207" t="s">
        <v>6872</v>
      </c>
      <c r="G519" s="205"/>
      <c r="H519" s="208">
        <v>84.85</v>
      </c>
      <c r="I519" s="209"/>
      <c r="J519" s="205"/>
      <c r="K519" s="205"/>
      <c r="L519" s="210"/>
      <c r="M519" s="211"/>
      <c r="N519" s="212"/>
      <c r="O519" s="212"/>
      <c r="P519" s="212"/>
      <c r="Q519" s="212"/>
      <c r="R519" s="212"/>
      <c r="S519" s="212"/>
      <c r="T519" s="213"/>
      <c r="AT519" s="214" t="s">
        <v>169</v>
      </c>
      <c r="AU519" s="214" t="s">
        <v>85</v>
      </c>
      <c r="AV519" s="13" t="s">
        <v>85</v>
      </c>
      <c r="AW519" s="13" t="s">
        <v>32</v>
      </c>
      <c r="AX519" s="13" t="s">
        <v>76</v>
      </c>
      <c r="AY519" s="214" t="s">
        <v>158</v>
      </c>
    </row>
    <row r="520" spans="2:51" s="15" customFormat="1" ht="11.25">
      <c r="B520" s="225"/>
      <c r="C520" s="226"/>
      <c r="D520" s="199" t="s">
        <v>169</v>
      </c>
      <c r="E520" s="227" t="s">
        <v>1</v>
      </c>
      <c r="F520" s="228" t="s">
        <v>740</v>
      </c>
      <c r="G520" s="226"/>
      <c r="H520" s="229">
        <v>84.85</v>
      </c>
      <c r="I520" s="230"/>
      <c r="J520" s="226"/>
      <c r="K520" s="226"/>
      <c r="L520" s="231"/>
      <c r="M520" s="232"/>
      <c r="N520" s="233"/>
      <c r="O520" s="233"/>
      <c r="P520" s="233"/>
      <c r="Q520" s="233"/>
      <c r="R520" s="233"/>
      <c r="S520" s="233"/>
      <c r="T520" s="234"/>
      <c r="AT520" s="235" t="s">
        <v>169</v>
      </c>
      <c r="AU520" s="235" t="s">
        <v>85</v>
      </c>
      <c r="AV520" s="15" t="s">
        <v>177</v>
      </c>
      <c r="AW520" s="15" t="s">
        <v>32</v>
      </c>
      <c r="AX520" s="15" t="s">
        <v>76</v>
      </c>
      <c r="AY520" s="235" t="s">
        <v>158</v>
      </c>
    </row>
    <row r="521" spans="2:51" s="13" customFormat="1" ht="11.25">
      <c r="B521" s="204"/>
      <c r="C521" s="205"/>
      <c r="D521" s="199" t="s">
        <v>169</v>
      </c>
      <c r="E521" s="206" t="s">
        <v>1</v>
      </c>
      <c r="F521" s="207" t="s">
        <v>6873</v>
      </c>
      <c r="G521" s="205"/>
      <c r="H521" s="208">
        <v>13.2</v>
      </c>
      <c r="I521" s="209"/>
      <c r="J521" s="205"/>
      <c r="K521" s="205"/>
      <c r="L521" s="210"/>
      <c r="M521" s="211"/>
      <c r="N521" s="212"/>
      <c r="O521" s="212"/>
      <c r="P521" s="212"/>
      <c r="Q521" s="212"/>
      <c r="R521" s="212"/>
      <c r="S521" s="212"/>
      <c r="T521" s="213"/>
      <c r="AT521" s="214" t="s">
        <v>169</v>
      </c>
      <c r="AU521" s="214" t="s">
        <v>85</v>
      </c>
      <c r="AV521" s="13" t="s">
        <v>85</v>
      </c>
      <c r="AW521" s="13" t="s">
        <v>32</v>
      </c>
      <c r="AX521" s="13" t="s">
        <v>76</v>
      </c>
      <c r="AY521" s="214" t="s">
        <v>158</v>
      </c>
    </row>
    <row r="522" spans="2:51" s="13" customFormat="1" ht="11.25">
      <c r="B522" s="204"/>
      <c r="C522" s="205"/>
      <c r="D522" s="199" t="s">
        <v>169</v>
      </c>
      <c r="E522" s="206" t="s">
        <v>1</v>
      </c>
      <c r="F522" s="207" t="s">
        <v>6874</v>
      </c>
      <c r="G522" s="205"/>
      <c r="H522" s="208">
        <v>44.4</v>
      </c>
      <c r="I522" s="209"/>
      <c r="J522" s="205"/>
      <c r="K522" s="205"/>
      <c r="L522" s="210"/>
      <c r="M522" s="211"/>
      <c r="N522" s="212"/>
      <c r="O522" s="212"/>
      <c r="P522" s="212"/>
      <c r="Q522" s="212"/>
      <c r="R522" s="212"/>
      <c r="S522" s="212"/>
      <c r="T522" s="213"/>
      <c r="AT522" s="214" t="s">
        <v>169</v>
      </c>
      <c r="AU522" s="214" t="s">
        <v>85</v>
      </c>
      <c r="AV522" s="13" t="s">
        <v>85</v>
      </c>
      <c r="AW522" s="13" t="s">
        <v>32</v>
      </c>
      <c r="AX522" s="13" t="s">
        <v>76</v>
      </c>
      <c r="AY522" s="214" t="s">
        <v>158</v>
      </c>
    </row>
    <row r="523" spans="2:51" s="15" customFormat="1" ht="11.25">
      <c r="B523" s="225"/>
      <c r="C523" s="226"/>
      <c r="D523" s="199" t="s">
        <v>169</v>
      </c>
      <c r="E523" s="227" t="s">
        <v>1</v>
      </c>
      <c r="F523" s="228" t="s">
        <v>743</v>
      </c>
      <c r="G523" s="226"/>
      <c r="H523" s="229">
        <v>57.599999999999994</v>
      </c>
      <c r="I523" s="230"/>
      <c r="J523" s="226"/>
      <c r="K523" s="226"/>
      <c r="L523" s="231"/>
      <c r="M523" s="232"/>
      <c r="N523" s="233"/>
      <c r="O523" s="233"/>
      <c r="P523" s="233"/>
      <c r="Q523" s="233"/>
      <c r="R523" s="233"/>
      <c r="S523" s="233"/>
      <c r="T523" s="234"/>
      <c r="AT523" s="235" t="s">
        <v>169</v>
      </c>
      <c r="AU523" s="235" t="s">
        <v>85</v>
      </c>
      <c r="AV523" s="15" t="s">
        <v>177</v>
      </c>
      <c r="AW523" s="15" t="s">
        <v>32</v>
      </c>
      <c r="AX523" s="15" t="s">
        <v>76</v>
      </c>
      <c r="AY523" s="235" t="s">
        <v>158</v>
      </c>
    </row>
    <row r="524" spans="2:51" s="13" customFormat="1" ht="11.25">
      <c r="B524" s="204"/>
      <c r="C524" s="205"/>
      <c r="D524" s="199" t="s">
        <v>169</v>
      </c>
      <c r="E524" s="206" t="s">
        <v>1</v>
      </c>
      <c r="F524" s="207" t="s">
        <v>6875</v>
      </c>
      <c r="G524" s="205"/>
      <c r="H524" s="208">
        <v>7.6</v>
      </c>
      <c r="I524" s="209"/>
      <c r="J524" s="205"/>
      <c r="K524" s="205"/>
      <c r="L524" s="210"/>
      <c r="M524" s="211"/>
      <c r="N524" s="212"/>
      <c r="O524" s="212"/>
      <c r="P524" s="212"/>
      <c r="Q524" s="212"/>
      <c r="R524" s="212"/>
      <c r="S524" s="212"/>
      <c r="T524" s="213"/>
      <c r="AT524" s="214" t="s">
        <v>169</v>
      </c>
      <c r="AU524" s="214" t="s">
        <v>85</v>
      </c>
      <c r="AV524" s="13" t="s">
        <v>85</v>
      </c>
      <c r="AW524" s="13" t="s">
        <v>32</v>
      </c>
      <c r="AX524" s="13" t="s">
        <v>76</v>
      </c>
      <c r="AY524" s="214" t="s">
        <v>158</v>
      </c>
    </row>
    <row r="525" spans="2:51" s="15" customFormat="1" ht="11.25">
      <c r="B525" s="225"/>
      <c r="C525" s="226"/>
      <c r="D525" s="199" t="s">
        <v>169</v>
      </c>
      <c r="E525" s="227" t="s">
        <v>1</v>
      </c>
      <c r="F525" s="228" t="s">
        <v>745</v>
      </c>
      <c r="G525" s="226"/>
      <c r="H525" s="229">
        <v>7.6</v>
      </c>
      <c r="I525" s="230"/>
      <c r="J525" s="226"/>
      <c r="K525" s="226"/>
      <c r="L525" s="231"/>
      <c r="M525" s="232"/>
      <c r="N525" s="233"/>
      <c r="O525" s="233"/>
      <c r="P525" s="233"/>
      <c r="Q525" s="233"/>
      <c r="R525" s="233"/>
      <c r="S525" s="233"/>
      <c r="T525" s="234"/>
      <c r="AT525" s="235" t="s">
        <v>169</v>
      </c>
      <c r="AU525" s="235" t="s">
        <v>85</v>
      </c>
      <c r="AV525" s="15" t="s">
        <v>177</v>
      </c>
      <c r="AW525" s="15" t="s">
        <v>32</v>
      </c>
      <c r="AX525" s="15" t="s">
        <v>76</v>
      </c>
      <c r="AY525" s="235" t="s">
        <v>158</v>
      </c>
    </row>
    <row r="526" spans="2:51" s="13" customFormat="1" ht="11.25">
      <c r="B526" s="204"/>
      <c r="C526" s="205"/>
      <c r="D526" s="199" t="s">
        <v>169</v>
      </c>
      <c r="E526" s="206" t="s">
        <v>1</v>
      </c>
      <c r="F526" s="207" t="s">
        <v>6875</v>
      </c>
      <c r="G526" s="205"/>
      <c r="H526" s="208">
        <v>7.6</v>
      </c>
      <c r="I526" s="209"/>
      <c r="J526" s="205"/>
      <c r="K526" s="205"/>
      <c r="L526" s="210"/>
      <c r="M526" s="211"/>
      <c r="N526" s="212"/>
      <c r="O526" s="212"/>
      <c r="P526" s="212"/>
      <c r="Q526" s="212"/>
      <c r="R526" s="212"/>
      <c r="S526" s="212"/>
      <c r="T526" s="213"/>
      <c r="AT526" s="214" t="s">
        <v>169</v>
      </c>
      <c r="AU526" s="214" t="s">
        <v>85</v>
      </c>
      <c r="AV526" s="13" t="s">
        <v>85</v>
      </c>
      <c r="AW526" s="13" t="s">
        <v>32</v>
      </c>
      <c r="AX526" s="13" t="s">
        <v>76</v>
      </c>
      <c r="AY526" s="214" t="s">
        <v>158</v>
      </c>
    </row>
    <row r="527" spans="2:51" s="13" customFormat="1" ht="11.25">
      <c r="B527" s="204"/>
      <c r="C527" s="205"/>
      <c r="D527" s="199" t="s">
        <v>169</v>
      </c>
      <c r="E527" s="206" t="s">
        <v>1</v>
      </c>
      <c r="F527" s="207" t="s">
        <v>6876</v>
      </c>
      <c r="G527" s="205"/>
      <c r="H527" s="208">
        <v>27.25</v>
      </c>
      <c r="I527" s="209"/>
      <c r="J527" s="205"/>
      <c r="K527" s="205"/>
      <c r="L527" s="210"/>
      <c r="M527" s="211"/>
      <c r="N527" s="212"/>
      <c r="O527" s="212"/>
      <c r="P527" s="212"/>
      <c r="Q527" s="212"/>
      <c r="R527" s="212"/>
      <c r="S527" s="212"/>
      <c r="T527" s="213"/>
      <c r="AT527" s="214" t="s">
        <v>169</v>
      </c>
      <c r="AU527" s="214" t="s">
        <v>85</v>
      </c>
      <c r="AV527" s="13" t="s">
        <v>85</v>
      </c>
      <c r="AW527" s="13" t="s">
        <v>32</v>
      </c>
      <c r="AX527" s="13" t="s">
        <v>76</v>
      </c>
      <c r="AY527" s="214" t="s">
        <v>158</v>
      </c>
    </row>
    <row r="528" spans="2:51" s="15" customFormat="1" ht="11.25">
      <c r="B528" s="225"/>
      <c r="C528" s="226"/>
      <c r="D528" s="199" t="s">
        <v>169</v>
      </c>
      <c r="E528" s="227" t="s">
        <v>1</v>
      </c>
      <c r="F528" s="228" t="s">
        <v>747</v>
      </c>
      <c r="G528" s="226"/>
      <c r="H528" s="229">
        <v>34.85</v>
      </c>
      <c r="I528" s="230"/>
      <c r="J528" s="226"/>
      <c r="K528" s="226"/>
      <c r="L528" s="231"/>
      <c r="M528" s="232"/>
      <c r="N528" s="233"/>
      <c r="O528" s="233"/>
      <c r="P528" s="233"/>
      <c r="Q528" s="233"/>
      <c r="R528" s="233"/>
      <c r="S528" s="233"/>
      <c r="T528" s="234"/>
      <c r="AT528" s="235" t="s">
        <v>169</v>
      </c>
      <c r="AU528" s="235" t="s">
        <v>85</v>
      </c>
      <c r="AV528" s="15" t="s">
        <v>177</v>
      </c>
      <c r="AW528" s="15" t="s">
        <v>32</v>
      </c>
      <c r="AX528" s="15" t="s">
        <v>76</v>
      </c>
      <c r="AY528" s="235" t="s">
        <v>158</v>
      </c>
    </row>
    <row r="529" spans="1:65" s="14" customFormat="1" ht="11.25">
      <c r="B529" s="215"/>
      <c r="C529" s="216"/>
      <c r="D529" s="199" t="s">
        <v>169</v>
      </c>
      <c r="E529" s="217" t="s">
        <v>1</v>
      </c>
      <c r="F529" s="218" t="s">
        <v>5399</v>
      </c>
      <c r="G529" s="216"/>
      <c r="H529" s="217" t="s">
        <v>1</v>
      </c>
      <c r="I529" s="219"/>
      <c r="J529" s="216"/>
      <c r="K529" s="216"/>
      <c r="L529" s="220"/>
      <c r="M529" s="221"/>
      <c r="N529" s="222"/>
      <c r="O529" s="222"/>
      <c r="P529" s="222"/>
      <c r="Q529" s="222"/>
      <c r="R529" s="222"/>
      <c r="S529" s="222"/>
      <c r="T529" s="223"/>
      <c r="AT529" s="224" t="s">
        <v>169</v>
      </c>
      <c r="AU529" s="224" t="s">
        <v>85</v>
      </c>
      <c r="AV529" s="14" t="s">
        <v>8</v>
      </c>
      <c r="AW529" s="14" t="s">
        <v>32</v>
      </c>
      <c r="AX529" s="14" t="s">
        <v>76</v>
      </c>
      <c r="AY529" s="224" t="s">
        <v>158</v>
      </c>
    </row>
    <row r="530" spans="1:65" s="13" customFormat="1" ht="11.25">
      <c r="B530" s="204"/>
      <c r="C530" s="205"/>
      <c r="D530" s="199" t="s">
        <v>169</v>
      </c>
      <c r="E530" s="206" t="s">
        <v>1</v>
      </c>
      <c r="F530" s="207" t="s">
        <v>6877</v>
      </c>
      <c r="G530" s="205"/>
      <c r="H530" s="208">
        <v>318.25</v>
      </c>
      <c r="I530" s="209"/>
      <c r="J530" s="205"/>
      <c r="K530" s="205"/>
      <c r="L530" s="210"/>
      <c r="M530" s="211"/>
      <c r="N530" s="212"/>
      <c r="O530" s="212"/>
      <c r="P530" s="212"/>
      <c r="Q530" s="212"/>
      <c r="R530" s="212"/>
      <c r="S530" s="212"/>
      <c r="T530" s="213"/>
      <c r="AT530" s="214" t="s">
        <v>169</v>
      </c>
      <c r="AU530" s="214" t="s">
        <v>85</v>
      </c>
      <c r="AV530" s="13" t="s">
        <v>85</v>
      </c>
      <c r="AW530" s="13" t="s">
        <v>32</v>
      </c>
      <c r="AX530" s="13" t="s">
        <v>76</v>
      </c>
      <c r="AY530" s="214" t="s">
        <v>158</v>
      </c>
    </row>
    <row r="531" spans="1:65" s="14" customFormat="1" ht="11.25">
      <c r="B531" s="215"/>
      <c r="C531" s="216"/>
      <c r="D531" s="199" t="s">
        <v>169</v>
      </c>
      <c r="E531" s="217" t="s">
        <v>1</v>
      </c>
      <c r="F531" s="218" t="s">
        <v>6878</v>
      </c>
      <c r="G531" s="216"/>
      <c r="H531" s="217" t="s">
        <v>1</v>
      </c>
      <c r="I531" s="219"/>
      <c r="J531" s="216"/>
      <c r="K531" s="216"/>
      <c r="L531" s="220"/>
      <c r="M531" s="221"/>
      <c r="N531" s="222"/>
      <c r="O531" s="222"/>
      <c r="P531" s="222"/>
      <c r="Q531" s="222"/>
      <c r="R531" s="222"/>
      <c r="S531" s="222"/>
      <c r="T531" s="223"/>
      <c r="AT531" s="224" t="s">
        <v>169</v>
      </c>
      <c r="AU531" s="224" t="s">
        <v>85</v>
      </c>
      <c r="AV531" s="14" t="s">
        <v>8</v>
      </c>
      <c r="AW531" s="14" t="s">
        <v>32</v>
      </c>
      <c r="AX531" s="14" t="s">
        <v>76</v>
      </c>
      <c r="AY531" s="224" t="s">
        <v>158</v>
      </c>
    </row>
    <row r="532" spans="1:65" s="13" customFormat="1" ht="11.25">
      <c r="B532" s="204"/>
      <c r="C532" s="205"/>
      <c r="D532" s="199" t="s">
        <v>169</v>
      </c>
      <c r="E532" s="206" t="s">
        <v>1</v>
      </c>
      <c r="F532" s="207" t="s">
        <v>6879</v>
      </c>
      <c r="G532" s="205"/>
      <c r="H532" s="208">
        <v>132</v>
      </c>
      <c r="I532" s="209"/>
      <c r="J532" s="205"/>
      <c r="K532" s="205"/>
      <c r="L532" s="210"/>
      <c r="M532" s="211"/>
      <c r="N532" s="212"/>
      <c r="O532" s="212"/>
      <c r="P532" s="212"/>
      <c r="Q532" s="212"/>
      <c r="R532" s="212"/>
      <c r="S532" s="212"/>
      <c r="T532" s="213"/>
      <c r="AT532" s="214" t="s">
        <v>169</v>
      </c>
      <c r="AU532" s="214" t="s">
        <v>85</v>
      </c>
      <c r="AV532" s="13" t="s">
        <v>85</v>
      </c>
      <c r="AW532" s="13" t="s">
        <v>32</v>
      </c>
      <c r="AX532" s="13" t="s">
        <v>76</v>
      </c>
      <c r="AY532" s="214" t="s">
        <v>158</v>
      </c>
    </row>
    <row r="533" spans="1:65" s="15" customFormat="1" ht="11.25">
      <c r="B533" s="225"/>
      <c r="C533" s="226"/>
      <c r="D533" s="199" t="s">
        <v>169</v>
      </c>
      <c r="E533" s="227" t="s">
        <v>1</v>
      </c>
      <c r="F533" s="228" t="s">
        <v>186</v>
      </c>
      <c r="G533" s="226"/>
      <c r="H533" s="229">
        <v>450.25</v>
      </c>
      <c r="I533" s="230"/>
      <c r="J533" s="226"/>
      <c r="K533" s="226"/>
      <c r="L533" s="231"/>
      <c r="M533" s="232"/>
      <c r="N533" s="233"/>
      <c r="O533" s="233"/>
      <c r="P533" s="233"/>
      <c r="Q533" s="233"/>
      <c r="R533" s="233"/>
      <c r="S533" s="233"/>
      <c r="T533" s="234"/>
      <c r="AT533" s="235" t="s">
        <v>169</v>
      </c>
      <c r="AU533" s="235" t="s">
        <v>85</v>
      </c>
      <c r="AV533" s="15" t="s">
        <v>177</v>
      </c>
      <c r="AW533" s="15" t="s">
        <v>32</v>
      </c>
      <c r="AX533" s="15" t="s">
        <v>76</v>
      </c>
      <c r="AY533" s="235" t="s">
        <v>158</v>
      </c>
    </row>
    <row r="534" spans="1:65" s="16" customFormat="1" ht="11.25">
      <c r="B534" s="236"/>
      <c r="C534" s="237"/>
      <c r="D534" s="199" t="s">
        <v>169</v>
      </c>
      <c r="E534" s="238" t="s">
        <v>1</v>
      </c>
      <c r="F534" s="239" t="s">
        <v>189</v>
      </c>
      <c r="G534" s="237"/>
      <c r="H534" s="240">
        <v>720</v>
      </c>
      <c r="I534" s="241"/>
      <c r="J534" s="237"/>
      <c r="K534" s="237"/>
      <c r="L534" s="242"/>
      <c r="M534" s="243"/>
      <c r="N534" s="244"/>
      <c r="O534" s="244"/>
      <c r="P534" s="244"/>
      <c r="Q534" s="244"/>
      <c r="R534" s="244"/>
      <c r="S534" s="244"/>
      <c r="T534" s="245"/>
      <c r="AT534" s="246" t="s">
        <v>169</v>
      </c>
      <c r="AU534" s="246" t="s">
        <v>85</v>
      </c>
      <c r="AV534" s="16" t="s">
        <v>165</v>
      </c>
      <c r="AW534" s="16" t="s">
        <v>32</v>
      </c>
      <c r="AX534" s="16" t="s">
        <v>8</v>
      </c>
      <c r="AY534" s="246" t="s">
        <v>158</v>
      </c>
    </row>
    <row r="535" spans="1:65" s="2" customFormat="1" ht="24">
      <c r="A535" s="35"/>
      <c r="B535" s="36"/>
      <c r="C535" s="247" t="s">
        <v>664</v>
      </c>
      <c r="D535" s="247" t="s">
        <v>250</v>
      </c>
      <c r="E535" s="248" t="s">
        <v>754</v>
      </c>
      <c r="F535" s="249" t="s">
        <v>755</v>
      </c>
      <c r="G535" s="250" t="s">
        <v>309</v>
      </c>
      <c r="H535" s="251">
        <v>178.2</v>
      </c>
      <c r="I535" s="252"/>
      <c r="J535" s="251">
        <f>ROUND(I535*H535,0)</f>
        <v>0</v>
      </c>
      <c r="K535" s="249" t="s">
        <v>1</v>
      </c>
      <c r="L535" s="253"/>
      <c r="M535" s="254" t="s">
        <v>1</v>
      </c>
      <c r="N535" s="255" t="s">
        <v>41</v>
      </c>
      <c r="O535" s="72"/>
      <c r="P535" s="195">
        <f>O535*H535</f>
        <v>0</v>
      </c>
      <c r="Q535" s="195">
        <v>4.0000000000000003E-5</v>
      </c>
      <c r="R535" s="195">
        <f>Q535*H535</f>
        <v>7.1279999999999998E-3</v>
      </c>
      <c r="S535" s="195">
        <v>0</v>
      </c>
      <c r="T535" s="196">
        <f>S535*H535</f>
        <v>0</v>
      </c>
      <c r="U535" s="35"/>
      <c r="V535" s="35"/>
      <c r="W535" s="35"/>
      <c r="X535" s="35"/>
      <c r="Y535" s="35"/>
      <c r="Z535" s="35"/>
      <c r="AA535" s="35"/>
      <c r="AB535" s="35"/>
      <c r="AC535" s="35"/>
      <c r="AD535" s="35"/>
      <c r="AE535" s="35"/>
      <c r="AR535" s="197" t="s">
        <v>224</v>
      </c>
      <c r="AT535" s="197" t="s">
        <v>250</v>
      </c>
      <c r="AU535" s="197" t="s">
        <v>85</v>
      </c>
      <c r="AY535" s="18" t="s">
        <v>158</v>
      </c>
      <c r="BE535" s="198">
        <f>IF(N535="základní",J535,0)</f>
        <v>0</v>
      </c>
      <c r="BF535" s="198">
        <f>IF(N535="snížená",J535,0)</f>
        <v>0</v>
      </c>
      <c r="BG535" s="198">
        <f>IF(N535="zákl. přenesená",J535,0)</f>
        <v>0</v>
      </c>
      <c r="BH535" s="198">
        <f>IF(N535="sníž. přenesená",J535,0)</f>
        <v>0</v>
      </c>
      <c r="BI535" s="198">
        <f>IF(N535="nulová",J535,0)</f>
        <v>0</v>
      </c>
      <c r="BJ535" s="18" t="s">
        <v>8</v>
      </c>
      <c r="BK535" s="198">
        <f>ROUND(I535*H535,0)</f>
        <v>0</v>
      </c>
      <c r="BL535" s="18" t="s">
        <v>165</v>
      </c>
      <c r="BM535" s="197" t="s">
        <v>6880</v>
      </c>
    </row>
    <row r="536" spans="1:65" s="13" customFormat="1" ht="11.25">
      <c r="B536" s="204"/>
      <c r="C536" s="205"/>
      <c r="D536" s="199" t="s">
        <v>169</v>
      </c>
      <c r="E536" s="206" t="s">
        <v>1</v>
      </c>
      <c r="F536" s="207" t="s">
        <v>6881</v>
      </c>
      <c r="G536" s="205"/>
      <c r="H536" s="208">
        <v>178.185</v>
      </c>
      <c r="I536" s="209"/>
      <c r="J536" s="205"/>
      <c r="K536" s="205"/>
      <c r="L536" s="210"/>
      <c r="M536" s="211"/>
      <c r="N536" s="212"/>
      <c r="O536" s="212"/>
      <c r="P536" s="212"/>
      <c r="Q536" s="212"/>
      <c r="R536" s="212"/>
      <c r="S536" s="212"/>
      <c r="T536" s="213"/>
      <c r="AT536" s="214" t="s">
        <v>169</v>
      </c>
      <c r="AU536" s="214" t="s">
        <v>85</v>
      </c>
      <c r="AV536" s="13" t="s">
        <v>85</v>
      </c>
      <c r="AW536" s="13" t="s">
        <v>32</v>
      </c>
      <c r="AX536" s="13" t="s">
        <v>76</v>
      </c>
      <c r="AY536" s="214" t="s">
        <v>158</v>
      </c>
    </row>
    <row r="537" spans="1:65" s="16" customFormat="1" ht="11.25">
      <c r="B537" s="236"/>
      <c r="C537" s="237"/>
      <c r="D537" s="199" t="s">
        <v>169</v>
      </c>
      <c r="E537" s="238" t="s">
        <v>1</v>
      </c>
      <c r="F537" s="239" t="s">
        <v>189</v>
      </c>
      <c r="G537" s="237"/>
      <c r="H537" s="240">
        <v>178.185</v>
      </c>
      <c r="I537" s="241"/>
      <c r="J537" s="237"/>
      <c r="K537" s="237"/>
      <c r="L537" s="242"/>
      <c r="M537" s="243"/>
      <c r="N537" s="244"/>
      <c r="O537" s="244"/>
      <c r="P537" s="244"/>
      <c r="Q537" s="244"/>
      <c r="R537" s="244"/>
      <c r="S537" s="244"/>
      <c r="T537" s="245"/>
      <c r="AT537" s="246" t="s">
        <v>169</v>
      </c>
      <c r="AU537" s="246" t="s">
        <v>85</v>
      </c>
      <c r="AV537" s="16" t="s">
        <v>165</v>
      </c>
      <c r="AW537" s="16" t="s">
        <v>32</v>
      </c>
      <c r="AX537" s="16" t="s">
        <v>76</v>
      </c>
      <c r="AY537" s="246" t="s">
        <v>158</v>
      </c>
    </row>
    <row r="538" spans="1:65" s="13" customFormat="1" ht="11.25">
      <c r="B538" s="204"/>
      <c r="C538" s="205"/>
      <c r="D538" s="199" t="s">
        <v>169</v>
      </c>
      <c r="E538" s="206" t="s">
        <v>1</v>
      </c>
      <c r="F538" s="207" t="s">
        <v>6882</v>
      </c>
      <c r="G538" s="205"/>
      <c r="H538" s="208">
        <v>178.2</v>
      </c>
      <c r="I538" s="209"/>
      <c r="J538" s="205"/>
      <c r="K538" s="205"/>
      <c r="L538" s="210"/>
      <c r="M538" s="211"/>
      <c r="N538" s="212"/>
      <c r="O538" s="212"/>
      <c r="P538" s="212"/>
      <c r="Q538" s="212"/>
      <c r="R538" s="212"/>
      <c r="S538" s="212"/>
      <c r="T538" s="213"/>
      <c r="AT538" s="214" t="s">
        <v>169</v>
      </c>
      <c r="AU538" s="214" t="s">
        <v>85</v>
      </c>
      <c r="AV538" s="13" t="s">
        <v>85</v>
      </c>
      <c r="AW538" s="13" t="s">
        <v>32</v>
      </c>
      <c r="AX538" s="13" t="s">
        <v>8</v>
      </c>
      <c r="AY538" s="214" t="s">
        <v>158</v>
      </c>
    </row>
    <row r="539" spans="1:65" s="2" customFormat="1" ht="24">
      <c r="A539" s="35"/>
      <c r="B539" s="36"/>
      <c r="C539" s="247" t="s">
        <v>669</v>
      </c>
      <c r="D539" s="247" t="s">
        <v>250</v>
      </c>
      <c r="E539" s="248" t="s">
        <v>760</v>
      </c>
      <c r="F539" s="249" t="s">
        <v>761</v>
      </c>
      <c r="G539" s="250" t="s">
        <v>309</v>
      </c>
      <c r="H539" s="251">
        <v>510.48</v>
      </c>
      <c r="I539" s="252"/>
      <c r="J539" s="251">
        <f>ROUND(I539*H539,0)</f>
        <v>0</v>
      </c>
      <c r="K539" s="249" t="s">
        <v>164</v>
      </c>
      <c r="L539" s="253"/>
      <c r="M539" s="254" t="s">
        <v>1</v>
      </c>
      <c r="N539" s="255" t="s">
        <v>41</v>
      </c>
      <c r="O539" s="72"/>
      <c r="P539" s="195">
        <f>O539*H539</f>
        <v>0</v>
      </c>
      <c r="Q539" s="195">
        <v>3.0000000000000001E-5</v>
      </c>
      <c r="R539" s="195">
        <f>Q539*H539</f>
        <v>1.5314400000000001E-2</v>
      </c>
      <c r="S539" s="195">
        <v>0</v>
      </c>
      <c r="T539" s="196">
        <f>S539*H539</f>
        <v>0</v>
      </c>
      <c r="U539" s="35"/>
      <c r="V539" s="35"/>
      <c r="W539" s="35"/>
      <c r="X539" s="35"/>
      <c r="Y539" s="35"/>
      <c r="Z539" s="35"/>
      <c r="AA539" s="35"/>
      <c r="AB539" s="35"/>
      <c r="AC539" s="35"/>
      <c r="AD539" s="35"/>
      <c r="AE539" s="35"/>
      <c r="AR539" s="197" t="s">
        <v>224</v>
      </c>
      <c r="AT539" s="197" t="s">
        <v>250</v>
      </c>
      <c r="AU539" s="197" t="s">
        <v>85</v>
      </c>
      <c r="AY539" s="18" t="s">
        <v>158</v>
      </c>
      <c r="BE539" s="198">
        <f>IF(N539="základní",J539,0)</f>
        <v>0</v>
      </c>
      <c r="BF539" s="198">
        <f>IF(N539="snížená",J539,0)</f>
        <v>0</v>
      </c>
      <c r="BG539" s="198">
        <f>IF(N539="zákl. přenesená",J539,0)</f>
        <v>0</v>
      </c>
      <c r="BH539" s="198">
        <f>IF(N539="sníž. přenesená",J539,0)</f>
        <v>0</v>
      </c>
      <c r="BI539" s="198">
        <f>IF(N539="nulová",J539,0)</f>
        <v>0</v>
      </c>
      <c r="BJ539" s="18" t="s">
        <v>8</v>
      </c>
      <c r="BK539" s="198">
        <f>ROUND(I539*H539,0)</f>
        <v>0</v>
      </c>
      <c r="BL539" s="18" t="s">
        <v>165</v>
      </c>
      <c r="BM539" s="197" t="s">
        <v>6883</v>
      </c>
    </row>
    <row r="540" spans="1:65" s="13" customFormat="1" ht="11.25">
      <c r="B540" s="204"/>
      <c r="C540" s="205"/>
      <c r="D540" s="199" t="s">
        <v>169</v>
      </c>
      <c r="E540" s="206" t="s">
        <v>1</v>
      </c>
      <c r="F540" s="207" t="s">
        <v>6884</v>
      </c>
      <c r="G540" s="205"/>
      <c r="H540" s="208">
        <v>60.48</v>
      </c>
      <c r="I540" s="209"/>
      <c r="J540" s="205"/>
      <c r="K540" s="205"/>
      <c r="L540" s="210"/>
      <c r="M540" s="211"/>
      <c r="N540" s="212"/>
      <c r="O540" s="212"/>
      <c r="P540" s="212"/>
      <c r="Q540" s="212"/>
      <c r="R540" s="212"/>
      <c r="S540" s="212"/>
      <c r="T540" s="213"/>
      <c r="AT540" s="214" t="s">
        <v>169</v>
      </c>
      <c r="AU540" s="214" t="s">
        <v>85</v>
      </c>
      <c r="AV540" s="13" t="s">
        <v>85</v>
      </c>
      <c r="AW540" s="13" t="s">
        <v>32</v>
      </c>
      <c r="AX540" s="13" t="s">
        <v>76</v>
      </c>
      <c r="AY540" s="214" t="s">
        <v>158</v>
      </c>
    </row>
    <row r="541" spans="1:65" s="14" customFormat="1" ht="11.25">
      <c r="B541" s="215"/>
      <c r="C541" s="216"/>
      <c r="D541" s="199" t="s">
        <v>169</v>
      </c>
      <c r="E541" s="217" t="s">
        <v>1</v>
      </c>
      <c r="F541" s="218" t="s">
        <v>6885</v>
      </c>
      <c r="G541" s="216"/>
      <c r="H541" s="217" t="s">
        <v>1</v>
      </c>
      <c r="I541" s="219"/>
      <c r="J541" s="216"/>
      <c r="K541" s="216"/>
      <c r="L541" s="220"/>
      <c r="M541" s="221"/>
      <c r="N541" s="222"/>
      <c r="O541" s="222"/>
      <c r="P541" s="222"/>
      <c r="Q541" s="222"/>
      <c r="R541" s="222"/>
      <c r="S541" s="222"/>
      <c r="T541" s="223"/>
      <c r="AT541" s="224" t="s">
        <v>169</v>
      </c>
      <c r="AU541" s="224" t="s">
        <v>85</v>
      </c>
      <c r="AV541" s="14" t="s">
        <v>8</v>
      </c>
      <c r="AW541" s="14" t="s">
        <v>32</v>
      </c>
      <c r="AX541" s="14" t="s">
        <v>76</v>
      </c>
      <c r="AY541" s="224" t="s">
        <v>158</v>
      </c>
    </row>
    <row r="542" spans="1:65" s="13" customFormat="1" ht="11.25">
      <c r="B542" s="204"/>
      <c r="C542" s="205"/>
      <c r="D542" s="199" t="s">
        <v>169</v>
      </c>
      <c r="E542" s="206" t="s">
        <v>1</v>
      </c>
      <c r="F542" s="207" t="s">
        <v>6886</v>
      </c>
      <c r="G542" s="205"/>
      <c r="H542" s="208">
        <v>450</v>
      </c>
      <c r="I542" s="209"/>
      <c r="J542" s="205"/>
      <c r="K542" s="205"/>
      <c r="L542" s="210"/>
      <c r="M542" s="211"/>
      <c r="N542" s="212"/>
      <c r="O542" s="212"/>
      <c r="P542" s="212"/>
      <c r="Q542" s="212"/>
      <c r="R542" s="212"/>
      <c r="S542" s="212"/>
      <c r="T542" s="213"/>
      <c r="AT542" s="214" t="s">
        <v>169</v>
      </c>
      <c r="AU542" s="214" t="s">
        <v>85</v>
      </c>
      <c r="AV542" s="13" t="s">
        <v>85</v>
      </c>
      <c r="AW542" s="13" t="s">
        <v>32</v>
      </c>
      <c r="AX542" s="13" t="s">
        <v>76</v>
      </c>
      <c r="AY542" s="214" t="s">
        <v>158</v>
      </c>
    </row>
    <row r="543" spans="1:65" s="16" customFormat="1" ht="11.25">
      <c r="B543" s="236"/>
      <c r="C543" s="237"/>
      <c r="D543" s="199" t="s">
        <v>169</v>
      </c>
      <c r="E543" s="238" t="s">
        <v>1</v>
      </c>
      <c r="F543" s="239" t="s">
        <v>189</v>
      </c>
      <c r="G543" s="237"/>
      <c r="H543" s="240">
        <v>510.48</v>
      </c>
      <c r="I543" s="241"/>
      <c r="J543" s="237"/>
      <c r="K543" s="237"/>
      <c r="L543" s="242"/>
      <c r="M543" s="243"/>
      <c r="N543" s="244"/>
      <c r="O543" s="244"/>
      <c r="P543" s="244"/>
      <c r="Q543" s="244"/>
      <c r="R543" s="244"/>
      <c r="S543" s="244"/>
      <c r="T543" s="245"/>
      <c r="AT543" s="246" t="s">
        <v>169</v>
      </c>
      <c r="AU543" s="246" t="s">
        <v>85</v>
      </c>
      <c r="AV543" s="16" t="s">
        <v>165</v>
      </c>
      <c r="AW543" s="16" t="s">
        <v>32</v>
      </c>
      <c r="AX543" s="16" t="s">
        <v>8</v>
      </c>
      <c r="AY543" s="246" t="s">
        <v>158</v>
      </c>
    </row>
    <row r="544" spans="1:65" s="2" customFormat="1" ht="24">
      <c r="A544" s="35"/>
      <c r="B544" s="36"/>
      <c r="C544" s="247" t="s">
        <v>674</v>
      </c>
      <c r="D544" s="247" t="s">
        <v>250</v>
      </c>
      <c r="E544" s="248" t="s">
        <v>767</v>
      </c>
      <c r="F544" s="249" t="s">
        <v>768</v>
      </c>
      <c r="G544" s="250" t="s">
        <v>309</v>
      </c>
      <c r="H544" s="251">
        <v>7.4</v>
      </c>
      <c r="I544" s="252"/>
      <c r="J544" s="251">
        <f>ROUND(I544*H544,0)</f>
        <v>0</v>
      </c>
      <c r="K544" s="249" t="s">
        <v>164</v>
      </c>
      <c r="L544" s="253"/>
      <c r="M544" s="254" t="s">
        <v>1</v>
      </c>
      <c r="N544" s="255" t="s">
        <v>41</v>
      </c>
      <c r="O544" s="72"/>
      <c r="P544" s="195">
        <f>O544*H544</f>
        <v>0</v>
      </c>
      <c r="Q544" s="195">
        <v>2.0000000000000001E-4</v>
      </c>
      <c r="R544" s="195">
        <f>Q544*H544</f>
        <v>1.4800000000000002E-3</v>
      </c>
      <c r="S544" s="195">
        <v>0</v>
      </c>
      <c r="T544" s="196">
        <f>S544*H544</f>
        <v>0</v>
      </c>
      <c r="U544" s="35"/>
      <c r="V544" s="35"/>
      <c r="W544" s="35"/>
      <c r="X544" s="35"/>
      <c r="Y544" s="35"/>
      <c r="Z544" s="35"/>
      <c r="AA544" s="35"/>
      <c r="AB544" s="35"/>
      <c r="AC544" s="35"/>
      <c r="AD544" s="35"/>
      <c r="AE544" s="35"/>
      <c r="AR544" s="197" t="s">
        <v>224</v>
      </c>
      <c r="AT544" s="197" t="s">
        <v>250</v>
      </c>
      <c r="AU544" s="197" t="s">
        <v>85</v>
      </c>
      <c r="AY544" s="18" t="s">
        <v>158</v>
      </c>
      <c r="BE544" s="198">
        <f>IF(N544="základní",J544,0)</f>
        <v>0</v>
      </c>
      <c r="BF544" s="198">
        <f>IF(N544="snížená",J544,0)</f>
        <v>0</v>
      </c>
      <c r="BG544" s="198">
        <f>IF(N544="zákl. přenesená",J544,0)</f>
        <v>0</v>
      </c>
      <c r="BH544" s="198">
        <f>IF(N544="sníž. přenesená",J544,0)</f>
        <v>0</v>
      </c>
      <c r="BI544" s="198">
        <f>IF(N544="nulová",J544,0)</f>
        <v>0</v>
      </c>
      <c r="BJ544" s="18" t="s">
        <v>8</v>
      </c>
      <c r="BK544" s="198">
        <f>ROUND(I544*H544,0)</f>
        <v>0</v>
      </c>
      <c r="BL544" s="18" t="s">
        <v>165</v>
      </c>
      <c r="BM544" s="197" t="s">
        <v>6887</v>
      </c>
    </row>
    <row r="545" spans="1:65" s="13" customFormat="1" ht="11.25">
      <c r="B545" s="204"/>
      <c r="C545" s="205"/>
      <c r="D545" s="199" t="s">
        <v>169</v>
      </c>
      <c r="E545" s="206" t="s">
        <v>1</v>
      </c>
      <c r="F545" s="207" t="s">
        <v>6888</v>
      </c>
      <c r="G545" s="205"/>
      <c r="H545" s="208">
        <v>7.98</v>
      </c>
      <c r="I545" s="209"/>
      <c r="J545" s="205"/>
      <c r="K545" s="205"/>
      <c r="L545" s="210"/>
      <c r="M545" s="211"/>
      <c r="N545" s="212"/>
      <c r="O545" s="212"/>
      <c r="P545" s="212"/>
      <c r="Q545" s="212"/>
      <c r="R545" s="212"/>
      <c r="S545" s="212"/>
      <c r="T545" s="213"/>
      <c r="AT545" s="214" t="s">
        <v>169</v>
      </c>
      <c r="AU545" s="214" t="s">
        <v>85</v>
      </c>
      <c r="AV545" s="13" t="s">
        <v>85</v>
      </c>
      <c r="AW545" s="13" t="s">
        <v>32</v>
      </c>
      <c r="AX545" s="13" t="s">
        <v>76</v>
      </c>
      <c r="AY545" s="214" t="s">
        <v>158</v>
      </c>
    </row>
    <row r="546" spans="1:65" s="16" customFormat="1" ht="11.25">
      <c r="B546" s="236"/>
      <c r="C546" s="237"/>
      <c r="D546" s="199" t="s">
        <v>169</v>
      </c>
      <c r="E546" s="238" t="s">
        <v>1</v>
      </c>
      <c r="F546" s="239" t="s">
        <v>189</v>
      </c>
      <c r="G546" s="237"/>
      <c r="H546" s="240">
        <v>7.98</v>
      </c>
      <c r="I546" s="241"/>
      <c r="J546" s="237"/>
      <c r="K546" s="237"/>
      <c r="L546" s="242"/>
      <c r="M546" s="243"/>
      <c r="N546" s="244"/>
      <c r="O546" s="244"/>
      <c r="P546" s="244"/>
      <c r="Q546" s="244"/>
      <c r="R546" s="244"/>
      <c r="S546" s="244"/>
      <c r="T546" s="245"/>
      <c r="AT546" s="246" t="s">
        <v>169</v>
      </c>
      <c r="AU546" s="246" t="s">
        <v>85</v>
      </c>
      <c r="AV546" s="16" t="s">
        <v>165</v>
      </c>
      <c r="AW546" s="16" t="s">
        <v>32</v>
      </c>
      <c r="AX546" s="16" t="s">
        <v>76</v>
      </c>
      <c r="AY546" s="246" t="s">
        <v>158</v>
      </c>
    </row>
    <row r="547" spans="1:65" s="13" customFormat="1" ht="11.25">
      <c r="B547" s="204"/>
      <c r="C547" s="205"/>
      <c r="D547" s="199" t="s">
        <v>169</v>
      </c>
      <c r="E547" s="206" t="s">
        <v>1</v>
      </c>
      <c r="F547" s="207" t="s">
        <v>6889</v>
      </c>
      <c r="G547" s="205"/>
      <c r="H547" s="208">
        <v>7.4</v>
      </c>
      <c r="I547" s="209"/>
      <c r="J547" s="205"/>
      <c r="K547" s="205"/>
      <c r="L547" s="210"/>
      <c r="M547" s="211"/>
      <c r="N547" s="212"/>
      <c r="O547" s="212"/>
      <c r="P547" s="212"/>
      <c r="Q547" s="212"/>
      <c r="R547" s="212"/>
      <c r="S547" s="212"/>
      <c r="T547" s="213"/>
      <c r="AT547" s="214" t="s">
        <v>169</v>
      </c>
      <c r="AU547" s="214" t="s">
        <v>85</v>
      </c>
      <c r="AV547" s="13" t="s">
        <v>85</v>
      </c>
      <c r="AW547" s="13" t="s">
        <v>32</v>
      </c>
      <c r="AX547" s="13" t="s">
        <v>8</v>
      </c>
      <c r="AY547" s="214" t="s">
        <v>158</v>
      </c>
    </row>
    <row r="548" spans="1:65" s="2" customFormat="1" ht="24">
      <c r="A548" s="35"/>
      <c r="B548" s="36"/>
      <c r="C548" s="247" t="s">
        <v>679</v>
      </c>
      <c r="D548" s="247" t="s">
        <v>250</v>
      </c>
      <c r="E548" s="248" t="s">
        <v>773</v>
      </c>
      <c r="F548" s="249" t="s">
        <v>774</v>
      </c>
      <c r="G548" s="250" t="s">
        <v>309</v>
      </c>
      <c r="H548" s="251">
        <v>37</v>
      </c>
      <c r="I548" s="252"/>
      <c r="J548" s="251">
        <f>ROUND(I548*H548,0)</f>
        <v>0</v>
      </c>
      <c r="K548" s="249" t="s">
        <v>164</v>
      </c>
      <c r="L548" s="253"/>
      <c r="M548" s="254" t="s">
        <v>1</v>
      </c>
      <c r="N548" s="255" t="s">
        <v>41</v>
      </c>
      <c r="O548" s="72"/>
      <c r="P548" s="195">
        <f>O548*H548</f>
        <v>0</v>
      </c>
      <c r="Q548" s="195">
        <v>2.9999999999999997E-4</v>
      </c>
      <c r="R548" s="195">
        <f>Q548*H548</f>
        <v>1.1099999999999999E-2</v>
      </c>
      <c r="S548" s="195">
        <v>0</v>
      </c>
      <c r="T548" s="196">
        <f>S548*H548</f>
        <v>0</v>
      </c>
      <c r="U548" s="35"/>
      <c r="V548" s="35"/>
      <c r="W548" s="35"/>
      <c r="X548" s="35"/>
      <c r="Y548" s="35"/>
      <c r="Z548" s="35"/>
      <c r="AA548" s="35"/>
      <c r="AB548" s="35"/>
      <c r="AC548" s="35"/>
      <c r="AD548" s="35"/>
      <c r="AE548" s="35"/>
      <c r="AR548" s="197" t="s">
        <v>224</v>
      </c>
      <c r="AT548" s="197" t="s">
        <v>250</v>
      </c>
      <c r="AU548" s="197" t="s">
        <v>85</v>
      </c>
      <c r="AY548" s="18" t="s">
        <v>158</v>
      </c>
      <c r="BE548" s="198">
        <f>IF(N548="základní",J548,0)</f>
        <v>0</v>
      </c>
      <c r="BF548" s="198">
        <f>IF(N548="snížená",J548,0)</f>
        <v>0</v>
      </c>
      <c r="BG548" s="198">
        <f>IF(N548="zákl. přenesená",J548,0)</f>
        <v>0</v>
      </c>
      <c r="BH548" s="198">
        <f>IF(N548="sníž. přenesená",J548,0)</f>
        <v>0</v>
      </c>
      <c r="BI548" s="198">
        <f>IF(N548="nulová",J548,0)</f>
        <v>0</v>
      </c>
      <c r="BJ548" s="18" t="s">
        <v>8</v>
      </c>
      <c r="BK548" s="198">
        <f>ROUND(I548*H548,0)</f>
        <v>0</v>
      </c>
      <c r="BL548" s="18" t="s">
        <v>165</v>
      </c>
      <c r="BM548" s="197" t="s">
        <v>6890</v>
      </c>
    </row>
    <row r="549" spans="1:65" s="13" customFormat="1" ht="11.25">
      <c r="B549" s="204"/>
      <c r="C549" s="205"/>
      <c r="D549" s="199" t="s">
        <v>169</v>
      </c>
      <c r="E549" s="206" t="s">
        <v>1</v>
      </c>
      <c r="F549" s="207" t="s">
        <v>6891</v>
      </c>
      <c r="G549" s="205"/>
      <c r="H549" s="208">
        <v>36.593000000000004</v>
      </c>
      <c r="I549" s="209"/>
      <c r="J549" s="205"/>
      <c r="K549" s="205"/>
      <c r="L549" s="210"/>
      <c r="M549" s="211"/>
      <c r="N549" s="212"/>
      <c r="O549" s="212"/>
      <c r="P549" s="212"/>
      <c r="Q549" s="212"/>
      <c r="R549" s="212"/>
      <c r="S549" s="212"/>
      <c r="T549" s="213"/>
      <c r="AT549" s="214" t="s">
        <v>169</v>
      </c>
      <c r="AU549" s="214" t="s">
        <v>85</v>
      </c>
      <c r="AV549" s="13" t="s">
        <v>85</v>
      </c>
      <c r="AW549" s="13" t="s">
        <v>32</v>
      </c>
      <c r="AX549" s="13" t="s">
        <v>76</v>
      </c>
      <c r="AY549" s="214" t="s">
        <v>158</v>
      </c>
    </row>
    <row r="550" spans="1:65" s="16" customFormat="1" ht="11.25">
      <c r="B550" s="236"/>
      <c r="C550" s="237"/>
      <c r="D550" s="199" t="s">
        <v>169</v>
      </c>
      <c r="E550" s="238" t="s">
        <v>1</v>
      </c>
      <c r="F550" s="239" t="s">
        <v>189</v>
      </c>
      <c r="G550" s="237"/>
      <c r="H550" s="240">
        <v>36.593000000000004</v>
      </c>
      <c r="I550" s="241"/>
      <c r="J550" s="237"/>
      <c r="K550" s="237"/>
      <c r="L550" s="242"/>
      <c r="M550" s="243"/>
      <c r="N550" s="244"/>
      <c r="O550" s="244"/>
      <c r="P550" s="244"/>
      <c r="Q550" s="244"/>
      <c r="R550" s="244"/>
      <c r="S550" s="244"/>
      <c r="T550" s="245"/>
      <c r="AT550" s="246" t="s">
        <v>169</v>
      </c>
      <c r="AU550" s="246" t="s">
        <v>85</v>
      </c>
      <c r="AV550" s="16" t="s">
        <v>165</v>
      </c>
      <c r="AW550" s="16" t="s">
        <v>32</v>
      </c>
      <c r="AX550" s="16" t="s">
        <v>76</v>
      </c>
      <c r="AY550" s="246" t="s">
        <v>158</v>
      </c>
    </row>
    <row r="551" spans="1:65" s="13" customFormat="1" ht="11.25">
      <c r="B551" s="204"/>
      <c r="C551" s="205"/>
      <c r="D551" s="199" t="s">
        <v>169</v>
      </c>
      <c r="E551" s="206" t="s">
        <v>1</v>
      </c>
      <c r="F551" s="207" t="s">
        <v>401</v>
      </c>
      <c r="G551" s="205"/>
      <c r="H551" s="208">
        <v>37</v>
      </c>
      <c r="I551" s="209"/>
      <c r="J551" s="205"/>
      <c r="K551" s="205"/>
      <c r="L551" s="210"/>
      <c r="M551" s="211"/>
      <c r="N551" s="212"/>
      <c r="O551" s="212"/>
      <c r="P551" s="212"/>
      <c r="Q551" s="212"/>
      <c r="R551" s="212"/>
      <c r="S551" s="212"/>
      <c r="T551" s="213"/>
      <c r="AT551" s="214" t="s">
        <v>169</v>
      </c>
      <c r="AU551" s="214" t="s">
        <v>85</v>
      </c>
      <c r="AV551" s="13" t="s">
        <v>85</v>
      </c>
      <c r="AW551" s="13" t="s">
        <v>32</v>
      </c>
      <c r="AX551" s="13" t="s">
        <v>8</v>
      </c>
      <c r="AY551" s="214" t="s">
        <v>158</v>
      </c>
    </row>
    <row r="552" spans="1:65" s="2" customFormat="1" ht="36">
      <c r="A552" s="35"/>
      <c r="B552" s="36"/>
      <c r="C552" s="187" t="s">
        <v>685</v>
      </c>
      <c r="D552" s="187" t="s">
        <v>160</v>
      </c>
      <c r="E552" s="188" t="s">
        <v>779</v>
      </c>
      <c r="F552" s="189" t="s">
        <v>780</v>
      </c>
      <c r="G552" s="190" t="s">
        <v>163</v>
      </c>
      <c r="H552" s="191">
        <v>891.22</v>
      </c>
      <c r="I552" s="192"/>
      <c r="J552" s="191">
        <f>ROUND(I552*H552,0)</f>
        <v>0</v>
      </c>
      <c r="K552" s="189" t="s">
        <v>164</v>
      </c>
      <c r="L552" s="40"/>
      <c r="M552" s="193" t="s">
        <v>1</v>
      </c>
      <c r="N552" s="194" t="s">
        <v>41</v>
      </c>
      <c r="O552" s="72"/>
      <c r="P552" s="195">
        <f>O552*H552</f>
        <v>0</v>
      </c>
      <c r="Q552" s="195">
        <v>3.48E-3</v>
      </c>
      <c r="R552" s="195">
        <f>Q552*H552</f>
        <v>3.1014455999999999</v>
      </c>
      <c r="S552" s="195">
        <v>0</v>
      </c>
      <c r="T552" s="196">
        <f>S552*H552</f>
        <v>0</v>
      </c>
      <c r="U552" s="35"/>
      <c r="V552" s="35"/>
      <c r="W552" s="35"/>
      <c r="X552" s="35"/>
      <c r="Y552" s="35"/>
      <c r="Z552" s="35"/>
      <c r="AA552" s="35"/>
      <c r="AB552" s="35"/>
      <c r="AC552" s="35"/>
      <c r="AD552" s="35"/>
      <c r="AE552" s="35"/>
      <c r="AR552" s="197" t="s">
        <v>165</v>
      </c>
      <c r="AT552" s="197" t="s">
        <v>160</v>
      </c>
      <c r="AU552" s="197" t="s">
        <v>85</v>
      </c>
      <c r="AY552" s="18" t="s">
        <v>158</v>
      </c>
      <c r="BE552" s="198">
        <f>IF(N552="základní",J552,0)</f>
        <v>0</v>
      </c>
      <c r="BF552" s="198">
        <f>IF(N552="snížená",J552,0)</f>
        <v>0</v>
      </c>
      <c r="BG552" s="198">
        <f>IF(N552="zákl. přenesená",J552,0)</f>
        <v>0</v>
      </c>
      <c r="BH552" s="198">
        <f>IF(N552="sníž. přenesená",J552,0)</f>
        <v>0</v>
      </c>
      <c r="BI552" s="198">
        <f>IF(N552="nulová",J552,0)</f>
        <v>0</v>
      </c>
      <c r="BJ552" s="18" t="s">
        <v>8</v>
      </c>
      <c r="BK552" s="198">
        <f>ROUND(I552*H552,0)</f>
        <v>0</v>
      </c>
      <c r="BL552" s="18" t="s">
        <v>165</v>
      </c>
      <c r="BM552" s="197" t="s">
        <v>6892</v>
      </c>
    </row>
    <row r="553" spans="1:65" s="14" customFormat="1" ht="11.25">
      <c r="B553" s="215"/>
      <c r="C553" s="216"/>
      <c r="D553" s="199" t="s">
        <v>169</v>
      </c>
      <c r="E553" s="217" t="s">
        <v>1</v>
      </c>
      <c r="F553" s="218" t="s">
        <v>707</v>
      </c>
      <c r="G553" s="216"/>
      <c r="H553" s="217" t="s">
        <v>1</v>
      </c>
      <c r="I553" s="219"/>
      <c r="J553" s="216"/>
      <c r="K553" s="216"/>
      <c r="L553" s="220"/>
      <c r="M553" s="221"/>
      <c r="N553" s="222"/>
      <c r="O553" s="222"/>
      <c r="P553" s="222"/>
      <c r="Q553" s="222"/>
      <c r="R553" s="222"/>
      <c r="S553" s="222"/>
      <c r="T553" s="223"/>
      <c r="AT553" s="224" t="s">
        <v>169</v>
      </c>
      <c r="AU553" s="224" t="s">
        <v>85</v>
      </c>
      <c r="AV553" s="14" t="s">
        <v>8</v>
      </c>
      <c r="AW553" s="14" t="s">
        <v>32</v>
      </c>
      <c r="AX553" s="14" t="s">
        <v>76</v>
      </c>
      <c r="AY553" s="224" t="s">
        <v>158</v>
      </c>
    </row>
    <row r="554" spans="1:65" s="13" customFormat="1" ht="11.25">
      <c r="B554" s="204"/>
      <c r="C554" s="205"/>
      <c r="D554" s="199" t="s">
        <v>169</v>
      </c>
      <c r="E554" s="206" t="s">
        <v>1</v>
      </c>
      <c r="F554" s="207" t="s">
        <v>6858</v>
      </c>
      <c r="G554" s="205"/>
      <c r="H554" s="208">
        <v>517.45000000000005</v>
      </c>
      <c r="I554" s="209"/>
      <c r="J554" s="205"/>
      <c r="K554" s="205"/>
      <c r="L554" s="210"/>
      <c r="M554" s="211"/>
      <c r="N554" s="212"/>
      <c r="O554" s="212"/>
      <c r="P554" s="212"/>
      <c r="Q554" s="212"/>
      <c r="R554" s="212"/>
      <c r="S554" s="212"/>
      <c r="T554" s="213"/>
      <c r="AT554" s="214" t="s">
        <v>169</v>
      </c>
      <c r="AU554" s="214" t="s">
        <v>85</v>
      </c>
      <c r="AV554" s="13" t="s">
        <v>85</v>
      </c>
      <c r="AW554" s="13" t="s">
        <v>32</v>
      </c>
      <c r="AX554" s="13" t="s">
        <v>76</v>
      </c>
      <c r="AY554" s="214" t="s">
        <v>158</v>
      </c>
    </row>
    <row r="555" spans="1:65" s="14" customFormat="1" ht="11.25">
      <c r="B555" s="215"/>
      <c r="C555" s="216"/>
      <c r="D555" s="199" t="s">
        <v>169</v>
      </c>
      <c r="E555" s="217" t="s">
        <v>1</v>
      </c>
      <c r="F555" s="218" t="s">
        <v>6859</v>
      </c>
      <c r="G555" s="216"/>
      <c r="H555" s="217" t="s">
        <v>1</v>
      </c>
      <c r="I555" s="219"/>
      <c r="J555" s="216"/>
      <c r="K555" s="216"/>
      <c r="L555" s="220"/>
      <c r="M555" s="221"/>
      <c r="N555" s="222"/>
      <c r="O555" s="222"/>
      <c r="P555" s="222"/>
      <c r="Q555" s="222"/>
      <c r="R555" s="222"/>
      <c r="S555" s="222"/>
      <c r="T555" s="223"/>
      <c r="AT555" s="224" t="s">
        <v>169</v>
      </c>
      <c r="AU555" s="224" t="s">
        <v>85</v>
      </c>
      <c r="AV555" s="14" t="s">
        <v>8</v>
      </c>
      <c r="AW555" s="14" t="s">
        <v>32</v>
      </c>
      <c r="AX555" s="14" t="s">
        <v>76</v>
      </c>
      <c r="AY555" s="224" t="s">
        <v>158</v>
      </c>
    </row>
    <row r="556" spans="1:65" s="13" customFormat="1" ht="11.25">
      <c r="B556" s="204"/>
      <c r="C556" s="205"/>
      <c r="D556" s="199" t="s">
        <v>169</v>
      </c>
      <c r="E556" s="206" t="s">
        <v>1</v>
      </c>
      <c r="F556" s="207" t="s">
        <v>6860</v>
      </c>
      <c r="G556" s="205"/>
      <c r="H556" s="208">
        <v>304.89999999999998</v>
      </c>
      <c r="I556" s="209"/>
      <c r="J556" s="205"/>
      <c r="K556" s="205"/>
      <c r="L556" s="210"/>
      <c r="M556" s="211"/>
      <c r="N556" s="212"/>
      <c r="O556" s="212"/>
      <c r="P556" s="212"/>
      <c r="Q556" s="212"/>
      <c r="R556" s="212"/>
      <c r="S556" s="212"/>
      <c r="T556" s="213"/>
      <c r="AT556" s="214" t="s">
        <v>169</v>
      </c>
      <c r="AU556" s="214" t="s">
        <v>85</v>
      </c>
      <c r="AV556" s="13" t="s">
        <v>85</v>
      </c>
      <c r="AW556" s="13" t="s">
        <v>32</v>
      </c>
      <c r="AX556" s="13" t="s">
        <v>76</v>
      </c>
      <c r="AY556" s="214" t="s">
        <v>158</v>
      </c>
    </row>
    <row r="557" spans="1:65" s="14" customFormat="1" ht="11.25">
      <c r="B557" s="215"/>
      <c r="C557" s="216"/>
      <c r="D557" s="199" t="s">
        <v>169</v>
      </c>
      <c r="E557" s="217" t="s">
        <v>1</v>
      </c>
      <c r="F557" s="218" t="s">
        <v>711</v>
      </c>
      <c r="G557" s="216"/>
      <c r="H557" s="217" t="s">
        <v>1</v>
      </c>
      <c r="I557" s="219"/>
      <c r="J557" s="216"/>
      <c r="K557" s="216"/>
      <c r="L557" s="220"/>
      <c r="M557" s="221"/>
      <c r="N557" s="222"/>
      <c r="O557" s="222"/>
      <c r="P557" s="222"/>
      <c r="Q557" s="222"/>
      <c r="R557" s="222"/>
      <c r="S557" s="222"/>
      <c r="T557" s="223"/>
      <c r="AT557" s="224" t="s">
        <v>169</v>
      </c>
      <c r="AU557" s="224" t="s">
        <v>85</v>
      </c>
      <c r="AV557" s="14" t="s">
        <v>8</v>
      </c>
      <c r="AW557" s="14" t="s">
        <v>32</v>
      </c>
      <c r="AX557" s="14" t="s">
        <v>76</v>
      </c>
      <c r="AY557" s="224" t="s">
        <v>158</v>
      </c>
    </row>
    <row r="558" spans="1:65" s="13" customFormat="1" ht="11.25">
      <c r="B558" s="204"/>
      <c r="C558" s="205"/>
      <c r="D558" s="199" t="s">
        <v>169</v>
      </c>
      <c r="E558" s="206" t="s">
        <v>1</v>
      </c>
      <c r="F558" s="207" t="s">
        <v>6861</v>
      </c>
      <c r="G558" s="205"/>
      <c r="H558" s="208">
        <v>65.8</v>
      </c>
      <c r="I558" s="209"/>
      <c r="J558" s="205"/>
      <c r="K558" s="205"/>
      <c r="L558" s="210"/>
      <c r="M558" s="211"/>
      <c r="N558" s="212"/>
      <c r="O558" s="212"/>
      <c r="P558" s="212"/>
      <c r="Q558" s="212"/>
      <c r="R558" s="212"/>
      <c r="S558" s="212"/>
      <c r="T558" s="213"/>
      <c r="AT558" s="214" t="s">
        <v>169</v>
      </c>
      <c r="AU558" s="214" t="s">
        <v>85</v>
      </c>
      <c r="AV558" s="13" t="s">
        <v>85</v>
      </c>
      <c r="AW558" s="13" t="s">
        <v>32</v>
      </c>
      <c r="AX558" s="13" t="s">
        <v>76</v>
      </c>
      <c r="AY558" s="214" t="s">
        <v>158</v>
      </c>
    </row>
    <row r="559" spans="1:65" s="15" customFormat="1" ht="11.25">
      <c r="B559" s="225"/>
      <c r="C559" s="226"/>
      <c r="D559" s="199" t="s">
        <v>169</v>
      </c>
      <c r="E559" s="227" t="s">
        <v>1</v>
      </c>
      <c r="F559" s="228" t="s">
        <v>186</v>
      </c>
      <c r="G559" s="226"/>
      <c r="H559" s="229">
        <v>888.15</v>
      </c>
      <c r="I559" s="230"/>
      <c r="J559" s="226"/>
      <c r="K559" s="226"/>
      <c r="L559" s="231"/>
      <c r="M559" s="232"/>
      <c r="N559" s="233"/>
      <c r="O559" s="233"/>
      <c r="P559" s="233"/>
      <c r="Q559" s="233"/>
      <c r="R559" s="233"/>
      <c r="S559" s="233"/>
      <c r="T559" s="234"/>
      <c r="AT559" s="235" t="s">
        <v>169</v>
      </c>
      <c r="AU559" s="235" t="s">
        <v>85</v>
      </c>
      <c r="AV559" s="15" t="s">
        <v>177</v>
      </c>
      <c r="AW559" s="15" t="s">
        <v>32</v>
      </c>
      <c r="AX559" s="15" t="s">
        <v>76</v>
      </c>
      <c r="AY559" s="235" t="s">
        <v>158</v>
      </c>
    </row>
    <row r="560" spans="1:65" s="14" customFormat="1" ht="11.25">
      <c r="B560" s="215"/>
      <c r="C560" s="216"/>
      <c r="D560" s="199" t="s">
        <v>169</v>
      </c>
      <c r="E560" s="217" t="s">
        <v>1</v>
      </c>
      <c r="F560" s="218" t="s">
        <v>6893</v>
      </c>
      <c r="G560" s="216"/>
      <c r="H560" s="217" t="s">
        <v>1</v>
      </c>
      <c r="I560" s="219"/>
      <c r="J560" s="216"/>
      <c r="K560" s="216"/>
      <c r="L560" s="220"/>
      <c r="M560" s="221"/>
      <c r="N560" s="222"/>
      <c r="O560" s="222"/>
      <c r="P560" s="222"/>
      <c r="Q560" s="222"/>
      <c r="R560" s="222"/>
      <c r="S560" s="222"/>
      <c r="T560" s="223"/>
      <c r="AT560" s="224" t="s">
        <v>169</v>
      </c>
      <c r="AU560" s="224" t="s">
        <v>85</v>
      </c>
      <c r="AV560" s="14" t="s">
        <v>8</v>
      </c>
      <c r="AW560" s="14" t="s">
        <v>32</v>
      </c>
      <c r="AX560" s="14" t="s">
        <v>76</v>
      </c>
      <c r="AY560" s="224" t="s">
        <v>158</v>
      </c>
    </row>
    <row r="561" spans="1:65" s="13" customFormat="1" ht="11.25">
      <c r="B561" s="204"/>
      <c r="C561" s="205"/>
      <c r="D561" s="199" t="s">
        <v>169</v>
      </c>
      <c r="E561" s="206" t="s">
        <v>1</v>
      </c>
      <c r="F561" s="207" t="s">
        <v>6894</v>
      </c>
      <c r="G561" s="205"/>
      <c r="H561" s="208">
        <v>3.07</v>
      </c>
      <c r="I561" s="209"/>
      <c r="J561" s="205"/>
      <c r="K561" s="205"/>
      <c r="L561" s="210"/>
      <c r="M561" s="211"/>
      <c r="N561" s="212"/>
      <c r="O561" s="212"/>
      <c r="P561" s="212"/>
      <c r="Q561" s="212"/>
      <c r="R561" s="212"/>
      <c r="S561" s="212"/>
      <c r="T561" s="213"/>
      <c r="AT561" s="214" t="s">
        <v>169</v>
      </c>
      <c r="AU561" s="214" t="s">
        <v>85</v>
      </c>
      <c r="AV561" s="13" t="s">
        <v>85</v>
      </c>
      <c r="AW561" s="13" t="s">
        <v>32</v>
      </c>
      <c r="AX561" s="13" t="s">
        <v>76</v>
      </c>
      <c r="AY561" s="214" t="s">
        <v>158</v>
      </c>
    </row>
    <row r="562" spans="1:65" s="16" customFormat="1" ht="11.25">
      <c r="B562" s="236"/>
      <c r="C562" s="237"/>
      <c r="D562" s="199" t="s">
        <v>169</v>
      </c>
      <c r="E562" s="238" t="s">
        <v>1</v>
      </c>
      <c r="F562" s="239" t="s">
        <v>189</v>
      </c>
      <c r="G562" s="237"/>
      <c r="H562" s="240">
        <v>891.22</v>
      </c>
      <c r="I562" s="241"/>
      <c r="J562" s="237"/>
      <c r="K562" s="237"/>
      <c r="L562" s="242"/>
      <c r="M562" s="243"/>
      <c r="N562" s="244"/>
      <c r="O562" s="244"/>
      <c r="P562" s="244"/>
      <c r="Q562" s="244"/>
      <c r="R562" s="244"/>
      <c r="S562" s="244"/>
      <c r="T562" s="245"/>
      <c r="AT562" s="246" t="s">
        <v>169</v>
      </c>
      <c r="AU562" s="246" t="s">
        <v>85</v>
      </c>
      <c r="AV562" s="16" t="s">
        <v>165</v>
      </c>
      <c r="AW562" s="16" t="s">
        <v>32</v>
      </c>
      <c r="AX562" s="16" t="s">
        <v>8</v>
      </c>
      <c r="AY562" s="246" t="s">
        <v>158</v>
      </c>
    </row>
    <row r="563" spans="1:65" s="2" customFormat="1" ht="24">
      <c r="A563" s="35"/>
      <c r="B563" s="36"/>
      <c r="C563" s="187" t="s">
        <v>698</v>
      </c>
      <c r="D563" s="187" t="s">
        <v>160</v>
      </c>
      <c r="E563" s="188" t="s">
        <v>784</v>
      </c>
      <c r="F563" s="189" t="s">
        <v>785</v>
      </c>
      <c r="G563" s="190" t="s">
        <v>309</v>
      </c>
      <c r="H563" s="191">
        <v>8</v>
      </c>
      <c r="I563" s="192"/>
      <c r="J563" s="191">
        <f>ROUND(I563*H563,0)</f>
        <v>0</v>
      </c>
      <c r="K563" s="189" t="s">
        <v>1</v>
      </c>
      <c r="L563" s="40"/>
      <c r="M563" s="193" t="s">
        <v>1</v>
      </c>
      <c r="N563" s="194" t="s">
        <v>41</v>
      </c>
      <c r="O563" s="72"/>
      <c r="P563" s="195">
        <f>O563*H563</f>
        <v>0</v>
      </c>
      <c r="Q563" s="195">
        <v>2.0650000000000002E-2</v>
      </c>
      <c r="R563" s="195">
        <f>Q563*H563</f>
        <v>0.16520000000000001</v>
      </c>
      <c r="S563" s="195">
        <v>0</v>
      </c>
      <c r="T563" s="196">
        <f>S563*H563</f>
        <v>0</v>
      </c>
      <c r="U563" s="35"/>
      <c r="V563" s="35"/>
      <c r="W563" s="35"/>
      <c r="X563" s="35"/>
      <c r="Y563" s="35"/>
      <c r="Z563" s="35"/>
      <c r="AA563" s="35"/>
      <c r="AB563" s="35"/>
      <c r="AC563" s="35"/>
      <c r="AD563" s="35"/>
      <c r="AE563" s="35"/>
      <c r="AR563" s="197" t="s">
        <v>165</v>
      </c>
      <c r="AT563" s="197" t="s">
        <v>160</v>
      </c>
      <c r="AU563" s="197" t="s">
        <v>85</v>
      </c>
      <c r="AY563" s="18" t="s">
        <v>158</v>
      </c>
      <c r="BE563" s="198">
        <f>IF(N563="základní",J563,0)</f>
        <v>0</v>
      </c>
      <c r="BF563" s="198">
        <f>IF(N563="snížená",J563,0)</f>
        <v>0</v>
      </c>
      <c r="BG563" s="198">
        <f>IF(N563="zákl. přenesená",J563,0)</f>
        <v>0</v>
      </c>
      <c r="BH563" s="198">
        <f>IF(N563="sníž. přenesená",J563,0)</f>
        <v>0</v>
      </c>
      <c r="BI563" s="198">
        <f>IF(N563="nulová",J563,0)</f>
        <v>0</v>
      </c>
      <c r="BJ563" s="18" t="s">
        <v>8</v>
      </c>
      <c r="BK563" s="198">
        <f>ROUND(I563*H563,0)</f>
        <v>0</v>
      </c>
      <c r="BL563" s="18" t="s">
        <v>165</v>
      </c>
      <c r="BM563" s="197" t="s">
        <v>6895</v>
      </c>
    </row>
    <row r="564" spans="1:65" s="13" customFormat="1" ht="11.25">
      <c r="B564" s="204"/>
      <c r="C564" s="205"/>
      <c r="D564" s="199" t="s">
        <v>169</v>
      </c>
      <c r="E564" s="206" t="s">
        <v>1</v>
      </c>
      <c r="F564" s="207" t="s">
        <v>6896</v>
      </c>
      <c r="G564" s="205"/>
      <c r="H564" s="208">
        <v>8</v>
      </c>
      <c r="I564" s="209"/>
      <c r="J564" s="205"/>
      <c r="K564" s="205"/>
      <c r="L564" s="210"/>
      <c r="M564" s="211"/>
      <c r="N564" s="212"/>
      <c r="O564" s="212"/>
      <c r="P564" s="212"/>
      <c r="Q564" s="212"/>
      <c r="R564" s="212"/>
      <c r="S564" s="212"/>
      <c r="T564" s="213"/>
      <c r="AT564" s="214" t="s">
        <v>169</v>
      </c>
      <c r="AU564" s="214" t="s">
        <v>85</v>
      </c>
      <c r="AV564" s="13" t="s">
        <v>85</v>
      </c>
      <c r="AW564" s="13" t="s">
        <v>32</v>
      </c>
      <c r="AX564" s="13" t="s">
        <v>76</v>
      </c>
      <c r="AY564" s="214" t="s">
        <v>158</v>
      </c>
    </row>
    <row r="565" spans="1:65" s="16" customFormat="1" ht="11.25">
      <c r="B565" s="236"/>
      <c r="C565" s="237"/>
      <c r="D565" s="199" t="s">
        <v>169</v>
      </c>
      <c r="E565" s="238" t="s">
        <v>1</v>
      </c>
      <c r="F565" s="239" t="s">
        <v>189</v>
      </c>
      <c r="G565" s="237"/>
      <c r="H565" s="240">
        <v>8</v>
      </c>
      <c r="I565" s="241"/>
      <c r="J565" s="237"/>
      <c r="K565" s="237"/>
      <c r="L565" s="242"/>
      <c r="M565" s="243"/>
      <c r="N565" s="244"/>
      <c r="O565" s="244"/>
      <c r="P565" s="244"/>
      <c r="Q565" s="244"/>
      <c r="R565" s="244"/>
      <c r="S565" s="244"/>
      <c r="T565" s="245"/>
      <c r="AT565" s="246" t="s">
        <v>169</v>
      </c>
      <c r="AU565" s="246" t="s">
        <v>85</v>
      </c>
      <c r="AV565" s="16" t="s">
        <v>165</v>
      </c>
      <c r="AW565" s="16" t="s">
        <v>32</v>
      </c>
      <c r="AX565" s="16" t="s">
        <v>8</v>
      </c>
      <c r="AY565" s="246" t="s">
        <v>158</v>
      </c>
    </row>
    <row r="566" spans="1:65" s="2" customFormat="1" ht="36">
      <c r="A566" s="35"/>
      <c r="B566" s="36"/>
      <c r="C566" s="187" t="s">
        <v>703</v>
      </c>
      <c r="D566" s="187" t="s">
        <v>160</v>
      </c>
      <c r="E566" s="188" t="s">
        <v>788</v>
      </c>
      <c r="F566" s="189" t="s">
        <v>789</v>
      </c>
      <c r="G566" s="190" t="s">
        <v>163</v>
      </c>
      <c r="H566" s="191">
        <v>33.03</v>
      </c>
      <c r="I566" s="192"/>
      <c r="J566" s="191">
        <f>ROUND(I566*H566,0)</f>
        <v>0</v>
      </c>
      <c r="K566" s="189" t="s">
        <v>164</v>
      </c>
      <c r="L566" s="40"/>
      <c r="M566" s="193" t="s">
        <v>1</v>
      </c>
      <c r="N566" s="194" t="s">
        <v>41</v>
      </c>
      <c r="O566" s="72"/>
      <c r="P566" s="195">
        <f>O566*H566</f>
        <v>0</v>
      </c>
      <c r="Q566" s="195">
        <v>0</v>
      </c>
      <c r="R566" s="195">
        <f>Q566*H566</f>
        <v>0</v>
      </c>
      <c r="S566" s="195">
        <v>0</v>
      </c>
      <c r="T566" s="196">
        <f>S566*H566</f>
        <v>0</v>
      </c>
      <c r="U566" s="35"/>
      <c r="V566" s="35"/>
      <c r="W566" s="35"/>
      <c r="X566" s="35"/>
      <c r="Y566" s="35"/>
      <c r="Z566" s="35"/>
      <c r="AA566" s="35"/>
      <c r="AB566" s="35"/>
      <c r="AC566" s="35"/>
      <c r="AD566" s="35"/>
      <c r="AE566" s="35"/>
      <c r="AR566" s="197" t="s">
        <v>165</v>
      </c>
      <c r="AT566" s="197" t="s">
        <v>160</v>
      </c>
      <c r="AU566" s="197" t="s">
        <v>85</v>
      </c>
      <c r="AY566" s="18" t="s">
        <v>158</v>
      </c>
      <c r="BE566" s="198">
        <f>IF(N566="základní",J566,0)</f>
        <v>0</v>
      </c>
      <c r="BF566" s="198">
        <f>IF(N566="snížená",J566,0)</f>
        <v>0</v>
      </c>
      <c r="BG566" s="198">
        <f>IF(N566="zákl. přenesená",J566,0)</f>
        <v>0</v>
      </c>
      <c r="BH566" s="198">
        <f>IF(N566="sníž. přenesená",J566,0)</f>
        <v>0</v>
      </c>
      <c r="BI566" s="198">
        <f>IF(N566="nulová",J566,0)</f>
        <v>0</v>
      </c>
      <c r="BJ566" s="18" t="s">
        <v>8</v>
      </c>
      <c r="BK566" s="198">
        <f>ROUND(I566*H566,0)</f>
        <v>0</v>
      </c>
      <c r="BL566" s="18" t="s">
        <v>165</v>
      </c>
      <c r="BM566" s="197" t="s">
        <v>6897</v>
      </c>
    </row>
    <row r="567" spans="1:65" s="2" customFormat="1" ht="36">
      <c r="A567" s="35"/>
      <c r="B567" s="36"/>
      <c r="C567" s="37"/>
      <c r="D567" s="199" t="s">
        <v>167</v>
      </c>
      <c r="E567" s="37"/>
      <c r="F567" s="200" t="s">
        <v>791</v>
      </c>
      <c r="G567" s="37"/>
      <c r="H567" s="37"/>
      <c r="I567" s="201"/>
      <c r="J567" s="37"/>
      <c r="K567" s="37"/>
      <c r="L567" s="40"/>
      <c r="M567" s="202"/>
      <c r="N567" s="203"/>
      <c r="O567" s="72"/>
      <c r="P567" s="72"/>
      <c r="Q567" s="72"/>
      <c r="R567" s="72"/>
      <c r="S567" s="72"/>
      <c r="T567" s="73"/>
      <c r="U567" s="35"/>
      <c r="V567" s="35"/>
      <c r="W567" s="35"/>
      <c r="X567" s="35"/>
      <c r="Y567" s="35"/>
      <c r="Z567" s="35"/>
      <c r="AA567" s="35"/>
      <c r="AB567" s="35"/>
      <c r="AC567" s="35"/>
      <c r="AD567" s="35"/>
      <c r="AE567" s="35"/>
      <c r="AT567" s="18" t="s">
        <v>167</v>
      </c>
      <c r="AU567" s="18" t="s">
        <v>85</v>
      </c>
    </row>
    <row r="568" spans="1:65" s="13" customFormat="1" ht="11.25">
      <c r="B568" s="204"/>
      <c r="C568" s="205"/>
      <c r="D568" s="199" t="s">
        <v>169</v>
      </c>
      <c r="E568" s="206" t="s">
        <v>1</v>
      </c>
      <c r="F568" s="207" t="s">
        <v>6840</v>
      </c>
      <c r="G568" s="205"/>
      <c r="H568" s="208">
        <v>33.03</v>
      </c>
      <c r="I568" s="209"/>
      <c r="J568" s="205"/>
      <c r="K568" s="205"/>
      <c r="L568" s="210"/>
      <c r="M568" s="211"/>
      <c r="N568" s="212"/>
      <c r="O568" s="212"/>
      <c r="P568" s="212"/>
      <c r="Q568" s="212"/>
      <c r="R568" s="212"/>
      <c r="S568" s="212"/>
      <c r="T568" s="213"/>
      <c r="AT568" s="214" t="s">
        <v>169</v>
      </c>
      <c r="AU568" s="214" t="s">
        <v>85</v>
      </c>
      <c r="AV568" s="13" t="s">
        <v>85</v>
      </c>
      <c r="AW568" s="13" t="s">
        <v>32</v>
      </c>
      <c r="AX568" s="13" t="s">
        <v>8</v>
      </c>
      <c r="AY568" s="214" t="s">
        <v>158</v>
      </c>
    </row>
    <row r="569" spans="1:65" s="2" customFormat="1" ht="33" customHeight="1">
      <c r="A569" s="35"/>
      <c r="B569" s="36"/>
      <c r="C569" s="187" t="s">
        <v>713</v>
      </c>
      <c r="D569" s="187" t="s">
        <v>160</v>
      </c>
      <c r="E569" s="188" t="s">
        <v>793</v>
      </c>
      <c r="F569" s="189" t="s">
        <v>794</v>
      </c>
      <c r="G569" s="190" t="s">
        <v>173</v>
      </c>
      <c r="H569" s="191">
        <v>38.61</v>
      </c>
      <c r="I569" s="192"/>
      <c r="J569" s="191">
        <f>ROUND(I569*H569,0)</f>
        <v>0</v>
      </c>
      <c r="K569" s="189" t="s">
        <v>164</v>
      </c>
      <c r="L569" s="40"/>
      <c r="M569" s="193" t="s">
        <v>1</v>
      </c>
      <c r="N569" s="194" t="s">
        <v>41</v>
      </c>
      <c r="O569" s="72"/>
      <c r="P569" s="195">
        <f>O569*H569</f>
        <v>0</v>
      </c>
      <c r="Q569" s="195">
        <v>2.2563399999999998</v>
      </c>
      <c r="R569" s="195">
        <f>Q569*H569</f>
        <v>87.117287399999995</v>
      </c>
      <c r="S569" s="195">
        <v>0</v>
      </c>
      <c r="T569" s="196">
        <f>S569*H569</f>
        <v>0</v>
      </c>
      <c r="U569" s="35"/>
      <c r="V569" s="35"/>
      <c r="W569" s="35"/>
      <c r="X569" s="35"/>
      <c r="Y569" s="35"/>
      <c r="Z569" s="35"/>
      <c r="AA569" s="35"/>
      <c r="AB569" s="35"/>
      <c r="AC569" s="35"/>
      <c r="AD569" s="35"/>
      <c r="AE569" s="35"/>
      <c r="AR569" s="197" t="s">
        <v>165</v>
      </c>
      <c r="AT569" s="197" t="s">
        <v>160</v>
      </c>
      <c r="AU569" s="197" t="s">
        <v>85</v>
      </c>
      <c r="AY569" s="18" t="s">
        <v>158</v>
      </c>
      <c r="BE569" s="198">
        <f>IF(N569="základní",J569,0)</f>
        <v>0</v>
      </c>
      <c r="BF569" s="198">
        <f>IF(N569="snížená",J569,0)</f>
        <v>0</v>
      </c>
      <c r="BG569" s="198">
        <f>IF(N569="zákl. přenesená",J569,0)</f>
        <v>0</v>
      </c>
      <c r="BH569" s="198">
        <f>IF(N569="sníž. přenesená",J569,0)</f>
        <v>0</v>
      </c>
      <c r="BI569" s="198">
        <f>IF(N569="nulová",J569,0)</f>
        <v>0</v>
      </c>
      <c r="BJ569" s="18" t="s">
        <v>8</v>
      </c>
      <c r="BK569" s="198">
        <f>ROUND(I569*H569,0)</f>
        <v>0</v>
      </c>
      <c r="BL569" s="18" t="s">
        <v>165</v>
      </c>
      <c r="BM569" s="197" t="s">
        <v>6898</v>
      </c>
    </row>
    <row r="570" spans="1:65" s="2" customFormat="1" ht="162">
      <c r="A570" s="35"/>
      <c r="B570" s="36"/>
      <c r="C570" s="37"/>
      <c r="D570" s="199" t="s">
        <v>167</v>
      </c>
      <c r="E570" s="37"/>
      <c r="F570" s="200" t="s">
        <v>796</v>
      </c>
      <c r="G570" s="37"/>
      <c r="H570" s="37"/>
      <c r="I570" s="201"/>
      <c r="J570" s="37"/>
      <c r="K570" s="37"/>
      <c r="L570" s="40"/>
      <c r="M570" s="202"/>
      <c r="N570" s="203"/>
      <c r="O570" s="72"/>
      <c r="P570" s="72"/>
      <c r="Q570" s="72"/>
      <c r="R570" s="72"/>
      <c r="S570" s="72"/>
      <c r="T570" s="73"/>
      <c r="U570" s="35"/>
      <c r="V570" s="35"/>
      <c r="W570" s="35"/>
      <c r="X570" s="35"/>
      <c r="Y570" s="35"/>
      <c r="Z570" s="35"/>
      <c r="AA570" s="35"/>
      <c r="AB570" s="35"/>
      <c r="AC570" s="35"/>
      <c r="AD570" s="35"/>
      <c r="AE570" s="35"/>
      <c r="AT570" s="18" t="s">
        <v>167</v>
      </c>
      <c r="AU570" s="18" t="s">
        <v>85</v>
      </c>
    </row>
    <row r="571" spans="1:65" s="14" customFormat="1" ht="11.25">
      <c r="B571" s="215"/>
      <c r="C571" s="216"/>
      <c r="D571" s="199" t="s">
        <v>169</v>
      </c>
      <c r="E571" s="217" t="s">
        <v>1</v>
      </c>
      <c r="F571" s="218" t="s">
        <v>261</v>
      </c>
      <c r="G571" s="216"/>
      <c r="H571" s="217" t="s">
        <v>1</v>
      </c>
      <c r="I571" s="219"/>
      <c r="J571" s="216"/>
      <c r="K571" s="216"/>
      <c r="L571" s="220"/>
      <c r="M571" s="221"/>
      <c r="N571" s="222"/>
      <c r="O571" s="222"/>
      <c r="P571" s="222"/>
      <c r="Q571" s="222"/>
      <c r="R571" s="222"/>
      <c r="S571" s="222"/>
      <c r="T571" s="223"/>
      <c r="AT571" s="224" t="s">
        <v>169</v>
      </c>
      <c r="AU571" s="224" t="s">
        <v>85</v>
      </c>
      <c r="AV571" s="14" t="s">
        <v>8</v>
      </c>
      <c r="AW571" s="14" t="s">
        <v>32</v>
      </c>
      <c r="AX571" s="14" t="s">
        <v>76</v>
      </c>
      <c r="AY571" s="224" t="s">
        <v>158</v>
      </c>
    </row>
    <row r="572" spans="1:65" s="13" customFormat="1" ht="11.25">
      <c r="B572" s="204"/>
      <c r="C572" s="205"/>
      <c r="D572" s="199" t="s">
        <v>169</v>
      </c>
      <c r="E572" s="206" t="s">
        <v>1</v>
      </c>
      <c r="F572" s="207" t="s">
        <v>6899</v>
      </c>
      <c r="G572" s="205"/>
      <c r="H572" s="208">
        <v>38.61</v>
      </c>
      <c r="I572" s="209"/>
      <c r="J572" s="205"/>
      <c r="K572" s="205"/>
      <c r="L572" s="210"/>
      <c r="M572" s="211"/>
      <c r="N572" s="212"/>
      <c r="O572" s="212"/>
      <c r="P572" s="212"/>
      <c r="Q572" s="212"/>
      <c r="R572" s="212"/>
      <c r="S572" s="212"/>
      <c r="T572" s="213"/>
      <c r="AT572" s="214" t="s">
        <v>169</v>
      </c>
      <c r="AU572" s="214" t="s">
        <v>85</v>
      </c>
      <c r="AV572" s="13" t="s">
        <v>85</v>
      </c>
      <c r="AW572" s="13" t="s">
        <v>32</v>
      </c>
      <c r="AX572" s="13" t="s">
        <v>8</v>
      </c>
      <c r="AY572" s="214" t="s">
        <v>158</v>
      </c>
    </row>
    <row r="573" spans="1:65" s="2" customFormat="1" ht="24">
      <c r="A573" s="35"/>
      <c r="B573" s="36"/>
      <c r="C573" s="187" t="s">
        <v>718</v>
      </c>
      <c r="D573" s="187" t="s">
        <v>160</v>
      </c>
      <c r="E573" s="188" t="s">
        <v>800</v>
      </c>
      <c r="F573" s="189" t="s">
        <v>801</v>
      </c>
      <c r="G573" s="190" t="s">
        <v>163</v>
      </c>
      <c r="H573" s="191">
        <v>349.14</v>
      </c>
      <c r="I573" s="192"/>
      <c r="J573" s="191">
        <f>ROUND(I573*H573,0)</f>
        <v>0</v>
      </c>
      <c r="K573" s="189" t="s">
        <v>164</v>
      </c>
      <c r="L573" s="40"/>
      <c r="M573" s="193" t="s">
        <v>1</v>
      </c>
      <c r="N573" s="194" t="s">
        <v>41</v>
      </c>
      <c r="O573" s="72"/>
      <c r="P573" s="195">
        <f>O573*H573</f>
        <v>0</v>
      </c>
      <c r="Q573" s="195">
        <v>0.10199999999999999</v>
      </c>
      <c r="R573" s="195">
        <f>Q573*H573</f>
        <v>35.612279999999998</v>
      </c>
      <c r="S573" s="195">
        <v>0</v>
      </c>
      <c r="T573" s="196">
        <f>S573*H573</f>
        <v>0</v>
      </c>
      <c r="U573" s="35"/>
      <c r="V573" s="35"/>
      <c r="W573" s="35"/>
      <c r="X573" s="35"/>
      <c r="Y573" s="35"/>
      <c r="Z573" s="35"/>
      <c r="AA573" s="35"/>
      <c r="AB573" s="35"/>
      <c r="AC573" s="35"/>
      <c r="AD573" s="35"/>
      <c r="AE573" s="35"/>
      <c r="AR573" s="197" t="s">
        <v>165</v>
      </c>
      <c r="AT573" s="197" t="s">
        <v>160</v>
      </c>
      <c r="AU573" s="197" t="s">
        <v>85</v>
      </c>
      <c r="AY573" s="18" t="s">
        <v>158</v>
      </c>
      <c r="BE573" s="198">
        <f>IF(N573="základní",J573,0)</f>
        <v>0</v>
      </c>
      <c r="BF573" s="198">
        <f>IF(N573="snížená",J573,0)</f>
        <v>0</v>
      </c>
      <c r="BG573" s="198">
        <f>IF(N573="zákl. přenesená",J573,0)</f>
        <v>0</v>
      </c>
      <c r="BH573" s="198">
        <f>IF(N573="sníž. přenesená",J573,0)</f>
        <v>0</v>
      </c>
      <c r="BI573" s="198">
        <f>IF(N573="nulová",J573,0)</f>
        <v>0</v>
      </c>
      <c r="BJ573" s="18" t="s">
        <v>8</v>
      </c>
      <c r="BK573" s="198">
        <f>ROUND(I573*H573,0)</f>
        <v>0</v>
      </c>
      <c r="BL573" s="18" t="s">
        <v>165</v>
      </c>
      <c r="BM573" s="197" t="s">
        <v>6900</v>
      </c>
    </row>
    <row r="574" spans="1:65" s="2" customFormat="1" ht="36">
      <c r="A574" s="35"/>
      <c r="B574" s="36"/>
      <c r="C574" s="37"/>
      <c r="D574" s="199" t="s">
        <v>167</v>
      </c>
      <c r="E574" s="37"/>
      <c r="F574" s="200" t="s">
        <v>803</v>
      </c>
      <c r="G574" s="37"/>
      <c r="H574" s="37"/>
      <c r="I574" s="201"/>
      <c r="J574" s="37"/>
      <c r="K574" s="37"/>
      <c r="L574" s="40"/>
      <c r="M574" s="202"/>
      <c r="N574" s="203"/>
      <c r="O574" s="72"/>
      <c r="P574" s="72"/>
      <c r="Q574" s="72"/>
      <c r="R574" s="72"/>
      <c r="S574" s="72"/>
      <c r="T574" s="73"/>
      <c r="U574" s="35"/>
      <c r="V574" s="35"/>
      <c r="W574" s="35"/>
      <c r="X574" s="35"/>
      <c r="Y574" s="35"/>
      <c r="Z574" s="35"/>
      <c r="AA574" s="35"/>
      <c r="AB574" s="35"/>
      <c r="AC574" s="35"/>
      <c r="AD574" s="35"/>
      <c r="AE574" s="35"/>
      <c r="AT574" s="18" t="s">
        <v>167</v>
      </c>
      <c r="AU574" s="18" t="s">
        <v>85</v>
      </c>
    </row>
    <row r="575" spans="1:65" s="13" customFormat="1" ht="11.25">
      <c r="B575" s="204"/>
      <c r="C575" s="205"/>
      <c r="D575" s="199" t="s">
        <v>169</v>
      </c>
      <c r="E575" s="206" t="s">
        <v>1</v>
      </c>
      <c r="F575" s="207" t="s">
        <v>6901</v>
      </c>
      <c r="G575" s="205"/>
      <c r="H575" s="208">
        <v>57.76</v>
      </c>
      <c r="I575" s="209"/>
      <c r="J575" s="205"/>
      <c r="K575" s="205"/>
      <c r="L575" s="210"/>
      <c r="M575" s="211"/>
      <c r="N575" s="212"/>
      <c r="O575" s="212"/>
      <c r="P575" s="212"/>
      <c r="Q575" s="212"/>
      <c r="R575" s="212"/>
      <c r="S575" s="212"/>
      <c r="T575" s="213"/>
      <c r="AT575" s="214" t="s">
        <v>169</v>
      </c>
      <c r="AU575" s="214" t="s">
        <v>85</v>
      </c>
      <c r="AV575" s="13" t="s">
        <v>85</v>
      </c>
      <c r="AW575" s="13" t="s">
        <v>32</v>
      </c>
      <c r="AX575" s="13" t="s">
        <v>76</v>
      </c>
      <c r="AY575" s="214" t="s">
        <v>158</v>
      </c>
    </row>
    <row r="576" spans="1:65" s="13" customFormat="1" ht="11.25">
      <c r="B576" s="204"/>
      <c r="C576" s="205"/>
      <c r="D576" s="199" t="s">
        <v>169</v>
      </c>
      <c r="E576" s="206" t="s">
        <v>1</v>
      </c>
      <c r="F576" s="207" t="s">
        <v>6902</v>
      </c>
      <c r="G576" s="205"/>
      <c r="H576" s="208">
        <v>48.72</v>
      </c>
      <c r="I576" s="209"/>
      <c r="J576" s="205"/>
      <c r="K576" s="205"/>
      <c r="L576" s="210"/>
      <c r="M576" s="211"/>
      <c r="N576" s="212"/>
      <c r="O576" s="212"/>
      <c r="P576" s="212"/>
      <c r="Q576" s="212"/>
      <c r="R576" s="212"/>
      <c r="S576" s="212"/>
      <c r="T576" s="213"/>
      <c r="AT576" s="214" t="s">
        <v>169</v>
      </c>
      <c r="AU576" s="214" t="s">
        <v>85</v>
      </c>
      <c r="AV576" s="13" t="s">
        <v>85</v>
      </c>
      <c r="AW576" s="13" t="s">
        <v>32</v>
      </c>
      <c r="AX576" s="13" t="s">
        <v>76</v>
      </c>
      <c r="AY576" s="214" t="s">
        <v>158</v>
      </c>
    </row>
    <row r="577" spans="1:65" s="13" customFormat="1" ht="11.25">
      <c r="B577" s="204"/>
      <c r="C577" s="205"/>
      <c r="D577" s="199" t="s">
        <v>169</v>
      </c>
      <c r="E577" s="206" t="s">
        <v>1</v>
      </c>
      <c r="F577" s="207" t="s">
        <v>6903</v>
      </c>
      <c r="G577" s="205"/>
      <c r="H577" s="208">
        <v>242.66</v>
      </c>
      <c r="I577" s="209"/>
      <c r="J577" s="205"/>
      <c r="K577" s="205"/>
      <c r="L577" s="210"/>
      <c r="M577" s="211"/>
      <c r="N577" s="212"/>
      <c r="O577" s="212"/>
      <c r="P577" s="212"/>
      <c r="Q577" s="212"/>
      <c r="R577" s="212"/>
      <c r="S577" s="212"/>
      <c r="T577" s="213"/>
      <c r="AT577" s="214" t="s">
        <v>169</v>
      </c>
      <c r="AU577" s="214" t="s">
        <v>85</v>
      </c>
      <c r="AV577" s="13" t="s">
        <v>85</v>
      </c>
      <c r="AW577" s="13" t="s">
        <v>32</v>
      </c>
      <c r="AX577" s="13" t="s">
        <v>76</v>
      </c>
      <c r="AY577" s="214" t="s">
        <v>158</v>
      </c>
    </row>
    <row r="578" spans="1:65" s="16" customFormat="1" ht="11.25">
      <c r="B578" s="236"/>
      <c r="C578" s="237"/>
      <c r="D578" s="199" t="s">
        <v>169</v>
      </c>
      <c r="E578" s="238" t="s">
        <v>1</v>
      </c>
      <c r="F578" s="239" t="s">
        <v>189</v>
      </c>
      <c r="G578" s="237"/>
      <c r="H578" s="240">
        <v>349.14</v>
      </c>
      <c r="I578" s="241"/>
      <c r="J578" s="237"/>
      <c r="K578" s="237"/>
      <c r="L578" s="242"/>
      <c r="M578" s="243"/>
      <c r="N578" s="244"/>
      <c r="O578" s="244"/>
      <c r="P578" s="244"/>
      <c r="Q578" s="244"/>
      <c r="R578" s="244"/>
      <c r="S578" s="244"/>
      <c r="T578" s="245"/>
      <c r="AT578" s="246" t="s">
        <v>169</v>
      </c>
      <c r="AU578" s="246" t="s">
        <v>85</v>
      </c>
      <c r="AV578" s="16" t="s">
        <v>165</v>
      </c>
      <c r="AW578" s="16" t="s">
        <v>32</v>
      </c>
      <c r="AX578" s="16" t="s">
        <v>8</v>
      </c>
      <c r="AY578" s="246" t="s">
        <v>158</v>
      </c>
    </row>
    <row r="579" spans="1:65" s="2" customFormat="1" ht="33" customHeight="1">
      <c r="A579" s="35"/>
      <c r="B579" s="36"/>
      <c r="C579" s="187" t="s">
        <v>724</v>
      </c>
      <c r="D579" s="187" t="s">
        <v>160</v>
      </c>
      <c r="E579" s="188" t="s">
        <v>805</v>
      </c>
      <c r="F579" s="189" t="s">
        <v>806</v>
      </c>
      <c r="G579" s="190" t="s">
        <v>173</v>
      </c>
      <c r="H579" s="191">
        <v>154.43</v>
      </c>
      <c r="I579" s="192"/>
      <c r="J579" s="191">
        <f>ROUND(I579*H579,0)</f>
        <v>0</v>
      </c>
      <c r="K579" s="189" t="s">
        <v>164</v>
      </c>
      <c r="L579" s="40"/>
      <c r="M579" s="193" t="s">
        <v>1</v>
      </c>
      <c r="N579" s="194" t="s">
        <v>41</v>
      </c>
      <c r="O579" s="72"/>
      <c r="P579" s="195">
        <f>O579*H579</f>
        <v>0</v>
      </c>
      <c r="Q579" s="195">
        <v>2.16</v>
      </c>
      <c r="R579" s="195">
        <f>Q579*H579</f>
        <v>333.56880000000001</v>
      </c>
      <c r="S579" s="195">
        <v>0</v>
      </c>
      <c r="T579" s="196">
        <f>S579*H579</f>
        <v>0</v>
      </c>
      <c r="U579" s="35"/>
      <c r="V579" s="35"/>
      <c r="W579" s="35"/>
      <c r="X579" s="35"/>
      <c r="Y579" s="35"/>
      <c r="Z579" s="35"/>
      <c r="AA579" s="35"/>
      <c r="AB579" s="35"/>
      <c r="AC579" s="35"/>
      <c r="AD579" s="35"/>
      <c r="AE579" s="35"/>
      <c r="AR579" s="197" t="s">
        <v>165</v>
      </c>
      <c r="AT579" s="197" t="s">
        <v>160</v>
      </c>
      <c r="AU579" s="197" t="s">
        <v>85</v>
      </c>
      <c r="AY579" s="18" t="s">
        <v>158</v>
      </c>
      <c r="BE579" s="198">
        <f>IF(N579="základní",J579,0)</f>
        <v>0</v>
      </c>
      <c r="BF579" s="198">
        <f>IF(N579="snížená",J579,0)</f>
        <v>0</v>
      </c>
      <c r="BG579" s="198">
        <f>IF(N579="zákl. přenesená",J579,0)</f>
        <v>0</v>
      </c>
      <c r="BH579" s="198">
        <f>IF(N579="sníž. přenesená",J579,0)</f>
        <v>0</v>
      </c>
      <c r="BI579" s="198">
        <f>IF(N579="nulová",J579,0)</f>
        <v>0</v>
      </c>
      <c r="BJ579" s="18" t="s">
        <v>8</v>
      </c>
      <c r="BK579" s="198">
        <f>ROUND(I579*H579,0)</f>
        <v>0</v>
      </c>
      <c r="BL579" s="18" t="s">
        <v>165</v>
      </c>
      <c r="BM579" s="197" t="s">
        <v>6904</v>
      </c>
    </row>
    <row r="580" spans="1:65" s="2" customFormat="1" ht="27">
      <c r="A580" s="35"/>
      <c r="B580" s="36"/>
      <c r="C580" s="37"/>
      <c r="D580" s="199" t="s">
        <v>167</v>
      </c>
      <c r="E580" s="37"/>
      <c r="F580" s="200" t="s">
        <v>808</v>
      </c>
      <c r="G580" s="37"/>
      <c r="H580" s="37"/>
      <c r="I580" s="201"/>
      <c r="J580" s="37"/>
      <c r="K580" s="37"/>
      <c r="L580" s="40"/>
      <c r="M580" s="202"/>
      <c r="N580" s="203"/>
      <c r="O580" s="72"/>
      <c r="P580" s="72"/>
      <c r="Q580" s="72"/>
      <c r="R580" s="72"/>
      <c r="S580" s="72"/>
      <c r="T580" s="73"/>
      <c r="U580" s="35"/>
      <c r="V580" s="35"/>
      <c r="W580" s="35"/>
      <c r="X580" s="35"/>
      <c r="Y580" s="35"/>
      <c r="Z580" s="35"/>
      <c r="AA580" s="35"/>
      <c r="AB580" s="35"/>
      <c r="AC580" s="35"/>
      <c r="AD580" s="35"/>
      <c r="AE580" s="35"/>
      <c r="AT580" s="18" t="s">
        <v>167</v>
      </c>
      <c r="AU580" s="18" t="s">
        <v>85</v>
      </c>
    </row>
    <row r="581" spans="1:65" s="14" customFormat="1" ht="11.25">
      <c r="B581" s="215"/>
      <c r="C581" s="216"/>
      <c r="D581" s="199" t="s">
        <v>169</v>
      </c>
      <c r="E581" s="217" t="s">
        <v>1</v>
      </c>
      <c r="F581" s="218" t="s">
        <v>261</v>
      </c>
      <c r="G581" s="216"/>
      <c r="H581" s="217" t="s">
        <v>1</v>
      </c>
      <c r="I581" s="219"/>
      <c r="J581" s="216"/>
      <c r="K581" s="216"/>
      <c r="L581" s="220"/>
      <c r="M581" s="221"/>
      <c r="N581" s="222"/>
      <c r="O581" s="222"/>
      <c r="P581" s="222"/>
      <c r="Q581" s="222"/>
      <c r="R581" s="222"/>
      <c r="S581" s="222"/>
      <c r="T581" s="223"/>
      <c r="AT581" s="224" t="s">
        <v>169</v>
      </c>
      <c r="AU581" s="224" t="s">
        <v>85</v>
      </c>
      <c r="AV581" s="14" t="s">
        <v>8</v>
      </c>
      <c r="AW581" s="14" t="s">
        <v>32</v>
      </c>
      <c r="AX581" s="14" t="s">
        <v>76</v>
      </c>
      <c r="AY581" s="224" t="s">
        <v>158</v>
      </c>
    </row>
    <row r="582" spans="1:65" s="13" customFormat="1" ht="11.25">
      <c r="B582" s="204"/>
      <c r="C582" s="205"/>
      <c r="D582" s="199" t="s">
        <v>169</v>
      </c>
      <c r="E582" s="206" t="s">
        <v>1</v>
      </c>
      <c r="F582" s="207" t="s">
        <v>6905</v>
      </c>
      <c r="G582" s="205"/>
      <c r="H582" s="208">
        <v>154.43</v>
      </c>
      <c r="I582" s="209"/>
      <c r="J582" s="205"/>
      <c r="K582" s="205"/>
      <c r="L582" s="210"/>
      <c r="M582" s="211"/>
      <c r="N582" s="212"/>
      <c r="O582" s="212"/>
      <c r="P582" s="212"/>
      <c r="Q582" s="212"/>
      <c r="R582" s="212"/>
      <c r="S582" s="212"/>
      <c r="T582" s="213"/>
      <c r="AT582" s="214" t="s">
        <v>169</v>
      </c>
      <c r="AU582" s="214" t="s">
        <v>85</v>
      </c>
      <c r="AV582" s="13" t="s">
        <v>85</v>
      </c>
      <c r="AW582" s="13" t="s">
        <v>32</v>
      </c>
      <c r="AX582" s="13" t="s">
        <v>8</v>
      </c>
      <c r="AY582" s="214" t="s">
        <v>158</v>
      </c>
    </row>
    <row r="583" spans="1:65" s="2" customFormat="1" ht="16.5" customHeight="1">
      <c r="A583" s="35"/>
      <c r="B583" s="36"/>
      <c r="C583" s="187" t="s">
        <v>729</v>
      </c>
      <c r="D583" s="187" t="s">
        <v>160</v>
      </c>
      <c r="E583" s="188" t="s">
        <v>6906</v>
      </c>
      <c r="F583" s="189" t="s">
        <v>6907</v>
      </c>
      <c r="G583" s="190" t="s">
        <v>921</v>
      </c>
      <c r="H583" s="191">
        <v>1</v>
      </c>
      <c r="I583" s="192"/>
      <c r="J583" s="191">
        <f>ROUND(I583*H583,0)</f>
        <v>0</v>
      </c>
      <c r="K583" s="189" t="s">
        <v>1</v>
      </c>
      <c r="L583" s="40"/>
      <c r="M583" s="193" t="s">
        <v>1</v>
      </c>
      <c r="N583" s="194" t="s">
        <v>41</v>
      </c>
      <c r="O583" s="72"/>
      <c r="P583" s="195">
        <f>O583*H583</f>
        <v>0</v>
      </c>
      <c r="Q583" s="195">
        <v>0</v>
      </c>
      <c r="R583" s="195">
        <f>Q583*H583</f>
        <v>0</v>
      </c>
      <c r="S583" s="195">
        <v>0</v>
      </c>
      <c r="T583" s="196">
        <f>S583*H583</f>
        <v>0</v>
      </c>
      <c r="U583" s="35"/>
      <c r="V583" s="35"/>
      <c r="W583" s="35"/>
      <c r="X583" s="35"/>
      <c r="Y583" s="35"/>
      <c r="Z583" s="35"/>
      <c r="AA583" s="35"/>
      <c r="AB583" s="35"/>
      <c r="AC583" s="35"/>
      <c r="AD583" s="35"/>
      <c r="AE583" s="35"/>
      <c r="AR583" s="197" t="s">
        <v>165</v>
      </c>
      <c r="AT583" s="197" t="s">
        <v>160</v>
      </c>
      <c r="AU583" s="197" t="s">
        <v>85</v>
      </c>
      <c r="AY583" s="18" t="s">
        <v>158</v>
      </c>
      <c r="BE583" s="198">
        <f>IF(N583="základní",J583,0)</f>
        <v>0</v>
      </c>
      <c r="BF583" s="198">
        <f>IF(N583="snížená",J583,0)</f>
        <v>0</v>
      </c>
      <c r="BG583" s="198">
        <f>IF(N583="zákl. přenesená",J583,0)</f>
        <v>0</v>
      </c>
      <c r="BH583" s="198">
        <f>IF(N583="sníž. přenesená",J583,0)</f>
        <v>0</v>
      </c>
      <c r="BI583" s="198">
        <f>IF(N583="nulová",J583,0)</f>
        <v>0</v>
      </c>
      <c r="BJ583" s="18" t="s">
        <v>8</v>
      </c>
      <c r="BK583" s="198">
        <f>ROUND(I583*H583,0)</f>
        <v>0</v>
      </c>
      <c r="BL583" s="18" t="s">
        <v>165</v>
      </c>
      <c r="BM583" s="197" t="s">
        <v>6908</v>
      </c>
    </row>
    <row r="584" spans="1:65" s="2" customFormat="1" ht="24">
      <c r="A584" s="35"/>
      <c r="B584" s="36"/>
      <c r="C584" s="187" t="s">
        <v>753</v>
      </c>
      <c r="D584" s="187" t="s">
        <v>160</v>
      </c>
      <c r="E584" s="188" t="s">
        <v>924</v>
      </c>
      <c r="F584" s="189" t="s">
        <v>6909</v>
      </c>
      <c r="G584" s="190" t="s">
        <v>921</v>
      </c>
      <c r="H584" s="191">
        <v>1</v>
      </c>
      <c r="I584" s="192"/>
      <c r="J584" s="191">
        <f>ROUND(I584*H584,0)</f>
        <v>0</v>
      </c>
      <c r="K584" s="189" t="s">
        <v>1</v>
      </c>
      <c r="L584" s="40"/>
      <c r="M584" s="193" t="s">
        <v>1</v>
      </c>
      <c r="N584" s="194" t="s">
        <v>41</v>
      </c>
      <c r="O584" s="72"/>
      <c r="P584" s="195">
        <f>O584*H584</f>
        <v>0</v>
      </c>
      <c r="Q584" s="195">
        <v>0</v>
      </c>
      <c r="R584" s="195">
        <f>Q584*H584</f>
        <v>0</v>
      </c>
      <c r="S584" s="195">
        <v>0</v>
      </c>
      <c r="T584" s="196">
        <f>S584*H584</f>
        <v>0</v>
      </c>
      <c r="U584" s="35"/>
      <c r="V584" s="35"/>
      <c r="W584" s="35"/>
      <c r="X584" s="35"/>
      <c r="Y584" s="35"/>
      <c r="Z584" s="35"/>
      <c r="AA584" s="35"/>
      <c r="AB584" s="35"/>
      <c r="AC584" s="35"/>
      <c r="AD584" s="35"/>
      <c r="AE584" s="35"/>
      <c r="AR584" s="197" t="s">
        <v>165</v>
      </c>
      <c r="AT584" s="197" t="s">
        <v>160</v>
      </c>
      <c r="AU584" s="197" t="s">
        <v>85</v>
      </c>
      <c r="AY584" s="18" t="s">
        <v>158</v>
      </c>
      <c r="BE584" s="198">
        <f>IF(N584="základní",J584,0)</f>
        <v>0</v>
      </c>
      <c r="BF584" s="198">
        <f>IF(N584="snížená",J584,0)</f>
        <v>0</v>
      </c>
      <c r="BG584" s="198">
        <f>IF(N584="zákl. přenesená",J584,0)</f>
        <v>0</v>
      </c>
      <c r="BH584" s="198">
        <f>IF(N584="sníž. přenesená",J584,0)</f>
        <v>0</v>
      </c>
      <c r="BI584" s="198">
        <f>IF(N584="nulová",J584,0)</f>
        <v>0</v>
      </c>
      <c r="BJ584" s="18" t="s">
        <v>8</v>
      </c>
      <c r="BK584" s="198">
        <f>ROUND(I584*H584,0)</f>
        <v>0</v>
      </c>
      <c r="BL584" s="18" t="s">
        <v>165</v>
      </c>
      <c r="BM584" s="197" t="s">
        <v>6910</v>
      </c>
    </row>
    <row r="585" spans="1:65" s="12" customFormat="1" ht="22.9" customHeight="1">
      <c r="B585" s="171"/>
      <c r="C585" s="172"/>
      <c r="D585" s="173" t="s">
        <v>75</v>
      </c>
      <c r="E585" s="185" t="s">
        <v>224</v>
      </c>
      <c r="F585" s="185" t="s">
        <v>819</v>
      </c>
      <c r="G585" s="172"/>
      <c r="H585" s="172"/>
      <c r="I585" s="175"/>
      <c r="J585" s="186">
        <f>BK585</f>
        <v>0</v>
      </c>
      <c r="K585" s="172"/>
      <c r="L585" s="177"/>
      <c r="M585" s="178"/>
      <c r="N585" s="179"/>
      <c r="O585" s="179"/>
      <c r="P585" s="180">
        <f>SUM(P586:P601)</f>
        <v>0</v>
      </c>
      <c r="Q585" s="179"/>
      <c r="R585" s="180">
        <f>SUM(R586:R601)</f>
        <v>0.82545829999999987</v>
      </c>
      <c r="S585" s="179"/>
      <c r="T585" s="181">
        <f>SUM(T586:T601)</f>
        <v>0</v>
      </c>
      <c r="AR585" s="182" t="s">
        <v>8</v>
      </c>
      <c r="AT585" s="183" t="s">
        <v>75</v>
      </c>
      <c r="AU585" s="183" t="s">
        <v>8</v>
      </c>
      <c r="AY585" s="182" t="s">
        <v>158</v>
      </c>
      <c r="BK585" s="184">
        <f>SUM(BK586:BK601)</f>
        <v>0</v>
      </c>
    </row>
    <row r="586" spans="1:65" s="2" customFormat="1" ht="24">
      <c r="A586" s="35"/>
      <c r="B586" s="36"/>
      <c r="C586" s="187" t="s">
        <v>759</v>
      </c>
      <c r="D586" s="187" t="s">
        <v>160</v>
      </c>
      <c r="E586" s="188" t="s">
        <v>821</v>
      </c>
      <c r="F586" s="189" t="s">
        <v>822</v>
      </c>
      <c r="G586" s="190" t="s">
        <v>498</v>
      </c>
      <c r="H586" s="191">
        <v>1</v>
      </c>
      <c r="I586" s="192"/>
      <c r="J586" s="191">
        <f>ROUND(I586*H586,0)</f>
        <v>0</v>
      </c>
      <c r="K586" s="189" t="s">
        <v>1</v>
      </c>
      <c r="L586" s="40"/>
      <c r="M586" s="193" t="s">
        <v>1</v>
      </c>
      <c r="N586" s="194" t="s">
        <v>41</v>
      </c>
      <c r="O586" s="72"/>
      <c r="P586" s="195">
        <f>O586*H586</f>
        <v>0</v>
      </c>
      <c r="Q586" s="195">
        <v>0</v>
      </c>
      <c r="R586" s="195">
        <f>Q586*H586</f>
        <v>0</v>
      </c>
      <c r="S586" s="195">
        <v>0</v>
      </c>
      <c r="T586" s="196">
        <f>S586*H586</f>
        <v>0</v>
      </c>
      <c r="U586" s="35"/>
      <c r="V586" s="35"/>
      <c r="W586" s="35"/>
      <c r="X586" s="35"/>
      <c r="Y586" s="35"/>
      <c r="Z586" s="35"/>
      <c r="AA586" s="35"/>
      <c r="AB586" s="35"/>
      <c r="AC586" s="35"/>
      <c r="AD586" s="35"/>
      <c r="AE586" s="35"/>
      <c r="AR586" s="197" t="s">
        <v>165</v>
      </c>
      <c r="AT586" s="197" t="s">
        <v>160</v>
      </c>
      <c r="AU586" s="197" t="s">
        <v>85</v>
      </c>
      <c r="AY586" s="18" t="s">
        <v>158</v>
      </c>
      <c r="BE586" s="198">
        <f>IF(N586="základní",J586,0)</f>
        <v>0</v>
      </c>
      <c r="BF586" s="198">
        <f>IF(N586="snížená",J586,0)</f>
        <v>0</v>
      </c>
      <c r="BG586" s="198">
        <f>IF(N586="zákl. přenesená",J586,0)</f>
        <v>0</v>
      </c>
      <c r="BH586" s="198">
        <f>IF(N586="sníž. přenesená",J586,0)</f>
        <v>0</v>
      </c>
      <c r="BI586" s="198">
        <f>IF(N586="nulová",J586,0)</f>
        <v>0</v>
      </c>
      <c r="BJ586" s="18" t="s">
        <v>8</v>
      </c>
      <c r="BK586" s="198">
        <f>ROUND(I586*H586,0)</f>
        <v>0</v>
      </c>
      <c r="BL586" s="18" t="s">
        <v>165</v>
      </c>
      <c r="BM586" s="197" t="s">
        <v>6911</v>
      </c>
    </row>
    <row r="587" spans="1:65" s="13" customFormat="1" ht="11.25">
      <c r="B587" s="204"/>
      <c r="C587" s="205"/>
      <c r="D587" s="199" t="s">
        <v>169</v>
      </c>
      <c r="E587" s="206" t="s">
        <v>1</v>
      </c>
      <c r="F587" s="207" t="s">
        <v>8</v>
      </c>
      <c r="G587" s="205"/>
      <c r="H587" s="208">
        <v>1</v>
      </c>
      <c r="I587" s="209"/>
      <c r="J587" s="205"/>
      <c r="K587" s="205"/>
      <c r="L587" s="210"/>
      <c r="M587" s="211"/>
      <c r="N587" s="212"/>
      <c r="O587" s="212"/>
      <c r="P587" s="212"/>
      <c r="Q587" s="212"/>
      <c r="R587" s="212"/>
      <c r="S587" s="212"/>
      <c r="T587" s="213"/>
      <c r="AT587" s="214" t="s">
        <v>169</v>
      </c>
      <c r="AU587" s="214" t="s">
        <v>85</v>
      </c>
      <c r="AV587" s="13" t="s">
        <v>85</v>
      </c>
      <c r="AW587" s="13" t="s">
        <v>4</v>
      </c>
      <c r="AX587" s="13" t="s">
        <v>8</v>
      </c>
      <c r="AY587" s="214" t="s">
        <v>158</v>
      </c>
    </row>
    <row r="588" spans="1:65" s="2" customFormat="1" ht="44.25" customHeight="1">
      <c r="A588" s="35"/>
      <c r="B588" s="36"/>
      <c r="C588" s="187" t="s">
        <v>766</v>
      </c>
      <c r="D588" s="187" t="s">
        <v>160</v>
      </c>
      <c r="E588" s="188" t="s">
        <v>825</v>
      </c>
      <c r="F588" s="189" t="s">
        <v>826</v>
      </c>
      <c r="G588" s="190" t="s">
        <v>309</v>
      </c>
      <c r="H588" s="191">
        <v>31.39</v>
      </c>
      <c r="I588" s="192"/>
      <c r="J588" s="191">
        <f>ROUND(I588*H588,0)</f>
        <v>0</v>
      </c>
      <c r="K588" s="189" t="s">
        <v>164</v>
      </c>
      <c r="L588" s="40"/>
      <c r="M588" s="193" t="s">
        <v>1</v>
      </c>
      <c r="N588" s="194" t="s">
        <v>41</v>
      </c>
      <c r="O588" s="72"/>
      <c r="P588" s="195">
        <f>O588*H588</f>
        <v>0</v>
      </c>
      <c r="Q588" s="195">
        <v>1.235E-2</v>
      </c>
      <c r="R588" s="195">
        <f>Q588*H588</f>
        <v>0.38766650000000002</v>
      </c>
      <c r="S588" s="195">
        <v>0</v>
      </c>
      <c r="T588" s="196">
        <f>S588*H588</f>
        <v>0</v>
      </c>
      <c r="U588" s="35"/>
      <c r="V588" s="35"/>
      <c r="W588" s="35"/>
      <c r="X588" s="35"/>
      <c r="Y588" s="35"/>
      <c r="Z588" s="35"/>
      <c r="AA588" s="35"/>
      <c r="AB588" s="35"/>
      <c r="AC588" s="35"/>
      <c r="AD588" s="35"/>
      <c r="AE588" s="35"/>
      <c r="AR588" s="197" t="s">
        <v>165</v>
      </c>
      <c r="AT588" s="197" t="s">
        <v>160</v>
      </c>
      <c r="AU588" s="197" t="s">
        <v>85</v>
      </c>
      <c r="AY588" s="18" t="s">
        <v>158</v>
      </c>
      <c r="BE588" s="198">
        <f>IF(N588="základní",J588,0)</f>
        <v>0</v>
      </c>
      <c r="BF588" s="198">
        <f>IF(N588="snížená",J588,0)</f>
        <v>0</v>
      </c>
      <c r="BG588" s="198">
        <f>IF(N588="zákl. přenesená",J588,0)</f>
        <v>0</v>
      </c>
      <c r="BH588" s="198">
        <f>IF(N588="sníž. přenesená",J588,0)</f>
        <v>0</v>
      </c>
      <c r="BI588" s="198">
        <f>IF(N588="nulová",J588,0)</f>
        <v>0</v>
      </c>
      <c r="BJ588" s="18" t="s">
        <v>8</v>
      </c>
      <c r="BK588" s="198">
        <f>ROUND(I588*H588,0)</f>
        <v>0</v>
      </c>
      <c r="BL588" s="18" t="s">
        <v>165</v>
      </c>
      <c r="BM588" s="197" t="s">
        <v>6912</v>
      </c>
    </row>
    <row r="589" spans="1:65" s="2" customFormat="1" ht="99">
      <c r="A589" s="35"/>
      <c r="B589" s="36"/>
      <c r="C589" s="37"/>
      <c r="D589" s="199" t="s">
        <v>167</v>
      </c>
      <c r="E589" s="37"/>
      <c r="F589" s="200" t="s">
        <v>828</v>
      </c>
      <c r="G589" s="37"/>
      <c r="H589" s="37"/>
      <c r="I589" s="201"/>
      <c r="J589" s="37"/>
      <c r="K589" s="37"/>
      <c r="L589" s="40"/>
      <c r="M589" s="202"/>
      <c r="N589" s="203"/>
      <c r="O589" s="72"/>
      <c r="P589" s="72"/>
      <c r="Q589" s="72"/>
      <c r="R589" s="72"/>
      <c r="S589" s="72"/>
      <c r="T589" s="73"/>
      <c r="U589" s="35"/>
      <c r="V589" s="35"/>
      <c r="W589" s="35"/>
      <c r="X589" s="35"/>
      <c r="Y589" s="35"/>
      <c r="Z589" s="35"/>
      <c r="AA589" s="35"/>
      <c r="AB589" s="35"/>
      <c r="AC589" s="35"/>
      <c r="AD589" s="35"/>
      <c r="AE589" s="35"/>
      <c r="AT589" s="18" t="s">
        <v>167</v>
      </c>
      <c r="AU589" s="18" t="s">
        <v>85</v>
      </c>
    </row>
    <row r="590" spans="1:65" s="14" customFormat="1" ht="11.25">
      <c r="B590" s="215"/>
      <c r="C590" s="216"/>
      <c r="D590" s="199" t="s">
        <v>169</v>
      </c>
      <c r="E590" s="217" t="s">
        <v>1</v>
      </c>
      <c r="F590" s="218" t="s">
        <v>829</v>
      </c>
      <c r="G590" s="216"/>
      <c r="H590" s="217" t="s">
        <v>1</v>
      </c>
      <c r="I590" s="219"/>
      <c r="J590" s="216"/>
      <c r="K590" s="216"/>
      <c r="L590" s="220"/>
      <c r="M590" s="221"/>
      <c r="N590" s="222"/>
      <c r="O590" s="222"/>
      <c r="P590" s="222"/>
      <c r="Q590" s="222"/>
      <c r="R590" s="222"/>
      <c r="S590" s="222"/>
      <c r="T590" s="223"/>
      <c r="AT590" s="224" t="s">
        <v>169</v>
      </c>
      <c r="AU590" s="224" t="s">
        <v>85</v>
      </c>
      <c r="AV590" s="14" t="s">
        <v>8</v>
      </c>
      <c r="AW590" s="14" t="s">
        <v>4</v>
      </c>
      <c r="AX590" s="14" t="s">
        <v>76</v>
      </c>
      <c r="AY590" s="224" t="s">
        <v>158</v>
      </c>
    </row>
    <row r="591" spans="1:65" s="13" customFormat="1" ht="11.25">
      <c r="B591" s="204"/>
      <c r="C591" s="205"/>
      <c r="D591" s="199" t="s">
        <v>169</v>
      </c>
      <c r="E591" s="206" t="s">
        <v>1</v>
      </c>
      <c r="F591" s="207" t="s">
        <v>6913</v>
      </c>
      <c r="G591" s="205"/>
      <c r="H591" s="208">
        <v>31.39</v>
      </c>
      <c r="I591" s="209"/>
      <c r="J591" s="205"/>
      <c r="K591" s="205"/>
      <c r="L591" s="210"/>
      <c r="M591" s="211"/>
      <c r="N591" s="212"/>
      <c r="O591" s="212"/>
      <c r="P591" s="212"/>
      <c r="Q591" s="212"/>
      <c r="R591" s="212"/>
      <c r="S591" s="212"/>
      <c r="T591" s="213"/>
      <c r="AT591" s="214" t="s">
        <v>169</v>
      </c>
      <c r="AU591" s="214" t="s">
        <v>85</v>
      </c>
      <c r="AV591" s="13" t="s">
        <v>85</v>
      </c>
      <c r="AW591" s="13" t="s">
        <v>4</v>
      </c>
      <c r="AX591" s="13" t="s">
        <v>8</v>
      </c>
      <c r="AY591" s="214" t="s">
        <v>158</v>
      </c>
    </row>
    <row r="592" spans="1:65" s="2" customFormat="1" ht="44.25" customHeight="1">
      <c r="A592" s="35"/>
      <c r="B592" s="36"/>
      <c r="C592" s="187" t="s">
        <v>772</v>
      </c>
      <c r="D592" s="187" t="s">
        <v>160</v>
      </c>
      <c r="E592" s="188" t="s">
        <v>833</v>
      </c>
      <c r="F592" s="189" t="s">
        <v>834</v>
      </c>
      <c r="G592" s="190" t="s">
        <v>309</v>
      </c>
      <c r="H592" s="191">
        <v>22.22</v>
      </c>
      <c r="I592" s="192"/>
      <c r="J592" s="191">
        <f>ROUND(I592*H592,0)</f>
        <v>0</v>
      </c>
      <c r="K592" s="189" t="s">
        <v>164</v>
      </c>
      <c r="L592" s="40"/>
      <c r="M592" s="193" t="s">
        <v>1</v>
      </c>
      <c r="N592" s="194" t="s">
        <v>41</v>
      </c>
      <c r="O592" s="72"/>
      <c r="P592" s="195">
        <f>O592*H592</f>
        <v>0</v>
      </c>
      <c r="Q592" s="195">
        <v>1.9689999999999999E-2</v>
      </c>
      <c r="R592" s="195">
        <f>Q592*H592</f>
        <v>0.43751179999999995</v>
      </c>
      <c r="S592" s="195">
        <v>0</v>
      </c>
      <c r="T592" s="196">
        <f>S592*H592</f>
        <v>0</v>
      </c>
      <c r="U592" s="35"/>
      <c r="V592" s="35"/>
      <c r="W592" s="35"/>
      <c r="X592" s="35"/>
      <c r="Y592" s="35"/>
      <c r="Z592" s="35"/>
      <c r="AA592" s="35"/>
      <c r="AB592" s="35"/>
      <c r="AC592" s="35"/>
      <c r="AD592" s="35"/>
      <c r="AE592" s="35"/>
      <c r="AR592" s="197" t="s">
        <v>165</v>
      </c>
      <c r="AT592" s="197" t="s">
        <v>160</v>
      </c>
      <c r="AU592" s="197" t="s">
        <v>85</v>
      </c>
      <c r="AY592" s="18" t="s">
        <v>158</v>
      </c>
      <c r="BE592" s="198">
        <f>IF(N592="základní",J592,0)</f>
        <v>0</v>
      </c>
      <c r="BF592" s="198">
        <f>IF(N592="snížená",J592,0)</f>
        <v>0</v>
      </c>
      <c r="BG592" s="198">
        <f>IF(N592="zákl. přenesená",J592,0)</f>
        <v>0</v>
      </c>
      <c r="BH592" s="198">
        <f>IF(N592="sníž. přenesená",J592,0)</f>
        <v>0</v>
      </c>
      <c r="BI592" s="198">
        <f>IF(N592="nulová",J592,0)</f>
        <v>0</v>
      </c>
      <c r="BJ592" s="18" t="s">
        <v>8</v>
      </c>
      <c r="BK592" s="198">
        <f>ROUND(I592*H592,0)</f>
        <v>0</v>
      </c>
      <c r="BL592" s="18" t="s">
        <v>165</v>
      </c>
      <c r="BM592" s="197" t="s">
        <v>6914</v>
      </c>
    </row>
    <row r="593" spans="1:65" s="2" customFormat="1" ht="99">
      <c r="A593" s="35"/>
      <c r="B593" s="36"/>
      <c r="C593" s="37"/>
      <c r="D593" s="199" t="s">
        <v>167</v>
      </c>
      <c r="E593" s="37"/>
      <c r="F593" s="200" t="s">
        <v>828</v>
      </c>
      <c r="G593" s="37"/>
      <c r="H593" s="37"/>
      <c r="I593" s="201"/>
      <c r="J593" s="37"/>
      <c r="K593" s="37"/>
      <c r="L593" s="40"/>
      <c r="M593" s="202"/>
      <c r="N593" s="203"/>
      <c r="O593" s="72"/>
      <c r="P593" s="72"/>
      <c r="Q593" s="72"/>
      <c r="R593" s="72"/>
      <c r="S593" s="72"/>
      <c r="T593" s="73"/>
      <c r="U593" s="35"/>
      <c r="V593" s="35"/>
      <c r="W593" s="35"/>
      <c r="X593" s="35"/>
      <c r="Y593" s="35"/>
      <c r="Z593" s="35"/>
      <c r="AA593" s="35"/>
      <c r="AB593" s="35"/>
      <c r="AC593" s="35"/>
      <c r="AD593" s="35"/>
      <c r="AE593" s="35"/>
      <c r="AT593" s="18" t="s">
        <v>167</v>
      </c>
      <c r="AU593" s="18" t="s">
        <v>85</v>
      </c>
    </row>
    <row r="594" spans="1:65" s="14" customFormat="1" ht="11.25">
      <c r="B594" s="215"/>
      <c r="C594" s="216"/>
      <c r="D594" s="199" t="s">
        <v>169</v>
      </c>
      <c r="E594" s="217" t="s">
        <v>1</v>
      </c>
      <c r="F594" s="218" t="s">
        <v>836</v>
      </c>
      <c r="G594" s="216"/>
      <c r="H594" s="217" t="s">
        <v>1</v>
      </c>
      <c r="I594" s="219"/>
      <c r="J594" s="216"/>
      <c r="K594" s="216"/>
      <c r="L594" s="220"/>
      <c r="M594" s="221"/>
      <c r="N594" s="222"/>
      <c r="O594" s="222"/>
      <c r="P594" s="222"/>
      <c r="Q594" s="222"/>
      <c r="R594" s="222"/>
      <c r="S594" s="222"/>
      <c r="T594" s="223"/>
      <c r="AT594" s="224" t="s">
        <v>169</v>
      </c>
      <c r="AU594" s="224" t="s">
        <v>85</v>
      </c>
      <c r="AV594" s="14" t="s">
        <v>8</v>
      </c>
      <c r="AW594" s="14" t="s">
        <v>4</v>
      </c>
      <c r="AX594" s="14" t="s">
        <v>76</v>
      </c>
      <c r="AY594" s="224" t="s">
        <v>158</v>
      </c>
    </row>
    <row r="595" spans="1:65" s="13" customFormat="1" ht="11.25">
      <c r="B595" s="204"/>
      <c r="C595" s="205"/>
      <c r="D595" s="199" t="s">
        <v>169</v>
      </c>
      <c r="E595" s="206" t="s">
        <v>1</v>
      </c>
      <c r="F595" s="207" t="s">
        <v>6915</v>
      </c>
      <c r="G595" s="205"/>
      <c r="H595" s="208">
        <v>22.22</v>
      </c>
      <c r="I595" s="209"/>
      <c r="J595" s="205"/>
      <c r="K595" s="205"/>
      <c r="L595" s="210"/>
      <c r="M595" s="211"/>
      <c r="N595" s="212"/>
      <c r="O595" s="212"/>
      <c r="P595" s="212"/>
      <c r="Q595" s="212"/>
      <c r="R595" s="212"/>
      <c r="S595" s="212"/>
      <c r="T595" s="213"/>
      <c r="AT595" s="214" t="s">
        <v>169</v>
      </c>
      <c r="AU595" s="214" t="s">
        <v>85</v>
      </c>
      <c r="AV595" s="13" t="s">
        <v>85</v>
      </c>
      <c r="AW595" s="13" t="s">
        <v>4</v>
      </c>
      <c r="AX595" s="13" t="s">
        <v>8</v>
      </c>
      <c r="AY595" s="214" t="s">
        <v>158</v>
      </c>
    </row>
    <row r="596" spans="1:65" s="2" customFormat="1" ht="24">
      <c r="A596" s="35"/>
      <c r="B596" s="36"/>
      <c r="C596" s="187" t="s">
        <v>778</v>
      </c>
      <c r="D596" s="187" t="s">
        <v>160</v>
      </c>
      <c r="E596" s="188" t="s">
        <v>839</v>
      </c>
      <c r="F596" s="189" t="s">
        <v>840</v>
      </c>
      <c r="G596" s="190" t="s">
        <v>841</v>
      </c>
      <c r="H596" s="191">
        <v>1</v>
      </c>
      <c r="I596" s="192"/>
      <c r="J596" s="191">
        <f>ROUND(I596*H596,0)</f>
        <v>0</v>
      </c>
      <c r="K596" s="189" t="s">
        <v>164</v>
      </c>
      <c r="L596" s="40"/>
      <c r="M596" s="193" t="s">
        <v>1</v>
      </c>
      <c r="N596" s="194" t="s">
        <v>41</v>
      </c>
      <c r="O596" s="72"/>
      <c r="P596" s="195">
        <f>O596*H596</f>
        <v>0</v>
      </c>
      <c r="Q596" s="195">
        <v>1E-4</v>
      </c>
      <c r="R596" s="195">
        <f>Q596*H596</f>
        <v>1E-4</v>
      </c>
      <c r="S596" s="195">
        <v>0</v>
      </c>
      <c r="T596" s="196">
        <f>S596*H596</f>
        <v>0</v>
      </c>
      <c r="U596" s="35"/>
      <c r="V596" s="35"/>
      <c r="W596" s="35"/>
      <c r="X596" s="35"/>
      <c r="Y596" s="35"/>
      <c r="Z596" s="35"/>
      <c r="AA596" s="35"/>
      <c r="AB596" s="35"/>
      <c r="AC596" s="35"/>
      <c r="AD596" s="35"/>
      <c r="AE596" s="35"/>
      <c r="AR596" s="197" t="s">
        <v>165</v>
      </c>
      <c r="AT596" s="197" t="s">
        <v>160</v>
      </c>
      <c r="AU596" s="197" t="s">
        <v>85</v>
      </c>
      <c r="AY596" s="18" t="s">
        <v>158</v>
      </c>
      <c r="BE596" s="198">
        <f>IF(N596="základní",J596,0)</f>
        <v>0</v>
      </c>
      <c r="BF596" s="198">
        <f>IF(N596="snížená",J596,0)</f>
        <v>0</v>
      </c>
      <c r="BG596" s="198">
        <f>IF(N596="zákl. přenesená",J596,0)</f>
        <v>0</v>
      </c>
      <c r="BH596" s="198">
        <f>IF(N596="sníž. přenesená",J596,0)</f>
        <v>0</v>
      </c>
      <c r="BI596" s="198">
        <f>IF(N596="nulová",J596,0)</f>
        <v>0</v>
      </c>
      <c r="BJ596" s="18" t="s">
        <v>8</v>
      </c>
      <c r="BK596" s="198">
        <f>ROUND(I596*H596,0)</f>
        <v>0</v>
      </c>
      <c r="BL596" s="18" t="s">
        <v>165</v>
      </c>
      <c r="BM596" s="197" t="s">
        <v>6916</v>
      </c>
    </row>
    <row r="597" spans="1:65" s="2" customFormat="1" ht="72">
      <c r="A597" s="35"/>
      <c r="B597" s="36"/>
      <c r="C597" s="37"/>
      <c r="D597" s="199" t="s">
        <v>167</v>
      </c>
      <c r="E597" s="37"/>
      <c r="F597" s="200" t="s">
        <v>843</v>
      </c>
      <c r="G597" s="37"/>
      <c r="H597" s="37"/>
      <c r="I597" s="201"/>
      <c r="J597" s="37"/>
      <c r="K597" s="37"/>
      <c r="L597" s="40"/>
      <c r="M597" s="202"/>
      <c r="N597" s="203"/>
      <c r="O597" s="72"/>
      <c r="P597" s="72"/>
      <c r="Q597" s="72"/>
      <c r="R597" s="72"/>
      <c r="S597" s="72"/>
      <c r="T597" s="73"/>
      <c r="U597" s="35"/>
      <c r="V597" s="35"/>
      <c r="W597" s="35"/>
      <c r="X597" s="35"/>
      <c r="Y597" s="35"/>
      <c r="Z597" s="35"/>
      <c r="AA597" s="35"/>
      <c r="AB597" s="35"/>
      <c r="AC597" s="35"/>
      <c r="AD597" s="35"/>
      <c r="AE597" s="35"/>
      <c r="AT597" s="18" t="s">
        <v>167</v>
      </c>
      <c r="AU597" s="18" t="s">
        <v>85</v>
      </c>
    </row>
    <row r="598" spans="1:65" s="13" customFormat="1" ht="11.25">
      <c r="B598" s="204"/>
      <c r="C598" s="205"/>
      <c r="D598" s="199" t="s">
        <v>169</v>
      </c>
      <c r="E598" s="206" t="s">
        <v>1</v>
      </c>
      <c r="F598" s="207" t="s">
        <v>8</v>
      </c>
      <c r="G598" s="205"/>
      <c r="H598" s="208">
        <v>1</v>
      </c>
      <c r="I598" s="209"/>
      <c r="J598" s="205"/>
      <c r="K598" s="205"/>
      <c r="L598" s="210"/>
      <c r="M598" s="211"/>
      <c r="N598" s="212"/>
      <c r="O598" s="212"/>
      <c r="P598" s="212"/>
      <c r="Q598" s="212"/>
      <c r="R598" s="212"/>
      <c r="S598" s="212"/>
      <c r="T598" s="213"/>
      <c r="AT598" s="214" t="s">
        <v>169</v>
      </c>
      <c r="AU598" s="214" t="s">
        <v>85</v>
      </c>
      <c r="AV598" s="13" t="s">
        <v>85</v>
      </c>
      <c r="AW598" s="13" t="s">
        <v>4</v>
      </c>
      <c r="AX598" s="13" t="s">
        <v>8</v>
      </c>
      <c r="AY598" s="214" t="s">
        <v>158</v>
      </c>
    </row>
    <row r="599" spans="1:65" s="2" customFormat="1" ht="24">
      <c r="A599" s="35"/>
      <c r="B599" s="36"/>
      <c r="C599" s="187" t="s">
        <v>783</v>
      </c>
      <c r="D599" s="187" t="s">
        <v>160</v>
      </c>
      <c r="E599" s="188" t="s">
        <v>845</v>
      </c>
      <c r="F599" s="189" t="s">
        <v>846</v>
      </c>
      <c r="G599" s="190" t="s">
        <v>841</v>
      </c>
      <c r="H599" s="191">
        <v>1</v>
      </c>
      <c r="I599" s="192"/>
      <c r="J599" s="191">
        <f>ROUND(I599*H599,0)</f>
        <v>0</v>
      </c>
      <c r="K599" s="189" t="s">
        <v>164</v>
      </c>
      <c r="L599" s="40"/>
      <c r="M599" s="193" t="s">
        <v>1</v>
      </c>
      <c r="N599" s="194" t="s">
        <v>41</v>
      </c>
      <c r="O599" s="72"/>
      <c r="P599" s="195">
        <f>O599*H599</f>
        <v>0</v>
      </c>
      <c r="Q599" s="195">
        <v>1.8000000000000001E-4</v>
      </c>
      <c r="R599" s="195">
        <f>Q599*H599</f>
        <v>1.8000000000000001E-4</v>
      </c>
      <c r="S599" s="195">
        <v>0</v>
      </c>
      <c r="T599" s="196">
        <f>S599*H599</f>
        <v>0</v>
      </c>
      <c r="U599" s="35"/>
      <c r="V599" s="35"/>
      <c r="W599" s="35"/>
      <c r="X599" s="35"/>
      <c r="Y599" s="35"/>
      <c r="Z599" s="35"/>
      <c r="AA599" s="35"/>
      <c r="AB599" s="35"/>
      <c r="AC599" s="35"/>
      <c r="AD599" s="35"/>
      <c r="AE599" s="35"/>
      <c r="AR599" s="197" t="s">
        <v>165</v>
      </c>
      <c r="AT599" s="197" t="s">
        <v>160</v>
      </c>
      <c r="AU599" s="197" t="s">
        <v>85</v>
      </c>
      <c r="AY599" s="18" t="s">
        <v>158</v>
      </c>
      <c r="BE599" s="198">
        <f>IF(N599="základní",J599,0)</f>
        <v>0</v>
      </c>
      <c r="BF599" s="198">
        <f>IF(N599="snížená",J599,0)</f>
        <v>0</v>
      </c>
      <c r="BG599" s="198">
        <f>IF(N599="zákl. přenesená",J599,0)</f>
        <v>0</v>
      </c>
      <c r="BH599" s="198">
        <f>IF(N599="sníž. přenesená",J599,0)</f>
        <v>0</v>
      </c>
      <c r="BI599" s="198">
        <f>IF(N599="nulová",J599,0)</f>
        <v>0</v>
      </c>
      <c r="BJ599" s="18" t="s">
        <v>8</v>
      </c>
      <c r="BK599" s="198">
        <f>ROUND(I599*H599,0)</f>
        <v>0</v>
      </c>
      <c r="BL599" s="18" t="s">
        <v>165</v>
      </c>
      <c r="BM599" s="197" t="s">
        <v>6917</v>
      </c>
    </row>
    <row r="600" spans="1:65" s="2" customFormat="1" ht="72">
      <c r="A600" s="35"/>
      <c r="B600" s="36"/>
      <c r="C600" s="37"/>
      <c r="D600" s="199" t="s">
        <v>167</v>
      </c>
      <c r="E600" s="37"/>
      <c r="F600" s="200" t="s">
        <v>843</v>
      </c>
      <c r="G600" s="37"/>
      <c r="H600" s="37"/>
      <c r="I600" s="201"/>
      <c r="J600" s="37"/>
      <c r="K600" s="37"/>
      <c r="L600" s="40"/>
      <c r="M600" s="202"/>
      <c r="N600" s="203"/>
      <c r="O600" s="72"/>
      <c r="P600" s="72"/>
      <c r="Q600" s="72"/>
      <c r="R600" s="72"/>
      <c r="S600" s="72"/>
      <c r="T600" s="73"/>
      <c r="U600" s="35"/>
      <c r="V600" s="35"/>
      <c r="W600" s="35"/>
      <c r="X600" s="35"/>
      <c r="Y600" s="35"/>
      <c r="Z600" s="35"/>
      <c r="AA600" s="35"/>
      <c r="AB600" s="35"/>
      <c r="AC600" s="35"/>
      <c r="AD600" s="35"/>
      <c r="AE600" s="35"/>
      <c r="AT600" s="18" t="s">
        <v>167</v>
      </c>
      <c r="AU600" s="18" t="s">
        <v>85</v>
      </c>
    </row>
    <row r="601" spans="1:65" s="13" customFormat="1" ht="11.25">
      <c r="B601" s="204"/>
      <c r="C601" s="205"/>
      <c r="D601" s="199" t="s">
        <v>169</v>
      </c>
      <c r="E601" s="206" t="s">
        <v>1</v>
      </c>
      <c r="F601" s="207" t="s">
        <v>8</v>
      </c>
      <c r="G601" s="205"/>
      <c r="H601" s="208">
        <v>1</v>
      </c>
      <c r="I601" s="209"/>
      <c r="J601" s="205"/>
      <c r="K601" s="205"/>
      <c r="L601" s="210"/>
      <c r="M601" s="211"/>
      <c r="N601" s="212"/>
      <c r="O601" s="212"/>
      <c r="P601" s="212"/>
      <c r="Q601" s="212"/>
      <c r="R601" s="212"/>
      <c r="S601" s="212"/>
      <c r="T601" s="213"/>
      <c r="AT601" s="214" t="s">
        <v>169</v>
      </c>
      <c r="AU601" s="214" t="s">
        <v>85</v>
      </c>
      <c r="AV601" s="13" t="s">
        <v>85</v>
      </c>
      <c r="AW601" s="13" t="s">
        <v>4</v>
      </c>
      <c r="AX601" s="13" t="s">
        <v>8</v>
      </c>
      <c r="AY601" s="214" t="s">
        <v>158</v>
      </c>
    </row>
    <row r="602" spans="1:65" s="12" customFormat="1" ht="22.9" customHeight="1">
      <c r="B602" s="171"/>
      <c r="C602" s="172"/>
      <c r="D602" s="173" t="s">
        <v>75</v>
      </c>
      <c r="E602" s="185" t="s">
        <v>231</v>
      </c>
      <c r="F602" s="185" t="s">
        <v>848</v>
      </c>
      <c r="G602" s="172"/>
      <c r="H602" s="172"/>
      <c r="I602" s="175"/>
      <c r="J602" s="186">
        <f>BK602</f>
        <v>0</v>
      </c>
      <c r="K602" s="172"/>
      <c r="L602" s="177"/>
      <c r="M602" s="178"/>
      <c r="N602" s="179"/>
      <c r="O602" s="179"/>
      <c r="P602" s="180">
        <f>SUM(P603:P660)</f>
        <v>0</v>
      </c>
      <c r="Q602" s="179"/>
      <c r="R602" s="180">
        <f>SUM(R603:R660)</f>
        <v>0.11837120000000001</v>
      </c>
      <c r="S602" s="179"/>
      <c r="T602" s="181">
        <f>SUM(T603:T660)</f>
        <v>34.356079999999999</v>
      </c>
      <c r="AR602" s="182" t="s">
        <v>8</v>
      </c>
      <c r="AT602" s="183" t="s">
        <v>75</v>
      </c>
      <c r="AU602" s="183" t="s">
        <v>8</v>
      </c>
      <c r="AY602" s="182" t="s">
        <v>158</v>
      </c>
      <c r="BK602" s="184">
        <f>SUM(BK603:BK660)</f>
        <v>0</v>
      </c>
    </row>
    <row r="603" spans="1:65" s="2" customFormat="1" ht="48">
      <c r="A603" s="35"/>
      <c r="B603" s="36"/>
      <c r="C603" s="187" t="s">
        <v>758</v>
      </c>
      <c r="D603" s="187" t="s">
        <v>160</v>
      </c>
      <c r="E603" s="188" t="s">
        <v>871</v>
      </c>
      <c r="F603" s="189" t="s">
        <v>872</v>
      </c>
      <c r="G603" s="190" t="s">
        <v>163</v>
      </c>
      <c r="H603" s="191">
        <v>1089.75</v>
      </c>
      <c r="I603" s="192"/>
      <c r="J603" s="191">
        <f>ROUND(I603*H603,0)</f>
        <v>0</v>
      </c>
      <c r="K603" s="189" t="s">
        <v>164</v>
      </c>
      <c r="L603" s="40"/>
      <c r="M603" s="193" t="s">
        <v>1</v>
      </c>
      <c r="N603" s="194" t="s">
        <v>41</v>
      </c>
      <c r="O603" s="72"/>
      <c r="P603" s="195">
        <f>O603*H603</f>
        <v>0</v>
      </c>
      <c r="Q603" s="195">
        <v>0</v>
      </c>
      <c r="R603" s="195">
        <f>Q603*H603</f>
        <v>0</v>
      </c>
      <c r="S603" s="195">
        <v>0</v>
      </c>
      <c r="T603" s="196">
        <f>S603*H603</f>
        <v>0</v>
      </c>
      <c r="U603" s="35"/>
      <c r="V603" s="35"/>
      <c r="W603" s="35"/>
      <c r="X603" s="35"/>
      <c r="Y603" s="35"/>
      <c r="Z603" s="35"/>
      <c r="AA603" s="35"/>
      <c r="AB603" s="35"/>
      <c r="AC603" s="35"/>
      <c r="AD603" s="35"/>
      <c r="AE603" s="35"/>
      <c r="AR603" s="197" t="s">
        <v>165</v>
      </c>
      <c r="AT603" s="197" t="s">
        <v>160</v>
      </c>
      <c r="AU603" s="197" t="s">
        <v>85</v>
      </c>
      <c r="AY603" s="18" t="s">
        <v>158</v>
      </c>
      <c r="BE603" s="198">
        <f>IF(N603="základní",J603,0)</f>
        <v>0</v>
      </c>
      <c r="BF603" s="198">
        <f>IF(N603="snížená",J603,0)</f>
        <v>0</v>
      </c>
      <c r="BG603" s="198">
        <f>IF(N603="zákl. přenesená",J603,0)</f>
        <v>0</v>
      </c>
      <c r="BH603" s="198">
        <f>IF(N603="sníž. přenesená",J603,0)</f>
        <v>0</v>
      </c>
      <c r="BI603" s="198">
        <f>IF(N603="nulová",J603,0)</f>
        <v>0</v>
      </c>
      <c r="BJ603" s="18" t="s">
        <v>8</v>
      </c>
      <c r="BK603" s="198">
        <f>ROUND(I603*H603,0)</f>
        <v>0</v>
      </c>
      <c r="BL603" s="18" t="s">
        <v>165</v>
      </c>
      <c r="BM603" s="197" t="s">
        <v>6918</v>
      </c>
    </row>
    <row r="604" spans="1:65" s="2" customFormat="1" ht="54">
      <c r="A604" s="35"/>
      <c r="B604" s="36"/>
      <c r="C604" s="37"/>
      <c r="D604" s="199" t="s">
        <v>167</v>
      </c>
      <c r="E604" s="37"/>
      <c r="F604" s="200" t="s">
        <v>874</v>
      </c>
      <c r="G604" s="37"/>
      <c r="H604" s="37"/>
      <c r="I604" s="201"/>
      <c r="J604" s="37"/>
      <c r="K604" s="37"/>
      <c r="L604" s="40"/>
      <c r="M604" s="202"/>
      <c r="N604" s="203"/>
      <c r="O604" s="72"/>
      <c r="P604" s="72"/>
      <c r="Q604" s="72"/>
      <c r="R604" s="72"/>
      <c r="S604" s="72"/>
      <c r="T604" s="73"/>
      <c r="U604" s="35"/>
      <c r="V604" s="35"/>
      <c r="W604" s="35"/>
      <c r="X604" s="35"/>
      <c r="Y604" s="35"/>
      <c r="Z604" s="35"/>
      <c r="AA604" s="35"/>
      <c r="AB604" s="35"/>
      <c r="AC604" s="35"/>
      <c r="AD604" s="35"/>
      <c r="AE604" s="35"/>
      <c r="AT604" s="18" t="s">
        <v>167</v>
      </c>
      <c r="AU604" s="18" t="s">
        <v>85</v>
      </c>
    </row>
    <row r="605" spans="1:65" s="14" customFormat="1" ht="11.25">
      <c r="B605" s="215"/>
      <c r="C605" s="216"/>
      <c r="D605" s="199" t="s">
        <v>169</v>
      </c>
      <c r="E605" s="217" t="s">
        <v>1</v>
      </c>
      <c r="F605" s="218" t="s">
        <v>707</v>
      </c>
      <c r="G605" s="216"/>
      <c r="H605" s="217" t="s">
        <v>1</v>
      </c>
      <c r="I605" s="219"/>
      <c r="J605" s="216"/>
      <c r="K605" s="216"/>
      <c r="L605" s="220"/>
      <c r="M605" s="221"/>
      <c r="N605" s="222"/>
      <c r="O605" s="222"/>
      <c r="P605" s="222"/>
      <c r="Q605" s="222"/>
      <c r="R605" s="222"/>
      <c r="S605" s="222"/>
      <c r="T605" s="223"/>
      <c r="AT605" s="224" t="s">
        <v>169</v>
      </c>
      <c r="AU605" s="224" t="s">
        <v>85</v>
      </c>
      <c r="AV605" s="14" t="s">
        <v>8</v>
      </c>
      <c r="AW605" s="14" t="s">
        <v>32</v>
      </c>
      <c r="AX605" s="14" t="s">
        <v>76</v>
      </c>
      <c r="AY605" s="224" t="s">
        <v>158</v>
      </c>
    </row>
    <row r="606" spans="1:65" s="13" customFormat="1" ht="11.25">
      <c r="B606" s="204"/>
      <c r="C606" s="205"/>
      <c r="D606" s="199" t="s">
        <v>169</v>
      </c>
      <c r="E606" s="206" t="s">
        <v>1</v>
      </c>
      <c r="F606" s="207" t="s">
        <v>6919</v>
      </c>
      <c r="G606" s="205"/>
      <c r="H606" s="208">
        <v>649.85</v>
      </c>
      <c r="I606" s="209"/>
      <c r="J606" s="205"/>
      <c r="K606" s="205"/>
      <c r="L606" s="210"/>
      <c r="M606" s="211"/>
      <c r="N606" s="212"/>
      <c r="O606" s="212"/>
      <c r="P606" s="212"/>
      <c r="Q606" s="212"/>
      <c r="R606" s="212"/>
      <c r="S606" s="212"/>
      <c r="T606" s="213"/>
      <c r="AT606" s="214" t="s">
        <v>169</v>
      </c>
      <c r="AU606" s="214" t="s">
        <v>85</v>
      </c>
      <c r="AV606" s="13" t="s">
        <v>85</v>
      </c>
      <c r="AW606" s="13" t="s">
        <v>32</v>
      </c>
      <c r="AX606" s="13" t="s">
        <v>76</v>
      </c>
      <c r="AY606" s="214" t="s">
        <v>158</v>
      </c>
    </row>
    <row r="607" spans="1:65" s="14" customFormat="1" ht="11.25">
      <c r="B607" s="215"/>
      <c r="C607" s="216"/>
      <c r="D607" s="199" t="s">
        <v>169</v>
      </c>
      <c r="E607" s="217" t="s">
        <v>1</v>
      </c>
      <c r="F607" s="218" t="s">
        <v>6859</v>
      </c>
      <c r="G607" s="216"/>
      <c r="H607" s="217" t="s">
        <v>1</v>
      </c>
      <c r="I607" s="219"/>
      <c r="J607" s="216"/>
      <c r="K607" s="216"/>
      <c r="L607" s="220"/>
      <c r="M607" s="221"/>
      <c r="N607" s="222"/>
      <c r="O607" s="222"/>
      <c r="P607" s="222"/>
      <c r="Q607" s="222"/>
      <c r="R607" s="222"/>
      <c r="S607" s="222"/>
      <c r="T607" s="223"/>
      <c r="AT607" s="224" t="s">
        <v>169</v>
      </c>
      <c r="AU607" s="224" t="s">
        <v>85</v>
      </c>
      <c r="AV607" s="14" t="s">
        <v>8</v>
      </c>
      <c r="AW607" s="14" t="s">
        <v>32</v>
      </c>
      <c r="AX607" s="14" t="s">
        <v>76</v>
      </c>
      <c r="AY607" s="224" t="s">
        <v>158</v>
      </c>
    </row>
    <row r="608" spans="1:65" s="13" customFormat="1" ht="11.25">
      <c r="B608" s="204"/>
      <c r="C608" s="205"/>
      <c r="D608" s="199" t="s">
        <v>169</v>
      </c>
      <c r="E608" s="206" t="s">
        <v>1</v>
      </c>
      <c r="F608" s="207" t="s">
        <v>6920</v>
      </c>
      <c r="G608" s="205"/>
      <c r="H608" s="208">
        <v>352.3</v>
      </c>
      <c r="I608" s="209"/>
      <c r="J608" s="205"/>
      <c r="K608" s="205"/>
      <c r="L608" s="210"/>
      <c r="M608" s="211"/>
      <c r="N608" s="212"/>
      <c r="O608" s="212"/>
      <c r="P608" s="212"/>
      <c r="Q608" s="212"/>
      <c r="R608" s="212"/>
      <c r="S608" s="212"/>
      <c r="T608" s="213"/>
      <c r="AT608" s="214" t="s">
        <v>169</v>
      </c>
      <c r="AU608" s="214" t="s">
        <v>85</v>
      </c>
      <c r="AV608" s="13" t="s">
        <v>85</v>
      </c>
      <c r="AW608" s="13" t="s">
        <v>32</v>
      </c>
      <c r="AX608" s="13" t="s">
        <v>76</v>
      </c>
      <c r="AY608" s="214" t="s">
        <v>158</v>
      </c>
    </row>
    <row r="609" spans="1:65" s="14" customFormat="1" ht="11.25">
      <c r="B609" s="215"/>
      <c r="C609" s="216"/>
      <c r="D609" s="199" t="s">
        <v>169</v>
      </c>
      <c r="E609" s="217" t="s">
        <v>1</v>
      </c>
      <c r="F609" s="218" t="s">
        <v>711</v>
      </c>
      <c r="G609" s="216"/>
      <c r="H609" s="217" t="s">
        <v>1</v>
      </c>
      <c r="I609" s="219"/>
      <c r="J609" s="216"/>
      <c r="K609" s="216"/>
      <c r="L609" s="220"/>
      <c r="M609" s="221"/>
      <c r="N609" s="222"/>
      <c r="O609" s="222"/>
      <c r="P609" s="222"/>
      <c r="Q609" s="222"/>
      <c r="R609" s="222"/>
      <c r="S609" s="222"/>
      <c r="T609" s="223"/>
      <c r="AT609" s="224" t="s">
        <v>169</v>
      </c>
      <c r="AU609" s="224" t="s">
        <v>85</v>
      </c>
      <c r="AV609" s="14" t="s">
        <v>8</v>
      </c>
      <c r="AW609" s="14" t="s">
        <v>32</v>
      </c>
      <c r="AX609" s="14" t="s">
        <v>76</v>
      </c>
      <c r="AY609" s="224" t="s">
        <v>158</v>
      </c>
    </row>
    <row r="610" spans="1:65" s="13" customFormat="1" ht="11.25">
      <c r="B610" s="204"/>
      <c r="C610" s="205"/>
      <c r="D610" s="199" t="s">
        <v>169</v>
      </c>
      <c r="E610" s="206" t="s">
        <v>1</v>
      </c>
      <c r="F610" s="207" t="s">
        <v>6921</v>
      </c>
      <c r="G610" s="205"/>
      <c r="H610" s="208">
        <v>87.6</v>
      </c>
      <c r="I610" s="209"/>
      <c r="J610" s="205"/>
      <c r="K610" s="205"/>
      <c r="L610" s="210"/>
      <c r="M610" s="211"/>
      <c r="N610" s="212"/>
      <c r="O610" s="212"/>
      <c r="P610" s="212"/>
      <c r="Q610" s="212"/>
      <c r="R610" s="212"/>
      <c r="S610" s="212"/>
      <c r="T610" s="213"/>
      <c r="AT610" s="214" t="s">
        <v>169</v>
      </c>
      <c r="AU610" s="214" t="s">
        <v>85</v>
      </c>
      <c r="AV610" s="13" t="s">
        <v>85</v>
      </c>
      <c r="AW610" s="13" t="s">
        <v>32</v>
      </c>
      <c r="AX610" s="13" t="s">
        <v>76</v>
      </c>
      <c r="AY610" s="214" t="s">
        <v>158</v>
      </c>
    </row>
    <row r="611" spans="1:65" s="16" customFormat="1" ht="11.25">
      <c r="B611" s="236"/>
      <c r="C611" s="237"/>
      <c r="D611" s="199" t="s">
        <v>169</v>
      </c>
      <c r="E611" s="238" t="s">
        <v>1</v>
      </c>
      <c r="F611" s="239" t="s">
        <v>189</v>
      </c>
      <c r="G611" s="237"/>
      <c r="H611" s="240">
        <v>1089.75</v>
      </c>
      <c r="I611" s="241"/>
      <c r="J611" s="237"/>
      <c r="K611" s="237"/>
      <c r="L611" s="242"/>
      <c r="M611" s="243"/>
      <c r="N611" s="244"/>
      <c r="O611" s="244"/>
      <c r="P611" s="244"/>
      <c r="Q611" s="244"/>
      <c r="R611" s="244"/>
      <c r="S611" s="244"/>
      <c r="T611" s="245"/>
      <c r="AT611" s="246" t="s">
        <v>169</v>
      </c>
      <c r="AU611" s="246" t="s">
        <v>85</v>
      </c>
      <c r="AV611" s="16" t="s">
        <v>165</v>
      </c>
      <c r="AW611" s="16" t="s">
        <v>32</v>
      </c>
      <c r="AX611" s="16" t="s">
        <v>8</v>
      </c>
      <c r="AY611" s="246" t="s">
        <v>158</v>
      </c>
    </row>
    <row r="612" spans="1:65" s="2" customFormat="1" ht="48">
      <c r="A612" s="35"/>
      <c r="B612" s="36"/>
      <c r="C612" s="187" t="s">
        <v>792</v>
      </c>
      <c r="D612" s="187" t="s">
        <v>160</v>
      </c>
      <c r="E612" s="188" t="s">
        <v>879</v>
      </c>
      <c r="F612" s="189" t="s">
        <v>880</v>
      </c>
      <c r="G612" s="190" t="s">
        <v>163</v>
      </c>
      <c r="H612" s="191">
        <v>65385</v>
      </c>
      <c r="I612" s="192"/>
      <c r="J612" s="191">
        <f>ROUND(I612*H612,0)</f>
        <v>0</v>
      </c>
      <c r="K612" s="189" t="s">
        <v>164</v>
      </c>
      <c r="L612" s="40"/>
      <c r="M612" s="193" t="s">
        <v>1</v>
      </c>
      <c r="N612" s="194" t="s">
        <v>41</v>
      </c>
      <c r="O612" s="72"/>
      <c r="P612" s="195">
        <f>O612*H612</f>
        <v>0</v>
      </c>
      <c r="Q612" s="195">
        <v>0</v>
      </c>
      <c r="R612" s="195">
        <f>Q612*H612</f>
        <v>0</v>
      </c>
      <c r="S612" s="195">
        <v>0</v>
      </c>
      <c r="T612" s="196">
        <f>S612*H612</f>
        <v>0</v>
      </c>
      <c r="U612" s="35"/>
      <c r="V612" s="35"/>
      <c r="W612" s="35"/>
      <c r="X612" s="35"/>
      <c r="Y612" s="35"/>
      <c r="Z612" s="35"/>
      <c r="AA612" s="35"/>
      <c r="AB612" s="35"/>
      <c r="AC612" s="35"/>
      <c r="AD612" s="35"/>
      <c r="AE612" s="35"/>
      <c r="AR612" s="197" t="s">
        <v>165</v>
      </c>
      <c r="AT612" s="197" t="s">
        <v>160</v>
      </c>
      <c r="AU612" s="197" t="s">
        <v>85</v>
      </c>
      <c r="AY612" s="18" t="s">
        <v>158</v>
      </c>
      <c r="BE612" s="198">
        <f>IF(N612="základní",J612,0)</f>
        <v>0</v>
      </c>
      <c r="BF612" s="198">
        <f>IF(N612="snížená",J612,0)</f>
        <v>0</v>
      </c>
      <c r="BG612" s="198">
        <f>IF(N612="zákl. přenesená",J612,0)</f>
        <v>0</v>
      </c>
      <c r="BH612" s="198">
        <f>IF(N612="sníž. přenesená",J612,0)</f>
        <v>0</v>
      </c>
      <c r="BI612" s="198">
        <f>IF(N612="nulová",J612,0)</f>
        <v>0</v>
      </c>
      <c r="BJ612" s="18" t="s">
        <v>8</v>
      </c>
      <c r="BK612" s="198">
        <f>ROUND(I612*H612,0)</f>
        <v>0</v>
      </c>
      <c r="BL612" s="18" t="s">
        <v>165</v>
      </c>
      <c r="BM612" s="197" t="s">
        <v>6922</v>
      </c>
    </row>
    <row r="613" spans="1:65" s="2" customFormat="1" ht="54">
      <c r="A613" s="35"/>
      <c r="B613" s="36"/>
      <c r="C613" s="37"/>
      <c r="D613" s="199" t="s">
        <v>167</v>
      </c>
      <c r="E613" s="37"/>
      <c r="F613" s="200" t="s">
        <v>874</v>
      </c>
      <c r="G613" s="37"/>
      <c r="H613" s="37"/>
      <c r="I613" s="201"/>
      <c r="J613" s="37"/>
      <c r="K613" s="37"/>
      <c r="L613" s="40"/>
      <c r="M613" s="202"/>
      <c r="N613" s="203"/>
      <c r="O613" s="72"/>
      <c r="P613" s="72"/>
      <c r="Q613" s="72"/>
      <c r="R613" s="72"/>
      <c r="S613" s="72"/>
      <c r="T613" s="73"/>
      <c r="U613" s="35"/>
      <c r="V613" s="35"/>
      <c r="W613" s="35"/>
      <c r="X613" s="35"/>
      <c r="Y613" s="35"/>
      <c r="Z613" s="35"/>
      <c r="AA613" s="35"/>
      <c r="AB613" s="35"/>
      <c r="AC613" s="35"/>
      <c r="AD613" s="35"/>
      <c r="AE613" s="35"/>
      <c r="AT613" s="18" t="s">
        <v>167</v>
      </c>
      <c r="AU613" s="18" t="s">
        <v>85</v>
      </c>
    </row>
    <row r="614" spans="1:65" s="13" customFormat="1" ht="11.25">
      <c r="B614" s="204"/>
      <c r="C614" s="205"/>
      <c r="D614" s="199" t="s">
        <v>169</v>
      </c>
      <c r="E614" s="206" t="s">
        <v>1</v>
      </c>
      <c r="F614" s="207" t="s">
        <v>6923</v>
      </c>
      <c r="G614" s="205"/>
      <c r="H614" s="208">
        <v>65385</v>
      </c>
      <c r="I614" s="209"/>
      <c r="J614" s="205"/>
      <c r="K614" s="205"/>
      <c r="L614" s="210"/>
      <c r="M614" s="211"/>
      <c r="N614" s="212"/>
      <c r="O614" s="212"/>
      <c r="P614" s="212"/>
      <c r="Q614" s="212"/>
      <c r="R614" s="212"/>
      <c r="S614" s="212"/>
      <c r="T614" s="213"/>
      <c r="AT614" s="214" t="s">
        <v>169</v>
      </c>
      <c r="AU614" s="214" t="s">
        <v>85</v>
      </c>
      <c r="AV614" s="13" t="s">
        <v>85</v>
      </c>
      <c r="AW614" s="13" t="s">
        <v>32</v>
      </c>
      <c r="AX614" s="13" t="s">
        <v>8</v>
      </c>
      <c r="AY614" s="214" t="s">
        <v>158</v>
      </c>
    </row>
    <row r="615" spans="1:65" s="2" customFormat="1" ht="48">
      <c r="A615" s="35"/>
      <c r="B615" s="36"/>
      <c r="C615" s="187" t="s">
        <v>799</v>
      </c>
      <c r="D615" s="187" t="s">
        <v>160</v>
      </c>
      <c r="E615" s="188" t="s">
        <v>884</v>
      </c>
      <c r="F615" s="189" t="s">
        <v>885</v>
      </c>
      <c r="G615" s="190" t="s">
        <v>163</v>
      </c>
      <c r="H615" s="191">
        <v>1089.75</v>
      </c>
      <c r="I615" s="192"/>
      <c r="J615" s="191">
        <f>ROUND(I615*H615,0)</f>
        <v>0</v>
      </c>
      <c r="K615" s="189" t="s">
        <v>164</v>
      </c>
      <c r="L615" s="40"/>
      <c r="M615" s="193" t="s">
        <v>1</v>
      </c>
      <c r="N615" s="194" t="s">
        <v>41</v>
      </c>
      <c r="O615" s="72"/>
      <c r="P615" s="195">
        <f>O615*H615</f>
        <v>0</v>
      </c>
      <c r="Q615" s="195">
        <v>0</v>
      </c>
      <c r="R615" s="195">
        <f>Q615*H615</f>
        <v>0</v>
      </c>
      <c r="S615" s="195">
        <v>0</v>
      </c>
      <c r="T615" s="196">
        <f>S615*H615</f>
        <v>0</v>
      </c>
      <c r="U615" s="35"/>
      <c r="V615" s="35"/>
      <c r="W615" s="35"/>
      <c r="X615" s="35"/>
      <c r="Y615" s="35"/>
      <c r="Z615" s="35"/>
      <c r="AA615" s="35"/>
      <c r="AB615" s="35"/>
      <c r="AC615" s="35"/>
      <c r="AD615" s="35"/>
      <c r="AE615" s="35"/>
      <c r="AR615" s="197" t="s">
        <v>165</v>
      </c>
      <c r="AT615" s="197" t="s">
        <v>160</v>
      </c>
      <c r="AU615" s="197" t="s">
        <v>85</v>
      </c>
      <c r="AY615" s="18" t="s">
        <v>158</v>
      </c>
      <c r="BE615" s="198">
        <f>IF(N615="základní",J615,0)</f>
        <v>0</v>
      </c>
      <c r="BF615" s="198">
        <f>IF(N615="snížená",J615,0)</f>
        <v>0</v>
      </c>
      <c r="BG615" s="198">
        <f>IF(N615="zákl. přenesená",J615,0)</f>
        <v>0</v>
      </c>
      <c r="BH615" s="198">
        <f>IF(N615="sníž. přenesená",J615,0)</f>
        <v>0</v>
      </c>
      <c r="BI615" s="198">
        <f>IF(N615="nulová",J615,0)</f>
        <v>0</v>
      </c>
      <c r="BJ615" s="18" t="s">
        <v>8</v>
      </c>
      <c r="BK615" s="198">
        <f>ROUND(I615*H615,0)</f>
        <v>0</v>
      </c>
      <c r="BL615" s="18" t="s">
        <v>165</v>
      </c>
      <c r="BM615" s="197" t="s">
        <v>6924</v>
      </c>
    </row>
    <row r="616" spans="1:65" s="2" customFormat="1" ht="27">
      <c r="A616" s="35"/>
      <c r="B616" s="36"/>
      <c r="C616" s="37"/>
      <c r="D616" s="199" t="s">
        <v>167</v>
      </c>
      <c r="E616" s="37"/>
      <c r="F616" s="200" t="s">
        <v>887</v>
      </c>
      <c r="G616" s="37"/>
      <c r="H616" s="37"/>
      <c r="I616" s="201"/>
      <c r="J616" s="37"/>
      <c r="K616" s="37"/>
      <c r="L616" s="40"/>
      <c r="M616" s="202"/>
      <c r="N616" s="203"/>
      <c r="O616" s="72"/>
      <c r="P616" s="72"/>
      <c r="Q616" s="72"/>
      <c r="R616" s="72"/>
      <c r="S616" s="72"/>
      <c r="T616" s="73"/>
      <c r="U616" s="35"/>
      <c r="V616" s="35"/>
      <c r="W616" s="35"/>
      <c r="X616" s="35"/>
      <c r="Y616" s="35"/>
      <c r="Z616" s="35"/>
      <c r="AA616" s="35"/>
      <c r="AB616" s="35"/>
      <c r="AC616" s="35"/>
      <c r="AD616" s="35"/>
      <c r="AE616" s="35"/>
      <c r="AT616" s="18" t="s">
        <v>167</v>
      </c>
      <c r="AU616" s="18" t="s">
        <v>85</v>
      </c>
    </row>
    <row r="617" spans="1:65" s="13" customFormat="1" ht="11.25">
      <c r="B617" s="204"/>
      <c r="C617" s="205"/>
      <c r="D617" s="199" t="s">
        <v>169</v>
      </c>
      <c r="E617" s="206" t="s">
        <v>1</v>
      </c>
      <c r="F617" s="207" t="s">
        <v>6925</v>
      </c>
      <c r="G617" s="205"/>
      <c r="H617" s="208">
        <v>1089.75</v>
      </c>
      <c r="I617" s="209"/>
      <c r="J617" s="205"/>
      <c r="K617" s="205"/>
      <c r="L617" s="210"/>
      <c r="M617" s="211"/>
      <c r="N617" s="212"/>
      <c r="O617" s="212"/>
      <c r="P617" s="212"/>
      <c r="Q617" s="212"/>
      <c r="R617" s="212"/>
      <c r="S617" s="212"/>
      <c r="T617" s="213"/>
      <c r="AT617" s="214" t="s">
        <v>169</v>
      </c>
      <c r="AU617" s="214" t="s">
        <v>85</v>
      </c>
      <c r="AV617" s="13" t="s">
        <v>85</v>
      </c>
      <c r="AW617" s="13" t="s">
        <v>32</v>
      </c>
      <c r="AX617" s="13" t="s">
        <v>8</v>
      </c>
      <c r="AY617" s="214" t="s">
        <v>158</v>
      </c>
    </row>
    <row r="618" spans="1:65" s="2" customFormat="1" ht="24">
      <c r="A618" s="35"/>
      <c r="B618" s="36"/>
      <c r="C618" s="187" t="s">
        <v>26</v>
      </c>
      <c r="D618" s="187" t="s">
        <v>160</v>
      </c>
      <c r="E618" s="188" t="s">
        <v>889</v>
      </c>
      <c r="F618" s="189" t="s">
        <v>890</v>
      </c>
      <c r="G618" s="190" t="s">
        <v>163</v>
      </c>
      <c r="H618" s="191">
        <v>1089.75</v>
      </c>
      <c r="I618" s="192"/>
      <c r="J618" s="191">
        <f>ROUND(I618*H618,0)</f>
        <v>0</v>
      </c>
      <c r="K618" s="189" t="s">
        <v>164</v>
      </c>
      <c r="L618" s="40"/>
      <c r="M618" s="193" t="s">
        <v>1</v>
      </c>
      <c r="N618" s="194" t="s">
        <v>41</v>
      </c>
      <c r="O618" s="72"/>
      <c r="P618" s="195">
        <f>O618*H618</f>
        <v>0</v>
      </c>
      <c r="Q618" s="195">
        <v>0</v>
      </c>
      <c r="R618" s="195">
        <f>Q618*H618</f>
        <v>0</v>
      </c>
      <c r="S618" s="195">
        <v>0</v>
      </c>
      <c r="T618" s="196">
        <f>S618*H618</f>
        <v>0</v>
      </c>
      <c r="U618" s="35"/>
      <c r="V618" s="35"/>
      <c r="W618" s="35"/>
      <c r="X618" s="35"/>
      <c r="Y618" s="35"/>
      <c r="Z618" s="35"/>
      <c r="AA618" s="35"/>
      <c r="AB618" s="35"/>
      <c r="AC618" s="35"/>
      <c r="AD618" s="35"/>
      <c r="AE618" s="35"/>
      <c r="AR618" s="197" t="s">
        <v>165</v>
      </c>
      <c r="AT618" s="197" t="s">
        <v>160</v>
      </c>
      <c r="AU618" s="197" t="s">
        <v>85</v>
      </c>
      <c r="AY618" s="18" t="s">
        <v>158</v>
      </c>
      <c r="BE618" s="198">
        <f>IF(N618="základní",J618,0)</f>
        <v>0</v>
      </c>
      <c r="BF618" s="198">
        <f>IF(N618="snížená",J618,0)</f>
        <v>0</v>
      </c>
      <c r="BG618" s="198">
        <f>IF(N618="zákl. přenesená",J618,0)</f>
        <v>0</v>
      </c>
      <c r="BH618" s="198">
        <f>IF(N618="sníž. přenesená",J618,0)</f>
        <v>0</v>
      </c>
      <c r="BI618" s="198">
        <f>IF(N618="nulová",J618,0)</f>
        <v>0</v>
      </c>
      <c r="BJ618" s="18" t="s">
        <v>8</v>
      </c>
      <c r="BK618" s="198">
        <f>ROUND(I618*H618,0)</f>
        <v>0</v>
      </c>
      <c r="BL618" s="18" t="s">
        <v>165</v>
      </c>
      <c r="BM618" s="197" t="s">
        <v>6926</v>
      </c>
    </row>
    <row r="619" spans="1:65" s="2" customFormat="1" ht="27">
      <c r="A619" s="35"/>
      <c r="B619" s="36"/>
      <c r="C619" s="37"/>
      <c r="D619" s="199" t="s">
        <v>167</v>
      </c>
      <c r="E619" s="37"/>
      <c r="F619" s="200" t="s">
        <v>892</v>
      </c>
      <c r="G619" s="37"/>
      <c r="H619" s="37"/>
      <c r="I619" s="201"/>
      <c r="J619" s="37"/>
      <c r="K619" s="37"/>
      <c r="L619" s="40"/>
      <c r="M619" s="202"/>
      <c r="N619" s="203"/>
      <c r="O619" s="72"/>
      <c r="P619" s="72"/>
      <c r="Q619" s="72"/>
      <c r="R619" s="72"/>
      <c r="S619" s="72"/>
      <c r="T619" s="73"/>
      <c r="U619" s="35"/>
      <c r="V619" s="35"/>
      <c r="W619" s="35"/>
      <c r="X619" s="35"/>
      <c r="Y619" s="35"/>
      <c r="Z619" s="35"/>
      <c r="AA619" s="35"/>
      <c r="AB619" s="35"/>
      <c r="AC619" s="35"/>
      <c r="AD619" s="35"/>
      <c r="AE619" s="35"/>
      <c r="AT619" s="18" t="s">
        <v>167</v>
      </c>
      <c r="AU619" s="18" t="s">
        <v>85</v>
      </c>
    </row>
    <row r="620" spans="1:65" s="14" customFormat="1" ht="11.25">
      <c r="B620" s="215"/>
      <c r="C620" s="216"/>
      <c r="D620" s="199" t="s">
        <v>169</v>
      </c>
      <c r="E620" s="217" t="s">
        <v>1</v>
      </c>
      <c r="F620" s="218" t="s">
        <v>707</v>
      </c>
      <c r="G620" s="216"/>
      <c r="H620" s="217" t="s">
        <v>1</v>
      </c>
      <c r="I620" s="219"/>
      <c r="J620" s="216"/>
      <c r="K620" s="216"/>
      <c r="L620" s="220"/>
      <c r="M620" s="221"/>
      <c r="N620" s="222"/>
      <c r="O620" s="222"/>
      <c r="P620" s="222"/>
      <c r="Q620" s="222"/>
      <c r="R620" s="222"/>
      <c r="S620" s="222"/>
      <c r="T620" s="223"/>
      <c r="AT620" s="224" t="s">
        <v>169</v>
      </c>
      <c r="AU620" s="224" t="s">
        <v>85</v>
      </c>
      <c r="AV620" s="14" t="s">
        <v>8</v>
      </c>
      <c r="AW620" s="14" t="s">
        <v>32</v>
      </c>
      <c r="AX620" s="14" t="s">
        <v>76</v>
      </c>
      <c r="AY620" s="224" t="s">
        <v>158</v>
      </c>
    </row>
    <row r="621" spans="1:65" s="13" customFormat="1" ht="11.25">
      <c r="B621" s="204"/>
      <c r="C621" s="205"/>
      <c r="D621" s="199" t="s">
        <v>169</v>
      </c>
      <c r="E621" s="206" t="s">
        <v>1</v>
      </c>
      <c r="F621" s="207" t="s">
        <v>6919</v>
      </c>
      <c r="G621" s="205"/>
      <c r="H621" s="208">
        <v>649.85</v>
      </c>
      <c r="I621" s="209"/>
      <c r="J621" s="205"/>
      <c r="K621" s="205"/>
      <c r="L621" s="210"/>
      <c r="M621" s="211"/>
      <c r="N621" s="212"/>
      <c r="O621" s="212"/>
      <c r="P621" s="212"/>
      <c r="Q621" s="212"/>
      <c r="R621" s="212"/>
      <c r="S621" s="212"/>
      <c r="T621" s="213"/>
      <c r="AT621" s="214" t="s">
        <v>169</v>
      </c>
      <c r="AU621" s="214" t="s">
        <v>85</v>
      </c>
      <c r="AV621" s="13" t="s">
        <v>85</v>
      </c>
      <c r="AW621" s="13" t="s">
        <v>32</v>
      </c>
      <c r="AX621" s="13" t="s">
        <v>76</v>
      </c>
      <c r="AY621" s="214" t="s">
        <v>158</v>
      </c>
    </row>
    <row r="622" spans="1:65" s="14" customFormat="1" ht="11.25">
      <c r="B622" s="215"/>
      <c r="C622" s="216"/>
      <c r="D622" s="199" t="s">
        <v>169</v>
      </c>
      <c r="E622" s="217" t="s">
        <v>1</v>
      </c>
      <c r="F622" s="218" t="s">
        <v>6859</v>
      </c>
      <c r="G622" s="216"/>
      <c r="H622" s="217" t="s">
        <v>1</v>
      </c>
      <c r="I622" s="219"/>
      <c r="J622" s="216"/>
      <c r="K622" s="216"/>
      <c r="L622" s="220"/>
      <c r="M622" s="221"/>
      <c r="N622" s="222"/>
      <c r="O622" s="222"/>
      <c r="P622" s="222"/>
      <c r="Q622" s="222"/>
      <c r="R622" s="222"/>
      <c r="S622" s="222"/>
      <c r="T622" s="223"/>
      <c r="AT622" s="224" t="s">
        <v>169</v>
      </c>
      <c r="AU622" s="224" t="s">
        <v>85</v>
      </c>
      <c r="AV622" s="14" t="s">
        <v>8</v>
      </c>
      <c r="AW622" s="14" t="s">
        <v>32</v>
      </c>
      <c r="AX622" s="14" t="s">
        <v>76</v>
      </c>
      <c r="AY622" s="224" t="s">
        <v>158</v>
      </c>
    </row>
    <row r="623" spans="1:65" s="13" customFormat="1" ht="11.25">
      <c r="B623" s="204"/>
      <c r="C623" s="205"/>
      <c r="D623" s="199" t="s">
        <v>169</v>
      </c>
      <c r="E623" s="206" t="s">
        <v>1</v>
      </c>
      <c r="F623" s="207" t="s">
        <v>6920</v>
      </c>
      <c r="G623" s="205"/>
      <c r="H623" s="208">
        <v>352.3</v>
      </c>
      <c r="I623" s="209"/>
      <c r="J623" s="205"/>
      <c r="K623" s="205"/>
      <c r="L623" s="210"/>
      <c r="M623" s="211"/>
      <c r="N623" s="212"/>
      <c r="O623" s="212"/>
      <c r="P623" s="212"/>
      <c r="Q623" s="212"/>
      <c r="R623" s="212"/>
      <c r="S623" s="212"/>
      <c r="T623" s="213"/>
      <c r="AT623" s="214" t="s">
        <v>169</v>
      </c>
      <c r="AU623" s="214" t="s">
        <v>85</v>
      </c>
      <c r="AV623" s="13" t="s">
        <v>85</v>
      </c>
      <c r="AW623" s="13" t="s">
        <v>32</v>
      </c>
      <c r="AX623" s="13" t="s">
        <v>76</v>
      </c>
      <c r="AY623" s="214" t="s">
        <v>158</v>
      </c>
    </row>
    <row r="624" spans="1:65" s="14" customFormat="1" ht="11.25">
      <c r="B624" s="215"/>
      <c r="C624" s="216"/>
      <c r="D624" s="199" t="s">
        <v>169</v>
      </c>
      <c r="E624" s="217" t="s">
        <v>1</v>
      </c>
      <c r="F624" s="218" t="s">
        <v>711</v>
      </c>
      <c r="G624" s="216"/>
      <c r="H624" s="217" t="s">
        <v>1</v>
      </c>
      <c r="I624" s="219"/>
      <c r="J624" s="216"/>
      <c r="K624" s="216"/>
      <c r="L624" s="220"/>
      <c r="M624" s="221"/>
      <c r="N624" s="222"/>
      <c r="O624" s="222"/>
      <c r="P624" s="222"/>
      <c r="Q624" s="222"/>
      <c r="R624" s="222"/>
      <c r="S624" s="222"/>
      <c r="T624" s="223"/>
      <c r="AT624" s="224" t="s">
        <v>169</v>
      </c>
      <c r="AU624" s="224" t="s">
        <v>85</v>
      </c>
      <c r="AV624" s="14" t="s">
        <v>8</v>
      </c>
      <c r="AW624" s="14" t="s">
        <v>32</v>
      </c>
      <c r="AX624" s="14" t="s">
        <v>76</v>
      </c>
      <c r="AY624" s="224" t="s">
        <v>158</v>
      </c>
    </row>
    <row r="625" spans="1:65" s="13" customFormat="1" ht="11.25">
      <c r="B625" s="204"/>
      <c r="C625" s="205"/>
      <c r="D625" s="199" t="s">
        <v>169</v>
      </c>
      <c r="E625" s="206" t="s">
        <v>1</v>
      </c>
      <c r="F625" s="207" t="s">
        <v>6921</v>
      </c>
      <c r="G625" s="205"/>
      <c r="H625" s="208">
        <v>87.6</v>
      </c>
      <c r="I625" s="209"/>
      <c r="J625" s="205"/>
      <c r="K625" s="205"/>
      <c r="L625" s="210"/>
      <c r="M625" s="211"/>
      <c r="N625" s="212"/>
      <c r="O625" s="212"/>
      <c r="P625" s="212"/>
      <c r="Q625" s="212"/>
      <c r="R625" s="212"/>
      <c r="S625" s="212"/>
      <c r="T625" s="213"/>
      <c r="AT625" s="214" t="s">
        <v>169</v>
      </c>
      <c r="AU625" s="214" t="s">
        <v>85</v>
      </c>
      <c r="AV625" s="13" t="s">
        <v>85</v>
      </c>
      <c r="AW625" s="13" t="s">
        <v>32</v>
      </c>
      <c r="AX625" s="13" t="s">
        <v>76</v>
      </c>
      <c r="AY625" s="214" t="s">
        <v>158</v>
      </c>
    </row>
    <row r="626" spans="1:65" s="16" customFormat="1" ht="11.25">
      <c r="B626" s="236"/>
      <c r="C626" s="237"/>
      <c r="D626" s="199" t="s">
        <v>169</v>
      </c>
      <c r="E626" s="238" t="s">
        <v>1</v>
      </c>
      <c r="F626" s="239" t="s">
        <v>189</v>
      </c>
      <c r="G626" s="237"/>
      <c r="H626" s="240">
        <v>1089.75</v>
      </c>
      <c r="I626" s="241"/>
      <c r="J626" s="237"/>
      <c r="K626" s="237"/>
      <c r="L626" s="242"/>
      <c r="M626" s="243"/>
      <c r="N626" s="244"/>
      <c r="O626" s="244"/>
      <c r="P626" s="244"/>
      <c r="Q626" s="244"/>
      <c r="R626" s="244"/>
      <c r="S626" s="244"/>
      <c r="T626" s="245"/>
      <c r="AT626" s="246" t="s">
        <v>169</v>
      </c>
      <c r="AU626" s="246" t="s">
        <v>85</v>
      </c>
      <c r="AV626" s="16" t="s">
        <v>165</v>
      </c>
      <c r="AW626" s="16" t="s">
        <v>32</v>
      </c>
      <c r="AX626" s="16" t="s">
        <v>8</v>
      </c>
      <c r="AY626" s="246" t="s">
        <v>158</v>
      </c>
    </row>
    <row r="627" spans="1:65" s="2" customFormat="1" ht="24">
      <c r="A627" s="35"/>
      <c r="B627" s="36"/>
      <c r="C627" s="187" t="s">
        <v>810</v>
      </c>
      <c r="D627" s="187" t="s">
        <v>160</v>
      </c>
      <c r="E627" s="188" t="s">
        <v>894</v>
      </c>
      <c r="F627" s="189" t="s">
        <v>895</v>
      </c>
      <c r="G627" s="190" t="s">
        <v>163</v>
      </c>
      <c r="H627" s="191">
        <v>65385</v>
      </c>
      <c r="I627" s="192"/>
      <c r="J627" s="191">
        <f>ROUND(I627*H627,0)</f>
        <v>0</v>
      </c>
      <c r="K627" s="189" t="s">
        <v>164</v>
      </c>
      <c r="L627" s="40"/>
      <c r="M627" s="193" t="s">
        <v>1</v>
      </c>
      <c r="N627" s="194" t="s">
        <v>41</v>
      </c>
      <c r="O627" s="72"/>
      <c r="P627" s="195">
        <f>O627*H627</f>
        <v>0</v>
      </c>
      <c r="Q627" s="195">
        <v>0</v>
      </c>
      <c r="R627" s="195">
        <f>Q627*H627</f>
        <v>0</v>
      </c>
      <c r="S627" s="195">
        <v>0</v>
      </c>
      <c r="T627" s="196">
        <f>S627*H627</f>
        <v>0</v>
      </c>
      <c r="U627" s="35"/>
      <c r="V627" s="35"/>
      <c r="W627" s="35"/>
      <c r="X627" s="35"/>
      <c r="Y627" s="35"/>
      <c r="Z627" s="35"/>
      <c r="AA627" s="35"/>
      <c r="AB627" s="35"/>
      <c r="AC627" s="35"/>
      <c r="AD627" s="35"/>
      <c r="AE627" s="35"/>
      <c r="AR627" s="197" t="s">
        <v>165</v>
      </c>
      <c r="AT627" s="197" t="s">
        <v>160</v>
      </c>
      <c r="AU627" s="197" t="s">
        <v>85</v>
      </c>
      <c r="AY627" s="18" t="s">
        <v>158</v>
      </c>
      <c r="BE627" s="198">
        <f>IF(N627="základní",J627,0)</f>
        <v>0</v>
      </c>
      <c r="BF627" s="198">
        <f>IF(N627="snížená",J627,0)</f>
        <v>0</v>
      </c>
      <c r="BG627" s="198">
        <f>IF(N627="zákl. přenesená",J627,0)</f>
        <v>0</v>
      </c>
      <c r="BH627" s="198">
        <f>IF(N627="sníž. přenesená",J627,0)</f>
        <v>0</v>
      </c>
      <c r="BI627" s="198">
        <f>IF(N627="nulová",J627,0)</f>
        <v>0</v>
      </c>
      <c r="BJ627" s="18" t="s">
        <v>8</v>
      </c>
      <c r="BK627" s="198">
        <f>ROUND(I627*H627,0)</f>
        <v>0</v>
      </c>
      <c r="BL627" s="18" t="s">
        <v>165</v>
      </c>
      <c r="BM627" s="197" t="s">
        <v>6927</v>
      </c>
    </row>
    <row r="628" spans="1:65" s="2" customFormat="1" ht="27">
      <c r="A628" s="35"/>
      <c r="B628" s="36"/>
      <c r="C628" s="37"/>
      <c r="D628" s="199" t="s">
        <v>167</v>
      </c>
      <c r="E628" s="37"/>
      <c r="F628" s="200" t="s">
        <v>892</v>
      </c>
      <c r="G628" s="37"/>
      <c r="H628" s="37"/>
      <c r="I628" s="201"/>
      <c r="J628" s="37"/>
      <c r="K628" s="37"/>
      <c r="L628" s="40"/>
      <c r="M628" s="202"/>
      <c r="N628" s="203"/>
      <c r="O628" s="72"/>
      <c r="P628" s="72"/>
      <c r="Q628" s="72"/>
      <c r="R628" s="72"/>
      <c r="S628" s="72"/>
      <c r="T628" s="73"/>
      <c r="U628" s="35"/>
      <c r="V628" s="35"/>
      <c r="W628" s="35"/>
      <c r="X628" s="35"/>
      <c r="Y628" s="35"/>
      <c r="Z628" s="35"/>
      <c r="AA628" s="35"/>
      <c r="AB628" s="35"/>
      <c r="AC628" s="35"/>
      <c r="AD628" s="35"/>
      <c r="AE628" s="35"/>
      <c r="AT628" s="18" t="s">
        <v>167</v>
      </c>
      <c r="AU628" s="18" t="s">
        <v>85</v>
      </c>
    </row>
    <row r="629" spans="1:65" s="13" customFormat="1" ht="11.25">
      <c r="B629" s="204"/>
      <c r="C629" s="205"/>
      <c r="D629" s="199" t="s">
        <v>169</v>
      </c>
      <c r="E629" s="206" t="s">
        <v>1</v>
      </c>
      <c r="F629" s="207" t="s">
        <v>6923</v>
      </c>
      <c r="G629" s="205"/>
      <c r="H629" s="208">
        <v>65385</v>
      </c>
      <c r="I629" s="209"/>
      <c r="J629" s="205"/>
      <c r="K629" s="205"/>
      <c r="L629" s="210"/>
      <c r="M629" s="211"/>
      <c r="N629" s="212"/>
      <c r="O629" s="212"/>
      <c r="P629" s="212"/>
      <c r="Q629" s="212"/>
      <c r="R629" s="212"/>
      <c r="S629" s="212"/>
      <c r="T629" s="213"/>
      <c r="AT629" s="214" t="s">
        <v>169</v>
      </c>
      <c r="AU629" s="214" t="s">
        <v>85</v>
      </c>
      <c r="AV629" s="13" t="s">
        <v>85</v>
      </c>
      <c r="AW629" s="13" t="s">
        <v>32</v>
      </c>
      <c r="AX629" s="13" t="s">
        <v>8</v>
      </c>
      <c r="AY629" s="214" t="s">
        <v>158</v>
      </c>
    </row>
    <row r="630" spans="1:65" s="2" customFormat="1" ht="24">
      <c r="A630" s="35"/>
      <c r="B630" s="36"/>
      <c r="C630" s="187" t="s">
        <v>815</v>
      </c>
      <c r="D630" s="187" t="s">
        <v>160</v>
      </c>
      <c r="E630" s="188" t="s">
        <v>898</v>
      </c>
      <c r="F630" s="189" t="s">
        <v>899</v>
      </c>
      <c r="G630" s="190" t="s">
        <v>163</v>
      </c>
      <c r="H630" s="191">
        <v>1089.75</v>
      </c>
      <c r="I630" s="192"/>
      <c r="J630" s="191">
        <f>ROUND(I630*H630,0)</f>
        <v>0</v>
      </c>
      <c r="K630" s="189" t="s">
        <v>164</v>
      </c>
      <c r="L630" s="40"/>
      <c r="M630" s="193" t="s">
        <v>1</v>
      </c>
      <c r="N630" s="194" t="s">
        <v>41</v>
      </c>
      <c r="O630" s="72"/>
      <c r="P630" s="195">
        <f>O630*H630</f>
        <v>0</v>
      </c>
      <c r="Q630" s="195">
        <v>0</v>
      </c>
      <c r="R630" s="195">
        <f>Q630*H630</f>
        <v>0</v>
      </c>
      <c r="S630" s="195">
        <v>0</v>
      </c>
      <c r="T630" s="196">
        <f>S630*H630</f>
        <v>0</v>
      </c>
      <c r="U630" s="35"/>
      <c r="V630" s="35"/>
      <c r="W630" s="35"/>
      <c r="X630" s="35"/>
      <c r="Y630" s="35"/>
      <c r="Z630" s="35"/>
      <c r="AA630" s="35"/>
      <c r="AB630" s="35"/>
      <c r="AC630" s="35"/>
      <c r="AD630" s="35"/>
      <c r="AE630" s="35"/>
      <c r="AR630" s="197" t="s">
        <v>165</v>
      </c>
      <c r="AT630" s="197" t="s">
        <v>160</v>
      </c>
      <c r="AU630" s="197" t="s">
        <v>85</v>
      </c>
      <c r="AY630" s="18" t="s">
        <v>158</v>
      </c>
      <c r="BE630" s="198">
        <f>IF(N630="základní",J630,0)</f>
        <v>0</v>
      </c>
      <c r="BF630" s="198">
        <f>IF(N630="snížená",J630,0)</f>
        <v>0</v>
      </c>
      <c r="BG630" s="198">
        <f>IF(N630="zákl. přenesená",J630,0)</f>
        <v>0</v>
      </c>
      <c r="BH630" s="198">
        <f>IF(N630="sníž. přenesená",J630,0)</f>
        <v>0</v>
      </c>
      <c r="BI630" s="198">
        <f>IF(N630="nulová",J630,0)</f>
        <v>0</v>
      </c>
      <c r="BJ630" s="18" t="s">
        <v>8</v>
      </c>
      <c r="BK630" s="198">
        <f>ROUND(I630*H630,0)</f>
        <v>0</v>
      </c>
      <c r="BL630" s="18" t="s">
        <v>165</v>
      </c>
      <c r="BM630" s="197" t="s">
        <v>6928</v>
      </c>
    </row>
    <row r="631" spans="1:65" s="13" customFormat="1" ht="11.25">
      <c r="B631" s="204"/>
      <c r="C631" s="205"/>
      <c r="D631" s="199" t="s">
        <v>169</v>
      </c>
      <c r="E631" s="206" t="s">
        <v>1</v>
      </c>
      <c r="F631" s="207" t="s">
        <v>6925</v>
      </c>
      <c r="G631" s="205"/>
      <c r="H631" s="208">
        <v>1089.75</v>
      </c>
      <c r="I631" s="209"/>
      <c r="J631" s="205"/>
      <c r="K631" s="205"/>
      <c r="L631" s="210"/>
      <c r="M631" s="211"/>
      <c r="N631" s="212"/>
      <c r="O631" s="212"/>
      <c r="P631" s="212"/>
      <c r="Q631" s="212"/>
      <c r="R631" s="212"/>
      <c r="S631" s="212"/>
      <c r="T631" s="213"/>
      <c r="AT631" s="214" t="s">
        <v>169</v>
      </c>
      <c r="AU631" s="214" t="s">
        <v>85</v>
      </c>
      <c r="AV631" s="13" t="s">
        <v>85</v>
      </c>
      <c r="AW631" s="13" t="s">
        <v>32</v>
      </c>
      <c r="AX631" s="13" t="s">
        <v>8</v>
      </c>
      <c r="AY631" s="214" t="s">
        <v>158</v>
      </c>
    </row>
    <row r="632" spans="1:65" s="2" customFormat="1" ht="36">
      <c r="A632" s="35"/>
      <c r="B632" s="36"/>
      <c r="C632" s="187" t="s">
        <v>820</v>
      </c>
      <c r="D632" s="187" t="s">
        <v>160</v>
      </c>
      <c r="E632" s="188" t="s">
        <v>903</v>
      </c>
      <c r="F632" s="189" t="s">
        <v>904</v>
      </c>
      <c r="G632" s="190" t="s">
        <v>163</v>
      </c>
      <c r="H632" s="191">
        <v>404.04</v>
      </c>
      <c r="I632" s="192"/>
      <c r="J632" s="191">
        <f>ROUND(I632*H632,0)</f>
        <v>0</v>
      </c>
      <c r="K632" s="189" t="s">
        <v>164</v>
      </c>
      <c r="L632" s="40"/>
      <c r="M632" s="193" t="s">
        <v>1</v>
      </c>
      <c r="N632" s="194" t="s">
        <v>41</v>
      </c>
      <c r="O632" s="72"/>
      <c r="P632" s="195">
        <f>O632*H632</f>
        <v>0</v>
      </c>
      <c r="Q632" s="195">
        <v>2.1000000000000001E-4</v>
      </c>
      <c r="R632" s="195">
        <f>Q632*H632</f>
        <v>8.4848400000000004E-2</v>
      </c>
      <c r="S632" s="195">
        <v>0</v>
      </c>
      <c r="T632" s="196">
        <f>S632*H632</f>
        <v>0</v>
      </c>
      <c r="U632" s="35"/>
      <c r="V632" s="35"/>
      <c r="W632" s="35"/>
      <c r="X632" s="35"/>
      <c r="Y632" s="35"/>
      <c r="Z632" s="35"/>
      <c r="AA632" s="35"/>
      <c r="AB632" s="35"/>
      <c r="AC632" s="35"/>
      <c r="AD632" s="35"/>
      <c r="AE632" s="35"/>
      <c r="AR632" s="197" t="s">
        <v>165</v>
      </c>
      <c r="AT632" s="197" t="s">
        <v>160</v>
      </c>
      <c r="AU632" s="197" t="s">
        <v>85</v>
      </c>
      <c r="AY632" s="18" t="s">
        <v>158</v>
      </c>
      <c r="BE632" s="198">
        <f>IF(N632="základní",J632,0)</f>
        <v>0</v>
      </c>
      <c r="BF632" s="198">
        <f>IF(N632="snížená",J632,0)</f>
        <v>0</v>
      </c>
      <c r="BG632" s="198">
        <f>IF(N632="zákl. přenesená",J632,0)</f>
        <v>0</v>
      </c>
      <c r="BH632" s="198">
        <f>IF(N632="sníž. přenesená",J632,0)</f>
        <v>0</v>
      </c>
      <c r="BI632" s="198">
        <f>IF(N632="nulová",J632,0)</f>
        <v>0</v>
      </c>
      <c r="BJ632" s="18" t="s">
        <v>8</v>
      </c>
      <c r="BK632" s="198">
        <f>ROUND(I632*H632,0)</f>
        <v>0</v>
      </c>
      <c r="BL632" s="18" t="s">
        <v>165</v>
      </c>
      <c r="BM632" s="197" t="s">
        <v>6929</v>
      </c>
    </row>
    <row r="633" spans="1:65" s="2" customFormat="1" ht="54">
      <c r="A633" s="35"/>
      <c r="B633" s="36"/>
      <c r="C633" s="37"/>
      <c r="D633" s="199" t="s">
        <v>167</v>
      </c>
      <c r="E633" s="37"/>
      <c r="F633" s="200" t="s">
        <v>906</v>
      </c>
      <c r="G633" s="37"/>
      <c r="H633" s="37"/>
      <c r="I633" s="201"/>
      <c r="J633" s="37"/>
      <c r="K633" s="37"/>
      <c r="L633" s="40"/>
      <c r="M633" s="202"/>
      <c r="N633" s="203"/>
      <c r="O633" s="72"/>
      <c r="P633" s="72"/>
      <c r="Q633" s="72"/>
      <c r="R633" s="72"/>
      <c r="S633" s="72"/>
      <c r="T633" s="73"/>
      <c r="U633" s="35"/>
      <c r="V633" s="35"/>
      <c r="W633" s="35"/>
      <c r="X633" s="35"/>
      <c r="Y633" s="35"/>
      <c r="Z633" s="35"/>
      <c r="AA633" s="35"/>
      <c r="AB633" s="35"/>
      <c r="AC633" s="35"/>
      <c r="AD633" s="35"/>
      <c r="AE633" s="35"/>
      <c r="AT633" s="18" t="s">
        <v>167</v>
      </c>
      <c r="AU633" s="18" t="s">
        <v>85</v>
      </c>
    </row>
    <row r="634" spans="1:65" s="14" customFormat="1" ht="11.25">
      <c r="B634" s="215"/>
      <c r="C634" s="216"/>
      <c r="D634" s="199" t="s">
        <v>169</v>
      </c>
      <c r="E634" s="217" t="s">
        <v>1</v>
      </c>
      <c r="F634" s="218" t="s">
        <v>360</v>
      </c>
      <c r="G634" s="216"/>
      <c r="H634" s="217" t="s">
        <v>1</v>
      </c>
      <c r="I634" s="219"/>
      <c r="J634" s="216"/>
      <c r="K634" s="216"/>
      <c r="L634" s="220"/>
      <c r="M634" s="221"/>
      <c r="N634" s="222"/>
      <c r="O634" s="222"/>
      <c r="P634" s="222"/>
      <c r="Q634" s="222"/>
      <c r="R634" s="222"/>
      <c r="S634" s="222"/>
      <c r="T634" s="223"/>
      <c r="AT634" s="224" t="s">
        <v>169</v>
      </c>
      <c r="AU634" s="224" t="s">
        <v>85</v>
      </c>
      <c r="AV634" s="14" t="s">
        <v>8</v>
      </c>
      <c r="AW634" s="14" t="s">
        <v>32</v>
      </c>
      <c r="AX634" s="14" t="s">
        <v>76</v>
      </c>
      <c r="AY634" s="224" t="s">
        <v>158</v>
      </c>
    </row>
    <row r="635" spans="1:65" s="13" customFormat="1" ht="11.25">
      <c r="B635" s="204"/>
      <c r="C635" s="205"/>
      <c r="D635" s="199" t="s">
        <v>169</v>
      </c>
      <c r="E635" s="206" t="s">
        <v>1</v>
      </c>
      <c r="F635" s="207" t="s">
        <v>6930</v>
      </c>
      <c r="G635" s="205"/>
      <c r="H635" s="208">
        <v>57.76</v>
      </c>
      <c r="I635" s="209"/>
      <c r="J635" s="205"/>
      <c r="K635" s="205"/>
      <c r="L635" s="210"/>
      <c r="M635" s="211"/>
      <c r="N635" s="212"/>
      <c r="O635" s="212"/>
      <c r="P635" s="212"/>
      <c r="Q635" s="212"/>
      <c r="R635" s="212"/>
      <c r="S635" s="212"/>
      <c r="T635" s="213"/>
      <c r="AT635" s="214" t="s">
        <v>169</v>
      </c>
      <c r="AU635" s="214" t="s">
        <v>85</v>
      </c>
      <c r="AV635" s="13" t="s">
        <v>85</v>
      </c>
      <c r="AW635" s="13" t="s">
        <v>32</v>
      </c>
      <c r="AX635" s="13" t="s">
        <v>76</v>
      </c>
      <c r="AY635" s="214" t="s">
        <v>158</v>
      </c>
    </row>
    <row r="636" spans="1:65" s="14" customFormat="1" ht="11.25">
      <c r="B636" s="215"/>
      <c r="C636" s="216"/>
      <c r="D636" s="199" t="s">
        <v>169</v>
      </c>
      <c r="E636" s="217" t="s">
        <v>1</v>
      </c>
      <c r="F636" s="218" t="s">
        <v>908</v>
      </c>
      <c r="G636" s="216"/>
      <c r="H636" s="217" t="s">
        <v>1</v>
      </c>
      <c r="I636" s="219"/>
      <c r="J636" s="216"/>
      <c r="K636" s="216"/>
      <c r="L636" s="220"/>
      <c r="M636" s="221"/>
      <c r="N636" s="222"/>
      <c r="O636" s="222"/>
      <c r="P636" s="222"/>
      <c r="Q636" s="222"/>
      <c r="R636" s="222"/>
      <c r="S636" s="222"/>
      <c r="T636" s="223"/>
      <c r="AT636" s="224" t="s">
        <v>169</v>
      </c>
      <c r="AU636" s="224" t="s">
        <v>85</v>
      </c>
      <c r="AV636" s="14" t="s">
        <v>8</v>
      </c>
      <c r="AW636" s="14" t="s">
        <v>32</v>
      </c>
      <c r="AX636" s="14" t="s">
        <v>76</v>
      </c>
      <c r="AY636" s="224" t="s">
        <v>158</v>
      </c>
    </row>
    <row r="637" spans="1:65" s="13" customFormat="1" ht="22.5">
      <c r="B637" s="204"/>
      <c r="C637" s="205"/>
      <c r="D637" s="199" t="s">
        <v>169</v>
      </c>
      <c r="E637" s="206" t="s">
        <v>1</v>
      </c>
      <c r="F637" s="207" t="s">
        <v>6931</v>
      </c>
      <c r="G637" s="205"/>
      <c r="H637" s="208">
        <v>346.28</v>
      </c>
      <c r="I637" s="209"/>
      <c r="J637" s="205"/>
      <c r="K637" s="205"/>
      <c r="L637" s="210"/>
      <c r="M637" s="211"/>
      <c r="N637" s="212"/>
      <c r="O637" s="212"/>
      <c r="P637" s="212"/>
      <c r="Q637" s="212"/>
      <c r="R637" s="212"/>
      <c r="S637" s="212"/>
      <c r="T637" s="213"/>
      <c r="AT637" s="214" t="s">
        <v>169</v>
      </c>
      <c r="AU637" s="214" t="s">
        <v>85</v>
      </c>
      <c r="AV637" s="13" t="s">
        <v>85</v>
      </c>
      <c r="AW637" s="13" t="s">
        <v>32</v>
      </c>
      <c r="AX637" s="13" t="s">
        <v>76</v>
      </c>
      <c r="AY637" s="214" t="s">
        <v>158</v>
      </c>
    </row>
    <row r="638" spans="1:65" s="16" customFormat="1" ht="11.25">
      <c r="B638" s="236"/>
      <c r="C638" s="237"/>
      <c r="D638" s="199" t="s">
        <v>169</v>
      </c>
      <c r="E638" s="238" t="s">
        <v>1</v>
      </c>
      <c r="F638" s="239" t="s">
        <v>189</v>
      </c>
      <c r="G638" s="237"/>
      <c r="H638" s="240">
        <v>404.04</v>
      </c>
      <c r="I638" s="241"/>
      <c r="J638" s="237"/>
      <c r="K638" s="237"/>
      <c r="L638" s="242"/>
      <c r="M638" s="243"/>
      <c r="N638" s="244"/>
      <c r="O638" s="244"/>
      <c r="P638" s="244"/>
      <c r="Q638" s="244"/>
      <c r="R638" s="244"/>
      <c r="S638" s="244"/>
      <c r="T638" s="245"/>
      <c r="AT638" s="246" t="s">
        <v>169</v>
      </c>
      <c r="AU638" s="246" t="s">
        <v>85</v>
      </c>
      <c r="AV638" s="16" t="s">
        <v>165</v>
      </c>
      <c r="AW638" s="16" t="s">
        <v>32</v>
      </c>
      <c r="AX638" s="16" t="s">
        <v>8</v>
      </c>
      <c r="AY638" s="246" t="s">
        <v>158</v>
      </c>
    </row>
    <row r="639" spans="1:65" s="2" customFormat="1" ht="24">
      <c r="A639" s="35"/>
      <c r="B639" s="36"/>
      <c r="C639" s="187" t="s">
        <v>824</v>
      </c>
      <c r="D639" s="187" t="s">
        <v>160</v>
      </c>
      <c r="E639" s="188" t="s">
        <v>816</v>
      </c>
      <c r="F639" s="189" t="s">
        <v>6932</v>
      </c>
      <c r="G639" s="190" t="s">
        <v>921</v>
      </c>
      <c r="H639" s="191">
        <v>1</v>
      </c>
      <c r="I639" s="192"/>
      <c r="J639" s="191">
        <f>ROUND(I639*H639,0)</f>
        <v>0</v>
      </c>
      <c r="K639" s="189" t="s">
        <v>1</v>
      </c>
      <c r="L639" s="40"/>
      <c r="M639" s="193" t="s">
        <v>1</v>
      </c>
      <c r="N639" s="194" t="s">
        <v>41</v>
      </c>
      <c r="O639" s="72"/>
      <c r="P639" s="195">
        <f>O639*H639</f>
        <v>0</v>
      </c>
      <c r="Q639" s="195">
        <v>0</v>
      </c>
      <c r="R639" s="195">
        <f>Q639*H639</f>
        <v>0</v>
      </c>
      <c r="S639" s="195">
        <v>0</v>
      </c>
      <c r="T639" s="196">
        <f>S639*H639</f>
        <v>0</v>
      </c>
      <c r="U639" s="35"/>
      <c r="V639" s="35"/>
      <c r="W639" s="35"/>
      <c r="X639" s="35"/>
      <c r="Y639" s="35"/>
      <c r="Z639" s="35"/>
      <c r="AA639" s="35"/>
      <c r="AB639" s="35"/>
      <c r="AC639" s="35"/>
      <c r="AD639" s="35"/>
      <c r="AE639" s="35"/>
      <c r="AR639" s="197" t="s">
        <v>165</v>
      </c>
      <c r="AT639" s="197" t="s">
        <v>160</v>
      </c>
      <c r="AU639" s="197" t="s">
        <v>85</v>
      </c>
      <c r="AY639" s="18" t="s">
        <v>158</v>
      </c>
      <c r="BE639" s="198">
        <f>IF(N639="základní",J639,0)</f>
        <v>0</v>
      </c>
      <c r="BF639" s="198">
        <f>IF(N639="snížená",J639,0)</f>
        <v>0</v>
      </c>
      <c r="BG639" s="198">
        <f>IF(N639="zákl. přenesená",J639,0)</f>
        <v>0</v>
      </c>
      <c r="BH639" s="198">
        <f>IF(N639="sníž. přenesená",J639,0)</f>
        <v>0</v>
      </c>
      <c r="BI639" s="198">
        <f>IF(N639="nulová",J639,0)</f>
        <v>0</v>
      </c>
      <c r="BJ639" s="18" t="s">
        <v>8</v>
      </c>
      <c r="BK639" s="198">
        <f>ROUND(I639*H639,0)</f>
        <v>0</v>
      </c>
      <c r="BL639" s="18" t="s">
        <v>165</v>
      </c>
      <c r="BM639" s="197" t="s">
        <v>6933</v>
      </c>
    </row>
    <row r="640" spans="1:65" s="2" customFormat="1" ht="36">
      <c r="A640" s="35"/>
      <c r="B640" s="36"/>
      <c r="C640" s="187" t="s">
        <v>832</v>
      </c>
      <c r="D640" s="187" t="s">
        <v>160</v>
      </c>
      <c r="E640" s="188" t="s">
        <v>928</v>
      </c>
      <c r="F640" s="189" t="s">
        <v>929</v>
      </c>
      <c r="G640" s="190" t="s">
        <v>163</v>
      </c>
      <c r="H640" s="191">
        <v>838.07</v>
      </c>
      <c r="I640" s="192"/>
      <c r="J640" s="191">
        <f>ROUND(I640*H640,0)</f>
        <v>0</v>
      </c>
      <c r="K640" s="189" t="s">
        <v>164</v>
      </c>
      <c r="L640" s="40"/>
      <c r="M640" s="193" t="s">
        <v>1</v>
      </c>
      <c r="N640" s="194" t="s">
        <v>41</v>
      </c>
      <c r="O640" s="72"/>
      <c r="P640" s="195">
        <f>O640*H640</f>
        <v>0</v>
      </c>
      <c r="Q640" s="195">
        <v>4.0000000000000003E-5</v>
      </c>
      <c r="R640" s="195">
        <f>Q640*H640</f>
        <v>3.3522800000000005E-2</v>
      </c>
      <c r="S640" s="195">
        <v>0</v>
      </c>
      <c r="T640" s="196">
        <f>S640*H640</f>
        <v>0</v>
      </c>
      <c r="U640" s="35"/>
      <c r="V640" s="35"/>
      <c r="W640" s="35"/>
      <c r="X640" s="35"/>
      <c r="Y640" s="35"/>
      <c r="Z640" s="35"/>
      <c r="AA640" s="35"/>
      <c r="AB640" s="35"/>
      <c r="AC640" s="35"/>
      <c r="AD640" s="35"/>
      <c r="AE640" s="35"/>
      <c r="AR640" s="197" t="s">
        <v>165</v>
      </c>
      <c r="AT640" s="197" t="s">
        <v>160</v>
      </c>
      <c r="AU640" s="197" t="s">
        <v>85</v>
      </c>
      <c r="AY640" s="18" t="s">
        <v>158</v>
      </c>
      <c r="BE640" s="198">
        <f>IF(N640="základní",J640,0)</f>
        <v>0</v>
      </c>
      <c r="BF640" s="198">
        <f>IF(N640="snížená",J640,0)</f>
        <v>0</v>
      </c>
      <c r="BG640" s="198">
        <f>IF(N640="zákl. přenesená",J640,0)</f>
        <v>0</v>
      </c>
      <c r="BH640" s="198">
        <f>IF(N640="sníž. přenesená",J640,0)</f>
        <v>0</v>
      </c>
      <c r="BI640" s="198">
        <f>IF(N640="nulová",J640,0)</f>
        <v>0</v>
      </c>
      <c r="BJ640" s="18" t="s">
        <v>8</v>
      </c>
      <c r="BK640" s="198">
        <f>ROUND(I640*H640,0)</f>
        <v>0</v>
      </c>
      <c r="BL640" s="18" t="s">
        <v>165</v>
      </c>
      <c r="BM640" s="197" t="s">
        <v>6934</v>
      </c>
    </row>
    <row r="641" spans="1:65" s="2" customFormat="1" ht="198">
      <c r="A641" s="35"/>
      <c r="B641" s="36"/>
      <c r="C641" s="37"/>
      <c r="D641" s="199" t="s">
        <v>167</v>
      </c>
      <c r="E641" s="37"/>
      <c r="F641" s="200" t="s">
        <v>931</v>
      </c>
      <c r="G641" s="37"/>
      <c r="H641" s="37"/>
      <c r="I641" s="201"/>
      <c r="J641" s="37"/>
      <c r="K641" s="37"/>
      <c r="L641" s="40"/>
      <c r="M641" s="202"/>
      <c r="N641" s="203"/>
      <c r="O641" s="72"/>
      <c r="P641" s="72"/>
      <c r="Q641" s="72"/>
      <c r="R641" s="72"/>
      <c r="S641" s="72"/>
      <c r="T641" s="73"/>
      <c r="U641" s="35"/>
      <c r="V641" s="35"/>
      <c r="W641" s="35"/>
      <c r="X641" s="35"/>
      <c r="Y641" s="35"/>
      <c r="Z641" s="35"/>
      <c r="AA641" s="35"/>
      <c r="AB641" s="35"/>
      <c r="AC641" s="35"/>
      <c r="AD641" s="35"/>
      <c r="AE641" s="35"/>
      <c r="AT641" s="18" t="s">
        <v>167</v>
      </c>
      <c r="AU641" s="18" t="s">
        <v>85</v>
      </c>
    </row>
    <row r="642" spans="1:65" s="14" customFormat="1" ht="11.25">
      <c r="B642" s="215"/>
      <c r="C642" s="216"/>
      <c r="D642" s="199" t="s">
        <v>169</v>
      </c>
      <c r="E642" s="217" t="s">
        <v>1</v>
      </c>
      <c r="F642" s="218" t="s">
        <v>360</v>
      </c>
      <c r="G642" s="216"/>
      <c r="H642" s="217" t="s">
        <v>1</v>
      </c>
      <c r="I642" s="219"/>
      <c r="J642" s="216"/>
      <c r="K642" s="216"/>
      <c r="L642" s="220"/>
      <c r="M642" s="221"/>
      <c r="N642" s="222"/>
      <c r="O642" s="222"/>
      <c r="P642" s="222"/>
      <c r="Q642" s="222"/>
      <c r="R642" s="222"/>
      <c r="S642" s="222"/>
      <c r="T642" s="223"/>
      <c r="AT642" s="224" t="s">
        <v>169</v>
      </c>
      <c r="AU642" s="224" t="s">
        <v>85</v>
      </c>
      <c r="AV642" s="14" t="s">
        <v>8</v>
      </c>
      <c r="AW642" s="14" t="s">
        <v>32</v>
      </c>
      <c r="AX642" s="14" t="s">
        <v>76</v>
      </c>
      <c r="AY642" s="224" t="s">
        <v>158</v>
      </c>
    </row>
    <row r="643" spans="1:65" s="13" customFormat="1" ht="11.25">
      <c r="B643" s="204"/>
      <c r="C643" s="205"/>
      <c r="D643" s="199" t="s">
        <v>169</v>
      </c>
      <c r="E643" s="206" t="s">
        <v>1</v>
      </c>
      <c r="F643" s="207" t="s">
        <v>6930</v>
      </c>
      <c r="G643" s="205"/>
      <c r="H643" s="208">
        <v>57.76</v>
      </c>
      <c r="I643" s="209"/>
      <c r="J643" s="205"/>
      <c r="K643" s="205"/>
      <c r="L643" s="210"/>
      <c r="M643" s="211"/>
      <c r="N643" s="212"/>
      <c r="O643" s="212"/>
      <c r="P643" s="212"/>
      <c r="Q643" s="212"/>
      <c r="R643" s="212"/>
      <c r="S643" s="212"/>
      <c r="T643" s="213"/>
      <c r="AT643" s="214" t="s">
        <v>169</v>
      </c>
      <c r="AU643" s="214" t="s">
        <v>85</v>
      </c>
      <c r="AV643" s="13" t="s">
        <v>85</v>
      </c>
      <c r="AW643" s="13" t="s">
        <v>32</v>
      </c>
      <c r="AX643" s="13" t="s">
        <v>76</v>
      </c>
      <c r="AY643" s="214" t="s">
        <v>158</v>
      </c>
    </row>
    <row r="644" spans="1:65" s="14" customFormat="1" ht="11.25">
      <c r="B644" s="215"/>
      <c r="C644" s="216"/>
      <c r="D644" s="199" t="s">
        <v>169</v>
      </c>
      <c r="E644" s="217" t="s">
        <v>1</v>
      </c>
      <c r="F644" s="218" t="s">
        <v>908</v>
      </c>
      <c r="G644" s="216"/>
      <c r="H644" s="217" t="s">
        <v>1</v>
      </c>
      <c r="I644" s="219"/>
      <c r="J644" s="216"/>
      <c r="K644" s="216"/>
      <c r="L644" s="220"/>
      <c r="M644" s="221"/>
      <c r="N644" s="222"/>
      <c r="O644" s="222"/>
      <c r="P644" s="222"/>
      <c r="Q644" s="222"/>
      <c r="R644" s="222"/>
      <c r="S644" s="222"/>
      <c r="T644" s="223"/>
      <c r="AT644" s="224" t="s">
        <v>169</v>
      </c>
      <c r="AU644" s="224" t="s">
        <v>85</v>
      </c>
      <c r="AV644" s="14" t="s">
        <v>8</v>
      </c>
      <c r="AW644" s="14" t="s">
        <v>32</v>
      </c>
      <c r="AX644" s="14" t="s">
        <v>76</v>
      </c>
      <c r="AY644" s="224" t="s">
        <v>158</v>
      </c>
    </row>
    <row r="645" spans="1:65" s="13" customFormat="1" ht="22.5">
      <c r="B645" s="204"/>
      <c r="C645" s="205"/>
      <c r="D645" s="199" t="s">
        <v>169</v>
      </c>
      <c r="E645" s="206" t="s">
        <v>1</v>
      </c>
      <c r="F645" s="207" t="s">
        <v>6931</v>
      </c>
      <c r="G645" s="205"/>
      <c r="H645" s="208">
        <v>346.28</v>
      </c>
      <c r="I645" s="209"/>
      <c r="J645" s="205"/>
      <c r="K645" s="205"/>
      <c r="L645" s="210"/>
      <c r="M645" s="211"/>
      <c r="N645" s="212"/>
      <c r="O645" s="212"/>
      <c r="P645" s="212"/>
      <c r="Q645" s="212"/>
      <c r="R645" s="212"/>
      <c r="S645" s="212"/>
      <c r="T645" s="213"/>
      <c r="AT645" s="214" t="s">
        <v>169</v>
      </c>
      <c r="AU645" s="214" t="s">
        <v>85</v>
      </c>
      <c r="AV645" s="13" t="s">
        <v>85</v>
      </c>
      <c r="AW645" s="13" t="s">
        <v>32</v>
      </c>
      <c r="AX645" s="13" t="s">
        <v>76</v>
      </c>
      <c r="AY645" s="214" t="s">
        <v>158</v>
      </c>
    </row>
    <row r="646" spans="1:65" s="13" customFormat="1" ht="11.25">
      <c r="B646" s="204"/>
      <c r="C646" s="205"/>
      <c r="D646" s="199" t="s">
        <v>169</v>
      </c>
      <c r="E646" s="206" t="s">
        <v>1</v>
      </c>
      <c r="F646" s="207" t="s">
        <v>6935</v>
      </c>
      <c r="G646" s="205"/>
      <c r="H646" s="208">
        <v>434.03</v>
      </c>
      <c r="I646" s="209"/>
      <c r="J646" s="205"/>
      <c r="K646" s="205"/>
      <c r="L646" s="210"/>
      <c r="M646" s="211"/>
      <c r="N646" s="212"/>
      <c r="O646" s="212"/>
      <c r="P646" s="212"/>
      <c r="Q646" s="212"/>
      <c r="R646" s="212"/>
      <c r="S646" s="212"/>
      <c r="T646" s="213"/>
      <c r="AT646" s="214" t="s">
        <v>169</v>
      </c>
      <c r="AU646" s="214" t="s">
        <v>85</v>
      </c>
      <c r="AV646" s="13" t="s">
        <v>85</v>
      </c>
      <c r="AW646" s="13" t="s">
        <v>32</v>
      </c>
      <c r="AX646" s="13" t="s">
        <v>76</v>
      </c>
      <c r="AY646" s="214" t="s">
        <v>158</v>
      </c>
    </row>
    <row r="647" spans="1:65" s="16" customFormat="1" ht="11.25">
      <c r="B647" s="236"/>
      <c r="C647" s="237"/>
      <c r="D647" s="199" t="s">
        <v>169</v>
      </c>
      <c r="E647" s="238" t="s">
        <v>1</v>
      </c>
      <c r="F647" s="239" t="s">
        <v>189</v>
      </c>
      <c r="G647" s="237"/>
      <c r="H647" s="240">
        <v>838.06999999999994</v>
      </c>
      <c r="I647" s="241"/>
      <c r="J647" s="237"/>
      <c r="K647" s="237"/>
      <c r="L647" s="242"/>
      <c r="M647" s="243"/>
      <c r="N647" s="244"/>
      <c r="O647" s="244"/>
      <c r="P647" s="244"/>
      <c r="Q647" s="244"/>
      <c r="R647" s="244"/>
      <c r="S647" s="244"/>
      <c r="T647" s="245"/>
      <c r="AT647" s="246" t="s">
        <v>169</v>
      </c>
      <c r="AU647" s="246" t="s">
        <v>85</v>
      </c>
      <c r="AV647" s="16" t="s">
        <v>165</v>
      </c>
      <c r="AW647" s="16" t="s">
        <v>32</v>
      </c>
      <c r="AX647" s="16" t="s">
        <v>8</v>
      </c>
      <c r="AY647" s="246" t="s">
        <v>158</v>
      </c>
    </row>
    <row r="648" spans="1:65" s="2" customFormat="1" ht="44.25" customHeight="1">
      <c r="A648" s="35"/>
      <c r="B648" s="36"/>
      <c r="C648" s="187" t="s">
        <v>838</v>
      </c>
      <c r="D648" s="187" t="s">
        <v>160</v>
      </c>
      <c r="E648" s="188" t="s">
        <v>5427</v>
      </c>
      <c r="F648" s="189" t="s">
        <v>5428</v>
      </c>
      <c r="G648" s="190" t="s">
        <v>163</v>
      </c>
      <c r="H648" s="191">
        <v>97.38</v>
      </c>
      <c r="I648" s="192"/>
      <c r="J648" s="191">
        <f>ROUND(I648*H648,0)</f>
        <v>0</v>
      </c>
      <c r="K648" s="189" t="s">
        <v>164</v>
      </c>
      <c r="L648" s="40"/>
      <c r="M648" s="193" t="s">
        <v>1</v>
      </c>
      <c r="N648" s="194" t="s">
        <v>41</v>
      </c>
      <c r="O648" s="72"/>
      <c r="P648" s="195">
        <f>O648*H648</f>
        <v>0</v>
      </c>
      <c r="Q648" s="195">
        <v>0</v>
      </c>
      <c r="R648" s="195">
        <f>Q648*H648</f>
        <v>0</v>
      </c>
      <c r="S648" s="195">
        <v>0.13100000000000001</v>
      </c>
      <c r="T648" s="196">
        <f>S648*H648</f>
        <v>12.756779999999999</v>
      </c>
      <c r="U648" s="35"/>
      <c r="V648" s="35"/>
      <c r="W648" s="35"/>
      <c r="X648" s="35"/>
      <c r="Y648" s="35"/>
      <c r="Z648" s="35"/>
      <c r="AA648" s="35"/>
      <c r="AB648" s="35"/>
      <c r="AC648" s="35"/>
      <c r="AD648" s="35"/>
      <c r="AE648" s="35"/>
      <c r="AR648" s="197" t="s">
        <v>165</v>
      </c>
      <c r="AT648" s="197" t="s">
        <v>160</v>
      </c>
      <c r="AU648" s="197" t="s">
        <v>85</v>
      </c>
      <c r="AY648" s="18" t="s">
        <v>158</v>
      </c>
      <c r="BE648" s="198">
        <f>IF(N648="základní",J648,0)</f>
        <v>0</v>
      </c>
      <c r="BF648" s="198">
        <f>IF(N648="snížená",J648,0)</f>
        <v>0</v>
      </c>
      <c r="BG648" s="198">
        <f>IF(N648="zákl. přenesená",J648,0)</f>
        <v>0</v>
      </c>
      <c r="BH648" s="198">
        <f>IF(N648="sníž. přenesená",J648,0)</f>
        <v>0</v>
      </c>
      <c r="BI648" s="198">
        <f>IF(N648="nulová",J648,0)</f>
        <v>0</v>
      </c>
      <c r="BJ648" s="18" t="s">
        <v>8</v>
      </c>
      <c r="BK648" s="198">
        <f>ROUND(I648*H648,0)</f>
        <v>0</v>
      </c>
      <c r="BL648" s="18" t="s">
        <v>165</v>
      </c>
      <c r="BM648" s="197" t="s">
        <v>6936</v>
      </c>
    </row>
    <row r="649" spans="1:65" s="13" customFormat="1" ht="22.5">
      <c r="B649" s="204"/>
      <c r="C649" s="205"/>
      <c r="D649" s="199" t="s">
        <v>169</v>
      </c>
      <c r="E649" s="206" t="s">
        <v>1</v>
      </c>
      <c r="F649" s="207" t="s">
        <v>6937</v>
      </c>
      <c r="G649" s="205"/>
      <c r="H649" s="208">
        <v>97.38</v>
      </c>
      <c r="I649" s="209"/>
      <c r="J649" s="205"/>
      <c r="K649" s="205"/>
      <c r="L649" s="210"/>
      <c r="M649" s="211"/>
      <c r="N649" s="212"/>
      <c r="O649" s="212"/>
      <c r="P649" s="212"/>
      <c r="Q649" s="212"/>
      <c r="R649" s="212"/>
      <c r="S649" s="212"/>
      <c r="T649" s="213"/>
      <c r="AT649" s="214" t="s">
        <v>169</v>
      </c>
      <c r="AU649" s="214" t="s">
        <v>85</v>
      </c>
      <c r="AV649" s="13" t="s">
        <v>85</v>
      </c>
      <c r="AW649" s="13" t="s">
        <v>32</v>
      </c>
      <c r="AX649" s="13" t="s">
        <v>8</v>
      </c>
      <c r="AY649" s="214" t="s">
        <v>158</v>
      </c>
    </row>
    <row r="650" spans="1:65" s="2" customFormat="1" ht="44.25" customHeight="1">
      <c r="A650" s="35"/>
      <c r="B650" s="36"/>
      <c r="C650" s="187" t="s">
        <v>844</v>
      </c>
      <c r="D650" s="187" t="s">
        <v>160</v>
      </c>
      <c r="E650" s="188" t="s">
        <v>5431</v>
      </c>
      <c r="F650" s="189" t="s">
        <v>5432</v>
      </c>
      <c r="G650" s="190" t="s">
        <v>163</v>
      </c>
      <c r="H650" s="191">
        <v>52.4</v>
      </c>
      <c r="I650" s="192"/>
      <c r="J650" s="191">
        <f>ROUND(I650*H650,0)</f>
        <v>0</v>
      </c>
      <c r="K650" s="189" t="s">
        <v>164</v>
      </c>
      <c r="L650" s="40"/>
      <c r="M650" s="193" t="s">
        <v>1</v>
      </c>
      <c r="N650" s="194" t="s">
        <v>41</v>
      </c>
      <c r="O650" s="72"/>
      <c r="P650" s="195">
        <f>O650*H650</f>
        <v>0</v>
      </c>
      <c r="Q650" s="195">
        <v>0</v>
      </c>
      <c r="R650" s="195">
        <f>Q650*H650</f>
        <v>0</v>
      </c>
      <c r="S650" s="195">
        <v>0.26100000000000001</v>
      </c>
      <c r="T650" s="196">
        <f>S650*H650</f>
        <v>13.676400000000001</v>
      </c>
      <c r="U650" s="35"/>
      <c r="V650" s="35"/>
      <c r="W650" s="35"/>
      <c r="X650" s="35"/>
      <c r="Y650" s="35"/>
      <c r="Z650" s="35"/>
      <c r="AA650" s="35"/>
      <c r="AB650" s="35"/>
      <c r="AC650" s="35"/>
      <c r="AD650" s="35"/>
      <c r="AE650" s="35"/>
      <c r="AR650" s="197" t="s">
        <v>165</v>
      </c>
      <c r="AT650" s="197" t="s">
        <v>160</v>
      </c>
      <c r="AU650" s="197" t="s">
        <v>85</v>
      </c>
      <c r="AY650" s="18" t="s">
        <v>158</v>
      </c>
      <c r="BE650" s="198">
        <f>IF(N650="základní",J650,0)</f>
        <v>0</v>
      </c>
      <c r="BF650" s="198">
        <f>IF(N650="snížená",J650,0)</f>
        <v>0</v>
      </c>
      <c r="BG650" s="198">
        <f>IF(N650="zákl. přenesená",J650,0)</f>
        <v>0</v>
      </c>
      <c r="BH650" s="198">
        <f>IF(N650="sníž. přenesená",J650,0)</f>
        <v>0</v>
      </c>
      <c r="BI650" s="198">
        <f>IF(N650="nulová",J650,0)</f>
        <v>0</v>
      </c>
      <c r="BJ650" s="18" t="s">
        <v>8</v>
      </c>
      <c r="BK650" s="198">
        <f>ROUND(I650*H650,0)</f>
        <v>0</v>
      </c>
      <c r="BL650" s="18" t="s">
        <v>165</v>
      </c>
      <c r="BM650" s="197" t="s">
        <v>6938</v>
      </c>
    </row>
    <row r="651" spans="1:65" s="13" customFormat="1" ht="11.25">
      <c r="B651" s="204"/>
      <c r="C651" s="205"/>
      <c r="D651" s="199" t="s">
        <v>169</v>
      </c>
      <c r="E651" s="206" t="s">
        <v>1</v>
      </c>
      <c r="F651" s="207" t="s">
        <v>6939</v>
      </c>
      <c r="G651" s="205"/>
      <c r="H651" s="208">
        <v>52.4</v>
      </c>
      <c r="I651" s="209"/>
      <c r="J651" s="205"/>
      <c r="K651" s="205"/>
      <c r="L651" s="210"/>
      <c r="M651" s="211"/>
      <c r="N651" s="212"/>
      <c r="O651" s="212"/>
      <c r="P651" s="212"/>
      <c r="Q651" s="212"/>
      <c r="R651" s="212"/>
      <c r="S651" s="212"/>
      <c r="T651" s="213"/>
      <c r="AT651" s="214" t="s">
        <v>169</v>
      </c>
      <c r="AU651" s="214" t="s">
        <v>85</v>
      </c>
      <c r="AV651" s="13" t="s">
        <v>85</v>
      </c>
      <c r="AW651" s="13" t="s">
        <v>32</v>
      </c>
      <c r="AX651" s="13" t="s">
        <v>8</v>
      </c>
      <c r="AY651" s="214" t="s">
        <v>158</v>
      </c>
    </row>
    <row r="652" spans="1:65" s="2" customFormat="1" ht="48">
      <c r="A652" s="35"/>
      <c r="B652" s="36"/>
      <c r="C652" s="187" t="s">
        <v>849</v>
      </c>
      <c r="D652" s="187" t="s">
        <v>160</v>
      </c>
      <c r="E652" s="188" t="s">
        <v>5435</v>
      </c>
      <c r="F652" s="189" t="s">
        <v>5436</v>
      </c>
      <c r="G652" s="190" t="s">
        <v>173</v>
      </c>
      <c r="H652" s="191">
        <v>3.63</v>
      </c>
      <c r="I652" s="192"/>
      <c r="J652" s="191">
        <f>ROUND(I652*H652,0)</f>
        <v>0</v>
      </c>
      <c r="K652" s="189" t="s">
        <v>164</v>
      </c>
      <c r="L652" s="40"/>
      <c r="M652" s="193" t="s">
        <v>1</v>
      </c>
      <c r="N652" s="194" t="s">
        <v>41</v>
      </c>
      <c r="O652" s="72"/>
      <c r="P652" s="195">
        <f>O652*H652</f>
        <v>0</v>
      </c>
      <c r="Q652" s="195">
        <v>0</v>
      </c>
      <c r="R652" s="195">
        <f>Q652*H652</f>
        <v>0</v>
      </c>
      <c r="S652" s="195">
        <v>1.8</v>
      </c>
      <c r="T652" s="196">
        <f>S652*H652</f>
        <v>6.5339999999999998</v>
      </c>
      <c r="U652" s="35"/>
      <c r="V652" s="35"/>
      <c r="W652" s="35"/>
      <c r="X652" s="35"/>
      <c r="Y652" s="35"/>
      <c r="Z652" s="35"/>
      <c r="AA652" s="35"/>
      <c r="AB652" s="35"/>
      <c r="AC652" s="35"/>
      <c r="AD652" s="35"/>
      <c r="AE652" s="35"/>
      <c r="AR652" s="197" t="s">
        <v>165</v>
      </c>
      <c r="AT652" s="197" t="s">
        <v>160</v>
      </c>
      <c r="AU652" s="197" t="s">
        <v>85</v>
      </c>
      <c r="AY652" s="18" t="s">
        <v>158</v>
      </c>
      <c r="BE652" s="198">
        <f>IF(N652="základní",J652,0)</f>
        <v>0</v>
      </c>
      <c r="BF652" s="198">
        <f>IF(N652="snížená",J652,0)</f>
        <v>0</v>
      </c>
      <c r="BG652" s="198">
        <f>IF(N652="zákl. přenesená",J652,0)</f>
        <v>0</v>
      </c>
      <c r="BH652" s="198">
        <f>IF(N652="sníž. přenesená",J652,0)</f>
        <v>0</v>
      </c>
      <c r="BI652" s="198">
        <f>IF(N652="nulová",J652,0)</f>
        <v>0</v>
      </c>
      <c r="BJ652" s="18" t="s">
        <v>8</v>
      </c>
      <c r="BK652" s="198">
        <f>ROUND(I652*H652,0)</f>
        <v>0</v>
      </c>
      <c r="BL652" s="18" t="s">
        <v>165</v>
      </c>
      <c r="BM652" s="197" t="s">
        <v>6940</v>
      </c>
    </row>
    <row r="653" spans="1:65" s="2" customFormat="1" ht="36">
      <c r="A653" s="35"/>
      <c r="B653" s="36"/>
      <c r="C653" s="37"/>
      <c r="D653" s="199" t="s">
        <v>167</v>
      </c>
      <c r="E653" s="37"/>
      <c r="F653" s="200" t="s">
        <v>5438</v>
      </c>
      <c r="G653" s="37"/>
      <c r="H653" s="37"/>
      <c r="I653" s="201"/>
      <c r="J653" s="37"/>
      <c r="K653" s="37"/>
      <c r="L653" s="40"/>
      <c r="M653" s="202"/>
      <c r="N653" s="203"/>
      <c r="O653" s="72"/>
      <c r="P653" s="72"/>
      <c r="Q653" s="72"/>
      <c r="R653" s="72"/>
      <c r="S653" s="72"/>
      <c r="T653" s="73"/>
      <c r="U653" s="35"/>
      <c r="V653" s="35"/>
      <c r="W653" s="35"/>
      <c r="X653" s="35"/>
      <c r="Y653" s="35"/>
      <c r="Z653" s="35"/>
      <c r="AA653" s="35"/>
      <c r="AB653" s="35"/>
      <c r="AC653" s="35"/>
      <c r="AD653" s="35"/>
      <c r="AE653" s="35"/>
      <c r="AT653" s="18" t="s">
        <v>167</v>
      </c>
      <c r="AU653" s="18" t="s">
        <v>85</v>
      </c>
    </row>
    <row r="654" spans="1:65" s="13" customFormat="1" ht="11.25">
      <c r="B654" s="204"/>
      <c r="C654" s="205"/>
      <c r="D654" s="199" t="s">
        <v>169</v>
      </c>
      <c r="E654" s="206" t="s">
        <v>1</v>
      </c>
      <c r="F654" s="207" t="s">
        <v>6941</v>
      </c>
      <c r="G654" s="205"/>
      <c r="H654" s="208">
        <v>3.63</v>
      </c>
      <c r="I654" s="209"/>
      <c r="J654" s="205"/>
      <c r="K654" s="205"/>
      <c r="L654" s="210"/>
      <c r="M654" s="211"/>
      <c r="N654" s="212"/>
      <c r="O654" s="212"/>
      <c r="P654" s="212"/>
      <c r="Q654" s="212"/>
      <c r="R654" s="212"/>
      <c r="S654" s="212"/>
      <c r="T654" s="213"/>
      <c r="AT654" s="214" t="s">
        <v>169</v>
      </c>
      <c r="AU654" s="214" t="s">
        <v>85</v>
      </c>
      <c r="AV654" s="13" t="s">
        <v>85</v>
      </c>
      <c r="AW654" s="13" t="s">
        <v>32</v>
      </c>
      <c r="AX654" s="13" t="s">
        <v>8</v>
      </c>
      <c r="AY654" s="214" t="s">
        <v>158</v>
      </c>
    </row>
    <row r="655" spans="1:65" s="2" customFormat="1" ht="36">
      <c r="A655" s="35"/>
      <c r="B655" s="36"/>
      <c r="C655" s="187" t="s">
        <v>855</v>
      </c>
      <c r="D655" s="187" t="s">
        <v>160</v>
      </c>
      <c r="E655" s="188" t="s">
        <v>6942</v>
      </c>
      <c r="F655" s="189" t="s">
        <v>6943</v>
      </c>
      <c r="G655" s="190" t="s">
        <v>173</v>
      </c>
      <c r="H655" s="191">
        <v>0.62</v>
      </c>
      <c r="I655" s="192"/>
      <c r="J655" s="191">
        <f>ROUND(I655*H655,0)</f>
        <v>0</v>
      </c>
      <c r="K655" s="189" t="s">
        <v>164</v>
      </c>
      <c r="L655" s="40"/>
      <c r="M655" s="193" t="s">
        <v>1</v>
      </c>
      <c r="N655" s="194" t="s">
        <v>41</v>
      </c>
      <c r="O655" s="72"/>
      <c r="P655" s="195">
        <f>O655*H655</f>
        <v>0</v>
      </c>
      <c r="Q655" s="195">
        <v>0</v>
      </c>
      <c r="R655" s="195">
        <f>Q655*H655</f>
        <v>0</v>
      </c>
      <c r="S655" s="195">
        <v>1.6</v>
      </c>
      <c r="T655" s="196">
        <f>S655*H655</f>
        <v>0.99199999999999999</v>
      </c>
      <c r="U655" s="35"/>
      <c r="V655" s="35"/>
      <c r="W655" s="35"/>
      <c r="X655" s="35"/>
      <c r="Y655" s="35"/>
      <c r="Z655" s="35"/>
      <c r="AA655" s="35"/>
      <c r="AB655" s="35"/>
      <c r="AC655" s="35"/>
      <c r="AD655" s="35"/>
      <c r="AE655" s="35"/>
      <c r="AR655" s="197" t="s">
        <v>165</v>
      </c>
      <c r="AT655" s="197" t="s">
        <v>160</v>
      </c>
      <c r="AU655" s="197" t="s">
        <v>85</v>
      </c>
      <c r="AY655" s="18" t="s">
        <v>158</v>
      </c>
      <c r="BE655" s="198">
        <f>IF(N655="základní",J655,0)</f>
        <v>0</v>
      </c>
      <c r="BF655" s="198">
        <f>IF(N655="snížená",J655,0)</f>
        <v>0</v>
      </c>
      <c r="BG655" s="198">
        <f>IF(N655="zákl. přenesená",J655,0)</f>
        <v>0</v>
      </c>
      <c r="BH655" s="198">
        <f>IF(N655="sníž. přenesená",J655,0)</f>
        <v>0</v>
      </c>
      <c r="BI655" s="198">
        <f>IF(N655="nulová",J655,0)</f>
        <v>0</v>
      </c>
      <c r="BJ655" s="18" t="s">
        <v>8</v>
      </c>
      <c r="BK655" s="198">
        <f>ROUND(I655*H655,0)</f>
        <v>0</v>
      </c>
      <c r="BL655" s="18" t="s">
        <v>165</v>
      </c>
      <c r="BM655" s="197" t="s">
        <v>6944</v>
      </c>
    </row>
    <row r="656" spans="1:65" s="2" customFormat="1" ht="27">
      <c r="A656" s="35"/>
      <c r="B656" s="36"/>
      <c r="C656" s="37"/>
      <c r="D656" s="199" t="s">
        <v>167</v>
      </c>
      <c r="E656" s="37"/>
      <c r="F656" s="200" t="s">
        <v>6945</v>
      </c>
      <c r="G656" s="37"/>
      <c r="H656" s="37"/>
      <c r="I656" s="201"/>
      <c r="J656" s="37"/>
      <c r="K656" s="37"/>
      <c r="L656" s="40"/>
      <c r="M656" s="202"/>
      <c r="N656" s="203"/>
      <c r="O656" s="72"/>
      <c r="P656" s="72"/>
      <c r="Q656" s="72"/>
      <c r="R656" s="72"/>
      <c r="S656" s="72"/>
      <c r="T656" s="73"/>
      <c r="U656" s="35"/>
      <c r="V656" s="35"/>
      <c r="W656" s="35"/>
      <c r="X656" s="35"/>
      <c r="Y656" s="35"/>
      <c r="Z656" s="35"/>
      <c r="AA656" s="35"/>
      <c r="AB656" s="35"/>
      <c r="AC656" s="35"/>
      <c r="AD656" s="35"/>
      <c r="AE656" s="35"/>
      <c r="AT656" s="18" t="s">
        <v>167</v>
      </c>
      <c r="AU656" s="18" t="s">
        <v>85</v>
      </c>
    </row>
    <row r="657" spans="1:65" s="13" customFormat="1" ht="11.25">
      <c r="B657" s="204"/>
      <c r="C657" s="205"/>
      <c r="D657" s="199" t="s">
        <v>169</v>
      </c>
      <c r="E657" s="206" t="s">
        <v>1</v>
      </c>
      <c r="F657" s="207" t="s">
        <v>6946</v>
      </c>
      <c r="G657" s="205"/>
      <c r="H657" s="208">
        <v>0.62</v>
      </c>
      <c r="I657" s="209"/>
      <c r="J657" s="205"/>
      <c r="K657" s="205"/>
      <c r="L657" s="210"/>
      <c r="M657" s="211"/>
      <c r="N657" s="212"/>
      <c r="O657" s="212"/>
      <c r="P657" s="212"/>
      <c r="Q657" s="212"/>
      <c r="R657" s="212"/>
      <c r="S657" s="212"/>
      <c r="T657" s="213"/>
      <c r="AT657" s="214" t="s">
        <v>169</v>
      </c>
      <c r="AU657" s="214" t="s">
        <v>85</v>
      </c>
      <c r="AV657" s="13" t="s">
        <v>85</v>
      </c>
      <c r="AW657" s="13" t="s">
        <v>32</v>
      </c>
      <c r="AX657" s="13" t="s">
        <v>8</v>
      </c>
      <c r="AY657" s="214" t="s">
        <v>158</v>
      </c>
    </row>
    <row r="658" spans="1:65" s="2" customFormat="1" ht="36">
      <c r="A658" s="35"/>
      <c r="B658" s="36"/>
      <c r="C658" s="187" t="s">
        <v>859</v>
      </c>
      <c r="D658" s="187" t="s">
        <v>160</v>
      </c>
      <c r="E658" s="188" t="s">
        <v>6947</v>
      </c>
      <c r="F658" s="189" t="s">
        <v>6948</v>
      </c>
      <c r="G658" s="190" t="s">
        <v>163</v>
      </c>
      <c r="H658" s="191">
        <v>6.3</v>
      </c>
      <c r="I658" s="192"/>
      <c r="J658" s="191">
        <f>ROUND(I658*H658,0)</f>
        <v>0</v>
      </c>
      <c r="K658" s="189" t="s">
        <v>164</v>
      </c>
      <c r="L658" s="40"/>
      <c r="M658" s="193" t="s">
        <v>1</v>
      </c>
      <c r="N658" s="194" t="s">
        <v>41</v>
      </c>
      <c r="O658" s="72"/>
      <c r="P658" s="195">
        <f>O658*H658</f>
        <v>0</v>
      </c>
      <c r="Q658" s="195">
        <v>0</v>
      </c>
      <c r="R658" s="195">
        <f>Q658*H658</f>
        <v>0</v>
      </c>
      <c r="S658" s="195">
        <v>6.3E-2</v>
      </c>
      <c r="T658" s="196">
        <f>S658*H658</f>
        <v>0.39689999999999998</v>
      </c>
      <c r="U658" s="35"/>
      <c r="V658" s="35"/>
      <c r="W658" s="35"/>
      <c r="X658" s="35"/>
      <c r="Y658" s="35"/>
      <c r="Z658" s="35"/>
      <c r="AA658" s="35"/>
      <c r="AB658" s="35"/>
      <c r="AC658" s="35"/>
      <c r="AD658" s="35"/>
      <c r="AE658" s="35"/>
      <c r="AR658" s="197" t="s">
        <v>165</v>
      </c>
      <c r="AT658" s="197" t="s">
        <v>160</v>
      </c>
      <c r="AU658" s="197" t="s">
        <v>85</v>
      </c>
      <c r="AY658" s="18" t="s">
        <v>158</v>
      </c>
      <c r="BE658" s="198">
        <f>IF(N658="základní",J658,0)</f>
        <v>0</v>
      </c>
      <c r="BF658" s="198">
        <f>IF(N658="snížená",J658,0)</f>
        <v>0</v>
      </c>
      <c r="BG658" s="198">
        <f>IF(N658="zákl. přenesená",J658,0)</f>
        <v>0</v>
      </c>
      <c r="BH658" s="198">
        <f>IF(N658="sníž. přenesená",J658,0)</f>
        <v>0</v>
      </c>
      <c r="BI658" s="198">
        <f>IF(N658="nulová",J658,0)</f>
        <v>0</v>
      </c>
      <c r="BJ658" s="18" t="s">
        <v>8</v>
      </c>
      <c r="BK658" s="198">
        <f>ROUND(I658*H658,0)</f>
        <v>0</v>
      </c>
      <c r="BL658" s="18" t="s">
        <v>165</v>
      </c>
      <c r="BM658" s="197" t="s">
        <v>6949</v>
      </c>
    </row>
    <row r="659" spans="1:65" s="2" customFormat="1" ht="36">
      <c r="A659" s="35"/>
      <c r="B659" s="36"/>
      <c r="C659" s="37"/>
      <c r="D659" s="199" t="s">
        <v>167</v>
      </c>
      <c r="E659" s="37"/>
      <c r="F659" s="200" t="s">
        <v>5443</v>
      </c>
      <c r="G659" s="37"/>
      <c r="H659" s="37"/>
      <c r="I659" s="201"/>
      <c r="J659" s="37"/>
      <c r="K659" s="37"/>
      <c r="L659" s="40"/>
      <c r="M659" s="202"/>
      <c r="N659" s="203"/>
      <c r="O659" s="72"/>
      <c r="P659" s="72"/>
      <c r="Q659" s="72"/>
      <c r="R659" s="72"/>
      <c r="S659" s="72"/>
      <c r="T659" s="73"/>
      <c r="U659" s="35"/>
      <c r="V659" s="35"/>
      <c r="W659" s="35"/>
      <c r="X659" s="35"/>
      <c r="Y659" s="35"/>
      <c r="Z659" s="35"/>
      <c r="AA659" s="35"/>
      <c r="AB659" s="35"/>
      <c r="AC659" s="35"/>
      <c r="AD659" s="35"/>
      <c r="AE659" s="35"/>
      <c r="AT659" s="18" t="s">
        <v>167</v>
      </c>
      <c r="AU659" s="18" t="s">
        <v>85</v>
      </c>
    </row>
    <row r="660" spans="1:65" s="13" customFormat="1" ht="11.25">
      <c r="B660" s="204"/>
      <c r="C660" s="205"/>
      <c r="D660" s="199" t="s">
        <v>169</v>
      </c>
      <c r="E660" s="206" t="s">
        <v>1</v>
      </c>
      <c r="F660" s="207" t="s">
        <v>6950</v>
      </c>
      <c r="G660" s="205"/>
      <c r="H660" s="208">
        <v>6.3</v>
      </c>
      <c r="I660" s="209"/>
      <c r="J660" s="205"/>
      <c r="K660" s="205"/>
      <c r="L660" s="210"/>
      <c r="M660" s="211"/>
      <c r="N660" s="212"/>
      <c r="O660" s="212"/>
      <c r="P660" s="212"/>
      <c r="Q660" s="212"/>
      <c r="R660" s="212"/>
      <c r="S660" s="212"/>
      <c r="T660" s="213"/>
      <c r="AT660" s="214" t="s">
        <v>169</v>
      </c>
      <c r="AU660" s="214" t="s">
        <v>85</v>
      </c>
      <c r="AV660" s="13" t="s">
        <v>85</v>
      </c>
      <c r="AW660" s="13" t="s">
        <v>32</v>
      </c>
      <c r="AX660" s="13" t="s">
        <v>8</v>
      </c>
      <c r="AY660" s="214" t="s">
        <v>158</v>
      </c>
    </row>
    <row r="661" spans="1:65" s="12" customFormat="1" ht="22.9" customHeight="1">
      <c r="B661" s="171"/>
      <c r="C661" s="172"/>
      <c r="D661" s="173" t="s">
        <v>75</v>
      </c>
      <c r="E661" s="185" t="s">
        <v>4090</v>
      </c>
      <c r="F661" s="185" t="s">
        <v>5454</v>
      </c>
      <c r="G661" s="172"/>
      <c r="H661" s="172"/>
      <c r="I661" s="175"/>
      <c r="J661" s="186">
        <f>BK661</f>
        <v>0</v>
      </c>
      <c r="K661" s="172"/>
      <c r="L661" s="177"/>
      <c r="M661" s="178"/>
      <c r="N661" s="179"/>
      <c r="O661" s="179"/>
      <c r="P661" s="180">
        <f>SUM(P662:P672)</f>
        <v>0</v>
      </c>
      <c r="Q661" s="179"/>
      <c r="R661" s="180">
        <f>SUM(R662:R672)</f>
        <v>0</v>
      </c>
      <c r="S661" s="179"/>
      <c r="T661" s="181">
        <f>SUM(T662:T672)</f>
        <v>0</v>
      </c>
      <c r="AR661" s="182" t="s">
        <v>8</v>
      </c>
      <c r="AT661" s="183" t="s">
        <v>75</v>
      </c>
      <c r="AU661" s="183" t="s">
        <v>8</v>
      </c>
      <c r="AY661" s="182" t="s">
        <v>158</v>
      </c>
      <c r="BK661" s="184">
        <f>SUM(BK662:BK672)</f>
        <v>0</v>
      </c>
    </row>
    <row r="662" spans="1:65" s="2" customFormat="1" ht="24">
      <c r="A662" s="35"/>
      <c r="B662" s="36"/>
      <c r="C662" s="187" t="s">
        <v>865</v>
      </c>
      <c r="D662" s="187" t="s">
        <v>160</v>
      </c>
      <c r="E662" s="188" t="s">
        <v>5455</v>
      </c>
      <c r="F662" s="189" t="s">
        <v>5456</v>
      </c>
      <c r="G662" s="190" t="s">
        <v>227</v>
      </c>
      <c r="H662" s="191">
        <v>36.450000000000003</v>
      </c>
      <c r="I662" s="192"/>
      <c r="J662" s="191">
        <f>ROUND(I662*H662,0)</f>
        <v>0</v>
      </c>
      <c r="K662" s="189" t="s">
        <v>164</v>
      </c>
      <c r="L662" s="40"/>
      <c r="M662" s="193" t="s">
        <v>1</v>
      </c>
      <c r="N662" s="194" t="s">
        <v>41</v>
      </c>
      <c r="O662" s="72"/>
      <c r="P662" s="195">
        <f>O662*H662</f>
        <v>0</v>
      </c>
      <c r="Q662" s="195">
        <v>0</v>
      </c>
      <c r="R662" s="195">
        <f>Q662*H662</f>
        <v>0</v>
      </c>
      <c r="S662" s="195">
        <v>0</v>
      </c>
      <c r="T662" s="196">
        <f>S662*H662</f>
        <v>0</v>
      </c>
      <c r="U662" s="35"/>
      <c r="V662" s="35"/>
      <c r="W662" s="35"/>
      <c r="X662" s="35"/>
      <c r="Y662" s="35"/>
      <c r="Z662" s="35"/>
      <c r="AA662" s="35"/>
      <c r="AB662" s="35"/>
      <c r="AC662" s="35"/>
      <c r="AD662" s="35"/>
      <c r="AE662" s="35"/>
      <c r="AR662" s="197" t="s">
        <v>165</v>
      </c>
      <c r="AT662" s="197" t="s">
        <v>160</v>
      </c>
      <c r="AU662" s="197" t="s">
        <v>85</v>
      </c>
      <c r="AY662" s="18" t="s">
        <v>158</v>
      </c>
      <c r="BE662" s="198">
        <f>IF(N662="základní",J662,0)</f>
        <v>0</v>
      </c>
      <c r="BF662" s="198">
        <f>IF(N662="snížená",J662,0)</f>
        <v>0</v>
      </c>
      <c r="BG662" s="198">
        <f>IF(N662="zákl. přenesená",J662,0)</f>
        <v>0</v>
      </c>
      <c r="BH662" s="198">
        <f>IF(N662="sníž. přenesená",J662,0)</f>
        <v>0</v>
      </c>
      <c r="BI662" s="198">
        <f>IF(N662="nulová",J662,0)</f>
        <v>0</v>
      </c>
      <c r="BJ662" s="18" t="s">
        <v>8</v>
      </c>
      <c r="BK662" s="198">
        <f>ROUND(I662*H662,0)</f>
        <v>0</v>
      </c>
      <c r="BL662" s="18" t="s">
        <v>165</v>
      </c>
      <c r="BM662" s="197" t="s">
        <v>6951</v>
      </c>
    </row>
    <row r="663" spans="1:65" s="2" customFormat="1" ht="27">
      <c r="A663" s="35"/>
      <c r="B663" s="36"/>
      <c r="C663" s="37"/>
      <c r="D663" s="199" t="s">
        <v>167</v>
      </c>
      <c r="E663" s="37"/>
      <c r="F663" s="200" t="s">
        <v>5458</v>
      </c>
      <c r="G663" s="37"/>
      <c r="H663" s="37"/>
      <c r="I663" s="201"/>
      <c r="J663" s="37"/>
      <c r="K663" s="37"/>
      <c r="L663" s="40"/>
      <c r="M663" s="202"/>
      <c r="N663" s="203"/>
      <c r="O663" s="72"/>
      <c r="P663" s="72"/>
      <c r="Q663" s="72"/>
      <c r="R663" s="72"/>
      <c r="S663" s="72"/>
      <c r="T663" s="73"/>
      <c r="U663" s="35"/>
      <c r="V663" s="35"/>
      <c r="W663" s="35"/>
      <c r="X663" s="35"/>
      <c r="Y663" s="35"/>
      <c r="Z663" s="35"/>
      <c r="AA663" s="35"/>
      <c r="AB663" s="35"/>
      <c r="AC663" s="35"/>
      <c r="AD663" s="35"/>
      <c r="AE663" s="35"/>
      <c r="AT663" s="18" t="s">
        <v>167</v>
      </c>
      <c r="AU663" s="18" t="s">
        <v>85</v>
      </c>
    </row>
    <row r="664" spans="1:65" s="2" customFormat="1" ht="44.25" customHeight="1">
      <c r="A664" s="35"/>
      <c r="B664" s="36"/>
      <c r="C664" s="187" t="s">
        <v>870</v>
      </c>
      <c r="D664" s="187" t="s">
        <v>160</v>
      </c>
      <c r="E664" s="188" t="s">
        <v>5459</v>
      </c>
      <c r="F664" s="189" t="s">
        <v>5460</v>
      </c>
      <c r="G664" s="190" t="s">
        <v>227</v>
      </c>
      <c r="H664" s="191">
        <v>36.450000000000003</v>
      </c>
      <c r="I664" s="192"/>
      <c r="J664" s="191">
        <f>ROUND(I664*H664,0)</f>
        <v>0</v>
      </c>
      <c r="K664" s="189" t="s">
        <v>164</v>
      </c>
      <c r="L664" s="40"/>
      <c r="M664" s="193" t="s">
        <v>1</v>
      </c>
      <c r="N664" s="194" t="s">
        <v>41</v>
      </c>
      <c r="O664" s="72"/>
      <c r="P664" s="195">
        <f>O664*H664</f>
        <v>0</v>
      </c>
      <c r="Q664" s="195">
        <v>0</v>
      </c>
      <c r="R664" s="195">
        <f>Q664*H664</f>
        <v>0</v>
      </c>
      <c r="S664" s="195">
        <v>0</v>
      </c>
      <c r="T664" s="196">
        <f>S664*H664</f>
        <v>0</v>
      </c>
      <c r="U664" s="35"/>
      <c r="V664" s="35"/>
      <c r="W664" s="35"/>
      <c r="X664" s="35"/>
      <c r="Y664" s="35"/>
      <c r="Z664" s="35"/>
      <c r="AA664" s="35"/>
      <c r="AB664" s="35"/>
      <c r="AC664" s="35"/>
      <c r="AD664" s="35"/>
      <c r="AE664" s="35"/>
      <c r="AR664" s="197" t="s">
        <v>165</v>
      </c>
      <c r="AT664" s="197" t="s">
        <v>160</v>
      </c>
      <c r="AU664" s="197" t="s">
        <v>85</v>
      </c>
      <c r="AY664" s="18" t="s">
        <v>158</v>
      </c>
      <c r="BE664" s="198">
        <f>IF(N664="základní",J664,0)</f>
        <v>0</v>
      </c>
      <c r="BF664" s="198">
        <f>IF(N664="snížená",J664,0)</f>
        <v>0</v>
      </c>
      <c r="BG664" s="198">
        <f>IF(N664="zákl. přenesená",J664,0)</f>
        <v>0</v>
      </c>
      <c r="BH664" s="198">
        <f>IF(N664="sníž. přenesená",J664,0)</f>
        <v>0</v>
      </c>
      <c r="BI664" s="198">
        <f>IF(N664="nulová",J664,0)</f>
        <v>0</v>
      </c>
      <c r="BJ664" s="18" t="s">
        <v>8</v>
      </c>
      <c r="BK664" s="198">
        <f>ROUND(I664*H664,0)</f>
        <v>0</v>
      </c>
      <c r="BL664" s="18" t="s">
        <v>165</v>
      </c>
      <c r="BM664" s="197" t="s">
        <v>6952</v>
      </c>
    </row>
    <row r="665" spans="1:65" s="2" customFormat="1" ht="108">
      <c r="A665" s="35"/>
      <c r="B665" s="36"/>
      <c r="C665" s="37"/>
      <c r="D665" s="199" t="s">
        <v>167</v>
      </c>
      <c r="E665" s="37"/>
      <c r="F665" s="200" t="s">
        <v>5462</v>
      </c>
      <c r="G665" s="37"/>
      <c r="H665" s="37"/>
      <c r="I665" s="201"/>
      <c r="J665" s="37"/>
      <c r="K665" s="37"/>
      <c r="L665" s="40"/>
      <c r="M665" s="202"/>
      <c r="N665" s="203"/>
      <c r="O665" s="72"/>
      <c r="P665" s="72"/>
      <c r="Q665" s="72"/>
      <c r="R665" s="72"/>
      <c r="S665" s="72"/>
      <c r="T665" s="73"/>
      <c r="U665" s="35"/>
      <c r="V665" s="35"/>
      <c r="W665" s="35"/>
      <c r="X665" s="35"/>
      <c r="Y665" s="35"/>
      <c r="Z665" s="35"/>
      <c r="AA665" s="35"/>
      <c r="AB665" s="35"/>
      <c r="AC665" s="35"/>
      <c r="AD665" s="35"/>
      <c r="AE665" s="35"/>
      <c r="AT665" s="18" t="s">
        <v>167</v>
      </c>
      <c r="AU665" s="18" t="s">
        <v>85</v>
      </c>
    </row>
    <row r="666" spans="1:65" s="2" customFormat="1" ht="33" customHeight="1">
      <c r="A666" s="35"/>
      <c r="B666" s="36"/>
      <c r="C666" s="187" t="s">
        <v>878</v>
      </c>
      <c r="D666" s="187" t="s">
        <v>160</v>
      </c>
      <c r="E666" s="188" t="s">
        <v>5463</v>
      </c>
      <c r="F666" s="189" t="s">
        <v>5464</v>
      </c>
      <c r="G666" s="190" t="s">
        <v>227</v>
      </c>
      <c r="H666" s="191">
        <v>36.450000000000003</v>
      </c>
      <c r="I666" s="192"/>
      <c r="J666" s="191">
        <f>ROUND(I666*H666,0)</f>
        <v>0</v>
      </c>
      <c r="K666" s="189" t="s">
        <v>164</v>
      </c>
      <c r="L666" s="40"/>
      <c r="M666" s="193" t="s">
        <v>1</v>
      </c>
      <c r="N666" s="194" t="s">
        <v>41</v>
      </c>
      <c r="O666" s="72"/>
      <c r="P666" s="195">
        <f>O666*H666</f>
        <v>0</v>
      </c>
      <c r="Q666" s="195">
        <v>0</v>
      </c>
      <c r="R666" s="195">
        <f>Q666*H666</f>
        <v>0</v>
      </c>
      <c r="S666" s="195">
        <v>0</v>
      </c>
      <c r="T666" s="196">
        <f>S666*H666</f>
        <v>0</v>
      </c>
      <c r="U666" s="35"/>
      <c r="V666" s="35"/>
      <c r="W666" s="35"/>
      <c r="X666" s="35"/>
      <c r="Y666" s="35"/>
      <c r="Z666" s="35"/>
      <c r="AA666" s="35"/>
      <c r="AB666" s="35"/>
      <c r="AC666" s="35"/>
      <c r="AD666" s="35"/>
      <c r="AE666" s="35"/>
      <c r="AR666" s="197" t="s">
        <v>165</v>
      </c>
      <c r="AT666" s="197" t="s">
        <v>160</v>
      </c>
      <c r="AU666" s="197" t="s">
        <v>85</v>
      </c>
      <c r="AY666" s="18" t="s">
        <v>158</v>
      </c>
      <c r="BE666" s="198">
        <f>IF(N666="základní",J666,0)</f>
        <v>0</v>
      </c>
      <c r="BF666" s="198">
        <f>IF(N666="snížená",J666,0)</f>
        <v>0</v>
      </c>
      <c r="BG666" s="198">
        <f>IF(N666="zákl. přenesená",J666,0)</f>
        <v>0</v>
      </c>
      <c r="BH666" s="198">
        <f>IF(N666="sníž. přenesená",J666,0)</f>
        <v>0</v>
      </c>
      <c r="BI666" s="198">
        <f>IF(N666="nulová",J666,0)</f>
        <v>0</v>
      </c>
      <c r="BJ666" s="18" t="s">
        <v>8</v>
      </c>
      <c r="BK666" s="198">
        <f>ROUND(I666*H666,0)</f>
        <v>0</v>
      </c>
      <c r="BL666" s="18" t="s">
        <v>165</v>
      </c>
      <c r="BM666" s="197" t="s">
        <v>6953</v>
      </c>
    </row>
    <row r="667" spans="1:65" s="2" customFormat="1" ht="72">
      <c r="A667" s="35"/>
      <c r="B667" s="36"/>
      <c r="C667" s="37"/>
      <c r="D667" s="199" t="s">
        <v>167</v>
      </c>
      <c r="E667" s="37"/>
      <c r="F667" s="200" t="s">
        <v>5466</v>
      </c>
      <c r="G667" s="37"/>
      <c r="H667" s="37"/>
      <c r="I667" s="201"/>
      <c r="J667" s="37"/>
      <c r="K667" s="37"/>
      <c r="L667" s="40"/>
      <c r="M667" s="202"/>
      <c r="N667" s="203"/>
      <c r="O667" s="72"/>
      <c r="P667" s="72"/>
      <c r="Q667" s="72"/>
      <c r="R667" s="72"/>
      <c r="S667" s="72"/>
      <c r="T667" s="73"/>
      <c r="U667" s="35"/>
      <c r="V667" s="35"/>
      <c r="W667" s="35"/>
      <c r="X667" s="35"/>
      <c r="Y667" s="35"/>
      <c r="Z667" s="35"/>
      <c r="AA667" s="35"/>
      <c r="AB667" s="35"/>
      <c r="AC667" s="35"/>
      <c r="AD667" s="35"/>
      <c r="AE667" s="35"/>
      <c r="AT667" s="18" t="s">
        <v>167</v>
      </c>
      <c r="AU667" s="18" t="s">
        <v>85</v>
      </c>
    </row>
    <row r="668" spans="1:65" s="2" customFormat="1" ht="44.25" customHeight="1">
      <c r="A668" s="35"/>
      <c r="B668" s="36"/>
      <c r="C668" s="187" t="s">
        <v>883</v>
      </c>
      <c r="D668" s="187" t="s">
        <v>160</v>
      </c>
      <c r="E668" s="188" t="s">
        <v>5467</v>
      </c>
      <c r="F668" s="189" t="s">
        <v>5468</v>
      </c>
      <c r="G668" s="190" t="s">
        <v>227</v>
      </c>
      <c r="H668" s="191">
        <v>328.05</v>
      </c>
      <c r="I668" s="192"/>
      <c r="J668" s="191">
        <f>ROUND(I668*H668,0)</f>
        <v>0</v>
      </c>
      <c r="K668" s="189" t="s">
        <v>164</v>
      </c>
      <c r="L668" s="40"/>
      <c r="M668" s="193" t="s">
        <v>1</v>
      </c>
      <c r="N668" s="194" t="s">
        <v>41</v>
      </c>
      <c r="O668" s="72"/>
      <c r="P668" s="195">
        <f>O668*H668</f>
        <v>0</v>
      </c>
      <c r="Q668" s="195">
        <v>0</v>
      </c>
      <c r="R668" s="195">
        <f>Q668*H668</f>
        <v>0</v>
      </c>
      <c r="S668" s="195">
        <v>0</v>
      </c>
      <c r="T668" s="196">
        <f>S668*H668</f>
        <v>0</v>
      </c>
      <c r="U668" s="35"/>
      <c r="V668" s="35"/>
      <c r="W668" s="35"/>
      <c r="X668" s="35"/>
      <c r="Y668" s="35"/>
      <c r="Z668" s="35"/>
      <c r="AA668" s="35"/>
      <c r="AB668" s="35"/>
      <c r="AC668" s="35"/>
      <c r="AD668" s="35"/>
      <c r="AE668" s="35"/>
      <c r="AR668" s="197" t="s">
        <v>165</v>
      </c>
      <c r="AT668" s="197" t="s">
        <v>160</v>
      </c>
      <c r="AU668" s="197" t="s">
        <v>85</v>
      </c>
      <c r="AY668" s="18" t="s">
        <v>158</v>
      </c>
      <c r="BE668" s="198">
        <f>IF(N668="základní",J668,0)</f>
        <v>0</v>
      </c>
      <c r="BF668" s="198">
        <f>IF(N668="snížená",J668,0)</f>
        <v>0</v>
      </c>
      <c r="BG668" s="198">
        <f>IF(N668="zákl. přenesená",J668,0)</f>
        <v>0</v>
      </c>
      <c r="BH668" s="198">
        <f>IF(N668="sníž. přenesená",J668,0)</f>
        <v>0</v>
      </c>
      <c r="BI668" s="198">
        <f>IF(N668="nulová",J668,0)</f>
        <v>0</v>
      </c>
      <c r="BJ668" s="18" t="s">
        <v>8</v>
      </c>
      <c r="BK668" s="198">
        <f>ROUND(I668*H668,0)</f>
        <v>0</v>
      </c>
      <c r="BL668" s="18" t="s">
        <v>165</v>
      </c>
      <c r="BM668" s="197" t="s">
        <v>6954</v>
      </c>
    </row>
    <row r="669" spans="1:65" s="2" customFormat="1" ht="72">
      <c r="A669" s="35"/>
      <c r="B669" s="36"/>
      <c r="C669" s="37"/>
      <c r="D669" s="199" t="s">
        <v>167</v>
      </c>
      <c r="E669" s="37"/>
      <c r="F669" s="200" t="s">
        <v>5466</v>
      </c>
      <c r="G669" s="37"/>
      <c r="H669" s="37"/>
      <c r="I669" s="201"/>
      <c r="J669" s="37"/>
      <c r="K669" s="37"/>
      <c r="L669" s="40"/>
      <c r="M669" s="202"/>
      <c r="N669" s="203"/>
      <c r="O669" s="72"/>
      <c r="P669" s="72"/>
      <c r="Q669" s="72"/>
      <c r="R669" s="72"/>
      <c r="S669" s="72"/>
      <c r="T669" s="73"/>
      <c r="U669" s="35"/>
      <c r="V669" s="35"/>
      <c r="W669" s="35"/>
      <c r="X669" s="35"/>
      <c r="Y669" s="35"/>
      <c r="Z669" s="35"/>
      <c r="AA669" s="35"/>
      <c r="AB669" s="35"/>
      <c r="AC669" s="35"/>
      <c r="AD669" s="35"/>
      <c r="AE669" s="35"/>
      <c r="AT669" s="18" t="s">
        <v>167</v>
      </c>
      <c r="AU669" s="18" t="s">
        <v>85</v>
      </c>
    </row>
    <row r="670" spans="1:65" s="13" customFormat="1" ht="11.25">
      <c r="B670" s="204"/>
      <c r="C670" s="205"/>
      <c r="D670" s="199" t="s">
        <v>169</v>
      </c>
      <c r="E670" s="206" t="s">
        <v>1</v>
      </c>
      <c r="F670" s="207" t="s">
        <v>6955</v>
      </c>
      <c r="G670" s="205"/>
      <c r="H670" s="208">
        <v>328.05</v>
      </c>
      <c r="I670" s="209"/>
      <c r="J670" s="205"/>
      <c r="K670" s="205"/>
      <c r="L670" s="210"/>
      <c r="M670" s="211"/>
      <c r="N670" s="212"/>
      <c r="O670" s="212"/>
      <c r="P670" s="212"/>
      <c r="Q670" s="212"/>
      <c r="R670" s="212"/>
      <c r="S670" s="212"/>
      <c r="T670" s="213"/>
      <c r="AT670" s="214" t="s">
        <v>169</v>
      </c>
      <c r="AU670" s="214" t="s">
        <v>85</v>
      </c>
      <c r="AV670" s="13" t="s">
        <v>85</v>
      </c>
      <c r="AW670" s="13" t="s">
        <v>32</v>
      </c>
      <c r="AX670" s="13" t="s">
        <v>8</v>
      </c>
      <c r="AY670" s="214" t="s">
        <v>158</v>
      </c>
    </row>
    <row r="671" spans="1:65" s="2" customFormat="1" ht="44.25" customHeight="1">
      <c r="A671" s="35"/>
      <c r="B671" s="36"/>
      <c r="C671" s="187" t="s">
        <v>888</v>
      </c>
      <c r="D671" s="187" t="s">
        <v>160</v>
      </c>
      <c r="E671" s="188" t="s">
        <v>5471</v>
      </c>
      <c r="F671" s="189" t="s">
        <v>5472</v>
      </c>
      <c r="G671" s="190" t="s">
        <v>227</v>
      </c>
      <c r="H671" s="191">
        <v>36.450000000000003</v>
      </c>
      <c r="I671" s="192"/>
      <c r="J671" s="191">
        <f>ROUND(I671*H671,0)</f>
        <v>0</v>
      </c>
      <c r="K671" s="189" t="s">
        <v>164</v>
      </c>
      <c r="L671" s="40"/>
      <c r="M671" s="193" t="s">
        <v>1</v>
      </c>
      <c r="N671" s="194" t="s">
        <v>41</v>
      </c>
      <c r="O671" s="72"/>
      <c r="P671" s="195">
        <f>O671*H671</f>
        <v>0</v>
      </c>
      <c r="Q671" s="195">
        <v>0</v>
      </c>
      <c r="R671" s="195">
        <f>Q671*H671</f>
        <v>0</v>
      </c>
      <c r="S671" s="195">
        <v>0</v>
      </c>
      <c r="T671" s="196">
        <f>S671*H671</f>
        <v>0</v>
      </c>
      <c r="U671" s="35"/>
      <c r="V671" s="35"/>
      <c r="W671" s="35"/>
      <c r="X671" s="35"/>
      <c r="Y671" s="35"/>
      <c r="Z671" s="35"/>
      <c r="AA671" s="35"/>
      <c r="AB671" s="35"/>
      <c r="AC671" s="35"/>
      <c r="AD671" s="35"/>
      <c r="AE671" s="35"/>
      <c r="AR671" s="197" t="s">
        <v>165</v>
      </c>
      <c r="AT671" s="197" t="s">
        <v>160</v>
      </c>
      <c r="AU671" s="197" t="s">
        <v>85</v>
      </c>
      <c r="AY671" s="18" t="s">
        <v>158</v>
      </c>
      <c r="BE671" s="198">
        <f>IF(N671="základní",J671,0)</f>
        <v>0</v>
      </c>
      <c r="BF671" s="198">
        <f>IF(N671="snížená",J671,0)</f>
        <v>0</v>
      </c>
      <c r="BG671" s="198">
        <f>IF(N671="zákl. přenesená",J671,0)</f>
        <v>0</v>
      </c>
      <c r="BH671" s="198">
        <f>IF(N671="sníž. přenesená",J671,0)</f>
        <v>0</v>
      </c>
      <c r="BI671" s="198">
        <f>IF(N671="nulová",J671,0)</f>
        <v>0</v>
      </c>
      <c r="BJ671" s="18" t="s">
        <v>8</v>
      </c>
      <c r="BK671" s="198">
        <f>ROUND(I671*H671,0)</f>
        <v>0</v>
      </c>
      <c r="BL671" s="18" t="s">
        <v>165</v>
      </c>
      <c r="BM671" s="197" t="s">
        <v>6956</v>
      </c>
    </row>
    <row r="672" spans="1:65" s="2" customFormat="1" ht="63">
      <c r="A672" s="35"/>
      <c r="B672" s="36"/>
      <c r="C672" s="37"/>
      <c r="D672" s="199" t="s">
        <v>167</v>
      </c>
      <c r="E672" s="37"/>
      <c r="F672" s="200" t="s">
        <v>5474</v>
      </c>
      <c r="G672" s="37"/>
      <c r="H672" s="37"/>
      <c r="I672" s="201"/>
      <c r="J672" s="37"/>
      <c r="K672" s="37"/>
      <c r="L672" s="40"/>
      <c r="M672" s="202"/>
      <c r="N672" s="203"/>
      <c r="O672" s="72"/>
      <c r="P672" s="72"/>
      <c r="Q672" s="72"/>
      <c r="R672" s="72"/>
      <c r="S672" s="72"/>
      <c r="T672" s="73"/>
      <c r="U672" s="35"/>
      <c r="V672" s="35"/>
      <c r="W672" s="35"/>
      <c r="X672" s="35"/>
      <c r="Y672" s="35"/>
      <c r="Z672" s="35"/>
      <c r="AA672" s="35"/>
      <c r="AB672" s="35"/>
      <c r="AC672" s="35"/>
      <c r="AD672" s="35"/>
      <c r="AE672" s="35"/>
      <c r="AT672" s="18" t="s">
        <v>167</v>
      </c>
      <c r="AU672" s="18" t="s">
        <v>85</v>
      </c>
    </row>
    <row r="673" spans="1:65" s="12" customFormat="1" ht="22.9" customHeight="1">
      <c r="B673" s="171"/>
      <c r="C673" s="172"/>
      <c r="D673" s="173" t="s">
        <v>75</v>
      </c>
      <c r="E673" s="185" t="s">
        <v>943</v>
      </c>
      <c r="F673" s="185" t="s">
        <v>944</v>
      </c>
      <c r="G673" s="172"/>
      <c r="H673" s="172"/>
      <c r="I673" s="175"/>
      <c r="J673" s="186">
        <f>BK673</f>
        <v>0</v>
      </c>
      <c r="K673" s="172"/>
      <c r="L673" s="177"/>
      <c r="M673" s="178"/>
      <c r="N673" s="179"/>
      <c r="O673" s="179"/>
      <c r="P673" s="180">
        <f>SUM(P674:P675)</f>
        <v>0</v>
      </c>
      <c r="Q673" s="179"/>
      <c r="R673" s="180">
        <f>SUM(R674:R675)</f>
        <v>0</v>
      </c>
      <c r="S673" s="179"/>
      <c r="T673" s="181">
        <f>SUM(T674:T675)</f>
        <v>0</v>
      </c>
      <c r="AR673" s="182" t="s">
        <v>8</v>
      </c>
      <c r="AT673" s="183" t="s">
        <v>75</v>
      </c>
      <c r="AU673" s="183" t="s">
        <v>8</v>
      </c>
      <c r="AY673" s="182" t="s">
        <v>158</v>
      </c>
      <c r="BK673" s="184">
        <f>SUM(BK674:BK675)</f>
        <v>0</v>
      </c>
    </row>
    <row r="674" spans="1:65" s="2" customFormat="1" ht="55.5" customHeight="1">
      <c r="A674" s="35"/>
      <c r="B674" s="36"/>
      <c r="C674" s="187" t="s">
        <v>893</v>
      </c>
      <c r="D674" s="187" t="s">
        <v>160</v>
      </c>
      <c r="E674" s="188" t="s">
        <v>946</v>
      </c>
      <c r="F674" s="189" t="s">
        <v>947</v>
      </c>
      <c r="G674" s="190" t="s">
        <v>227</v>
      </c>
      <c r="H674" s="191">
        <v>1168.0899999999999</v>
      </c>
      <c r="I674" s="192"/>
      <c r="J674" s="191">
        <f>ROUND(I674*H674,0)</f>
        <v>0</v>
      </c>
      <c r="K674" s="189" t="s">
        <v>164</v>
      </c>
      <c r="L674" s="40"/>
      <c r="M674" s="193" t="s">
        <v>1</v>
      </c>
      <c r="N674" s="194" t="s">
        <v>41</v>
      </c>
      <c r="O674" s="72"/>
      <c r="P674" s="195">
        <f>O674*H674</f>
        <v>0</v>
      </c>
      <c r="Q674" s="195">
        <v>0</v>
      </c>
      <c r="R674" s="195">
        <f>Q674*H674</f>
        <v>0</v>
      </c>
      <c r="S674" s="195">
        <v>0</v>
      </c>
      <c r="T674" s="196">
        <f>S674*H674</f>
        <v>0</v>
      </c>
      <c r="U674" s="35"/>
      <c r="V674" s="35"/>
      <c r="W674" s="35"/>
      <c r="X674" s="35"/>
      <c r="Y674" s="35"/>
      <c r="Z674" s="35"/>
      <c r="AA674" s="35"/>
      <c r="AB674" s="35"/>
      <c r="AC674" s="35"/>
      <c r="AD674" s="35"/>
      <c r="AE674" s="35"/>
      <c r="AR674" s="197" t="s">
        <v>165</v>
      </c>
      <c r="AT674" s="197" t="s">
        <v>160</v>
      </c>
      <c r="AU674" s="197" t="s">
        <v>85</v>
      </c>
      <c r="AY674" s="18" t="s">
        <v>158</v>
      </c>
      <c r="BE674" s="198">
        <f>IF(N674="základní",J674,0)</f>
        <v>0</v>
      </c>
      <c r="BF674" s="198">
        <f>IF(N674="snížená",J674,0)</f>
        <v>0</v>
      </c>
      <c r="BG674" s="198">
        <f>IF(N674="zákl. přenesená",J674,0)</f>
        <v>0</v>
      </c>
      <c r="BH674" s="198">
        <f>IF(N674="sníž. přenesená",J674,0)</f>
        <v>0</v>
      </c>
      <c r="BI674" s="198">
        <f>IF(N674="nulová",J674,0)</f>
        <v>0</v>
      </c>
      <c r="BJ674" s="18" t="s">
        <v>8</v>
      </c>
      <c r="BK674" s="198">
        <f>ROUND(I674*H674,0)</f>
        <v>0</v>
      </c>
      <c r="BL674" s="18" t="s">
        <v>165</v>
      </c>
      <c r="BM674" s="197" t="s">
        <v>6957</v>
      </c>
    </row>
    <row r="675" spans="1:65" s="2" customFormat="1" ht="63">
      <c r="A675" s="35"/>
      <c r="B675" s="36"/>
      <c r="C675" s="37"/>
      <c r="D675" s="199" t="s">
        <v>167</v>
      </c>
      <c r="E675" s="37"/>
      <c r="F675" s="200" t="s">
        <v>949</v>
      </c>
      <c r="G675" s="37"/>
      <c r="H675" s="37"/>
      <c r="I675" s="201"/>
      <c r="J675" s="37"/>
      <c r="K675" s="37"/>
      <c r="L675" s="40"/>
      <c r="M675" s="202"/>
      <c r="N675" s="203"/>
      <c r="O675" s="72"/>
      <c r="P675" s="72"/>
      <c r="Q675" s="72"/>
      <c r="R675" s="72"/>
      <c r="S675" s="72"/>
      <c r="T675" s="73"/>
      <c r="U675" s="35"/>
      <c r="V675" s="35"/>
      <c r="W675" s="35"/>
      <c r="X675" s="35"/>
      <c r="Y675" s="35"/>
      <c r="Z675" s="35"/>
      <c r="AA675" s="35"/>
      <c r="AB675" s="35"/>
      <c r="AC675" s="35"/>
      <c r="AD675" s="35"/>
      <c r="AE675" s="35"/>
      <c r="AT675" s="18" t="s">
        <v>167</v>
      </c>
      <c r="AU675" s="18" t="s">
        <v>85</v>
      </c>
    </row>
    <row r="676" spans="1:65" s="12" customFormat="1" ht="25.9" customHeight="1">
      <c r="B676" s="171"/>
      <c r="C676" s="172"/>
      <c r="D676" s="173" t="s">
        <v>75</v>
      </c>
      <c r="E676" s="174" t="s">
        <v>950</v>
      </c>
      <c r="F676" s="174" t="s">
        <v>951</v>
      </c>
      <c r="G676" s="172"/>
      <c r="H676" s="172"/>
      <c r="I676" s="175"/>
      <c r="J676" s="176">
        <f>BK676</f>
        <v>0</v>
      </c>
      <c r="K676" s="172"/>
      <c r="L676" s="177"/>
      <c r="M676" s="178"/>
      <c r="N676" s="179"/>
      <c r="O676" s="179"/>
      <c r="P676" s="180">
        <f>P677+P707+P725+P763+P769+P800+P838+P859+P866+P923+P981+P1037+P1175+P1313+P1342+P1357+P1504+P1611+P1656+P1669+P1699</f>
        <v>0</v>
      </c>
      <c r="Q676" s="179"/>
      <c r="R676" s="180">
        <f>R677+R707+R725+R763+R769+R800+R838+R859+R866+R923+R981+R1037+R1175+R1313+R1342+R1357+R1504+R1611+R1656+R1669+R1699</f>
        <v>56.138902599999994</v>
      </c>
      <c r="S676" s="179"/>
      <c r="T676" s="181">
        <f>T677+T707+T725+T763+T769+T800+T838+T859+T866+T923+T981+T1037+T1175+T1313+T1342+T1357+T1504+T1611+T1656+T1669+T1699</f>
        <v>2.0907</v>
      </c>
      <c r="AR676" s="182" t="s">
        <v>85</v>
      </c>
      <c r="AT676" s="183" t="s">
        <v>75</v>
      </c>
      <c r="AU676" s="183" t="s">
        <v>76</v>
      </c>
      <c r="AY676" s="182" t="s">
        <v>158</v>
      </c>
      <c r="BK676" s="184">
        <f>BK677+BK707+BK725+BK763+BK769+BK800+BK838+BK859+BK866+BK923+BK981+BK1037+BK1175+BK1313+BK1342+BK1357+BK1504+BK1611+BK1656+BK1669+BK1699</f>
        <v>0</v>
      </c>
    </row>
    <row r="677" spans="1:65" s="12" customFormat="1" ht="22.9" customHeight="1">
      <c r="B677" s="171"/>
      <c r="C677" s="172"/>
      <c r="D677" s="173" t="s">
        <v>75</v>
      </c>
      <c r="E677" s="185" t="s">
        <v>952</v>
      </c>
      <c r="F677" s="185" t="s">
        <v>953</v>
      </c>
      <c r="G677" s="172"/>
      <c r="H677" s="172"/>
      <c r="I677" s="175"/>
      <c r="J677" s="186">
        <f>BK677</f>
        <v>0</v>
      </c>
      <c r="K677" s="172"/>
      <c r="L677" s="177"/>
      <c r="M677" s="178"/>
      <c r="N677" s="179"/>
      <c r="O677" s="179"/>
      <c r="P677" s="180">
        <f>SUM(P678:P706)</f>
        <v>0</v>
      </c>
      <c r="Q677" s="179"/>
      <c r="R677" s="180">
        <f>SUM(R678:R706)</f>
        <v>0.74496610000000008</v>
      </c>
      <c r="S677" s="179"/>
      <c r="T677" s="181">
        <f>SUM(T678:T706)</f>
        <v>0</v>
      </c>
      <c r="AR677" s="182" t="s">
        <v>85</v>
      </c>
      <c r="AT677" s="183" t="s">
        <v>75</v>
      </c>
      <c r="AU677" s="183" t="s">
        <v>8</v>
      </c>
      <c r="AY677" s="182" t="s">
        <v>158</v>
      </c>
      <c r="BK677" s="184">
        <f>SUM(BK678:BK706)</f>
        <v>0</v>
      </c>
    </row>
    <row r="678" spans="1:65" s="2" customFormat="1" ht="36">
      <c r="A678" s="35"/>
      <c r="B678" s="36"/>
      <c r="C678" s="187" t="s">
        <v>897</v>
      </c>
      <c r="D678" s="187" t="s">
        <v>160</v>
      </c>
      <c r="E678" s="188" t="s">
        <v>955</v>
      </c>
      <c r="F678" s="189" t="s">
        <v>956</v>
      </c>
      <c r="G678" s="190" t="s">
        <v>163</v>
      </c>
      <c r="H678" s="191">
        <v>463.29</v>
      </c>
      <c r="I678" s="192"/>
      <c r="J678" s="191">
        <f>ROUND(I678*H678,0)</f>
        <v>0</v>
      </c>
      <c r="K678" s="189" t="s">
        <v>164</v>
      </c>
      <c r="L678" s="40"/>
      <c r="M678" s="193" t="s">
        <v>1</v>
      </c>
      <c r="N678" s="194" t="s">
        <v>41</v>
      </c>
      <c r="O678" s="72"/>
      <c r="P678" s="195">
        <f>O678*H678</f>
        <v>0</v>
      </c>
      <c r="Q678" s="195">
        <v>0</v>
      </c>
      <c r="R678" s="195">
        <f>Q678*H678</f>
        <v>0</v>
      </c>
      <c r="S678" s="195">
        <v>0</v>
      </c>
      <c r="T678" s="196">
        <f>S678*H678</f>
        <v>0</v>
      </c>
      <c r="U678" s="35"/>
      <c r="V678" s="35"/>
      <c r="W678" s="35"/>
      <c r="X678" s="35"/>
      <c r="Y678" s="35"/>
      <c r="Z678" s="35"/>
      <c r="AA678" s="35"/>
      <c r="AB678" s="35"/>
      <c r="AC678" s="35"/>
      <c r="AD678" s="35"/>
      <c r="AE678" s="35"/>
      <c r="AR678" s="197" t="s">
        <v>283</v>
      </c>
      <c r="AT678" s="197" t="s">
        <v>160</v>
      </c>
      <c r="AU678" s="197" t="s">
        <v>85</v>
      </c>
      <c r="AY678" s="18" t="s">
        <v>158</v>
      </c>
      <c r="BE678" s="198">
        <f>IF(N678="základní",J678,0)</f>
        <v>0</v>
      </c>
      <c r="BF678" s="198">
        <f>IF(N678="snížená",J678,0)</f>
        <v>0</v>
      </c>
      <c r="BG678" s="198">
        <f>IF(N678="zákl. přenesená",J678,0)</f>
        <v>0</v>
      </c>
      <c r="BH678" s="198">
        <f>IF(N678="sníž. přenesená",J678,0)</f>
        <v>0</v>
      </c>
      <c r="BI678" s="198">
        <f>IF(N678="nulová",J678,0)</f>
        <v>0</v>
      </c>
      <c r="BJ678" s="18" t="s">
        <v>8</v>
      </c>
      <c r="BK678" s="198">
        <f>ROUND(I678*H678,0)</f>
        <v>0</v>
      </c>
      <c r="BL678" s="18" t="s">
        <v>283</v>
      </c>
      <c r="BM678" s="197" t="s">
        <v>6958</v>
      </c>
    </row>
    <row r="679" spans="1:65" s="2" customFormat="1" ht="27">
      <c r="A679" s="35"/>
      <c r="B679" s="36"/>
      <c r="C679" s="37"/>
      <c r="D679" s="199" t="s">
        <v>167</v>
      </c>
      <c r="E679" s="37"/>
      <c r="F679" s="200" t="s">
        <v>958</v>
      </c>
      <c r="G679" s="37"/>
      <c r="H679" s="37"/>
      <c r="I679" s="201"/>
      <c r="J679" s="37"/>
      <c r="K679" s="37"/>
      <c r="L679" s="40"/>
      <c r="M679" s="202"/>
      <c r="N679" s="203"/>
      <c r="O679" s="72"/>
      <c r="P679" s="72"/>
      <c r="Q679" s="72"/>
      <c r="R679" s="72"/>
      <c r="S679" s="72"/>
      <c r="T679" s="73"/>
      <c r="U679" s="35"/>
      <c r="V679" s="35"/>
      <c r="W679" s="35"/>
      <c r="X679" s="35"/>
      <c r="Y679" s="35"/>
      <c r="Z679" s="35"/>
      <c r="AA679" s="35"/>
      <c r="AB679" s="35"/>
      <c r="AC679" s="35"/>
      <c r="AD679" s="35"/>
      <c r="AE679" s="35"/>
      <c r="AT679" s="18" t="s">
        <v>167</v>
      </c>
      <c r="AU679" s="18" t="s">
        <v>85</v>
      </c>
    </row>
    <row r="680" spans="1:65" s="14" customFormat="1" ht="11.25">
      <c r="B680" s="215"/>
      <c r="C680" s="216"/>
      <c r="D680" s="199" t="s">
        <v>169</v>
      </c>
      <c r="E680" s="217" t="s">
        <v>1</v>
      </c>
      <c r="F680" s="218" t="s">
        <v>261</v>
      </c>
      <c r="G680" s="216"/>
      <c r="H680" s="217" t="s">
        <v>1</v>
      </c>
      <c r="I680" s="219"/>
      <c r="J680" s="216"/>
      <c r="K680" s="216"/>
      <c r="L680" s="220"/>
      <c r="M680" s="221"/>
      <c r="N680" s="222"/>
      <c r="O680" s="222"/>
      <c r="P680" s="222"/>
      <c r="Q680" s="222"/>
      <c r="R680" s="222"/>
      <c r="S680" s="222"/>
      <c r="T680" s="223"/>
      <c r="AT680" s="224" t="s">
        <v>169</v>
      </c>
      <c r="AU680" s="224" t="s">
        <v>85</v>
      </c>
      <c r="AV680" s="14" t="s">
        <v>8</v>
      </c>
      <c r="AW680" s="14" t="s">
        <v>32</v>
      </c>
      <c r="AX680" s="14" t="s">
        <v>76</v>
      </c>
      <c r="AY680" s="224" t="s">
        <v>158</v>
      </c>
    </row>
    <row r="681" spans="1:65" s="13" customFormat="1" ht="11.25">
      <c r="B681" s="204"/>
      <c r="C681" s="205"/>
      <c r="D681" s="199" t="s">
        <v>169</v>
      </c>
      <c r="E681" s="206" t="s">
        <v>1</v>
      </c>
      <c r="F681" s="207" t="s">
        <v>6905</v>
      </c>
      <c r="G681" s="205"/>
      <c r="H681" s="208">
        <v>154.43</v>
      </c>
      <c r="I681" s="209"/>
      <c r="J681" s="205"/>
      <c r="K681" s="205"/>
      <c r="L681" s="210"/>
      <c r="M681" s="211"/>
      <c r="N681" s="212"/>
      <c r="O681" s="212"/>
      <c r="P681" s="212"/>
      <c r="Q681" s="212"/>
      <c r="R681" s="212"/>
      <c r="S681" s="212"/>
      <c r="T681" s="213"/>
      <c r="AT681" s="214" t="s">
        <v>169</v>
      </c>
      <c r="AU681" s="214" t="s">
        <v>85</v>
      </c>
      <c r="AV681" s="13" t="s">
        <v>85</v>
      </c>
      <c r="AW681" s="13" t="s">
        <v>32</v>
      </c>
      <c r="AX681" s="13" t="s">
        <v>76</v>
      </c>
      <c r="AY681" s="214" t="s">
        <v>158</v>
      </c>
    </row>
    <row r="682" spans="1:65" s="13" customFormat="1" ht="11.25">
      <c r="B682" s="204"/>
      <c r="C682" s="205"/>
      <c r="D682" s="199" t="s">
        <v>169</v>
      </c>
      <c r="E682" s="206" t="s">
        <v>1</v>
      </c>
      <c r="F682" s="207" t="s">
        <v>6959</v>
      </c>
      <c r="G682" s="205"/>
      <c r="H682" s="208">
        <v>308.86</v>
      </c>
      <c r="I682" s="209"/>
      <c r="J682" s="205"/>
      <c r="K682" s="205"/>
      <c r="L682" s="210"/>
      <c r="M682" s="211"/>
      <c r="N682" s="212"/>
      <c r="O682" s="212"/>
      <c r="P682" s="212"/>
      <c r="Q682" s="212"/>
      <c r="R682" s="212"/>
      <c r="S682" s="212"/>
      <c r="T682" s="213"/>
      <c r="AT682" s="214" t="s">
        <v>169</v>
      </c>
      <c r="AU682" s="214" t="s">
        <v>85</v>
      </c>
      <c r="AV682" s="13" t="s">
        <v>85</v>
      </c>
      <c r="AW682" s="13" t="s">
        <v>32</v>
      </c>
      <c r="AX682" s="13" t="s">
        <v>76</v>
      </c>
      <c r="AY682" s="214" t="s">
        <v>158</v>
      </c>
    </row>
    <row r="683" spans="1:65" s="16" customFormat="1" ht="11.25">
      <c r="B683" s="236"/>
      <c r="C683" s="237"/>
      <c r="D683" s="199" t="s">
        <v>169</v>
      </c>
      <c r="E683" s="238" t="s">
        <v>1</v>
      </c>
      <c r="F683" s="239" t="s">
        <v>189</v>
      </c>
      <c r="G683" s="237"/>
      <c r="H683" s="240">
        <v>463.29</v>
      </c>
      <c r="I683" s="241"/>
      <c r="J683" s="237"/>
      <c r="K683" s="237"/>
      <c r="L683" s="242"/>
      <c r="M683" s="243"/>
      <c r="N683" s="244"/>
      <c r="O683" s="244"/>
      <c r="P683" s="244"/>
      <c r="Q683" s="244"/>
      <c r="R683" s="244"/>
      <c r="S683" s="244"/>
      <c r="T683" s="245"/>
      <c r="AT683" s="246" t="s">
        <v>169</v>
      </c>
      <c r="AU683" s="246" t="s">
        <v>85</v>
      </c>
      <c r="AV683" s="16" t="s">
        <v>165</v>
      </c>
      <c r="AW683" s="16" t="s">
        <v>32</v>
      </c>
      <c r="AX683" s="16" t="s">
        <v>8</v>
      </c>
      <c r="AY683" s="246" t="s">
        <v>158</v>
      </c>
    </row>
    <row r="684" spans="1:65" s="2" customFormat="1" ht="16.5" customHeight="1">
      <c r="A684" s="35"/>
      <c r="B684" s="36"/>
      <c r="C684" s="247" t="s">
        <v>902</v>
      </c>
      <c r="D684" s="247" t="s">
        <v>250</v>
      </c>
      <c r="E684" s="248" t="s">
        <v>961</v>
      </c>
      <c r="F684" s="249" t="s">
        <v>962</v>
      </c>
      <c r="G684" s="250" t="s">
        <v>227</v>
      </c>
      <c r="H684" s="251">
        <v>0.14000000000000001</v>
      </c>
      <c r="I684" s="252"/>
      <c r="J684" s="251">
        <f>ROUND(I684*H684,0)</f>
        <v>0</v>
      </c>
      <c r="K684" s="249" t="s">
        <v>164</v>
      </c>
      <c r="L684" s="253"/>
      <c r="M684" s="254" t="s">
        <v>1</v>
      </c>
      <c r="N684" s="255" t="s">
        <v>41</v>
      </c>
      <c r="O684" s="72"/>
      <c r="P684" s="195">
        <f>O684*H684</f>
        <v>0</v>
      </c>
      <c r="Q684" s="195">
        <v>1</v>
      </c>
      <c r="R684" s="195">
        <f>Q684*H684</f>
        <v>0.14000000000000001</v>
      </c>
      <c r="S684" s="195">
        <v>0</v>
      </c>
      <c r="T684" s="196">
        <f>S684*H684</f>
        <v>0</v>
      </c>
      <c r="U684" s="35"/>
      <c r="V684" s="35"/>
      <c r="W684" s="35"/>
      <c r="X684" s="35"/>
      <c r="Y684" s="35"/>
      <c r="Z684" s="35"/>
      <c r="AA684" s="35"/>
      <c r="AB684" s="35"/>
      <c r="AC684" s="35"/>
      <c r="AD684" s="35"/>
      <c r="AE684" s="35"/>
      <c r="AR684" s="197" t="s">
        <v>373</v>
      </c>
      <c r="AT684" s="197" t="s">
        <v>250</v>
      </c>
      <c r="AU684" s="197" t="s">
        <v>85</v>
      </c>
      <c r="AY684" s="18" t="s">
        <v>158</v>
      </c>
      <c r="BE684" s="198">
        <f>IF(N684="základní",J684,0)</f>
        <v>0</v>
      </c>
      <c r="BF684" s="198">
        <f>IF(N684="snížená",J684,0)</f>
        <v>0</v>
      </c>
      <c r="BG684" s="198">
        <f>IF(N684="zákl. přenesená",J684,0)</f>
        <v>0</v>
      </c>
      <c r="BH684" s="198">
        <f>IF(N684="sníž. přenesená",J684,0)</f>
        <v>0</v>
      </c>
      <c r="BI684" s="198">
        <f>IF(N684="nulová",J684,0)</f>
        <v>0</v>
      </c>
      <c r="BJ684" s="18" t="s">
        <v>8</v>
      </c>
      <c r="BK684" s="198">
        <f>ROUND(I684*H684,0)</f>
        <v>0</v>
      </c>
      <c r="BL684" s="18" t="s">
        <v>283</v>
      </c>
      <c r="BM684" s="197" t="s">
        <v>6960</v>
      </c>
    </row>
    <row r="685" spans="1:65" s="13" customFormat="1" ht="11.25">
      <c r="B685" s="204"/>
      <c r="C685" s="205"/>
      <c r="D685" s="199" t="s">
        <v>169</v>
      </c>
      <c r="E685" s="205"/>
      <c r="F685" s="207" t="s">
        <v>6961</v>
      </c>
      <c r="G685" s="205"/>
      <c r="H685" s="208">
        <v>0.14000000000000001</v>
      </c>
      <c r="I685" s="209"/>
      <c r="J685" s="205"/>
      <c r="K685" s="205"/>
      <c r="L685" s="210"/>
      <c r="M685" s="211"/>
      <c r="N685" s="212"/>
      <c r="O685" s="212"/>
      <c r="P685" s="212"/>
      <c r="Q685" s="212"/>
      <c r="R685" s="212"/>
      <c r="S685" s="212"/>
      <c r="T685" s="213"/>
      <c r="AT685" s="214" t="s">
        <v>169</v>
      </c>
      <c r="AU685" s="214" t="s">
        <v>85</v>
      </c>
      <c r="AV685" s="13" t="s">
        <v>85</v>
      </c>
      <c r="AW685" s="13" t="s">
        <v>4</v>
      </c>
      <c r="AX685" s="13" t="s">
        <v>8</v>
      </c>
      <c r="AY685" s="214" t="s">
        <v>158</v>
      </c>
    </row>
    <row r="686" spans="1:65" s="2" customFormat="1" ht="24">
      <c r="A686" s="35"/>
      <c r="B686" s="36"/>
      <c r="C686" s="187" t="s">
        <v>910</v>
      </c>
      <c r="D686" s="187" t="s">
        <v>160</v>
      </c>
      <c r="E686" s="188" t="s">
        <v>977</v>
      </c>
      <c r="F686" s="189" t="s">
        <v>978</v>
      </c>
      <c r="G686" s="190" t="s">
        <v>163</v>
      </c>
      <c r="H686" s="191">
        <v>154.43</v>
      </c>
      <c r="I686" s="192"/>
      <c r="J686" s="191">
        <f>ROUND(I686*H686,0)</f>
        <v>0</v>
      </c>
      <c r="K686" s="189" t="s">
        <v>164</v>
      </c>
      <c r="L686" s="40"/>
      <c r="M686" s="193" t="s">
        <v>1</v>
      </c>
      <c r="N686" s="194" t="s">
        <v>41</v>
      </c>
      <c r="O686" s="72"/>
      <c r="P686" s="195">
        <f>O686*H686</f>
        <v>0</v>
      </c>
      <c r="Q686" s="195">
        <v>0</v>
      </c>
      <c r="R686" s="195">
        <f>Q686*H686</f>
        <v>0</v>
      </c>
      <c r="S686" s="195">
        <v>0</v>
      </c>
      <c r="T686" s="196">
        <f>S686*H686</f>
        <v>0</v>
      </c>
      <c r="U686" s="35"/>
      <c r="V686" s="35"/>
      <c r="W686" s="35"/>
      <c r="X686" s="35"/>
      <c r="Y686" s="35"/>
      <c r="Z686" s="35"/>
      <c r="AA686" s="35"/>
      <c r="AB686" s="35"/>
      <c r="AC686" s="35"/>
      <c r="AD686" s="35"/>
      <c r="AE686" s="35"/>
      <c r="AR686" s="197" t="s">
        <v>283</v>
      </c>
      <c r="AT686" s="197" t="s">
        <v>160</v>
      </c>
      <c r="AU686" s="197" t="s">
        <v>85</v>
      </c>
      <c r="AY686" s="18" t="s">
        <v>158</v>
      </c>
      <c r="BE686" s="198">
        <f>IF(N686="základní",J686,0)</f>
        <v>0</v>
      </c>
      <c r="BF686" s="198">
        <f>IF(N686="snížená",J686,0)</f>
        <v>0</v>
      </c>
      <c r="BG686" s="198">
        <f>IF(N686="zákl. přenesená",J686,0)</f>
        <v>0</v>
      </c>
      <c r="BH686" s="198">
        <f>IF(N686="sníž. přenesená",J686,0)</f>
        <v>0</v>
      </c>
      <c r="BI686" s="198">
        <f>IF(N686="nulová",J686,0)</f>
        <v>0</v>
      </c>
      <c r="BJ686" s="18" t="s">
        <v>8</v>
      </c>
      <c r="BK686" s="198">
        <f>ROUND(I686*H686,0)</f>
        <v>0</v>
      </c>
      <c r="BL686" s="18" t="s">
        <v>283</v>
      </c>
      <c r="BM686" s="197" t="s">
        <v>6962</v>
      </c>
    </row>
    <row r="687" spans="1:65" s="2" customFormat="1" ht="27">
      <c r="A687" s="35"/>
      <c r="B687" s="36"/>
      <c r="C687" s="37"/>
      <c r="D687" s="199" t="s">
        <v>167</v>
      </c>
      <c r="E687" s="37"/>
      <c r="F687" s="200" t="s">
        <v>980</v>
      </c>
      <c r="G687" s="37"/>
      <c r="H687" s="37"/>
      <c r="I687" s="201"/>
      <c r="J687" s="37"/>
      <c r="K687" s="37"/>
      <c r="L687" s="40"/>
      <c r="M687" s="202"/>
      <c r="N687" s="203"/>
      <c r="O687" s="72"/>
      <c r="P687" s="72"/>
      <c r="Q687" s="72"/>
      <c r="R687" s="72"/>
      <c r="S687" s="72"/>
      <c r="T687" s="73"/>
      <c r="U687" s="35"/>
      <c r="V687" s="35"/>
      <c r="W687" s="35"/>
      <c r="X687" s="35"/>
      <c r="Y687" s="35"/>
      <c r="Z687" s="35"/>
      <c r="AA687" s="35"/>
      <c r="AB687" s="35"/>
      <c r="AC687" s="35"/>
      <c r="AD687" s="35"/>
      <c r="AE687" s="35"/>
      <c r="AT687" s="18" t="s">
        <v>167</v>
      </c>
      <c r="AU687" s="18" t="s">
        <v>85</v>
      </c>
    </row>
    <row r="688" spans="1:65" s="14" customFormat="1" ht="11.25">
      <c r="B688" s="215"/>
      <c r="C688" s="216"/>
      <c r="D688" s="199" t="s">
        <v>169</v>
      </c>
      <c r="E688" s="217" t="s">
        <v>1</v>
      </c>
      <c r="F688" s="218" t="s">
        <v>261</v>
      </c>
      <c r="G688" s="216"/>
      <c r="H688" s="217" t="s">
        <v>1</v>
      </c>
      <c r="I688" s="219"/>
      <c r="J688" s="216"/>
      <c r="K688" s="216"/>
      <c r="L688" s="220"/>
      <c r="M688" s="221"/>
      <c r="N688" s="222"/>
      <c r="O688" s="222"/>
      <c r="P688" s="222"/>
      <c r="Q688" s="222"/>
      <c r="R688" s="222"/>
      <c r="S688" s="222"/>
      <c r="T688" s="223"/>
      <c r="AT688" s="224" t="s">
        <v>169</v>
      </c>
      <c r="AU688" s="224" t="s">
        <v>85</v>
      </c>
      <c r="AV688" s="14" t="s">
        <v>8</v>
      </c>
      <c r="AW688" s="14" t="s">
        <v>32</v>
      </c>
      <c r="AX688" s="14" t="s">
        <v>76</v>
      </c>
      <c r="AY688" s="224" t="s">
        <v>158</v>
      </c>
    </row>
    <row r="689" spans="1:65" s="13" customFormat="1" ht="11.25">
      <c r="B689" s="204"/>
      <c r="C689" s="205"/>
      <c r="D689" s="199" t="s">
        <v>169</v>
      </c>
      <c r="E689" s="206" t="s">
        <v>1</v>
      </c>
      <c r="F689" s="207" t="s">
        <v>6905</v>
      </c>
      <c r="G689" s="205"/>
      <c r="H689" s="208">
        <v>154.43</v>
      </c>
      <c r="I689" s="209"/>
      <c r="J689" s="205"/>
      <c r="K689" s="205"/>
      <c r="L689" s="210"/>
      <c r="M689" s="211"/>
      <c r="N689" s="212"/>
      <c r="O689" s="212"/>
      <c r="P689" s="212"/>
      <c r="Q689" s="212"/>
      <c r="R689" s="212"/>
      <c r="S689" s="212"/>
      <c r="T689" s="213"/>
      <c r="AT689" s="214" t="s">
        <v>169</v>
      </c>
      <c r="AU689" s="214" t="s">
        <v>85</v>
      </c>
      <c r="AV689" s="13" t="s">
        <v>85</v>
      </c>
      <c r="AW689" s="13" t="s">
        <v>32</v>
      </c>
      <c r="AX689" s="13" t="s">
        <v>8</v>
      </c>
      <c r="AY689" s="214" t="s">
        <v>158</v>
      </c>
    </row>
    <row r="690" spans="1:65" s="2" customFormat="1" ht="24">
      <c r="A690" s="35"/>
      <c r="B690" s="36"/>
      <c r="C690" s="187" t="s">
        <v>914</v>
      </c>
      <c r="D690" s="187" t="s">
        <v>160</v>
      </c>
      <c r="E690" s="188" t="s">
        <v>977</v>
      </c>
      <c r="F690" s="189" t="s">
        <v>978</v>
      </c>
      <c r="G690" s="190" t="s">
        <v>163</v>
      </c>
      <c r="H690" s="191">
        <v>154.43</v>
      </c>
      <c r="I690" s="192"/>
      <c r="J690" s="191">
        <f>ROUND(I690*H690,0)</f>
        <v>0</v>
      </c>
      <c r="K690" s="189" t="s">
        <v>164</v>
      </c>
      <c r="L690" s="40"/>
      <c r="M690" s="193" t="s">
        <v>1</v>
      </c>
      <c r="N690" s="194" t="s">
        <v>41</v>
      </c>
      <c r="O690" s="72"/>
      <c r="P690" s="195">
        <f>O690*H690</f>
        <v>0</v>
      </c>
      <c r="Q690" s="195">
        <v>0</v>
      </c>
      <c r="R690" s="195">
        <f>Q690*H690</f>
        <v>0</v>
      </c>
      <c r="S690" s="195">
        <v>0</v>
      </c>
      <c r="T690" s="196">
        <f>S690*H690</f>
        <v>0</v>
      </c>
      <c r="U690" s="35"/>
      <c r="V690" s="35"/>
      <c r="W690" s="35"/>
      <c r="X690" s="35"/>
      <c r="Y690" s="35"/>
      <c r="Z690" s="35"/>
      <c r="AA690" s="35"/>
      <c r="AB690" s="35"/>
      <c r="AC690" s="35"/>
      <c r="AD690" s="35"/>
      <c r="AE690" s="35"/>
      <c r="AR690" s="197" t="s">
        <v>283</v>
      </c>
      <c r="AT690" s="197" t="s">
        <v>160</v>
      </c>
      <c r="AU690" s="197" t="s">
        <v>85</v>
      </c>
      <c r="AY690" s="18" t="s">
        <v>158</v>
      </c>
      <c r="BE690" s="198">
        <f>IF(N690="základní",J690,0)</f>
        <v>0</v>
      </c>
      <c r="BF690" s="198">
        <f>IF(N690="snížená",J690,0)</f>
        <v>0</v>
      </c>
      <c r="BG690" s="198">
        <f>IF(N690="zákl. přenesená",J690,0)</f>
        <v>0</v>
      </c>
      <c r="BH690" s="198">
        <f>IF(N690="sníž. přenesená",J690,0)</f>
        <v>0</v>
      </c>
      <c r="BI690" s="198">
        <f>IF(N690="nulová",J690,0)</f>
        <v>0</v>
      </c>
      <c r="BJ690" s="18" t="s">
        <v>8</v>
      </c>
      <c r="BK690" s="198">
        <f>ROUND(I690*H690,0)</f>
        <v>0</v>
      </c>
      <c r="BL690" s="18" t="s">
        <v>283</v>
      </c>
      <c r="BM690" s="197" t="s">
        <v>6963</v>
      </c>
    </row>
    <row r="691" spans="1:65" s="2" customFormat="1" ht="27">
      <c r="A691" s="35"/>
      <c r="B691" s="36"/>
      <c r="C691" s="37"/>
      <c r="D691" s="199" t="s">
        <v>167</v>
      </c>
      <c r="E691" s="37"/>
      <c r="F691" s="200" t="s">
        <v>980</v>
      </c>
      <c r="G691" s="37"/>
      <c r="H691" s="37"/>
      <c r="I691" s="201"/>
      <c r="J691" s="37"/>
      <c r="K691" s="37"/>
      <c r="L691" s="40"/>
      <c r="M691" s="202"/>
      <c r="N691" s="203"/>
      <c r="O691" s="72"/>
      <c r="P691" s="72"/>
      <c r="Q691" s="72"/>
      <c r="R691" s="72"/>
      <c r="S691" s="72"/>
      <c r="T691" s="73"/>
      <c r="U691" s="35"/>
      <c r="V691" s="35"/>
      <c r="W691" s="35"/>
      <c r="X691" s="35"/>
      <c r="Y691" s="35"/>
      <c r="Z691" s="35"/>
      <c r="AA691" s="35"/>
      <c r="AB691" s="35"/>
      <c r="AC691" s="35"/>
      <c r="AD691" s="35"/>
      <c r="AE691" s="35"/>
      <c r="AT691" s="18" t="s">
        <v>167</v>
      </c>
      <c r="AU691" s="18" t="s">
        <v>85</v>
      </c>
    </row>
    <row r="692" spans="1:65" s="14" customFormat="1" ht="11.25">
      <c r="B692" s="215"/>
      <c r="C692" s="216"/>
      <c r="D692" s="199" t="s">
        <v>169</v>
      </c>
      <c r="E692" s="217" t="s">
        <v>1</v>
      </c>
      <c r="F692" s="218" t="s">
        <v>261</v>
      </c>
      <c r="G692" s="216"/>
      <c r="H692" s="217" t="s">
        <v>1</v>
      </c>
      <c r="I692" s="219"/>
      <c r="J692" s="216"/>
      <c r="K692" s="216"/>
      <c r="L692" s="220"/>
      <c r="M692" s="221"/>
      <c r="N692" s="222"/>
      <c r="O692" s="222"/>
      <c r="P692" s="222"/>
      <c r="Q692" s="222"/>
      <c r="R692" s="222"/>
      <c r="S692" s="222"/>
      <c r="T692" s="223"/>
      <c r="AT692" s="224" t="s">
        <v>169</v>
      </c>
      <c r="AU692" s="224" t="s">
        <v>85</v>
      </c>
      <c r="AV692" s="14" t="s">
        <v>8</v>
      </c>
      <c r="AW692" s="14" t="s">
        <v>32</v>
      </c>
      <c r="AX692" s="14" t="s">
        <v>76</v>
      </c>
      <c r="AY692" s="224" t="s">
        <v>158</v>
      </c>
    </row>
    <row r="693" spans="1:65" s="13" customFormat="1" ht="11.25">
      <c r="B693" s="204"/>
      <c r="C693" s="205"/>
      <c r="D693" s="199" t="s">
        <v>169</v>
      </c>
      <c r="E693" s="206" t="s">
        <v>1</v>
      </c>
      <c r="F693" s="207" t="s">
        <v>6905</v>
      </c>
      <c r="G693" s="205"/>
      <c r="H693" s="208">
        <v>154.43</v>
      </c>
      <c r="I693" s="209"/>
      <c r="J693" s="205"/>
      <c r="K693" s="205"/>
      <c r="L693" s="210"/>
      <c r="M693" s="211"/>
      <c r="N693" s="212"/>
      <c r="O693" s="212"/>
      <c r="P693" s="212"/>
      <c r="Q693" s="212"/>
      <c r="R693" s="212"/>
      <c r="S693" s="212"/>
      <c r="T693" s="213"/>
      <c r="AT693" s="214" t="s">
        <v>169</v>
      </c>
      <c r="AU693" s="214" t="s">
        <v>85</v>
      </c>
      <c r="AV693" s="13" t="s">
        <v>85</v>
      </c>
      <c r="AW693" s="13" t="s">
        <v>32</v>
      </c>
      <c r="AX693" s="13" t="s">
        <v>8</v>
      </c>
      <c r="AY693" s="214" t="s">
        <v>158</v>
      </c>
    </row>
    <row r="694" spans="1:65" s="2" customFormat="1" ht="24">
      <c r="A694" s="35"/>
      <c r="B694" s="36"/>
      <c r="C694" s="247" t="s">
        <v>918</v>
      </c>
      <c r="D694" s="247" t="s">
        <v>250</v>
      </c>
      <c r="E694" s="248" t="s">
        <v>984</v>
      </c>
      <c r="F694" s="249" t="s">
        <v>985</v>
      </c>
      <c r="G694" s="250" t="s">
        <v>163</v>
      </c>
      <c r="H694" s="251">
        <v>177.59</v>
      </c>
      <c r="I694" s="252"/>
      <c r="J694" s="251">
        <f>ROUND(I694*H694,0)</f>
        <v>0</v>
      </c>
      <c r="K694" s="249" t="s">
        <v>164</v>
      </c>
      <c r="L694" s="253"/>
      <c r="M694" s="254" t="s">
        <v>1</v>
      </c>
      <c r="N694" s="255" t="s">
        <v>41</v>
      </c>
      <c r="O694" s="72"/>
      <c r="P694" s="195">
        <f>O694*H694</f>
        <v>0</v>
      </c>
      <c r="Q694" s="195">
        <v>6.4000000000000005E-4</v>
      </c>
      <c r="R694" s="195">
        <f>Q694*H694</f>
        <v>0.11365760000000001</v>
      </c>
      <c r="S694" s="195">
        <v>0</v>
      </c>
      <c r="T694" s="196">
        <f>S694*H694</f>
        <v>0</v>
      </c>
      <c r="U694" s="35"/>
      <c r="V694" s="35"/>
      <c r="W694" s="35"/>
      <c r="X694" s="35"/>
      <c r="Y694" s="35"/>
      <c r="Z694" s="35"/>
      <c r="AA694" s="35"/>
      <c r="AB694" s="35"/>
      <c r="AC694" s="35"/>
      <c r="AD694" s="35"/>
      <c r="AE694" s="35"/>
      <c r="AR694" s="197" t="s">
        <v>373</v>
      </c>
      <c r="AT694" s="197" t="s">
        <v>250</v>
      </c>
      <c r="AU694" s="197" t="s">
        <v>85</v>
      </c>
      <c r="AY694" s="18" t="s">
        <v>158</v>
      </c>
      <c r="BE694" s="198">
        <f>IF(N694="základní",J694,0)</f>
        <v>0</v>
      </c>
      <c r="BF694" s="198">
        <f>IF(N694="snížená",J694,0)</f>
        <v>0</v>
      </c>
      <c r="BG694" s="198">
        <f>IF(N694="zákl. přenesená",J694,0)</f>
        <v>0</v>
      </c>
      <c r="BH694" s="198">
        <f>IF(N694="sníž. přenesená",J694,0)</f>
        <v>0</v>
      </c>
      <c r="BI694" s="198">
        <f>IF(N694="nulová",J694,0)</f>
        <v>0</v>
      </c>
      <c r="BJ694" s="18" t="s">
        <v>8</v>
      </c>
      <c r="BK694" s="198">
        <f>ROUND(I694*H694,0)</f>
        <v>0</v>
      </c>
      <c r="BL694" s="18" t="s">
        <v>283</v>
      </c>
      <c r="BM694" s="197" t="s">
        <v>6964</v>
      </c>
    </row>
    <row r="695" spans="1:65" s="13" customFormat="1" ht="11.25">
      <c r="B695" s="204"/>
      <c r="C695" s="205"/>
      <c r="D695" s="199" t="s">
        <v>169</v>
      </c>
      <c r="E695" s="205"/>
      <c r="F695" s="207" t="s">
        <v>6965</v>
      </c>
      <c r="G695" s="205"/>
      <c r="H695" s="208">
        <v>177.59</v>
      </c>
      <c r="I695" s="209"/>
      <c r="J695" s="205"/>
      <c r="K695" s="205"/>
      <c r="L695" s="210"/>
      <c r="M695" s="211"/>
      <c r="N695" s="212"/>
      <c r="O695" s="212"/>
      <c r="P695" s="212"/>
      <c r="Q695" s="212"/>
      <c r="R695" s="212"/>
      <c r="S695" s="212"/>
      <c r="T695" s="213"/>
      <c r="AT695" s="214" t="s">
        <v>169</v>
      </c>
      <c r="AU695" s="214" t="s">
        <v>85</v>
      </c>
      <c r="AV695" s="13" t="s">
        <v>85</v>
      </c>
      <c r="AW695" s="13" t="s">
        <v>4</v>
      </c>
      <c r="AX695" s="13" t="s">
        <v>8</v>
      </c>
      <c r="AY695" s="214" t="s">
        <v>158</v>
      </c>
    </row>
    <row r="696" spans="1:65" s="2" customFormat="1" ht="24">
      <c r="A696" s="35"/>
      <c r="B696" s="36"/>
      <c r="C696" s="187" t="s">
        <v>923</v>
      </c>
      <c r="D696" s="187" t="s">
        <v>160</v>
      </c>
      <c r="E696" s="188" t="s">
        <v>990</v>
      </c>
      <c r="F696" s="189" t="s">
        <v>991</v>
      </c>
      <c r="G696" s="190" t="s">
        <v>163</v>
      </c>
      <c r="H696" s="191">
        <v>154.43</v>
      </c>
      <c r="I696" s="192"/>
      <c r="J696" s="191">
        <f>ROUND(I696*H696,0)</f>
        <v>0</v>
      </c>
      <c r="K696" s="189" t="s">
        <v>164</v>
      </c>
      <c r="L696" s="40"/>
      <c r="M696" s="193" t="s">
        <v>1</v>
      </c>
      <c r="N696" s="194" t="s">
        <v>41</v>
      </c>
      <c r="O696" s="72"/>
      <c r="P696" s="195">
        <f>O696*H696</f>
        <v>0</v>
      </c>
      <c r="Q696" s="195">
        <v>4.0000000000000002E-4</v>
      </c>
      <c r="R696" s="195">
        <f>Q696*H696</f>
        <v>6.1772000000000007E-2</v>
      </c>
      <c r="S696" s="195">
        <v>0</v>
      </c>
      <c r="T696" s="196">
        <f>S696*H696</f>
        <v>0</v>
      </c>
      <c r="U696" s="35"/>
      <c r="V696" s="35"/>
      <c r="W696" s="35"/>
      <c r="X696" s="35"/>
      <c r="Y696" s="35"/>
      <c r="Z696" s="35"/>
      <c r="AA696" s="35"/>
      <c r="AB696" s="35"/>
      <c r="AC696" s="35"/>
      <c r="AD696" s="35"/>
      <c r="AE696" s="35"/>
      <c r="AR696" s="197" t="s">
        <v>283</v>
      </c>
      <c r="AT696" s="197" t="s">
        <v>160</v>
      </c>
      <c r="AU696" s="197" t="s">
        <v>85</v>
      </c>
      <c r="AY696" s="18" t="s">
        <v>158</v>
      </c>
      <c r="BE696" s="198">
        <f>IF(N696="základní",J696,0)</f>
        <v>0</v>
      </c>
      <c r="BF696" s="198">
        <f>IF(N696="snížená",J696,0)</f>
        <v>0</v>
      </c>
      <c r="BG696" s="198">
        <f>IF(N696="zákl. přenesená",J696,0)</f>
        <v>0</v>
      </c>
      <c r="BH696" s="198">
        <f>IF(N696="sníž. přenesená",J696,0)</f>
        <v>0</v>
      </c>
      <c r="BI696" s="198">
        <f>IF(N696="nulová",J696,0)</f>
        <v>0</v>
      </c>
      <c r="BJ696" s="18" t="s">
        <v>8</v>
      </c>
      <c r="BK696" s="198">
        <f>ROUND(I696*H696,0)</f>
        <v>0</v>
      </c>
      <c r="BL696" s="18" t="s">
        <v>283</v>
      </c>
      <c r="BM696" s="197" t="s">
        <v>6966</v>
      </c>
    </row>
    <row r="697" spans="1:65" s="2" customFormat="1" ht="27">
      <c r="A697" s="35"/>
      <c r="B697" s="36"/>
      <c r="C697" s="37"/>
      <c r="D697" s="199" t="s">
        <v>167</v>
      </c>
      <c r="E697" s="37"/>
      <c r="F697" s="200" t="s">
        <v>993</v>
      </c>
      <c r="G697" s="37"/>
      <c r="H697" s="37"/>
      <c r="I697" s="201"/>
      <c r="J697" s="37"/>
      <c r="K697" s="37"/>
      <c r="L697" s="40"/>
      <c r="M697" s="202"/>
      <c r="N697" s="203"/>
      <c r="O697" s="72"/>
      <c r="P697" s="72"/>
      <c r="Q697" s="72"/>
      <c r="R697" s="72"/>
      <c r="S697" s="72"/>
      <c r="T697" s="73"/>
      <c r="U697" s="35"/>
      <c r="V697" s="35"/>
      <c r="W697" s="35"/>
      <c r="X697" s="35"/>
      <c r="Y697" s="35"/>
      <c r="Z697" s="35"/>
      <c r="AA697" s="35"/>
      <c r="AB697" s="35"/>
      <c r="AC697" s="35"/>
      <c r="AD697" s="35"/>
      <c r="AE697" s="35"/>
      <c r="AT697" s="18" t="s">
        <v>167</v>
      </c>
      <c r="AU697" s="18" t="s">
        <v>85</v>
      </c>
    </row>
    <row r="698" spans="1:65" s="14" customFormat="1" ht="11.25">
      <c r="B698" s="215"/>
      <c r="C698" s="216"/>
      <c r="D698" s="199" t="s">
        <v>169</v>
      </c>
      <c r="E698" s="217" t="s">
        <v>1</v>
      </c>
      <c r="F698" s="218" t="s">
        <v>261</v>
      </c>
      <c r="G698" s="216"/>
      <c r="H698" s="217" t="s">
        <v>1</v>
      </c>
      <c r="I698" s="219"/>
      <c r="J698" s="216"/>
      <c r="K698" s="216"/>
      <c r="L698" s="220"/>
      <c r="M698" s="221"/>
      <c r="N698" s="222"/>
      <c r="O698" s="222"/>
      <c r="P698" s="222"/>
      <c r="Q698" s="222"/>
      <c r="R698" s="222"/>
      <c r="S698" s="222"/>
      <c r="T698" s="223"/>
      <c r="AT698" s="224" t="s">
        <v>169</v>
      </c>
      <c r="AU698" s="224" t="s">
        <v>85</v>
      </c>
      <c r="AV698" s="14" t="s">
        <v>8</v>
      </c>
      <c r="AW698" s="14" t="s">
        <v>32</v>
      </c>
      <c r="AX698" s="14" t="s">
        <v>76</v>
      </c>
      <c r="AY698" s="224" t="s">
        <v>158</v>
      </c>
    </row>
    <row r="699" spans="1:65" s="13" customFormat="1" ht="11.25">
      <c r="B699" s="204"/>
      <c r="C699" s="205"/>
      <c r="D699" s="199" t="s">
        <v>169</v>
      </c>
      <c r="E699" s="206" t="s">
        <v>1</v>
      </c>
      <c r="F699" s="207" t="s">
        <v>6905</v>
      </c>
      <c r="G699" s="205"/>
      <c r="H699" s="208">
        <v>154.43</v>
      </c>
      <c r="I699" s="209"/>
      <c r="J699" s="205"/>
      <c r="K699" s="205"/>
      <c r="L699" s="210"/>
      <c r="M699" s="211"/>
      <c r="N699" s="212"/>
      <c r="O699" s="212"/>
      <c r="P699" s="212"/>
      <c r="Q699" s="212"/>
      <c r="R699" s="212"/>
      <c r="S699" s="212"/>
      <c r="T699" s="213"/>
      <c r="AT699" s="214" t="s">
        <v>169</v>
      </c>
      <c r="AU699" s="214" t="s">
        <v>85</v>
      </c>
      <c r="AV699" s="13" t="s">
        <v>85</v>
      </c>
      <c r="AW699" s="13" t="s">
        <v>32</v>
      </c>
      <c r="AX699" s="13" t="s">
        <v>8</v>
      </c>
      <c r="AY699" s="214" t="s">
        <v>158</v>
      </c>
    </row>
    <row r="700" spans="1:65" s="2" customFormat="1" ht="55.5" customHeight="1">
      <c r="A700" s="35"/>
      <c r="B700" s="36"/>
      <c r="C700" s="247" t="s">
        <v>927</v>
      </c>
      <c r="D700" s="247" t="s">
        <v>250</v>
      </c>
      <c r="E700" s="248" t="s">
        <v>995</v>
      </c>
      <c r="F700" s="249" t="s">
        <v>996</v>
      </c>
      <c r="G700" s="250" t="s">
        <v>163</v>
      </c>
      <c r="H700" s="251">
        <v>177.59</v>
      </c>
      <c r="I700" s="252"/>
      <c r="J700" s="251">
        <f>ROUND(I700*H700,0)</f>
        <v>0</v>
      </c>
      <c r="K700" s="249" t="s">
        <v>164</v>
      </c>
      <c r="L700" s="253"/>
      <c r="M700" s="254" t="s">
        <v>1</v>
      </c>
      <c r="N700" s="255" t="s">
        <v>41</v>
      </c>
      <c r="O700" s="72"/>
      <c r="P700" s="195">
        <f>O700*H700</f>
        <v>0</v>
      </c>
      <c r="Q700" s="195">
        <v>2.3E-3</v>
      </c>
      <c r="R700" s="195">
        <f>Q700*H700</f>
        <v>0.40845700000000001</v>
      </c>
      <c r="S700" s="195">
        <v>0</v>
      </c>
      <c r="T700" s="196">
        <f>S700*H700</f>
        <v>0</v>
      </c>
      <c r="U700" s="35"/>
      <c r="V700" s="35"/>
      <c r="W700" s="35"/>
      <c r="X700" s="35"/>
      <c r="Y700" s="35"/>
      <c r="Z700" s="35"/>
      <c r="AA700" s="35"/>
      <c r="AB700" s="35"/>
      <c r="AC700" s="35"/>
      <c r="AD700" s="35"/>
      <c r="AE700" s="35"/>
      <c r="AR700" s="197" t="s">
        <v>373</v>
      </c>
      <c r="AT700" s="197" t="s">
        <v>250</v>
      </c>
      <c r="AU700" s="197" t="s">
        <v>85</v>
      </c>
      <c r="AY700" s="18" t="s">
        <v>158</v>
      </c>
      <c r="BE700" s="198">
        <f>IF(N700="základní",J700,0)</f>
        <v>0</v>
      </c>
      <c r="BF700" s="198">
        <f>IF(N700="snížená",J700,0)</f>
        <v>0</v>
      </c>
      <c r="BG700" s="198">
        <f>IF(N700="zákl. přenesená",J700,0)</f>
        <v>0</v>
      </c>
      <c r="BH700" s="198">
        <f>IF(N700="sníž. přenesená",J700,0)</f>
        <v>0</v>
      </c>
      <c r="BI700" s="198">
        <f>IF(N700="nulová",J700,0)</f>
        <v>0</v>
      </c>
      <c r="BJ700" s="18" t="s">
        <v>8</v>
      </c>
      <c r="BK700" s="198">
        <f>ROUND(I700*H700,0)</f>
        <v>0</v>
      </c>
      <c r="BL700" s="18" t="s">
        <v>283</v>
      </c>
      <c r="BM700" s="197" t="s">
        <v>6967</v>
      </c>
    </row>
    <row r="701" spans="1:65" s="13" customFormat="1" ht="11.25">
      <c r="B701" s="204"/>
      <c r="C701" s="205"/>
      <c r="D701" s="199" t="s">
        <v>169</v>
      </c>
      <c r="E701" s="205"/>
      <c r="F701" s="207" t="s">
        <v>6965</v>
      </c>
      <c r="G701" s="205"/>
      <c r="H701" s="208">
        <v>177.59</v>
      </c>
      <c r="I701" s="209"/>
      <c r="J701" s="205"/>
      <c r="K701" s="205"/>
      <c r="L701" s="210"/>
      <c r="M701" s="211"/>
      <c r="N701" s="212"/>
      <c r="O701" s="212"/>
      <c r="P701" s="212"/>
      <c r="Q701" s="212"/>
      <c r="R701" s="212"/>
      <c r="S701" s="212"/>
      <c r="T701" s="213"/>
      <c r="AT701" s="214" t="s">
        <v>169</v>
      </c>
      <c r="AU701" s="214" t="s">
        <v>85</v>
      </c>
      <c r="AV701" s="13" t="s">
        <v>85</v>
      </c>
      <c r="AW701" s="13" t="s">
        <v>4</v>
      </c>
      <c r="AX701" s="13" t="s">
        <v>8</v>
      </c>
      <c r="AY701" s="214" t="s">
        <v>158</v>
      </c>
    </row>
    <row r="702" spans="1:65" s="2" customFormat="1" ht="24">
      <c r="A702" s="35"/>
      <c r="B702" s="36"/>
      <c r="C702" s="247" t="s">
        <v>938</v>
      </c>
      <c r="D702" s="247" t="s">
        <v>250</v>
      </c>
      <c r="E702" s="248" t="s">
        <v>335</v>
      </c>
      <c r="F702" s="249" t="s">
        <v>336</v>
      </c>
      <c r="G702" s="250" t="s">
        <v>163</v>
      </c>
      <c r="H702" s="251">
        <v>162.15</v>
      </c>
      <c r="I702" s="252"/>
      <c r="J702" s="251">
        <f>ROUND(I702*H702,0)</f>
        <v>0</v>
      </c>
      <c r="K702" s="249" t="s">
        <v>164</v>
      </c>
      <c r="L702" s="253"/>
      <c r="M702" s="254" t="s">
        <v>1</v>
      </c>
      <c r="N702" s="255" t="s">
        <v>41</v>
      </c>
      <c r="O702" s="72"/>
      <c r="P702" s="195">
        <f>O702*H702</f>
        <v>0</v>
      </c>
      <c r="Q702" s="195">
        <v>1.2999999999999999E-4</v>
      </c>
      <c r="R702" s="195">
        <f>Q702*H702</f>
        <v>2.1079499999999998E-2</v>
      </c>
      <c r="S702" s="195">
        <v>0</v>
      </c>
      <c r="T702" s="196">
        <f>S702*H702</f>
        <v>0</v>
      </c>
      <c r="U702" s="35"/>
      <c r="V702" s="35"/>
      <c r="W702" s="35"/>
      <c r="X702" s="35"/>
      <c r="Y702" s="35"/>
      <c r="Z702" s="35"/>
      <c r="AA702" s="35"/>
      <c r="AB702" s="35"/>
      <c r="AC702" s="35"/>
      <c r="AD702" s="35"/>
      <c r="AE702" s="35"/>
      <c r="AR702" s="197" t="s">
        <v>373</v>
      </c>
      <c r="AT702" s="197" t="s">
        <v>250</v>
      </c>
      <c r="AU702" s="197" t="s">
        <v>85</v>
      </c>
      <c r="AY702" s="18" t="s">
        <v>158</v>
      </c>
      <c r="BE702" s="198">
        <f>IF(N702="základní",J702,0)</f>
        <v>0</v>
      </c>
      <c r="BF702" s="198">
        <f>IF(N702="snížená",J702,0)</f>
        <v>0</v>
      </c>
      <c r="BG702" s="198">
        <f>IF(N702="zákl. přenesená",J702,0)</f>
        <v>0</v>
      </c>
      <c r="BH702" s="198">
        <f>IF(N702="sníž. přenesená",J702,0)</f>
        <v>0</v>
      </c>
      <c r="BI702" s="198">
        <f>IF(N702="nulová",J702,0)</f>
        <v>0</v>
      </c>
      <c r="BJ702" s="18" t="s">
        <v>8</v>
      </c>
      <c r="BK702" s="198">
        <f>ROUND(I702*H702,0)</f>
        <v>0</v>
      </c>
      <c r="BL702" s="18" t="s">
        <v>283</v>
      </c>
      <c r="BM702" s="197" t="s">
        <v>6968</v>
      </c>
    </row>
    <row r="703" spans="1:65" s="13" customFormat="1" ht="11.25">
      <c r="B703" s="204"/>
      <c r="C703" s="205"/>
      <c r="D703" s="199" t="s">
        <v>169</v>
      </c>
      <c r="E703" s="206" t="s">
        <v>1</v>
      </c>
      <c r="F703" s="207" t="s">
        <v>6969</v>
      </c>
      <c r="G703" s="205"/>
      <c r="H703" s="208">
        <v>154.43</v>
      </c>
      <c r="I703" s="209"/>
      <c r="J703" s="205"/>
      <c r="K703" s="205"/>
      <c r="L703" s="210"/>
      <c r="M703" s="211"/>
      <c r="N703" s="212"/>
      <c r="O703" s="212"/>
      <c r="P703" s="212"/>
      <c r="Q703" s="212"/>
      <c r="R703" s="212"/>
      <c r="S703" s="212"/>
      <c r="T703" s="213"/>
      <c r="AT703" s="214" t="s">
        <v>169</v>
      </c>
      <c r="AU703" s="214" t="s">
        <v>85</v>
      </c>
      <c r="AV703" s="13" t="s">
        <v>85</v>
      </c>
      <c r="AW703" s="13" t="s">
        <v>32</v>
      </c>
      <c r="AX703" s="13" t="s">
        <v>8</v>
      </c>
      <c r="AY703" s="214" t="s">
        <v>158</v>
      </c>
    </row>
    <row r="704" spans="1:65" s="13" customFormat="1" ht="11.25">
      <c r="B704" s="204"/>
      <c r="C704" s="205"/>
      <c r="D704" s="199" t="s">
        <v>169</v>
      </c>
      <c r="E704" s="205"/>
      <c r="F704" s="207" t="s">
        <v>6970</v>
      </c>
      <c r="G704" s="205"/>
      <c r="H704" s="208">
        <v>162.15</v>
      </c>
      <c r="I704" s="209"/>
      <c r="J704" s="205"/>
      <c r="K704" s="205"/>
      <c r="L704" s="210"/>
      <c r="M704" s="211"/>
      <c r="N704" s="212"/>
      <c r="O704" s="212"/>
      <c r="P704" s="212"/>
      <c r="Q704" s="212"/>
      <c r="R704" s="212"/>
      <c r="S704" s="212"/>
      <c r="T704" s="213"/>
      <c r="AT704" s="214" t="s">
        <v>169</v>
      </c>
      <c r="AU704" s="214" t="s">
        <v>85</v>
      </c>
      <c r="AV704" s="13" t="s">
        <v>85</v>
      </c>
      <c r="AW704" s="13" t="s">
        <v>4</v>
      </c>
      <c r="AX704" s="13" t="s">
        <v>8</v>
      </c>
      <c r="AY704" s="214" t="s">
        <v>158</v>
      </c>
    </row>
    <row r="705" spans="1:65" s="2" customFormat="1" ht="48">
      <c r="A705" s="35"/>
      <c r="B705" s="36"/>
      <c r="C705" s="187" t="s">
        <v>945</v>
      </c>
      <c r="D705" s="187" t="s">
        <v>160</v>
      </c>
      <c r="E705" s="188" t="s">
        <v>1009</v>
      </c>
      <c r="F705" s="189" t="s">
        <v>1010</v>
      </c>
      <c r="G705" s="190" t="s">
        <v>1011</v>
      </c>
      <c r="H705" s="192"/>
      <c r="I705" s="192"/>
      <c r="J705" s="191">
        <f>ROUND(I705*H705,0)</f>
        <v>0</v>
      </c>
      <c r="K705" s="189" t="s">
        <v>164</v>
      </c>
      <c r="L705" s="40"/>
      <c r="M705" s="193" t="s">
        <v>1</v>
      </c>
      <c r="N705" s="194" t="s">
        <v>41</v>
      </c>
      <c r="O705" s="72"/>
      <c r="P705" s="195">
        <f>O705*H705</f>
        <v>0</v>
      </c>
      <c r="Q705" s="195">
        <v>0</v>
      </c>
      <c r="R705" s="195">
        <f>Q705*H705</f>
        <v>0</v>
      </c>
      <c r="S705" s="195">
        <v>0</v>
      </c>
      <c r="T705" s="196">
        <f>S705*H705</f>
        <v>0</v>
      </c>
      <c r="U705" s="35"/>
      <c r="V705" s="35"/>
      <c r="W705" s="35"/>
      <c r="X705" s="35"/>
      <c r="Y705" s="35"/>
      <c r="Z705" s="35"/>
      <c r="AA705" s="35"/>
      <c r="AB705" s="35"/>
      <c r="AC705" s="35"/>
      <c r="AD705" s="35"/>
      <c r="AE705" s="35"/>
      <c r="AR705" s="197" t="s">
        <v>283</v>
      </c>
      <c r="AT705" s="197" t="s">
        <v>160</v>
      </c>
      <c r="AU705" s="197" t="s">
        <v>85</v>
      </c>
      <c r="AY705" s="18" t="s">
        <v>158</v>
      </c>
      <c r="BE705" s="198">
        <f>IF(N705="základní",J705,0)</f>
        <v>0</v>
      </c>
      <c r="BF705" s="198">
        <f>IF(N705="snížená",J705,0)</f>
        <v>0</v>
      </c>
      <c r="BG705" s="198">
        <f>IF(N705="zákl. přenesená",J705,0)</f>
        <v>0</v>
      </c>
      <c r="BH705" s="198">
        <f>IF(N705="sníž. přenesená",J705,0)</f>
        <v>0</v>
      </c>
      <c r="BI705" s="198">
        <f>IF(N705="nulová",J705,0)</f>
        <v>0</v>
      </c>
      <c r="BJ705" s="18" t="s">
        <v>8</v>
      </c>
      <c r="BK705" s="198">
        <f>ROUND(I705*H705,0)</f>
        <v>0</v>
      </c>
      <c r="BL705" s="18" t="s">
        <v>283</v>
      </c>
      <c r="BM705" s="197" t="s">
        <v>6971</v>
      </c>
    </row>
    <row r="706" spans="1:65" s="2" customFormat="1" ht="99">
      <c r="A706" s="35"/>
      <c r="B706" s="36"/>
      <c r="C706" s="37"/>
      <c r="D706" s="199" t="s">
        <v>167</v>
      </c>
      <c r="E706" s="37"/>
      <c r="F706" s="200" t="s">
        <v>1013</v>
      </c>
      <c r="G706" s="37"/>
      <c r="H706" s="37"/>
      <c r="I706" s="201"/>
      <c r="J706" s="37"/>
      <c r="K706" s="37"/>
      <c r="L706" s="40"/>
      <c r="M706" s="202"/>
      <c r="N706" s="203"/>
      <c r="O706" s="72"/>
      <c r="P706" s="72"/>
      <c r="Q706" s="72"/>
      <c r="R706" s="72"/>
      <c r="S706" s="72"/>
      <c r="T706" s="73"/>
      <c r="U706" s="35"/>
      <c r="V706" s="35"/>
      <c r="W706" s="35"/>
      <c r="X706" s="35"/>
      <c r="Y706" s="35"/>
      <c r="Z706" s="35"/>
      <c r="AA706" s="35"/>
      <c r="AB706" s="35"/>
      <c r="AC706" s="35"/>
      <c r="AD706" s="35"/>
      <c r="AE706" s="35"/>
      <c r="AT706" s="18" t="s">
        <v>167</v>
      </c>
      <c r="AU706" s="18" t="s">
        <v>85</v>
      </c>
    </row>
    <row r="707" spans="1:65" s="12" customFormat="1" ht="22.9" customHeight="1">
      <c r="B707" s="171"/>
      <c r="C707" s="172"/>
      <c r="D707" s="173" t="s">
        <v>75</v>
      </c>
      <c r="E707" s="185" t="s">
        <v>1014</v>
      </c>
      <c r="F707" s="185" t="s">
        <v>1015</v>
      </c>
      <c r="G707" s="172"/>
      <c r="H707" s="172"/>
      <c r="I707" s="175"/>
      <c r="J707" s="186">
        <f>BK707</f>
        <v>0</v>
      </c>
      <c r="K707" s="172"/>
      <c r="L707" s="177"/>
      <c r="M707" s="178"/>
      <c r="N707" s="179"/>
      <c r="O707" s="179"/>
      <c r="P707" s="180">
        <f>SUM(P708:P724)</f>
        <v>0</v>
      </c>
      <c r="Q707" s="179"/>
      <c r="R707" s="180">
        <f>SUM(R708:R724)</f>
        <v>3.5716074000000004</v>
      </c>
      <c r="S707" s="179"/>
      <c r="T707" s="181">
        <f>SUM(T708:T724)</f>
        <v>0</v>
      </c>
      <c r="AR707" s="182" t="s">
        <v>85</v>
      </c>
      <c r="AT707" s="183" t="s">
        <v>75</v>
      </c>
      <c r="AU707" s="183" t="s">
        <v>8</v>
      </c>
      <c r="AY707" s="182" t="s">
        <v>158</v>
      </c>
      <c r="BK707" s="184">
        <f>SUM(BK708:BK724)</f>
        <v>0</v>
      </c>
    </row>
    <row r="708" spans="1:65" s="2" customFormat="1" ht="36">
      <c r="A708" s="35"/>
      <c r="B708" s="36"/>
      <c r="C708" s="187" t="s">
        <v>954</v>
      </c>
      <c r="D708" s="187" t="s">
        <v>160</v>
      </c>
      <c r="E708" s="188" t="s">
        <v>1022</v>
      </c>
      <c r="F708" s="189" t="s">
        <v>1023</v>
      </c>
      <c r="G708" s="190" t="s">
        <v>163</v>
      </c>
      <c r="H708" s="191">
        <v>434.03</v>
      </c>
      <c r="I708" s="192"/>
      <c r="J708" s="191">
        <f>ROUND(I708*H708,0)</f>
        <v>0</v>
      </c>
      <c r="K708" s="189" t="s">
        <v>164</v>
      </c>
      <c r="L708" s="40"/>
      <c r="M708" s="193" t="s">
        <v>1</v>
      </c>
      <c r="N708" s="194" t="s">
        <v>41</v>
      </c>
      <c r="O708" s="72"/>
      <c r="P708" s="195">
        <f>O708*H708</f>
        <v>0</v>
      </c>
      <c r="Q708" s="195">
        <v>0</v>
      </c>
      <c r="R708" s="195">
        <f>Q708*H708</f>
        <v>0</v>
      </c>
      <c r="S708" s="195">
        <v>0</v>
      </c>
      <c r="T708" s="196">
        <f>S708*H708</f>
        <v>0</v>
      </c>
      <c r="U708" s="35"/>
      <c r="V708" s="35"/>
      <c r="W708" s="35"/>
      <c r="X708" s="35"/>
      <c r="Y708" s="35"/>
      <c r="Z708" s="35"/>
      <c r="AA708" s="35"/>
      <c r="AB708" s="35"/>
      <c r="AC708" s="35"/>
      <c r="AD708" s="35"/>
      <c r="AE708" s="35"/>
      <c r="AR708" s="197" t="s">
        <v>283</v>
      </c>
      <c r="AT708" s="197" t="s">
        <v>160</v>
      </c>
      <c r="AU708" s="197" t="s">
        <v>85</v>
      </c>
      <c r="AY708" s="18" t="s">
        <v>158</v>
      </c>
      <c r="BE708" s="198">
        <f>IF(N708="základní",J708,0)</f>
        <v>0</v>
      </c>
      <c r="BF708" s="198">
        <f>IF(N708="snížená",J708,0)</f>
        <v>0</v>
      </c>
      <c r="BG708" s="198">
        <f>IF(N708="zákl. přenesená",J708,0)</f>
        <v>0</v>
      </c>
      <c r="BH708" s="198">
        <f>IF(N708="sníž. přenesená",J708,0)</f>
        <v>0</v>
      </c>
      <c r="BI708" s="198">
        <f>IF(N708="nulová",J708,0)</f>
        <v>0</v>
      </c>
      <c r="BJ708" s="18" t="s">
        <v>8</v>
      </c>
      <c r="BK708" s="198">
        <f>ROUND(I708*H708,0)</f>
        <v>0</v>
      </c>
      <c r="BL708" s="18" t="s">
        <v>283</v>
      </c>
      <c r="BM708" s="197" t="s">
        <v>6972</v>
      </c>
    </row>
    <row r="709" spans="1:65" s="2" customFormat="1" ht="54">
      <c r="A709" s="35"/>
      <c r="B709" s="36"/>
      <c r="C709" s="37"/>
      <c r="D709" s="199" t="s">
        <v>167</v>
      </c>
      <c r="E709" s="37"/>
      <c r="F709" s="200" t="s">
        <v>1025</v>
      </c>
      <c r="G709" s="37"/>
      <c r="H709" s="37"/>
      <c r="I709" s="201"/>
      <c r="J709" s="37"/>
      <c r="K709" s="37"/>
      <c r="L709" s="40"/>
      <c r="M709" s="202"/>
      <c r="N709" s="203"/>
      <c r="O709" s="72"/>
      <c r="P709" s="72"/>
      <c r="Q709" s="72"/>
      <c r="R709" s="72"/>
      <c r="S709" s="72"/>
      <c r="T709" s="73"/>
      <c r="U709" s="35"/>
      <c r="V709" s="35"/>
      <c r="W709" s="35"/>
      <c r="X709" s="35"/>
      <c r="Y709" s="35"/>
      <c r="Z709" s="35"/>
      <c r="AA709" s="35"/>
      <c r="AB709" s="35"/>
      <c r="AC709" s="35"/>
      <c r="AD709" s="35"/>
      <c r="AE709" s="35"/>
      <c r="AT709" s="18" t="s">
        <v>167</v>
      </c>
      <c r="AU709" s="18" t="s">
        <v>85</v>
      </c>
    </row>
    <row r="710" spans="1:65" s="13" customFormat="1" ht="11.25">
      <c r="B710" s="204"/>
      <c r="C710" s="205"/>
      <c r="D710" s="199" t="s">
        <v>169</v>
      </c>
      <c r="E710" s="206" t="s">
        <v>1</v>
      </c>
      <c r="F710" s="207" t="s">
        <v>6935</v>
      </c>
      <c r="G710" s="205"/>
      <c r="H710" s="208">
        <v>434.03</v>
      </c>
      <c r="I710" s="209"/>
      <c r="J710" s="205"/>
      <c r="K710" s="205"/>
      <c r="L710" s="210"/>
      <c r="M710" s="211"/>
      <c r="N710" s="212"/>
      <c r="O710" s="212"/>
      <c r="P710" s="212"/>
      <c r="Q710" s="212"/>
      <c r="R710" s="212"/>
      <c r="S710" s="212"/>
      <c r="T710" s="213"/>
      <c r="AT710" s="214" t="s">
        <v>169</v>
      </c>
      <c r="AU710" s="214" t="s">
        <v>85</v>
      </c>
      <c r="AV710" s="13" t="s">
        <v>85</v>
      </c>
      <c r="AW710" s="13" t="s">
        <v>32</v>
      </c>
      <c r="AX710" s="13" t="s">
        <v>8</v>
      </c>
      <c r="AY710" s="214" t="s">
        <v>158</v>
      </c>
    </row>
    <row r="711" spans="1:65" s="2" customFormat="1" ht="24">
      <c r="A711" s="35"/>
      <c r="B711" s="36"/>
      <c r="C711" s="247" t="s">
        <v>960</v>
      </c>
      <c r="D711" s="247" t="s">
        <v>250</v>
      </c>
      <c r="E711" s="248" t="s">
        <v>296</v>
      </c>
      <c r="F711" s="249" t="s">
        <v>297</v>
      </c>
      <c r="G711" s="250" t="s">
        <v>163</v>
      </c>
      <c r="H711" s="251">
        <v>455.73</v>
      </c>
      <c r="I711" s="252"/>
      <c r="J711" s="251">
        <f>ROUND(I711*H711,0)</f>
        <v>0</v>
      </c>
      <c r="K711" s="249" t="s">
        <v>164</v>
      </c>
      <c r="L711" s="253"/>
      <c r="M711" s="254" t="s">
        <v>1</v>
      </c>
      <c r="N711" s="255" t="s">
        <v>41</v>
      </c>
      <c r="O711" s="72"/>
      <c r="P711" s="195">
        <f>O711*H711</f>
        <v>0</v>
      </c>
      <c r="Q711" s="195">
        <v>1.8000000000000001E-4</v>
      </c>
      <c r="R711" s="195">
        <f>Q711*H711</f>
        <v>8.2031400000000004E-2</v>
      </c>
      <c r="S711" s="195">
        <v>0</v>
      </c>
      <c r="T711" s="196">
        <f>S711*H711</f>
        <v>0</v>
      </c>
      <c r="U711" s="35"/>
      <c r="V711" s="35"/>
      <c r="W711" s="35"/>
      <c r="X711" s="35"/>
      <c r="Y711" s="35"/>
      <c r="Z711" s="35"/>
      <c r="AA711" s="35"/>
      <c r="AB711" s="35"/>
      <c r="AC711" s="35"/>
      <c r="AD711" s="35"/>
      <c r="AE711" s="35"/>
      <c r="AR711" s="197" t="s">
        <v>373</v>
      </c>
      <c r="AT711" s="197" t="s">
        <v>250</v>
      </c>
      <c r="AU711" s="197" t="s">
        <v>85</v>
      </c>
      <c r="AY711" s="18" t="s">
        <v>158</v>
      </c>
      <c r="BE711" s="198">
        <f>IF(N711="základní",J711,0)</f>
        <v>0</v>
      </c>
      <c r="BF711" s="198">
        <f>IF(N711="snížená",J711,0)</f>
        <v>0</v>
      </c>
      <c r="BG711" s="198">
        <f>IF(N711="zákl. přenesená",J711,0)</f>
        <v>0</v>
      </c>
      <c r="BH711" s="198">
        <f>IF(N711="sníž. přenesená",J711,0)</f>
        <v>0</v>
      </c>
      <c r="BI711" s="198">
        <f>IF(N711="nulová",J711,0)</f>
        <v>0</v>
      </c>
      <c r="BJ711" s="18" t="s">
        <v>8</v>
      </c>
      <c r="BK711" s="198">
        <f>ROUND(I711*H711,0)</f>
        <v>0</v>
      </c>
      <c r="BL711" s="18" t="s">
        <v>283</v>
      </c>
      <c r="BM711" s="197" t="s">
        <v>6973</v>
      </c>
    </row>
    <row r="712" spans="1:65" s="13" customFormat="1" ht="11.25">
      <c r="B712" s="204"/>
      <c r="C712" s="205"/>
      <c r="D712" s="199" t="s">
        <v>169</v>
      </c>
      <c r="E712" s="205"/>
      <c r="F712" s="207" t="s">
        <v>6974</v>
      </c>
      <c r="G712" s="205"/>
      <c r="H712" s="208">
        <v>455.73</v>
      </c>
      <c r="I712" s="209"/>
      <c r="J712" s="205"/>
      <c r="K712" s="205"/>
      <c r="L712" s="210"/>
      <c r="M712" s="211"/>
      <c r="N712" s="212"/>
      <c r="O712" s="212"/>
      <c r="P712" s="212"/>
      <c r="Q712" s="212"/>
      <c r="R712" s="212"/>
      <c r="S712" s="212"/>
      <c r="T712" s="213"/>
      <c r="AT712" s="214" t="s">
        <v>169</v>
      </c>
      <c r="AU712" s="214" t="s">
        <v>85</v>
      </c>
      <c r="AV712" s="13" t="s">
        <v>85</v>
      </c>
      <c r="AW712" s="13" t="s">
        <v>4</v>
      </c>
      <c r="AX712" s="13" t="s">
        <v>8</v>
      </c>
      <c r="AY712" s="214" t="s">
        <v>158</v>
      </c>
    </row>
    <row r="713" spans="1:65" s="2" customFormat="1" ht="16.5" customHeight="1">
      <c r="A713" s="35"/>
      <c r="B713" s="36"/>
      <c r="C713" s="247" t="s">
        <v>966</v>
      </c>
      <c r="D713" s="247" t="s">
        <v>250</v>
      </c>
      <c r="E713" s="248" t="s">
        <v>1031</v>
      </c>
      <c r="F713" s="249" t="s">
        <v>1032</v>
      </c>
      <c r="G713" s="250" t="s">
        <v>163</v>
      </c>
      <c r="H713" s="251">
        <v>499.13</v>
      </c>
      <c r="I713" s="252"/>
      <c r="J713" s="251">
        <f>ROUND(I713*H713,0)</f>
        <v>0</v>
      </c>
      <c r="K713" s="249" t="s">
        <v>1</v>
      </c>
      <c r="L713" s="253"/>
      <c r="M713" s="254" t="s">
        <v>1</v>
      </c>
      <c r="N713" s="255" t="s">
        <v>41</v>
      </c>
      <c r="O713" s="72"/>
      <c r="P713" s="195">
        <f>O713*H713</f>
        <v>0</v>
      </c>
      <c r="Q713" s="195">
        <v>3.3999999999999998E-3</v>
      </c>
      <c r="R713" s="195">
        <f>Q713*H713</f>
        <v>1.6970419999999999</v>
      </c>
      <c r="S713" s="195">
        <v>0</v>
      </c>
      <c r="T713" s="196">
        <f>S713*H713</f>
        <v>0</v>
      </c>
      <c r="U713" s="35"/>
      <c r="V713" s="35"/>
      <c r="W713" s="35"/>
      <c r="X713" s="35"/>
      <c r="Y713" s="35"/>
      <c r="Z713" s="35"/>
      <c r="AA713" s="35"/>
      <c r="AB713" s="35"/>
      <c r="AC713" s="35"/>
      <c r="AD713" s="35"/>
      <c r="AE713" s="35"/>
      <c r="AR713" s="197" t="s">
        <v>373</v>
      </c>
      <c r="AT713" s="197" t="s">
        <v>250</v>
      </c>
      <c r="AU713" s="197" t="s">
        <v>85</v>
      </c>
      <c r="AY713" s="18" t="s">
        <v>158</v>
      </c>
      <c r="BE713" s="198">
        <f>IF(N713="základní",J713,0)</f>
        <v>0</v>
      </c>
      <c r="BF713" s="198">
        <f>IF(N713="snížená",J713,0)</f>
        <v>0</v>
      </c>
      <c r="BG713" s="198">
        <f>IF(N713="zákl. přenesená",J713,0)</f>
        <v>0</v>
      </c>
      <c r="BH713" s="198">
        <f>IF(N713="sníž. přenesená",J713,0)</f>
        <v>0</v>
      </c>
      <c r="BI713" s="198">
        <f>IF(N713="nulová",J713,0)</f>
        <v>0</v>
      </c>
      <c r="BJ713" s="18" t="s">
        <v>8</v>
      </c>
      <c r="BK713" s="198">
        <f>ROUND(I713*H713,0)</f>
        <v>0</v>
      </c>
      <c r="BL713" s="18" t="s">
        <v>283</v>
      </c>
      <c r="BM713" s="197" t="s">
        <v>6975</v>
      </c>
    </row>
    <row r="714" spans="1:65" s="13" customFormat="1" ht="11.25">
      <c r="B714" s="204"/>
      <c r="C714" s="205"/>
      <c r="D714" s="199" t="s">
        <v>169</v>
      </c>
      <c r="E714" s="205"/>
      <c r="F714" s="207" t="s">
        <v>6976</v>
      </c>
      <c r="G714" s="205"/>
      <c r="H714" s="208">
        <v>499.13</v>
      </c>
      <c r="I714" s="209"/>
      <c r="J714" s="205"/>
      <c r="K714" s="205"/>
      <c r="L714" s="210"/>
      <c r="M714" s="211"/>
      <c r="N714" s="212"/>
      <c r="O714" s="212"/>
      <c r="P714" s="212"/>
      <c r="Q714" s="212"/>
      <c r="R714" s="212"/>
      <c r="S714" s="212"/>
      <c r="T714" s="213"/>
      <c r="AT714" s="214" t="s">
        <v>169</v>
      </c>
      <c r="AU714" s="214" t="s">
        <v>85</v>
      </c>
      <c r="AV714" s="13" t="s">
        <v>85</v>
      </c>
      <c r="AW714" s="13" t="s">
        <v>4</v>
      </c>
      <c r="AX714" s="13" t="s">
        <v>8</v>
      </c>
      <c r="AY714" s="214" t="s">
        <v>158</v>
      </c>
    </row>
    <row r="715" spans="1:65" s="2" customFormat="1" ht="24">
      <c r="A715" s="35"/>
      <c r="B715" s="36"/>
      <c r="C715" s="187" t="s">
        <v>972</v>
      </c>
      <c r="D715" s="187" t="s">
        <v>160</v>
      </c>
      <c r="E715" s="188" t="s">
        <v>1017</v>
      </c>
      <c r="F715" s="189" t="s">
        <v>1018</v>
      </c>
      <c r="G715" s="190" t="s">
        <v>163</v>
      </c>
      <c r="H715" s="191">
        <v>434.03</v>
      </c>
      <c r="I715" s="192"/>
      <c r="J715" s="191">
        <f>ROUND(I715*H715,0)</f>
        <v>0</v>
      </c>
      <c r="K715" s="189" t="s">
        <v>164</v>
      </c>
      <c r="L715" s="40"/>
      <c r="M715" s="193" t="s">
        <v>1</v>
      </c>
      <c r="N715" s="194" t="s">
        <v>41</v>
      </c>
      <c r="O715" s="72"/>
      <c r="P715" s="195">
        <f>O715*H715</f>
        <v>0</v>
      </c>
      <c r="Q715" s="195">
        <v>8.8000000000000003E-4</v>
      </c>
      <c r="R715" s="195">
        <f>Q715*H715</f>
        <v>0.38194639999999996</v>
      </c>
      <c r="S715" s="195">
        <v>0</v>
      </c>
      <c r="T715" s="196">
        <f>S715*H715</f>
        <v>0</v>
      </c>
      <c r="U715" s="35"/>
      <c r="V715" s="35"/>
      <c r="W715" s="35"/>
      <c r="X715" s="35"/>
      <c r="Y715" s="35"/>
      <c r="Z715" s="35"/>
      <c r="AA715" s="35"/>
      <c r="AB715" s="35"/>
      <c r="AC715" s="35"/>
      <c r="AD715" s="35"/>
      <c r="AE715" s="35"/>
      <c r="AR715" s="197" t="s">
        <v>283</v>
      </c>
      <c r="AT715" s="197" t="s">
        <v>160</v>
      </c>
      <c r="AU715" s="197" t="s">
        <v>85</v>
      </c>
      <c r="AY715" s="18" t="s">
        <v>158</v>
      </c>
      <c r="BE715" s="198">
        <f>IF(N715="základní",J715,0)</f>
        <v>0</v>
      </c>
      <c r="BF715" s="198">
        <f>IF(N715="snížená",J715,0)</f>
        <v>0</v>
      </c>
      <c r="BG715" s="198">
        <f>IF(N715="zákl. přenesená",J715,0)</f>
        <v>0</v>
      </c>
      <c r="BH715" s="198">
        <f>IF(N715="sníž. přenesená",J715,0)</f>
        <v>0</v>
      </c>
      <c r="BI715" s="198">
        <f>IF(N715="nulová",J715,0)</f>
        <v>0</v>
      </c>
      <c r="BJ715" s="18" t="s">
        <v>8</v>
      </c>
      <c r="BK715" s="198">
        <f>ROUND(I715*H715,0)</f>
        <v>0</v>
      </c>
      <c r="BL715" s="18" t="s">
        <v>283</v>
      </c>
      <c r="BM715" s="197" t="s">
        <v>6977</v>
      </c>
    </row>
    <row r="716" spans="1:65" s="2" customFormat="1" ht="36">
      <c r="A716" s="35"/>
      <c r="B716" s="36"/>
      <c r="C716" s="37"/>
      <c r="D716" s="199" t="s">
        <v>167</v>
      </c>
      <c r="E716" s="37"/>
      <c r="F716" s="200" t="s">
        <v>1020</v>
      </c>
      <c r="G716" s="37"/>
      <c r="H716" s="37"/>
      <c r="I716" s="201"/>
      <c r="J716" s="37"/>
      <c r="K716" s="37"/>
      <c r="L716" s="40"/>
      <c r="M716" s="202"/>
      <c r="N716" s="203"/>
      <c r="O716" s="72"/>
      <c r="P716" s="72"/>
      <c r="Q716" s="72"/>
      <c r="R716" s="72"/>
      <c r="S716" s="72"/>
      <c r="T716" s="73"/>
      <c r="U716" s="35"/>
      <c r="V716" s="35"/>
      <c r="W716" s="35"/>
      <c r="X716" s="35"/>
      <c r="Y716" s="35"/>
      <c r="Z716" s="35"/>
      <c r="AA716" s="35"/>
      <c r="AB716" s="35"/>
      <c r="AC716" s="35"/>
      <c r="AD716" s="35"/>
      <c r="AE716" s="35"/>
      <c r="AT716" s="18" t="s">
        <v>167</v>
      </c>
      <c r="AU716" s="18" t="s">
        <v>85</v>
      </c>
    </row>
    <row r="717" spans="1:65" s="13" customFormat="1" ht="11.25">
      <c r="B717" s="204"/>
      <c r="C717" s="205"/>
      <c r="D717" s="199" t="s">
        <v>169</v>
      </c>
      <c r="E717" s="206" t="s">
        <v>1</v>
      </c>
      <c r="F717" s="207" t="s">
        <v>6935</v>
      </c>
      <c r="G717" s="205"/>
      <c r="H717" s="208">
        <v>434.03</v>
      </c>
      <c r="I717" s="209"/>
      <c r="J717" s="205"/>
      <c r="K717" s="205"/>
      <c r="L717" s="210"/>
      <c r="M717" s="211"/>
      <c r="N717" s="212"/>
      <c r="O717" s="212"/>
      <c r="P717" s="212"/>
      <c r="Q717" s="212"/>
      <c r="R717" s="212"/>
      <c r="S717" s="212"/>
      <c r="T717" s="213"/>
      <c r="AT717" s="214" t="s">
        <v>169</v>
      </c>
      <c r="AU717" s="214" t="s">
        <v>85</v>
      </c>
      <c r="AV717" s="13" t="s">
        <v>85</v>
      </c>
      <c r="AW717" s="13" t="s">
        <v>32</v>
      </c>
      <c r="AX717" s="13" t="s">
        <v>8</v>
      </c>
      <c r="AY717" s="214" t="s">
        <v>158</v>
      </c>
    </row>
    <row r="718" spans="1:65" s="2" customFormat="1" ht="24">
      <c r="A718" s="35"/>
      <c r="B718" s="36"/>
      <c r="C718" s="187" t="s">
        <v>976</v>
      </c>
      <c r="D718" s="187" t="s">
        <v>160</v>
      </c>
      <c r="E718" s="188" t="s">
        <v>1036</v>
      </c>
      <c r="F718" s="189" t="s">
        <v>1037</v>
      </c>
      <c r="G718" s="190" t="s">
        <v>163</v>
      </c>
      <c r="H718" s="191">
        <v>434.03</v>
      </c>
      <c r="I718" s="192"/>
      <c r="J718" s="191">
        <f>ROUND(I718*H718,0)</f>
        <v>0</v>
      </c>
      <c r="K718" s="189" t="s">
        <v>164</v>
      </c>
      <c r="L718" s="40"/>
      <c r="M718" s="193" t="s">
        <v>1</v>
      </c>
      <c r="N718" s="194" t="s">
        <v>41</v>
      </c>
      <c r="O718" s="72"/>
      <c r="P718" s="195">
        <f>O718*H718</f>
        <v>0</v>
      </c>
      <c r="Q718" s="195">
        <v>7.2000000000000005E-4</v>
      </c>
      <c r="R718" s="195">
        <f>Q718*H718</f>
        <v>0.31250159999999999</v>
      </c>
      <c r="S718" s="195">
        <v>0</v>
      </c>
      <c r="T718" s="196">
        <f>S718*H718</f>
        <v>0</v>
      </c>
      <c r="U718" s="35"/>
      <c r="V718" s="35"/>
      <c r="W718" s="35"/>
      <c r="X718" s="35"/>
      <c r="Y718" s="35"/>
      <c r="Z718" s="35"/>
      <c r="AA718" s="35"/>
      <c r="AB718" s="35"/>
      <c r="AC718" s="35"/>
      <c r="AD718" s="35"/>
      <c r="AE718" s="35"/>
      <c r="AR718" s="197" t="s">
        <v>283</v>
      </c>
      <c r="AT718" s="197" t="s">
        <v>160</v>
      </c>
      <c r="AU718" s="197" t="s">
        <v>85</v>
      </c>
      <c r="AY718" s="18" t="s">
        <v>158</v>
      </c>
      <c r="BE718" s="198">
        <f>IF(N718="základní",J718,0)</f>
        <v>0</v>
      </c>
      <c r="BF718" s="198">
        <f>IF(N718="snížená",J718,0)</f>
        <v>0</v>
      </c>
      <c r="BG718" s="198">
        <f>IF(N718="zákl. přenesená",J718,0)</f>
        <v>0</v>
      </c>
      <c r="BH718" s="198">
        <f>IF(N718="sníž. přenesená",J718,0)</f>
        <v>0</v>
      </c>
      <c r="BI718" s="198">
        <f>IF(N718="nulová",J718,0)</f>
        <v>0</v>
      </c>
      <c r="BJ718" s="18" t="s">
        <v>8</v>
      </c>
      <c r="BK718" s="198">
        <f>ROUND(I718*H718,0)</f>
        <v>0</v>
      </c>
      <c r="BL718" s="18" t="s">
        <v>283</v>
      </c>
      <c r="BM718" s="197" t="s">
        <v>6978</v>
      </c>
    </row>
    <row r="719" spans="1:65" s="2" customFormat="1" ht="36">
      <c r="A719" s="35"/>
      <c r="B719" s="36"/>
      <c r="C719" s="37"/>
      <c r="D719" s="199" t="s">
        <v>167</v>
      </c>
      <c r="E719" s="37"/>
      <c r="F719" s="200" t="s">
        <v>1020</v>
      </c>
      <c r="G719" s="37"/>
      <c r="H719" s="37"/>
      <c r="I719" s="201"/>
      <c r="J719" s="37"/>
      <c r="K719" s="37"/>
      <c r="L719" s="40"/>
      <c r="M719" s="202"/>
      <c r="N719" s="203"/>
      <c r="O719" s="72"/>
      <c r="P719" s="72"/>
      <c r="Q719" s="72"/>
      <c r="R719" s="72"/>
      <c r="S719" s="72"/>
      <c r="T719" s="73"/>
      <c r="U719" s="35"/>
      <c r="V719" s="35"/>
      <c r="W719" s="35"/>
      <c r="X719" s="35"/>
      <c r="Y719" s="35"/>
      <c r="Z719" s="35"/>
      <c r="AA719" s="35"/>
      <c r="AB719" s="35"/>
      <c r="AC719" s="35"/>
      <c r="AD719" s="35"/>
      <c r="AE719" s="35"/>
      <c r="AT719" s="18" t="s">
        <v>167</v>
      </c>
      <c r="AU719" s="18" t="s">
        <v>85</v>
      </c>
    </row>
    <row r="720" spans="1:65" s="13" customFormat="1" ht="11.25">
      <c r="B720" s="204"/>
      <c r="C720" s="205"/>
      <c r="D720" s="199" t="s">
        <v>169</v>
      </c>
      <c r="E720" s="206" t="s">
        <v>1</v>
      </c>
      <c r="F720" s="207" t="s">
        <v>6935</v>
      </c>
      <c r="G720" s="205"/>
      <c r="H720" s="208">
        <v>434.03</v>
      </c>
      <c r="I720" s="209"/>
      <c r="J720" s="205"/>
      <c r="K720" s="205"/>
      <c r="L720" s="210"/>
      <c r="M720" s="211"/>
      <c r="N720" s="212"/>
      <c r="O720" s="212"/>
      <c r="P720" s="212"/>
      <c r="Q720" s="212"/>
      <c r="R720" s="212"/>
      <c r="S720" s="212"/>
      <c r="T720" s="213"/>
      <c r="AT720" s="214" t="s">
        <v>169</v>
      </c>
      <c r="AU720" s="214" t="s">
        <v>85</v>
      </c>
      <c r="AV720" s="13" t="s">
        <v>85</v>
      </c>
      <c r="AW720" s="13" t="s">
        <v>32</v>
      </c>
      <c r="AX720" s="13" t="s">
        <v>8</v>
      </c>
      <c r="AY720" s="214" t="s">
        <v>158</v>
      </c>
    </row>
    <row r="721" spans="1:65" s="2" customFormat="1" ht="24">
      <c r="A721" s="35"/>
      <c r="B721" s="36"/>
      <c r="C721" s="247" t="s">
        <v>981</v>
      </c>
      <c r="D721" s="247" t="s">
        <v>250</v>
      </c>
      <c r="E721" s="248" t="s">
        <v>1040</v>
      </c>
      <c r="F721" s="249" t="s">
        <v>1041</v>
      </c>
      <c r="G721" s="250" t="s">
        <v>163</v>
      </c>
      <c r="H721" s="251">
        <v>499.13</v>
      </c>
      <c r="I721" s="252"/>
      <c r="J721" s="251">
        <f>ROUND(I721*H721,0)</f>
        <v>0</v>
      </c>
      <c r="K721" s="249" t="s">
        <v>164</v>
      </c>
      <c r="L721" s="253"/>
      <c r="M721" s="254" t="s">
        <v>1</v>
      </c>
      <c r="N721" s="255" t="s">
        <v>41</v>
      </c>
      <c r="O721" s="72"/>
      <c r="P721" s="195">
        <f>O721*H721</f>
        <v>0</v>
      </c>
      <c r="Q721" s="195">
        <v>2.2000000000000001E-3</v>
      </c>
      <c r="R721" s="195">
        <f>Q721*H721</f>
        <v>1.0980860000000001</v>
      </c>
      <c r="S721" s="195">
        <v>0</v>
      </c>
      <c r="T721" s="196">
        <f>S721*H721</f>
        <v>0</v>
      </c>
      <c r="U721" s="35"/>
      <c r="V721" s="35"/>
      <c r="W721" s="35"/>
      <c r="X721" s="35"/>
      <c r="Y721" s="35"/>
      <c r="Z721" s="35"/>
      <c r="AA721" s="35"/>
      <c r="AB721" s="35"/>
      <c r="AC721" s="35"/>
      <c r="AD721" s="35"/>
      <c r="AE721" s="35"/>
      <c r="AR721" s="197" t="s">
        <v>373</v>
      </c>
      <c r="AT721" s="197" t="s">
        <v>250</v>
      </c>
      <c r="AU721" s="197" t="s">
        <v>85</v>
      </c>
      <c r="AY721" s="18" t="s">
        <v>158</v>
      </c>
      <c r="BE721" s="198">
        <f>IF(N721="základní",J721,0)</f>
        <v>0</v>
      </c>
      <c r="BF721" s="198">
        <f>IF(N721="snížená",J721,0)</f>
        <v>0</v>
      </c>
      <c r="BG721" s="198">
        <f>IF(N721="zákl. přenesená",J721,0)</f>
        <v>0</v>
      </c>
      <c r="BH721" s="198">
        <f>IF(N721="sníž. přenesená",J721,0)</f>
        <v>0</v>
      </c>
      <c r="BI721" s="198">
        <f>IF(N721="nulová",J721,0)</f>
        <v>0</v>
      </c>
      <c r="BJ721" s="18" t="s">
        <v>8</v>
      </c>
      <c r="BK721" s="198">
        <f>ROUND(I721*H721,0)</f>
        <v>0</v>
      </c>
      <c r="BL721" s="18" t="s">
        <v>283</v>
      </c>
      <c r="BM721" s="197" t="s">
        <v>6979</v>
      </c>
    </row>
    <row r="722" spans="1:65" s="13" customFormat="1" ht="11.25">
      <c r="B722" s="204"/>
      <c r="C722" s="205"/>
      <c r="D722" s="199" t="s">
        <v>169</v>
      </c>
      <c r="E722" s="205"/>
      <c r="F722" s="207" t="s">
        <v>6976</v>
      </c>
      <c r="G722" s="205"/>
      <c r="H722" s="208">
        <v>499.13</v>
      </c>
      <c r="I722" s="209"/>
      <c r="J722" s="205"/>
      <c r="K722" s="205"/>
      <c r="L722" s="210"/>
      <c r="M722" s="211"/>
      <c r="N722" s="212"/>
      <c r="O722" s="212"/>
      <c r="P722" s="212"/>
      <c r="Q722" s="212"/>
      <c r="R722" s="212"/>
      <c r="S722" s="212"/>
      <c r="T722" s="213"/>
      <c r="AT722" s="214" t="s">
        <v>169</v>
      </c>
      <c r="AU722" s="214" t="s">
        <v>85</v>
      </c>
      <c r="AV722" s="13" t="s">
        <v>85</v>
      </c>
      <c r="AW722" s="13" t="s">
        <v>4</v>
      </c>
      <c r="AX722" s="13" t="s">
        <v>8</v>
      </c>
      <c r="AY722" s="214" t="s">
        <v>158</v>
      </c>
    </row>
    <row r="723" spans="1:65" s="2" customFormat="1" ht="44.25" customHeight="1">
      <c r="A723" s="35"/>
      <c r="B723" s="36"/>
      <c r="C723" s="187" t="s">
        <v>983</v>
      </c>
      <c r="D723" s="187" t="s">
        <v>160</v>
      </c>
      <c r="E723" s="188" t="s">
        <v>1044</v>
      </c>
      <c r="F723" s="189" t="s">
        <v>1045</v>
      </c>
      <c r="G723" s="190" t="s">
        <v>1011</v>
      </c>
      <c r="H723" s="192"/>
      <c r="I723" s="192"/>
      <c r="J723" s="191">
        <f>ROUND(I723*H723,0)</f>
        <v>0</v>
      </c>
      <c r="K723" s="189" t="s">
        <v>164</v>
      </c>
      <c r="L723" s="40"/>
      <c r="M723" s="193" t="s">
        <v>1</v>
      </c>
      <c r="N723" s="194" t="s">
        <v>41</v>
      </c>
      <c r="O723" s="72"/>
      <c r="P723" s="195">
        <f>O723*H723</f>
        <v>0</v>
      </c>
      <c r="Q723" s="195">
        <v>0</v>
      </c>
      <c r="R723" s="195">
        <f>Q723*H723</f>
        <v>0</v>
      </c>
      <c r="S723" s="195">
        <v>0</v>
      </c>
      <c r="T723" s="196">
        <f>S723*H723</f>
        <v>0</v>
      </c>
      <c r="U723" s="35"/>
      <c r="V723" s="35"/>
      <c r="W723" s="35"/>
      <c r="X723" s="35"/>
      <c r="Y723" s="35"/>
      <c r="Z723" s="35"/>
      <c r="AA723" s="35"/>
      <c r="AB723" s="35"/>
      <c r="AC723" s="35"/>
      <c r="AD723" s="35"/>
      <c r="AE723" s="35"/>
      <c r="AR723" s="197" t="s">
        <v>283</v>
      </c>
      <c r="AT723" s="197" t="s">
        <v>160</v>
      </c>
      <c r="AU723" s="197" t="s">
        <v>85</v>
      </c>
      <c r="AY723" s="18" t="s">
        <v>158</v>
      </c>
      <c r="BE723" s="198">
        <f>IF(N723="základní",J723,0)</f>
        <v>0</v>
      </c>
      <c r="BF723" s="198">
        <f>IF(N723="snížená",J723,0)</f>
        <v>0</v>
      </c>
      <c r="BG723" s="198">
        <f>IF(N723="zákl. přenesená",J723,0)</f>
        <v>0</v>
      </c>
      <c r="BH723" s="198">
        <f>IF(N723="sníž. přenesená",J723,0)</f>
        <v>0</v>
      </c>
      <c r="BI723" s="198">
        <f>IF(N723="nulová",J723,0)</f>
        <v>0</v>
      </c>
      <c r="BJ723" s="18" t="s">
        <v>8</v>
      </c>
      <c r="BK723" s="198">
        <f>ROUND(I723*H723,0)</f>
        <v>0</v>
      </c>
      <c r="BL723" s="18" t="s">
        <v>283</v>
      </c>
      <c r="BM723" s="197" t="s">
        <v>6980</v>
      </c>
    </row>
    <row r="724" spans="1:65" s="2" customFormat="1" ht="99">
      <c r="A724" s="35"/>
      <c r="B724" s="36"/>
      <c r="C724" s="37"/>
      <c r="D724" s="199" t="s">
        <v>167</v>
      </c>
      <c r="E724" s="37"/>
      <c r="F724" s="200" t="s">
        <v>1047</v>
      </c>
      <c r="G724" s="37"/>
      <c r="H724" s="37"/>
      <c r="I724" s="201"/>
      <c r="J724" s="37"/>
      <c r="K724" s="37"/>
      <c r="L724" s="40"/>
      <c r="M724" s="202"/>
      <c r="N724" s="203"/>
      <c r="O724" s="72"/>
      <c r="P724" s="72"/>
      <c r="Q724" s="72"/>
      <c r="R724" s="72"/>
      <c r="S724" s="72"/>
      <c r="T724" s="73"/>
      <c r="U724" s="35"/>
      <c r="V724" s="35"/>
      <c r="W724" s="35"/>
      <c r="X724" s="35"/>
      <c r="Y724" s="35"/>
      <c r="Z724" s="35"/>
      <c r="AA724" s="35"/>
      <c r="AB724" s="35"/>
      <c r="AC724" s="35"/>
      <c r="AD724" s="35"/>
      <c r="AE724" s="35"/>
      <c r="AT724" s="18" t="s">
        <v>167</v>
      </c>
      <c r="AU724" s="18" t="s">
        <v>85</v>
      </c>
    </row>
    <row r="725" spans="1:65" s="12" customFormat="1" ht="22.9" customHeight="1">
      <c r="B725" s="171"/>
      <c r="C725" s="172"/>
      <c r="D725" s="173" t="s">
        <v>75</v>
      </c>
      <c r="E725" s="185" t="s">
        <v>1048</v>
      </c>
      <c r="F725" s="185" t="s">
        <v>1049</v>
      </c>
      <c r="G725" s="172"/>
      <c r="H725" s="172"/>
      <c r="I725" s="175"/>
      <c r="J725" s="186">
        <f>BK725</f>
        <v>0</v>
      </c>
      <c r="K725" s="172"/>
      <c r="L725" s="177"/>
      <c r="M725" s="178"/>
      <c r="N725" s="179"/>
      <c r="O725" s="179"/>
      <c r="P725" s="180">
        <f>SUM(P726:P762)</f>
        <v>0</v>
      </c>
      <c r="Q725" s="179"/>
      <c r="R725" s="180">
        <f>SUM(R726:R762)</f>
        <v>21.8779328</v>
      </c>
      <c r="S725" s="179"/>
      <c r="T725" s="181">
        <f>SUM(T726:T762)</f>
        <v>0</v>
      </c>
      <c r="AR725" s="182" t="s">
        <v>85</v>
      </c>
      <c r="AT725" s="183" t="s">
        <v>75</v>
      </c>
      <c r="AU725" s="183" t="s">
        <v>8</v>
      </c>
      <c r="AY725" s="182" t="s">
        <v>158</v>
      </c>
      <c r="BK725" s="184">
        <f>SUM(BK726:BK762)</f>
        <v>0</v>
      </c>
    </row>
    <row r="726" spans="1:65" s="2" customFormat="1" ht="36">
      <c r="A726" s="35"/>
      <c r="B726" s="36"/>
      <c r="C726" s="187" t="s">
        <v>989</v>
      </c>
      <c r="D726" s="187" t="s">
        <v>160</v>
      </c>
      <c r="E726" s="188" t="s">
        <v>1051</v>
      </c>
      <c r="F726" s="189" t="s">
        <v>1052</v>
      </c>
      <c r="G726" s="190" t="s">
        <v>163</v>
      </c>
      <c r="H726" s="191">
        <v>262.47000000000003</v>
      </c>
      <c r="I726" s="192"/>
      <c r="J726" s="191">
        <f>ROUND(I726*H726,0)</f>
        <v>0</v>
      </c>
      <c r="K726" s="189" t="s">
        <v>164</v>
      </c>
      <c r="L726" s="40"/>
      <c r="M726" s="193" t="s">
        <v>1</v>
      </c>
      <c r="N726" s="194" t="s">
        <v>41</v>
      </c>
      <c r="O726" s="72"/>
      <c r="P726" s="195">
        <f>O726*H726</f>
        <v>0</v>
      </c>
      <c r="Q726" s="195">
        <v>6.0000000000000001E-3</v>
      </c>
      <c r="R726" s="195">
        <f>Q726*H726</f>
        <v>1.5748200000000001</v>
      </c>
      <c r="S726" s="195">
        <v>0</v>
      </c>
      <c r="T726" s="196">
        <f>S726*H726</f>
        <v>0</v>
      </c>
      <c r="U726" s="35"/>
      <c r="V726" s="35"/>
      <c r="W726" s="35"/>
      <c r="X726" s="35"/>
      <c r="Y726" s="35"/>
      <c r="Z726" s="35"/>
      <c r="AA726" s="35"/>
      <c r="AB726" s="35"/>
      <c r="AC726" s="35"/>
      <c r="AD726" s="35"/>
      <c r="AE726" s="35"/>
      <c r="AR726" s="197" t="s">
        <v>283</v>
      </c>
      <c r="AT726" s="197" t="s">
        <v>160</v>
      </c>
      <c r="AU726" s="197" t="s">
        <v>85</v>
      </c>
      <c r="AY726" s="18" t="s">
        <v>158</v>
      </c>
      <c r="BE726" s="198">
        <f>IF(N726="základní",J726,0)</f>
        <v>0</v>
      </c>
      <c r="BF726" s="198">
        <f>IF(N726="snížená",J726,0)</f>
        <v>0</v>
      </c>
      <c r="BG726" s="198">
        <f>IF(N726="zákl. přenesená",J726,0)</f>
        <v>0</v>
      </c>
      <c r="BH726" s="198">
        <f>IF(N726="sníž. přenesená",J726,0)</f>
        <v>0</v>
      </c>
      <c r="BI726" s="198">
        <f>IF(N726="nulová",J726,0)</f>
        <v>0</v>
      </c>
      <c r="BJ726" s="18" t="s">
        <v>8</v>
      </c>
      <c r="BK726" s="198">
        <f>ROUND(I726*H726,0)</f>
        <v>0</v>
      </c>
      <c r="BL726" s="18" t="s">
        <v>283</v>
      </c>
      <c r="BM726" s="197" t="s">
        <v>6981</v>
      </c>
    </row>
    <row r="727" spans="1:65" s="13" customFormat="1" ht="11.25">
      <c r="B727" s="204"/>
      <c r="C727" s="205"/>
      <c r="D727" s="199" t="s">
        <v>169</v>
      </c>
      <c r="E727" s="206" t="s">
        <v>1</v>
      </c>
      <c r="F727" s="207" t="s">
        <v>6810</v>
      </c>
      <c r="G727" s="205"/>
      <c r="H727" s="208">
        <v>262.47000000000003</v>
      </c>
      <c r="I727" s="209"/>
      <c r="J727" s="205"/>
      <c r="K727" s="205"/>
      <c r="L727" s="210"/>
      <c r="M727" s="211"/>
      <c r="N727" s="212"/>
      <c r="O727" s="212"/>
      <c r="P727" s="212"/>
      <c r="Q727" s="212"/>
      <c r="R727" s="212"/>
      <c r="S727" s="212"/>
      <c r="T727" s="213"/>
      <c r="AT727" s="214" t="s">
        <v>169</v>
      </c>
      <c r="AU727" s="214" t="s">
        <v>85</v>
      </c>
      <c r="AV727" s="13" t="s">
        <v>85</v>
      </c>
      <c r="AW727" s="13" t="s">
        <v>32</v>
      </c>
      <c r="AX727" s="13" t="s">
        <v>8</v>
      </c>
      <c r="AY727" s="214" t="s">
        <v>158</v>
      </c>
    </row>
    <row r="728" spans="1:65" s="2" customFormat="1" ht="24">
      <c r="A728" s="35"/>
      <c r="B728" s="36"/>
      <c r="C728" s="247" t="s">
        <v>994</v>
      </c>
      <c r="D728" s="247" t="s">
        <v>250</v>
      </c>
      <c r="E728" s="248" t="s">
        <v>6982</v>
      </c>
      <c r="F728" s="249" t="s">
        <v>6983</v>
      </c>
      <c r="G728" s="250" t="s">
        <v>163</v>
      </c>
      <c r="H728" s="251">
        <v>267.72000000000003</v>
      </c>
      <c r="I728" s="252"/>
      <c r="J728" s="251">
        <f>ROUND(I728*H728,0)</f>
        <v>0</v>
      </c>
      <c r="K728" s="249" t="s">
        <v>164</v>
      </c>
      <c r="L728" s="253"/>
      <c r="M728" s="254" t="s">
        <v>1</v>
      </c>
      <c r="N728" s="255" t="s">
        <v>41</v>
      </c>
      <c r="O728" s="72"/>
      <c r="P728" s="195">
        <f>O728*H728</f>
        <v>0</v>
      </c>
      <c r="Q728" s="195">
        <v>2.4E-2</v>
      </c>
      <c r="R728" s="195">
        <f>Q728*H728</f>
        <v>6.4252800000000008</v>
      </c>
      <c r="S728" s="195">
        <v>0</v>
      </c>
      <c r="T728" s="196">
        <f>S728*H728</f>
        <v>0</v>
      </c>
      <c r="U728" s="35"/>
      <c r="V728" s="35"/>
      <c r="W728" s="35"/>
      <c r="X728" s="35"/>
      <c r="Y728" s="35"/>
      <c r="Z728" s="35"/>
      <c r="AA728" s="35"/>
      <c r="AB728" s="35"/>
      <c r="AC728" s="35"/>
      <c r="AD728" s="35"/>
      <c r="AE728" s="35"/>
      <c r="AR728" s="197" t="s">
        <v>373</v>
      </c>
      <c r="AT728" s="197" t="s">
        <v>250</v>
      </c>
      <c r="AU728" s="197" t="s">
        <v>85</v>
      </c>
      <c r="AY728" s="18" t="s">
        <v>158</v>
      </c>
      <c r="BE728" s="198">
        <f>IF(N728="základní",J728,0)</f>
        <v>0</v>
      </c>
      <c r="BF728" s="198">
        <f>IF(N728="snížená",J728,0)</f>
        <v>0</v>
      </c>
      <c r="BG728" s="198">
        <f>IF(N728="zákl. přenesená",J728,0)</f>
        <v>0</v>
      </c>
      <c r="BH728" s="198">
        <f>IF(N728="sníž. přenesená",J728,0)</f>
        <v>0</v>
      </c>
      <c r="BI728" s="198">
        <f>IF(N728="nulová",J728,0)</f>
        <v>0</v>
      </c>
      <c r="BJ728" s="18" t="s">
        <v>8</v>
      </c>
      <c r="BK728" s="198">
        <f>ROUND(I728*H728,0)</f>
        <v>0</v>
      </c>
      <c r="BL728" s="18" t="s">
        <v>283</v>
      </c>
      <c r="BM728" s="197" t="s">
        <v>6984</v>
      </c>
    </row>
    <row r="729" spans="1:65" s="13" customFormat="1" ht="11.25">
      <c r="B729" s="204"/>
      <c r="C729" s="205"/>
      <c r="D729" s="199" t="s">
        <v>169</v>
      </c>
      <c r="E729" s="205"/>
      <c r="F729" s="207" t="s">
        <v>6985</v>
      </c>
      <c r="G729" s="205"/>
      <c r="H729" s="208">
        <v>267.72000000000003</v>
      </c>
      <c r="I729" s="209"/>
      <c r="J729" s="205"/>
      <c r="K729" s="205"/>
      <c r="L729" s="210"/>
      <c r="M729" s="211"/>
      <c r="N729" s="212"/>
      <c r="O729" s="212"/>
      <c r="P729" s="212"/>
      <c r="Q729" s="212"/>
      <c r="R729" s="212"/>
      <c r="S729" s="212"/>
      <c r="T729" s="213"/>
      <c r="AT729" s="214" t="s">
        <v>169</v>
      </c>
      <c r="AU729" s="214" t="s">
        <v>85</v>
      </c>
      <c r="AV729" s="13" t="s">
        <v>85</v>
      </c>
      <c r="AW729" s="13" t="s">
        <v>4</v>
      </c>
      <c r="AX729" s="13" t="s">
        <v>8</v>
      </c>
      <c r="AY729" s="214" t="s">
        <v>158</v>
      </c>
    </row>
    <row r="730" spans="1:65" s="2" customFormat="1" ht="36">
      <c r="A730" s="35"/>
      <c r="B730" s="36"/>
      <c r="C730" s="187" t="s">
        <v>998</v>
      </c>
      <c r="D730" s="187" t="s">
        <v>160</v>
      </c>
      <c r="E730" s="188" t="s">
        <v>6986</v>
      </c>
      <c r="F730" s="189" t="s">
        <v>6987</v>
      </c>
      <c r="G730" s="190" t="s">
        <v>163</v>
      </c>
      <c r="H730" s="191">
        <v>278.61</v>
      </c>
      <c r="I730" s="192"/>
      <c r="J730" s="191">
        <f>ROUND(I730*H730,0)</f>
        <v>0</v>
      </c>
      <c r="K730" s="189" t="s">
        <v>164</v>
      </c>
      <c r="L730" s="40"/>
      <c r="M730" s="193" t="s">
        <v>1</v>
      </c>
      <c r="N730" s="194" t="s">
        <v>41</v>
      </c>
      <c r="O730" s="72"/>
      <c r="P730" s="195">
        <f>O730*H730</f>
        <v>0</v>
      </c>
      <c r="Q730" s="195">
        <v>0</v>
      </c>
      <c r="R730" s="195">
        <f>Q730*H730</f>
        <v>0</v>
      </c>
      <c r="S730" s="195">
        <v>0</v>
      </c>
      <c r="T730" s="196">
        <f>S730*H730</f>
        <v>0</v>
      </c>
      <c r="U730" s="35"/>
      <c r="V730" s="35"/>
      <c r="W730" s="35"/>
      <c r="X730" s="35"/>
      <c r="Y730" s="35"/>
      <c r="Z730" s="35"/>
      <c r="AA730" s="35"/>
      <c r="AB730" s="35"/>
      <c r="AC730" s="35"/>
      <c r="AD730" s="35"/>
      <c r="AE730" s="35"/>
      <c r="AR730" s="197" t="s">
        <v>283</v>
      </c>
      <c r="AT730" s="197" t="s">
        <v>160</v>
      </c>
      <c r="AU730" s="197" t="s">
        <v>85</v>
      </c>
      <c r="AY730" s="18" t="s">
        <v>158</v>
      </c>
      <c r="BE730" s="198">
        <f>IF(N730="základní",J730,0)</f>
        <v>0</v>
      </c>
      <c r="BF730" s="198">
        <f>IF(N730="snížená",J730,0)</f>
        <v>0</v>
      </c>
      <c r="BG730" s="198">
        <f>IF(N730="zákl. přenesená",J730,0)</f>
        <v>0</v>
      </c>
      <c r="BH730" s="198">
        <f>IF(N730="sníž. přenesená",J730,0)</f>
        <v>0</v>
      </c>
      <c r="BI730" s="198">
        <f>IF(N730="nulová",J730,0)</f>
        <v>0</v>
      </c>
      <c r="BJ730" s="18" t="s">
        <v>8</v>
      </c>
      <c r="BK730" s="198">
        <f>ROUND(I730*H730,0)</f>
        <v>0</v>
      </c>
      <c r="BL730" s="18" t="s">
        <v>283</v>
      </c>
      <c r="BM730" s="197" t="s">
        <v>6988</v>
      </c>
    </row>
    <row r="731" spans="1:65" s="2" customFormat="1" ht="36">
      <c r="A731" s="35"/>
      <c r="B731" s="36"/>
      <c r="C731" s="37"/>
      <c r="D731" s="199" t="s">
        <v>167</v>
      </c>
      <c r="E731" s="37"/>
      <c r="F731" s="200" t="s">
        <v>1063</v>
      </c>
      <c r="G731" s="37"/>
      <c r="H731" s="37"/>
      <c r="I731" s="201"/>
      <c r="J731" s="37"/>
      <c r="K731" s="37"/>
      <c r="L731" s="40"/>
      <c r="M731" s="202"/>
      <c r="N731" s="203"/>
      <c r="O731" s="72"/>
      <c r="P731" s="72"/>
      <c r="Q731" s="72"/>
      <c r="R731" s="72"/>
      <c r="S731" s="72"/>
      <c r="T731" s="73"/>
      <c r="U731" s="35"/>
      <c r="V731" s="35"/>
      <c r="W731" s="35"/>
      <c r="X731" s="35"/>
      <c r="Y731" s="35"/>
      <c r="Z731" s="35"/>
      <c r="AA731" s="35"/>
      <c r="AB731" s="35"/>
      <c r="AC731" s="35"/>
      <c r="AD731" s="35"/>
      <c r="AE731" s="35"/>
      <c r="AT731" s="18" t="s">
        <v>167</v>
      </c>
      <c r="AU731" s="18" t="s">
        <v>85</v>
      </c>
    </row>
    <row r="732" spans="1:65" s="13" customFormat="1" ht="11.25">
      <c r="B732" s="204"/>
      <c r="C732" s="205"/>
      <c r="D732" s="199" t="s">
        <v>169</v>
      </c>
      <c r="E732" s="206" t="s">
        <v>1</v>
      </c>
      <c r="F732" s="207" t="s">
        <v>6989</v>
      </c>
      <c r="G732" s="205"/>
      <c r="H732" s="208">
        <v>16.14</v>
      </c>
      <c r="I732" s="209"/>
      <c r="J732" s="205"/>
      <c r="K732" s="205"/>
      <c r="L732" s="210"/>
      <c r="M732" s="211"/>
      <c r="N732" s="212"/>
      <c r="O732" s="212"/>
      <c r="P732" s="212"/>
      <c r="Q732" s="212"/>
      <c r="R732" s="212"/>
      <c r="S732" s="212"/>
      <c r="T732" s="213"/>
      <c r="AT732" s="214" t="s">
        <v>169</v>
      </c>
      <c r="AU732" s="214" t="s">
        <v>85</v>
      </c>
      <c r="AV732" s="13" t="s">
        <v>85</v>
      </c>
      <c r="AW732" s="13" t="s">
        <v>32</v>
      </c>
      <c r="AX732" s="13" t="s">
        <v>76</v>
      </c>
      <c r="AY732" s="214" t="s">
        <v>158</v>
      </c>
    </row>
    <row r="733" spans="1:65" s="13" customFormat="1" ht="11.25">
      <c r="B733" s="204"/>
      <c r="C733" s="205"/>
      <c r="D733" s="199" t="s">
        <v>169</v>
      </c>
      <c r="E733" s="206" t="s">
        <v>1</v>
      </c>
      <c r="F733" s="207" t="s">
        <v>6810</v>
      </c>
      <c r="G733" s="205"/>
      <c r="H733" s="208">
        <v>262.47000000000003</v>
      </c>
      <c r="I733" s="209"/>
      <c r="J733" s="205"/>
      <c r="K733" s="205"/>
      <c r="L733" s="210"/>
      <c r="M733" s="211"/>
      <c r="N733" s="212"/>
      <c r="O733" s="212"/>
      <c r="P733" s="212"/>
      <c r="Q733" s="212"/>
      <c r="R733" s="212"/>
      <c r="S733" s="212"/>
      <c r="T733" s="213"/>
      <c r="AT733" s="214" t="s">
        <v>169</v>
      </c>
      <c r="AU733" s="214" t="s">
        <v>85</v>
      </c>
      <c r="AV733" s="13" t="s">
        <v>85</v>
      </c>
      <c r="AW733" s="13" t="s">
        <v>32</v>
      </c>
      <c r="AX733" s="13" t="s">
        <v>76</v>
      </c>
      <c r="AY733" s="214" t="s">
        <v>158</v>
      </c>
    </row>
    <row r="734" spans="1:65" s="16" customFormat="1" ht="11.25">
      <c r="B734" s="236"/>
      <c r="C734" s="237"/>
      <c r="D734" s="199" t="s">
        <v>169</v>
      </c>
      <c r="E734" s="238" t="s">
        <v>1</v>
      </c>
      <c r="F734" s="239" t="s">
        <v>189</v>
      </c>
      <c r="G734" s="237"/>
      <c r="H734" s="240">
        <v>278.61</v>
      </c>
      <c r="I734" s="241"/>
      <c r="J734" s="237"/>
      <c r="K734" s="237"/>
      <c r="L734" s="242"/>
      <c r="M734" s="243"/>
      <c r="N734" s="244"/>
      <c r="O734" s="244"/>
      <c r="P734" s="244"/>
      <c r="Q734" s="244"/>
      <c r="R734" s="244"/>
      <c r="S734" s="244"/>
      <c r="T734" s="245"/>
      <c r="AT734" s="246" t="s">
        <v>169</v>
      </c>
      <c r="AU734" s="246" t="s">
        <v>85</v>
      </c>
      <c r="AV734" s="16" t="s">
        <v>165</v>
      </c>
      <c r="AW734" s="16" t="s">
        <v>32</v>
      </c>
      <c r="AX734" s="16" t="s">
        <v>8</v>
      </c>
      <c r="AY734" s="246" t="s">
        <v>158</v>
      </c>
    </row>
    <row r="735" spans="1:65" s="2" customFormat="1" ht="24">
      <c r="A735" s="35"/>
      <c r="B735" s="36"/>
      <c r="C735" s="247" t="s">
        <v>1002</v>
      </c>
      <c r="D735" s="247" t="s">
        <v>250</v>
      </c>
      <c r="E735" s="248" t="s">
        <v>1070</v>
      </c>
      <c r="F735" s="249" t="s">
        <v>1071</v>
      </c>
      <c r="G735" s="250" t="s">
        <v>163</v>
      </c>
      <c r="H735" s="251">
        <v>306.47000000000003</v>
      </c>
      <c r="I735" s="252"/>
      <c r="J735" s="251">
        <f>ROUND(I735*H735,0)</f>
        <v>0</v>
      </c>
      <c r="K735" s="249" t="s">
        <v>164</v>
      </c>
      <c r="L735" s="253"/>
      <c r="M735" s="254" t="s">
        <v>1</v>
      </c>
      <c r="N735" s="255" t="s">
        <v>41</v>
      </c>
      <c r="O735" s="72"/>
      <c r="P735" s="195">
        <f>O735*H735</f>
        <v>0</v>
      </c>
      <c r="Q735" s="195">
        <v>2E-3</v>
      </c>
      <c r="R735" s="195">
        <f>Q735*H735</f>
        <v>0.61294000000000004</v>
      </c>
      <c r="S735" s="195">
        <v>0</v>
      </c>
      <c r="T735" s="196">
        <f>S735*H735</f>
        <v>0</v>
      </c>
      <c r="U735" s="35"/>
      <c r="V735" s="35"/>
      <c r="W735" s="35"/>
      <c r="X735" s="35"/>
      <c r="Y735" s="35"/>
      <c r="Z735" s="35"/>
      <c r="AA735" s="35"/>
      <c r="AB735" s="35"/>
      <c r="AC735" s="35"/>
      <c r="AD735" s="35"/>
      <c r="AE735" s="35"/>
      <c r="AR735" s="197" t="s">
        <v>373</v>
      </c>
      <c r="AT735" s="197" t="s">
        <v>250</v>
      </c>
      <c r="AU735" s="197" t="s">
        <v>85</v>
      </c>
      <c r="AY735" s="18" t="s">
        <v>158</v>
      </c>
      <c r="BE735" s="198">
        <f>IF(N735="základní",J735,0)</f>
        <v>0</v>
      </c>
      <c r="BF735" s="198">
        <f>IF(N735="snížená",J735,0)</f>
        <v>0</v>
      </c>
      <c r="BG735" s="198">
        <f>IF(N735="zákl. přenesená",J735,0)</f>
        <v>0</v>
      </c>
      <c r="BH735" s="198">
        <f>IF(N735="sníž. přenesená",J735,0)</f>
        <v>0</v>
      </c>
      <c r="BI735" s="198">
        <f>IF(N735="nulová",J735,0)</f>
        <v>0</v>
      </c>
      <c r="BJ735" s="18" t="s">
        <v>8</v>
      </c>
      <c r="BK735" s="198">
        <f>ROUND(I735*H735,0)</f>
        <v>0</v>
      </c>
      <c r="BL735" s="18" t="s">
        <v>283</v>
      </c>
      <c r="BM735" s="197" t="s">
        <v>6990</v>
      </c>
    </row>
    <row r="736" spans="1:65" s="13" customFormat="1" ht="11.25">
      <c r="B736" s="204"/>
      <c r="C736" s="205"/>
      <c r="D736" s="199" t="s">
        <v>169</v>
      </c>
      <c r="E736" s="206" t="s">
        <v>1</v>
      </c>
      <c r="F736" s="207" t="s">
        <v>6989</v>
      </c>
      <c r="G736" s="205"/>
      <c r="H736" s="208">
        <v>16.14</v>
      </c>
      <c r="I736" s="209"/>
      <c r="J736" s="205"/>
      <c r="K736" s="205"/>
      <c r="L736" s="210"/>
      <c r="M736" s="211"/>
      <c r="N736" s="212"/>
      <c r="O736" s="212"/>
      <c r="P736" s="212"/>
      <c r="Q736" s="212"/>
      <c r="R736" s="212"/>
      <c r="S736" s="212"/>
      <c r="T736" s="213"/>
      <c r="AT736" s="214" t="s">
        <v>169</v>
      </c>
      <c r="AU736" s="214" t="s">
        <v>85</v>
      </c>
      <c r="AV736" s="13" t="s">
        <v>85</v>
      </c>
      <c r="AW736" s="13" t="s">
        <v>32</v>
      </c>
      <c r="AX736" s="13" t="s">
        <v>76</v>
      </c>
      <c r="AY736" s="214" t="s">
        <v>158</v>
      </c>
    </row>
    <row r="737" spans="1:65" s="13" customFormat="1" ht="11.25">
      <c r="B737" s="204"/>
      <c r="C737" s="205"/>
      <c r="D737" s="199" t="s">
        <v>169</v>
      </c>
      <c r="E737" s="206" t="s">
        <v>1</v>
      </c>
      <c r="F737" s="207" t="s">
        <v>6810</v>
      </c>
      <c r="G737" s="205"/>
      <c r="H737" s="208">
        <v>262.47000000000003</v>
      </c>
      <c r="I737" s="209"/>
      <c r="J737" s="205"/>
      <c r="K737" s="205"/>
      <c r="L737" s="210"/>
      <c r="M737" s="211"/>
      <c r="N737" s="212"/>
      <c r="O737" s="212"/>
      <c r="P737" s="212"/>
      <c r="Q737" s="212"/>
      <c r="R737" s="212"/>
      <c r="S737" s="212"/>
      <c r="T737" s="213"/>
      <c r="AT737" s="214" t="s">
        <v>169</v>
      </c>
      <c r="AU737" s="214" t="s">
        <v>85</v>
      </c>
      <c r="AV737" s="13" t="s">
        <v>85</v>
      </c>
      <c r="AW737" s="13" t="s">
        <v>32</v>
      </c>
      <c r="AX737" s="13" t="s">
        <v>76</v>
      </c>
      <c r="AY737" s="214" t="s">
        <v>158</v>
      </c>
    </row>
    <row r="738" spans="1:65" s="16" customFormat="1" ht="11.25">
      <c r="B738" s="236"/>
      <c r="C738" s="237"/>
      <c r="D738" s="199" t="s">
        <v>169</v>
      </c>
      <c r="E738" s="238" t="s">
        <v>1</v>
      </c>
      <c r="F738" s="239" t="s">
        <v>189</v>
      </c>
      <c r="G738" s="237"/>
      <c r="H738" s="240">
        <v>278.61</v>
      </c>
      <c r="I738" s="241"/>
      <c r="J738" s="237"/>
      <c r="K738" s="237"/>
      <c r="L738" s="242"/>
      <c r="M738" s="243"/>
      <c r="N738" s="244"/>
      <c r="O738" s="244"/>
      <c r="P738" s="244"/>
      <c r="Q738" s="244"/>
      <c r="R738" s="244"/>
      <c r="S738" s="244"/>
      <c r="T738" s="245"/>
      <c r="AT738" s="246" t="s">
        <v>169</v>
      </c>
      <c r="AU738" s="246" t="s">
        <v>85</v>
      </c>
      <c r="AV738" s="16" t="s">
        <v>165</v>
      </c>
      <c r="AW738" s="16" t="s">
        <v>32</v>
      </c>
      <c r="AX738" s="16" t="s">
        <v>8</v>
      </c>
      <c r="AY738" s="246" t="s">
        <v>158</v>
      </c>
    </row>
    <row r="739" spans="1:65" s="13" customFormat="1" ht="11.25">
      <c r="B739" s="204"/>
      <c r="C739" s="205"/>
      <c r="D739" s="199" t="s">
        <v>169</v>
      </c>
      <c r="E739" s="205"/>
      <c r="F739" s="207" t="s">
        <v>6991</v>
      </c>
      <c r="G739" s="205"/>
      <c r="H739" s="208">
        <v>306.47000000000003</v>
      </c>
      <c r="I739" s="209"/>
      <c r="J739" s="205"/>
      <c r="K739" s="205"/>
      <c r="L739" s="210"/>
      <c r="M739" s="211"/>
      <c r="N739" s="212"/>
      <c r="O739" s="212"/>
      <c r="P739" s="212"/>
      <c r="Q739" s="212"/>
      <c r="R739" s="212"/>
      <c r="S739" s="212"/>
      <c r="T739" s="213"/>
      <c r="AT739" s="214" t="s">
        <v>169</v>
      </c>
      <c r="AU739" s="214" t="s">
        <v>85</v>
      </c>
      <c r="AV739" s="13" t="s">
        <v>85</v>
      </c>
      <c r="AW739" s="13" t="s">
        <v>4</v>
      </c>
      <c r="AX739" s="13" t="s">
        <v>8</v>
      </c>
      <c r="AY739" s="214" t="s">
        <v>158</v>
      </c>
    </row>
    <row r="740" spans="1:65" s="2" customFormat="1" ht="44.25" customHeight="1">
      <c r="A740" s="35"/>
      <c r="B740" s="36"/>
      <c r="C740" s="187" t="s">
        <v>1005</v>
      </c>
      <c r="D740" s="187" t="s">
        <v>160</v>
      </c>
      <c r="E740" s="188" t="s">
        <v>1102</v>
      </c>
      <c r="F740" s="189" t="s">
        <v>1103</v>
      </c>
      <c r="G740" s="190" t="s">
        <v>163</v>
      </c>
      <c r="H740" s="191">
        <v>1736.12</v>
      </c>
      <c r="I740" s="192"/>
      <c r="J740" s="191">
        <f>ROUND(I740*H740,0)</f>
        <v>0</v>
      </c>
      <c r="K740" s="189" t="s">
        <v>164</v>
      </c>
      <c r="L740" s="40"/>
      <c r="M740" s="193" t="s">
        <v>1</v>
      </c>
      <c r="N740" s="194" t="s">
        <v>41</v>
      </c>
      <c r="O740" s="72"/>
      <c r="P740" s="195">
        <f>O740*H740</f>
        <v>0</v>
      </c>
      <c r="Q740" s="195">
        <v>2.0400000000000001E-3</v>
      </c>
      <c r="R740" s="195">
        <f>Q740*H740</f>
        <v>3.5416848000000001</v>
      </c>
      <c r="S740" s="195">
        <v>0</v>
      </c>
      <c r="T740" s="196">
        <f>S740*H740</f>
        <v>0</v>
      </c>
      <c r="U740" s="35"/>
      <c r="V740" s="35"/>
      <c r="W740" s="35"/>
      <c r="X740" s="35"/>
      <c r="Y740" s="35"/>
      <c r="Z740" s="35"/>
      <c r="AA740" s="35"/>
      <c r="AB740" s="35"/>
      <c r="AC740" s="35"/>
      <c r="AD740" s="35"/>
      <c r="AE740" s="35"/>
      <c r="AR740" s="197" t="s">
        <v>283</v>
      </c>
      <c r="AT740" s="197" t="s">
        <v>160</v>
      </c>
      <c r="AU740" s="197" t="s">
        <v>85</v>
      </c>
      <c r="AY740" s="18" t="s">
        <v>158</v>
      </c>
      <c r="BE740" s="198">
        <f>IF(N740="základní",J740,0)</f>
        <v>0</v>
      </c>
      <c r="BF740" s="198">
        <f>IF(N740="snížená",J740,0)</f>
        <v>0</v>
      </c>
      <c r="BG740" s="198">
        <f>IF(N740="zákl. přenesená",J740,0)</f>
        <v>0</v>
      </c>
      <c r="BH740" s="198">
        <f>IF(N740="sníž. přenesená",J740,0)</f>
        <v>0</v>
      </c>
      <c r="BI740" s="198">
        <f>IF(N740="nulová",J740,0)</f>
        <v>0</v>
      </c>
      <c r="BJ740" s="18" t="s">
        <v>8</v>
      </c>
      <c r="BK740" s="198">
        <f>ROUND(I740*H740,0)</f>
        <v>0</v>
      </c>
      <c r="BL740" s="18" t="s">
        <v>283</v>
      </c>
      <c r="BM740" s="197" t="s">
        <v>6992</v>
      </c>
    </row>
    <row r="741" spans="1:65" s="2" customFormat="1" ht="117">
      <c r="A741" s="35"/>
      <c r="B741" s="36"/>
      <c r="C741" s="37"/>
      <c r="D741" s="199" t="s">
        <v>167</v>
      </c>
      <c r="E741" s="37"/>
      <c r="F741" s="200" t="s">
        <v>1105</v>
      </c>
      <c r="G741" s="37"/>
      <c r="H741" s="37"/>
      <c r="I741" s="201"/>
      <c r="J741" s="37"/>
      <c r="K741" s="37"/>
      <c r="L741" s="40"/>
      <c r="M741" s="202"/>
      <c r="N741" s="203"/>
      <c r="O741" s="72"/>
      <c r="P741" s="72"/>
      <c r="Q741" s="72"/>
      <c r="R741" s="72"/>
      <c r="S741" s="72"/>
      <c r="T741" s="73"/>
      <c r="U741" s="35"/>
      <c r="V741" s="35"/>
      <c r="W741" s="35"/>
      <c r="X741" s="35"/>
      <c r="Y741" s="35"/>
      <c r="Z741" s="35"/>
      <c r="AA741" s="35"/>
      <c r="AB741" s="35"/>
      <c r="AC741" s="35"/>
      <c r="AD741" s="35"/>
      <c r="AE741" s="35"/>
      <c r="AT741" s="18" t="s">
        <v>167</v>
      </c>
      <c r="AU741" s="18" t="s">
        <v>85</v>
      </c>
    </row>
    <row r="742" spans="1:65" s="13" customFormat="1" ht="11.25">
      <c r="B742" s="204"/>
      <c r="C742" s="205"/>
      <c r="D742" s="199" t="s">
        <v>169</v>
      </c>
      <c r="E742" s="206" t="s">
        <v>1</v>
      </c>
      <c r="F742" s="207" t="s">
        <v>6935</v>
      </c>
      <c r="G742" s="205"/>
      <c r="H742" s="208">
        <v>434.03</v>
      </c>
      <c r="I742" s="209"/>
      <c r="J742" s="205"/>
      <c r="K742" s="205"/>
      <c r="L742" s="210"/>
      <c r="M742" s="211"/>
      <c r="N742" s="212"/>
      <c r="O742" s="212"/>
      <c r="P742" s="212"/>
      <c r="Q742" s="212"/>
      <c r="R742" s="212"/>
      <c r="S742" s="212"/>
      <c r="T742" s="213"/>
      <c r="AT742" s="214" t="s">
        <v>169</v>
      </c>
      <c r="AU742" s="214" t="s">
        <v>85</v>
      </c>
      <c r="AV742" s="13" t="s">
        <v>85</v>
      </c>
      <c r="AW742" s="13" t="s">
        <v>32</v>
      </c>
      <c r="AX742" s="13" t="s">
        <v>76</v>
      </c>
      <c r="AY742" s="214" t="s">
        <v>158</v>
      </c>
    </row>
    <row r="743" spans="1:65" s="13" customFormat="1" ht="11.25">
      <c r="B743" s="204"/>
      <c r="C743" s="205"/>
      <c r="D743" s="199" t="s">
        <v>169</v>
      </c>
      <c r="E743" s="206" t="s">
        <v>1</v>
      </c>
      <c r="F743" s="207" t="s">
        <v>6993</v>
      </c>
      <c r="G743" s="205"/>
      <c r="H743" s="208">
        <v>1302.0899999999999</v>
      </c>
      <c r="I743" s="209"/>
      <c r="J743" s="205"/>
      <c r="K743" s="205"/>
      <c r="L743" s="210"/>
      <c r="M743" s="211"/>
      <c r="N743" s="212"/>
      <c r="O743" s="212"/>
      <c r="P743" s="212"/>
      <c r="Q743" s="212"/>
      <c r="R743" s="212"/>
      <c r="S743" s="212"/>
      <c r="T743" s="213"/>
      <c r="AT743" s="214" t="s">
        <v>169</v>
      </c>
      <c r="AU743" s="214" t="s">
        <v>85</v>
      </c>
      <c r="AV743" s="13" t="s">
        <v>85</v>
      </c>
      <c r="AW743" s="13" t="s">
        <v>32</v>
      </c>
      <c r="AX743" s="13" t="s">
        <v>76</v>
      </c>
      <c r="AY743" s="214" t="s">
        <v>158</v>
      </c>
    </row>
    <row r="744" spans="1:65" s="16" customFormat="1" ht="11.25">
      <c r="B744" s="236"/>
      <c r="C744" s="237"/>
      <c r="D744" s="199" t="s">
        <v>169</v>
      </c>
      <c r="E744" s="238" t="s">
        <v>1</v>
      </c>
      <c r="F744" s="239" t="s">
        <v>189</v>
      </c>
      <c r="G744" s="237"/>
      <c r="H744" s="240">
        <v>1736.12</v>
      </c>
      <c r="I744" s="241"/>
      <c r="J744" s="237"/>
      <c r="K744" s="237"/>
      <c r="L744" s="242"/>
      <c r="M744" s="243"/>
      <c r="N744" s="244"/>
      <c r="O744" s="244"/>
      <c r="P744" s="244"/>
      <c r="Q744" s="244"/>
      <c r="R744" s="244"/>
      <c r="S744" s="244"/>
      <c r="T744" s="245"/>
      <c r="AT744" s="246" t="s">
        <v>169</v>
      </c>
      <c r="AU744" s="246" t="s">
        <v>85</v>
      </c>
      <c r="AV744" s="16" t="s">
        <v>165</v>
      </c>
      <c r="AW744" s="16" t="s">
        <v>32</v>
      </c>
      <c r="AX744" s="16" t="s">
        <v>8</v>
      </c>
      <c r="AY744" s="246" t="s">
        <v>158</v>
      </c>
    </row>
    <row r="745" spans="1:65" s="2" customFormat="1" ht="24">
      <c r="A745" s="35"/>
      <c r="B745" s="36"/>
      <c r="C745" s="247" t="s">
        <v>1008</v>
      </c>
      <c r="D745" s="247" t="s">
        <v>250</v>
      </c>
      <c r="E745" s="248" t="s">
        <v>1108</v>
      </c>
      <c r="F745" s="249" t="s">
        <v>1109</v>
      </c>
      <c r="G745" s="250" t="s">
        <v>163</v>
      </c>
      <c r="H745" s="251">
        <v>885.42</v>
      </c>
      <c r="I745" s="252"/>
      <c r="J745" s="251">
        <f>ROUND(I745*H745,0)</f>
        <v>0</v>
      </c>
      <c r="K745" s="249" t="s">
        <v>164</v>
      </c>
      <c r="L745" s="253"/>
      <c r="M745" s="254" t="s">
        <v>1</v>
      </c>
      <c r="N745" s="255" t="s">
        <v>41</v>
      </c>
      <c r="O745" s="72"/>
      <c r="P745" s="195">
        <f>O745*H745</f>
        <v>0</v>
      </c>
      <c r="Q745" s="195">
        <v>3.0000000000000001E-3</v>
      </c>
      <c r="R745" s="195">
        <f>Q745*H745</f>
        <v>2.6562600000000001</v>
      </c>
      <c r="S745" s="195">
        <v>0</v>
      </c>
      <c r="T745" s="196">
        <f>S745*H745</f>
        <v>0</v>
      </c>
      <c r="U745" s="35"/>
      <c r="V745" s="35"/>
      <c r="W745" s="35"/>
      <c r="X745" s="35"/>
      <c r="Y745" s="35"/>
      <c r="Z745" s="35"/>
      <c r="AA745" s="35"/>
      <c r="AB745" s="35"/>
      <c r="AC745" s="35"/>
      <c r="AD745" s="35"/>
      <c r="AE745" s="35"/>
      <c r="AR745" s="197" t="s">
        <v>373</v>
      </c>
      <c r="AT745" s="197" t="s">
        <v>250</v>
      </c>
      <c r="AU745" s="197" t="s">
        <v>85</v>
      </c>
      <c r="AY745" s="18" t="s">
        <v>158</v>
      </c>
      <c r="BE745" s="198">
        <f>IF(N745="základní",J745,0)</f>
        <v>0</v>
      </c>
      <c r="BF745" s="198">
        <f>IF(N745="snížená",J745,0)</f>
        <v>0</v>
      </c>
      <c r="BG745" s="198">
        <f>IF(N745="zákl. přenesená",J745,0)</f>
        <v>0</v>
      </c>
      <c r="BH745" s="198">
        <f>IF(N745="sníž. přenesená",J745,0)</f>
        <v>0</v>
      </c>
      <c r="BI745" s="198">
        <f>IF(N745="nulová",J745,0)</f>
        <v>0</v>
      </c>
      <c r="BJ745" s="18" t="s">
        <v>8</v>
      </c>
      <c r="BK745" s="198">
        <f>ROUND(I745*H745,0)</f>
        <v>0</v>
      </c>
      <c r="BL745" s="18" t="s">
        <v>283</v>
      </c>
      <c r="BM745" s="197" t="s">
        <v>6994</v>
      </c>
    </row>
    <row r="746" spans="1:65" s="13" customFormat="1" ht="11.25">
      <c r="B746" s="204"/>
      <c r="C746" s="205"/>
      <c r="D746" s="199" t="s">
        <v>169</v>
      </c>
      <c r="E746" s="206" t="s">
        <v>1</v>
      </c>
      <c r="F746" s="207" t="s">
        <v>6995</v>
      </c>
      <c r="G746" s="205"/>
      <c r="H746" s="208">
        <v>868.06</v>
      </c>
      <c r="I746" s="209"/>
      <c r="J746" s="205"/>
      <c r="K746" s="205"/>
      <c r="L746" s="210"/>
      <c r="M746" s="211"/>
      <c r="N746" s="212"/>
      <c r="O746" s="212"/>
      <c r="P746" s="212"/>
      <c r="Q746" s="212"/>
      <c r="R746" s="212"/>
      <c r="S746" s="212"/>
      <c r="T746" s="213"/>
      <c r="AT746" s="214" t="s">
        <v>169</v>
      </c>
      <c r="AU746" s="214" t="s">
        <v>85</v>
      </c>
      <c r="AV746" s="13" t="s">
        <v>85</v>
      </c>
      <c r="AW746" s="13" t="s">
        <v>32</v>
      </c>
      <c r="AX746" s="13" t="s">
        <v>8</v>
      </c>
      <c r="AY746" s="214" t="s">
        <v>158</v>
      </c>
    </row>
    <row r="747" spans="1:65" s="13" customFormat="1" ht="11.25">
      <c r="B747" s="204"/>
      <c r="C747" s="205"/>
      <c r="D747" s="199" t="s">
        <v>169</v>
      </c>
      <c r="E747" s="205"/>
      <c r="F747" s="207" t="s">
        <v>6996</v>
      </c>
      <c r="G747" s="205"/>
      <c r="H747" s="208">
        <v>885.42</v>
      </c>
      <c r="I747" s="209"/>
      <c r="J747" s="205"/>
      <c r="K747" s="205"/>
      <c r="L747" s="210"/>
      <c r="M747" s="211"/>
      <c r="N747" s="212"/>
      <c r="O747" s="212"/>
      <c r="P747" s="212"/>
      <c r="Q747" s="212"/>
      <c r="R747" s="212"/>
      <c r="S747" s="212"/>
      <c r="T747" s="213"/>
      <c r="AT747" s="214" t="s">
        <v>169</v>
      </c>
      <c r="AU747" s="214" t="s">
        <v>85</v>
      </c>
      <c r="AV747" s="13" t="s">
        <v>85</v>
      </c>
      <c r="AW747" s="13" t="s">
        <v>4</v>
      </c>
      <c r="AX747" s="13" t="s">
        <v>8</v>
      </c>
      <c r="AY747" s="214" t="s">
        <v>158</v>
      </c>
    </row>
    <row r="748" spans="1:65" s="2" customFormat="1" ht="24">
      <c r="A748" s="35"/>
      <c r="B748" s="36"/>
      <c r="C748" s="247" t="s">
        <v>1016</v>
      </c>
      <c r="D748" s="247" t="s">
        <v>250</v>
      </c>
      <c r="E748" s="248" t="s">
        <v>1112</v>
      </c>
      <c r="F748" s="249" t="s">
        <v>1113</v>
      </c>
      <c r="G748" s="250" t="s">
        <v>173</v>
      </c>
      <c r="H748" s="251">
        <v>69.44</v>
      </c>
      <c r="I748" s="252"/>
      <c r="J748" s="251">
        <f>ROUND(I748*H748,0)</f>
        <v>0</v>
      </c>
      <c r="K748" s="249" t="s">
        <v>164</v>
      </c>
      <c r="L748" s="253"/>
      <c r="M748" s="254" t="s">
        <v>1</v>
      </c>
      <c r="N748" s="255" t="s">
        <v>41</v>
      </c>
      <c r="O748" s="72"/>
      <c r="P748" s="195">
        <f>O748*H748</f>
        <v>0</v>
      </c>
      <c r="Q748" s="195">
        <v>2.5000000000000001E-2</v>
      </c>
      <c r="R748" s="195">
        <f>Q748*H748</f>
        <v>1.736</v>
      </c>
      <c r="S748" s="195">
        <v>0</v>
      </c>
      <c r="T748" s="196">
        <f>S748*H748</f>
        <v>0</v>
      </c>
      <c r="U748" s="35"/>
      <c r="V748" s="35"/>
      <c r="W748" s="35"/>
      <c r="X748" s="35"/>
      <c r="Y748" s="35"/>
      <c r="Z748" s="35"/>
      <c r="AA748" s="35"/>
      <c r="AB748" s="35"/>
      <c r="AC748" s="35"/>
      <c r="AD748" s="35"/>
      <c r="AE748" s="35"/>
      <c r="AR748" s="197" t="s">
        <v>373</v>
      </c>
      <c r="AT748" s="197" t="s">
        <v>250</v>
      </c>
      <c r="AU748" s="197" t="s">
        <v>85</v>
      </c>
      <c r="AY748" s="18" t="s">
        <v>158</v>
      </c>
      <c r="BE748" s="198">
        <f>IF(N748="základní",J748,0)</f>
        <v>0</v>
      </c>
      <c r="BF748" s="198">
        <f>IF(N748="snížená",J748,0)</f>
        <v>0</v>
      </c>
      <c r="BG748" s="198">
        <f>IF(N748="zákl. přenesená",J748,0)</f>
        <v>0</v>
      </c>
      <c r="BH748" s="198">
        <f>IF(N748="sníž. přenesená",J748,0)</f>
        <v>0</v>
      </c>
      <c r="BI748" s="198">
        <f>IF(N748="nulová",J748,0)</f>
        <v>0</v>
      </c>
      <c r="BJ748" s="18" t="s">
        <v>8</v>
      </c>
      <c r="BK748" s="198">
        <f>ROUND(I748*H748,0)</f>
        <v>0</v>
      </c>
      <c r="BL748" s="18" t="s">
        <v>283</v>
      </c>
      <c r="BM748" s="197" t="s">
        <v>6997</v>
      </c>
    </row>
    <row r="749" spans="1:65" s="13" customFormat="1" ht="11.25">
      <c r="B749" s="204"/>
      <c r="C749" s="205"/>
      <c r="D749" s="199" t="s">
        <v>169</v>
      </c>
      <c r="E749" s="206" t="s">
        <v>1</v>
      </c>
      <c r="F749" s="207" t="s">
        <v>6998</v>
      </c>
      <c r="G749" s="205"/>
      <c r="H749" s="208">
        <v>69.44</v>
      </c>
      <c r="I749" s="209"/>
      <c r="J749" s="205"/>
      <c r="K749" s="205"/>
      <c r="L749" s="210"/>
      <c r="M749" s="211"/>
      <c r="N749" s="212"/>
      <c r="O749" s="212"/>
      <c r="P749" s="212"/>
      <c r="Q749" s="212"/>
      <c r="R749" s="212"/>
      <c r="S749" s="212"/>
      <c r="T749" s="213"/>
      <c r="AT749" s="214" t="s">
        <v>169</v>
      </c>
      <c r="AU749" s="214" t="s">
        <v>85</v>
      </c>
      <c r="AV749" s="13" t="s">
        <v>85</v>
      </c>
      <c r="AW749" s="13" t="s">
        <v>32</v>
      </c>
      <c r="AX749" s="13" t="s">
        <v>8</v>
      </c>
      <c r="AY749" s="214" t="s">
        <v>158</v>
      </c>
    </row>
    <row r="750" spans="1:65" s="2" customFormat="1" ht="24">
      <c r="A750" s="35"/>
      <c r="B750" s="36"/>
      <c r="C750" s="247" t="s">
        <v>1021</v>
      </c>
      <c r="D750" s="247" t="s">
        <v>250</v>
      </c>
      <c r="E750" s="248" t="s">
        <v>1117</v>
      </c>
      <c r="F750" s="249" t="s">
        <v>1118</v>
      </c>
      <c r="G750" s="250" t="s">
        <v>163</v>
      </c>
      <c r="H750" s="251">
        <v>868.06</v>
      </c>
      <c r="I750" s="252"/>
      <c r="J750" s="251">
        <f>ROUND(I750*H750,0)</f>
        <v>0</v>
      </c>
      <c r="K750" s="249" t="s">
        <v>164</v>
      </c>
      <c r="L750" s="253"/>
      <c r="M750" s="254" t="s">
        <v>1</v>
      </c>
      <c r="N750" s="255" t="s">
        <v>41</v>
      </c>
      <c r="O750" s="72"/>
      <c r="P750" s="195">
        <f>O750*H750</f>
        <v>0</v>
      </c>
      <c r="Q750" s="195">
        <v>6.0000000000000001E-3</v>
      </c>
      <c r="R750" s="195">
        <f>Q750*H750</f>
        <v>5.2083599999999999</v>
      </c>
      <c r="S750" s="195">
        <v>0</v>
      </c>
      <c r="T750" s="196">
        <f>S750*H750</f>
        <v>0</v>
      </c>
      <c r="U750" s="35"/>
      <c r="V750" s="35"/>
      <c r="W750" s="35"/>
      <c r="X750" s="35"/>
      <c r="Y750" s="35"/>
      <c r="Z750" s="35"/>
      <c r="AA750" s="35"/>
      <c r="AB750" s="35"/>
      <c r="AC750" s="35"/>
      <c r="AD750" s="35"/>
      <c r="AE750" s="35"/>
      <c r="AR750" s="197" t="s">
        <v>373</v>
      </c>
      <c r="AT750" s="197" t="s">
        <v>250</v>
      </c>
      <c r="AU750" s="197" t="s">
        <v>85</v>
      </c>
      <c r="AY750" s="18" t="s">
        <v>158</v>
      </c>
      <c r="BE750" s="198">
        <f>IF(N750="základní",J750,0)</f>
        <v>0</v>
      </c>
      <c r="BF750" s="198">
        <f>IF(N750="snížená",J750,0)</f>
        <v>0</v>
      </c>
      <c r="BG750" s="198">
        <f>IF(N750="zákl. přenesená",J750,0)</f>
        <v>0</v>
      </c>
      <c r="BH750" s="198">
        <f>IF(N750="sníž. přenesená",J750,0)</f>
        <v>0</v>
      </c>
      <c r="BI750" s="198">
        <f>IF(N750="nulová",J750,0)</f>
        <v>0</v>
      </c>
      <c r="BJ750" s="18" t="s">
        <v>8</v>
      </c>
      <c r="BK750" s="198">
        <f>ROUND(I750*H750,0)</f>
        <v>0</v>
      </c>
      <c r="BL750" s="18" t="s">
        <v>283</v>
      </c>
      <c r="BM750" s="197" t="s">
        <v>6999</v>
      </c>
    </row>
    <row r="751" spans="1:65" s="13" customFormat="1" ht="11.25">
      <c r="B751" s="204"/>
      <c r="C751" s="205"/>
      <c r="D751" s="199" t="s">
        <v>169</v>
      </c>
      <c r="E751" s="206" t="s">
        <v>1</v>
      </c>
      <c r="F751" s="207" t="s">
        <v>6995</v>
      </c>
      <c r="G751" s="205"/>
      <c r="H751" s="208">
        <v>868.06</v>
      </c>
      <c r="I751" s="209"/>
      <c r="J751" s="205"/>
      <c r="K751" s="205"/>
      <c r="L751" s="210"/>
      <c r="M751" s="211"/>
      <c r="N751" s="212"/>
      <c r="O751" s="212"/>
      <c r="P751" s="212"/>
      <c r="Q751" s="212"/>
      <c r="R751" s="212"/>
      <c r="S751" s="212"/>
      <c r="T751" s="213"/>
      <c r="AT751" s="214" t="s">
        <v>169</v>
      </c>
      <c r="AU751" s="214" t="s">
        <v>85</v>
      </c>
      <c r="AV751" s="13" t="s">
        <v>85</v>
      </c>
      <c r="AW751" s="13" t="s">
        <v>32</v>
      </c>
      <c r="AX751" s="13" t="s">
        <v>8</v>
      </c>
      <c r="AY751" s="214" t="s">
        <v>158</v>
      </c>
    </row>
    <row r="752" spans="1:65" s="2" customFormat="1" ht="44.25" customHeight="1">
      <c r="A752" s="35"/>
      <c r="B752" s="36"/>
      <c r="C752" s="187" t="s">
        <v>1027</v>
      </c>
      <c r="D752" s="187" t="s">
        <v>160</v>
      </c>
      <c r="E752" s="188" t="s">
        <v>1122</v>
      </c>
      <c r="F752" s="189" t="s">
        <v>1123</v>
      </c>
      <c r="G752" s="190" t="s">
        <v>163</v>
      </c>
      <c r="H752" s="191">
        <v>278.61</v>
      </c>
      <c r="I752" s="192"/>
      <c r="J752" s="191">
        <f>ROUND(I752*H752,0)</f>
        <v>0</v>
      </c>
      <c r="K752" s="189" t="s">
        <v>164</v>
      </c>
      <c r="L752" s="40"/>
      <c r="M752" s="193" t="s">
        <v>1</v>
      </c>
      <c r="N752" s="194" t="s">
        <v>41</v>
      </c>
      <c r="O752" s="72"/>
      <c r="P752" s="195">
        <f>O752*H752</f>
        <v>0</v>
      </c>
      <c r="Q752" s="195">
        <v>0</v>
      </c>
      <c r="R752" s="195">
        <f>Q752*H752</f>
        <v>0</v>
      </c>
      <c r="S752" s="195">
        <v>0</v>
      </c>
      <c r="T752" s="196">
        <f>S752*H752</f>
        <v>0</v>
      </c>
      <c r="U752" s="35"/>
      <c r="V752" s="35"/>
      <c r="W752" s="35"/>
      <c r="X752" s="35"/>
      <c r="Y752" s="35"/>
      <c r="Z752" s="35"/>
      <c r="AA752" s="35"/>
      <c r="AB752" s="35"/>
      <c r="AC752" s="35"/>
      <c r="AD752" s="35"/>
      <c r="AE752" s="35"/>
      <c r="AR752" s="197" t="s">
        <v>283</v>
      </c>
      <c r="AT752" s="197" t="s">
        <v>160</v>
      </c>
      <c r="AU752" s="197" t="s">
        <v>85</v>
      </c>
      <c r="AY752" s="18" t="s">
        <v>158</v>
      </c>
      <c r="BE752" s="198">
        <f>IF(N752="základní",J752,0)</f>
        <v>0</v>
      </c>
      <c r="BF752" s="198">
        <f>IF(N752="snížená",J752,0)</f>
        <v>0</v>
      </c>
      <c r="BG752" s="198">
        <f>IF(N752="zákl. přenesená",J752,0)</f>
        <v>0</v>
      </c>
      <c r="BH752" s="198">
        <f>IF(N752="sníž. přenesená",J752,0)</f>
        <v>0</v>
      </c>
      <c r="BI752" s="198">
        <f>IF(N752="nulová",J752,0)</f>
        <v>0</v>
      </c>
      <c r="BJ752" s="18" t="s">
        <v>8</v>
      </c>
      <c r="BK752" s="198">
        <f>ROUND(I752*H752,0)</f>
        <v>0</v>
      </c>
      <c r="BL752" s="18" t="s">
        <v>283</v>
      </c>
      <c r="BM752" s="197" t="s">
        <v>7000</v>
      </c>
    </row>
    <row r="753" spans="1:65" s="13" customFormat="1" ht="11.25">
      <c r="B753" s="204"/>
      <c r="C753" s="205"/>
      <c r="D753" s="199" t="s">
        <v>169</v>
      </c>
      <c r="E753" s="206" t="s">
        <v>1</v>
      </c>
      <c r="F753" s="207" t="s">
        <v>6989</v>
      </c>
      <c r="G753" s="205"/>
      <c r="H753" s="208">
        <v>16.14</v>
      </c>
      <c r="I753" s="209"/>
      <c r="J753" s="205"/>
      <c r="K753" s="205"/>
      <c r="L753" s="210"/>
      <c r="M753" s="211"/>
      <c r="N753" s="212"/>
      <c r="O753" s="212"/>
      <c r="P753" s="212"/>
      <c r="Q753" s="212"/>
      <c r="R753" s="212"/>
      <c r="S753" s="212"/>
      <c r="T753" s="213"/>
      <c r="AT753" s="214" t="s">
        <v>169</v>
      </c>
      <c r="AU753" s="214" t="s">
        <v>85</v>
      </c>
      <c r="AV753" s="13" t="s">
        <v>85</v>
      </c>
      <c r="AW753" s="13" t="s">
        <v>32</v>
      </c>
      <c r="AX753" s="13" t="s">
        <v>76</v>
      </c>
      <c r="AY753" s="214" t="s">
        <v>158</v>
      </c>
    </row>
    <row r="754" spans="1:65" s="13" customFormat="1" ht="11.25">
      <c r="B754" s="204"/>
      <c r="C754" s="205"/>
      <c r="D754" s="199" t="s">
        <v>169</v>
      </c>
      <c r="E754" s="206" t="s">
        <v>1</v>
      </c>
      <c r="F754" s="207" t="s">
        <v>6810</v>
      </c>
      <c r="G754" s="205"/>
      <c r="H754" s="208">
        <v>262.47000000000003</v>
      </c>
      <c r="I754" s="209"/>
      <c r="J754" s="205"/>
      <c r="K754" s="205"/>
      <c r="L754" s="210"/>
      <c r="M754" s="211"/>
      <c r="N754" s="212"/>
      <c r="O754" s="212"/>
      <c r="P754" s="212"/>
      <c r="Q754" s="212"/>
      <c r="R754" s="212"/>
      <c r="S754" s="212"/>
      <c r="T754" s="213"/>
      <c r="AT754" s="214" t="s">
        <v>169</v>
      </c>
      <c r="AU754" s="214" t="s">
        <v>85</v>
      </c>
      <c r="AV754" s="13" t="s">
        <v>85</v>
      </c>
      <c r="AW754" s="13" t="s">
        <v>32</v>
      </c>
      <c r="AX754" s="13" t="s">
        <v>76</v>
      </c>
      <c r="AY754" s="214" t="s">
        <v>158</v>
      </c>
    </row>
    <row r="755" spans="1:65" s="16" customFormat="1" ht="11.25">
      <c r="B755" s="236"/>
      <c r="C755" s="237"/>
      <c r="D755" s="199" t="s">
        <v>169</v>
      </c>
      <c r="E755" s="238" t="s">
        <v>1</v>
      </c>
      <c r="F755" s="239" t="s">
        <v>189</v>
      </c>
      <c r="G755" s="237"/>
      <c r="H755" s="240">
        <v>278.61</v>
      </c>
      <c r="I755" s="241"/>
      <c r="J755" s="237"/>
      <c r="K755" s="237"/>
      <c r="L755" s="242"/>
      <c r="M755" s="243"/>
      <c r="N755" s="244"/>
      <c r="O755" s="244"/>
      <c r="P755" s="244"/>
      <c r="Q755" s="244"/>
      <c r="R755" s="244"/>
      <c r="S755" s="244"/>
      <c r="T755" s="245"/>
      <c r="AT755" s="246" t="s">
        <v>169</v>
      </c>
      <c r="AU755" s="246" t="s">
        <v>85</v>
      </c>
      <c r="AV755" s="16" t="s">
        <v>165</v>
      </c>
      <c r="AW755" s="16" t="s">
        <v>32</v>
      </c>
      <c r="AX755" s="16" t="s">
        <v>8</v>
      </c>
      <c r="AY755" s="246" t="s">
        <v>158</v>
      </c>
    </row>
    <row r="756" spans="1:65" s="2" customFormat="1" ht="24">
      <c r="A756" s="35"/>
      <c r="B756" s="36"/>
      <c r="C756" s="247" t="s">
        <v>1030</v>
      </c>
      <c r="D756" s="247" t="s">
        <v>250</v>
      </c>
      <c r="E756" s="248" t="s">
        <v>1126</v>
      </c>
      <c r="F756" s="249" t="s">
        <v>1127</v>
      </c>
      <c r="G756" s="250" t="s">
        <v>163</v>
      </c>
      <c r="H756" s="251">
        <v>306.47000000000003</v>
      </c>
      <c r="I756" s="252"/>
      <c r="J756" s="251">
        <f>ROUND(I756*H756,0)</f>
        <v>0</v>
      </c>
      <c r="K756" s="249" t="s">
        <v>164</v>
      </c>
      <c r="L756" s="253"/>
      <c r="M756" s="254" t="s">
        <v>1</v>
      </c>
      <c r="N756" s="255" t="s">
        <v>41</v>
      </c>
      <c r="O756" s="72"/>
      <c r="P756" s="195">
        <f>O756*H756</f>
        <v>0</v>
      </c>
      <c r="Q756" s="195">
        <v>4.0000000000000002E-4</v>
      </c>
      <c r="R756" s="195">
        <f>Q756*H756</f>
        <v>0.12258800000000002</v>
      </c>
      <c r="S756" s="195">
        <v>0</v>
      </c>
      <c r="T756" s="196">
        <f>S756*H756</f>
        <v>0</v>
      </c>
      <c r="U756" s="35"/>
      <c r="V756" s="35"/>
      <c r="W756" s="35"/>
      <c r="X756" s="35"/>
      <c r="Y756" s="35"/>
      <c r="Z756" s="35"/>
      <c r="AA756" s="35"/>
      <c r="AB756" s="35"/>
      <c r="AC756" s="35"/>
      <c r="AD756" s="35"/>
      <c r="AE756" s="35"/>
      <c r="AR756" s="197" t="s">
        <v>373</v>
      </c>
      <c r="AT756" s="197" t="s">
        <v>250</v>
      </c>
      <c r="AU756" s="197" t="s">
        <v>85</v>
      </c>
      <c r="AY756" s="18" t="s">
        <v>158</v>
      </c>
      <c r="BE756" s="198">
        <f>IF(N756="základní",J756,0)</f>
        <v>0</v>
      </c>
      <c r="BF756" s="198">
        <f>IF(N756="snížená",J756,0)</f>
        <v>0</v>
      </c>
      <c r="BG756" s="198">
        <f>IF(N756="zákl. přenesená",J756,0)</f>
        <v>0</v>
      </c>
      <c r="BH756" s="198">
        <f>IF(N756="sníž. přenesená",J756,0)</f>
        <v>0</v>
      </c>
      <c r="BI756" s="198">
        <f>IF(N756="nulová",J756,0)</f>
        <v>0</v>
      </c>
      <c r="BJ756" s="18" t="s">
        <v>8</v>
      </c>
      <c r="BK756" s="198">
        <f>ROUND(I756*H756,0)</f>
        <v>0</v>
      </c>
      <c r="BL756" s="18" t="s">
        <v>283</v>
      </c>
      <c r="BM756" s="197" t="s">
        <v>7001</v>
      </c>
    </row>
    <row r="757" spans="1:65" s="13" customFormat="1" ht="11.25">
      <c r="B757" s="204"/>
      <c r="C757" s="205"/>
      <c r="D757" s="199" t="s">
        <v>169</v>
      </c>
      <c r="E757" s="206" t="s">
        <v>1</v>
      </c>
      <c r="F757" s="207" t="s">
        <v>6989</v>
      </c>
      <c r="G757" s="205"/>
      <c r="H757" s="208">
        <v>16.14</v>
      </c>
      <c r="I757" s="209"/>
      <c r="J757" s="205"/>
      <c r="K757" s="205"/>
      <c r="L757" s="210"/>
      <c r="M757" s="211"/>
      <c r="N757" s="212"/>
      <c r="O757" s="212"/>
      <c r="P757" s="212"/>
      <c r="Q757" s="212"/>
      <c r="R757" s="212"/>
      <c r="S757" s="212"/>
      <c r="T757" s="213"/>
      <c r="AT757" s="214" t="s">
        <v>169</v>
      </c>
      <c r="AU757" s="214" t="s">
        <v>85</v>
      </c>
      <c r="AV757" s="13" t="s">
        <v>85</v>
      </c>
      <c r="AW757" s="13" t="s">
        <v>32</v>
      </c>
      <c r="AX757" s="13" t="s">
        <v>76</v>
      </c>
      <c r="AY757" s="214" t="s">
        <v>158</v>
      </c>
    </row>
    <row r="758" spans="1:65" s="13" customFormat="1" ht="11.25">
      <c r="B758" s="204"/>
      <c r="C758" s="205"/>
      <c r="D758" s="199" t="s">
        <v>169</v>
      </c>
      <c r="E758" s="206" t="s">
        <v>1</v>
      </c>
      <c r="F758" s="207" t="s">
        <v>6810</v>
      </c>
      <c r="G758" s="205"/>
      <c r="H758" s="208">
        <v>262.47000000000003</v>
      </c>
      <c r="I758" s="209"/>
      <c r="J758" s="205"/>
      <c r="K758" s="205"/>
      <c r="L758" s="210"/>
      <c r="M758" s="211"/>
      <c r="N758" s="212"/>
      <c r="O758" s="212"/>
      <c r="P758" s="212"/>
      <c r="Q758" s="212"/>
      <c r="R758" s="212"/>
      <c r="S758" s="212"/>
      <c r="T758" s="213"/>
      <c r="AT758" s="214" t="s">
        <v>169</v>
      </c>
      <c r="AU758" s="214" t="s">
        <v>85</v>
      </c>
      <c r="AV758" s="13" t="s">
        <v>85</v>
      </c>
      <c r="AW758" s="13" t="s">
        <v>32</v>
      </c>
      <c r="AX758" s="13" t="s">
        <v>76</v>
      </c>
      <c r="AY758" s="214" t="s">
        <v>158</v>
      </c>
    </row>
    <row r="759" spans="1:65" s="16" customFormat="1" ht="11.25">
      <c r="B759" s="236"/>
      <c r="C759" s="237"/>
      <c r="D759" s="199" t="s">
        <v>169</v>
      </c>
      <c r="E759" s="238" t="s">
        <v>1</v>
      </c>
      <c r="F759" s="239" t="s">
        <v>189</v>
      </c>
      <c r="G759" s="237"/>
      <c r="H759" s="240">
        <v>278.61</v>
      </c>
      <c r="I759" s="241"/>
      <c r="J759" s="237"/>
      <c r="K759" s="237"/>
      <c r="L759" s="242"/>
      <c r="M759" s="243"/>
      <c r="N759" s="244"/>
      <c r="O759" s="244"/>
      <c r="P759" s="244"/>
      <c r="Q759" s="244"/>
      <c r="R759" s="244"/>
      <c r="S759" s="244"/>
      <c r="T759" s="245"/>
      <c r="AT759" s="246" t="s">
        <v>169</v>
      </c>
      <c r="AU759" s="246" t="s">
        <v>85</v>
      </c>
      <c r="AV759" s="16" t="s">
        <v>165</v>
      </c>
      <c r="AW759" s="16" t="s">
        <v>32</v>
      </c>
      <c r="AX759" s="16" t="s">
        <v>8</v>
      </c>
      <c r="AY759" s="246" t="s">
        <v>158</v>
      </c>
    </row>
    <row r="760" spans="1:65" s="13" customFormat="1" ht="11.25">
      <c r="B760" s="204"/>
      <c r="C760" s="205"/>
      <c r="D760" s="199" t="s">
        <v>169</v>
      </c>
      <c r="E760" s="205"/>
      <c r="F760" s="207" t="s">
        <v>6991</v>
      </c>
      <c r="G760" s="205"/>
      <c r="H760" s="208">
        <v>306.47000000000003</v>
      </c>
      <c r="I760" s="209"/>
      <c r="J760" s="205"/>
      <c r="K760" s="205"/>
      <c r="L760" s="210"/>
      <c r="M760" s="211"/>
      <c r="N760" s="212"/>
      <c r="O760" s="212"/>
      <c r="P760" s="212"/>
      <c r="Q760" s="212"/>
      <c r="R760" s="212"/>
      <c r="S760" s="212"/>
      <c r="T760" s="213"/>
      <c r="AT760" s="214" t="s">
        <v>169</v>
      </c>
      <c r="AU760" s="214" t="s">
        <v>85</v>
      </c>
      <c r="AV760" s="13" t="s">
        <v>85</v>
      </c>
      <c r="AW760" s="13" t="s">
        <v>4</v>
      </c>
      <c r="AX760" s="13" t="s">
        <v>8</v>
      </c>
      <c r="AY760" s="214" t="s">
        <v>158</v>
      </c>
    </row>
    <row r="761" spans="1:65" s="2" customFormat="1" ht="44.25" customHeight="1">
      <c r="A761" s="35"/>
      <c r="B761" s="36"/>
      <c r="C761" s="187" t="s">
        <v>1035</v>
      </c>
      <c r="D761" s="187" t="s">
        <v>160</v>
      </c>
      <c r="E761" s="188" t="s">
        <v>1131</v>
      </c>
      <c r="F761" s="189" t="s">
        <v>1132</v>
      </c>
      <c r="G761" s="190" t="s">
        <v>1011</v>
      </c>
      <c r="H761" s="192"/>
      <c r="I761" s="192"/>
      <c r="J761" s="191">
        <f>ROUND(I761*H761,0)</f>
        <v>0</v>
      </c>
      <c r="K761" s="189" t="s">
        <v>164</v>
      </c>
      <c r="L761" s="40"/>
      <c r="M761" s="193" t="s">
        <v>1</v>
      </c>
      <c r="N761" s="194" t="s">
        <v>41</v>
      </c>
      <c r="O761" s="72"/>
      <c r="P761" s="195">
        <f>O761*H761</f>
        <v>0</v>
      </c>
      <c r="Q761" s="195">
        <v>0</v>
      </c>
      <c r="R761" s="195">
        <f>Q761*H761</f>
        <v>0</v>
      </c>
      <c r="S761" s="195">
        <v>0</v>
      </c>
      <c r="T761" s="196">
        <f>S761*H761</f>
        <v>0</v>
      </c>
      <c r="U761" s="35"/>
      <c r="V761" s="35"/>
      <c r="W761" s="35"/>
      <c r="X761" s="35"/>
      <c r="Y761" s="35"/>
      <c r="Z761" s="35"/>
      <c r="AA761" s="35"/>
      <c r="AB761" s="35"/>
      <c r="AC761" s="35"/>
      <c r="AD761" s="35"/>
      <c r="AE761" s="35"/>
      <c r="AR761" s="197" t="s">
        <v>283</v>
      </c>
      <c r="AT761" s="197" t="s">
        <v>160</v>
      </c>
      <c r="AU761" s="197" t="s">
        <v>85</v>
      </c>
      <c r="AY761" s="18" t="s">
        <v>158</v>
      </c>
      <c r="BE761" s="198">
        <f>IF(N761="základní",J761,0)</f>
        <v>0</v>
      </c>
      <c r="BF761" s="198">
        <f>IF(N761="snížená",J761,0)</f>
        <v>0</v>
      </c>
      <c r="BG761" s="198">
        <f>IF(N761="zákl. přenesená",J761,0)</f>
        <v>0</v>
      </c>
      <c r="BH761" s="198">
        <f>IF(N761="sníž. přenesená",J761,0)</f>
        <v>0</v>
      </c>
      <c r="BI761" s="198">
        <f>IF(N761="nulová",J761,0)</f>
        <v>0</v>
      </c>
      <c r="BJ761" s="18" t="s">
        <v>8</v>
      </c>
      <c r="BK761" s="198">
        <f>ROUND(I761*H761,0)</f>
        <v>0</v>
      </c>
      <c r="BL761" s="18" t="s">
        <v>283</v>
      </c>
      <c r="BM761" s="197" t="s">
        <v>7002</v>
      </c>
    </row>
    <row r="762" spans="1:65" s="2" customFormat="1" ht="99">
      <c r="A762" s="35"/>
      <c r="B762" s="36"/>
      <c r="C762" s="37"/>
      <c r="D762" s="199" t="s">
        <v>167</v>
      </c>
      <c r="E762" s="37"/>
      <c r="F762" s="200" t="s">
        <v>1134</v>
      </c>
      <c r="G762" s="37"/>
      <c r="H762" s="37"/>
      <c r="I762" s="201"/>
      <c r="J762" s="37"/>
      <c r="K762" s="37"/>
      <c r="L762" s="40"/>
      <c r="M762" s="202"/>
      <c r="N762" s="203"/>
      <c r="O762" s="72"/>
      <c r="P762" s="72"/>
      <c r="Q762" s="72"/>
      <c r="R762" s="72"/>
      <c r="S762" s="72"/>
      <c r="T762" s="73"/>
      <c r="U762" s="35"/>
      <c r="V762" s="35"/>
      <c r="W762" s="35"/>
      <c r="X762" s="35"/>
      <c r="Y762" s="35"/>
      <c r="Z762" s="35"/>
      <c r="AA762" s="35"/>
      <c r="AB762" s="35"/>
      <c r="AC762" s="35"/>
      <c r="AD762" s="35"/>
      <c r="AE762" s="35"/>
      <c r="AT762" s="18" t="s">
        <v>167</v>
      </c>
      <c r="AU762" s="18" t="s">
        <v>85</v>
      </c>
    </row>
    <row r="763" spans="1:65" s="12" customFormat="1" ht="22.9" customHeight="1">
      <c r="B763" s="171"/>
      <c r="C763" s="172"/>
      <c r="D763" s="173" t="s">
        <v>75</v>
      </c>
      <c r="E763" s="185" t="s">
        <v>3109</v>
      </c>
      <c r="F763" s="185" t="s">
        <v>5487</v>
      </c>
      <c r="G763" s="172"/>
      <c r="H763" s="172"/>
      <c r="I763" s="175"/>
      <c r="J763" s="186">
        <f>BK763</f>
        <v>0</v>
      </c>
      <c r="K763" s="172"/>
      <c r="L763" s="177"/>
      <c r="M763" s="178"/>
      <c r="N763" s="179"/>
      <c r="O763" s="179"/>
      <c r="P763" s="180">
        <f>SUM(P764:P768)</f>
        <v>0</v>
      </c>
      <c r="Q763" s="179"/>
      <c r="R763" s="180">
        <f>SUM(R764:R768)</f>
        <v>0.24706439999999999</v>
      </c>
      <c r="S763" s="179"/>
      <c r="T763" s="181">
        <f>SUM(T764:T768)</f>
        <v>0</v>
      </c>
      <c r="AR763" s="182" t="s">
        <v>85</v>
      </c>
      <c r="AT763" s="183" t="s">
        <v>75</v>
      </c>
      <c r="AU763" s="183" t="s">
        <v>8</v>
      </c>
      <c r="AY763" s="182" t="s">
        <v>158</v>
      </c>
      <c r="BK763" s="184">
        <f>SUM(BK764:BK768)</f>
        <v>0</v>
      </c>
    </row>
    <row r="764" spans="1:65" s="2" customFormat="1" ht="33" customHeight="1">
      <c r="A764" s="35"/>
      <c r="B764" s="36"/>
      <c r="C764" s="187" t="s">
        <v>1039</v>
      </c>
      <c r="D764" s="187" t="s">
        <v>160</v>
      </c>
      <c r="E764" s="188" t="s">
        <v>5488</v>
      </c>
      <c r="F764" s="189" t="s">
        <v>5489</v>
      </c>
      <c r="G764" s="190" t="s">
        <v>163</v>
      </c>
      <c r="H764" s="191">
        <v>187.17</v>
      </c>
      <c r="I764" s="192"/>
      <c r="J764" s="191">
        <f>ROUND(I764*H764,0)</f>
        <v>0</v>
      </c>
      <c r="K764" s="189" t="s">
        <v>1</v>
      </c>
      <c r="L764" s="40"/>
      <c r="M764" s="193" t="s">
        <v>1</v>
      </c>
      <c r="N764" s="194" t="s">
        <v>41</v>
      </c>
      <c r="O764" s="72"/>
      <c r="P764" s="195">
        <f>O764*H764</f>
        <v>0</v>
      </c>
      <c r="Q764" s="195">
        <v>1.32E-3</v>
      </c>
      <c r="R764" s="195">
        <f>Q764*H764</f>
        <v>0.24706439999999999</v>
      </c>
      <c r="S764" s="195">
        <v>0</v>
      </c>
      <c r="T764" s="196">
        <f>S764*H764</f>
        <v>0</v>
      </c>
      <c r="U764" s="35"/>
      <c r="V764" s="35"/>
      <c r="W764" s="35"/>
      <c r="X764" s="35"/>
      <c r="Y764" s="35"/>
      <c r="Z764" s="35"/>
      <c r="AA764" s="35"/>
      <c r="AB764" s="35"/>
      <c r="AC764" s="35"/>
      <c r="AD764" s="35"/>
      <c r="AE764" s="35"/>
      <c r="AR764" s="197" t="s">
        <v>283</v>
      </c>
      <c r="AT764" s="197" t="s">
        <v>160</v>
      </c>
      <c r="AU764" s="197" t="s">
        <v>85</v>
      </c>
      <c r="AY764" s="18" t="s">
        <v>158</v>
      </c>
      <c r="BE764" s="198">
        <f>IF(N764="základní",J764,0)</f>
        <v>0</v>
      </c>
      <c r="BF764" s="198">
        <f>IF(N764="snížená",J764,0)</f>
        <v>0</v>
      </c>
      <c r="BG764" s="198">
        <f>IF(N764="zákl. přenesená",J764,0)</f>
        <v>0</v>
      </c>
      <c r="BH764" s="198">
        <f>IF(N764="sníž. přenesená",J764,0)</f>
        <v>0</v>
      </c>
      <c r="BI764" s="198">
        <f>IF(N764="nulová",J764,0)</f>
        <v>0</v>
      </c>
      <c r="BJ764" s="18" t="s">
        <v>8</v>
      </c>
      <c r="BK764" s="198">
        <f>ROUND(I764*H764,0)</f>
        <v>0</v>
      </c>
      <c r="BL764" s="18" t="s">
        <v>283</v>
      </c>
      <c r="BM764" s="197" t="s">
        <v>7003</v>
      </c>
    </row>
    <row r="765" spans="1:65" s="2" customFormat="1" ht="117">
      <c r="A765" s="35"/>
      <c r="B765" s="36"/>
      <c r="C765" s="37"/>
      <c r="D765" s="199" t="s">
        <v>167</v>
      </c>
      <c r="E765" s="37"/>
      <c r="F765" s="200" t="s">
        <v>5491</v>
      </c>
      <c r="G765" s="37"/>
      <c r="H765" s="37"/>
      <c r="I765" s="201"/>
      <c r="J765" s="37"/>
      <c r="K765" s="37"/>
      <c r="L765" s="40"/>
      <c r="M765" s="202"/>
      <c r="N765" s="203"/>
      <c r="O765" s="72"/>
      <c r="P765" s="72"/>
      <c r="Q765" s="72"/>
      <c r="R765" s="72"/>
      <c r="S765" s="72"/>
      <c r="T765" s="73"/>
      <c r="U765" s="35"/>
      <c r="V765" s="35"/>
      <c r="W765" s="35"/>
      <c r="X765" s="35"/>
      <c r="Y765" s="35"/>
      <c r="Z765" s="35"/>
      <c r="AA765" s="35"/>
      <c r="AB765" s="35"/>
      <c r="AC765" s="35"/>
      <c r="AD765" s="35"/>
      <c r="AE765" s="35"/>
      <c r="AT765" s="18" t="s">
        <v>167</v>
      </c>
      <c r="AU765" s="18" t="s">
        <v>85</v>
      </c>
    </row>
    <row r="766" spans="1:65" s="13" customFormat="1" ht="11.25">
      <c r="B766" s="204"/>
      <c r="C766" s="205"/>
      <c r="D766" s="199" t="s">
        <v>169</v>
      </c>
      <c r="E766" s="206" t="s">
        <v>1</v>
      </c>
      <c r="F766" s="207" t="s">
        <v>7004</v>
      </c>
      <c r="G766" s="205"/>
      <c r="H766" s="208">
        <v>187.17</v>
      </c>
      <c r="I766" s="209"/>
      <c r="J766" s="205"/>
      <c r="K766" s="205"/>
      <c r="L766" s="210"/>
      <c r="M766" s="211"/>
      <c r="N766" s="212"/>
      <c r="O766" s="212"/>
      <c r="P766" s="212"/>
      <c r="Q766" s="212"/>
      <c r="R766" s="212"/>
      <c r="S766" s="212"/>
      <c r="T766" s="213"/>
      <c r="AT766" s="214" t="s">
        <v>169</v>
      </c>
      <c r="AU766" s="214" t="s">
        <v>85</v>
      </c>
      <c r="AV766" s="13" t="s">
        <v>85</v>
      </c>
      <c r="AW766" s="13" t="s">
        <v>32</v>
      </c>
      <c r="AX766" s="13" t="s">
        <v>8</v>
      </c>
      <c r="AY766" s="214" t="s">
        <v>158</v>
      </c>
    </row>
    <row r="767" spans="1:65" s="2" customFormat="1" ht="48">
      <c r="A767" s="35"/>
      <c r="B767" s="36"/>
      <c r="C767" s="187" t="s">
        <v>1043</v>
      </c>
      <c r="D767" s="187" t="s">
        <v>160</v>
      </c>
      <c r="E767" s="188" t="s">
        <v>5493</v>
      </c>
      <c r="F767" s="189" t="s">
        <v>5494</v>
      </c>
      <c r="G767" s="190" t="s">
        <v>1011</v>
      </c>
      <c r="H767" s="192"/>
      <c r="I767" s="192"/>
      <c r="J767" s="191">
        <f>ROUND(I767*H767,0)</f>
        <v>0</v>
      </c>
      <c r="K767" s="189" t="s">
        <v>164</v>
      </c>
      <c r="L767" s="40"/>
      <c r="M767" s="193" t="s">
        <v>1</v>
      </c>
      <c r="N767" s="194" t="s">
        <v>41</v>
      </c>
      <c r="O767" s="72"/>
      <c r="P767" s="195">
        <f>O767*H767</f>
        <v>0</v>
      </c>
      <c r="Q767" s="195">
        <v>0</v>
      </c>
      <c r="R767" s="195">
        <f>Q767*H767</f>
        <v>0</v>
      </c>
      <c r="S767" s="195">
        <v>0</v>
      </c>
      <c r="T767" s="196">
        <f>S767*H767</f>
        <v>0</v>
      </c>
      <c r="U767" s="35"/>
      <c r="V767" s="35"/>
      <c r="W767" s="35"/>
      <c r="X767" s="35"/>
      <c r="Y767" s="35"/>
      <c r="Z767" s="35"/>
      <c r="AA767" s="35"/>
      <c r="AB767" s="35"/>
      <c r="AC767" s="35"/>
      <c r="AD767" s="35"/>
      <c r="AE767" s="35"/>
      <c r="AR767" s="197" t="s">
        <v>283</v>
      </c>
      <c r="AT767" s="197" t="s">
        <v>160</v>
      </c>
      <c r="AU767" s="197" t="s">
        <v>85</v>
      </c>
      <c r="AY767" s="18" t="s">
        <v>158</v>
      </c>
      <c r="BE767" s="198">
        <f>IF(N767="základní",J767,0)</f>
        <v>0</v>
      </c>
      <c r="BF767" s="198">
        <f>IF(N767="snížená",J767,0)</f>
        <v>0</v>
      </c>
      <c r="BG767" s="198">
        <f>IF(N767="zákl. přenesená",J767,0)</f>
        <v>0</v>
      </c>
      <c r="BH767" s="198">
        <f>IF(N767="sníž. přenesená",J767,0)</f>
        <v>0</v>
      </c>
      <c r="BI767" s="198">
        <f>IF(N767="nulová",J767,0)</f>
        <v>0</v>
      </c>
      <c r="BJ767" s="18" t="s">
        <v>8</v>
      </c>
      <c r="BK767" s="198">
        <f>ROUND(I767*H767,0)</f>
        <v>0</v>
      </c>
      <c r="BL767" s="18" t="s">
        <v>283</v>
      </c>
      <c r="BM767" s="197" t="s">
        <v>7005</v>
      </c>
    </row>
    <row r="768" spans="1:65" s="2" customFormat="1" ht="99">
      <c r="A768" s="35"/>
      <c r="B768" s="36"/>
      <c r="C768" s="37"/>
      <c r="D768" s="199" t="s">
        <v>167</v>
      </c>
      <c r="E768" s="37"/>
      <c r="F768" s="200" t="s">
        <v>4833</v>
      </c>
      <c r="G768" s="37"/>
      <c r="H768" s="37"/>
      <c r="I768" s="201"/>
      <c r="J768" s="37"/>
      <c r="K768" s="37"/>
      <c r="L768" s="40"/>
      <c r="M768" s="202"/>
      <c r="N768" s="203"/>
      <c r="O768" s="72"/>
      <c r="P768" s="72"/>
      <c r="Q768" s="72"/>
      <c r="R768" s="72"/>
      <c r="S768" s="72"/>
      <c r="T768" s="73"/>
      <c r="U768" s="35"/>
      <c r="V768" s="35"/>
      <c r="W768" s="35"/>
      <c r="X768" s="35"/>
      <c r="Y768" s="35"/>
      <c r="Z768" s="35"/>
      <c r="AA768" s="35"/>
      <c r="AB768" s="35"/>
      <c r="AC768" s="35"/>
      <c r="AD768" s="35"/>
      <c r="AE768" s="35"/>
      <c r="AT768" s="18" t="s">
        <v>167</v>
      </c>
      <c r="AU768" s="18" t="s">
        <v>85</v>
      </c>
    </row>
    <row r="769" spans="1:65" s="12" customFormat="1" ht="22.9" customHeight="1">
      <c r="B769" s="171"/>
      <c r="C769" s="172"/>
      <c r="D769" s="173" t="s">
        <v>75</v>
      </c>
      <c r="E769" s="185" t="s">
        <v>1135</v>
      </c>
      <c r="F769" s="185" t="s">
        <v>1136</v>
      </c>
      <c r="G769" s="172"/>
      <c r="H769" s="172"/>
      <c r="I769" s="175"/>
      <c r="J769" s="186">
        <f>BK769</f>
        <v>0</v>
      </c>
      <c r="K769" s="172"/>
      <c r="L769" s="177"/>
      <c r="M769" s="178"/>
      <c r="N769" s="179"/>
      <c r="O769" s="179"/>
      <c r="P769" s="180">
        <f>SUM(P770:P799)</f>
        <v>0</v>
      </c>
      <c r="Q769" s="179"/>
      <c r="R769" s="180">
        <f>SUM(R770:R799)</f>
        <v>0.29825249999999998</v>
      </c>
      <c r="S769" s="179"/>
      <c r="T769" s="181">
        <f>SUM(T770:T799)</f>
        <v>0</v>
      </c>
      <c r="AR769" s="182" t="s">
        <v>85</v>
      </c>
      <c r="AT769" s="183" t="s">
        <v>75</v>
      </c>
      <c r="AU769" s="183" t="s">
        <v>8</v>
      </c>
      <c r="AY769" s="182" t="s">
        <v>158</v>
      </c>
      <c r="BK769" s="184">
        <f>SUM(BK770:BK799)</f>
        <v>0</v>
      </c>
    </row>
    <row r="770" spans="1:65" s="2" customFormat="1" ht="16.5" customHeight="1">
      <c r="A770" s="35"/>
      <c r="B770" s="36"/>
      <c r="C770" s="187" t="s">
        <v>1059</v>
      </c>
      <c r="D770" s="187" t="s">
        <v>160</v>
      </c>
      <c r="E770" s="188" t="s">
        <v>7006</v>
      </c>
      <c r="F770" s="189" t="s">
        <v>7007</v>
      </c>
      <c r="G770" s="190" t="s">
        <v>309</v>
      </c>
      <c r="H770" s="191">
        <v>5.8</v>
      </c>
      <c r="I770" s="192"/>
      <c r="J770" s="191">
        <f>ROUND(I770*H770,0)</f>
        <v>0</v>
      </c>
      <c r="K770" s="189" t="s">
        <v>164</v>
      </c>
      <c r="L770" s="40"/>
      <c r="M770" s="193" t="s">
        <v>1</v>
      </c>
      <c r="N770" s="194" t="s">
        <v>41</v>
      </c>
      <c r="O770" s="72"/>
      <c r="P770" s="195">
        <f>O770*H770</f>
        <v>0</v>
      </c>
      <c r="Q770" s="195">
        <v>1.6800000000000001E-3</v>
      </c>
      <c r="R770" s="195">
        <f>Q770*H770</f>
        <v>9.7440000000000009E-3</v>
      </c>
      <c r="S770" s="195">
        <v>0</v>
      </c>
      <c r="T770" s="196">
        <f>S770*H770</f>
        <v>0</v>
      </c>
      <c r="U770" s="35"/>
      <c r="V770" s="35"/>
      <c r="W770" s="35"/>
      <c r="X770" s="35"/>
      <c r="Y770" s="35"/>
      <c r="Z770" s="35"/>
      <c r="AA770" s="35"/>
      <c r="AB770" s="35"/>
      <c r="AC770" s="35"/>
      <c r="AD770" s="35"/>
      <c r="AE770" s="35"/>
      <c r="AR770" s="197" t="s">
        <v>283</v>
      </c>
      <c r="AT770" s="197" t="s">
        <v>160</v>
      </c>
      <c r="AU770" s="197" t="s">
        <v>85</v>
      </c>
      <c r="AY770" s="18" t="s">
        <v>158</v>
      </c>
      <c r="BE770" s="198">
        <f>IF(N770="základní",J770,0)</f>
        <v>0</v>
      </c>
      <c r="BF770" s="198">
        <f>IF(N770="snížená",J770,0)</f>
        <v>0</v>
      </c>
      <c r="BG770" s="198">
        <f>IF(N770="zákl. přenesená",J770,0)</f>
        <v>0</v>
      </c>
      <c r="BH770" s="198">
        <f>IF(N770="sníž. přenesená",J770,0)</f>
        <v>0</v>
      </c>
      <c r="BI770" s="198">
        <f>IF(N770="nulová",J770,0)</f>
        <v>0</v>
      </c>
      <c r="BJ770" s="18" t="s">
        <v>8</v>
      </c>
      <c r="BK770" s="198">
        <f>ROUND(I770*H770,0)</f>
        <v>0</v>
      </c>
      <c r="BL770" s="18" t="s">
        <v>283</v>
      </c>
      <c r="BM770" s="197" t="s">
        <v>7008</v>
      </c>
    </row>
    <row r="771" spans="1:65" s="2" customFormat="1" ht="27">
      <c r="A771" s="35"/>
      <c r="B771" s="36"/>
      <c r="C771" s="37"/>
      <c r="D771" s="199" t="s">
        <v>167</v>
      </c>
      <c r="E771" s="37"/>
      <c r="F771" s="200" t="s">
        <v>1141</v>
      </c>
      <c r="G771" s="37"/>
      <c r="H771" s="37"/>
      <c r="I771" s="201"/>
      <c r="J771" s="37"/>
      <c r="K771" s="37"/>
      <c r="L771" s="40"/>
      <c r="M771" s="202"/>
      <c r="N771" s="203"/>
      <c r="O771" s="72"/>
      <c r="P771" s="72"/>
      <c r="Q771" s="72"/>
      <c r="R771" s="72"/>
      <c r="S771" s="72"/>
      <c r="T771" s="73"/>
      <c r="U771" s="35"/>
      <c r="V771" s="35"/>
      <c r="W771" s="35"/>
      <c r="X771" s="35"/>
      <c r="Y771" s="35"/>
      <c r="Z771" s="35"/>
      <c r="AA771" s="35"/>
      <c r="AB771" s="35"/>
      <c r="AC771" s="35"/>
      <c r="AD771" s="35"/>
      <c r="AE771" s="35"/>
      <c r="AT771" s="18" t="s">
        <v>167</v>
      </c>
      <c r="AU771" s="18" t="s">
        <v>85</v>
      </c>
    </row>
    <row r="772" spans="1:65" s="2" customFormat="1" ht="16.5" customHeight="1">
      <c r="A772" s="35"/>
      <c r="B772" s="36"/>
      <c r="C772" s="187" t="s">
        <v>1064</v>
      </c>
      <c r="D772" s="187" t="s">
        <v>160</v>
      </c>
      <c r="E772" s="188" t="s">
        <v>5496</v>
      </c>
      <c r="F772" s="189" t="s">
        <v>5497</v>
      </c>
      <c r="G772" s="190" t="s">
        <v>309</v>
      </c>
      <c r="H772" s="191">
        <v>22.5</v>
      </c>
      <c r="I772" s="192"/>
      <c r="J772" s="191">
        <f>ROUND(I772*H772,0)</f>
        <v>0</v>
      </c>
      <c r="K772" s="189" t="s">
        <v>164</v>
      </c>
      <c r="L772" s="40"/>
      <c r="M772" s="193" t="s">
        <v>1</v>
      </c>
      <c r="N772" s="194" t="s">
        <v>41</v>
      </c>
      <c r="O772" s="72"/>
      <c r="P772" s="195">
        <f>O772*H772</f>
        <v>0</v>
      </c>
      <c r="Q772" s="195">
        <v>1.91E-3</v>
      </c>
      <c r="R772" s="195">
        <f>Q772*H772</f>
        <v>4.2974999999999999E-2</v>
      </c>
      <c r="S772" s="195">
        <v>0</v>
      </c>
      <c r="T772" s="196">
        <f>S772*H772</f>
        <v>0</v>
      </c>
      <c r="U772" s="35"/>
      <c r="V772" s="35"/>
      <c r="W772" s="35"/>
      <c r="X772" s="35"/>
      <c r="Y772" s="35"/>
      <c r="Z772" s="35"/>
      <c r="AA772" s="35"/>
      <c r="AB772" s="35"/>
      <c r="AC772" s="35"/>
      <c r="AD772" s="35"/>
      <c r="AE772" s="35"/>
      <c r="AR772" s="197" t="s">
        <v>283</v>
      </c>
      <c r="AT772" s="197" t="s">
        <v>160</v>
      </c>
      <c r="AU772" s="197" t="s">
        <v>85</v>
      </c>
      <c r="AY772" s="18" t="s">
        <v>158</v>
      </c>
      <c r="BE772" s="198">
        <f>IF(N772="základní",J772,0)</f>
        <v>0</v>
      </c>
      <c r="BF772" s="198">
        <f>IF(N772="snížená",J772,0)</f>
        <v>0</v>
      </c>
      <c r="BG772" s="198">
        <f>IF(N772="zákl. přenesená",J772,0)</f>
        <v>0</v>
      </c>
      <c r="BH772" s="198">
        <f>IF(N772="sníž. přenesená",J772,0)</f>
        <v>0</v>
      </c>
      <c r="BI772" s="198">
        <f>IF(N772="nulová",J772,0)</f>
        <v>0</v>
      </c>
      <c r="BJ772" s="18" t="s">
        <v>8</v>
      </c>
      <c r="BK772" s="198">
        <f>ROUND(I772*H772,0)</f>
        <v>0</v>
      </c>
      <c r="BL772" s="18" t="s">
        <v>283</v>
      </c>
      <c r="BM772" s="197" t="s">
        <v>7009</v>
      </c>
    </row>
    <row r="773" spans="1:65" s="2" customFormat="1" ht="27">
      <c r="A773" s="35"/>
      <c r="B773" s="36"/>
      <c r="C773" s="37"/>
      <c r="D773" s="199" t="s">
        <v>167</v>
      </c>
      <c r="E773" s="37"/>
      <c r="F773" s="200" t="s">
        <v>1141</v>
      </c>
      <c r="G773" s="37"/>
      <c r="H773" s="37"/>
      <c r="I773" s="201"/>
      <c r="J773" s="37"/>
      <c r="K773" s="37"/>
      <c r="L773" s="40"/>
      <c r="M773" s="202"/>
      <c r="N773" s="203"/>
      <c r="O773" s="72"/>
      <c r="P773" s="72"/>
      <c r="Q773" s="72"/>
      <c r="R773" s="72"/>
      <c r="S773" s="72"/>
      <c r="T773" s="73"/>
      <c r="U773" s="35"/>
      <c r="V773" s="35"/>
      <c r="W773" s="35"/>
      <c r="X773" s="35"/>
      <c r="Y773" s="35"/>
      <c r="Z773" s="35"/>
      <c r="AA773" s="35"/>
      <c r="AB773" s="35"/>
      <c r="AC773" s="35"/>
      <c r="AD773" s="35"/>
      <c r="AE773" s="35"/>
      <c r="AT773" s="18" t="s">
        <v>167</v>
      </c>
      <c r="AU773" s="18" t="s">
        <v>85</v>
      </c>
    </row>
    <row r="774" spans="1:65" s="13" customFormat="1" ht="11.25">
      <c r="B774" s="204"/>
      <c r="C774" s="205"/>
      <c r="D774" s="199" t="s">
        <v>169</v>
      </c>
      <c r="E774" s="206" t="s">
        <v>1</v>
      </c>
      <c r="F774" s="207" t="s">
        <v>7010</v>
      </c>
      <c r="G774" s="205"/>
      <c r="H774" s="208">
        <v>22.5</v>
      </c>
      <c r="I774" s="209"/>
      <c r="J774" s="205"/>
      <c r="K774" s="205"/>
      <c r="L774" s="210"/>
      <c r="M774" s="211"/>
      <c r="N774" s="212"/>
      <c r="O774" s="212"/>
      <c r="P774" s="212"/>
      <c r="Q774" s="212"/>
      <c r="R774" s="212"/>
      <c r="S774" s="212"/>
      <c r="T774" s="213"/>
      <c r="AT774" s="214" t="s">
        <v>169</v>
      </c>
      <c r="AU774" s="214" t="s">
        <v>85</v>
      </c>
      <c r="AV774" s="13" t="s">
        <v>85</v>
      </c>
      <c r="AW774" s="13" t="s">
        <v>32</v>
      </c>
      <c r="AX774" s="13" t="s">
        <v>8</v>
      </c>
      <c r="AY774" s="214" t="s">
        <v>158</v>
      </c>
    </row>
    <row r="775" spans="1:65" s="2" customFormat="1" ht="16.5" customHeight="1">
      <c r="A775" s="35"/>
      <c r="B775" s="36"/>
      <c r="C775" s="187" t="s">
        <v>1069</v>
      </c>
      <c r="D775" s="187" t="s">
        <v>160</v>
      </c>
      <c r="E775" s="188" t="s">
        <v>5499</v>
      </c>
      <c r="F775" s="189" t="s">
        <v>5500</v>
      </c>
      <c r="G775" s="190" t="s">
        <v>309</v>
      </c>
      <c r="H775" s="191">
        <v>39.5</v>
      </c>
      <c r="I775" s="192"/>
      <c r="J775" s="191">
        <f>ROUND(I775*H775,0)</f>
        <v>0</v>
      </c>
      <c r="K775" s="189" t="s">
        <v>164</v>
      </c>
      <c r="L775" s="40"/>
      <c r="M775" s="193" t="s">
        <v>1</v>
      </c>
      <c r="N775" s="194" t="s">
        <v>41</v>
      </c>
      <c r="O775" s="72"/>
      <c r="P775" s="195">
        <f>O775*H775</f>
        <v>0</v>
      </c>
      <c r="Q775" s="195">
        <v>3.0799999999999998E-3</v>
      </c>
      <c r="R775" s="195">
        <f>Q775*H775</f>
        <v>0.12165999999999999</v>
      </c>
      <c r="S775" s="195">
        <v>0</v>
      </c>
      <c r="T775" s="196">
        <f>S775*H775</f>
        <v>0</v>
      </c>
      <c r="U775" s="35"/>
      <c r="V775" s="35"/>
      <c r="W775" s="35"/>
      <c r="X775" s="35"/>
      <c r="Y775" s="35"/>
      <c r="Z775" s="35"/>
      <c r="AA775" s="35"/>
      <c r="AB775" s="35"/>
      <c r="AC775" s="35"/>
      <c r="AD775" s="35"/>
      <c r="AE775" s="35"/>
      <c r="AR775" s="197" t="s">
        <v>283</v>
      </c>
      <c r="AT775" s="197" t="s">
        <v>160</v>
      </c>
      <c r="AU775" s="197" t="s">
        <v>85</v>
      </c>
      <c r="AY775" s="18" t="s">
        <v>158</v>
      </c>
      <c r="BE775" s="198">
        <f>IF(N775="základní",J775,0)</f>
        <v>0</v>
      </c>
      <c r="BF775" s="198">
        <f>IF(N775="snížená",J775,0)</f>
        <v>0</v>
      </c>
      <c r="BG775" s="198">
        <f>IF(N775="zákl. přenesená",J775,0)</f>
        <v>0</v>
      </c>
      <c r="BH775" s="198">
        <f>IF(N775="sníž. přenesená",J775,0)</f>
        <v>0</v>
      </c>
      <c r="BI775" s="198">
        <f>IF(N775="nulová",J775,0)</f>
        <v>0</v>
      </c>
      <c r="BJ775" s="18" t="s">
        <v>8</v>
      </c>
      <c r="BK775" s="198">
        <f>ROUND(I775*H775,0)</f>
        <v>0</v>
      </c>
      <c r="BL775" s="18" t="s">
        <v>283</v>
      </c>
      <c r="BM775" s="197" t="s">
        <v>7011</v>
      </c>
    </row>
    <row r="776" spans="1:65" s="2" customFormat="1" ht="27">
      <c r="A776" s="35"/>
      <c r="B776" s="36"/>
      <c r="C776" s="37"/>
      <c r="D776" s="199" t="s">
        <v>167</v>
      </c>
      <c r="E776" s="37"/>
      <c r="F776" s="200" t="s">
        <v>1141</v>
      </c>
      <c r="G776" s="37"/>
      <c r="H776" s="37"/>
      <c r="I776" s="201"/>
      <c r="J776" s="37"/>
      <c r="K776" s="37"/>
      <c r="L776" s="40"/>
      <c r="M776" s="202"/>
      <c r="N776" s="203"/>
      <c r="O776" s="72"/>
      <c r="P776" s="72"/>
      <c r="Q776" s="72"/>
      <c r="R776" s="72"/>
      <c r="S776" s="72"/>
      <c r="T776" s="73"/>
      <c r="U776" s="35"/>
      <c r="V776" s="35"/>
      <c r="W776" s="35"/>
      <c r="X776" s="35"/>
      <c r="Y776" s="35"/>
      <c r="Z776" s="35"/>
      <c r="AA776" s="35"/>
      <c r="AB776" s="35"/>
      <c r="AC776" s="35"/>
      <c r="AD776" s="35"/>
      <c r="AE776" s="35"/>
      <c r="AT776" s="18" t="s">
        <v>167</v>
      </c>
      <c r="AU776" s="18" t="s">
        <v>85</v>
      </c>
    </row>
    <row r="777" spans="1:65" s="13" customFormat="1" ht="11.25">
      <c r="B777" s="204"/>
      <c r="C777" s="205"/>
      <c r="D777" s="199" t="s">
        <v>169</v>
      </c>
      <c r="E777" s="206" t="s">
        <v>1</v>
      </c>
      <c r="F777" s="207" t="s">
        <v>7012</v>
      </c>
      <c r="G777" s="205"/>
      <c r="H777" s="208">
        <v>39.5</v>
      </c>
      <c r="I777" s="209"/>
      <c r="J777" s="205"/>
      <c r="K777" s="205"/>
      <c r="L777" s="210"/>
      <c r="M777" s="211"/>
      <c r="N777" s="212"/>
      <c r="O777" s="212"/>
      <c r="P777" s="212"/>
      <c r="Q777" s="212"/>
      <c r="R777" s="212"/>
      <c r="S777" s="212"/>
      <c r="T777" s="213"/>
      <c r="AT777" s="214" t="s">
        <v>169</v>
      </c>
      <c r="AU777" s="214" t="s">
        <v>85</v>
      </c>
      <c r="AV777" s="13" t="s">
        <v>85</v>
      </c>
      <c r="AW777" s="13" t="s">
        <v>32</v>
      </c>
      <c r="AX777" s="13" t="s">
        <v>8</v>
      </c>
      <c r="AY777" s="214" t="s">
        <v>158</v>
      </c>
    </row>
    <row r="778" spans="1:65" s="2" customFormat="1" ht="21.75" customHeight="1">
      <c r="A778" s="35"/>
      <c r="B778" s="36"/>
      <c r="C778" s="187" t="s">
        <v>1101</v>
      </c>
      <c r="D778" s="187" t="s">
        <v>160</v>
      </c>
      <c r="E778" s="188" t="s">
        <v>7013</v>
      </c>
      <c r="F778" s="189" t="s">
        <v>7014</v>
      </c>
      <c r="G778" s="190" t="s">
        <v>309</v>
      </c>
      <c r="H778" s="191">
        <v>8.1999999999999993</v>
      </c>
      <c r="I778" s="192"/>
      <c r="J778" s="191">
        <f>ROUND(I778*H778,0)</f>
        <v>0</v>
      </c>
      <c r="K778" s="189" t="s">
        <v>164</v>
      </c>
      <c r="L778" s="40"/>
      <c r="M778" s="193" t="s">
        <v>1</v>
      </c>
      <c r="N778" s="194" t="s">
        <v>41</v>
      </c>
      <c r="O778" s="72"/>
      <c r="P778" s="195">
        <f>O778*H778</f>
        <v>0</v>
      </c>
      <c r="Q778" s="195">
        <v>7.1000000000000002E-4</v>
      </c>
      <c r="R778" s="195">
        <f>Q778*H778</f>
        <v>5.8219999999999999E-3</v>
      </c>
      <c r="S778" s="195">
        <v>0</v>
      </c>
      <c r="T778" s="196">
        <f>S778*H778</f>
        <v>0</v>
      </c>
      <c r="U778" s="35"/>
      <c r="V778" s="35"/>
      <c r="W778" s="35"/>
      <c r="X778" s="35"/>
      <c r="Y778" s="35"/>
      <c r="Z778" s="35"/>
      <c r="AA778" s="35"/>
      <c r="AB778" s="35"/>
      <c r="AC778" s="35"/>
      <c r="AD778" s="35"/>
      <c r="AE778" s="35"/>
      <c r="AR778" s="197" t="s">
        <v>283</v>
      </c>
      <c r="AT778" s="197" t="s">
        <v>160</v>
      </c>
      <c r="AU778" s="197" t="s">
        <v>85</v>
      </c>
      <c r="AY778" s="18" t="s">
        <v>158</v>
      </c>
      <c r="BE778" s="198">
        <f>IF(N778="základní",J778,0)</f>
        <v>0</v>
      </c>
      <c r="BF778" s="198">
        <f>IF(N778="snížená",J778,0)</f>
        <v>0</v>
      </c>
      <c r="BG778" s="198">
        <f>IF(N778="zákl. přenesená",J778,0)</f>
        <v>0</v>
      </c>
      <c r="BH778" s="198">
        <f>IF(N778="sníž. přenesená",J778,0)</f>
        <v>0</v>
      </c>
      <c r="BI778" s="198">
        <f>IF(N778="nulová",J778,0)</f>
        <v>0</v>
      </c>
      <c r="BJ778" s="18" t="s">
        <v>8</v>
      </c>
      <c r="BK778" s="198">
        <f>ROUND(I778*H778,0)</f>
        <v>0</v>
      </c>
      <c r="BL778" s="18" t="s">
        <v>283</v>
      </c>
      <c r="BM778" s="197" t="s">
        <v>7015</v>
      </c>
    </row>
    <row r="779" spans="1:65" s="2" customFormat="1" ht="45">
      <c r="A779" s="35"/>
      <c r="B779" s="36"/>
      <c r="C779" s="37"/>
      <c r="D779" s="199" t="s">
        <v>167</v>
      </c>
      <c r="E779" s="37"/>
      <c r="F779" s="200" t="s">
        <v>1150</v>
      </c>
      <c r="G779" s="37"/>
      <c r="H779" s="37"/>
      <c r="I779" s="201"/>
      <c r="J779" s="37"/>
      <c r="K779" s="37"/>
      <c r="L779" s="40"/>
      <c r="M779" s="202"/>
      <c r="N779" s="203"/>
      <c r="O779" s="72"/>
      <c r="P779" s="72"/>
      <c r="Q779" s="72"/>
      <c r="R779" s="72"/>
      <c r="S779" s="72"/>
      <c r="T779" s="73"/>
      <c r="U779" s="35"/>
      <c r="V779" s="35"/>
      <c r="W779" s="35"/>
      <c r="X779" s="35"/>
      <c r="Y779" s="35"/>
      <c r="Z779" s="35"/>
      <c r="AA779" s="35"/>
      <c r="AB779" s="35"/>
      <c r="AC779" s="35"/>
      <c r="AD779" s="35"/>
      <c r="AE779" s="35"/>
      <c r="AT779" s="18" t="s">
        <v>167</v>
      </c>
      <c r="AU779" s="18" t="s">
        <v>85</v>
      </c>
    </row>
    <row r="780" spans="1:65" s="2" customFormat="1" ht="24">
      <c r="A780" s="35"/>
      <c r="B780" s="36"/>
      <c r="C780" s="187" t="s">
        <v>1107</v>
      </c>
      <c r="D780" s="187" t="s">
        <v>160</v>
      </c>
      <c r="E780" s="188" t="s">
        <v>1147</v>
      </c>
      <c r="F780" s="189" t="s">
        <v>1148</v>
      </c>
      <c r="G780" s="190" t="s">
        <v>309</v>
      </c>
      <c r="H780" s="191">
        <v>36.1</v>
      </c>
      <c r="I780" s="192"/>
      <c r="J780" s="191">
        <f>ROUND(I780*H780,0)</f>
        <v>0</v>
      </c>
      <c r="K780" s="189" t="s">
        <v>164</v>
      </c>
      <c r="L780" s="40"/>
      <c r="M780" s="193" t="s">
        <v>1</v>
      </c>
      <c r="N780" s="194" t="s">
        <v>41</v>
      </c>
      <c r="O780" s="72"/>
      <c r="P780" s="195">
        <f>O780*H780</f>
        <v>0</v>
      </c>
      <c r="Q780" s="195">
        <v>2.0100000000000001E-3</v>
      </c>
      <c r="R780" s="195">
        <f>Q780*H780</f>
        <v>7.2561E-2</v>
      </c>
      <c r="S780" s="195">
        <v>0</v>
      </c>
      <c r="T780" s="196">
        <f>S780*H780</f>
        <v>0</v>
      </c>
      <c r="U780" s="35"/>
      <c r="V780" s="35"/>
      <c r="W780" s="35"/>
      <c r="X780" s="35"/>
      <c r="Y780" s="35"/>
      <c r="Z780" s="35"/>
      <c r="AA780" s="35"/>
      <c r="AB780" s="35"/>
      <c r="AC780" s="35"/>
      <c r="AD780" s="35"/>
      <c r="AE780" s="35"/>
      <c r="AR780" s="197" t="s">
        <v>283</v>
      </c>
      <c r="AT780" s="197" t="s">
        <v>160</v>
      </c>
      <c r="AU780" s="197" t="s">
        <v>85</v>
      </c>
      <c r="AY780" s="18" t="s">
        <v>158</v>
      </c>
      <c r="BE780" s="198">
        <f>IF(N780="základní",J780,0)</f>
        <v>0</v>
      </c>
      <c r="BF780" s="198">
        <f>IF(N780="snížená",J780,0)</f>
        <v>0</v>
      </c>
      <c r="BG780" s="198">
        <f>IF(N780="zákl. přenesená",J780,0)</f>
        <v>0</v>
      </c>
      <c r="BH780" s="198">
        <f>IF(N780="sníž. přenesená",J780,0)</f>
        <v>0</v>
      </c>
      <c r="BI780" s="198">
        <f>IF(N780="nulová",J780,0)</f>
        <v>0</v>
      </c>
      <c r="BJ780" s="18" t="s">
        <v>8</v>
      </c>
      <c r="BK780" s="198">
        <f>ROUND(I780*H780,0)</f>
        <v>0</v>
      </c>
      <c r="BL780" s="18" t="s">
        <v>283</v>
      </c>
      <c r="BM780" s="197" t="s">
        <v>7016</v>
      </c>
    </row>
    <row r="781" spans="1:65" s="2" customFormat="1" ht="45">
      <c r="A781" s="35"/>
      <c r="B781" s="36"/>
      <c r="C781" s="37"/>
      <c r="D781" s="199" t="s">
        <v>167</v>
      </c>
      <c r="E781" s="37"/>
      <c r="F781" s="200" t="s">
        <v>1150</v>
      </c>
      <c r="G781" s="37"/>
      <c r="H781" s="37"/>
      <c r="I781" s="201"/>
      <c r="J781" s="37"/>
      <c r="K781" s="37"/>
      <c r="L781" s="40"/>
      <c r="M781" s="202"/>
      <c r="N781" s="203"/>
      <c r="O781" s="72"/>
      <c r="P781" s="72"/>
      <c r="Q781" s="72"/>
      <c r="R781" s="72"/>
      <c r="S781" s="72"/>
      <c r="T781" s="73"/>
      <c r="U781" s="35"/>
      <c r="V781" s="35"/>
      <c r="W781" s="35"/>
      <c r="X781" s="35"/>
      <c r="Y781" s="35"/>
      <c r="Z781" s="35"/>
      <c r="AA781" s="35"/>
      <c r="AB781" s="35"/>
      <c r="AC781" s="35"/>
      <c r="AD781" s="35"/>
      <c r="AE781" s="35"/>
      <c r="AT781" s="18" t="s">
        <v>167</v>
      </c>
      <c r="AU781" s="18" t="s">
        <v>85</v>
      </c>
    </row>
    <row r="782" spans="1:65" s="2" customFormat="1" ht="24">
      <c r="A782" s="35"/>
      <c r="B782" s="36"/>
      <c r="C782" s="187" t="s">
        <v>1111</v>
      </c>
      <c r="D782" s="187" t="s">
        <v>160</v>
      </c>
      <c r="E782" s="188" t="s">
        <v>5503</v>
      </c>
      <c r="F782" s="189" t="s">
        <v>5504</v>
      </c>
      <c r="G782" s="190" t="s">
        <v>309</v>
      </c>
      <c r="H782" s="191">
        <v>18.149999999999999</v>
      </c>
      <c r="I782" s="192"/>
      <c r="J782" s="191">
        <f>ROUND(I782*H782,0)</f>
        <v>0</v>
      </c>
      <c r="K782" s="189" t="s">
        <v>164</v>
      </c>
      <c r="L782" s="40"/>
      <c r="M782" s="193" t="s">
        <v>1</v>
      </c>
      <c r="N782" s="194" t="s">
        <v>41</v>
      </c>
      <c r="O782" s="72"/>
      <c r="P782" s="195">
        <f>O782*H782</f>
        <v>0</v>
      </c>
      <c r="Q782" s="195">
        <v>1.4499999999999999E-3</v>
      </c>
      <c r="R782" s="195">
        <f>Q782*H782</f>
        <v>2.6317499999999997E-2</v>
      </c>
      <c r="S782" s="195">
        <v>0</v>
      </c>
      <c r="T782" s="196">
        <f>S782*H782</f>
        <v>0</v>
      </c>
      <c r="U782" s="35"/>
      <c r="V782" s="35"/>
      <c r="W782" s="35"/>
      <c r="X782" s="35"/>
      <c r="Y782" s="35"/>
      <c r="Z782" s="35"/>
      <c r="AA782" s="35"/>
      <c r="AB782" s="35"/>
      <c r="AC782" s="35"/>
      <c r="AD782" s="35"/>
      <c r="AE782" s="35"/>
      <c r="AR782" s="197" t="s">
        <v>283</v>
      </c>
      <c r="AT782" s="197" t="s">
        <v>160</v>
      </c>
      <c r="AU782" s="197" t="s">
        <v>85</v>
      </c>
      <c r="AY782" s="18" t="s">
        <v>158</v>
      </c>
      <c r="BE782" s="198">
        <f>IF(N782="základní",J782,0)</f>
        <v>0</v>
      </c>
      <c r="BF782" s="198">
        <f>IF(N782="snížená",J782,0)</f>
        <v>0</v>
      </c>
      <c r="BG782" s="198">
        <f>IF(N782="zákl. přenesená",J782,0)</f>
        <v>0</v>
      </c>
      <c r="BH782" s="198">
        <f>IF(N782="sníž. přenesená",J782,0)</f>
        <v>0</v>
      </c>
      <c r="BI782" s="198">
        <f>IF(N782="nulová",J782,0)</f>
        <v>0</v>
      </c>
      <c r="BJ782" s="18" t="s">
        <v>8</v>
      </c>
      <c r="BK782" s="198">
        <f>ROUND(I782*H782,0)</f>
        <v>0</v>
      </c>
      <c r="BL782" s="18" t="s">
        <v>283</v>
      </c>
      <c r="BM782" s="197" t="s">
        <v>7017</v>
      </c>
    </row>
    <row r="783" spans="1:65" s="2" customFormat="1" ht="45">
      <c r="A783" s="35"/>
      <c r="B783" s="36"/>
      <c r="C783" s="37"/>
      <c r="D783" s="199" t="s">
        <v>167</v>
      </c>
      <c r="E783" s="37"/>
      <c r="F783" s="200" t="s">
        <v>1150</v>
      </c>
      <c r="G783" s="37"/>
      <c r="H783" s="37"/>
      <c r="I783" s="201"/>
      <c r="J783" s="37"/>
      <c r="K783" s="37"/>
      <c r="L783" s="40"/>
      <c r="M783" s="202"/>
      <c r="N783" s="203"/>
      <c r="O783" s="72"/>
      <c r="P783" s="72"/>
      <c r="Q783" s="72"/>
      <c r="R783" s="72"/>
      <c r="S783" s="72"/>
      <c r="T783" s="73"/>
      <c r="U783" s="35"/>
      <c r="V783" s="35"/>
      <c r="W783" s="35"/>
      <c r="X783" s="35"/>
      <c r="Y783" s="35"/>
      <c r="Z783" s="35"/>
      <c r="AA783" s="35"/>
      <c r="AB783" s="35"/>
      <c r="AC783" s="35"/>
      <c r="AD783" s="35"/>
      <c r="AE783" s="35"/>
      <c r="AT783" s="18" t="s">
        <v>167</v>
      </c>
      <c r="AU783" s="18" t="s">
        <v>85</v>
      </c>
    </row>
    <row r="784" spans="1:65" s="2" customFormat="1" ht="21.75" customHeight="1">
      <c r="A784" s="35"/>
      <c r="B784" s="36"/>
      <c r="C784" s="187" t="s">
        <v>1116</v>
      </c>
      <c r="D784" s="187" t="s">
        <v>160</v>
      </c>
      <c r="E784" s="188" t="s">
        <v>1152</v>
      </c>
      <c r="F784" s="189" t="s">
        <v>1153</v>
      </c>
      <c r="G784" s="190" t="s">
        <v>309</v>
      </c>
      <c r="H784" s="191">
        <v>24.9</v>
      </c>
      <c r="I784" s="192"/>
      <c r="J784" s="191">
        <f>ROUND(I784*H784,0)</f>
        <v>0</v>
      </c>
      <c r="K784" s="189" t="s">
        <v>164</v>
      </c>
      <c r="L784" s="40"/>
      <c r="M784" s="193" t="s">
        <v>1</v>
      </c>
      <c r="N784" s="194" t="s">
        <v>41</v>
      </c>
      <c r="O784" s="72"/>
      <c r="P784" s="195">
        <f>O784*H784</f>
        <v>0</v>
      </c>
      <c r="Q784" s="195">
        <v>4.0999999999999999E-4</v>
      </c>
      <c r="R784" s="195">
        <f>Q784*H784</f>
        <v>1.0208999999999999E-2</v>
      </c>
      <c r="S784" s="195">
        <v>0</v>
      </c>
      <c r="T784" s="196">
        <f>S784*H784</f>
        <v>0</v>
      </c>
      <c r="U784" s="35"/>
      <c r="V784" s="35"/>
      <c r="W784" s="35"/>
      <c r="X784" s="35"/>
      <c r="Y784" s="35"/>
      <c r="Z784" s="35"/>
      <c r="AA784" s="35"/>
      <c r="AB784" s="35"/>
      <c r="AC784" s="35"/>
      <c r="AD784" s="35"/>
      <c r="AE784" s="35"/>
      <c r="AR784" s="197" t="s">
        <v>283</v>
      </c>
      <c r="AT784" s="197" t="s">
        <v>160</v>
      </c>
      <c r="AU784" s="197" t="s">
        <v>85</v>
      </c>
      <c r="AY784" s="18" t="s">
        <v>158</v>
      </c>
      <c r="BE784" s="198">
        <f>IF(N784="základní",J784,0)</f>
        <v>0</v>
      </c>
      <c r="BF784" s="198">
        <f>IF(N784="snížená",J784,0)</f>
        <v>0</v>
      </c>
      <c r="BG784" s="198">
        <f>IF(N784="zákl. přenesená",J784,0)</f>
        <v>0</v>
      </c>
      <c r="BH784" s="198">
        <f>IF(N784="sníž. přenesená",J784,0)</f>
        <v>0</v>
      </c>
      <c r="BI784" s="198">
        <f>IF(N784="nulová",J784,0)</f>
        <v>0</v>
      </c>
      <c r="BJ784" s="18" t="s">
        <v>8</v>
      </c>
      <c r="BK784" s="198">
        <f>ROUND(I784*H784,0)</f>
        <v>0</v>
      </c>
      <c r="BL784" s="18" t="s">
        <v>283</v>
      </c>
      <c r="BM784" s="197" t="s">
        <v>7018</v>
      </c>
    </row>
    <row r="785" spans="1:65" s="2" customFormat="1" ht="45">
      <c r="A785" s="35"/>
      <c r="B785" s="36"/>
      <c r="C785" s="37"/>
      <c r="D785" s="199" t="s">
        <v>167</v>
      </c>
      <c r="E785" s="37"/>
      <c r="F785" s="200" t="s">
        <v>1150</v>
      </c>
      <c r="G785" s="37"/>
      <c r="H785" s="37"/>
      <c r="I785" s="201"/>
      <c r="J785" s="37"/>
      <c r="K785" s="37"/>
      <c r="L785" s="40"/>
      <c r="M785" s="202"/>
      <c r="N785" s="203"/>
      <c r="O785" s="72"/>
      <c r="P785" s="72"/>
      <c r="Q785" s="72"/>
      <c r="R785" s="72"/>
      <c r="S785" s="72"/>
      <c r="T785" s="73"/>
      <c r="U785" s="35"/>
      <c r="V785" s="35"/>
      <c r="W785" s="35"/>
      <c r="X785" s="35"/>
      <c r="Y785" s="35"/>
      <c r="Z785" s="35"/>
      <c r="AA785" s="35"/>
      <c r="AB785" s="35"/>
      <c r="AC785" s="35"/>
      <c r="AD785" s="35"/>
      <c r="AE785" s="35"/>
      <c r="AT785" s="18" t="s">
        <v>167</v>
      </c>
      <c r="AU785" s="18" t="s">
        <v>85</v>
      </c>
    </row>
    <row r="786" spans="1:65" s="13" customFormat="1" ht="11.25">
      <c r="B786" s="204"/>
      <c r="C786" s="205"/>
      <c r="D786" s="199" t="s">
        <v>169</v>
      </c>
      <c r="E786" s="206" t="s">
        <v>1</v>
      </c>
      <c r="F786" s="207" t="s">
        <v>7019</v>
      </c>
      <c r="G786" s="205"/>
      <c r="H786" s="208">
        <v>24.9</v>
      </c>
      <c r="I786" s="209"/>
      <c r="J786" s="205"/>
      <c r="K786" s="205"/>
      <c r="L786" s="210"/>
      <c r="M786" s="211"/>
      <c r="N786" s="212"/>
      <c r="O786" s="212"/>
      <c r="P786" s="212"/>
      <c r="Q786" s="212"/>
      <c r="R786" s="212"/>
      <c r="S786" s="212"/>
      <c r="T786" s="213"/>
      <c r="AT786" s="214" t="s">
        <v>169</v>
      </c>
      <c r="AU786" s="214" t="s">
        <v>85</v>
      </c>
      <c r="AV786" s="13" t="s">
        <v>85</v>
      </c>
      <c r="AW786" s="13" t="s">
        <v>32</v>
      </c>
      <c r="AX786" s="13" t="s">
        <v>8</v>
      </c>
      <c r="AY786" s="214" t="s">
        <v>158</v>
      </c>
    </row>
    <row r="787" spans="1:65" s="2" customFormat="1" ht="21.75" customHeight="1">
      <c r="A787" s="35"/>
      <c r="B787" s="36"/>
      <c r="C787" s="187" t="s">
        <v>1121</v>
      </c>
      <c r="D787" s="187" t="s">
        <v>160</v>
      </c>
      <c r="E787" s="188" t="s">
        <v>1157</v>
      </c>
      <c r="F787" s="189" t="s">
        <v>1158</v>
      </c>
      <c r="G787" s="190" t="s">
        <v>309</v>
      </c>
      <c r="H787" s="191">
        <v>8.3000000000000007</v>
      </c>
      <c r="I787" s="192"/>
      <c r="J787" s="191">
        <f>ROUND(I787*H787,0)</f>
        <v>0</v>
      </c>
      <c r="K787" s="189" t="s">
        <v>164</v>
      </c>
      <c r="L787" s="40"/>
      <c r="M787" s="193" t="s">
        <v>1</v>
      </c>
      <c r="N787" s="194" t="s">
        <v>41</v>
      </c>
      <c r="O787" s="72"/>
      <c r="P787" s="195">
        <f>O787*H787</f>
        <v>0</v>
      </c>
      <c r="Q787" s="195">
        <v>4.8000000000000001E-4</v>
      </c>
      <c r="R787" s="195">
        <f>Q787*H787</f>
        <v>3.9840000000000006E-3</v>
      </c>
      <c r="S787" s="195">
        <v>0</v>
      </c>
      <c r="T787" s="196">
        <f>S787*H787</f>
        <v>0</v>
      </c>
      <c r="U787" s="35"/>
      <c r="V787" s="35"/>
      <c r="W787" s="35"/>
      <c r="X787" s="35"/>
      <c r="Y787" s="35"/>
      <c r="Z787" s="35"/>
      <c r="AA787" s="35"/>
      <c r="AB787" s="35"/>
      <c r="AC787" s="35"/>
      <c r="AD787" s="35"/>
      <c r="AE787" s="35"/>
      <c r="AR787" s="197" t="s">
        <v>283</v>
      </c>
      <c r="AT787" s="197" t="s">
        <v>160</v>
      </c>
      <c r="AU787" s="197" t="s">
        <v>85</v>
      </c>
      <c r="AY787" s="18" t="s">
        <v>158</v>
      </c>
      <c r="BE787" s="198">
        <f>IF(N787="základní",J787,0)</f>
        <v>0</v>
      </c>
      <c r="BF787" s="198">
        <f>IF(N787="snížená",J787,0)</f>
        <v>0</v>
      </c>
      <c r="BG787" s="198">
        <f>IF(N787="zákl. přenesená",J787,0)</f>
        <v>0</v>
      </c>
      <c r="BH787" s="198">
        <f>IF(N787="sníž. přenesená",J787,0)</f>
        <v>0</v>
      </c>
      <c r="BI787" s="198">
        <f>IF(N787="nulová",J787,0)</f>
        <v>0</v>
      </c>
      <c r="BJ787" s="18" t="s">
        <v>8</v>
      </c>
      <c r="BK787" s="198">
        <f>ROUND(I787*H787,0)</f>
        <v>0</v>
      </c>
      <c r="BL787" s="18" t="s">
        <v>283</v>
      </c>
      <c r="BM787" s="197" t="s">
        <v>7020</v>
      </c>
    </row>
    <row r="788" spans="1:65" s="2" customFormat="1" ht="45">
      <c r="A788" s="35"/>
      <c r="B788" s="36"/>
      <c r="C788" s="37"/>
      <c r="D788" s="199" t="s">
        <v>167</v>
      </c>
      <c r="E788" s="37"/>
      <c r="F788" s="200" t="s">
        <v>1150</v>
      </c>
      <c r="G788" s="37"/>
      <c r="H788" s="37"/>
      <c r="I788" s="201"/>
      <c r="J788" s="37"/>
      <c r="K788" s="37"/>
      <c r="L788" s="40"/>
      <c r="M788" s="202"/>
      <c r="N788" s="203"/>
      <c r="O788" s="72"/>
      <c r="P788" s="72"/>
      <c r="Q788" s="72"/>
      <c r="R788" s="72"/>
      <c r="S788" s="72"/>
      <c r="T788" s="73"/>
      <c r="U788" s="35"/>
      <c r="V788" s="35"/>
      <c r="W788" s="35"/>
      <c r="X788" s="35"/>
      <c r="Y788" s="35"/>
      <c r="Z788" s="35"/>
      <c r="AA788" s="35"/>
      <c r="AB788" s="35"/>
      <c r="AC788" s="35"/>
      <c r="AD788" s="35"/>
      <c r="AE788" s="35"/>
      <c r="AT788" s="18" t="s">
        <v>167</v>
      </c>
      <c r="AU788" s="18" t="s">
        <v>85</v>
      </c>
    </row>
    <row r="789" spans="1:65" s="13" customFormat="1" ht="11.25">
      <c r="B789" s="204"/>
      <c r="C789" s="205"/>
      <c r="D789" s="199" t="s">
        <v>169</v>
      </c>
      <c r="E789" s="206" t="s">
        <v>1</v>
      </c>
      <c r="F789" s="207" t="s">
        <v>7021</v>
      </c>
      <c r="G789" s="205"/>
      <c r="H789" s="208">
        <v>8.3000000000000007</v>
      </c>
      <c r="I789" s="209"/>
      <c r="J789" s="205"/>
      <c r="K789" s="205"/>
      <c r="L789" s="210"/>
      <c r="M789" s="211"/>
      <c r="N789" s="212"/>
      <c r="O789" s="212"/>
      <c r="P789" s="212"/>
      <c r="Q789" s="212"/>
      <c r="R789" s="212"/>
      <c r="S789" s="212"/>
      <c r="T789" s="213"/>
      <c r="AT789" s="214" t="s">
        <v>169</v>
      </c>
      <c r="AU789" s="214" t="s">
        <v>85</v>
      </c>
      <c r="AV789" s="13" t="s">
        <v>85</v>
      </c>
      <c r="AW789" s="13" t="s">
        <v>32</v>
      </c>
      <c r="AX789" s="13" t="s">
        <v>8</v>
      </c>
      <c r="AY789" s="214" t="s">
        <v>158</v>
      </c>
    </row>
    <row r="790" spans="1:65" s="2" customFormat="1" ht="36">
      <c r="A790" s="35"/>
      <c r="B790" s="36"/>
      <c r="C790" s="187" t="s">
        <v>1125</v>
      </c>
      <c r="D790" s="187" t="s">
        <v>160</v>
      </c>
      <c r="E790" s="188" t="s">
        <v>1187</v>
      </c>
      <c r="F790" s="189" t="s">
        <v>1188</v>
      </c>
      <c r="G790" s="190" t="s">
        <v>442</v>
      </c>
      <c r="H790" s="191">
        <v>2</v>
      </c>
      <c r="I790" s="192"/>
      <c r="J790" s="191">
        <f>ROUND(I790*H790,0)</f>
        <v>0</v>
      </c>
      <c r="K790" s="189" t="s">
        <v>1</v>
      </c>
      <c r="L790" s="40"/>
      <c r="M790" s="193" t="s">
        <v>1</v>
      </c>
      <c r="N790" s="194" t="s">
        <v>41</v>
      </c>
      <c r="O790" s="72"/>
      <c r="P790" s="195">
        <f>O790*H790</f>
        <v>0</v>
      </c>
      <c r="Q790" s="195">
        <v>2.1299999999999999E-3</v>
      </c>
      <c r="R790" s="195">
        <f>Q790*H790</f>
        <v>4.2599999999999999E-3</v>
      </c>
      <c r="S790" s="195">
        <v>0</v>
      </c>
      <c r="T790" s="196">
        <f>S790*H790</f>
        <v>0</v>
      </c>
      <c r="U790" s="35"/>
      <c r="V790" s="35"/>
      <c r="W790" s="35"/>
      <c r="X790" s="35"/>
      <c r="Y790" s="35"/>
      <c r="Z790" s="35"/>
      <c r="AA790" s="35"/>
      <c r="AB790" s="35"/>
      <c r="AC790" s="35"/>
      <c r="AD790" s="35"/>
      <c r="AE790" s="35"/>
      <c r="AR790" s="197" t="s">
        <v>283</v>
      </c>
      <c r="AT790" s="197" t="s">
        <v>160</v>
      </c>
      <c r="AU790" s="197" t="s">
        <v>85</v>
      </c>
      <c r="AY790" s="18" t="s">
        <v>158</v>
      </c>
      <c r="BE790" s="198">
        <f>IF(N790="základní",J790,0)</f>
        <v>0</v>
      </c>
      <c r="BF790" s="198">
        <f>IF(N790="snížená",J790,0)</f>
        <v>0</v>
      </c>
      <c r="BG790" s="198">
        <f>IF(N790="zákl. přenesená",J790,0)</f>
        <v>0</v>
      </c>
      <c r="BH790" s="198">
        <f>IF(N790="sníž. přenesená",J790,0)</f>
        <v>0</v>
      </c>
      <c r="BI790" s="198">
        <f>IF(N790="nulová",J790,0)</f>
        <v>0</v>
      </c>
      <c r="BJ790" s="18" t="s">
        <v>8</v>
      </c>
      <c r="BK790" s="198">
        <f>ROUND(I790*H790,0)</f>
        <v>0</v>
      </c>
      <c r="BL790" s="18" t="s">
        <v>283</v>
      </c>
      <c r="BM790" s="197" t="s">
        <v>7022</v>
      </c>
    </row>
    <row r="791" spans="1:65" s="2" customFormat="1" ht="21.75" customHeight="1">
      <c r="A791" s="35"/>
      <c r="B791" s="36"/>
      <c r="C791" s="187" t="s">
        <v>1130</v>
      </c>
      <c r="D791" s="187" t="s">
        <v>160</v>
      </c>
      <c r="E791" s="188" t="s">
        <v>5517</v>
      </c>
      <c r="F791" s="189" t="s">
        <v>5518</v>
      </c>
      <c r="G791" s="190" t="s">
        <v>442</v>
      </c>
      <c r="H791" s="191">
        <v>4</v>
      </c>
      <c r="I791" s="192"/>
      <c r="J791" s="191">
        <f>ROUND(I791*H791,0)</f>
        <v>0</v>
      </c>
      <c r="K791" s="189" t="s">
        <v>164</v>
      </c>
      <c r="L791" s="40"/>
      <c r="M791" s="193" t="s">
        <v>1</v>
      </c>
      <c r="N791" s="194" t="s">
        <v>41</v>
      </c>
      <c r="O791" s="72"/>
      <c r="P791" s="195">
        <f>O791*H791</f>
        <v>0</v>
      </c>
      <c r="Q791" s="195">
        <v>1.8000000000000001E-4</v>
      </c>
      <c r="R791" s="195">
        <f>Q791*H791</f>
        <v>7.2000000000000005E-4</v>
      </c>
      <c r="S791" s="195">
        <v>0</v>
      </c>
      <c r="T791" s="196">
        <f>S791*H791</f>
        <v>0</v>
      </c>
      <c r="U791" s="35"/>
      <c r="V791" s="35"/>
      <c r="W791" s="35"/>
      <c r="X791" s="35"/>
      <c r="Y791" s="35"/>
      <c r="Z791" s="35"/>
      <c r="AA791" s="35"/>
      <c r="AB791" s="35"/>
      <c r="AC791" s="35"/>
      <c r="AD791" s="35"/>
      <c r="AE791" s="35"/>
      <c r="AR791" s="197" t="s">
        <v>283</v>
      </c>
      <c r="AT791" s="197" t="s">
        <v>160</v>
      </c>
      <c r="AU791" s="197" t="s">
        <v>85</v>
      </c>
      <c r="AY791" s="18" t="s">
        <v>158</v>
      </c>
      <c r="BE791" s="198">
        <f>IF(N791="základní",J791,0)</f>
        <v>0</v>
      </c>
      <c r="BF791" s="198">
        <f>IF(N791="snížená",J791,0)</f>
        <v>0</v>
      </c>
      <c r="BG791" s="198">
        <f>IF(N791="zákl. přenesená",J791,0)</f>
        <v>0</v>
      </c>
      <c r="BH791" s="198">
        <f>IF(N791="sníž. přenesená",J791,0)</f>
        <v>0</v>
      </c>
      <c r="BI791" s="198">
        <f>IF(N791="nulová",J791,0)</f>
        <v>0</v>
      </c>
      <c r="BJ791" s="18" t="s">
        <v>8</v>
      </c>
      <c r="BK791" s="198">
        <f>ROUND(I791*H791,0)</f>
        <v>0</v>
      </c>
      <c r="BL791" s="18" t="s">
        <v>283</v>
      </c>
      <c r="BM791" s="197" t="s">
        <v>7023</v>
      </c>
    </row>
    <row r="792" spans="1:65" s="2" customFormat="1" ht="24">
      <c r="A792" s="35"/>
      <c r="B792" s="36"/>
      <c r="C792" s="187" t="s">
        <v>1137</v>
      </c>
      <c r="D792" s="187" t="s">
        <v>160</v>
      </c>
      <c r="E792" s="188" t="s">
        <v>1199</v>
      </c>
      <c r="F792" s="189" t="s">
        <v>1200</v>
      </c>
      <c r="G792" s="190" t="s">
        <v>309</v>
      </c>
      <c r="H792" s="191">
        <v>137.55000000000001</v>
      </c>
      <c r="I792" s="192"/>
      <c r="J792" s="191">
        <f>ROUND(I792*H792,0)</f>
        <v>0</v>
      </c>
      <c r="K792" s="189" t="s">
        <v>164</v>
      </c>
      <c r="L792" s="40"/>
      <c r="M792" s="193" t="s">
        <v>1</v>
      </c>
      <c r="N792" s="194" t="s">
        <v>41</v>
      </c>
      <c r="O792" s="72"/>
      <c r="P792" s="195">
        <f>O792*H792</f>
        <v>0</v>
      </c>
      <c r="Q792" s="195">
        <v>0</v>
      </c>
      <c r="R792" s="195">
        <f>Q792*H792</f>
        <v>0</v>
      </c>
      <c r="S792" s="195">
        <v>0</v>
      </c>
      <c r="T792" s="196">
        <f>S792*H792</f>
        <v>0</v>
      </c>
      <c r="U792" s="35"/>
      <c r="V792" s="35"/>
      <c r="W792" s="35"/>
      <c r="X792" s="35"/>
      <c r="Y792" s="35"/>
      <c r="Z792" s="35"/>
      <c r="AA792" s="35"/>
      <c r="AB792" s="35"/>
      <c r="AC792" s="35"/>
      <c r="AD792" s="35"/>
      <c r="AE792" s="35"/>
      <c r="AR792" s="197" t="s">
        <v>283</v>
      </c>
      <c r="AT792" s="197" t="s">
        <v>160</v>
      </c>
      <c r="AU792" s="197" t="s">
        <v>85</v>
      </c>
      <c r="AY792" s="18" t="s">
        <v>158</v>
      </c>
      <c r="BE792" s="198">
        <f>IF(N792="základní",J792,0)</f>
        <v>0</v>
      </c>
      <c r="BF792" s="198">
        <f>IF(N792="snížená",J792,0)</f>
        <v>0</v>
      </c>
      <c r="BG792" s="198">
        <f>IF(N792="zákl. přenesená",J792,0)</f>
        <v>0</v>
      </c>
      <c r="BH792" s="198">
        <f>IF(N792="sníž. přenesená",J792,0)</f>
        <v>0</v>
      </c>
      <c r="BI792" s="198">
        <f>IF(N792="nulová",J792,0)</f>
        <v>0</v>
      </c>
      <c r="BJ792" s="18" t="s">
        <v>8</v>
      </c>
      <c r="BK792" s="198">
        <f>ROUND(I792*H792,0)</f>
        <v>0</v>
      </c>
      <c r="BL792" s="18" t="s">
        <v>283</v>
      </c>
      <c r="BM792" s="197" t="s">
        <v>7024</v>
      </c>
    </row>
    <row r="793" spans="1:65" s="2" customFormat="1" ht="27">
      <c r="A793" s="35"/>
      <c r="B793" s="36"/>
      <c r="C793" s="37"/>
      <c r="D793" s="199" t="s">
        <v>167</v>
      </c>
      <c r="E793" s="37"/>
      <c r="F793" s="200" t="s">
        <v>1202</v>
      </c>
      <c r="G793" s="37"/>
      <c r="H793" s="37"/>
      <c r="I793" s="201"/>
      <c r="J793" s="37"/>
      <c r="K793" s="37"/>
      <c r="L793" s="40"/>
      <c r="M793" s="202"/>
      <c r="N793" s="203"/>
      <c r="O793" s="72"/>
      <c r="P793" s="72"/>
      <c r="Q793" s="72"/>
      <c r="R793" s="72"/>
      <c r="S793" s="72"/>
      <c r="T793" s="73"/>
      <c r="U793" s="35"/>
      <c r="V793" s="35"/>
      <c r="W793" s="35"/>
      <c r="X793" s="35"/>
      <c r="Y793" s="35"/>
      <c r="Z793" s="35"/>
      <c r="AA793" s="35"/>
      <c r="AB793" s="35"/>
      <c r="AC793" s="35"/>
      <c r="AD793" s="35"/>
      <c r="AE793" s="35"/>
      <c r="AT793" s="18" t="s">
        <v>167</v>
      </c>
      <c r="AU793" s="18" t="s">
        <v>85</v>
      </c>
    </row>
    <row r="794" spans="1:65" s="13" customFormat="1" ht="11.25">
      <c r="B794" s="204"/>
      <c r="C794" s="205"/>
      <c r="D794" s="199" t="s">
        <v>169</v>
      </c>
      <c r="E794" s="206" t="s">
        <v>1</v>
      </c>
      <c r="F794" s="207" t="s">
        <v>7025</v>
      </c>
      <c r="G794" s="205"/>
      <c r="H794" s="208">
        <v>137.55000000000001</v>
      </c>
      <c r="I794" s="209"/>
      <c r="J794" s="205"/>
      <c r="K794" s="205"/>
      <c r="L794" s="210"/>
      <c r="M794" s="211"/>
      <c r="N794" s="212"/>
      <c r="O794" s="212"/>
      <c r="P794" s="212"/>
      <c r="Q794" s="212"/>
      <c r="R794" s="212"/>
      <c r="S794" s="212"/>
      <c r="T794" s="213"/>
      <c r="AT794" s="214" t="s">
        <v>169</v>
      </c>
      <c r="AU794" s="214" t="s">
        <v>85</v>
      </c>
      <c r="AV794" s="13" t="s">
        <v>85</v>
      </c>
      <c r="AW794" s="13" t="s">
        <v>32</v>
      </c>
      <c r="AX794" s="13" t="s">
        <v>8</v>
      </c>
      <c r="AY794" s="214" t="s">
        <v>158</v>
      </c>
    </row>
    <row r="795" spans="1:65" s="2" customFormat="1" ht="24">
      <c r="A795" s="35"/>
      <c r="B795" s="36"/>
      <c r="C795" s="187" t="s">
        <v>1142</v>
      </c>
      <c r="D795" s="187" t="s">
        <v>160</v>
      </c>
      <c r="E795" s="188" t="s">
        <v>1205</v>
      </c>
      <c r="F795" s="189" t="s">
        <v>1206</v>
      </c>
      <c r="G795" s="190" t="s">
        <v>309</v>
      </c>
      <c r="H795" s="191">
        <v>39.5</v>
      </c>
      <c r="I795" s="192"/>
      <c r="J795" s="191">
        <f>ROUND(I795*H795,0)</f>
        <v>0</v>
      </c>
      <c r="K795" s="189" t="s">
        <v>164</v>
      </c>
      <c r="L795" s="40"/>
      <c r="M795" s="193" t="s">
        <v>1</v>
      </c>
      <c r="N795" s="194" t="s">
        <v>41</v>
      </c>
      <c r="O795" s="72"/>
      <c r="P795" s="195">
        <f>O795*H795</f>
        <v>0</v>
      </c>
      <c r="Q795" s="195">
        <v>0</v>
      </c>
      <c r="R795" s="195">
        <f>Q795*H795</f>
        <v>0</v>
      </c>
      <c r="S795" s="195">
        <v>0</v>
      </c>
      <c r="T795" s="196">
        <f>S795*H795</f>
        <v>0</v>
      </c>
      <c r="U795" s="35"/>
      <c r="V795" s="35"/>
      <c r="W795" s="35"/>
      <c r="X795" s="35"/>
      <c r="Y795" s="35"/>
      <c r="Z795" s="35"/>
      <c r="AA795" s="35"/>
      <c r="AB795" s="35"/>
      <c r="AC795" s="35"/>
      <c r="AD795" s="35"/>
      <c r="AE795" s="35"/>
      <c r="AR795" s="197" t="s">
        <v>283</v>
      </c>
      <c r="AT795" s="197" t="s">
        <v>160</v>
      </c>
      <c r="AU795" s="197" t="s">
        <v>85</v>
      </c>
      <c r="AY795" s="18" t="s">
        <v>158</v>
      </c>
      <c r="BE795" s="198">
        <f>IF(N795="základní",J795,0)</f>
        <v>0</v>
      </c>
      <c r="BF795" s="198">
        <f>IF(N795="snížená",J795,0)</f>
        <v>0</v>
      </c>
      <c r="BG795" s="198">
        <f>IF(N795="zákl. přenesená",J795,0)</f>
        <v>0</v>
      </c>
      <c r="BH795" s="198">
        <f>IF(N795="sníž. přenesená",J795,0)</f>
        <v>0</v>
      </c>
      <c r="BI795" s="198">
        <f>IF(N795="nulová",J795,0)</f>
        <v>0</v>
      </c>
      <c r="BJ795" s="18" t="s">
        <v>8</v>
      </c>
      <c r="BK795" s="198">
        <f>ROUND(I795*H795,0)</f>
        <v>0</v>
      </c>
      <c r="BL795" s="18" t="s">
        <v>283</v>
      </c>
      <c r="BM795" s="197" t="s">
        <v>7026</v>
      </c>
    </row>
    <row r="796" spans="1:65" s="2" customFormat="1" ht="27">
      <c r="A796" s="35"/>
      <c r="B796" s="36"/>
      <c r="C796" s="37"/>
      <c r="D796" s="199" t="s">
        <v>167</v>
      </c>
      <c r="E796" s="37"/>
      <c r="F796" s="200" t="s">
        <v>1202</v>
      </c>
      <c r="G796" s="37"/>
      <c r="H796" s="37"/>
      <c r="I796" s="201"/>
      <c r="J796" s="37"/>
      <c r="K796" s="37"/>
      <c r="L796" s="40"/>
      <c r="M796" s="202"/>
      <c r="N796" s="203"/>
      <c r="O796" s="72"/>
      <c r="P796" s="72"/>
      <c r="Q796" s="72"/>
      <c r="R796" s="72"/>
      <c r="S796" s="72"/>
      <c r="T796" s="73"/>
      <c r="U796" s="35"/>
      <c r="V796" s="35"/>
      <c r="W796" s="35"/>
      <c r="X796" s="35"/>
      <c r="Y796" s="35"/>
      <c r="Z796" s="35"/>
      <c r="AA796" s="35"/>
      <c r="AB796" s="35"/>
      <c r="AC796" s="35"/>
      <c r="AD796" s="35"/>
      <c r="AE796" s="35"/>
      <c r="AT796" s="18" t="s">
        <v>167</v>
      </c>
      <c r="AU796" s="18" t="s">
        <v>85</v>
      </c>
    </row>
    <row r="797" spans="1:65" s="13" customFormat="1" ht="11.25">
      <c r="B797" s="204"/>
      <c r="C797" s="205"/>
      <c r="D797" s="199" t="s">
        <v>169</v>
      </c>
      <c r="E797" s="206" t="s">
        <v>1</v>
      </c>
      <c r="F797" s="207" t="s">
        <v>7027</v>
      </c>
      <c r="G797" s="205"/>
      <c r="H797" s="208">
        <v>39.5</v>
      </c>
      <c r="I797" s="209"/>
      <c r="J797" s="205"/>
      <c r="K797" s="205"/>
      <c r="L797" s="210"/>
      <c r="M797" s="211"/>
      <c r="N797" s="212"/>
      <c r="O797" s="212"/>
      <c r="P797" s="212"/>
      <c r="Q797" s="212"/>
      <c r="R797" s="212"/>
      <c r="S797" s="212"/>
      <c r="T797" s="213"/>
      <c r="AT797" s="214" t="s">
        <v>169</v>
      </c>
      <c r="AU797" s="214" t="s">
        <v>85</v>
      </c>
      <c r="AV797" s="13" t="s">
        <v>85</v>
      </c>
      <c r="AW797" s="13" t="s">
        <v>32</v>
      </c>
      <c r="AX797" s="13" t="s">
        <v>8</v>
      </c>
      <c r="AY797" s="214" t="s">
        <v>158</v>
      </c>
    </row>
    <row r="798" spans="1:65" s="2" customFormat="1" ht="44.25" customHeight="1">
      <c r="A798" s="35"/>
      <c r="B798" s="36"/>
      <c r="C798" s="187" t="s">
        <v>1146</v>
      </c>
      <c r="D798" s="187" t="s">
        <v>160</v>
      </c>
      <c r="E798" s="188" t="s">
        <v>1210</v>
      </c>
      <c r="F798" s="189" t="s">
        <v>1211</v>
      </c>
      <c r="G798" s="190" t="s">
        <v>1011</v>
      </c>
      <c r="H798" s="192"/>
      <c r="I798" s="192"/>
      <c r="J798" s="191">
        <f>ROUND(I798*H798,0)</f>
        <v>0</v>
      </c>
      <c r="K798" s="189" t="s">
        <v>164</v>
      </c>
      <c r="L798" s="40"/>
      <c r="M798" s="193" t="s">
        <v>1</v>
      </c>
      <c r="N798" s="194" t="s">
        <v>41</v>
      </c>
      <c r="O798" s="72"/>
      <c r="P798" s="195">
        <f>O798*H798</f>
        <v>0</v>
      </c>
      <c r="Q798" s="195">
        <v>0</v>
      </c>
      <c r="R798" s="195">
        <f>Q798*H798</f>
        <v>0</v>
      </c>
      <c r="S798" s="195">
        <v>0</v>
      </c>
      <c r="T798" s="196">
        <f>S798*H798</f>
        <v>0</v>
      </c>
      <c r="U798" s="35"/>
      <c r="V798" s="35"/>
      <c r="W798" s="35"/>
      <c r="X798" s="35"/>
      <c r="Y798" s="35"/>
      <c r="Z798" s="35"/>
      <c r="AA798" s="35"/>
      <c r="AB798" s="35"/>
      <c r="AC798" s="35"/>
      <c r="AD798" s="35"/>
      <c r="AE798" s="35"/>
      <c r="AR798" s="197" t="s">
        <v>283</v>
      </c>
      <c r="AT798" s="197" t="s">
        <v>160</v>
      </c>
      <c r="AU798" s="197" t="s">
        <v>85</v>
      </c>
      <c r="AY798" s="18" t="s">
        <v>158</v>
      </c>
      <c r="BE798" s="198">
        <f>IF(N798="základní",J798,0)</f>
        <v>0</v>
      </c>
      <c r="BF798" s="198">
        <f>IF(N798="snížená",J798,0)</f>
        <v>0</v>
      </c>
      <c r="BG798" s="198">
        <f>IF(N798="zákl. přenesená",J798,0)</f>
        <v>0</v>
      </c>
      <c r="BH798" s="198">
        <f>IF(N798="sníž. přenesená",J798,0)</f>
        <v>0</v>
      </c>
      <c r="BI798" s="198">
        <f>IF(N798="nulová",J798,0)</f>
        <v>0</v>
      </c>
      <c r="BJ798" s="18" t="s">
        <v>8</v>
      </c>
      <c r="BK798" s="198">
        <f>ROUND(I798*H798,0)</f>
        <v>0</v>
      </c>
      <c r="BL798" s="18" t="s">
        <v>283</v>
      </c>
      <c r="BM798" s="197" t="s">
        <v>7028</v>
      </c>
    </row>
    <row r="799" spans="1:65" s="2" customFormat="1" ht="99">
      <c r="A799" s="35"/>
      <c r="B799" s="36"/>
      <c r="C799" s="37"/>
      <c r="D799" s="199" t="s">
        <v>167</v>
      </c>
      <c r="E799" s="37"/>
      <c r="F799" s="200" t="s">
        <v>1013</v>
      </c>
      <c r="G799" s="37"/>
      <c r="H799" s="37"/>
      <c r="I799" s="201"/>
      <c r="J799" s="37"/>
      <c r="K799" s="37"/>
      <c r="L799" s="40"/>
      <c r="M799" s="202"/>
      <c r="N799" s="203"/>
      <c r="O799" s="72"/>
      <c r="P799" s="72"/>
      <c r="Q799" s="72"/>
      <c r="R799" s="72"/>
      <c r="S799" s="72"/>
      <c r="T799" s="73"/>
      <c r="U799" s="35"/>
      <c r="V799" s="35"/>
      <c r="W799" s="35"/>
      <c r="X799" s="35"/>
      <c r="Y799" s="35"/>
      <c r="Z799" s="35"/>
      <c r="AA799" s="35"/>
      <c r="AB799" s="35"/>
      <c r="AC799" s="35"/>
      <c r="AD799" s="35"/>
      <c r="AE799" s="35"/>
      <c r="AT799" s="18" t="s">
        <v>167</v>
      </c>
      <c r="AU799" s="18" t="s">
        <v>85</v>
      </c>
    </row>
    <row r="800" spans="1:65" s="12" customFormat="1" ht="22.9" customHeight="1">
      <c r="B800" s="171"/>
      <c r="C800" s="172"/>
      <c r="D800" s="173" t="s">
        <v>75</v>
      </c>
      <c r="E800" s="185" t="s">
        <v>1213</v>
      </c>
      <c r="F800" s="185" t="s">
        <v>1214</v>
      </c>
      <c r="G800" s="172"/>
      <c r="H800" s="172"/>
      <c r="I800" s="175"/>
      <c r="J800" s="186">
        <f>BK800</f>
        <v>0</v>
      </c>
      <c r="K800" s="172"/>
      <c r="L800" s="177"/>
      <c r="M800" s="178"/>
      <c r="N800" s="179"/>
      <c r="O800" s="179"/>
      <c r="P800" s="180">
        <f>SUM(P801:P837)</f>
        <v>0</v>
      </c>
      <c r="Q800" s="179"/>
      <c r="R800" s="180">
        <f>SUM(R801:R837)</f>
        <v>0.4808751</v>
      </c>
      <c r="S800" s="179"/>
      <c r="T800" s="181">
        <f>SUM(T801:T837)</f>
        <v>0</v>
      </c>
      <c r="AR800" s="182" t="s">
        <v>85</v>
      </c>
      <c r="AT800" s="183" t="s">
        <v>75</v>
      </c>
      <c r="AU800" s="183" t="s">
        <v>8</v>
      </c>
      <c r="AY800" s="182" t="s">
        <v>158</v>
      </c>
      <c r="BK800" s="184">
        <f>SUM(BK801:BK837)</f>
        <v>0</v>
      </c>
    </row>
    <row r="801" spans="1:65" s="2" customFormat="1" ht="24">
      <c r="A801" s="35"/>
      <c r="B801" s="36"/>
      <c r="C801" s="187" t="s">
        <v>1151</v>
      </c>
      <c r="D801" s="187" t="s">
        <v>160</v>
      </c>
      <c r="E801" s="188" t="s">
        <v>5524</v>
      </c>
      <c r="F801" s="189" t="s">
        <v>5525</v>
      </c>
      <c r="G801" s="190" t="s">
        <v>309</v>
      </c>
      <c r="H801" s="191">
        <v>24.73</v>
      </c>
      <c r="I801" s="192"/>
      <c r="J801" s="191">
        <f>ROUND(I801*H801,0)</f>
        <v>0</v>
      </c>
      <c r="K801" s="189" t="s">
        <v>164</v>
      </c>
      <c r="L801" s="40"/>
      <c r="M801" s="193" t="s">
        <v>1</v>
      </c>
      <c r="N801" s="194" t="s">
        <v>41</v>
      </c>
      <c r="O801" s="72"/>
      <c r="P801" s="195">
        <f>O801*H801</f>
        <v>0</v>
      </c>
      <c r="Q801" s="195">
        <v>3.0899999999999999E-3</v>
      </c>
      <c r="R801" s="195">
        <f>Q801*H801</f>
        <v>7.6415700000000003E-2</v>
      </c>
      <c r="S801" s="195">
        <v>0</v>
      </c>
      <c r="T801" s="196">
        <f>S801*H801</f>
        <v>0</v>
      </c>
      <c r="U801" s="35"/>
      <c r="V801" s="35"/>
      <c r="W801" s="35"/>
      <c r="X801" s="35"/>
      <c r="Y801" s="35"/>
      <c r="Z801" s="35"/>
      <c r="AA801" s="35"/>
      <c r="AB801" s="35"/>
      <c r="AC801" s="35"/>
      <c r="AD801" s="35"/>
      <c r="AE801" s="35"/>
      <c r="AR801" s="197" t="s">
        <v>283</v>
      </c>
      <c r="AT801" s="197" t="s">
        <v>160</v>
      </c>
      <c r="AU801" s="197" t="s">
        <v>85</v>
      </c>
      <c r="AY801" s="18" t="s">
        <v>158</v>
      </c>
      <c r="BE801" s="198">
        <f>IF(N801="základní",J801,0)</f>
        <v>0</v>
      </c>
      <c r="BF801" s="198">
        <f>IF(N801="snížená",J801,0)</f>
        <v>0</v>
      </c>
      <c r="BG801" s="198">
        <f>IF(N801="zákl. přenesená",J801,0)</f>
        <v>0</v>
      </c>
      <c r="BH801" s="198">
        <f>IF(N801="sníž. přenesená",J801,0)</f>
        <v>0</v>
      </c>
      <c r="BI801" s="198">
        <f>IF(N801="nulová",J801,0)</f>
        <v>0</v>
      </c>
      <c r="BJ801" s="18" t="s">
        <v>8</v>
      </c>
      <c r="BK801" s="198">
        <f>ROUND(I801*H801,0)</f>
        <v>0</v>
      </c>
      <c r="BL801" s="18" t="s">
        <v>283</v>
      </c>
      <c r="BM801" s="197" t="s">
        <v>7029</v>
      </c>
    </row>
    <row r="802" spans="1:65" s="2" customFormat="1" ht="33" customHeight="1">
      <c r="A802" s="35"/>
      <c r="B802" s="36"/>
      <c r="C802" s="187" t="s">
        <v>1156</v>
      </c>
      <c r="D802" s="187" t="s">
        <v>160</v>
      </c>
      <c r="E802" s="188" t="s">
        <v>1236</v>
      </c>
      <c r="F802" s="189" t="s">
        <v>1237</v>
      </c>
      <c r="G802" s="190" t="s">
        <v>309</v>
      </c>
      <c r="H802" s="191">
        <v>134.11000000000001</v>
      </c>
      <c r="I802" s="192"/>
      <c r="J802" s="191">
        <f>ROUND(I802*H802,0)</f>
        <v>0</v>
      </c>
      <c r="K802" s="189" t="s">
        <v>164</v>
      </c>
      <c r="L802" s="40"/>
      <c r="M802" s="193" t="s">
        <v>1</v>
      </c>
      <c r="N802" s="194" t="s">
        <v>41</v>
      </c>
      <c r="O802" s="72"/>
      <c r="P802" s="195">
        <f>O802*H802</f>
        <v>0</v>
      </c>
      <c r="Q802" s="195">
        <v>8.4999999999999995E-4</v>
      </c>
      <c r="R802" s="195">
        <f>Q802*H802</f>
        <v>0.11399350000000001</v>
      </c>
      <c r="S802" s="195">
        <v>0</v>
      </c>
      <c r="T802" s="196">
        <f>S802*H802</f>
        <v>0</v>
      </c>
      <c r="U802" s="35"/>
      <c r="V802" s="35"/>
      <c r="W802" s="35"/>
      <c r="X802" s="35"/>
      <c r="Y802" s="35"/>
      <c r="Z802" s="35"/>
      <c r="AA802" s="35"/>
      <c r="AB802" s="35"/>
      <c r="AC802" s="35"/>
      <c r="AD802" s="35"/>
      <c r="AE802" s="35"/>
      <c r="AR802" s="197" t="s">
        <v>283</v>
      </c>
      <c r="AT802" s="197" t="s">
        <v>160</v>
      </c>
      <c r="AU802" s="197" t="s">
        <v>85</v>
      </c>
      <c r="AY802" s="18" t="s">
        <v>158</v>
      </c>
      <c r="BE802" s="198">
        <f>IF(N802="základní",J802,0)</f>
        <v>0</v>
      </c>
      <c r="BF802" s="198">
        <f>IF(N802="snížená",J802,0)</f>
        <v>0</v>
      </c>
      <c r="BG802" s="198">
        <f>IF(N802="zákl. přenesená",J802,0)</f>
        <v>0</v>
      </c>
      <c r="BH802" s="198">
        <f>IF(N802="sníž. přenesená",J802,0)</f>
        <v>0</v>
      </c>
      <c r="BI802" s="198">
        <f>IF(N802="nulová",J802,0)</f>
        <v>0</v>
      </c>
      <c r="BJ802" s="18" t="s">
        <v>8</v>
      </c>
      <c r="BK802" s="198">
        <f>ROUND(I802*H802,0)</f>
        <v>0</v>
      </c>
      <c r="BL802" s="18" t="s">
        <v>283</v>
      </c>
      <c r="BM802" s="197" t="s">
        <v>7030</v>
      </c>
    </row>
    <row r="803" spans="1:65" s="2" customFormat="1" ht="27">
      <c r="A803" s="35"/>
      <c r="B803" s="36"/>
      <c r="C803" s="37"/>
      <c r="D803" s="199" t="s">
        <v>167</v>
      </c>
      <c r="E803" s="37"/>
      <c r="F803" s="200" t="s">
        <v>1239</v>
      </c>
      <c r="G803" s="37"/>
      <c r="H803" s="37"/>
      <c r="I803" s="201"/>
      <c r="J803" s="37"/>
      <c r="K803" s="37"/>
      <c r="L803" s="40"/>
      <c r="M803" s="202"/>
      <c r="N803" s="203"/>
      <c r="O803" s="72"/>
      <c r="P803" s="72"/>
      <c r="Q803" s="72"/>
      <c r="R803" s="72"/>
      <c r="S803" s="72"/>
      <c r="T803" s="73"/>
      <c r="U803" s="35"/>
      <c r="V803" s="35"/>
      <c r="W803" s="35"/>
      <c r="X803" s="35"/>
      <c r="Y803" s="35"/>
      <c r="Z803" s="35"/>
      <c r="AA803" s="35"/>
      <c r="AB803" s="35"/>
      <c r="AC803" s="35"/>
      <c r="AD803" s="35"/>
      <c r="AE803" s="35"/>
      <c r="AT803" s="18" t="s">
        <v>167</v>
      </c>
      <c r="AU803" s="18" t="s">
        <v>85</v>
      </c>
    </row>
    <row r="804" spans="1:65" s="13" customFormat="1" ht="11.25">
      <c r="B804" s="204"/>
      <c r="C804" s="205"/>
      <c r="D804" s="199" t="s">
        <v>169</v>
      </c>
      <c r="E804" s="206" t="s">
        <v>1</v>
      </c>
      <c r="F804" s="207" t="s">
        <v>7031</v>
      </c>
      <c r="G804" s="205"/>
      <c r="H804" s="208">
        <v>134.11000000000001</v>
      </c>
      <c r="I804" s="209"/>
      <c r="J804" s="205"/>
      <c r="K804" s="205"/>
      <c r="L804" s="210"/>
      <c r="M804" s="211"/>
      <c r="N804" s="212"/>
      <c r="O804" s="212"/>
      <c r="P804" s="212"/>
      <c r="Q804" s="212"/>
      <c r="R804" s="212"/>
      <c r="S804" s="212"/>
      <c r="T804" s="213"/>
      <c r="AT804" s="214" t="s">
        <v>169</v>
      </c>
      <c r="AU804" s="214" t="s">
        <v>85</v>
      </c>
      <c r="AV804" s="13" t="s">
        <v>85</v>
      </c>
      <c r="AW804" s="13" t="s">
        <v>32</v>
      </c>
      <c r="AX804" s="13" t="s">
        <v>8</v>
      </c>
      <c r="AY804" s="214" t="s">
        <v>158</v>
      </c>
    </row>
    <row r="805" spans="1:65" s="2" customFormat="1" ht="33" customHeight="1">
      <c r="A805" s="35"/>
      <c r="B805" s="36"/>
      <c r="C805" s="187" t="s">
        <v>1161</v>
      </c>
      <c r="D805" s="187" t="s">
        <v>160</v>
      </c>
      <c r="E805" s="188" t="s">
        <v>1242</v>
      </c>
      <c r="F805" s="189" t="s">
        <v>1243</v>
      </c>
      <c r="G805" s="190" t="s">
        <v>309</v>
      </c>
      <c r="H805" s="191">
        <v>44.76</v>
      </c>
      <c r="I805" s="192"/>
      <c r="J805" s="191">
        <f>ROUND(I805*H805,0)</f>
        <v>0</v>
      </c>
      <c r="K805" s="189" t="s">
        <v>164</v>
      </c>
      <c r="L805" s="40"/>
      <c r="M805" s="193" t="s">
        <v>1</v>
      </c>
      <c r="N805" s="194" t="s">
        <v>41</v>
      </c>
      <c r="O805" s="72"/>
      <c r="P805" s="195">
        <f>O805*H805</f>
        <v>0</v>
      </c>
      <c r="Q805" s="195">
        <v>1.16E-3</v>
      </c>
      <c r="R805" s="195">
        <f>Q805*H805</f>
        <v>5.1921599999999998E-2</v>
      </c>
      <c r="S805" s="195">
        <v>0</v>
      </c>
      <c r="T805" s="196">
        <f>S805*H805</f>
        <v>0</v>
      </c>
      <c r="U805" s="35"/>
      <c r="V805" s="35"/>
      <c r="W805" s="35"/>
      <c r="X805" s="35"/>
      <c r="Y805" s="35"/>
      <c r="Z805" s="35"/>
      <c r="AA805" s="35"/>
      <c r="AB805" s="35"/>
      <c r="AC805" s="35"/>
      <c r="AD805" s="35"/>
      <c r="AE805" s="35"/>
      <c r="AR805" s="197" t="s">
        <v>283</v>
      </c>
      <c r="AT805" s="197" t="s">
        <v>160</v>
      </c>
      <c r="AU805" s="197" t="s">
        <v>85</v>
      </c>
      <c r="AY805" s="18" t="s">
        <v>158</v>
      </c>
      <c r="BE805" s="198">
        <f>IF(N805="základní",J805,0)</f>
        <v>0</v>
      </c>
      <c r="BF805" s="198">
        <f>IF(N805="snížená",J805,0)</f>
        <v>0</v>
      </c>
      <c r="BG805" s="198">
        <f>IF(N805="zákl. přenesená",J805,0)</f>
        <v>0</v>
      </c>
      <c r="BH805" s="198">
        <f>IF(N805="sníž. přenesená",J805,0)</f>
        <v>0</v>
      </c>
      <c r="BI805" s="198">
        <f>IF(N805="nulová",J805,0)</f>
        <v>0</v>
      </c>
      <c r="BJ805" s="18" t="s">
        <v>8</v>
      </c>
      <c r="BK805" s="198">
        <f>ROUND(I805*H805,0)</f>
        <v>0</v>
      </c>
      <c r="BL805" s="18" t="s">
        <v>283</v>
      </c>
      <c r="BM805" s="197" t="s">
        <v>7032</v>
      </c>
    </row>
    <row r="806" spans="1:65" s="2" customFormat="1" ht="27">
      <c r="A806" s="35"/>
      <c r="B806" s="36"/>
      <c r="C806" s="37"/>
      <c r="D806" s="199" t="s">
        <v>167</v>
      </c>
      <c r="E806" s="37"/>
      <c r="F806" s="200" t="s">
        <v>1239</v>
      </c>
      <c r="G806" s="37"/>
      <c r="H806" s="37"/>
      <c r="I806" s="201"/>
      <c r="J806" s="37"/>
      <c r="K806" s="37"/>
      <c r="L806" s="40"/>
      <c r="M806" s="202"/>
      <c r="N806" s="203"/>
      <c r="O806" s="72"/>
      <c r="P806" s="72"/>
      <c r="Q806" s="72"/>
      <c r="R806" s="72"/>
      <c r="S806" s="72"/>
      <c r="T806" s="73"/>
      <c r="U806" s="35"/>
      <c r="V806" s="35"/>
      <c r="W806" s="35"/>
      <c r="X806" s="35"/>
      <c r="Y806" s="35"/>
      <c r="Z806" s="35"/>
      <c r="AA806" s="35"/>
      <c r="AB806" s="35"/>
      <c r="AC806" s="35"/>
      <c r="AD806" s="35"/>
      <c r="AE806" s="35"/>
      <c r="AT806" s="18" t="s">
        <v>167</v>
      </c>
      <c r="AU806" s="18" t="s">
        <v>85</v>
      </c>
    </row>
    <row r="807" spans="1:65" s="13" customFormat="1" ht="11.25">
      <c r="B807" s="204"/>
      <c r="C807" s="205"/>
      <c r="D807" s="199" t="s">
        <v>169</v>
      </c>
      <c r="E807" s="206" t="s">
        <v>1</v>
      </c>
      <c r="F807" s="207" t="s">
        <v>7033</v>
      </c>
      <c r="G807" s="205"/>
      <c r="H807" s="208">
        <v>44.76</v>
      </c>
      <c r="I807" s="209"/>
      <c r="J807" s="205"/>
      <c r="K807" s="205"/>
      <c r="L807" s="210"/>
      <c r="M807" s="211"/>
      <c r="N807" s="212"/>
      <c r="O807" s="212"/>
      <c r="P807" s="212"/>
      <c r="Q807" s="212"/>
      <c r="R807" s="212"/>
      <c r="S807" s="212"/>
      <c r="T807" s="213"/>
      <c r="AT807" s="214" t="s">
        <v>169</v>
      </c>
      <c r="AU807" s="214" t="s">
        <v>85</v>
      </c>
      <c r="AV807" s="13" t="s">
        <v>85</v>
      </c>
      <c r="AW807" s="13" t="s">
        <v>32</v>
      </c>
      <c r="AX807" s="13" t="s">
        <v>8</v>
      </c>
      <c r="AY807" s="214" t="s">
        <v>158</v>
      </c>
    </row>
    <row r="808" spans="1:65" s="2" customFormat="1" ht="33" customHeight="1">
      <c r="A808" s="35"/>
      <c r="B808" s="36"/>
      <c r="C808" s="187" t="s">
        <v>1165</v>
      </c>
      <c r="D808" s="187" t="s">
        <v>160</v>
      </c>
      <c r="E808" s="188" t="s">
        <v>1247</v>
      </c>
      <c r="F808" s="189" t="s">
        <v>1248</v>
      </c>
      <c r="G808" s="190" t="s">
        <v>309</v>
      </c>
      <c r="H808" s="191">
        <v>29.69</v>
      </c>
      <c r="I808" s="192"/>
      <c r="J808" s="191">
        <f>ROUND(I808*H808,0)</f>
        <v>0</v>
      </c>
      <c r="K808" s="189" t="s">
        <v>164</v>
      </c>
      <c r="L808" s="40"/>
      <c r="M808" s="193" t="s">
        <v>1</v>
      </c>
      <c r="N808" s="194" t="s">
        <v>41</v>
      </c>
      <c r="O808" s="72"/>
      <c r="P808" s="195">
        <f>O808*H808</f>
        <v>0</v>
      </c>
      <c r="Q808" s="195">
        <v>1.4400000000000001E-3</v>
      </c>
      <c r="R808" s="195">
        <f>Q808*H808</f>
        <v>4.2753600000000003E-2</v>
      </c>
      <c r="S808" s="195">
        <v>0</v>
      </c>
      <c r="T808" s="196">
        <f>S808*H808</f>
        <v>0</v>
      </c>
      <c r="U808" s="35"/>
      <c r="V808" s="35"/>
      <c r="W808" s="35"/>
      <c r="X808" s="35"/>
      <c r="Y808" s="35"/>
      <c r="Z808" s="35"/>
      <c r="AA808" s="35"/>
      <c r="AB808" s="35"/>
      <c r="AC808" s="35"/>
      <c r="AD808" s="35"/>
      <c r="AE808" s="35"/>
      <c r="AR808" s="197" t="s">
        <v>283</v>
      </c>
      <c r="AT808" s="197" t="s">
        <v>160</v>
      </c>
      <c r="AU808" s="197" t="s">
        <v>85</v>
      </c>
      <c r="AY808" s="18" t="s">
        <v>158</v>
      </c>
      <c r="BE808" s="198">
        <f>IF(N808="základní",J808,0)</f>
        <v>0</v>
      </c>
      <c r="BF808" s="198">
        <f>IF(N808="snížená",J808,0)</f>
        <v>0</v>
      </c>
      <c r="BG808" s="198">
        <f>IF(N808="zákl. přenesená",J808,0)</f>
        <v>0</v>
      </c>
      <c r="BH808" s="198">
        <f>IF(N808="sníž. přenesená",J808,0)</f>
        <v>0</v>
      </c>
      <c r="BI808" s="198">
        <f>IF(N808="nulová",J808,0)</f>
        <v>0</v>
      </c>
      <c r="BJ808" s="18" t="s">
        <v>8</v>
      </c>
      <c r="BK808" s="198">
        <f>ROUND(I808*H808,0)</f>
        <v>0</v>
      </c>
      <c r="BL808" s="18" t="s">
        <v>283</v>
      </c>
      <c r="BM808" s="197" t="s">
        <v>7034</v>
      </c>
    </row>
    <row r="809" spans="1:65" s="2" customFormat="1" ht="27">
      <c r="A809" s="35"/>
      <c r="B809" s="36"/>
      <c r="C809" s="37"/>
      <c r="D809" s="199" t="s">
        <v>167</v>
      </c>
      <c r="E809" s="37"/>
      <c r="F809" s="200" t="s">
        <v>1239</v>
      </c>
      <c r="G809" s="37"/>
      <c r="H809" s="37"/>
      <c r="I809" s="201"/>
      <c r="J809" s="37"/>
      <c r="K809" s="37"/>
      <c r="L809" s="40"/>
      <c r="M809" s="202"/>
      <c r="N809" s="203"/>
      <c r="O809" s="72"/>
      <c r="P809" s="72"/>
      <c r="Q809" s="72"/>
      <c r="R809" s="72"/>
      <c r="S809" s="72"/>
      <c r="T809" s="73"/>
      <c r="U809" s="35"/>
      <c r="V809" s="35"/>
      <c r="W809" s="35"/>
      <c r="X809" s="35"/>
      <c r="Y809" s="35"/>
      <c r="Z809" s="35"/>
      <c r="AA809" s="35"/>
      <c r="AB809" s="35"/>
      <c r="AC809" s="35"/>
      <c r="AD809" s="35"/>
      <c r="AE809" s="35"/>
      <c r="AT809" s="18" t="s">
        <v>167</v>
      </c>
      <c r="AU809" s="18" t="s">
        <v>85</v>
      </c>
    </row>
    <row r="810" spans="1:65" s="13" customFormat="1" ht="11.25">
      <c r="B810" s="204"/>
      <c r="C810" s="205"/>
      <c r="D810" s="199" t="s">
        <v>169</v>
      </c>
      <c r="E810" s="206" t="s">
        <v>1</v>
      </c>
      <c r="F810" s="207" t="s">
        <v>7035</v>
      </c>
      <c r="G810" s="205"/>
      <c r="H810" s="208">
        <v>29.69</v>
      </c>
      <c r="I810" s="209"/>
      <c r="J810" s="205"/>
      <c r="K810" s="205"/>
      <c r="L810" s="210"/>
      <c r="M810" s="211"/>
      <c r="N810" s="212"/>
      <c r="O810" s="212"/>
      <c r="P810" s="212"/>
      <c r="Q810" s="212"/>
      <c r="R810" s="212"/>
      <c r="S810" s="212"/>
      <c r="T810" s="213"/>
      <c r="AT810" s="214" t="s">
        <v>169</v>
      </c>
      <c r="AU810" s="214" t="s">
        <v>85</v>
      </c>
      <c r="AV810" s="13" t="s">
        <v>85</v>
      </c>
      <c r="AW810" s="13" t="s">
        <v>32</v>
      </c>
      <c r="AX810" s="13" t="s">
        <v>8</v>
      </c>
      <c r="AY810" s="214" t="s">
        <v>158</v>
      </c>
    </row>
    <row r="811" spans="1:65" s="2" customFormat="1" ht="33" customHeight="1">
      <c r="A811" s="35"/>
      <c r="B811" s="36"/>
      <c r="C811" s="187" t="s">
        <v>1169</v>
      </c>
      <c r="D811" s="187" t="s">
        <v>160</v>
      </c>
      <c r="E811" s="188" t="s">
        <v>1252</v>
      </c>
      <c r="F811" s="189" t="s">
        <v>1253</v>
      </c>
      <c r="G811" s="190" t="s">
        <v>309</v>
      </c>
      <c r="H811" s="191">
        <v>25.77</v>
      </c>
      <c r="I811" s="192"/>
      <c r="J811" s="191">
        <f>ROUND(I811*H811,0)</f>
        <v>0</v>
      </c>
      <c r="K811" s="189" t="s">
        <v>164</v>
      </c>
      <c r="L811" s="40"/>
      <c r="M811" s="193" t="s">
        <v>1</v>
      </c>
      <c r="N811" s="194" t="s">
        <v>41</v>
      </c>
      <c r="O811" s="72"/>
      <c r="P811" s="195">
        <f>O811*H811</f>
        <v>0</v>
      </c>
      <c r="Q811" s="195">
        <v>2.81E-3</v>
      </c>
      <c r="R811" s="195">
        <f>Q811*H811</f>
        <v>7.2413699999999998E-2</v>
      </c>
      <c r="S811" s="195">
        <v>0</v>
      </c>
      <c r="T811" s="196">
        <f>S811*H811</f>
        <v>0</v>
      </c>
      <c r="U811" s="35"/>
      <c r="V811" s="35"/>
      <c r="W811" s="35"/>
      <c r="X811" s="35"/>
      <c r="Y811" s="35"/>
      <c r="Z811" s="35"/>
      <c r="AA811" s="35"/>
      <c r="AB811" s="35"/>
      <c r="AC811" s="35"/>
      <c r="AD811" s="35"/>
      <c r="AE811" s="35"/>
      <c r="AR811" s="197" t="s">
        <v>283</v>
      </c>
      <c r="AT811" s="197" t="s">
        <v>160</v>
      </c>
      <c r="AU811" s="197" t="s">
        <v>85</v>
      </c>
      <c r="AY811" s="18" t="s">
        <v>158</v>
      </c>
      <c r="BE811" s="198">
        <f>IF(N811="základní",J811,0)</f>
        <v>0</v>
      </c>
      <c r="BF811" s="198">
        <f>IF(N811="snížená",J811,0)</f>
        <v>0</v>
      </c>
      <c r="BG811" s="198">
        <f>IF(N811="zákl. přenesená",J811,0)</f>
        <v>0</v>
      </c>
      <c r="BH811" s="198">
        <f>IF(N811="sníž. přenesená",J811,0)</f>
        <v>0</v>
      </c>
      <c r="BI811" s="198">
        <f>IF(N811="nulová",J811,0)</f>
        <v>0</v>
      </c>
      <c r="BJ811" s="18" t="s">
        <v>8</v>
      </c>
      <c r="BK811" s="198">
        <f>ROUND(I811*H811,0)</f>
        <v>0</v>
      </c>
      <c r="BL811" s="18" t="s">
        <v>283</v>
      </c>
      <c r="BM811" s="197" t="s">
        <v>7036</v>
      </c>
    </row>
    <row r="812" spans="1:65" s="2" customFormat="1" ht="27">
      <c r="A812" s="35"/>
      <c r="B812" s="36"/>
      <c r="C812" s="37"/>
      <c r="D812" s="199" t="s">
        <v>167</v>
      </c>
      <c r="E812" s="37"/>
      <c r="F812" s="200" t="s">
        <v>1239</v>
      </c>
      <c r="G812" s="37"/>
      <c r="H812" s="37"/>
      <c r="I812" s="201"/>
      <c r="J812" s="37"/>
      <c r="K812" s="37"/>
      <c r="L812" s="40"/>
      <c r="M812" s="202"/>
      <c r="N812" s="203"/>
      <c r="O812" s="72"/>
      <c r="P812" s="72"/>
      <c r="Q812" s="72"/>
      <c r="R812" s="72"/>
      <c r="S812" s="72"/>
      <c r="T812" s="73"/>
      <c r="U812" s="35"/>
      <c r="V812" s="35"/>
      <c r="W812" s="35"/>
      <c r="X812" s="35"/>
      <c r="Y812" s="35"/>
      <c r="Z812" s="35"/>
      <c r="AA812" s="35"/>
      <c r="AB812" s="35"/>
      <c r="AC812" s="35"/>
      <c r="AD812" s="35"/>
      <c r="AE812" s="35"/>
      <c r="AT812" s="18" t="s">
        <v>167</v>
      </c>
      <c r="AU812" s="18" t="s">
        <v>85</v>
      </c>
    </row>
    <row r="813" spans="1:65" s="13" customFormat="1" ht="11.25">
      <c r="B813" s="204"/>
      <c r="C813" s="205"/>
      <c r="D813" s="199" t="s">
        <v>169</v>
      </c>
      <c r="E813" s="206" t="s">
        <v>1</v>
      </c>
      <c r="F813" s="207" t="s">
        <v>7037</v>
      </c>
      <c r="G813" s="205"/>
      <c r="H813" s="208">
        <v>25.77</v>
      </c>
      <c r="I813" s="209"/>
      <c r="J813" s="205"/>
      <c r="K813" s="205"/>
      <c r="L813" s="210"/>
      <c r="M813" s="211"/>
      <c r="N813" s="212"/>
      <c r="O813" s="212"/>
      <c r="P813" s="212"/>
      <c r="Q813" s="212"/>
      <c r="R813" s="212"/>
      <c r="S813" s="212"/>
      <c r="T813" s="213"/>
      <c r="AT813" s="214" t="s">
        <v>169</v>
      </c>
      <c r="AU813" s="214" t="s">
        <v>85</v>
      </c>
      <c r="AV813" s="13" t="s">
        <v>85</v>
      </c>
      <c r="AW813" s="13" t="s">
        <v>32</v>
      </c>
      <c r="AX813" s="13" t="s">
        <v>8</v>
      </c>
      <c r="AY813" s="214" t="s">
        <v>158</v>
      </c>
    </row>
    <row r="814" spans="1:65" s="2" customFormat="1" ht="55.5" customHeight="1">
      <c r="A814" s="35"/>
      <c r="B814" s="36"/>
      <c r="C814" s="187" t="s">
        <v>1173</v>
      </c>
      <c r="D814" s="187" t="s">
        <v>160</v>
      </c>
      <c r="E814" s="188" t="s">
        <v>1261</v>
      </c>
      <c r="F814" s="189" t="s">
        <v>1262</v>
      </c>
      <c r="G814" s="190" t="s">
        <v>309</v>
      </c>
      <c r="H814" s="191">
        <v>99.46</v>
      </c>
      <c r="I814" s="192"/>
      <c r="J814" s="191">
        <f>ROUND(I814*H814,0)</f>
        <v>0</v>
      </c>
      <c r="K814" s="189" t="s">
        <v>164</v>
      </c>
      <c r="L814" s="40"/>
      <c r="M814" s="193" t="s">
        <v>1</v>
      </c>
      <c r="N814" s="194" t="s">
        <v>41</v>
      </c>
      <c r="O814" s="72"/>
      <c r="P814" s="195">
        <f>O814*H814</f>
        <v>0</v>
      </c>
      <c r="Q814" s="195">
        <v>6.9999999999999994E-5</v>
      </c>
      <c r="R814" s="195">
        <f>Q814*H814</f>
        <v>6.9621999999999991E-3</v>
      </c>
      <c r="S814" s="195">
        <v>0</v>
      </c>
      <c r="T814" s="196">
        <f>S814*H814</f>
        <v>0</v>
      </c>
      <c r="U814" s="35"/>
      <c r="V814" s="35"/>
      <c r="W814" s="35"/>
      <c r="X814" s="35"/>
      <c r="Y814" s="35"/>
      <c r="Z814" s="35"/>
      <c r="AA814" s="35"/>
      <c r="AB814" s="35"/>
      <c r="AC814" s="35"/>
      <c r="AD814" s="35"/>
      <c r="AE814" s="35"/>
      <c r="AR814" s="197" t="s">
        <v>283</v>
      </c>
      <c r="AT814" s="197" t="s">
        <v>160</v>
      </c>
      <c r="AU814" s="197" t="s">
        <v>85</v>
      </c>
      <c r="AY814" s="18" t="s">
        <v>158</v>
      </c>
      <c r="BE814" s="198">
        <f>IF(N814="základní",J814,0)</f>
        <v>0</v>
      </c>
      <c r="BF814" s="198">
        <f>IF(N814="snížená",J814,0)</f>
        <v>0</v>
      </c>
      <c r="BG814" s="198">
        <f>IF(N814="zákl. přenesená",J814,0)</f>
        <v>0</v>
      </c>
      <c r="BH814" s="198">
        <f>IF(N814="sníž. přenesená",J814,0)</f>
        <v>0</v>
      </c>
      <c r="BI814" s="198">
        <f>IF(N814="nulová",J814,0)</f>
        <v>0</v>
      </c>
      <c r="BJ814" s="18" t="s">
        <v>8</v>
      </c>
      <c r="BK814" s="198">
        <f>ROUND(I814*H814,0)</f>
        <v>0</v>
      </c>
      <c r="BL814" s="18" t="s">
        <v>283</v>
      </c>
      <c r="BM814" s="197" t="s">
        <v>7038</v>
      </c>
    </row>
    <row r="815" spans="1:65" s="2" customFormat="1" ht="27">
      <c r="A815" s="35"/>
      <c r="B815" s="36"/>
      <c r="C815" s="37"/>
      <c r="D815" s="199" t="s">
        <v>167</v>
      </c>
      <c r="E815" s="37"/>
      <c r="F815" s="200" t="s">
        <v>1264</v>
      </c>
      <c r="G815" s="37"/>
      <c r="H815" s="37"/>
      <c r="I815" s="201"/>
      <c r="J815" s="37"/>
      <c r="K815" s="37"/>
      <c r="L815" s="40"/>
      <c r="M815" s="202"/>
      <c r="N815" s="203"/>
      <c r="O815" s="72"/>
      <c r="P815" s="72"/>
      <c r="Q815" s="72"/>
      <c r="R815" s="72"/>
      <c r="S815" s="72"/>
      <c r="T815" s="73"/>
      <c r="U815" s="35"/>
      <c r="V815" s="35"/>
      <c r="W815" s="35"/>
      <c r="X815" s="35"/>
      <c r="Y815" s="35"/>
      <c r="Z815" s="35"/>
      <c r="AA815" s="35"/>
      <c r="AB815" s="35"/>
      <c r="AC815" s="35"/>
      <c r="AD815" s="35"/>
      <c r="AE815" s="35"/>
      <c r="AT815" s="18" t="s">
        <v>167</v>
      </c>
      <c r="AU815" s="18" t="s">
        <v>85</v>
      </c>
    </row>
    <row r="816" spans="1:65" s="2" customFormat="1" ht="55.5" customHeight="1">
      <c r="A816" s="35"/>
      <c r="B816" s="36"/>
      <c r="C816" s="187" t="s">
        <v>1178</v>
      </c>
      <c r="D816" s="187" t="s">
        <v>160</v>
      </c>
      <c r="E816" s="188" t="s">
        <v>1266</v>
      </c>
      <c r="F816" s="189" t="s">
        <v>1267</v>
      </c>
      <c r="G816" s="190" t="s">
        <v>309</v>
      </c>
      <c r="H816" s="191">
        <v>134.87</v>
      </c>
      <c r="I816" s="192"/>
      <c r="J816" s="191">
        <f>ROUND(I816*H816,0)</f>
        <v>0</v>
      </c>
      <c r="K816" s="189" t="s">
        <v>164</v>
      </c>
      <c r="L816" s="40"/>
      <c r="M816" s="193" t="s">
        <v>1</v>
      </c>
      <c r="N816" s="194" t="s">
        <v>41</v>
      </c>
      <c r="O816" s="72"/>
      <c r="P816" s="195">
        <f>O816*H816</f>
        <v>0</v>
      </c>
      <c r="Q816" s="195">
        <v>2.4000000000000001E-4</v>
      </c>
      <c r="R816" s="195">
        <f>Q816*H816</f>
        <v>3.2368800000000003E-2</v>
      </c>
      <c r="S816" s="195">
        <v>0</v>
      </c>
      <c r="T816" s="196">
        <f>S816*H816</f>
        <v>0</v>
      </c>
      <c r="U816" s="35"/>
      <c r="V816" s="35"/>
      <c r="W816" s="35"/>
      <c r="X816" s="35"/>
      <c r="Y816" s="35"/>
      <c r="Z816" s="35"/>
      <c r="AA816" s="35"/>
      <c r="AB816" s="35"/>
      <c r="AC816" s="35"/>
      <c r="AD816" s="35"/>
      <c r="AE816" s="35"/>
      <c r="AR816" s="197" t="s">
        <v>283</v>
      </c>
      <c r="AT816" s="197" t="s">
        <v>160</v>
      </c>
      <c r="AU816" s="197" t="s">
        <v>85</v>
      </c>
      <c r="AY816" s="18" t="s">
        <v>158</v>
      </c>
      <c r="BE816" s="198">
        <f>IF(N816="základní",J816,0)</f>
        <v>0</v>
      </c>
      <c r="BF816" s="198">
        <f>IF(N816="snížená",J816,0)</f>
        <v>0</v>
      </c>
      <c r="BG816" s="198">
        <f>IF(N816="zákl. přenesená",J816,0)</f>
        <v>0</v>
      </c>
      <c r="BH816" s="198">
        <f>IF(N816="sníž. přenesená",J816,0)</f>
        <v>0</v>
      </c>
      <c r="BI816" s="198">
        <f>IF(N816="nulová",J816,0)</f>
        <v>0</v>
      </c>
      <c r="BJ816" s="18" t="s">
        <v>8</v>
      </c>
      <c r="BK816" s="198">
        <f>ROUND(I816*H816,0)</f>
        <v>0</v>
      </c>
      <c r="BL816" s="18" t="s">
        <v>283</v>
      </c>
      <c r="BM816" s="197" t="s">
        <v>7039</v>
      </c>
    </row>
    <row r="817" spans="1:65" s="2" customFormat="1" ht="27">
      <c r="A817" s="35"/>
      <c r="B817" s="36"/>
      <c r="C817" s="37"/>
      <c r="D817" s="199" t="s">
        <v>167</v>
      </c>
      <c r="E817" s="37"/>
      <c r="F817" s="200" t="s">
        <v>1264</v>
      </c>
      <c r="G817" s="37"/>
      <c r="H817" s="37"/>
      <c r="I817" s="201"/>
      <c r="J817" s="37"/>
      <c r="K817" s="37"/>
      <c r="L817" s="40"/>
      <c r="M817" s="202"/>
      <c r="N817" s="203"/>
      <c r="O817" s="72"/>
      <c r="P817" s="72"/>
      <c r="Q817" s="72"/>
      <c r="R817" s="72"/>
      <c r="S817" s="72"/>
      <c r="T817" s="73"/>
      <c r="U817" s="35"/>
      <c r="V817" s="35"/>
      <c r="W817" s="35"/>
      <c r="X817" s="35"/>
      <c r="Y817" s="35"/>
      <c r="Z817" s="35"/>
      <c r="AA817" s="35"/>
      <c r="AB817" s="35"/>
      <c r="AC817" s="35"/>
      <c r="AD817" s="35"/>
      <c r="AE817" s="35"/>
      <c r="AT817" s="18" t="s">
        <v>167</v>
      </c>
      <c r="AU817" s="18" t="s">
        <v>85</v>
      </c>
    </row>
    <row r="818" spans="1:65" s="13" customFormat="1" ht="11.25">
      <c r="B818" s="204"/>
      <c r="C818" s="205"/>
      <c r="D818" s="199" t="s">
        <v>169</v>
      </c>
      <c r="E818" s="206" t="s">
        <v>1</v>
      </c>
      <c r="F818" s="207" t="s">
        <v>7040</v>
      </c>
      <c r="G818" s="205"/>
      <c r="H818" s="208">
        <v>134.87</v>
      </c>
      <c r="I818" s="209"/>
      <c r="J818" s="205"/>
      <c r="K818" s="205"/>
      <c r="L818" s="210"/>
      <c r="M818" s="211"/>
      <c r="N818" s="212"/>
      <c r="O818" s="212"/>
      <c r="P818" s="212"/>
      <c r="Q818" s="212"/>
      <c r="R818" s="212"/>
      <c r="S818" s="212"/>
      <c r="T818" s="213"/>
      <c r="AT818" s="214" t="s">
        <v>169</v>
      </c>
      <c r="AU818" s="214" t="s">
        <v>85</v>
      </c>
      <c r="AV818" s="13" t="s">
        <v>85</v>
      </c>
      <c r="AW818" s="13" t="s">
        <v>32</v>
      </c>
      <c r="AX818" s="13" t="s">
        <v>8</v>
      </c>
      <c r="AY818" s="214" t="s">
        <v>158</v>
      </c>
    </row>
    <row r="819" spans="1:65" s="2" customFormat="1" ht="24">
      <c r="A819" s="35"/>
      <c r="B819" s="36"/>
      <c r="C819" s="187" t="s">
        <v>1182</v>
      </c>
      <c r="D819" s="187" t="s">
        <v>160</v>
      </c>
      <c r="E819" s="188" t="s">
        <v>7041</v>
      </c>
      <c r="F819" s="189" t="s">
        <v>7042</v>
      </c>
      <c r="G819" s="190" t="s">
        <v>442</v>
      </c>
      <c r="H819" s="191">
        <v>31</v>
      </c>
      <c r="I819" s="192"/>
      <c r="J819" s="191">
        <f>ROUND(I819*H819,0)</f>
        <v>0</v>
      </c>
      <c r="K819" s="189" t="s">
        <v>164</v>
      </c>
      <c r="L819" s="40"/>
      <c r="M819" s="193" t="s">
        <v>1</v>
      </c>
      <c r="N819" s="194" t="s">
        <v>41</v>
      </c>
      <c r="O819" s="72"/>
      <c r="P819" s="195">
        <f>O819*H819</f>
        <v>0</v>
      </c>
      <c r="Q819" s="195">
        <v>0</v>
      </c>
      <c r="R819" s="195">
        <f>Q819*H819</f>
        <v>0</v>
      </c>
      <c r="S819" s="195">
        <v>0</v>
      </c>
      <c r="T819" s="196">
        <f>S819*H819</f>
        <v>0</v>
      </c>
      <c r="U819" s="35"/>
      <c r="V819" s="35"/>
      <c r="W819" s="35"/>
      <c r="X819" s="35"/>
      <c r="Y819" s="35"/>
      <c r="Z819" s="35"/>
      <c r="AA819" s="35"/>
      <c r="AB819" s="35"/>
      <c r="AC819" s="35"/>
      <c r="AD819" s="35"/>
      <c r="AE819" s="35"/>
      <c r="AR819" s="197" t="s">
        <v>283</v>
      </c>
      <c r="AT819" s="197" t="s">
        <v>160</v>
      </c>
      <c r="AU819" s="197" t="s">
        <v>85</v>
      </c>
      <c r="AY819" s="18" t="s">
        <v>158</v>
      </c>
      <c r="BE819" s="198">
        <f>IF(N819="základní",J819,0)</f>
        <v>0</v>
      </c>
      <c r="BF819" s="198">
        <f>IF(N819="snížená",J819,0)</f>
        <v>0</v>
      </c>
      <c r="BG819" s="198">
        <f>IF(N819="zákl. přenesená",J819,0)</f>
        <v>0</v>
      </c>
      <c r="BH819" s="198">
        <f>IF(N819="sníž. přenesená",J819,0)</f>
        <v>0</v>
      </c>
      <c r="BI819" s="198">
        <f>IF(N819="nulová",J819,0)</f>
        <v>0</v>
      </c>
      <c r="BJ819" s="18" t="s">
        <v>8</v>
      </c>
      <c r="BK819" s="198">
        <f>ROUND(I819*H819,0)</f>
        <v>0</v>
      </c>
      <c r="BL819" s="18" t="s">
        <v>283</v>
      </c>
      <c r="BM819" s="197" t="s">
        <v>7043</v>
      </c>
    </row>
    <row r="820" spans="1:65" s="2" customFormat="1" ht="54">
      <c r="A820" s="35"/>
      <c r="B820" s="36"/>
      <c r="C820" s="37"/>
      <c r="D820" s="199" t="s">
        <v>167</v>
      </c>
      <c r="E820" s="37"/>
      <c r="F820" s="200" t="s">
        <v>7044</v>
      </c>
      <c r="G820" s="37"/>
      <c r="H820" s="37"/>
      <c r="I820" s="201"/>
      <c r="J820" s="37"/>
      <c r="K820" s="37"/>
      <c r="L820" s="40"/>
      <c r="M820" s="202"/>
      <c r="N820" s="203"/>
      <c r="O820" s="72"/>
      <c r="P820" s="72"/>
      <c r="Q820" s="72"/>
      <c r="R820" s="72"/>
      <c r="S820" s="72"/>
      <c r="T820" s="73"/>
      <c r="U820" s="35"/>
      <c r="V820" s="35"/>
      <c r="W820" s="35"/>
      <c r="X820" s="35"/>
      <c r="Y820" s="35"/>
      <c r="Z820" s="35"/>
      <c r="AA820" s="35"/>
      <c r="AB820" s="35"/>
      <c r="AC820" s="35"/>
      <c r="AD820" s="35"/>
      <c r="AE820" s="35"/>
      <c r="AT820" s="18" t="s">
        <v>167</v>
      </c>
      <c r="AU820" s="18" t="s">
        <v>85</v>
      </c>
    </row>
    <row r="821" spans="1:65" s="13" customFormat="1" ht="11.25">
      <c r="B821" s="204"/>
      <c r="C821" s="205"/>
      <c r="D821" s="199" t="s">
        <v>169</v>
      </c>
      <c r="E821" s="206" t="s">
        <v>1</v>
      </c>
      <c r="F821" s="207" t="s">
        <v>7045</v>
      </c>
      <c r="G821" s="205"/>
      <c r="H821" s="208">
        <v>31</v>
      </c>
      <c r="I821" s="209"/>
      <c r="J821" s="205"/>
      <c r="K821" s="205"/>
      <c r="L821" s="210"/>
      <c r="M821" s="211"/>
      <c r="N821" s="212"/>
      <c r="O821" s="212"/>
      <c r="P821" s="212"/>
      <c r="Q821" s="212"/>
      <c r="R821" s="212"/>
      <c r="S821" s="212"/>
      <c r="T821" s="213"/>
      <c r="AT821" s="214" t="s">
        <v>169</v>
      </c>
      <c r="AU821" s="214" t="s">
        <v>85</v>
      </c>
      <c r="AV821" s="13" t="s">
        <v>85</v>
      </c>
      <c r="AW821" s="13" t="s">
        <v>32</v>
      </c>
      <c r="AX821" s="13" t="s">
        <v>8</v>
      </c>
      <c r="AY821" s="214" t="s">
        <v>158</v>
      </c>
    </row>
    <row r="822" spans="1:65" s="2" customFormat="1" ht="16.5" customHeight="1">
      <c r="A822" s="35"/>
      <c r="B822" s="36"/>
      <c r="C822" s="187" t="s">
        <v>1186</v>
      </c>
      <c r="D822" s="187" t="s">
        <v>160</v>
      </c>
      <c r="E822" s="188" t="s">
        <v>1271</v>
      </c>
      <c r="F822" s="189" t="s">
        <v>1272</v>
      </c>
      <c r="G822" s="190" t="s">
        <v>498</v>
      </c>
      <c r="H822" s="191">
        <v>2</v>
      </c>
      <c r="I822" s="192"/>
      <c r="J822" s="191">
        <f t="shared" ref="J822:J827" si="0">ROUND(I822*H822,0)</f>
        <v>0</v>
      </c>
      <c r="K822" s="189" t="s">
        <v>1</v>
      </c>
      <c r="L822" s="40"/>
      <c r="M822" s="193" t="s">
        <v>1</v>
      </c>
      <c r="N822" s="194" t="s">
        <v>41</v>
      </c>
      <c r="O822" s="72"/>
      <c r="P822" s="195">
        <f t="shared" ref="P822:P827" si="1">O822*H822</f>
        <v>0</v>
      </c>
      <c r="Q822" s="195">
        <v>0</v>
      </c>
      <c r="R822" s="195">
        <f t="shared" ref="R822:R827" si="2">Q822*H822</f>
        <v>0</v>
      </c>
      <c r="S822" s="195">
        <v>0</v>
      </c>
      <c r="T822" s="196">
        <f t="shared" ref="T822:T827" si="3">S822*H822</f>
        <v>0</v>
      </c>
      <c r="U822" s="35"/>
      <c r="V822" s="35"/>
      <c r="W822" s="35"/>
      <c r="X822" s="35"/>
      <c r="Y822" s="35"/>
      <c r="Z822" s="35"/>
      <c r="AA822" s="35"/>
      <c r="AB822" s="35"/>
      <c r="AC822" s="35"/>
      <c r="AD822" s="35"/>
      <c r="AE822" s="35"/>
      <c r="AR822" s="197" t="s">
        <v>283</v>
      </c>
      <c r="AT822" s="197" t="s">
        <v>160</v>
      </c>
      <c r="AU822" s="197" t="s">
        <v>85</v>
      </c>
      <c r="AY822" s="18" t="s">
        <v>158</v>
      </c>
      <c r="BE822" s="198">
        <f t="shared" ref="BE822:BE827" si="4">IF(N822="základní",J822,0)</f>
        <v>0</v>
      </c>
      <c r="BF822" s="198">
        <f t="shared" ref="BF822:BF827" si="5">IF(N822="snížená",J822,0)</f>
        <v>0</v>
      </c>
      <c r="BG822" s="198">
        <f t="shared" ref="BG822:BG827" si="6">IF(N822="zákl. přenesená",J822,0)</f>
        <v>0</v>
      </c>
      <c r="BH822" s="198">
        <f t="shared" ref="BH822:BH827" si="7">IF(N822="sníž. přenesená",J822,0)</f>
        <v>0</v>
      </c>
      <c r="BI822" s="198">
        <f t="shared" ref="BI822:BI827" si="8">IF(N822="nulová",J822,0)</f>
        <v>0</v>
      </c>
      <c r="BJ822" s="18" t="s">
        <v>8</v>
      </c>
      <c r="BK822" s="198">
        <f t="shared" ref="BK822:BK827" si="9">ROUND(I822*H822,0)</f>
        <v>0</v>
      </c>
      <c r="BL822" s="18" t="s">
        <v>283</v>
      </c>
      <c r="BM822" s="197" t="s">
        <v>7046</v>
      </c>
    </row>
    <row r="823" spans="1:65" s="2" customFormat="1" ht="16.5" customHeight="1">
      <c r="A823" s="35"/>
      <c r="B823" s="36"/>
      <c r="C823" s="187" t="s">
        <v>1190</v>
      </c>
      <c r="D823" s="187" t="s">
        <v>160</v>
      </c>
      <c r="E823" s="188" t="s">
        <v>1275</v>
      </c>
      <c r="F823" s="189" t="s">
        <v>1276</v>
      </c>
      <c r="G823" s="190" t="s">
        <v>442</v>
      </c>
      <c r="H823" s="191">
        <v>5</v>
      </c>
      <c r="I823" s="192"/>
      <c r="J823" s="191">
        <f t="shared" si="0"/>
        <v>0</v>
      </c>
      <c r="K823" s="189" t="s">
        <v>164</v>
      </c>
      <c r="L823" s="40"/>
      <c r="M823" s="193" t="s">
        <v>1</v>
      </c>
      <c r="N823" s="194" t="s">
        <v>41</v>
      </c>
      <c r="O823" s="72"/>
      <c r="P823" s="195">
        <f t="shared" si="1"/>
        <v>0</v>
      </c>
      <c r="Q823" s="195">
        <v>3.5E-4</v>
      </c>
      <c r="R823" s="195">
        <f t="shared" si="2"/>
        <v>1.75E-3</v>
      </c>
      <c r="S823" s="195">
        <v>0</v>
      </c>
      <c r="T823" s="196">
        <f t="shared" si="3"/>
        <v>0</v>
      </c>
      <c r="U823" s="35"/>
      <c r="V823" s="35"/>
      <c r="W823" s="35"/>
      <c r="X823" s="35"/>
      <c r="Y823" s="35"/>
      <c r="Z823" s="35"/>
      <c r="AA823" s="35"/>
      <c r="AB823" s="35"/>
      <c r="AC823" s="35"/>
      <c r="AD823" s="35"/>
      <c r="AE823" s="35"/>
      <c r="AR823" s="197" t="s">
        <v>283</v>
      </c>
      <c r="AT823" s="197" t="s">
        <v>160</v>
      </c>
      <c r="AU823" s="197" t="s">
        <v>85</v>
      </c>
      <c r="AY823" s="18" t="s">
        <v>158</v>
      </c>
      <c r="BE823" s="198">
        <f t="shared" si="4"/>
        <v>0</v>
      </c>
      <c r="BF823" s="198">
        <f t="shared" si="5"/>
        <v>0</v>
      </c>
      <c r="BG823" s="198">
        <f t="shared" si="6"/>
        <v>0</v>
      </c>
      <c r="BH823" s="198">
        <f t="shared" si="7"/>
        <v>0</v>
      </c>
      <c r="BI823" s="198">
        <f t="shared" si="8"/>
        <v>0</v>
      </c>
      <c r="BJ823" s="18" t="s">
        <v>8</v>
      </c>
      <c r="BK823" s="198">
        <f t="shared" si="9"/>
        <v>0</v>
      </c>
      <c r="BL823" s="18" t="s">
        <v>283</v>
      </c>
      <c r="BM823" s="197" t="s">
        <v>7047</v>
      </c>
    </row>
    <row r="824" spans="1:65" s="2" customFormat="1" ht="16.5" customHeight="1">
      <c r="A824" s="35"/>
      <c r="B824" s="36"/>
      <c r="C824" s="187" t="s">
        <v>1194</v>
      </c>
      <c r="D824" s="187" t="s">
        <v>160</v>
      </c>
      <c r="E824" s="188" t="s">
        <v>1279</v>
      </c>
      <c r="F824" s="189" t="s">
        <v>1280</v>
      </c>
      <c r="G824" s="190" t="s">
        <v>442</v>
      </c>
      <c r="H824" s="191">
        <v>8</v>
      </c>
      <c r="I824" s="192"/>
      <c r="J824" s="191">
        <f t="shared" si="0"/>
        <v>0</v>
      </c>
      <c r="K824" s="189" t="s">
        <v>164</v>
      </c>
      <c r="L824" s="40"/>
      <c r="M824" s="193" t="s">
        <v>1</v>
      </c>
      <c r="N824" s="194" t="s">
        <v>41</v>
      </c>
      <c r="O824" s="72"/>
      <c r="P824" s="195">
        <f t="shared" si="1"/>
        <v>0</v>
      </c>
      <c r="Q824" s="195">
        <v>5.6999999999999998E-4</v>
      </c>
      <c r="R824" s="195">
        <f t="shared" si="2"/>
        <v>4.5599999999999998E-3</v>
      </c>
      <c r="S824" s="195">
        <v>0</v>
      </c>
      <c r="T824" s="196">
        <f t="shared" si="3"/>
        <v>0</v>
      </c>
      <c r="U824" s="35"/>
      <c r="V824" s="35"/>
      <c r="W824" s="35"/>
      <c r="X824" s="35"/>
      <c r="Y824" s="35"/>
      <c r="Z824" s="35"/>
      <c r="AA824" s="35"/>
      <c r="AB824" s="35"/>
      <c r="AC824" s="35"/>
      <c r="AD824" s="35"/>
      <c r="AE824" s="35"/>
      <c r="AR824" s="197" t="s">
        <v>283</v>
      </c>
      <c r="AT824" s="197" t="s">
        <v>160</v>
      </c>
      <c r="AU824" s="197" t="s">
        <v>85</v>
      </c>
      <c r="AY824" s="18" t="s">
        <v>158</v>
      </c>
      <c r="BE824" s="198">
        <f t="shared" si="4"/>
        <v>0</v>
      </c>
      <c r="BF824" s="198">
        <f t="shared" si="5"/>
        <v>0</v>
      </c>
      <c r="BG824" s="198">
        <f t="shared" si="6"/>
        <v>0</v>
      </c>
      <c r="BH824" s="198">
        <f t="shared" si="7"/>
        <v>0</v>
      </c>
      <c r="BI824" s="198">
        <f t="shared" si="8"/>
        <v>0</v>
      </c>
      <c r="BJ824" s="18" t="s">
        <v>8</v>
      </c>
      <c r="BK824" s="198">
        <f t="shared" si="9"/>
        <v>0</v>
      </c>
      <c r="BL824" s="18" t="s">
        <v>283</v>
      </c>
      <c r="BM824" s="197" t="s">
        <v>7048</v>
      </c>
    </row>
    <row r="825" spans="1:65" s="2" customFormat="1" ht="16.5" customHeight="1">
      <c r="A825" s="35"/>
      <c r="B825" s="36"/>
      <c r="C825" s="187" t="s">
        <v>1198</v>
      </c>
      <c r="D825" s="187" t="s">
        <v>160</v>
      </c>
      <c r="E825" s="188" t="s">
        <v>1283</v>
      </c>
      <c r="F825" s="189" t="s">
        <v>1284</v>
      </c>
      <c r="G825" s="190" t="s">
        <v>442</v>
      </c>
      <c r="H825" s="191">
        <v>1</v>
      </c>
      <c r="I825" s="192"/>
      <c r="J825" s="191">
        <f t="shared" si="0"/>
        <v>0</v>
      </c>
      <c r="K825" s="189" t="s">
        <v>164</v>
      </c>
      <c r="L825" s="40"/>
      <c r="M825" s="193" t="s">
        <v>1</v>
      </c>
      <c r="N825" s="194" t="s">
        <v>41</v>
      </c>
      <c r="O825" s="72"/>
      <c r="P825" s="195">
        <f t="shared" si="1"/>
        <v>0</v>
      </c>
      <c r="Q825" s="195">
        <v>7.2000000000000005E-4</v>
      </c>
      <c r="R825" s="195">
        <f t="shared" si="2"/>
        <v>7.2000000000000005E-4</v>
      </c>
      <c r="S825" s="195">
        <v>0</v>
      </c>
      <c r="T825" s="196">
        <f t="shared" si="3"/>
        <v>0</v>
      </c>
      <c r="U825" s="35"/>
      <c r="V825" s="35"/>
      <c r="W825" s="35"/>
      <c r="X825" s="35"/>
      <c r="Y825" s="35"/>
      <c r="Z825" s="35"/>
      <c r="AA825" s="35"/>
      <c r="AB825" s="35"/>
      <c r="AC825" s="35"/>
      <c r="AD825" s="35"/>
      <c r="AE825" s="35"/>
      <c r="AR825" s="197" t="s">
        <v>283</v>
      </c>
      <c r="AT825" s="197" t="s">
        <v>160</v>
      </c>
      <c r="AU825" s="197" t="s">
        <v>85</v>
      </c>
      <c r="AY825" s="18" t="s">
        <v>158</v>
      </c>
      <c r="BE825" s="198">
        <f t="shared" si="4"/>
        <v>0</v>
      </c>
      <c r="BF825" s="198">
        <f t="shared" si="5"/>
        <v>0</v>
      </c>
      <c r="BG825" s="198">
        <f t="shared" si="6"/>
        <v>0</v>
      </c>
      <c r="BH825" s="198">
        <f t="shared" si="7"/>
        <v>0</v>
      </c>
      <c r="BI825" s="198">
        <f t="shared" si="8"/>
        <v>0</v>
      </c>
      <c r="BJ825" s="18" t="s">
        <v>8</v>
      </c>
      <c r="BK825" s="198">
        <f t="shared" si="9"/>
        <v>0</v>
      </c>
      <c r="BL825" s="18" t="s">
        <v>283</v>
      </c>
      <c r="BM825" s="197" t="s">
        <v>7049</v>
      </c>
    </row>
    <row r="826" spans="1:65" s="2" customFormat="1" ht="33" customHeight="1">
      <c r="A826" s="35"/>
      <c r="B826" s="36"/>
      <c r="C826" s="187" t="s">
        <v>1204</v>
      </c>
      <c r="D826" s="187" t="s">
        <v>160</v>
      </c>
      <c r="E826" s="188" t="s">
        <v>1295</v>
      </c>
      <c r="F826" s="189" t="s">
        <v>1296</v>
      </c>
      <c r="G826" s="190" t="s">
        <v>1297</v>
      </c>
      <c r="H826" s="191">
        <v>1</v>
      </c>
      <c r="I826" s="192"/>
      <c r="J826" s="191">
        <f t="shared" si="0"/>
        <v>0</v>
      </c>
      <c r="K826" s="189" t="s">
        <v>164</v>
      </c>
      <c r="L826" s="40"/>
      <c r="M826" s="193" t="s">
        <v>1</v>
      </c>
      <c r="N826" s="194" t="s">
        <v>41</v>
      </c>
      <c r="O826" s="72"/>
      <c r="P826" s="195">
        <f t="shared" si="1"/>
        <v>0</v>
      </c>
      <c r="Q826" s="195">
        <v>2.92E-2</v>
      </c>
      <c r="R826" s="195">
        <f t="shared" si="2"/>
        <v>2.92E-2</v>
      </c>
      <c r="S826" s="195">
        <v>0</v>
      </c>
      <c r="T826" s="196">
        <f t="shared" si="3"/>
        <v>0</v>
      </c>
      <c r="U826" s="35"/>
      <c r="V826" s="35"/>
      <c r="W826" s="35"/>
      <c r="X826" s="35"/>
      <c r="Y826" s="35"/>
      <c r="Z826" s="35"/>
      <c r="AA826" s="35"/>
      <c r="AB826" s="35"/>
      <c r="AC826" s="35"/>
      <c r="AD826" s="35"/>
      <c r="AE826" s="35"/>
      <c r="AR826" s="197" t="s">
        <v>283</v>
      </c>
      <c r="AT826" s="197" t="s">
        <v>160</v>
      </c>
      <c r="AU826" s="197" t="s">
        <v>85</v>
      </c>
      <c r="AY826" s="18" t="s">
        <v>158</v>
      </c>
      <c r="BE826" s="198">
        <f t="shared" si="4"/>
        <v>0</v>
      </c>
      <c r="BF826" s="198">
        <f t="shared" si="5"/>
        <v>0</v>
      </c>
      <c r="BG826" s="198">
        <f t="shared" si="6"/>
        <v>0</v>
      </c>
      <c r="BH826" s="198">
        <f t="shared" si="7"/>
        <v>0</v>
      </c>
      <c r="BI826" s="198">
        <f t="shared" si="8"/>
        <v>0</v>
      </c>
      <c r="BJ826" s="18" t="s">
        <v>8</v>
      </c>
      <c r="BK826" s="198">
        <f t="shared" si="9"/>
        <v>0</v>
      </c>
      <c r="BL826" s="18" t="s">
        <v>283</v>
      </c>
      <c r="BM826" s="197" t="s">
        <v>7050</v>
      </c>
    </row>
    <row r="827" spans="1:65" s="2" customFormat="1" ht="33" customHeight="1">
      <c r="A827" s="35"/>
      <c r="B827" s="36"/>
      <c r="C827" s="187" t="s">
        <v>1209</v>
      </c>
      <c r="D827" s="187" t="s">
        <v>160</v>
      </c>
      <c r="E827" s="188" t="s">
        <v>7051</v>
      </c>
      <c r="F827" s="189" t="s">
        <v>7052</v>
      </c>
      <c r="G827" s="190" t="s">
        <v>442</v>
      </c>
      <c r="H827" s="191">
        <v>1</v>
      </c>
      <c r="I827" s="192"/>
      <c r="J827" s="191">
        <f t="shared" si="0"/>
        <v>0</v>
      </c>
      <c r="K827" s="189" t="s">
        <v>164</v>
      </c>
      <c r="L827" s="40"/>
      <c r="M827" s="193" t="s">
        <v>1</v>
      </c>
      <c r="N827" s="194" t="s">
        <v>41</v>
      </c>
      <c r="O827" s="72"/>
      <c r="P827" s="195">
        <f t="shared" si="1"/>
        <v>0</v>
      </c>
      <c r="Q827" s="195">
        <v>1.2700000000000001E-3</v>
      </c>
      <c r="R827" s="195">
        <f t="shared" si="2"/>
        <v>1.2700000000000001E-3</v>
      </c>
      <c r="S827" s="195">
        <v>0</v>
      </c>
      <c r="T827" s="196">
        <f t="shared" si="3"/>
        <v>0</v>
      </c>
      <c r="U827" s="35"/>
      <c r="V827" s="35"/>
      <c r="W827" s="35"/>
      <c r="X827" s="35"/>
      <c r="Y827" s="35"/>
      <c r="Z827" s="35"/>
      <c r="AA827" s="35"/>
      <c r="AB827" s="35"/>
      <c r="AC827" s="35"/>
      <c r="AD827" s="35"/>
      <c r="AE827" s="35"/>
      <c r="AR827" s="197" t="s">
        <v>283</v>
      </c>
      <c r="AT827" s="197" t="s">
        <v>160</v>
      </c>
      <c r="AU827" s="197" t="s">
        <v>85</v>
      </c>
      <c r="AY827" s="18" t="s">
        <v>158</v>
      </c>
      <c r="BE827" s="198">
        <f t="shared" si="4"/>
        <v>0</v>
      </c>
      <c r="BF827" s="198">
        <f t="shared" si="5"/>
        <v>0</v>
      </c>
      <c r="BG827" s="198">
        <f t="shared" si="6"/>
        <v>0</v>
      </c>
      <c r="BH827" s="198">
        <f t="shared" si="7"/>
        <v>0</v>
      </c>
      <c r="BI827" s="198">
        <f t="shared" si="8"/>
        <v>0</v>
      </c>
      <c r="BJ827" s="18" t="s">
        <v>8</v>
      </c>
      <c r="BK827" s="198">
        <f t="shared" si="9"/>
        <v>0</v>
      </c>
      <c r="BL827" s="18" t="s">
        <v>283</v>
      </c>
      <c r="BM827" s="197" t="s">
        <v>7053</v>
      </c>
    </row>
    <row r="828" spans="1:65" s="2" customFormat="1" ht="36">
      <c r="A828" s="35"/>
      <c r="B828" s="36"/>
      <c r="C828" s="37"/>
      <c r="D828" s="199" t="s">
        <v>167</v>
      </c>
      <c r="E828" s="37"/>
      <c r="F828" s="200" t="s">
        <v>7054</v>
      </c>
      <c r="G828" s="37"/>
      <c r="H828" s="37"/>
      <c r="I828" s="201"/>
      <c r="J828" s="37"/>
      <c r="K828" s="37"/>
      <c r="L828" s="40"/>
      <c r="M828" s="202"/>
      <c r="N828" s="203"/>
      <c r="O828" s="72"/>
      <c r="P828" s="72"/>
      <c r="Q828" s="72"/>
      <c r="R828" s="72"/>
      <c r="S828" s="72"/>
      <c r="T828" s="73"/>
      <c r="U828" s="35"/>
      <c r="V828" s="35"/>
      <c r="W828" s="35"/>
      <c r="X828" s="35"/>
      <c r="Y828" s="35"/>
      <c r="Z828" s="35"/>
      <c r="AA828" s="35"/>
      <c r="AB828" s="35"/>
      <c r="AC828" s="35"/>
      <c r="AD828" s="35"/>
      <c r="AE828" s="35"/>
      <c r="AT828" s="18" t="s">
        <v>167</v>
      </c>
      <c r="AU828" s="18" t="s">
        <v>85</v>
      </c>
    </row>
    <row r="829" spans="1:65" s="2" customFormat="1" ht="33" customHeight="1">
      <c r="A829" s="35"/>
      <c r="B829" s="36"/>
      <c r="C829" s="187" t="s">
        <v>1215</v>
      </c>
      <c r="D829" s="187" t="s">
        <v>160</v>
      </c>
      <c r="E829" s="188" t="s">
        <v>7055</v>
      </c>
      <c r="F829" s="189" t="s">
        <v>7056</v>
      </c>
      <c r="G829" s="190" t="s">
        <v>442</v>
      </c>
      <c r="H829" s="191">
        <v>1</v>
      </c>
      <c r="I829" s="192"/>
      <c r="J829" s="191">
        <f>ROUND(I829*H829,0)</f>
        <v>0</v>
      </c>
      <c r="K829" s="189" t="s">
        <v>164</v>
      </c>
      <c r="L829" s="40"/>
      <c r="M829" s="193" t="s">
        <v>1</v>
      </c>
      <c r="N829" s="194" t="s">
        <v>41</v>
      </c>
      <c r="O829" s="72"/>
      <c r="P829" s="195">
        <f>O829*H829</f>
        <v>0</v>
      </c>
      <c r="Q829" s="195">
        <v>1.48E-3</v>
      </c>
      <c r="R829" s="195">
        <f>Q829*H829</f>
        <v>1.48E-3</v>
      </c>
      <c r="S829" s="195">
        <v>0</v>
      </c>
      <c r="T829" s="196">
        <f>S829*H829</f>
        <v>0</v>
      </c>
      <c r="U829" s="35"/>
      <c r="V829" s="35"/>
      <c r="W829" s="35"/>
      <c r="X829" s="35"/>
      <c r="Y829" s="35"/>
      <c r="Z829" s="35"/>
      <c r="AA829" s="35"/>
      <c r="AB829" s="35"/>
      <c r="AC829" s="35"/>
      <c r="AD829" s="35"/>
      <c r="AE829" s="35"/>
      <c r="AR829" s="197" t="s">
        <v>283</v>
      </c>
      <c r="AT829" s="197" t="s">
        <v>160</v>
      </c>
      <c r="AU829" s="197" t="s">
        <v>85</v>
      </c>
      <c r="AY829" s="18" t="s">
        <v>158</v>
      </c>
      <c r="BE829" s="198">
        <f>IF(N829="základní",J829,0)</f>
        <v>0</v>
      </c>
      <c r="BF829" s="198">
        <f>IF(N829="snížená",J829,0)</f>
        <v>0</v>
      </c>
      <c r="BG829" s="198">
        <f>IF(N829="zákl. přenesená",J829,0)</f>
        <v>0</v>
      </c>
      <c r="BH829" s="198">
        <f>IF(N829="sníž. přenesená",J829,0)</f>
        <v>0</v>
      </c>
      <c r="BI829" s="198">
        <f>IF(N829="nulová",J829,0)</f>
        <v>0</v>
      </c>
      <c r="BJ829" s="18" t="s">
        <v>8</v>
      </c>
      <c r="BK829" s="198">
        <f>ROUND(I829*H829,0)</f>
        <v>0</v>
      </c>
      <c r="BL829" s="18" t="s">
        <v>283</v>
      </c>
      <c r="BM829" s="197" t="s">
        <v>7057</v>
      </c>
    </row>
    <row r="830" spans="1:65" s="2" customFormat="1" ht="36">
      <c r="A830" s="35"/>
      <c r="B830" s="36"/>
      <c r="C830" s="37"/>
      <c r="D830" s="199" t="s">
        <v>167</v>
      </c>
      <c r="E830" s="37"/>
      <c r="F830" s="200" t="s">
        <v>7054</v>
      </c>
      <c r="G830" s="37"/>
      <c r="H830" s="37"/>
      <c r="I830" s="201"/>
      <c r="J830" s="37"/>
      <c r="K830" s="37"/>
      <c r="L830" s="40"/>
      <c r="M830" s="202"/>
      <c r="N830" s="203"/>
      <c r="O830" s="72"/>
      <c r="P830" s="72"/>
      <c r="Q830" s="72"/>
      <c r="R830" s="72"/>
      <c r="S830" s="72"/>
      <c r="T830" s="73"/>
      <c r="U830" s="35"/>
      <c r="V830" s="35"/>
      <c r="W830" s="35"/>
      <c r="X830" s="35"/>
      <c r="Y830" s="35"/>
      <c r="Z830" s="35"/>
      <c r="AA830" s="35"/>
      <c r="AB830" s="35"/>
      <c r="AC830" s="35"/>
      <c r="AD830" s="35"/>
      <c r="AE830" s="35"/>
      <c r="AT830" s="18" t="s">
        <v>167</v>
      </c>
      <c r="AU830" s="18" t="s">
        <v>85</v>
      </c>
    </row>
    <row r="831" spans="1:65" s="2" customFormat="1" ht="36">
      <c r="A831" s="35"/>
      <c r="B831" s="36"/>
      <c r="C831" s="187" t="s">
        <v>1219</v>
      </c>
      <c r="D831" s="187" t="s">
        <v>160</v>
      </c>
      <c r="E831" s="188" t="s">
        <v>1300</v>
      </c>
      <c r="F831" s="189" t="s">
        <v>1301</v>
      </c>
      <c r="G831" s="190" t="s">
        <v>309</v>
      </c>
      <c r="H831" s="191">
        <v>225.33</v>
      </c>
      <c r="I831" s="192"/>
      <c r="J831" s="191">
        <f>ROUND(I831*H831,0)</f>
        <v>0</v>
      </c>
      <c r="K831" s="189" t="s">
        <v>164</v>
      </c>
      <c r="L831" s="40"/>
      <c r="M831" s="193" t="s">
        <v>1</v>
      </c>
      <c r="N831" s="194" t="s">
        <v>41</v>
      </c>
      <c r="O831" s="72"/>
      <c r="P831" s="195">
        <f>O831*H831</f>
        <v>0</v>
      </c>
      <c r="Q831" s="195">
        <v>1.9000000000000001E-4</v>
      </c>
      <c r="R831" s="195">
        <f>Q831*H831</f>
        <v>4.2812700000000002E-2</v>
      </c>
      <c r="S831" s="195">
        <v>0</v>
      </c>
      <c r="T831" s="196">
        <f>S831*H831</f>
        <v>0</v>
      </c>
      <c r="U831" s="35"/>
      <c r="V831" s="35"/>
      <c r="W831" s="35"/>
      <c r="X831" s="35"/>
      <c r="Y831" s="35"/>
      <c r="Z831" s="35"/>
      <c r="AA831" s="35"/>
      <c r="AB831" s="35"/>
      <c r="AC831" s="35"/>
      <c r="AD831" s="35"/>
      <c r="AE831" s="35"/>
      <c r="AR831" s="197" t="s">
        <v>283</v>
      </c>
      <c r="AT831" s="197" t="s">
        <v>160</v>
      </c>
      <c r="AU831" s="197" t="s">
        <v>85</v>
      </c>
      <c r="AY831" s="18" t="s">
        <v>158</v>
      </c>
      <c r="BE831" s="198">
        <f>IF(N831="základní",J831,0)</f>
        <v>0</v>
      </c>
      <c r="BF831" s="198">
        <f>IF(N831="snížená",J831,0)</f>
        <v>0</v>
      </c>
      <c r="BG831" s="198">
        <f>IF(N831="zákl. přenesená",J831,0)</f>
        <v>0</v>
      </c>
      <c r="BH831" s="198">
        <f>IF(N831="sníž. přenesená",J831,0)</f>
        <v>0</v>
      </c>
      <c r="BI831" s="198">
        <f>IF(N831="nulová",J831,0)</f>
        <v>0</v>
      </c>
      <c r="BJ831" s="18" t="s">
        <v>8</v>
      </c>
      <c r="BK831" s="198">
        <f>ROUND(I831*H831,0)</f>
        <v>0</v>
      </c>
      <c r="BL831" s="18" t="s">
        <v>283</v>
      </c>
      <c r="BM831" s="197" t="s">
        <v>7058</v>
      </c>
    </row>
    <row r="832" spans="1:65" s="2" customFormat="1" ht="63">
      <c r="A832" s="35"/>
      <c r="B832" s="36"/>
      <c r="C832" s="37"/>
      <c r="D832" s="199" t="s">
        <v>167</v>
      </c>
      <c r="E832" s="37"/>
      <c r="F832" s="200" t="s">
        <v>1303</v>
      </c>
      <c r="G832" s="37"/>
      <c r="H832" s="37"/>
      <c r="I832" s="201"/>
      <c r="J832" s="37"/>
      <c r="K832" s="37"/>
      <c r="L832" s="40"/>
      <c r="M832" s="202"/>
      <c r="N832" s="203"/>
      <c r="O832" s="72"/>
      <c r="P832" s="72"/>
      <c r="Q832" s="72"/>
      <c r="R832" s="72"/>
      <c r="S832" s="72"/>
      <c r="T832" s="73"/>
      <c r="U832" s="35"/>
      <c r="V832" s="35"/>
      <c r="W832" s="35"/>
      <c r="X832" s="35"/>
      <c r="Y832" s="35"/>
      <c r="Z832" s="35"/>
      <c r="AA832" s="35"/>
      <c r="AB832" s="35"/>
      <c r="AC832" s="35"/>
      <c r="AD832" s="35"/>
      <c r="AE832" s="35"/>
      <c r="AT832" s="18" t="s">
        <v>167</v>
      </c>
      <c r="AU832" s="18" t="s">
        <v>85</v>
      </c>
    </row>
    <row r="833" spans="1:65" s="13" customFormat="1" ht="11.25">
      <c r="B833" s="204"/>
      <c r="C833" s="205"/>
      <c r="D833" s="199" t="s">
        <v>169</v>
      </c>
      <c r="E833" s="206" t="s">
        <v>1</v>
      </c>
      <c r="F833" s="207" t="s">
        <v>7059</v>
      </c>
      <c r="G833" s="205"/>
      <c r="H833" s="208">
        <v>225.33</v>
      </c>
      <c r="I833" s="209"/>
      <c r="J833" s="205"/>
      <c r="K833" s="205"/>
      <c r="L833" s="210"/>
      <c r="M833" s="211"/>
      <c r="N833" s="212"/>
      <c r="O833" s="212"/>
      <c r="P833" s="212"/>
      <c r="Q833" s="212"/>
      <c r="R833" s="212"/>
      <c r="S833" s="212"/>
      <c r="T833" s="213"/>
      <c r="AT833" s="214" t="s">
        <v>169</v>
      </c>
      <c r="AU833" s="214" t="s">
        <v>85</v>
      </c>
      <c r="AV833" s="13" t="s">
        <v>85</v>
      </c>
      <c r="AW833" s="13" t="s">
        <v>32</v>
      </c>
      <c r="AX833" s="13" t="s">
        <v>8</v>
      </c>
      <c r="AY833" s="214" t="s">
        <v>158</v>
      </c>
    </row>
    <row r="834" spans="1:65" s="2" customFormat="1" ht="33" customHeight="1">
      <c r="A834" s="35"/>
      <c r="B834" s="36"/>
      <c r="C834" s="187" t="s">
        <v>1223</v>
      </c>
      <c r="D834" s="187" t="s">
        <v>160</v>
      </c>
      <c r="E834" s="188" t="s">
        <v>1306</v>
      </c>
      <c r="F834" s="189" t="s">
        <v>1307</v>
      </c>
      <c r="G834" s="190" t="s">
        <v>309</v>
      </c>
      <c r="H834" s="191">
        <v>225.33</v>
      </c>
      <c r="I834" s="192"/>
      <c r="J834" s="191">
        <f>ROUND(I834*H834,0)</f>
        <v>0</v>
      </c>
      <c r="K834" s="189" t="s">
        <v>164</v>
      </c>
      <c r="L834" s="40"/>
      <c r="M834" s="193" t="s">
        <v>1</v>
      </c>
      <c r="N834" s="194" t="s">
        <v>41</v>
      </c>
      <c r="O834" s="72"/>
      <c r="P834" s="195">
        <f>O834*H834</f>
        <v>0</v>
      </c>
      <c r="Q834" s="195">
        <v>1.0000000000000001E-5</v>
      </c>
      <c r="R834" s="195">
        <f>Q834*H834</f>
        <v>2.2533000000000002E-3</v>
      </c>
      <c r="S834" s="195">
        <v>0</v>
      </c>
      <c r="T834" s="196">
        <f>S834*H834</f>
        <v>0</v>
      </c>
      <c r="U834" s="35"/>
      <c r="V834" s="35"/>
      <c r="W834" s="35"/>
      <c r="X834" s="35"/>
      <c r="Y834" s="35"/>
      <c r="Z834" s="35"/>
      <c r="AA834" s="35"/>
      <c r="AB834" s="35"/>
      <c r="AC834" s="35"/>
      <c r="AD834" s="35"/>
      <c r="AE834" s="35"/>
      <c r="AR834" s="197" t="s">
        <v>283</v>
      </c>
      <c r="AT834" s="197" t="s">
        <v>160</v>
      </c>
      <c r="AU834" s="197" t="s">
        <v>85</v>
      </c>
      <c r="AY834" s="18" t="s">
        <v>158</v>
      </c>
      <c r="BE834" s="198">
        <f>IF(N834="základní",J834,0)</f>
        <v>0</v>
      </c>
      <c r="BF834" s="198">
        <f>IF(N834="snížená",J834,0)</f>
        <v>0</v>
      </c>
      <c r="BG834" s="198">
        <f>IF(N834="zákl. přenesená",J834,0)</f>
        <v>0</v>
      </c>
      <c r="BH834" s="198">
        <f>IF(N834="sníž. přenesená",J834,0)</f>
        <v>0</v>
      </c>
      <c r="BI834" s="198">
        <f>IF(N834="nulová",J834,0)</f>
        <v>0</v>
      </c>
      <c r="BJ834" s="18" t="s">
        <v>8</v>
      </c>
      <c r="BK834" s="198">
        <f>ROUND(I834*H834,0)</f>
        <v>0</v>
      </c>
      <c r="BL834" s="18" t="s">
        <v>283</v>
      </c>
      <c r="BM834" s="197" t="s">
        <v>7060</v>
      </c>
    </row>
    <row r="835" spans="1:65" s="2" customFormat="1" ht="63">
      <c r="A835" s="35"/>
      <c r="B835" s="36"/>
      <c r="C835" s="37"/>
      <c r="D835" s="199" t="s">
        <v>167</v>
      </c>
      <c r="E835" s="37"/>
      <c r="F835" s="200" t="s">
        <v>1303</v>
      </c>
      <c r="G835" s="37"/>
      <c r="H835" s="37"/>
      <c r="I835" s="201"/>
      <c r="J835" s="37"/>
      <c r="K835" s="37"/>
      <c r="L835" s="40"/>
      <c r="M835" s="202"/>
      <c r="N835" s="203"/>
      <c r="O835" s="72"/>
      <c r="P835" s="72"/>
      <c r="Q835" s="72"/>
      <c r="R835" s="72"/>
      <c r="S835" s="72"/>
      <c r="T835" s="73"/>
      <c r="U835" s="35"/>
      <c r="V835" s="35"/>
      <c r="W835" s="35"/>
      <c r="X835" s="35"/>
      <c r="Y835" s="35"/>
      <c r="Z835" s="35"/>
      <c r="AA835" s="35"/>
      <c r="AB835" s="35"/>
      <c r="AC835" s="35"/>
      <c r="AD835" s="35"/>
      <c r="AE835" s="35"/>
      <c r="AT835" s="18" t="s">
        <v>167</v>
      </c>
      <c r="AU835" s="18" t="s">
        <v>85</v>
      </c>
    </row>
    <row r="836" spans="1:65" s="2" customFormat="1" ht="44.25" customHeight="1">
      <c r="A836" s="35"/>
      <c r="B836" s="36"/>
      <c r="C836" s="187" t="s">
        <v>1227</v>
      </c>
      <c r="D836" s="187" t="s">
        <v>160</v>
      </c>
      <c r="E836" s="188" t="s">
        <v>1310</v>
      </c>
      <c r="F836" s="189" t="s">
        <v>1311</v>
      </c>
      <c r="G836" s="190" t="s">
        <v>1011</v>
      </c>
      <c r="H836" s="192"/>
      <c r="I836" s="192"/>
      <c r="J836" s="191">
        <f>ROUND(I836*H836,0)</f>
        <v>0</v>
      </c>
      <c r="K836" s="189" t="s">
        <v>164</v>
      </c>
      <c r="L836" s="40"/>
      <c r="M836" s="193" t="s">
        <v>1</v>
      </c>
      <c r="N836" s="194" t="s">
        <v>41</v>
      </c>
      <c r="O836" s="72"/>
      <c r="P836" s="195">
        <f>O836*H836</f>
        <v>0</v>
      </c>
      <c r="Q836" s="195">
        <v>0</v>
      </c>
      <c r="R836" s="195">
        <f>Q836*H836</f>
        <v>0</v>
      </c>
      <c r="S836" s="195">
        <v>0</v>
      </c>
      <c r="T836" s="196">
        <f>S836*H836</f>
        <v>0</v>
      </c>
      <c r="U836" s="35"/>
      <c r="V836" s="35"/>
      <c r="W836" s="35"/>
      <c r="X836" s="35"/>
      <c r="Y836" s="35"/>
      <c r="Z836" s="35"/>
      <c r="AA836" s="35"/>
      <c r="AB836" s="35"/>
      <c r="AC836" s="35"/>
      <c r="AD836" s="35"/>
      <c r="AE836" s="35"/>
      <c r="AR836" s="197" t="s">
        <v>283</v>
      </c>
      <c r="AT836" s="197" t="s">
        <v>160</v>
      </c>
      <c r="AU836" s="197" t="s">
        <v>85</v>
      </c>
      <c r="AY836" s="18" t="s">
        <v>158</v>
      </c>
      <c r="BE836" s="198">
        <f>IF(N836="základní",J836,0)</f>
        <v>0</v>
      </c>
      <c r="BF836" s="198">
        <f>IF(N836="snížená",J836,0)</f>
        <v>0</v>
      </c>
      <c r="BG836" s="198">
        <f>IF(N836="zákl. přenesená",J836,0)</f>
        <v>0</v>
      </c>
      <c r="BH836" s="198">
        <f>IF(N836="sníž. přenesená",J836,0)</f>
        <v>0</v>
      </c>
      <c r="BI836" s="198">
        <f>IF(N836="nulová",J836,0)</f>
        <v>0</v>
      </c>
      <c r="BJ836" s="18" t="s">
        <v>8</v>
      </c>
      <c r="BK836" s="198">
        <f>ROUND(I836*H836,0)</f>
        <v>0</v>
      </c>
      <c r="BL836" s="18" t="s">
        <v>283</v>
      </c>
      <c r="BM836" s="197" t="s">
        <v>7061</v>
      </c>
    </row>
    <row r="837" spans="1:65" s="2" customFormat="1" ht="99">
      <c r="A837" s="35"/>
      <c r="B837" s="36"/>
      <c r="C837" s="37"/>
      <c r="D837" s="199" t="s">
        <v>167</v>
      </c>
      <c r="E837" s="37"/>
      <c r="F837" s="200" t="s">
        <v>1047</v>
      </c>
      <c r="G837" s="37"/>
      <c r="H837" s="37"/>
      <c r="I837" s="201"/>
      <c r="J837" s="37"/>
      <c r="K837" s="37"/>
      <c r="L837" s="40"/>
      <c r="M837" s="202"/>
      <c r="N837" s="203"/>
      <c r="O837" s="72"/>
      <c r="P837" s="72"/>
      <c r="Q837" s="72"/>
      <c r="R837" s="72"/>
      <c r="S837" s="72"/>
      <c r="T837" s="73"/>
      <c r="U837" s="35"/>
      <c r="V837" s="35"/>
      <c r="W837" s="35"/>
      <c r="X837" s="35"/>
      <c r="Y837" s="35"/>
      <c r="Z837" s="35"/>
      <c r="AA837" s="35"/>
      <c r="AB837" s="35"/>
      <c r="AC837" s="35"/>
      <c r="AD837" s="35"/>
      <c r="AE837" s="35"/>
      <c r="AT837" s="18" t="s">
        <v>167</v>
      </c>
      <c r="AU837" s="18" t="s">
        <v>85</v>
      </c>
    </row>
    <row r="838" spans="1:65" s="12" customFormat="1" ht="22.9" customHeight="1">
      <c r="B838" s="171"/>
      <c r="C838" s="172"/>
      <c r="D838" s="173" t="s">
        <v>75</v>
      </c>
      <c r="E838" s="185" t="s">
        <v>1313</v>
      </c>
      <c r="F838" s="185" t="s">
        <v>1314</v>
      </c>
      <c r="G838" s="172"/>
      <c r="H838" s="172"/>
      <c r="I838" s="175"/>
      <c r="J838" s="186">
        <f>BK838</f>
        <v>0</v>
      </c>
      <c r="K838" s="172"/>
      <c r="L838" s="177"/>
      <c r="M838" s="178"/>
      <c r="N838" s="179"/>
      <c r="O838" s="179"/>
      <c r="P838" s="180">
        <f>SUM(P839:P858)</f>
        <v>0</v>
      </c>
      <c r="Q838" s="179"/>
      <c r="R838" s="180">
        <f>SUM(R839:R858)</f>
        <v>0.34433999999999998</v>
      </c>
      <c r="S838" s="179"/>
      <c r="T838" s="181">
        <f>SUM(T839:T858)</f>
        <v>0</v>
      </c>
      <c r="AR838" s="182" t="s">
        <v>85</v>
      </c>
      <c r="AT838" s="183" t="s">
        <v>75</v>
      </c>
      <c r="AU838" s="183" t="s">
        <v>8</v>
      </c>
      <c r="AY838" s="182" t="s">
        <v>158</v>
      </c>
      <c r="BK838" s="184">
        <f>SUM(BK839:BK858)</f>
        <v>0</v>
      </c>
    </row>
    <row r="839" spans="1:65" s="2" customFormat="1" ht="16.5" customHeight="1">
      <c r="A839" s="35"/>
      <c r="B839" s="36"/>
      <c r="C839" s="187" t="s">
        <v>1231</v>
      </c>
      <c r="D839" s="187" t="s">
        <v>160</v>
      </c>
      <c r="E839" s="188" t="s">
        <v>1316</v>
      </c>
      <c r="F839" s="189" t="s">
        <v>1317</v>
      </c>
      <c r="G839" s="190" t="s">
        <v>921</v>
      </c>
      <c r="H839" s="191">
        <v>1</v>
      </c>
      <c r="I839" s="192"/>
      <c r="J839" s="191">
        <f>ROUND(I839*H839,0)</f>
        <v>0</v>
      </c>
      <c r="K839" s="189" t="s">
        <v>1</v>
      </c>
      <c r="L839" s="40"/>
      <c r="M839" s="193" t="s">
        <v>1</v>
      </c>
      <c r="N839" s="194" t="s">
        <v>41</v>
      </c>
      <c r="O839" s="72"/>
      <c r="P839" s="195">
        <f>O839*H839</f>
        <v>0</v>
      </c>
      <c r="Q839" s="195">
        <v>0</v>
      </c>
      <c r="R839" s="195">
        <f>Q839*H839</f>
        <v>0</v>
      </c>
      <c r="S839" s="195">
        <v>0</v>
      </c>
      <c r="T839" s="196">
        <f>S839*H839</f>
        <v>0</v>
      </c>
      <c r="U839" s="35"/>
      <c r="V839" s="35"/>
      <c r="W839" s="35"/>
      <c r="X839" s="35"/>
      <c r="Y839" s="35"/>
      <c r="Z839" s="35"/>
      <c r="AA839" s="35"/>
      <c r="AB839" s="35"/>
      <c r="AC839" s="35"/>
      <c r="AD839" s="35"/>
      <c r="AE839" s="35"/>
      <c r="AR839" s="197" t="s">
        <v>283</v>
      </c>
      <c r="AT839" s="197" t="s">
        <v>160</v>
      </c>
      <c r="AU839" s="197" t="s">
        <v>85</v>
      </c>
      <c r="AY839" s="18" t="s">
        <v>158</v>
      </c>
      <c r="BE839" s="198">
        <f>IF(N839="základní",J839,0)</f>
        <v>0</v>
      </c>
      <c r="BF839" s="198">
        <f>IF(N839="snížená",J839,0)</f>
        <v>0</v>
      </c>
      <c r="BG839" s="198">
        <f>IF(N839="zákl. přenesená",J839,0)</f>
        <v>0</v>
      </c>
      <c r="BH839" s="198">
        <f>IF(N839="sníž. přenesená",J839,0)</f>
        <v>0</v>
      </c>
      <c r="BI839" s="198">
        <f>IF(N839="nulová",J839,0)</f>
        <v>0</v>
      </c>
      <c r="BJ839" s="18" t="s">
        <v>8</v>
      </c>
      <c r="BK839" s="198">
        <f>ROUND(I839*H839,0)</f>
        <v>0</v>
      </c>
      <c r="BL839" s="18" t="s">
        <v>283</v>
      </c>
      <c r="BM839" s="197" t="s">
        <v>7062</v>
      </c>
    </row>
    <row r="840" spans="1:65" s="2" customFormat="1" ht="33" customHeight="1">
      <c r="A840" s="35"/>
      <c r="B840" s="36"/>
      <c r="C840" s="187" t="s">
        <v>1235</v>
      </c>
      <c r="D840" s="187" t="s">
        <v>160</v>
      </c>
      <c r="E840" s="188" t="s">
        <v>1320</v>
      </c>
      <c r="F840" s="189" t="s">
        <v>1321</v>
      </c>
      <c r="G840" s="190" t="s">
        <v>1297</v>
      </c>
      <c r="H840" s="191">
        <v>8</v>
      </c>
      <c r="I840" s="192"/>
      <c r="J840" s="191">
        <f>ROUND(I840*H840,0)</f>
        <v>0</v>
      </c>
      <c r="K840" s="189" t="s">
        <v>164</v>
      </c>
      <c r="L840" s="40"/>
      <c r="M840" s="193" t="s">
        <v>1</v>
      </c>
      <c r="N840" s="194" t="s">
        <v>41</v>
      </c>
      <c r="O840" s="72"/>
      <c r="P840" s="195">
        <f>O840*H840</f>
        <v>0</v>
      </c>
      <c r="Q840" s="195">
        <v>1.6969999999999999E-2</v>
      </c>
      <c r="R840" s="195">
        <f>Q840*H840</f>
        <v>0.13575999999999999</v>
      </c>
      <c r="S840" s="195">
        <v>0</v>
      </c>
      <c r="T840" s="196">
        <f>S840*H840</f>
        <v>0</v>
      </c>
      <c r="U840" s="35"/>
      <c r="V840" s="35"/>
      <c r="W840" s="35"/>
      <c r="X840" s="35"/>
      <c r="Y840" s="35"/>
      <c r="Z840" s="35"/>
      <c r="AA840" s="35"/>
      <c r="AB840" s="35"/>
      <c r="AC840" s="35"/>
      <c r="AD840" s="35"/>
      <c r="AE840" s="35"/>
      <c r="AR840" s="197" t="s">
        <v>283</v>
      </c>
      <c r="AT840" s="197" t="s">
        <v>160</v>
      </c>
      <c r="AU840" s="197" t="s">
        <v>85</v>
      </c>
      <c r="AY840" s="18" t="s">
        <v>158</v>
      </c>
      <c r="BE840" s="198">
        <f>IF(N840="základní",J840,0)</f>
        <v>0</v>
      </c>
      <c r="BF840" s="198">
        <f>IF(N840="snížená",J840,0)</f>
        <v>0</v>
      </c>
      <c r="BG840" s="198">
        <f>IF(N840="zákl. přenesená",J840,0)</f>
        <v>0</v>
      </c>
      <c r="BH840" s="198">
        <f>IF(N840="sníž. přenesená",J840,0)</f>
        <v>0</v>
      </c>
      <c r="BI840" s="198">
        <f>IF(N840="nulová",J840,0)</f>
        <v>0</v>
      </c>
      <c r="BJ840" s="18" t="s">
        <v>8</v>
      </c>
      <c r="BK840" s="198">
        <f>ROUND(I840*H840,0)</f>
        <v>0</v>
      </c>
      <c r="BL840" s="18" t="s">
        <v>283</v>
      </c>
      <c r="BM840" s="197" t="s">
        <v>7063</v>
      </c>
    </row>
    <row r="841" spans="1:65" s="2" customFormat="1" ht="27">
      <c r="A841" s="35"/>
      <c r="B841" s="36"/>
      <c r="C841" s="37"/>
      <c r="D841" s="199" t="s">
        <v>167</v>
      </c>
      <c r="E841" s="37"/>
      <c r="F841" s="200" t="s">
        <v>1323</v>
      </c>
      <c r="G841" s="37"/>
      <c r="H841" s="37"/>
      <c r="I841" s="201"/>
      <c r="J841" s="37"/>
      <c r="K841" s="37"/>
      <c r="L841" s="40"/>
      <c r="M841" s="202"/>
      <c r="N841" s="203"/>
      <c r="O841" s="72"/>
      <c r="P841" s="72"/>
      <c r="Q841" s="72"/>
      <c r="R841" s="72"/>
      <c r="S841" s="72"/>
      <c r="T841" s="73"/>
      <c r="U841" s="35"/>
      <c r="V841" s="35"/>
      <c r="W841" s="35"/>
      <c r="X841" s="35"/>
      <c r="Y841" s="35"/>
      <c r="Z841" s="35"/>
      <c r="AA841" s="35"/>
      <c r="AB841" s="35"/>
      <c r="AC841" s="35"/>
      <c r="AD841" s="35"/>
      <c r="AE841" s="35"/>
      <c r="AT841" s="18" t="s">
        <v>167</v>
      </c>
      <c r="AU841" s="18" t="s">
        <v>85</v>
      </c>
    </row>
    <row r="842" spans="1:65" s="2" customFormat="1" ht="24">
      <c r="A842" s="35"/>
      <c r="B842" s="36"/>
      <c r="C842" s="187" t="s">
        <v>1241</v>
      </c>
      <c r="D842" s="187" t="s">
        <v>160</v>
      </c>
      <c r="E842" s="188" t="s">
        <v>5549</v>
      </c>
      <c r="F842" s="189" t="s">
        <v>5550</v>
      </c>
      <c r="G842" s="190" t="s">
        <v>1297</v>
      </c>
      <c r="H842" s="191">
        <v>3</v>
      </c>
      <c r="I842" s="192"/>
      <c r="J842" s="191">
        <f>ROUND(I842*H842,0)</f>
        <v>0</v>
      </c>
      <c r="K842" s="189" t="s">
        <v>164</v>
      </c>
      <c r="L842" s="40"/>
      <c r="M842" s="193" t="s">
        <v>1</v>
      </c>
      <c r="N842" s="194" t="s">
        <v>41</v>
      </c>
      <c r="O842" s="72"/>
      <c r="P842" s="195">
        <f>O842*H842</f>
        <v>0</v>
      </c>
      <c r="Q842" s="195">
        <v>1.6080000000000001E-2</v>
      </c>
      <c r="R842" s="195">
        <f>Q842*H842</f>
        <v>4.8240000000000005E-2</v>
      </c>
      <c r="S842" s="195">
        <v>0</v>
      </c>
      <c r="T842" s="196">
        <f>S842*H842</f>
        <v>0</v>
      </c>
      <c r="U842" s="35"/>
      <c r="V842" s="35"/>
      <c r="W842" s="35"/>
      <c r="X842" s="35"/>
      <c r="Y842" s="35"/>
      <c r="Z842" s="35"/>
      <c r="AA842" s="35"/>
      <c r="AB842" s="35"/>
      <c r="AC842" s="35"/>
      <c r="AD842" s="35"/>
      <c r="AE842" s="35"/>
      <c r="AR842" s="197" t="s">
        <v>283</v>
      </c>
      <c r="AT842" s="197" t="s">
        <v>160</v>
      </c>
      <c r="AU842" s="197" t="s">
        <v>85</v>
      </c>
      <c r="AY842" s="18" t="s">
        <v>158</v>
      </c>
      <c r="BE842" s="198">
        <f>IF(N842="základní",J842,0)</f>
        <v>0</v>
      </c>
      <c r="BF842" s="198">
        <f>IF(N842="snížená",J842,0)</f>
        <v>0</v>
      </c>
      <c r="BG842" s="198">
        <f>IF(N842="zákl. přenesená",J842,0)</f>
        <v>0</v>
      </c>
      <c r="BH842" s="198">
        <f>IF(N842="sníž. přenesená",J842,0)</f>
        <v>0</v>
      </c>
      <c r="BI842" s="198">
        <f>IF(N842="nulová",J842,0)</f>
        <v>0</v>
      </c>
      <c r="BJ842" s="18" t="s">
        <v>8</v>
      </c>
      <c r="BK842" s="198">
        <f>ROUND(I842*H842,0)</f>
        <v>0</v>
      </c>
      <c r="BL842" s="18" t="s">
        <v>283</v>
      </c>
      <c r="BM842" s="197" t="s">
        <v>7064</v>
      </c>
    </row>
    <row r="843" spans="1:65" s="2" customFormat="1" ht="27">
      <c r="A843" s="35"/>
      <c r="B843" s="36"/>
      <c r="C843" s="37"/>
      <c r="D843" s="199" t="s">
        <v>167</v>
      </c>
      <c r="E843" s="37"/>
      <c r="F843" s="200" t="s">
        <v>5552</v>
      </c>
      <c r="G843" s="37"/>
      <c r="H843" s="37"/>
      <c r="I843" s="201"/>
      <c r="J843" s="37"/>
      <c r="K843" s="37"/>
      <c r="L843" s="40"/>
      <c r="M843" s="202"/>
      <c r="N843" s="203"/>
      <c r="O843" s="72"/>
      <c r="P843" s="72"/>
      <c r="Q843" s="72"/>
      <c r="R843" s="72"/>
      <c r="S843" s="72"/>
      <c r="T843" s="73"/>
      <c r="U843" s="35"/>
      <c r="V843" s="35"/>
      <c r="W843" s="35"/>
      <c r="X843" s="35"/>
      <c r="Y843" s="35"/>
      <c r="Z843" s="35"/>
      <c r="AA843" s="35"/>
      <c r="AB843" s="35"/>
      <c r="AC843" s="35"/>
      <c r="AD843" s="35"/>
      <c r="AE843" s="35"/>
      <c r="AT843" s="18" t="s">
        <v>167</v>
      </c>
      <c r="AU843" s="18" t="s">
        <v>85</v>
      </c>
    </row>
    <row r="844" spans="1:65" s="2" customFormat="1" ht="36">
      <c r="A844" s="35"/>
      <c r="B844" s="36"/>
      <c r="C844" s="187" t="s">
        <v>1246</v>
      </c>
      <c r="D844" s="187" t="s">
        <v>160</v>
      </c>
      <c r="E844" s="188" t="s">
        <v>5553</v>
      </c>
      <c r="F844" s="189" t="s">
        <v>5554</v>
      </c>
      <c r="G844" s="190" t="s">
        <v>1297</v>
      </c>
      <c r="H844" s="191">
        <v>6</v>
      </c>
      <c r="I844" s="192"/>
      <c r="J844" s="191">
        <f>ROUND(I844*H844,0)</f>
        <v>0</v>
      </c>
      <c r="K844" s="189" t="s">
        <v>164</v>
      </c>
      <c r="L844" s="40"/>
      <c r="M844" s="193" t="s">
        <v>1</v>
      </c>
      <c r="N844" s="194" t="s">
        <v>41</v>
      </c>
      <c r="O844" s="72"/>
      <c r="P844" s="195">
        <f>O844*H844</f>
        <v>0</v>
      </c>
      <c r="Q844" s="195">
        <v>1.4970000000000001E-2</v>
      </c>
      <c r="R844" s="195">
        <f>Q844*H844</f>
        <v>8.9820000000000011E-2</v>
      </c>
      <c r="S844" s="195">
        <v>0</v>
      </c>
      <c r="T844" s="196">
        <f>S844*H844</f>
        <v>0</v>
      </c>
      <c r="U844" s="35"/>
      <c r="V844" s="35"/>
      <c r="W844" s="35"/>
      <c r="X844" s="35"/>
      <c r="Y844" s="35"/>
      <c r="Z844" s="35"/>
      <c r="AA844" s="35"/>
      <c r="AB844" s="35"/>
      <c r="AC844" s="35"/>
      <c r="AD844" s="35"/>
      <c r="AE844" s="35"/>
      <c r="AR844" s="197" t="s">
        <v>283</v>
      </c>
      <c r="AT844" s="197" t="s">
        <v>160</v>
      </c>
      <c r="AU844" s="197" t="s">
        <v>85</v>
      </c>
      <c r="AY844" s="18" t="s">
        <v>158</v>
      </c>
      <c r="BE844" s="198">
        <f>IF(N844="základní",J844,0)</f>
        <v>0</v>
      </c>
      <c r="BF844" s="198">
        <f>IF(N844="snížená",J844,0)</f>
        <v>0</v>
      </c>
      <c r="BG844" s="198">
        <f>IF(N844="zákl. přenesená",J844,0)</f>
        <v>0</v>
      </c>
      <c r="BH844" s="198">
        <f>IF(N844="sníž. přenesená",J844,0)</f>
        <v>0</v>
      </c>
      <c r="BI844" s="198">
        <f>IF(N844="nulová",J844,0)</f>
        <v>0</v>
      </c>
      <c r="BJ844" s="18" t="s">
        <v>8</v>
      </c>
      <c r="BK844" s="198">
        <f>ROUND(I844*H844,0)</f>
        <v>0</v>
      </c>
      <c r="BL844" s="18" t="s">
        <v>283</v>
      </c>
      <c r="BM844" s="197" t="s">
        <v>7065</v>
      </c>
    </row>
    <row r="845" spans="1:65" s="2" customFormat="1" ht="72">
      <c r="A845" s="35"/>
      <c r="B845" s="36"/>
      <c r="C845" s="37"/>
      <c r="D845" s="199" t="s">
        <v>167</v>
      </c>
      <c r="E845" s="37"/>
      <c r="F845" s="200" t="s">
        <v>1328</v>
      </c>
      <c r="G845" s="37"/>
      <c r="H845" s="37"/>
      <c r="I845" s="201"/>
      <c r="J845" s="37"/>
      <c r="K845" s="37"/>
      <c r="L845" s="40"/>
      <c r="M845" s="202"/>
      <c r="N845" s="203"/>
      <c r="O845" s="72"/>
      <c r="P845" s="72"/>
      <c r="Q845" s="72"/>
      <c r="R845" s="72"/>
      <c r="S845" s="72"/>
      <c r="T845" s="73"/>
      <c r="U845" s="35"/>
      <c r="V845" s="35"/>
      <c r="W845" s="35"/>
      <c r="X845" s="35"/>
      <c r="Y845" s="35"/>
      <c r="Z845" s="35"/>
      <c r="AA845" s="35"/>
      <c r="AB845" s="35"/>
      <c r="AC845" s="35"/>
      <c r="AD845" s="35"/>
      <c r="AE845" s="35"/>
      <c r="AT845" s="18" t="s">
        <v>167</v>
      </c>
      <c r="AU845" s="18" t="s">
        <v>85</v>
      </c>
    </row>
    <row r="846" spans="1:65" s="2" customFormat="1" ht="36">
      <c r="A846" s="35"/>
      <c r="B846" s="36"/>
      <c r="C846" s="187" t="s">
        <v>1251</v>
      </c>
      <c r="D846" s="187" t="s">
        <v>160</v>
      </c>
      <c r="E846" s="188" t="s">
        <v>5556</v>
      </c>
      <c r="F846" s="189" t="s">
        <v>5557</v>
      </c>
      <c r="G846" s="190" t="s">
        <v>1297</v>
      </c>
      <c r="H846" s="191">
        <v>1</v>
      </c>
      <c r="I846" s="192"/>
      <c r="J846" s="191">
        <f>ROUND(I846*H846,0)</f>
        <v>0</v>
      </c>
      <c r="K846" s="189" t="s">
        <v>164</v>
      </c>
      <c r="L846" s="40"/>
      <c r="M846" s="193" t="s">
        <v>1</v>
      </c>
      <c r="N846" s="194" t="s">
        <v>41</v>
      </c>
      <c r="O846" s="72"/>
      <c r="P846" s="195">
        <f>O846*H846</f>
        <v>0</v>
      </c>
      <c r="Q846" s="195">
        <v>1.797E-2</v>
      </c>
      <c r="R846" s="195">
        <f>Q846*H846</f>
        <v>1.797E-2</v>
      </c>
      <c r="S846" s="195">
        <v>0</v>
      </c>
      <c r="T846" s="196">
        <f>S846*H846</f>
        <v>0</v>
      </c>
      <c r="U846" s="35"/>
      <c r="V846" s="35"/>
      <c r="W846" s="35"/>
      <c r="X846" s="35"/>
      <c r="Y846" s="35"/>
      <c r="Z846" s="35"/>
      <c r="AA846" s="35"/>
      <c r="AB846" s="35"/>
      <c r="AC846" s="35"/>
      <c r="AD846" s="35"/>
      <c r="AE846" s="35"/>
      <c r="AR846" s="197" t="s">
        <v>283</v>
      </c>
      <c r="AT846" s="197" t="s">
        <v>160</v>
      </c>
      <c r="AU846" s="197" t="s">
        <v>85</v>
      </c>
      <c r="AY846" s="18" t="s">
        <v>158</v>
      </c>
      <c r="BE846" s="198">
        <f>IF(N846="základní",J846,0)</f>
        <v>0</v>
      </c>
      <c r="BF846" s="198">
        <f>IF(N846="snížená",J846,0)</f>
        <v>0</v>
      </c>
      <c r="BG846" s="198">
        <f>IF(N846="zákl. přenesená",J846,0)</f>
        <v>0</v>
      </c>
      <c r="BH846" s="198">
        <f>IF(N846="sníž. přenesená",J846,0)</f>
        <v>0</v>
      </c>
      <c r="BI846" s="198">
        <f>IF(N846="nulová",J846,0)</f>
        <v>0</v>
      </c>
      <c r="BJ846" s="18" t="s">
        <v>8</v>
      </c>
      <c r="BK846" s="198">
        <f>ROUND(I846*H846,0)</f>
        <v>0</v>
      </c>
      <c r="BL846" s="18" t="s">
        <v>283</v>
      </c>
      <c r="BM846" s="197" t="s">
        <v>7066</v>
      </c>
    </row>
    <row r="847" spans="1:65" s="2" customFormat="1" ht="72">
      <c r="A847" s="35"/>
      <c r="B847" s="36"/>
      <c r="C847" s="37"/>
      <c r="D847" s="199" t="s">
        <v>167</v>
      </c>
      <c r="E847" s="37"/>
      <c r="F847" s="200" t="s">
        <v>1328</v>
      </c>
      <c r="G847" s="37"/>
      <c r="H847" s="37"/>
      <c r="I847" s="201"/>
      <c r="J847" s="37"/>
      <c r="K847" s="37"/>
      <c r="L847" s="40"/>
      <c r="M847" s="202"/>
      <c r="N847" s="203"/>
      <c r="O847" s="72"/>
      <c r="P847" s="72"/>
      <c r="Q847" s="72"/>
      <c r="R847" s="72"/>
      <c r="S847" s="72"/>
      <c r="T847" s="73"/>
      <c r="U847" s="35"/>
      <c r="V847" s="35"/>
      <c r="W847" s="35"/>
      <c r="X847" s="35"/>
      <c r="Y847" s="35"/>
      <c r="Z847" s="35"/>
      <c r="AA847" s="35"/>
      <c r="AB847" s="35"/>
      <c r="AC847" s="35"/>
      <c r="AD847" s="35"/>
      <c r="AE847" s="35"/>
      <c r="AT847" s="18" t="s">
        <v>167</v>
      </c>
      <c r="AU847" s="18" t="s">
        <v>85</v>
      </c>
    </row>
    <row r="848" spans="1:65" s="2" customFormat="1" ht="36">
      <c r="A848" s="35"/>
      <c r="B848" s="36"/>
      <c r="C848" s="187" t="s">
        <v>1256</v>
      </c>
      <c r="D848" s="187" t="s">
        <v>160</v>
      </c>
      <c r="E848" s="188" t="s">
        <v>7067</v>
      </c>
      <c r="F848" s="189" t="s">
        <v>7068</v>
      </c>
      <c r="G848" s="190" t="s">
        <v>1297</v>
      </c>
      <c r="H848" s="191">
        <v>1</v>
      </c>
      <c r="I848" s="192"/>
      <c r="J848" s="191">
        <f>ROUND(I848*H848,0)</f>
        <v>0</v>
      </c>
      <c r="K848" s="189" t="s">
        <v>164</v>
      </c>
      <c r="L848" s="40"/>
      <c r="M848" s="193" t="s">
        <v>1</v>
      </c>
      <c r="N848" s="194" t="s">
        <v>41</v>
      </c>
      <c r="O848" s="72"/>
      <c r="P848" s="195">
        <f>O848*H848</f>
        <v>0</v>
      </c>
      <c r="Q848" s="195">
        <v>4.9300000000000004E-3</v>
      </c>
      <c r="R848" s="195">
        <f>Q848*H848</f>
        <v>4.9300000000000004E-3</v>
      </c>
      <c r="S848" s="195">
        <v>0</v>
      </c>
      <c r="T848" s="196">
        <f>S848*H848</f>
        <v>0</v>
      </c>
      <c r="U848" s="35"/>
      <c r="V848" s="35"/>
      <c r="W848" s="35"/>
      <c r="X848" s="35"/>
      <c r="Y848" s="35"/>
      <c r="Z848" s="35"/>
      <c r="AA848" s="35"/>
      <c r="AB848" s="35"/>
      <c r="AC848" s="35"/>
      <c r="AD848" s="35"/>
      <c r="AE848" s="35"/>
      <c r="AR848" s="197" t="s">
        <v>283</v>
      </c>
      <c r="AT848" s="197" t="s">
        <v>160</v>
      </c>
      <c r="AU848" s="197" t="s">
        <v>85</v>
      </c>
      <c r="AY848" s="18" t="s">
        <v>158</v>
      </c>
      <c r="BE848" s="198">
        <f>IF(N848="základní",J848,0)</f>
        <v>0</v>
      </c>
      <c r="BF848" s="198">
        <f>IF(N848="snížená",J848,0)</f>
        <v>0</v>
      </c>
      <c r="BG848" s="198">
        <f>IF(N848="zákl. přenesená",J848,0)</f>
        <v>0</v>
      </c>
      <c r="BH848" s="198">
        <f>IF(N848="sníž. přenesená",J848,0)</f>
        <v>0</v>
      </c>
      <c r="BI848" s="198">
        <f>IF(N848="nulová",J848,0)</f>
        <v>0</v>
      </c>
      <c r="BJ848" s="18" t="s">
        <v>8</v>
      </c>
      <c r="BK848" s="198">
        <f>ROUND(I848*H848,0)</f>
        <v>0</v>
      </c>
      <c r="BL848" s="18" t="s">
        <v>283</v>
      </c>
      <c r="BM848" s="197" t="s">
        <v>7069</v>
      </c>
    </row>
    <row r="849" spans="1:65" s="2" customFormat="1" ht="27">
      <c r="A849" s="35"/>
      <c r="B849" s="36"/>
      <c r="C849" s="37"/>
      <c r="D849" s="199" t="s">
        <v>167</v>
      </c>
      <c r="E849" s="37"/>
      <c r="F849" s="200" t="s">
        <v>7070</v>
      </c>
      <c r="G849" s="37"/>
      <c r="H849" s="37"/>
      <c r="I849" s="201"/>
      <c r="J849" s="37"/>
      <c r="K849" s="37"/>
      <c r="L849" s="40"/>
      <c r="M849" s="202"/>
      <c r="N849" s="203"/>
      <c r="O849" s="72"/>
      <c r="P849" s="72"/>
      <c r="Q849" s="72"/>
      <c r="R849" s="72"/>
      <c r="S849" s="72"/>
      <c r="T849" s="73"/>
      <c r="U849" s="35"/>
      <c r="V849" s="35"/>
      <c r="W849" s="35"/>
      <c r="X849" s="35"/>
      <c r="Y849" s="35"/>
      <c r="Z849" s="35"/>
      <c r="AA849" s="35"/>
      <c r="AB849" s="35"/>
      <c r="AC849" s="35"/>
      <c r="AD849" s="35"/>
      <c r="AE849" s="35"/>
      <c r="AT849" s="18" t="s">
        <v>167</v>
      </c>
      <c r="AU849" s="18" t="s">
        <v>85</v>
      </c>
    </row>
    <row r="850" spans="1:65" s="2" customFormat="1" ht="33" customHeight="1">
      <c r="A850" s="35"/>
      <c r="B850" s="36"/>
      <c r="C850" s="187" t="s">
        <v>1260</v>
      </c>
      <c r="D850" s="187" t="s">
        <v>160</v>
      </c>
      <c r="E850" s="188" t="s">
        <v>5559</v>
      </c>
      <c r="F850" s="189" t="s">
        <v>5560</v>
      </c>
      <c r="G850" s="190" t="s">
        <v>1297</v>
      </c>
      <c r="H850" s="191">
        <v>2</v>
      </c>
      <c r="I850" s="192"/>
      <c r="J850" s="191">
        <f>ROUND(I850*H850,0)</f>
        <v>0</v>
      </c>
      <c r="K850" s="189" t="s">
        <v>164</v>
      </c>
      <c r="L850" s="40"/>
      <c r="M850" s="193" t="s">
        <v>1</v>
      </c>
      <c r="N850" s="194" t="s">
        <v>41</v>
      </c>
      <c r="O850" s="72"/>
      <c r="P850" s="195">
        <f>O850*H850</f>
        <v>0</v>
      </c>
      <c r="Q850" s="195">
        <v>1.4749999999999999E-2</v>
      </c>
      <c r="R850" s="195">
        <f>Q850*H850</f>
        <v>2.9499999999999998E-2</v>
      </c>
      <c r="S850" s="195">
        <v>0</v>
      </c>
      <c r="T850" s="196">
        <f>S850*H850</f>
        <v>0</v>
      </c>
      <c r="U850" s="35"/>
      <c r="V850" s="35"/>
      <c r="W850" s="35"/>
      <c r="X850" s="35"/>
      <c r="Y850" s="35"/>
      <c r="Z850" s="35"/>
      <c r="AA850" s="35"/>
      <c r="AB850" s="35"/>
      <c r="AC850" s="35"/>
      <c r="AD850" s="35"/>
      <c r="AE850" s="35"/>
      <c r="AR850" s="197" t="s">
        <v>283</v>
      </c>
      <c r="AT850" s="197" t="s">
        <v>160</v>
      </c>
      <c r="AU850" s="197" t="s">
        <v>85</v>
      </c>
      <c r="AY850" s="18" t="s">
        <v>158</v>
      </c>
      <c r="BE850" s="198">
        <f>IF(N850="základní",J850,0)</f>
        <v>0</v>
      </c>
      <c r="BF850" s="198">
        <f>IF(N850="snížená",J850,0)</f>
        <v>0</v>
      </c>
      <c r="BG850" s="198">
        <f>IF(N850="zákl. přenesená",J850,0)</f>
        <v>0</v>
      </c>
      <c r="BH850" s="198">
        <f>IF(N850="sníž. přenesená",J850,0)</f>
        <v>0</v>
      </c>
      <c r="BI850" s="198">
        <f>IF(N850="nulová",J850,0)</f>
        <v>0</v>
      </c>
      <c r="BJ850" s="18" t="s">
        <v>8</v>
      </c>
      <c r="BK850" s="198">
        <f>ROUND(I850*H850,0)</f>
        <v>0</v>
      </c>
      <c r="BL850" s="18" t="s">
        <v>283</v>
      </c>
      <c r="BM850" s="197" t="s">
        <v>7071</v>
      </c>
    </row>
    <row r="851" spans="1:65" s="2" customFormat="1" ht="24">
      <c r="A851" s="35"/>
      <c r="B851" s="36"/>
      <c r="C851" s="187" t="s">
        <v>1265</v>
      </c>
      <c r="D851" s="187" t="s">
        <v>160</v>
      </c>
      <c r="E851" s="188" t="s">
        <v>5567</v>
      </c>
      <c r="F851" s="189" t="s">
        <v>5568</v>
      </c>
      <c r="G851" s="190" t="s">
        <v>1297</v>
      </c>
      <c r="H851" s="191">
        <v>2</v>
      </c>
      <c r="I851" s="192"/>
      <c r="J851" s="191">
        <f>ROUND(I851*H851,0)</f>
        <v>0</v>
      </c>
      <c r="K851" s="189" t="s">
        <v>164</v>
      </c>
      <c r="L851" s="40"/>
      <c r="M851" s="193" t="s">
        <v>1</v>
      </c>
      <c r="N851" s="194" t="s">
        <v>41</v>
      </c>
      <c r="O851" s="72"/>
      <c r="P851" s="195">
        <f>O851*H851</f>
        <v>0</v>
      </c>
      <c r="Q851" s="195">
        <v>1.72E-3</v>
      </c>
      <c r="R851" s="195">
        <f>Q851*H851</f>
        <v>3.4399999999999999E-3</v>
      </c>
      <c r="S851" s="195">
        <v>0</v>
      </c>
      <c r="T851" s="196">
        <f>S851*H851</f>
        <v>0</v>
      </c>
      <c r="U851" s="35"/>
      <c r="V851" s="35"/>
      <c r="W851" s="35"/>
      <c r="X851" s="35"/>
      <c r="Y851" s="35"/>
      <c r="Z851" s="35"/>
      <c r="AA851" s="35"/>
      <c r="AB851" s="35"/>
      <c r="AC851" s="35"/>
      <c r="AD851" s="35"/>
      <c r="AE851" s="35"/>
      <c r="AR851" s="197" t="s">
        <v>283</v>
      </c>
      <c r="AT851" s="197" t="s">
        <v>160</v>
      </c>
      <c r="AU851" s="197" t="s">
        <v>85</v>
      </c>
      <c r="AY851" s="18" t="s">
        <v>158</v>
      </c>
      <c r="BE851" s="198">
        <f>IF(N851="základní",J851,0)</f>
        <v>0</v>
      </c>
      <c r="BF851" s="198">
        <f>IF(N851="snížená",J851,0)</f>
        <v>0</v>
      </c>
      <c r="BG851" s="198">
        <f>IF(N851="zákl. přenesená",J851,0)</f>
        <v>0</v>
      </c>
      <c r="BH851" s="198">
        <f>IF(N851="sníž. přenesená",J851,0)</f>
        <v>0</v>
      </c>
      <c r="BI851" s="198">
        <f>IF(N851="nulová",J851,0)</f>
        <v>0</v>
      </c>
      <c r="BJ851" s="18" t="s">
        <v>8</v>
      </c>
      <c r="BK851" s="198">
        <f>ROUND(I851*H851,0)</f>
        <v>0</v>
      </c>
      <c r="BL851" s="18" t="s">
        <v>283</v>
      </c>
      <c r="BM851" s="197" t="s">
        <v>7072</v>
      </c>
    </row>
    <row r="852" spans="1:65" s="2" customFormat="1" ht="18">
      <c r="A852" s="35"/>
      <c r="B852" s="36"/>
      <c r="C852" s="37"/>
      <c r="D852" s="199" t="s">
        <v>167</v>
      </c>
      <c r="E852" s="37"/>
      <c r="F852" s="200" t="s">
        <v>5570</v>
      </c>
      <c r="G852" s="37"/>
      <c r="H852" s="37"/>
      <c r="I852" s="201"/>
      <c r="J852" s="37"/>
      <c r="K852" s="37"/>
      <c r="L852" s="40"/>
      <c r="M852" s="202"/>
      <c r="N852" s="203"/>
      <c r="O852" s="72"/>
      <c r="P852" s="72"/>
      <c r="Q852" s="72"/>
      <c r="R852" s="72"/>
      <c r="S852" s="72"/>
      <c r="T852" s="73"/>
      <c r="U852" s="35"/>
      <c r="V852" s="35"/>
      <c r="W852" s="35"/>
      <c r="X852" s="35"/>
      <c r="Y852" s="35"/>
      <c r="Z852" s="35"/>
      <c r="AA852" s="35"/>
      <c r="AB852" s="35"/>
      <c r="AC852" s="35"/>
      <c r="AD852" s="35"/>
      <c r="AE852" s="35"/>
      <c r="AT852" s="18" t="s">
        <v>167</v>
      </c>
      <c r="AU852" s="18" t="s">
        <v>85</v>
      </c>
    </row>
    <row r="853" spans="1:65" s="2" customFormat="1" ht="24">
      <c r="A853" s="35"/>
      <c r="B853" s="36"/>
      <c r="C853" s="187" t="s">
        <v>1270</v>
      </c>
      <c r="D853" s="187" t="s">
        <v>160</v>
      </c>
      <c r="E853" s="188" t="s">
        <v>7073</v>
      </c>
      <c r="F853" s="189" t="s">
        <v>7074</v>
      </c>
      <c r="G853" s="190" t="s">
        <v>1297</v>
      </c>
      <c r="H853" s="191">
        <v>1</v>
      </c>
      <c r="I853" s="192"/>
      <c r="J853" s="191">
        <f>ROUND(I853*H853,0)</f>
        <v>0</v>
      </c>
      <c r="K853" s="189" t="s">
        <v>164</v>
      </c>
      <c r="L853" s="40"/>
      <c r="M853" s="193" t="s">
        <v>1</v>
      </c>
      <c r="N853" s="194" t="s">
        <v>41</v>
      </c>
      <c r="O853" s="72"/>
      <c r="P853" s="195">
        <f>O853*H853</f>
        <v>0</v>
      </c>
      <c r="Q853" s="195">
        <v>1.8E-3</v>
      </c>
      <c r="R853" s="195">
        <f>Q853*H853</f>
        <v>1.8E-3</v>
      </c>
      <c r="S853" s="195">
        <v>0</v>
      </c>
      <c r="T853" s="196">
        <f>S853*H853</f>
        <v>0</v>
      </c>
      <c r="U853" s="35"/>
      <c r="V853" s="35"/>
      <c r="W853" s="35"/>
      <c r="X853" s="35"/>
      <c r="Y853" s="35"/>
      <c r="Z853" s="35"/>
      <c r="AA853" s="35"/>
      <c r="AB853" s="35"/>
      <c r="AC853" s="35"/>
      <c r="AD853" s="35"/>
      <c r="AE853" s="35"/>
      <c r="AR853" s="197" t="s">
        <v>283</v>
      </c>
      <c r="AT853" s="197" t="s">
        <v>160</v>
      </c>
      <c r="AU853" s="197" t="s">
        <v>85</v>
      </c>
      <c r="AY853" s="18" t="s">
        <v>158</v>
      </c>
      <c r="BE853" s="198">
        <f>IF(N853="základní",J853,0)</f>
        <v>0</v>
      </c>
      <c r="BF853" s="198">
        <f>IF(N853="snížená",J853,0)</f>
        <v>0</v>
      </c>
      <c r="BG853" s="198">
        <f>IF(N853="zákl. přenesená",J853,0)</f>
        <v>0</v>
      </c>
      <c r="BH853" s="198">
        <f>IF(N853="sníž. přenesená",J853,0)</f>
        <v>0</v>
      </c>
      <c r="BI853" s="198">
        <f>IF(N853="nulová",J853,0)</f>
        <v>0</v>
      </c>
      <c r="BJ853" s="18" t="s">
        <v>8</v>
      </c>
      <c r="BK853" s="198">
        <f>ROUND(I853*H853,0)</f>
        <v>0</v>
      </c>
      <c r="BL853" s="18" t="s">
        <v>283</v>
      </c>
      <c r="BM853" s="197" t="s">
        <v>7075</v>
      </c>
    </row>
    <row r="854" spans="1:65" s="2" customFormat="1" ht="18">
      <c r="A854" s="35"/>
      <c r="B854" s="36"/>
      <c r="C854" s="37"/>
      <c r="D854" s="199" t="s">
        <v>167</v>
      </c>
      <c r="E854" s="37"/>
      <c r="F854" s="200" t="s">
        <v>5570</v>
      </c>
      <c r="G854" s="37"/>
      <c r="H854" s="37"/>
      <c r="I854" s="201"/>
      <c r="J854" s="37"/>
      <c r="K854" s="37"/>
      <c r="L854" s="40"/>
      <c r="M854" s="202"/>
      <c r="N854" s="203"/>
      <c r="O854" s="72"/>
      <c r="P854" s="72"/>
      <c r="Q854" s="72"/>
      <c r="R854" s="72"/>
      <c r="S854" s="72"/>
      <c r="T854" s="73"/>
      <c r="U854" s="35"/>
      <c r="V854" s="35"/>
      <c r="W854" s="35"/>
      <c r="X854" s="35"/>
      <c r="Y854" s="35"/>
      <c r="Z854" s="35"/>
      <c r="AA854" s="35"/>
      <c r="AB854" s="35"/>
      <c r="AC854" s="35"/>
      <c r="AD854" s="35"/>
      <c r="AE854" s="35"/>
      <c r="AT854" s="18" t="s">
        <v>167</v>
      </c>
      <c r="AU854" s="18" t="s">
        <v>85</v>
      </c>
    </row>
    <row r="855" spans="1:65" s="2" customFormat="1" ht="16.5" customHeight="1">
      <c r="A855" s="35"/>
      <c r="B855" s="36"/>
      <c r="C855" s="187" t="s">
        <v>1274</v>
      </c>
      <c r="D855" s="187" t="s">
        <v>160</v>
      </c>
      <c r="E855" s="188" t="s">
        <v>5571</v>
      </c>
      <c r="F855" s="189" t="s">
        <v>5572</v>
      </c>
      <c r="G855" s="190" t="s">
        <v>1297</v>
      </c>
      <c r="H855" s="191">
        <v>7</v>
      </c>
      <c r="I855" s="192"/>
      <c r="J855" s="191">
        <f>ROUND(I855*H855,0)</f>
        <v>0</v>
      </c>
      <c r="K855" s="189" t="s">
        <v>164</v>
      </c>
      <c r="L855" s="40"/>
      <c r="M855" s="193" t="s">
        <v>1</v>
      </c>
      <c r="N855" s="194" t="s">
        <v>41</v>
      </c>
      <c r="O855" s="72"/>
      <c r="P855" s="195">
        <f>O855*H855</f>
        <v>0</v>
      </c>
      <c r="Q855" s="195">
        <v>1.8400000000000001E-3</v>
      </c>
      <c r="R855" s="195">
        <f>Q855*H855</f>
        <v>1.2880000000000001E-2</v>
      </c>
      <c r="S855" s="195">
        <v>0</v>
      </c>
      <c r="T855" s="196">
        <f>S855*H855</f>
        <v>0</v>
      </c>
      <c r="U855" s="35"/>
      <c r="V855" s="35"/>
      <c r="W855" s="35"/>
      <c r="X855" s="35"/>
      <c r="Y855" s="35"/>
      <c r="Z855" s="35"/>
      <c r="AA855" s="35"/>
      <c r="AB855" s="35"/>
      <c r="AC855" s="35"/>
      <c r="AD855" s="35"/>
      <c r="AE855" s="35"/>
      <c r="AR855" s="197" t="s">
        <v>283</v>
      </c>
      <c r="AT855" s="197" t="s">
        <v>160</v>
      </c>
      <c r="AU855" s="197" t="s">
        <v>85</v>
      </c>
      <c r="AY855" s="18" t="s">
        <v>158</v>
      </c>
      <c r="BE855" s="198">
        <f>IF(N855="základní",J855,0)</f>
        <v>0</v>
      </c>
      <c r="BF855" s="198">
        <f>IF(N855="snížená",J855,0)</f>
        <v>0</v>
      </c>
      <c r="BG855" s="198">
        <f>IF(N855="zákl. přenesená",J855,0)</f>
        <v>0</v>
      </c>
      <c r="BH855" s="198">
        <f>IF(N855="sníž. přenesená",J855,0)</f>
        <v>0</v>
      </c>
      <c r="BI855" s="198">
        <f>IF(N855="nulová",J855,0)</f>
        <v>0</v>
      </c>
      <c r="BJ855" s="18" t="s">
        <v>8</v>
      </c>
      <c r="BK855" s="198">
        <f>ROUND(I855*H855,0)</f>
        <v>0</v>
      </c>
      <c r="BL855" s="18" t="s">
        <v>283</v>
      </c>
      <c r="BM855" s="197" t="s">
        <v>7076</v>
      </c>
    </row>
    <row r="856" spans="1:65" s="2" customFormat="1" ht="18">
      <c r="A856" s="35"/>
      <c r="B856" s="36"/>
      <c r="C856" s="37"/>
      <c r="D856" s="199" t="s">
        <v>167</v>
      </c>
      <c r="E856" s="37"/>
      <c r="F856" s="200" t="s">
        <v>1338</v>
      </c>
      <c r="G856" s="37"/>
      <c r="H856" s="37"/>
      <c r="I856" s="201"/>
      <c r="J856" s="37"/>
      <c r="K856" s="37"/>
      <c r="L856" s="40"/>
      <c r="M856" s="202"/>
      <c r="N856" s="203"/>
      <c r="O856" s="72"/>
      <c r="P856" s="72"/>
      <c r="Q856" s="72"/>
      <c r="R856" s="72"/>
      <c r="S856" s="72"/>
      <c r="T856" s="73"/>
      <c r="U856" s="35"/>
      <c r="V856" s="35"/>
      <c r="W856" s="35"/>
      <c r="X856" s="35"/>
      <c r="Y856" s="35"/>
      <c r="Z856" s="35"/>
      <c r="AA856" s="35"/>
      <c r="AB856" s="35"/>
      <c r="AC856" s="35"/>
      <c r="AD856" s="35"/>
      <c r="AE856" s="35"/>
      <c r="AT856" s="18" t="s">
        <v>167</v>
      </c>
      <c r="AU856" s="18" t="s">
        <v>85</v>
      </c>
    </row>
    <row r="857" spans="1:65" s="2" customFormat="1" ht="44.25" customHeight="1">
      <c r="A857" s="35"/>
      <c r="B857" s="36"/>
      <c r="C857" s="187" t="s">
        <v>1278</v>
      </c>
      <c r="D857" s="187" t="s">
        <v>160</v>
      </c>
      <c r="E857" s="188" t="s">
        <v>1345</v>
      </c>
      <c r="F857" s="189" t="s">
        <v>1346</v>
      </c>
      <c r="G857" s="190" t="s">
        <v>1011</v>
      </c>
      <c r="H857" s="192"/>
      <c r="I857" s="192"/>
      <c r="J857" s="191">
        <f>ROUND(I857*H857,0)</f>
        <v>0</v>
      </c>
      <c r="K857" s="189" t="s">
        <v>164</v>
      </c>
      <c r="L857" s="40"/>
      <c r="M857" s="193" t="s">
        <v>1</v>
      </c>
      <c r="N857" s="194" t="s">
        <v>41</v>
      </c>
      <c r="O857" s="72"/>
      <c r="P857" s="195">
        <f>O857*H857</f>
        <v>0</v>
      </c>
      <c r="Q857" s="195">
        <v>0</v>
      </c>
      <c r="R857" s="195">
        <f>Q857*H857</f>
        <v>0</v>
      </c>
      <c r="S857" s="195">
        <v>0</v>
      </c>
      <c r="T857" s="196">
        <f>S857*H857</f>
        <v>0</v>
      </c>
      <c r="U857" s="35"/>
      <c r="V857" s="35"/>
      <c r="W857" s="35"/>
      <c r="X857" s="35"/>
      <c r="Y857" s="35"/>
      <c r="Z857" s="35"/>
      <c r="AA857" s="35"/>
      <c r="AB857" s="35"/>
      <c r="AC857" s="35"/>
      <c r="AD857" s="35"/>
      <c r="AE857" s="35"/>
      <c r="AR857" s="197" t="s">
        <v>283</v>
      </c>
      <c r="AT857" s="197" t="s">
        <v>160</v>
      </c>
      <c r="AU857" s="197" t="s">
        <v>85</v>
      </c>
      <c r="AY857" s="18" t="s">
        <v>158</v>
      </c>
      <c r="BE857" s="198">
        <f>IF(N857="základní",J857,0)</f>
        <v>0</v>
      </c>
      <c r="BF857" s="198">
        <f>IF(N857="snížená",J857,0)</f>
        <v>0</v>
      </c>
      <c r="BG857" s="198">
        <f>IF(N857="zákl. přenesená",J857,0)</f>
        <v>0</v>
      </c>
      <c r="BH857" s="198">
        <f>IF(N857="sníž. přenesená",J857,0)</f>
        <v>0</v>
      </c>
      <c r="BI857" s="198">
        <f>IF(N857="nulová",J857,0)</f>
        <v>0</v>
      </c>
      <c r="BJ857" s="18" t="s">
        <v>8</v>
      </c>
      <c r="BK857" s="198">
        <f>ROUND(I857*H857,0)</f>
        <v>0</v>
      </c>
      <c r="BL857" s="18" t="s">
        <v>283</v>
      </c>
      <c r="BM857" s="197" t="s">
        <v>7077</v>
      </c>
    </row>
    <row r="858" spans="1:65" s="2" customFormat="1" ht="99">
      <c r="A858" s="35"/>
      <c r="B858" s="36"/>
      <c r="C858" s="37"/>
      <c r="D858" s="199" t="s">
        <v>167</v>
      </c>
      <c r="E858" s="37"/>
      <c r="F858" s="200" t="s">
        <v>1348</v>
      </c>
      <c r="G858" s="37"/>
      <c r="H858" s="37"/>
      <c r="I858" s="201"/>
      <c r="J858" s="37"/>
      <c r="K858" s="37"/>
      <c r="L858" s="40"/>
      <c r="M858" s="202"/>
      <c r="N858" s="203"/>
      <c r="O858" s="72"/>
      <c r="P858" s="72"/>
      <c r="Q858" s="72"/>
      <c r="R858" s="72"/>
      <c r="S858" s="72"/>
      <c r="T858" s="73"/>
      <c r="U858" s="35"/>
      <c r="V858" s="35"/>
      <c r="W858" s="35"/>
      <c r="X858" s="35"/>
      <c r="Y858" s="35"/>
      <c r="Z858" s="35"/>
      <c r="AA858" s="35"/>
      <c r="AB858" s="35"/>
      <c r="AC858" s="35"/>
      <c r="AD858" s="35"/>
      <c r="AE858" s="35"/>
      <c r="AT858" s="18" t="s">
        <v>167</v>
      </c>
      <c r="AU858" s="18" t="s">
        <v>85</v>
      </c>
    </row>
    <row r="859" spans="1:65" s="12" customFormat="1" ht="22.9" customHeight="1">
      <c r="B859" s="171"/>
      <c r="C859" s="172"/>
      <c r="D859" s="173" t="s">
        <v>75</v>
      </c>
      <c r="E859" s="185" t="s">
        <v>1349</v>
      </c>
      <c r="F859" s="185" t="s">
        <v>1350</v>
      </c>
      <c r="G859" s="172"/>
      <c r="H859" s="172"/>
      <c r="I859" s="175"/>
      <c r="J859" s="186">
        <f>BK859</f>
        <v>0</v>
      </c>
      <c r="K859" s="172"/>
      <c r="L859" s="177"/>
      <c r="M859" s="178"/>
      <c r="N859" s="179"/>
      <c r="O859" s="179"/>
      <c r="P859" s="180">
        <f>SUM(P860:P865)</f>
        <v>0</v>
      </c>
      <c r="Q859" s="179"/>
      <c r="R859" s="180">
        <f>SUM(R860:R865)</f>
        <v>9.6700000000000008E-2</v>
      </c>
      <c r="S859" s="179"/>
      <c r="T859" s="181">
        <f>SUM(T860:T865)</f>
        <v>0</v>
      </c>
      <c r="AR859" s="182" t="s">
        <v>85</v>
      </c>
      <c r="AT859" s="183" t="s">
        <v>75</v>
      </c>
      <c r="AU859" s="183" t="s">
        <v>8</v>
      </c>
      <c r="AY859" s="182" t="s">
        <v>158</v>
      </c>
      <c r="BK859" s="184">
        <f>SUM(BK860:BK865)</f>
        <v>0</v>
      </c>
    </row>
    <row r="860" spans="1:65" s="2" customFormat="1" ht="36">
      <c r="A860" s="35"/>
      <c r="B860" s="36"/>
      <c r="C860" s="187" t="s">
        <v>1282</v>
      </c>
      <c r="D860" s="187" t="s">
        <v>160</v>
      </c>
      <c r="E860" s="188" t="s">
        <v>7078</v>
      </c>
      <c r="F860" s="189" t="s">
        <v>7079</v>
      </c>
      <c r="G860" s="190" t="s">
        <v>1297</v>
      </c>
      <c r="H860" s="191">
        <v>3</v>
      </c>
      <c r="I860" s="192"/>
      <c r="J860" s="191">
        <f>ROUND(I860*H860,0)</f>
        <v>0</v>
      </c>
      <c r="K860" s="189" t="s">
        <v>164</v>
      </c>
      <c r="L860" s="40"/>
      <c r="M860" s="193" t="s">
        <v>1</v>
      </c>
      <c r="N860" s="194" t="s">
        <v>41</v>
      </c>
      <c r="O860" s="72"/>
      <c r="P860" s="195">
        <f>O860*H860</f>
        <v>0</v>
      </c>
      <c r="Q860" s="195">
        <v>7.7000000000000002E-3</v>
      </c>
      <c r="R860" s="195">
        <f>Q860*H860</f>
        <v>2.3100000000000002E-2</v>
      </c>
      <c r="S860" s="195">
        <v>0</v>
      </c>
      <c r="T860" s="196">
        <f>S860*H860</f>
        <v>0</v>
      </c>
      <c r="U860" s="35"/>
      <c r="V860" s="35"/>
      <c r="W860" s="35"/>
      <c r="X860" s="35"/>
      <c r="Y860" s="35"/>
      <c r="Z860" s="35"/>
      <c r="AA860" s="35"/>
      <c r="AB860" s="35"/>
      <c r="AC860" s="35"/>
      <c r="AD860" s="35"/>
      <c r="AE860" s="35"/>
      <c r="AR860" s="197" t="s">
        <v>283</v>
      </c>
      <c r="AT860" s="197" t="s">
        <v>160</v>
      </c>
      <c r="AU860" s="197" t="s">
        <v>85</v>
      </c>
      <c r="AY860" s="18" t="s">
        <v>158</v>
      </c>
      <c r="BE860" s="198">
        <f>IF(N860="základní",J860,0)</f>
        <v>0</v>
      </c>
      <c r="BF860" s="198">
        <f>IF(N860="snížená",J860,0)</f>
        <v>0</v>
      </c>
      <c r="BG860" s="198">
        <f>IF(N860="zákl. přenesená",J860,0)</f>
        <v>0</v>
      </c>
      <c r="BH860" s="198">
        <f>IF(N860="sníž. přenesená",J860,0)</f>
        <v>0</v>
      </c>
      <c r="BI860" s="198">
        <f>IF(N860="nulová",J860,0)</f>
        <v>0</v>
      </c>
      <c r="BJ860" s="18" t="s">
        <v>8</v>
      </c>
      <c r="BK860" s="198">
        <f>ROUND(I860*H860,0)</f>
        <v>0</v>
      </c>
      <c r="BL860" s="18" t="s">
        <v>283</v>
      </c>
      <c r="BM860" s="197" t="s">
        <v>7080</v>
      </c>
    </row>
    <row r="861" spans="1:65" s="2" customFormat="1" ht="45">
      <c r="A861" s="35"/>
      <c r="B861" s="36"/>
      <c r="C861" s="37"/>
      <c r="D861" s="199" t="s">
        <v>167</v>
      </c>
      <c r="E861" s="37"/>
      <c r="F861" s="200" t="s">
        <v>7081</v>
      </c>
      <c r="G861" s="37"/>
      <c r="H861" s="37"/>
      <c r="I861" s="201"/>
      <c r="J861" s="37"/>
      <c r="K861" s="37"/>
      <c r="L861" s="40"/>
      <c r="M861" s="202"/>
      <c r="N861" s="203"/>
      <c r="O861" s="72"/>
      <c r="P861" s="72"/>
      <c r="Q861" s="72"/>
      <c r="R861" s="72"/>
      <c r="S861" s="72"/>
      <c r="T861" s="73"/>
      <c r="U861" s="35"/>
      <c r="V861" s="35"/>
      <c r="W861" s="35"/>
      <c r="X861" s="35"/>
      <c r="Y861" s="35"/>
      <c r="Z861" s="35"/>
      <c r="AA861" s="35"/>
      <c r="AB861" s="35"/>
      <c r="AC861" s="35"/>
      <c r="AD861" s="35"/>
      <c r="AE861" s="35"/>
      <c r="AT861" s="18" t="s">
        <v>167</v>
      </c>
      <c r="AU861" s="18" t="s">
        <v>85</v>
      </c>
    </row>
    <row r="862" spans="1:65" s="2" customFormat="1" ht="36">
      <c r="A862" s="35"/>
      <c r="B862" s="36"/>
      <c r="C862" s="187" t="s">
        <v>1286</v>
      </c>
      <c r="D862" s="187" t="s">
        <v>160</v>
      </c>
      <c r="E862" s="188" t="s">
        <v>7082</v>
      </c>
      <c r="F862" s="189" t="s">
        <v>7083</v>
      </c>
      <c r="G862" s="190" t="s">
        <v>1297</v>
      </c>
      <c r="H862" s="191">
        <v>8</v>
      </c>
      <c r="I862" s="192"/>
      <c r="J862" s="191">
        <f>ROUND(I862*H862,0)</f>
        <v>0</v>
      </c>
      <c r="K862" s="189" t="s">
        <v>164</v>
      </c>
      <c r="L862" s="40"/>
      <c r="M862" s="193" t="s">
        <v>1</v>
      </c>
      <c r="N862" s="194" t="s">
        <v>41</v>
      </c>
      <c r="O862" s="72"/>
      <c r="P862" s="195">
        <f>O862*H862</f>
        <v>0</v>
      </c>
      <c r="Q862" s="195">
        <v>9.1999999999999998E-3</v>
      </c>
      <c r="R862" s="195">
        <f>Q862*H862</f>
        <v>7.3599999999999999E-2</v>
      </c>
      <c r="S862" s="195">
        <v>0</v>
      </c>
      <c r="T862" s="196">
        <f>S862*H862</f>
        <v>0</v>
      </c>
      <c r="U862" s="35"/>
      <c r="V862" s="35"/>
      <c r="W862" s="35"/>
      <c r="X862" s="35"/>
      <c r="Y862" s="35"/>
      <c r="Z862" s="35"/>
      <c r="AA862" s="35"/>
      <c r="AB862" s="35"/>
      <c r="AC862" s="35"/>
      <c r="AD862" s="35"/>
      <c r="AE862" s="35"/>
      <c r="AR862" s="197" t="s">
        <v>283</v>
      </c>
      <c r="AT862" s="197" t="s">
        <v>160</v>
      </c>
      <c r="AU862" s="197" t="s">
        <v>85</v>
      </c>
      <c r="AY862" s="18" t="s">
        <v>158</v>
      </c>
      <c r="BE862" s="198">
        <f>IF(N862="základní",J862,0)</f>
        <v>0</v>
      </c>
      <c r="BF862" s="198">
        <f>IF(N862="snížená",J862,0)</f>
        <v>0</v>
      </c>
      <c r="BG862" s="198">
        <f>IF(N862="zákl. přenesená",J862,0)</f>
        <v>0</v>
      </c>
      <c r="BH862" s="198">
        <f>IF(N862="sníž. přenesená",J862,0)</f>
        <v>0</v>
      </c>
      <c r="BI862" s="198">
        <f>IF(N862="nulová",J862,0)</f>
        <v>0</v>
      </c>
      <c r="BJ862" s="18" t="s">
        <v>8</v>
      </c>
      <c r="BK862" s="198">
        <f>ROUND(I862*H862,0)</f>
        <v>0</v>
      </c>
      <c r="BL862" s="18" t="s">
        <v>283</v>
      </c>
      <c r="BM862" s="197" t="s">
        <v>7084</v>
      </c>
    </row>
    <row r="863" spans="1:65" s="2" customFormat="1" ht="45">
      <c r="A863" s="35"/>
      <c r="B863" s="36"/>
      <c r="C863" s="37"/>
      <c r="D863" s="199" t="s">
        <v>167</v>
      </c>
      <c r="E863" s="37"/>
      <c r="F863" s="200" t="s">
        <v>7081</v>
      </c>
      <c r="G863" s="37"/>
      <c r="H863" s="37"/>
      <c r="I863" s="201"/>
      <c r="J863" s="37"/>
      <c r="K863" s="37"/>
      <c r="L863" s="40"/>
      <c r="M863" s="202"/>
      <c r="N863" s="203"/>
      <c r="O863" s="72"/>
      <c r="P863" s="72"/>
      <c r="Q863" s="72"/>
      <c r="R863" s="72"/>
      <c r="S863" s="72"/>
      <c r="T863" s="73"/>
      <c r="U863" s="35"/>
      <c r="V863" s="35"/>
      <c r="W863" s="35"/>
      <c r="X863" s="35"/>
      <c r="Y863" s="35"/>
      <c r="Z863" s="35"/>
      <c r="AA863" s="35"/>
      <c r="AB863" s="35"/>
      <c r="AC863" s="35"/>
      <c r="AD863" s="35"/>
      <c r="AE863" s="35"/>
      <c r="AT863" s="18" t="s">
        <v>167</v>
      </c>
      <c r="AU863" s="18" t="s">
        <v>85</v>
      </c>
    </row>
    <row r="864" spans="1:65" s="2" customFormat="1" ht="44.25" customHeight="1">
      <c r="A864" s="35"/>
      <c r="B864" s="36"/>
      <c r="C864" s="187" t="s">
        <v>1290</v>
      </c>
      <c r="D864" s="187" t="s">
        <v>160</v>
      </c>
      <c r="E864" s="188" t="s">
        <v>1357</v>
      </c>
      <c r="F864" s="189" t="s">
        <v>1358</v>
      </c>
      <c r="G864" s="190" t="s">
        <v>1011</v>
      </c>
      <c r="H864" s="192"/>
      <c r="I864" s="192"/>
      <c r="J864" s="191">
        <f>ROUND(I864*H864,0)</f>
        <v>0</v>
      </c>
      <c r="K864" s="189" t="s">
        <v>164</v>
      </c>
      <c r="L864" s="40"/>
      <c r="M864" s="193" t="s">
        <v>1</v>
      </c>
      <c r="N864" s="194" t="s">
        <v>41</v>
      </c>
      <c r="O864" s="72"/>
      <c r="P864" s="195">
        <f>O864*H864</f>
        <v>0</v>
      </c>
      <c r="Q864" s="195">
        <v>0</v>
      </c>
      <c r="R864" s="195">
        <f>Q864*H864</f>
        <v>0</v>
      </c>
      <c r="S864" s="195">
        <v>0</v>
      </c>
      <c r="T864" s="196">
        <f>S864*H864</f>
        <v>0</v>
      </c>
      <c r="U864" s="35"/>
      <c r="V864" s="35"/>
      <c r="W864" s="35"/>
      <c r="X864" s="35"/>
      <c r="Y864" s="35"/>
      <c r="Z864" s="35"/>
      <c r="AA864" s="35"/>
      <c r="AB864" s="35"/>
      <c r="AC864" s="35"/>
      <c r="AD864" s="35"/>
      <c r="AE864" s="35"/>
      <c r="AR864" s="197" t="s">
        <v>283</v>
      </c>
      <c r="AT864" s="197" t="s">
        <v>160</v>
      </c>
      <c r="AU864" s="197" t="s">
        <v>85</v>
      </c>
      <c r="AY864" s="18" t="s">
        <v>158</v>
      </c>
      <c r="BE864" s="198">
        <f>IF(N864="základní",J864,0)</f>
        <v>0</v>
      </c>
      <c r="BF864" s="198">
        <f>IF(N864="snížená",J864,0)</f>
        <v>0</v>
      </c>
      <c r="BG864" s="198">
        <f>IF(N864="zákl. přenesená",J864,0)</f>
        <v>0</v>
      </c>
      <c r="BH864" s="198">
        <f>IF(N864="sníž. přenesená",J864,0)</f>
        <v>0</v>
      </c>
      <c r="BI864" s="198">
        <f>IF(N864="nulová",J864,0)</f>
        <v>0</v>
      </c>
      <c r="BJ864" s="18" t="s">
        <v>8</v>
      </c>
      <c r="BK864" s="198">
        <f>ROUND(I864*H864,0)</f>
        <v>0</v>
      </c>
      <c r="BL864" s="18" t="s">
        <v>283</v>
      </c>
      <c r="BM864" s="197" t="s">
        <v>7085</v>
      </c>
    </row>
    <row r="865" spans="1:65" s="2" customFormat="1" ht="99">
      <c r="A865" s="35"/>
      <c r="B865" s="36"/>
      <c r="C865" s="37"/>
      <c r="D865" s="199" t="s">
        <v>167</v>
      </c>
      <c r="E865" s="37"/>
      <c r="F865" s="200" t="s">
        <v>1360</v>
      </c>
      <c r="G865" s="37"/>
      <c r="H865" s="37"/>
      <c r="I865" s="201"/>
      <c r="J865" s="37"/>
      <c r="K865" s="37"/>
      <c r="L865" s="40"/>
      <c r="M865" s="202"/>
      <c r="N865" s="203"/>
      <c r="O865" s="72"/>
      <c r="P865" s="72"/>
      <c r="Q865" s="72"/>
      <c r="R865" s="72"/>
      <c r="S865" s="72"/>
      <c r="T865" s="73"/>
      <c r="U865" s="35"/>
      <c r="V865" s="35"/>
      <c r="W865" s="35"/>
      <c r="X865" s="35"/>
      <c r="Y865" s="35"/>
      <c r="Z865" s="35"/>
      <c r="AA865" s="35"/>
      <c r="AB865" s="35"/>
      <c r="AC865" s="35"/>
      <c r="AD865" s="35"/>
      <c r="AE865" s="35"/>
      <c r="AT865" s="18" t="s">
        <v>167</v>
      </c>
      <c r="AU865" s="18" t="s">
        <v>85</v>
      </c>
    </row>
    <row r="866" spans="1:65" s="12" customFormat="1" ht="22.9" customHeight="1">
      <c r="B866" s="171"/>
      <c r="C866" s="172"/>
      <c r="D866" s="173" t="s">
        <v>75</v>
      </c>
      <c r="E866" s="185" t="s">
        <v>1361</v>
      </c>
      <c r="F866" s="185" t="s">
        <v>1362</v>
      </c>
      <c r="G866" s="172"/>
      <c r="H866" s="172"/>
      <c r="I866" s="175"/>
      <c r="J866" s="186">
        <f>BK866</f>
        <v>0</v>
      </c>
      <c r="K866" s="172"/>
      <c r="L866" s="177"/>
      <c r="M866" s="178"/>
      <c r="N866" s="179"/>
      <c r="O866" s="179"/>
      <c r="P866" s="180">
        <f>SUM(P867:P922)</f>
        <v>0</v>
      </c>
      <c r="Q866" s="179"/>
      <c r="R866" s="180">
        <f>SUM(R867:R922)</f>
        <v>0.69662000000000013</v>
      </c>
      <c r="S866" s="179"/>
      <c r="T866" s="181">
        <f>SUM(T867:T922)</f>
        <v>2.0907</v>
      </c>
      <c r="AR866" s="182" t="s">
        <v>85</v>
      </c>
      <c r="AT866" s="183" t="s">
        <v>75</v>
      </c>
      <c r="AU866" s="183" t="s">
        <v>8</v>
      </c>
      <c r="AY866" s="182" t="s">
        <v>158</v>
      </c>
      <c r="BK866" s="184">
        <f>SUM(BK867:BK922)</f>
        <v>0</v>
      </c>
    </row>
    <row r="867" spans="1:65" s="2" customFormat="1" ht="33" customHeight="1">
      <c r="A867" s="35"/>
      <c r="B867" s="36"/>
      <c r="C867" s="187" t="s">
        <v>1294</v>
      </c>
      <c r="D867" s="187" t="s">
        <v>160</v>
      </c>
      <c r="E867" s="188" t="s">
        <v>1364</v>
      </c>
      <c r="F867" s="189" t="s">
        <v>1365</v>
      </c>
      <c r="G867" s="190" t="s">
        <v>309</v>
      </c>
      <c r="H867" s="191">
        <v>60</v>
      </c>
      <c r="I867" s="192"/>
      <c r="J867" s="191">
        <f t="shared" ref="J867:J898" si="10">ROUND(I867*H867,0)</f>
        <v>0</v>
      </c>
      <c r="K867" s="189" t="s">
        <v>1</v>
      </c>
      <c r="L867" s="40"/>
      <c r="M867" s="193" t="s">
        <v>1</v>
      </c>
      <c r="N867" s="194" t="s">
        <v>41</v>
      </c>
      <c r="O867" s="72"/>
      <c r="P867" s="195">
        <f t="shared" ref="P867:P898" si="11">O867*H867</f>
        <v>0</v>
      </c>
      <c r="Q867" s="195">
        <v>9.0000000000000006E-5</v>
      </c>
      <c r="R867" s="195">
        <f t="shared" ref="R867:R898" si="12">Q867*H867</f>
        <v>5.4000000000000003E-3</v>
      </c>
      <c r="S867" s="195">
        <v>0</v>
      </c>
      <c r="T867" s="196">
        <f t="shared" ref="T867:T898" si="13">S867*H867</f>
        <v>0</v>
      </c>
      <c r="U867" s="35"/>
      <c r="V867" s="35"/>
      <c r="W867" s="35"/>
      <c r="X867" s="35"/>
      <c r="Y867" s="35"/>
      <c r="Z867" s="35"/>
      <c r="AA867" s="35"/>
      <c r="AB867" s="35"/>
      <c r="AC867" s="35"/>
      <c r="AD867" s="35"/>
      <c r="AE867" s="35"/>
      <c r="AR867" s="197" t="s">
        <v>283</v>
      </c>
      <c r="AT867" s="197" t="s">
        <v>160</v>
      </c>
      <c r="AU867" s="197" t="s">
        <v>85</v>
      </c>
      <c r="AY867" s="18" t="s">
        <v>158</v>
      </c>
      <c r="BE867" s="198">
        <f t="shared" ref="BE867:BE898" si="14">IF(N867="základní",J867,0)</f>
        <v>0</v>
      </c>
      <c r="BF867" s="198">
        <f t="shared" ref="BF867:BF898" si="15">IF(N867="snížená",J867,0)</f>
        <v>0</v>
      </c>
      <c r="BG867" s="198">
        <f t="shared" ref="BG867:BG898" si="16">IF(N867="zákl. přenesená",J867,0)</f>
        <v>0</v>
      </c>
      <c r="BH867" s="198">
        <f t="shared" ref="BH867:BH898" si="17">IF(N867="sníž. přenesená",J867,0)</f>
        <v>0</v>
      </c>
      <c r="BI867" s="198">
        <f t="shared" ref="BI867:BI898" si="18">IF(N867="nulová",J867,0)</f>
        <v>0</v>
      </c>
      <c r="BJ867" s="18" t="s">
        <v>8</v>
      </c>
      <c r="BK867" s="198">
        <f t="shared" ref="BK867:BK898" si="19">ROUND(I867*H867,0)</f>
        <v>0</v>
      </c>
      <c r="BL867" s="18" t="s">
        <v>283</v>
      </c>
      <c r="BM867" s="197" t="s">
        <v>7086</v>
      </c>
    </row>
    <row r="868" spans="1:65" s="2" customFormat="1" ht="24">
      <c r="A868" s="35"/>
      <c r="B868" s="36"/>
      <c r="C868" s="247" t="s">
        <v>1299</v>
      </c>
      <c r="D868" s="247" t="s">
        <v>250</v>
      </c>
      <c r="E868" s="248" t="s">
        <v>1384</v>
      </c>
      <c r="F868" s="249" t="s">
        <v>1385</v>
      </c>
      <c r="G868" s="250" t="s">
        <v>309</v>
      </c>
      <c r="H868" s="251">
        <v>60</v>
      </c>
      <c r="I868" s="252"/>
      <c r="J868" s="251">
        <f t="shared" si="10"/>
        <v>0</v>
      </c>
      <c r="K868" s="249" t="s">
        <v>1</v>
      </c>
      <c r="L868" s="253"/>
      <c r="M868" s="254" t="s">
        <v>1</v>
      </c>
      <c r="N868" s="255" t="s">
        <v>41</v>
      </c>
      <c r="O868" s="72"/>
      <c r="P868" s="195">
        <f t="shared" si="11"/>
        <v>0</v>
      </c>
      <c r="Q868" s="195">
        <v>6.4999999999999997E-4</v>
      </c>
      <c r="R868" s="195">
        <f t="shared" si="12"/>
        <v>3.9E-2</v>
      </c>
      <c r="S868" s="195">
        <v>0</v>
      </c>
      <c r="T868" s="196">
        <f t="shared" si="13"/>
        <v>0</v>
      </c>
      <c r="U868" s="35"/>
      <c r="V868" s="35"/>
      <c r="W868" s="35"/>
      <c r="X868" s="35"/>
      <c r="Y868" s="35"/>
      <c r="Z868" s="35"/>
      <c r="AA868" s="35"/>
      <c r="AB868" s="35"/>
      <c r="AC868" s="35"/>
      <c r="AD868" s="35"/>
      <c r="AE868" s="35"/>
      <c r="AR868" s="197" t="s">
        <v>373</v>
      </c>
      <c r="AT868" s="197" t="s">
        <v>250</v>
      </c>
      <c r="AU868" s="197" t="s">
        <v>85</v>
      </c>
      <c r="AY868" s="18" t="s">
        <v>158</v>
      </c>
      <c r="BE868" s="198">
        <f t="shared" si="14"/>
        <v>0</v>
      </c>
      <c r="BF868" s="198">
        <f t="shared" si="15"/>
        <v>0</v>
      </c>
      <c r="BG868" s="198">
        <f t="shared" si="16"/>
        <v>0</v>
      </c>
      <c r="BH868" s="198">
        <f t="shared" si="17"/>
        <v>0</v>
      </c>
      <c r="BI868" s="198">
        <f t="shared" si="18"/>
        <v>0</v>
      </c>
      <c r="BJ868" s="18" t="s">
        <v>8</v>
      </c>
      <c r="BK868" s="198">
        <f t="shared" si="19"/>
        <v>0</v>
      </c>
      <c r="BL868" s="18" t="s">
        <v>283</v>
      </c>
      <c r="BM868" s="197" t="s">
        <v>7087</v>
      </c>
    </row>
    <row r="869" spans="1:65" s="2" customFormat="1" ht="24">
      <c r="A869" s="35"/>
      <c r="B869" s="36"/>
      <c r="C869" s="187" t="s">
        <v>1305</v>
      </c>
      <c r="D869" s="187" t="s">
        <v>160</v>
      </c>
      <c r="E869" s="188" t="s">
        <v>1400</v>
      </c>
      <c r="F869" s="189" t="s">
        <v>1401</v>
      </c>
      <c r="G869" s="190" t="s">
        <v>309</v>
      </c>
      <c r="H869" s="191">
        <v>305</v>
      </c>
      <c r="I869" s="192"/>
      <c r="J869" s="191">
        <f t="shared" si="10"/>
        <v>0</v>
      </c>
      <c r="K869" s="189" t="s">
        <v>1</v>
      </c>
      <c r="L869" s="40"/>
      <c r="M869" s="193" t="s">
        <v>1</v>
      </c>
      <c r="N869" s="194" t="s">
        <v>41</v>
      </c>
      <c r="O869" s="72"/>
      <c r="P869" s="195">
        <f t="shared" si="11"/>
        <v>0</v>
      </c>
      <c r="Q869" s="195">
        <v>0</v>
      </c>
      <c r="R869" s="195">
        <f t="shared" si="12"/>
        <v>0</v>
      </c>
      <c r="S869" s="195">
        <v>0</v>
      </c>
      <c r="T869" s="196">
        <f t="shared" si="13"/>
        <v>0</v>
      </c>
      <c r="U869" s="35"/>
      <c r="V869" s="35"/>
      <c r="W869" s="35"/>
      <c r="X869" s="35"/>
      <c r="Y869" s="35"/>
      <c r="Z869" s="35"/>
      <c r="AA869" s="35"/>
      <c r="AB869" s="35"/>
      <c r="AC869" s="35"/>
      <c r="AD869" s="35"/>
      <c r="AE869" s="35"/>
      <c r="AR869" s="197" t="s">
        <v>283</v>
      </c>
      <c r="AT869" s="197" t="s">
        <v>160</v>
      </c>
      <c r="AU869" s="197" t="s">
        <v>85</v>
      </c>
      <c r="AY869" s="18" t="s">
        <v>158</v>
      </c>
      <c r="BE869" s="198">
        <f t="shared" si="14"/>
        <v>0</v>
      </c>
      <c r="BF869" s="198">
        <f t="shared" si="15"/>
        <v>0</v>
      </c>
      <c r="BG869" s="198">
        <f t="shared" si="16"/>
        <v>0</v>
      </c>
      <c r="BH869" s="198">
        <f t="shared" si="17"/>
        <v>0</v>
      </c>
      <c r="BI869" s="198">
        <f t="shared" si="18"/>
        <v>0</v>
      </c>
      <c r="BJ869" s="18" t="s">
        <v>8</v>
      </c>
      <c r="BK869" s="198">
        <f t="shared" si="19"/>
        <v>0</v>
      </c>
      <c r="BL869" s="18" t="s">
        <v>283</v>
      </c>
      <c r="BM869" s="197" t="s">
        <v>7088</v>
      </c>
    </row>
    <row r="870" spans="1:65" s="2" customFormat="1" ht="24">
      <c r="A870" s="35"/>
      <c r="B870" s="36"/>
      <c r="C870" s="247" t="s">
        <v>1309</v>
      </c>
      <c r="D870" s="247" t="s">
        <v>250</v>
      </c>
      <c r="E870" s="248" t="s">
        <v>5595</v>
      </c>
      <c r="F870" s="249" t="s">
        <v>5596</v>
      </c>
      <c r="G870" s="250" t="s">
        <v>309</v>
      </c>
      <c r="H870" s="251">
        <v>77</v>
      </c>
      <c r="I870" s="252"/>
      <c r="J870" s="251">
        <f t="shared" si="10"/>
        <v>0</v>
      </c>
      <c r="K870" s="249" t="s">
        <v>1</v>
      </c>
      <c r="L870" s="253"/>
      <c r="M870" s="254" t="s">
        <v>1</v>
      </c>
      <c r="N870" s="255" t="s">
        <v>41</v>
      </c>
      <c r="O870" s="72"/>
      <c r="P870" s="195">
        <f t="shared" si="11"/>
        <v>0</v>
      </c>
      <c r="Q870" s="195">
        <v>5.0000000000000002E-5</v>
      </c>
      <c r="R870" s="195">
        <f t="shared" si="12"/>
        <v>3.8500000000000001E-3</v>
      </c>
      <c r="S870" s="195">
        <v>0</v>
      </c>
      <c r="T870" s="196">
        <f t="shared" si="13"/>
        <v>0</v>
      </c>
      <c r="U870" s="35"/>
      <c r="V870" s="35"/>
      <c r="W870" s="35"/>
      <c r="X870" s="35"/>
      <c r="Y870" s="35"/>
      <c r="Z870" s="35"/>
      <c r="AA870" s="35"/>
      <c r="AB870" s="35"/>
      <c r="AC870" s="35"/>
      <c r="AD870" s="35"/>
      <c r="AE870" s="35"/>
      <c r="AR870" s="197" t="s">
        <v>373</v>
      </c>
      <c r="AT870" s="197" t="s">
        <v>250</v>
      </c>
      <c r="AU870" s="197" t="s">
        <v>85</v>
      </c>
      <c r="AY870" s="18" t="s">
        <v>158</v>
      </c>
      <c r="BE870" s="198">
        <f t="shared" si="14"/>
        <v>0</v>
      </c>
      <c r="BF870" s="198">
        <f t="shared" si="15"/>
        <v>0</v>
      </c>
      <c r="BG870" s="198">
        <f t="shared" si="16"/>
        <v>0</v>
      </c>
      <c r="BH870" s="198">
        <f t="shared" si="17"/>
        <v>0</v>
      </c>
      <c r="BI870" s="198">
        <f t="shared" si="18"/>
        <v>0</v>
      </c>
      <c r="BJ870" s="18" t="s">
        <v>8</v>
      </c>
      <c r="BK870" s="198">
        <f t="shared" si="19"/>
        <v>0</v>
      </c>
      <c r="BL870" s="18" t="s">
        <v>283</v>
      </c>
      <c r="BM870" s="197" t="s">
        <v>7089</v>
      </c>
    </row>
    <row r="871" spans="1:65" s="2" customFormat="1" ht="24">
      <c r="A871" s="35"/>
      <c r="B871" s="36"/>
      <c r="C871" s="247" t="s">
        <v>1315</v>
      </c>
      <c r="D871" s="247" t="s">
        <v>250</v>
      </c>
      <c r="E871" s="248" t="s">
        <v>1404</v>
      </c>
      <c r="F871" s="249" t="s">
        <v>1405</v>
      </c>
      <c r="G871" s="250" t="s">
        <v>309</v>
      </c>
      <c r="H871" s="251">
        <v>20</v>
      </c>
      <c r="I871" s="252"/>
      <c r="J871" s="251">
        <f t="shared" si="10"/>
        <v>0</v>
      </c>
      <c r="K871" s="249" t="s">
        <v>1</v>
      </c>
      <c r="L871" s="253"/>
      <c r="M871" s="254" t="s">
        <v>1</v>
      </c>
      <c r="N871" s="255" t="s">
        <v>41</v>
      </c>
      <c r="O871" s="72"/>
      <c r="P871" s="195">
        <f t="shared" si="11"/>
        <v>0</v>
      </c>
      <c r="Q871" s="195">
        <v>4.0000000000000003E-5</v>
      </c>
      <c r="R871" s="195">
        <f t="shared" si="12"/>
        <v>8.0000000000000004E-4</v>
      </c>
      <c r="S871" s="195">
        <v>0</v>
      </c>
      <c r="T871" s="196">
        <f t="shared" si="13"/>
        <v>0</v>
      </c>
      <c r="U871" s="35"/>
      <c r="V871" s="35"/>
      <c r="W871" s="35"/>
      <c r="X871" s="35"/>
      <c r="Y871" s="35"/>
      <c r="Z871" s="35"/>
      <c r="AA871" s="35"/>
      <c r="AB871" s="35"/>
      <c r="AC871" s="35"/>
      <c r="AD871" s="35"/>
      <c r="AE871" s="35"/>
      <c r="AR871" s="197" t="s">
        <v>373</v>
      </c>
      <c r="AT871" s="197" t="s">
        <v>250</v>
      </c>
      <c r="AU871" s="197" t="s">
        <v>85</v>
      </c>
      <c r="AY871" s="18" t="s">
        <v>158</v>
      </c>
      <c r="BE871" s="198">
        <f t="shared" si="14"/>
        <v>0</v>
      </c>
      <c r="BF871" s="198">
        <f t="shared" si="15"/>
        <v>0</v>
      </c>
      <c r="BG871" s="198">
        <f t="shared" si="16"/>
        <v>0</v>
      </c>
      <c r="BH871" s="198">
        <f t="shared" si="17"/>
        <v>0</v>
      </c>
      <c r="BI871" s="198">
        <f t="shared" si="18"/>
        <v>0</v>
      </c>
      <c r="BJ871" s="18" t="s">
        <v>8</v>
      </c>
      <c r="BK871" s="198">
        <f t="shared" si="19"/>
        <v>0</v>
      </c>
      <c r="BL871" s="18" t="s">
        <v>283</v>
      </c>
      <c r="BM871" s="197" t="s">
        <v>7090</v>
      </c>
    </row>
    <row r="872" spans="1:65" s="2" customFormat="1" ht="24">
      <c r="A872" s="35"/>
      <c r="B872" s="36"/>
      <c r="C872" s="247" t="s">
        <v>1319</v>
      </c>
      <c r="D872" s="247" t="s">
        <v>250</v>
      </c>
      <c r="E872" s="248" t="s">
        <v>1408</v>
      </c>
      <c r="F872" s="249" t="s">
        <v>1409</v>
      </c>
      <c r="G872" s="250" t="s">
        <v>309</v>
      </c>
      <c r="H872" s="251">
        <v>77</v>
      </c>
      <c r="I872" s="252"/>
      <c r="J872" s="251">
        <f t="shared" si="10"/>
        <v>0</v>
      </c>
      <c r="K872" s="249" t="s">
        <v>1</v>
      </c>
      <c r="L872" s="253"/>
      <c r="M872" s="254" t="s">
        <v>1</v>
      </c>
      <c r="N872" s="255" t="s">
        <v>41</v>
      </c>
      <c r="O872" s="72"/>
      <c r="P872" s="195">
        <f t="shared" si="11"/>
        <v>0</v>
      </c>
      <c r="Q872" s="195">
        <v>4.0000000000000003E-5</v>
      </c>
      <c r="R872" s="195">
        <f t="shared" si="12"/>
        <v>3.0800000000000003E-3</v>
      </c>
      <c r="S872" s="195">
        <v>0</v>
      </c>
      <c r="T872" s="196">
        <f t="shared" si="13"/>
        <v>0</v>
      </c>
      <c r="U872" s="35"/>
      <c r="V872" s="35"/>
      <c r="W872" s="35"/>
      <c r="X872" s="35"/>
      <c r="Y872" s="35"/>
      <c r="Z872" s="35"/>
      <c r="AA872" s="35"/>
      <c r="AB872" s="35"/>
      <c r="AC872" s="35"/>
      <c r="AD872" s="35"/>
      <c r="AE872" s="35"/>
      <c r="AR872" s="197" t="s">
        <v>373</v>
      </c>
      <c r="AT872" s="197" t="s">
        <v>250</v>
      </c>
      <c r="AU872" s="197" t="s">
        <v>85</v>
      </c>
      <c r="AY872" s="18" t="s">
        <v>158</v>
      </c>
      <c r="BE872" s="198">
        <f t="shared" si="14"/>
        <v>0</v>
      </c>
      <c r="BF872" s="198">
        <f t="shared" si="15"/>
        <v>0</v>
      </c>
      <c r="BG872" s="198">
        <f t="shared" si="16"/>
        <v>0</v>
      </c>
      <c r="BH872" s="198">
        <f t="shared" si="17"/>
        <v>0</v>
      </c>
      <c r="BI872" s="198">
        <f t="shared" si="18"/>
        <v>0</v>
      </c>
      <c r="BJ872" s="18" t="s">
        <v>8</v>
      </c>
      <c r="BK872" s="198">
        <f t="shared" si="19"/>
        <v>0</v>
      </c>
      <c r="BL872" s="18" t="s">
        <v>283</v>
      </c>
      <c r="BM872" s="197" t="s">
        <v>7091</v>
      </c>
    </row>
    <row r="873" spans="1:65" s="2" customFormat="1" ht="24">
      <c r="A873" s="35"/>
      <c r="B873" s="36"/>
      <c r="C873" s="247" t="s">
        <v>1324</v>
      </c>
      <c r="D873" s="247" t="s">
        <v>250</v>
      </c>
      <c r="E873" s="248" t="s">
        <v>1412</v>
      </c>
      <c r="F873" s="249" t="s">
        <v>1413</v>
      </c>
      <c r="G873" s="250" t="s">
        <v>309</v>
      </c>
      <c r="H873" s="251">
        <v>131</v>
      </c>
      <c r="I873" s="252"/>
      <c r="J873" s="251">
        <f t="shared" si="10"/>
        <v>0</v>
      </c>
      <c r="K873" s="249" t="s">
        <v>1</v>
      </c>
      <c r="L873" s="253"/>
      <c r="M873" s="254" t="s">
        <v>1</v>
      </c>
      <c r="N873" s="255" t="s">
        <v>41</v>
      </c>
      <c r="O873" s="72"/>
      <c r="P873" s="195">
        <f t="shared" si="11"/>
        <v>0</v>
      </c>
      <c r="Q873" s="195">
        <v>3.0000000000000001E-5</v>
      </c>
      <c r="R873" s="195">
        <f t="shared" si="12"/>
        <v>3.9300000000000003E-3</v>
      </c>
      <c r="S873" s="195">
        <v>0</v>
      </c>
      <c r="T873" s="196">
        <f t="shared" si="13"/>
        <v>0</v>
      </c>
      <c r="U873" s="35"/>
      <c r="V873" s="35"/>
      <c r="W873" s="35"/>
      <c r="X873" s="35"/>
      <c r="Y873" s="35"/>
      <c r="Z873" s="35"/>
      <c r="AA873" s="35"/>
      <c r="AB873" s="35"/>
      <c r="AC873" s="35"/>
      <c r="AD873" s="35"/>
      <c r="AE873" s="35"/>
      <c r="AR873" s="197" t="s">
        <v>373</v>
      </c>
      <c r="AT873" s="197" t="s">
        <v>250</v>
      </c>
      <c r="AU873" s="197" t="s">
        <v>85</v>
      </c>
      <c r="AY873" s="18" t="s">
        <v>158</v>
      </c>
      <c r="BE873" s="198">
        <f t="shared" si="14"/>
        <v>0</v>
      </c>
      <c r="BF873" s="198">
        <f t="shared" si="15"/>
        <v>0</v>
      </c>
      <c r="BG873" s="198">
        <f t="shared" si="16"/>
        <v>0</v>
      </c>
      <c r="BH873" s="198">
        <f t="shared" si="17"/>
        <v>0</v>
      </c>
      <c r="BI873" s="198">
        <f t="shared" si="18"/>
        <v>0</v>
      </c>
      <c r="BJ873" s="18" t="s">
        <v>8</v>
      </c>
      <c r="BK873" s="198">
        <f t="shared" si="19"/>
        <v>0</v>
      </c>
      <c r="BL873" s="18" t="s">
        <v>283</v>
      </c>
      <c r="BM873" s="197" t="s">
        <v>7092</v>
      </c>
    </row>
    <row r="874" spans="1:65" s="2" customFormat="1" ht="24">
      <c r="A874" s="35"/>
      <c r="B874" s="36"/>
      <c r="C874" s="187" t="s">
        <v>1329</v>
      </c>
      <c r="D874" s="187" t="s">
        <v>160</v>
      </c>
      <c r="E874" s="188" t="s">
        <v>1416</v>
      </c>
      <c r="F874" s="189" t="s">
        <v>1417</v>
      </c>
      <c r="G874" s="190" t="s">
        <v>227</v>
      </c>
      <c r="H874" s="191">
        <v>0.06</v>
      </c>
      <c r="I874" s="192"/>
      <c r="J874" s="191">
        <f t="shared" si="10"/>
        <v>0</v>
      </c>
      <c r="K874" s="189" t="s">
        <v>1</v>
      </c>
      <c r="L874" s="40"/>
      <c r="M874" s="193" t="s">
        <v>1</v>
      </c>
      <c r="N874" s="194" t="s">
        <v>41</v>
      </c>
      <c r="O874" s="72"/>
      <c r="P874" s="195">
        <f t="shared" si="11"/>
        <v>0</v>
      </c>
      <c r="Q874" s="195">
        <v>0</v>
      </c>
      <c r="R874" s="195">
        <f t="shared" si="12"/>
        <v>0</v>
      </c>
      <c r="S874" s="195">
        <v>0</v>
      </c>
      <c r="T874" s="196">
        <f t="shared" si="13"/>
        <v>0</v>
      </c>
      <c r="U874" s="35"/>
      <c r="V874" s="35"/>
      <c r="W874" s="35"/>
      <c r="X874" s="35"/>
      <c r="Y874" s="35"/>
      <c r="Z874" s="35"/>
      <c r="AA874" s="35"/>
      <c r="AB874" s="35"/>
      <c r="AC874" s="35"/>
      <c r="AD874" s="35"/>
      <c r="AE874" s="35"/>
      <c r="AR874" s="197" t="s">
        <v>283</v>
      </c>
      <c r="AT874" s="197" t="s">
        <v>160</v>
      </c>
      <c r="AU874" s="197" t="s">
        <v>85</v>
      </c>
      <c r="AY874" s="18" t="s">
        <v>158</v>
      </c>
      <c r="BE874" s="198">
        <f t="shared" si="14"/>
        <v>0</v>
      </c>
      <c r="BF874" s="198">
        <f t="shared" si="15"/>
        <v>0</v>
      </c>
      <c r="BG874" s="198">
        <f t="shared" si="16"/>
        <v>0</v>
      </c>
      <c r="BH874" s="198">
        <f t="shared" si="17"/>
        <v>0</v>
      </c>
      <c r="BI874" s="198">
        <f t="shared" si="18"/>
        <v>0</v>
      </c>
      <c r="BJ874" s="18" t="s">
        <v>8</v>
      </c>
      <c r="BK874" s="198">
        <f t="shared" si="19"/>
        <v>0</v>
      </c>
      <c r="BL874" s="18" t="s">
        <v>283</v>
      </c>
      <c r="BM874" s="197" t="s">
        <v>7093</v>
      </c>
    </row>
    <row r="875" spans="1:65" s="2" customFormat="1" ht="21.75" customHeight="1">
      <c r="A875" s="35"/>
      <c r="B875" s="36"/>
      <c r="C875" s="187" t="s">
        <v>1334</v>
      </c>
      <c r="D875" s="187" t="s">
        <v>160</v>
      </c>
      <c r="E875" s="188" t="s">
        <v>1428</v>
      </c>
      <c r="F875" s="189" t="s">
        <v>7094</v>
      </c>
      <c r="G875" s="190" t="s">
        <v>309</v>
      </c>
      <c r="H875" s="191">
        <v>60</v>
      </c>
      <c r="I875" s="192"/>
      <c r="J875" s="191">
        <f t="shared" si="10"/>
        <v>0</v>
      </c>
      <c r="K875" s="189" t="s">
        <v>1</v>
      </c>
      <c r="L875" s="40"/>
      <c r="M875" s="193" t="s">
        <v>1</v>
      </c>
      <c r="N875" s="194" t="s">
        <v>41</v>
      </c>
      <c r="O875" s="72"/>
      <c r="P875" s="195">
        <f t="shared" si="11"/>
        <v>0</v>
      </c>
      <c r="Q875" s="195">
        <v>0</v>
      </c>
      <c r="R875" s="195">
        <f t="shared" si="12"/>
        <v>0</v>
      </c>
      <c r="S875" s="195">
        <v>5.7600000000000004E-3</v>
      </c>
      <c r="T875" s="196">
        <f t="shared" si="13"/>
        <v>0.34560000000000002</v>
      </c>
      <c r="U875" s="35"/>
      <c r="V875" s="35"/>
      <c r="W875" s="35"/>
      <c r="X875" s="35"/>
      <c r="Y875" s="35"/>
      <c r="Z875" s="35"/>
      <c r="AA875" s="35"/>
      <c r="AB875" s="35"/>
      <c r="AC875" s="35"/>
      <c r="AD875" s="35"/>
      <c r="AE875" s="35"/>
      <c r="AR875" s="197" t="s">
        <v>283</v>
      </c>
      <c r="AT875" s="197" t="s">
        <v>160</v>
      </c>
      <c r="AU875" s="197" t="s">
        <v>85</v>
      </c>
      <c r="AY875" s="18" t="s">
        <v>158</v>
      </c>
      <c r="BE875" s="198">
        <f t="shared" si="14"/>
        <v>0</v>
      </c>
      <c r="BF875" s="198">
        <f t="shared" si="15"/>
        <v>0</v>
      </c>
      <c r="BG875" s="198">
        <f t="shared" si="16"/>
        <v>0</v>
      </c>
      <c r="BH875" s="198">
        <f t="shared" si="17"/>
        <v>0</v>
      </c>
      <c r="BI875" s="198">
        <f t="shared" si="18"/>
        <v>0</v>
      </c>
      <c r="BJ875" s="18" t="s">
        <v>8</v>
      </c>
      <c r="BK875" s="198">
        <f t="shared" si="19"/>
        <v>0</v>
      </c>
      <c r="BL875" s="18" t="s">
        <v>283</v>
      </c>
      <c r="BM875" s="197" t="s">
        <v>7095</v>
      </c>
    </row>
    <row r="876" spans="1:65" s="2" customFormat="1" ht="24">
      <c r="A876" s="35"/>
      <c r="B876" s="36"/>
      <c r="C876" s="187" t="s">
        <v>1339</v>
      </c>
      <c r="D876" s="187" t="s">
        <v>160</v>
      </c>
      <c r="E876" s="188" t="s">
        <v>1420</v>
      </c>
      <c r="F876" s="189" t="s">
        <v>1421</v>
      </c>
      <c r="G876" s="190" t="s">
        <v>227</v>
      </c>
      <c r="H876" s="191">
        <v>2</v>
      </c>
      <c r="I876" s="192"/>
      <c r="J876" s="191">
        <f t="shared" si="10"/>
        <v>0</v>
      </c>
      <c r="K876" s="189" t="s">
        <v>1</v>
      </c>
      <c r="L876" s="40"/>
      <c r="M876" s="193" t="s">
        <v>1</v>
      </c>
      <c r="N876" s="194" t="s">
        <v>41</v>
      </c>
      <c r="O876" s="72"/>
      <c r="P876" s="195">
        <f t="shared" si="11"/>
        <v>0</v>
      </c>
      <c r="Q876" s="195">
        <v>0</v>
      </c>
      <c r="R876" s="195">
        <f t="shared" si="12"/>
        <v>0</v>
      </c>
      <c r="S876" s="195">
        <v>0</v>
      </c>
      <c r="T876" s="196">
        <f t="shared" si="13"/>
        <v>0</v>
      </c>
      <c r="U876" s="35"/>
      <c r="V876" s="35"/>
      <c r="W876" s="35"/>
      <c r="X876" s="35"/>
      <c r="Y876" s="35"/>
      <c r="Z876" s="35"/>
      <c r="AA876" s="35"/>
      <c r="AB876" s="35"/>
      <c r="AC876" s="35"/>
      <c r="AD876" s="35"/>
      <c r="AE876" s="35"/>
      <c r="AR876" s="197" t="s">
        <v>283</v>
      </c>
      <c r="AT876" s="197" t="s">
        <v>160</v>
      </c>
      <c r="AU876" s="197" t="s">
        <v>85</v>
      </c>
      <c r="AY876" s="18" t="s">
        <v>158</v>
      </c>
      <c r="BE876" s="198">
        <f t="shared" si="14"/>
        <v>0</v>
      </c>
      <c r="BF876" s="198">
        <f t="shared" si="15"/>
        <v>0</v>
      </c>
      <c r="BG876" s="198">
        <f t="shared" si="16"/>
        <v>0</v>
      </c>
      <c r="BH876" s="198">
        <f t="shared" si="17"/>
        <v>0</v>
      </c>
      <c r="BI876" s="198">
        <f t="shared" si="18"/>
        <v>0</v>
      </c>
      <c r="BJ876" s="18" t="s">
        <v>8</v>
      </c>
      <c r="BK876" s="198">
        <f t="shared" si="19"/>
        <v>0</v>
      </c>
      <c r="BL876" s="18" t="s">
        <v>283</v>
      </c>
      <c r="BM876" s="197" t="s">
        <v>7096</v>
      </c>
    </row>
    <row r="877" spans="1:65" s="2" customFormat="1" ht="16.5" customHeight="1">
      <c r="A877" s="35"/>
      <c r="B877" s="36"/>
      <c r="C877" s="187" t="s">
        <v>1344</v>
      </c>
      <c r="D877" s="187" t="s">
        <v>160</v>
      </c>
      <c r="E877" s="188" t="s">
        <v>1424</v>
      </c>
      <c r="F877" s="189" t="s">
        <v>1425</v>
      </c>
      <c r="G877" s="190" t="s">
        <v>309</v>
      </c>
      <c r="H877" s="191">
        <v>65</v>
      </c>
      <c r="I877" s="192"/>
      <c r="J877" s="191">
        <f t="shared" si="10"/>
        <v>0</v>
      </c>
      <c r="K877" s="189" t="s">
        <v>1</v>
      </c>
      <c r="L877" s="40"/>
      <c r="M877" s="193" t="s">
        <v>1</v>
      </c>
      <c r="N877" s="194" t="s">
        <v>41</v>
      </c>
      <c r="O877" s="72"/>
      <c r="P877" s="195">
        <f t="shared" si="11"/>
        <v>0</v>
      </c>
      <c r="Q877" s="195">
        <v>4.0000000000000003E-5</v>
      </c>
      <c r="R877" s="195">
        <f t="shared" si="12"/>
        <v>2.6000000000000003E-3</v>
      </c>
      <c r="S877" s="195">
        <v>2.5400000000000002E-3</v>
      </c>
      <c r="T877" s="196">
        <f t="shared" si="13"/>
        <v>0.1651</v>
      </c>
      <c r="U877" s="35"/>
      <c r="V877" s="35"/>
      <c r="W877" s="35"/>
      <c r="X877" s="35"/>
      <c r="Y877" s="35"/>
      <c r="Z877" s="35"/>
      <c r="AA877" s="35"/>
      <c r="AB877" s="35"/>
      <c r="AC877" s="35"/>
      <c r="AD877" s="35"/>
      <c r="AE877" s="35"/>
      <c r="AR877" s="197" t="s">
        <v>283</v>
      </c>
      <c r="AT877" s="197" t="s">
        <v>160</v>
      </c>
      <c r="AU877" s="197" t="s">
        <v>85</v>
      </c>
      <c r="AY877" s="18" t="s">
        <v>158</v>
      </c>
      <c r="BE877" s="198">
        <f t="shared" si="14"/>
        <v>0</v>
      </c>
      <c r="BF877" s="198">
        <f t="shared" si="15"/>
        <v>0</v>
      </c>
      <c r="BG877" s="198">
        <f t="shared" si="16"/>
        <v>0</v>
      </c>
      <c r="BH877" s="198">
        <f t="shared" si="17"/>
        <v>0</v>
      </c>
      <c r="BI877" s="198">
        <f t="shared" si="18"/>
        <v>0</v>
      </c>
      <c r="BJ877" s="18" t="s">
        <v>8</v>
      </c>
      <c r="BK877" s="198">
        <f t="shared" si="19"/>
        <v>0</v>
      </c>
      <c r="BL877" s="18" t="s">
        <v>283</v>
      </c>
      <c r="BM877" s="197" t="s">
        <v>7097</v>
      </c>
    </row>
    <row r="878" spans="1:65" s="2" customFormat="1" ht="21.75" customHeight="1">
      <c r="A878" s="35"/>
      <c r="B878" s="36"/>
      <c r="C878" s="187" t="s">
        <v>1351</v>
      </c>
      <c r="D878" s="187" t="s">
        <v>160</v>
      </c>
      <c r="E878" s="188" t="s">
        <v>5607</v>
      </c>
      <c r="F878" s="189" t="s">
        <v>5608</v>
      </c>
      <c r="G878" s="190" t="s">
        <v>442</v>
      </c>
      <c r="H878" s="191">
        <v>15</v>
      </c>
      <c r="I878" s="192"/>
      <c r="J878" s="191">
        <f t="shared" si="10"/>
        <v>0</v>
      </c>
      <c r="K878" s="189" t="s">
        <v>1</v>
      </c>
      <c r="L878" s="40"/>
      <c r="M878" s="193" t="s">
        <v>1</v>
      </c>
      <c r="N878" s="194" t="s">
        <v>41</v>
      </c>
      <c r="O878" s="72"/>
      <c r="P878" s="195">
        <f t="shared" si="11"/>
        <v>0</v>
      </c>
      <c r="Q878" s="195">
        <v>1.7000000000000001E-4</v>
      </c>
      <c r="R878" s="195">
        <f t="shared" si="12"/>
        <v>2.5500000000000002E-3</v>
      </c>
      <c r="S878" s="195">
        <v>2.2000000000000001E-3</v>
      </c>
      <c r="T878" s="196">
        <f t="shared" si="13"/>
        <v>3.3000000000000002E-2</v>
      </c>
      <c r="U878" s="35"/>
      <c r="V878" s="35"/>
      <c r="W878" s="35"/>
      <c r="X878" s="35"/>
      <c r="Y878" s="35"/>
      <c r="Z878" s="35"/>
      <c r="AA878" s="35"/>
      <c r="AB878" s="35"/>
      <c r="AC878" s="35"/>
      <c r="AD878" s="35"/>
      <c r="AE878" s="35"/>
      <c r="AR878" s="197" t="s">
        <v>283</v>
      </c>
      <c r="AT878" s="197" t="s">
        <v>160</v>
      </c>
      <c r="AU878" s="197" t="s">
        <v>85</v>
      </c>
      <c r="AY878" s="18" t="s">
        <v>158</v>
      </c>
      <c r="BE878" s="198">
        <f t="shared" si="14"/>
        <v>0</v>
      </c>
      <c r="BF878" s="198">
        <f t="shared" si="15"/>
        <v>0</v>
      </c>
      <c r="BG878" s="198">
        <f t="shared" si="16"/>
        <v>0</v>
      </c>
      <c r="BH878" s="198">
        <f t="shared" si="17"/>
        <v>0</v>
      </c>
      <c r="BI878" s="198">
        <f t="shared" si="18"/>
        <v>0</v>
      </c>
      <c r="BJ878" s="18" t="s">
        <v>8</v>
      </c>
      <c r="BK878" s="198">
        <f t="shared" si="19"/>
        <v>0</v>
      </c>
      <c r="BL878" s="18" t="s">
        <v>283</v>
      </c>
      <c r="BM878" s="197" t="s">
        <v>7098</v>
      </c>
    </row>
    <row r="879" spans="1:65" s="2" customFormat="1" ht="16.5" customHeight="1">
      <c r="A879" s="35"/>
      <c r="B879" s="36"/>
      <c r="C879" s="187" t="s">
        <v>1356</v>
      </c>
      <c r="D879" s="187" t="s">
        <v>160</v>
      </c>
      <c r="E879" s="188" t="s">
        <v>1436</v>
      </c>
      <c r="F879" s="189" t="s">
        <v>1437</v>
      </c>
      <c r="G879" s="190" t="s">
        <v>163</v>
      </c>
      <c r="H879" s="191">
        <v>65</v>
      </c>
      <c r="I879" s="192"/>
      <c r="J879" s="191">
        <f t="shared" si="10"/>
        <v>0</v>
      </c>
      <c r="K879" s="189" t="s">
        <v>1</v>
      </c>
      <c r="L879" s="40"/>
      <c r="M879" s="193" t="s">
        <v>1</v>
      </c>
      <c r="N879" s="194" t="s">
        <v>41</v>
      </c>
      <c r="O879" s="72"/>
      <c r="P879" s="195">
        <f t="shared" si="11"/>
        <v>0</v>
      </c>
      <c r="Q879" s="195">
        <v>0</v>
      </c>
      <c r="R879" s="195">
        <f t="shared" si="12"/>
        <v>0</v>
      </c>
      <c r="S879" s="195">
        <v>2.3800000000000002E-2</v>
      </c>
      <c r="T879" s="196">
        <f t="shared" si="13"/>
        <v>1.5470000000000002</v>
      </c>
      <c r="U879" s="35"/>
      <c r="V879" s="35"/>
      <c r="W879" s="35"/>
      <c r="X879" s="35"/>
      <c r="Y879" s="35"/>
      <c r="Z879" s="35"/>
      <c r="AA879" s="35"/>
      <c r="AB879" s="35"/>
      <c r="AC879" s="35"/>
      <c r="AD879" s="35"/>
      <c r="AE879" s="35"/>
      <c r="AR879" s="197" t="s">
        <v>283</v>
      </c>
      <c r="AT879" s="197" t="s">
        <v>160</v>
      </c>
      <c r="AU879" s="197" t="s">
        <v>85</v>
      </c>
      <c r="AY879" s="18" t="s">
        <v>158</v>
      </c>
      <c r="BE879" s="198">
        <f t="shared" si="14"/>
        <v>0</v>
      </c>
      <c r="BF879" s="198">
        <f t="shared" si="15"/>
        <v>0</v>
      </c>
      <c r="BG879" s="198">
        <f t="shared" si="16"/>
        <v>0</v>
      </c>
      <c r="BH879" s="198">
        <f t="shared" si="17"/>
        <v>0</v>
      </c>
      <c r="BI879" s="198">
        <f t="shared" si="18"/>
        <v>0</v>
      </c>
      <c r="BJ879" s="18" t="s">
        <v>8</v>
      </c>
      <c r="BK879" s="198">
        <f t="shared" si="19"/>
        <v>0</v>
      </c>
      <c r="BL879" s="18" t="s">
        <v>283</v>
      </c>
      <c r="BM879" s="197" t="s">
        <v>7099</v>
      </c>
    </row>
    <row r="880" spans="1:65" s="2" customFormat="1" ht="16.5" customHeight="1">
      <c r="A880" s="35"/>
      <c r="B880" s="36"/>
      <c r="C880" s="187" t="s">
        <v>1363</v>
      </c>
      <c r="D880" s="187" t="s">
        <v>160</v>
      </c>
      <c r="E880" s="188" t="s">
        <v>1460</v>
      </c>
      <c r="F880" s="189" t="s">
        <v>1461</v>
      </c>
      <c r="G880" s="190" t="s">
        <v>1297</v>
      </c>
      <c r="H880" s="191">
        <v>6</v>
      </c>
      <c r="I880" s="192"/>
      <c r="J880" s="191">
        <f t="shared" si="10"/>
        <v>0</v>
      </c>
      <c r="K880" s="189" t="s">
        <v>1</v>
      </c>
      <c r="L880" s="40"/>
      <c r="M880" s="193" t="s">
        <v>1</v>
      </c>
      <c r="N880" s="194" t="s">
        <v>41</v>
      </c>
      <c r="O880" s="72"/>
      <c r="P880" s="195">
        <f t="shared" si="11"/>
        <v>0</v>
      </c>
      <c r="Q880" s="195">
        <v>1.1199999999999999E-3</v>
      </c>
      <c r="R880" s="195">
        <f t="shared" si="12"/>
        <v>6.7199999999999994E-3</v>
      </c>
      <c r="S880" s="195">
        <v>0</v>
      </c>
      <c r="T880" s="196">
        <f t="shared" si="13"/>
        <v>0</v>
      </c>
      <c r="U880" s="35"/>
      <c r="V880" s="35"/>
      <c r="W880" s="35"/>
      <c r="X880" s="35"/>
      <c r="Y880" s="35"/>
      <c r="Z880" s="35"/>
      <c r="AA880" s="35"/>
      <c r="AB880" s="35"/>
      <c r="AC880" s="35"/>
      <c r="AD880" s="35"/>
      <c r="AE880" s="35"/>
      <c r="AR880" s="197" t="s">
        <v>283</v>
      </c>
      <c r="AT880" s="197" t="s">
        <v>160</v>
      </c>
      <c r="AU880" s="197" t="s">
        <v>85</v>
      </c>
      <c r="AY880" s="18" t="s">
        <v>158</v>
      </c>
      <c r="BE880" s="198">
        <f t="shared" si="14"/>
        <v>0</v>
      </c>
      <c r="BF880" s="198">
        <f t="shared" si="15"/>
        <v>0</v>
      </c>
      <c r="BG880" s="198">
        <f t="shared" si="16"/>
        <v>0</v>
      </c>
      <c r="BH880" s="198">
        <f t="shared" si="17"/>
        <v>0</v>
      </c>
      <c r="BI880" s="198">
        <f t="shared" si="18"/>
        <v>0</v>
      </c>
      <c r="BJ880" s="18" t="s">
        <v>8</v>
      </c>
      <c r="BK880" s="198">
        <f t="shared" si="19"/>
        <v>0</v>
      </c>
      <c r="BL880" s="18" t="s">
        <v>283</v>
      </c>
      <c r="BM880" s="197" t="s">
        <v>7100</v>
      </c>
    </row>
    <row r="881" spans="1:65" s="2" customFormat="1" ht="33" customHeight="1">
      <c r="A881" s="35"/>
      <c r="B881" s="36"/>
      <c r="C881" s="187" t="s">
        <v>1367</v>
      </c>
      <c r="D881" s="187" t="s">
        <v>160</v>
      </c>
      <c r="E881" s="188" t="s">
        <v>1472</v>
      </c>
      <c r="F881" s="189" t="s">
        <v>1473</v>
      </c>
      <c r="G881" s="190" t="s">
        <v>1297</v>
      </c>
      <c r="H881" s="191">
        <v>1</v>
      </c>
      <c r="I881" s="192"/>
      <c r="J881" s="191">
        <f t="shared" si="10"/>
        <v>0</v>
      </c>
      <c r="K881" s="189" t="s">
        <v>1</v>
      </c>
      <c r="L881" s="40"/>
      <c r="M881" s="193" t="s">
        <v>1</v>
      </c>
      <c r="N881" s="194" t="s">
        <v>41</v>
      </c>
      <c r="O881" s="72"/>
      <c r="P881" s="195">
        <f t="shared" si="11"/>
        <v>0</v>
      </c>
      <c r="Q881" s="195">
        <v>3.2799999999999999E-3</v>
      </c>
      <c r="R881" s="195">
        <f t="shared" si="12"/>
        <v>3.2799999999999999E-3</v>
      </c>
      <c r="S881" s="195">
        <v>0</v>
      </c>
      <c r="T881" s="196">
        <f t="shared" si="13"/>
        <v>0</v>
      </c>
      <c r="U881" s="35"/>
      <c r="V881" s="35"/>
      <c r="W881" s="35"/>
      <c r="X881" s="35"/>
      <c r="Y881" s="35"/>
      <c r="Z881" s="35"/>
      <c r="AA881" s="35"/>
      <c r="AB881" s="35"/>
      <c r="AC881" s="35"/>
      <c r="AD881" s="35"/>
      <c r="AE881" s="35"/>
      <c r="AR881" s="197" t="s">
        <v>283</v>
      </c>
      <c r="AT881" s="197" t="s">
        <v>160</v>
      </c>
      <c r="AU881" s="197" t="s">
        <v>85</v>
      </c>
      <c r="AY881" s="18" t="s">
        <v>158</v>
      </c>
      <c r="BE881" s="198">
        <f t="shared" si="14"/>
        <v>0</v>
      </c>
      <c r="BF881" s="198">
        <f t="shared" si="15"/>
        <v>0</v>
      </c>
      <c r="BG881" s="198">
        <f t="shared" si="16"/>
        <v>0</v>
      </c>
      <c r="BH881" s="198">
        <f t="shared" si="17"/>
        <v>0</v>
      </c>
      <c r="BI881" s="198">
        <f t="shared" si="18"/>
        <v>0</v>
      </c>
      <c r="BJ881" s="18" t="s">
        <v>8</v>
      </c>
      <c r="BK881" s="198">
        <f t="shared" si="19"/>
        <v>0</v>
      </c>
      <c r="BL881" s="18" t="s">
        <v>283</v>
      </c>
      <c r="BM881" s="197" t="s">
        <v>7101</v>
      </c>
    </row>
    <row r="882" spans="1:65" s="2" customFormat="1" ht="16.5" customHeight="1">
      <c r="A882" s="35"/>
      <c r="B882" s="36"/>
      <c r="C882" s="187" t="s">
        <v>1371</v>
      </c>
      <c r="D882" s="187" t="s">
        <v>160</v>
      </c>
      <c r="E882" s="188" t="s">
        <v>1548</v>
      </c>
      <c r="F882" s="189" t="s">
        <v>5616</v>
      </c>
      <c r="G882" s="190" t="s">
        <v>442</v>
      </c>
      <c r="H882" s="191">
        <v>2</v>
      </c>
      <c r="I882" s="192"/>
      <c r="J882" s="191">
        <f t="shared" si="10"/>
        <v>0</v>
      </c>
      <c r="K882" s="189" t="s">
        <v>1</v>
      </c>
      <c r="L882" s="40"/>
      <c r="M882" s="193" t="s">
        <v>1</v>
      </c>
      <c r="N882" s="194" t="s">
        <v>41</v>
      </c>
      <c r="O882" s="72"/>
      <c r="P882" s="195">
        <f t="shared" si="11"/>
        <v>0</v>
      </c>
      <c r="Q882" s="195">
        <v>0</v>
      </c>
      <c r="R882" s="195">
        <f t="shared" si="12"/>
        <v>0</v>
      </c>
      <c r="S882" s="195">
        <v>0</v>
      </c>
      <c r="T882" s="196">
        <f t="shared" si="13"/>
        <v>0</v>
      </c>
      <c r="U882" s="35"/>
      <c r="V882" s="35"/>
      <c r="W882" s="35"/>
      <c r="X882" s="35"/>
      <c r="Y882" s="35"/>
      <c r="Z882" s="35"/>
      <c r="AA882" s="35"/>
      <c r="AB882" s="35"/>
      <c r="AC882" s="35"/>
      <c r="AD882" s="35"/>
      <c r="AE882" s="35"/>
      <c r="AR882" s="197" t="s">
        <v>283</v>
      </c>
      <c r="AT882" s="197" t="s">
        <v>160</v>
      </c>
      <c r="AU882" s="197" t="s">
        <v>85</v>
      </c>
      <c r="AY882" s="18" t="s">
        <v>158</v>
      </c>
      <c r="BE882" s="198">
        <f t="shared" si="14"/>
        <v>0</v>
      </c>
      <c r="BF882" s="198">
        <f t="shared" si="15"/>
        <v>0</v>
      </c>
      <c r="BG882" s="198">
        <f t="shared" si="16"/>
        <v>0</v>
      </c>
      <c r="BH882" s="198">
        <f t="shared" si="17"/>
        <v>0</v>
      </c>
      <c r="BI882" s="198">
        <f t="shared" si="18"/>
        <v>0</v>
      </c>
      <c r="BJ882" s="18" t="s">
        <v>8</v>
      </c>
      <c r="BK882" s="198">
        <f t="shared" si="19"/>
        <v>0</v>
      </c>
      <c r="BL882" s="18" t="s">
        <v>283</v>
      </c>
      <c r="BM882" s="197" t="s">
        <v>7102</v>
      </c>
    </row>
    <row r="883" spans="1:65" s="2" customFormat="1" ht="21.75" customHeight="1">
      <c r="A883" s="35"/>
      <c r="B883" s="36"/>
      <c r="C883" s="187" t="s">
        <v>1375</v>
      </c>
      <c r="D883" s="187" t="s">
        <v>160</v>
      </c>
      <c r="E883" s="188" t="s">
        <v>1508</v>
      </c>
      <c r="F883" s="189" t="s">
        <v>1509</v>
      </c>
      <c r="G883" s="190" t="s">
        <v>442</v>
      </c>
      <c r="H883" s="191">
        <v>2</v>
      </c>
      <c r="I883" s="192"/>
      <c r="J883" s="191">
        <f t="shared" si="10"/>
        <v>0</v>
      </c>
      <c r="K883" s="189" t="s">
        <v>1</v>
      </c>
      <c r="L883" s="40"/>
      <c r="M883" s="193" t="s">
        <v>1</v>
      </c>
      <c r="N883" s="194" t="s">
        <v>41</v>
      </c>
      <c r="O883" s="72"/>
      <c r="P883" s="195">
        <f t="shared" si="11"/>
        <v>0</v>
      </c>
      <c r="Q883" s="195">
        <v>1.6299999999999999E-3</v>
      </c>
      <c r="R883" s="195">
        <f t="shared" si="12"/>
        <v>3.2599999999999999E-3</v>
      </c>
      <c r="S883" s="195">
        <v>0</v>
      </c>
      <c r="T883" s="196">
        <f t="shared" si="13"/>
        <v>0</v>
      </c>
      <c r="U883" s="35"/>
      <c r="V883" s="35"/>
      <c r="W883" s="35"/>
      <c r="X883" s="35"/>
      <c r="Y883" s="35"/>
      <c r="Z883" s="35"/>
      <c r="AA883" s="35"/>
      <c r="AB883" s="35"/>
      <c r="AC883" s="35"/>
      <c r="AD883" s="35"/>
      <c r="AE883" s="35"/>
      <c r="AR883" s="197" t="s">
        <v>283</v>
      </c>
      <c r="AT883" s="197" t="s">
        <v>160</v>
      </c>
      <c r="AU883" s="197" t="s">
        <v>85</v>
      </c>
      <c r="AY883" s="18" t="s">
        <v>158</v>
      </c>
      <c r="BE883" s="198">
        <f t="shared" si="14"/>
        <v>0</v>
      </c>
      <c r="BF883" s="198">
        <f t="shared" si="15"/>
        <v>0</v>
      </c>
      <c r="BG883" s="198">
        <f t="shared" si="16"/>
        <v>0</v>
      </c>
      <c r="BH883" s="198">
        <f t="shared" si="17"/>
        <v>0</v>
      </c>
      <c r="BI883" s="198">
        <f t="shared" si="18"/>
        <v>0</v>
      </c>
      <c r="BJ883" s="18" t="s">
        <v>8</v>
      </c>
      <c r="BK883" s="198">
        <f t="shared" si="19"/>
        <v>0</v>
      </c>
      <c r="BL883" s="18" t="s">
        <v>283</v>
      </c>
      <c r="BM883" s="197" t="s">
        <v>7103</v>
      </c>
    </row>
    <row r="884" spans="1:65" s="2" customFormat="1" ht="16.5" customHeight="1">
      <c r="A884" s="35"/>
      <c r="B884" s="36"/>
      <c r="C884" s="187" t="s">
        <v>1379</v>
      </c>
      <c r="D884" s="187" t="s">
        <v>160</v>
      </c>
      <c r="E884" s="188" t="s">
        <v>1524</v>
      </c>
      <c r="F884" s="189" t="s">
        <v>1525</v>
      </c>
      <c r="G884" s="190" t="s">
        <v>309</v>
      </c>
      <c r="H884" s="191">
        <v>131</v>
      </c>
      <c r="I884" s="192"/>
      <c r="J884" s="191">
        <f t="shared" si="10"/>
        <v>0</v>
      </c>
      <c r="K884" s="189" t="s">
        <v>1</v>
      </c>
      <c r="L884" s="40"/>
      <c r="M884" s="193" t="s">
        <v>1</v>
      </c>
      <c r="N884" s="194" t="s">
        <v>41</v>
      </c>
      <c r="O884" s="72"/>
      <c r="P884" s="195">
        <f t="shared" si="11"/>
        <v>0</v>
      </c>
      <c r="Q884" s="195">
        <v>4.4999999999999999E-4</v>
      </c>
      <c r="R884" s="195">
        <f t="shared" si="12"/>
        <v>5.8949999999999995E-2</v>
      </c>
      <c r="S884" s="195">
        <v>0</v>
      </c>
      <c r="T884" s="196">
        <f t="shared" si="13"/>
        <v>0</v>
      </c>
      <c r="U884" s="35"/>
      <c r="V884" s="35"/>
      <c r="W884" s="35"/>
      <c r="X884" s="35"/>
      <c r="Y884" s="35"/>
      <c r="Z884" s="35"/>
      <c r="AA884" s="35"/>
      <c r="AB884" s="35"/>
      <c r="AC884" s="35"/>
      <c r="AD884" s="35"/>
      <c r="AE884" s="35"/>
      <c r="AR884" s="197" t="s">
        <v>283</v>
      </c>
      <c r="AT884" s="197" t="s">
        <v>160</v>
      </c>
      <c r="AU884" s="197" t="s">
        <v>85</v>
      </c>
      <c r="AY884" s="18" t="s">
        <v>158</v>
      </c>
      <c r="BE884" s="198">
        <f t="shared" si="14"/>
        <v>0</v>
      </c>
      <c r="BF884" s="198">
        <f t="shared" si="15"/>
        <v>0</v>
      </c>
      <c r="BG884" s="198">
        <f t="shared" si="16"/>
        <v>0</v>
      </c>
      <c r="BH884" s="198">
        <f t="shared" si="17"/>
        <v>0</v>
      </c>
      <c r="BI884" s="198">
        <f t="shared" si="18"/>
        <v>0</v>
      </c>
      <c r="BJ884" s="18" t="s">
        <v>8</v>
      </c>
      <c r="BK884" s="198">
        <f t="shared" si="19"/>
        <v>0</v>
      </c>
      <c r="BL884" s="18" t="s">
        <v>283</v>
      </c>
      <c r="BM884" s="197" t="s">
        <v>7104</v>
      </c>
    </row>
    <row r="885" spans="1:65" s="2" customFormat="1" ht="16.5" customHeight="1">
      <c r="A885" s="35"/>
      <c r="B885" s="36"/>
      <c r="C885" s="187" t="s">
        <v>1383</v>
      </c>
      <c r="D885" s="187" t="s">
        <v>160</v>
      </c>
      <c r="E885" s="188" t="s">
        <v>1528</v>
      </c>
      <c r="F885" s="189" t="s">
        <v>1529</v>
      </c>
      <c r="G885" s="190" t="s">
        <v>309</v>
      </c>
      <c r="H885" s="191">
        <v>77</v>
      </c>
      <c r="I885" s="192"/>
      <c r="J885" s="191">
        <f t="shared" si="10"/>
        <v>0</v>
      </c>
      <c r="K885" s="189" t="s">
        <v>1</v>
      </c>
      <c r="L885" s="40"/>
      <c r="M885" s="193" t="s">
        <v>1</v>
      </c>
      <c r="N885" s="194" t="s">
        <v>41</v>
      </c>
      <c r="O885" s="72"/>
      <c r="P885" s="195">
        <f t="shared" si="11"/>
        <v>0</v>
      </c>
      <c r="Q885" s="195">
        <v>5.5000000000000003E-4</v>
      </c>
      <c r="R885" s="195">
        <f t="shared" si="12"/>
        <v>4.2350000000000006E-2</v>
      </c>
      <c r="S885" s="195">
        <v>0</v>
      </c>
      <c r="T885" s="196">
        <f t="shared" si="13"/>
        <v>0</v>
      </c>
      <c r="U885" s="35"/>
      <c r="V885" s="35"/>
      <c r="W885" s="35"/>
      <c r="X885" s="35"/>
      <c r="Y885" s="35"/>
      <c r="Z885" s="35"/>
      <c r="AA885" s="35"/>
      <c r="AB885" s="35"/>
      <c r="AC885" s="35"/>
      <c r="AD885" s="35"/>
      <c r="AE885" s="35"/>
      <c r="AR885" s="197" t="s">
        <v>283</v>
      </c>
      <c r="AT885" s="197" t="s">
        <v>160</v>
      </c>
      <c r="AU885" s="197" t="s">
        <v>85</v>
      </c>
      <c r="AY885" s="18" t="s">
        <v>158</v>
      </c>
      <c r="BE885" s="198">
        <f t="shared" si="14"/>
        <v>0</v>
      </c>
      <c r="BF885" s="198">
        <f t="shared" si="15"/>
        <v>0</v>
      </c>
      <c r="BG885" s="198">
        <f t="shared" si="16"/>
        <v>0</v>
      </c>
      <c r="BH885" s="198">
        <f t="shared" si="17"/>
        <v>0</v>
      </c>
      <c r="BI885" s="198">
        <f t="shared" si="18"/>
        <v>0</v>
      </c>
      <c r="BJ885" s="18" t="s">
        <v>8</v>
      </c>
      <c r="BK885" s="198">
        <f t="shared" si="19"/>
        <v>0</v>
      </c>
      <c r="BL885" s="18" t="s">
        <v>283</v>
      </c>
      <c r="BM885" s="197" t="s">
        <v>7105</v>
      </c>
    </row>
    <row r="886" spans="1:65" s="2" customFormat="1" ht="16.5" customHeight="1">
      <c r="A886" s="35"/>
      <c r="B886" s="36"/>
      <c r="C886" s="187" t="s">
        <v>1387</v>
      </c>
      <c r="D886" s="187" t="s">
        <v>160</v>
      </c>
      <c r="E886" s="188" t="s">
        <v>1532</v>
      </c>
      <c r="F886" s="189" t="s">
        <v>1533</v>
      </c>
      <c r="G886" s="190" t="s">
        <v>309</v>
      </c>
      <c r="H886" s="191">
        <v>20</v>
      </c>
      <c r="I886" s="192"/>
      <c r="J886" s="191">
        <f t="shared" si="10"/>
        <v>0</v>
      </c>
      <c r="K886" s="189" t="s">
        <v>1</v>
      </c>
      <c r="L886" s="40"/>
      <c r="M886" s="193" t="s">
        <v>1</v>
      </c>
      <c r="N886" s="194" t="s">
        <v>41</v>
      </c>
      <c r="O886" s="72"/>
      <c r="P886" s="195">
        <f t="shared" si="11"/>
        <v>0</v>
      </c>
      <c r="Q886" s="195">
        <v>6.7000000000000002E-4</v>
      </c>
      <c r="R886" s="195">
        <f t="shared" si="12"/>
        <v>1.34E-2</v>
      </c>
      <c r="S886" s="195">
        <v>0</v>
      </c>
      <c r="T886" s="196">
        <f t="shared" si="13"/>
        <v>0</v>
      </c>
      <c r="U886" s="35"/>
      <c r="V886" s="35"/>
      <c r="W886" s="35"/>
      <c r="X886" s="35"/>
      <c r="Y886" s="35"/>
      <c r="Z886" s="35"/>
      <c r="AA886" s="35"/>
      <c r="AB886" s="35"/>
      <c r="AC886" s="35"/>
      <c r="AD886" s="35"/>
      <c r="AE886" s="35"/>
      <c r="AR886" s="197" t="s">
        <v>283</v>
      </c>
      <c r="AT886" s="197" t="s">
        <v>160</v>
      </c>
      <c r="AU886" s="197" t="s">
        <v>85</v>
      </c>
      <c r="AY886" s="18" t="s">
        <v>158</v>
      </c>
      <c r="BE886" s="198">
        <f t="shared" si="14"/>
        <v>0</v>
      </c>
      <c r="BF886" s="198">
        <f t="shared" si="15"/>
        <v>0</v>
      </c>
      <c r="BG886" s="198">
        <f t="shared" si="16"/>
        <v>0</v>
      </c>
      <c r="BH886" s="198">
        <f t="shared" si="17"/>
        <v>0</v>
      </c>
      <c r="BI886" s="198">
        <f t="shared" si="18"/>
        <v>0</v>
      </c>
      <c r="BJ886" s="18" t="s">
        <v>8</v>
      </c>
      <c r="BK886" s="198">
        <f t="shared" si="19"/>
        <v>0</v>
      </c>
      <c r="BL886" s="18" t="s">
        <v>283</v>
      </c>
      <c r="BM886" s="197" t="s">
        <v>7106</v>
      </c>
    </row>
    <row r="887" spans="1:65" s="2" customFormat="1" ht="21.75" customHeight="1">
      <c r="A887" s="35"/>
      <c r="B887" s="36"/>
      <c r="C887" s="187" t="s">
        <v>1391</v>
      </c>
      <c r="D887" s="187" t="s">
        <v>160</v>
      </c>
      <c r="E887" s="188" t="s">
        <v>5632</v>
      </c>
      <c r="F887" s="189" t="s">
        <v>5633</v>
      </c>
      <c r="G887" s="190" t="s">
        <v>309</v>
      </c>
      <c r="H887" s="191">
        <v>77</v>
      </c>
      <c r="I887" s="192"/>
      <c r="J887" s="191">
        <f t="shared" si="10"/>
        <v>0</v>
      </c>
      <c r="K887" s="189" t="s">
        <v>1</v>
      </c>
      <c r="L887" s="40"/>
      <c r="M887" s="193" t="s">
        <v>1</v>
      </c>
      <c r="N887" s="194" t="s">
        <v>41</v>
      </c>
      <c r="O887" s="72"/>
      <c r="P887" s="195">
        <f t="shared" si="11"/>
        <v>0</v>
      </c>
      <c r="Q887" s="195">
        <v>1.25E-3</v>
      </c>
      <c r="R887" s="195">
        <f t="shared" si="12"/>
        <v>9.6250000000000002E-2</v>
      </c>
      <c r="S887" s="195">
        <v>0</v>
      </c>
      <c r="T887" s="196">
        <f t="shared" si="13"/>
        <v>0</v>
      </c>
      <c r="U887" s="35"/>
      <c r="V887" s="35"/>
      <c r="W887" s="35"/>
      <c r="X887" s="35"/>
      <c r="Y887" s="35"/>
      <c r="Z887" s="35"/>
      <c r="AA887" s="35"/>
      <c r="AB887" s="35"/>
      <c r="AC887" s="35"/>
      <c r="AD887" s="35"/>
      <c r="AE887" s="35"/>
      <c r="AR887" s="197" t="s">
        <v>283</v>
      </c>
      <c r="AT887" s="197" t="s">
        <v>160</v>
      </c>
      <c r="AU887" s="197" t="s">
        <v>85</v>
      </c>
      <c r="AY887" s="18" t="s">
        <v>158</v>
      </c>
      <c r="BE887" s="198">
        <f t="shared" si="14"/>
        <v>0</v>
      </c>
      <c r="BF887" s="198">
        <f t="shared" si="15"/>
        <v>0</v>
      </c>
      <c r="BG887" s="198">
        <f t="shared" si="16"/>
        <v>0</v>
      </c>
      <c r="BH887" s="198">
        <f t="shared" si="17"/>
        <v>0</v>
      </c>
      <c r="BI887" s="198">
        <f t="shared" si="18"/>
        <v>0</v>
      </c>
      <c r="BJ887" s="18" t="s">
        <v>8</v>
      </c>
      <c r="BK887" s="198">
        <f t="shared" si="19"/>
        <v>0</v>
      </c>
      <c r="BL887" s="18" t="s">
        <v>283</v>
      </c>
      <c r="BM887" s="197" t="s">
        <v>7107</v>
      </c>
    </row>
    <row r="888" spans="1:65" s="2" customFormat="1" ht="21.75" customHeight="1">
      <c r="A888" s="35"/>
      <c r="B888" s="36"/>
      <c r="C888" s="187" t="s">
        <v>1395</v>
      </c>
      <c r="D888" s="187" t="s">
        <v>160</v>
      </c>
      <c r="E888" s="188" t="s">
        <v>5635</v>
      </c>
      <c r="F888" s="189" t="s">
        <v>5636</v>
      </c>
      <c r="G888" s="190" t="s">
        <v>309</v>
      </c>
      <c r="H888" s="191">
        <v>60</v>
      </c>
      <c r="I888" s="192"/>
      <c r="J888" s="191">
        <f t="shared" si="10"/>
        <v>0</v>
      </c>
      <c r="K888" s="189" t="s">
        <v>1</v>
      </c>
      <c r="L888" s="40"/>
      <c r="M888" s="193" t="s">
        <v>1</v>
      </c>
      <c r="N888" s="194" t="s">
        <v>41</v>
      </c>
      <c r="O888" s="72"/>
      <c r="P888" s="195">
        <f t="shared" si="11"/>
        <v>0</v>
      </c>
      <c r="Q888" s="195">
        <v>1.6199999999999999E-3</v>
      </c>
      <c r="R888" s="195">
        <f t="shared" si="12"/>
        <v>9.7199999999999995E-2</v>
      </c>
      <c r="S888" s="195">
        <v>0</v>
      </c>
      <c r="T888" s="196">
        <f t="shared" si="13"/>
        <v>0</v>
      </c>
      <c r="U888" s="35"/>
      <c r="V888" s="35"/>
      <c r="W888" s="35"/>
      <c r="X888" s="35"/>
      <c r="Y888" s="35"/>
      <c r="Z888" s="35"/>
      <c r="AA888" s="35"/>
      <c r="AB888" s="35"/>
      <c r="AC888" s="35"/>
      <c r="AD888" s="35"/>
      <c r="AE888" s="35"/>
      <c r="AR888" s="197" t="s">
        <v>283</v>
      </c>
      <c r="AT888" s="197" t="s">
        <v>160</v>
      </c>
      <c r="AU888" s="197" t="s">
        <v>85</v>
      </c>
      <c r="AY888" s="18" t="s">
        <v>158</v>
      </c>
      <c r="BE888" s="198">
        <f t="shared" si="14"/>
        <v>0</v>
      </c>
      <c r="BF888" s="198">
        <f t="shared" si="15"/>
        <v>0</v>
      </c>
      <c r="BG888" s="198">
        <f t="shared" si="16"/>
        <v>0</v>
      </c>
      <c r="BH888" s="198">
        <f t="shared" si="17"/>
        <v>0</v>
      </c>
      <c r="BI888" s="198">
        <f t="shared" si="18"/>
        <v>0</v>
      </c>
      <c r="BJ888" s="18" t="s">
        <v>8</v>
      </c>
      <c r="BK888" s="198">
        <f t="shared" si="19"/>
        <v>0</v>
      </c>
      <c r="BL888" s="18" t="s">
        <v>283</v>
      </c>
      <c r="BM888" s="197" t="s">
        <v>7108</v>
      </c>
    </row>
    <row r="889" spans="1:65" s="2" customFormat="1" ht="16.5" customHeight="1">
      <c r="A889" s="35"/>
      <c r="B889" s="36"/>
      <c r="C889" s="187" t="s">
        <v>1399</v>
      </c>
      <c r="D889" s="187" t="s">
        <v>160</v>
      </c>
      <c r="E889" s="188" t="s">
        <v>1536</v>
      </c>
      <c r="F889" s="189" t="s">
        <v>1537</v>
      </c>
      <c r="G889" s="190" t="s">
        <v>309</v>
      </c>
      <c r="H889" s="191">
        <v>365</v>
      </c>
      <c r="I889" s="192"/>
      <c r="J889" s="191">
        <f t="shared" si="10"/>
        <v>0</v>
      </c>
      <c r="K889" s="189" t="s">
        <v>1</v>
      </c>
      <c r="L889" s="40"/>
      <c r="M889" s="193" t="s">
        <v>1</v>
      </c>
      <c r="N889" s="194" t="s">
        <v>41</v>
      </c>
      <c r="O889" s="72"/>
      <c r="P889" s="195">
        <f t="shared" si="11"/>
        <v>0</v>
      </c>
      <c r="Q889" s="195">
        <v>0</v>
      </c>
      <c r="R889" s="195">
        <f t="shared" si="12"/>
        <v>0</v>
      </c>
      <c r="S889" s="195">
        <v>0</v>
      </c>
      <c r="T889" s="196">
        <f t="shared" si="13"/>
        <v>0</v>
      </c>
      <c r="U889" s="35"/>
      <c r="V889" s="35"/>
      <c r="W889" s="35"/>
      <c r="X889" s="35"/>
      <c r="Y889" s="35"/>
      <c r="Z889" s="35"/>
      <c r="AA889" s="35"/>
      <c r="AB889" s="35"/>
      <c r="AC889" s="35"/>
      <c r="AD889" s="35"/>
      <c r="AE889" s="35"/>
      <c r="AR889" s="197" t="s">
        <v>283</v>
      </c>
      <c r="AT889" s="197" t="s">
        <v>160</v>
      </c>
      <c r="AU889" s="197" t="s">
        <v>85</v>
      </c>
      <c r="AY889" s="18" t="s">
        <v>158</v>
      </c>
      <c r="BE889" s="198">
        <f t="shared" si="14"/>
        <v>0</v>
      </c>
      <c r="BF889" s="198">
        <f t="shared" si="15"/>
        <v>0</v>
      </c>
      <c r="BG889" s="198">
        <f t="shared" si="16"/>
        <v>0</v>
      </c>
      <c r="BH889" s="198">
        <f t="shared" si="17"/>
        <v>0</v>
      </c>
      <c r="BI889" s="198">
        <f t="shared" si="18"/>
        <v>0</v>
      </c>
      <c r="BJ889" s="18" t="s">
        <v>8</v>
      </c>
      <c r="BK889" s="198">
        <f t="shared" si="19"/>
        <v>0</v>
      </c>
      <c r="BL889" s="18" t="s">
        <v>283</v>
      </c>
      <c r="BM889" s="197" t="s">
        <v>7109</v>
      </c>
    </row>
    <row r="890" spans="1:65" s="2" customFormat="1" ht="24">
      <c r="A890" s="35"/>
      <c r="B890" s="36"/>
      <c r="C890" s="187" t="s">
        <v>1403</v>
      </c>
      <c r="D890" s="187" t="s">
        <v>160</v>
      </c>
      <c r="E890" s="188" t="s">
        <v>1540</v>
      </c>
      <c r="F890" s="189" t="s">
        <v>1541</v>
      </c>
      <c r="G890" s="190" t="s">
        <v>227</v>
      </c>
      <c r="H890" s="191">
        <v>0.31</v>
      </c>
      <c r="I890" s="192"/>
      <c r="J890" s="191">
        <f t="shared" si="10"/>
        <v>0</v>
      </c>
      <c r="K890" s="189" t="s">
        <v>1</v>
      </c>
      <c r="L890" s="40"/>
      <c r="M890" s="193" t="s">
        <v>1</v>
      </c>
      <c r="N890" s="194" t="s">
        <v>41</v>
      </c>
      <c r="O890" s="72"/>
      <c r="P890" s="195">
        <f t="shared" si="11"/>
        <v>0</v>
      </c>
      <c r="Q890" s="195">
        <v>0</v>
      </c>
      <c r="R890" s="195">
        <f t="shared" si="12"/>
        <v>0</v>
      </c>
      <c r="S890" s="195">
        <v>0</v>
      </c>
      <c r="T890" s="196">
        <f t="shared" si="13"/>
        <v>0</v>
      </c>
      <c r="U890" s="35"/>
      <c r="V890" s="35"/>
      <c r="W890" s="35"/>
      <c r="X890" s="35"/>
      <c r="Y890" s="35"/>
      <c r="Z890" s="35"/>
      <c r="AA890" s="35"/>
      <c r="AB890" s="35"/>
      <c r="AC890" s="35"/>
      <c r="AD890" s="35"/>
      <c r="AE890" s="35"/>
      <c r="AR890" s="197" t="s">
        <v>283</v>
      </c>
      <c r="AT890" s="197" t="s">
        <v>160</v>
      </c>
      <c r="AU890" s="197" t="s">
        <v>85</v>
      </c>
      <c r="AY890" s="18" t="s">
        <v>158</v>
      </c>
      <c r="BE890" s="198">
        <f t="shared" si="14"/>
        <v>0</v>
      </c>
      <c r="BF890" s="198">
        <f t="shared" si="15"/>
        <v>0</v>
      </c>
      <c r="BG890" s="198">
        <f t="shared" si="16"/>
        <v>0</v>
      </c>
      <c r="BH890" s="198">
        <f t="shared" si="17"/>
        <v>0</v>
      </c>
      <c r="BI890" s="198">
        <f t="shared" si="18"/>
        <v>0</v>
      </c>
      <c r="BJ890" s="18" t="s">
        <v>8</v>
      </c>
      <c r="BK890" s="198">
        <f t="shared" si="19"/>
        <v>0</v>
      </c>
      <c r="BL890" s="18" t="s">
        <v>283</v>
      </c>
      <c r="BM890" s="197" t="s">
        <v>7110</v>
      </c>
    </row>
    <row r="891" spans="1:65" s="2" customFormat="1" ht="24">
      <c r="A891" s="35"/>
      <c r="B891" s="36"/>
      <c r="C891" s="187" t="s">
        <v>1407</v>
      </c>
      <c r="D891" s="187" t="s">
        <v>160</v>
      </c>
      <c r="E891" s="188" t="s">
        <v>1552</v>
      </c>
      <c r="F891" s="189" t="s">
        <v>5639</v>
      </c>
      <c r="G891" s="190" t="s">
        <v>442</v>
      </c>
      <c r="H891" s="191">
        <v>2</v>
      </c>
      <c r="I891" s="192"/>
      <c r="J891" s="191">
        <f t="shared" si="10"/>
        <v>0</v>
      </c>
      <c r="K891" s="189" t="s">
        <v>1</v>
      </c>
      <c r="L891" s="40"/>
      <c r="M891" s="193" t="s">
        <v>1</v>
      </c>
      <c r="N891" s="194" t="s">
        <v>41</v>
      </c>
      <c r="O891" s="72"/>
      <c r="P891" s="195">
        <f t="shared" si="11"/>
        <v>0</v>
      </c>
      <c r="Q891" s="195">
        <v>6.0000000000000002E-5</v>
      </c>
      <c r="R891" s="195">
        <f t="shared" si="12"/>
        <v>1.2E-4</v>
      </c>
      <c r="S891" s="195">
        <v>0</v>
      </c>
      <c r="T891" s="196">
        <f t="shared" si="13"/>
        <v>0</v>
      </c>
      <c r="U891" s="35"/>
      <c r="V891" s="35"/>
      <c r="W891" s="35"/>
      <c r="X891" s="35"/>
      <c r="Y891" s="35"/>
      <c r="Z891" s="35"/>
      <c r="AA891" s="35"/>
      <c r="AB891" s="35"/>
      <c r="AC891" s="35"/>
      <c r="AD891" s="35"/>
      <c r="AE891" s="35"/>
      <c r="AR891" s="197" t="s">
        <v>283</v>
      </c>
      <c r="AT891" s="197" t="s">
        <v>160</v>
      </c>
      <c r="AU891" s="197" t="s">
        <v>85</v>
      </c>
      <c r="AY891" s="18" t="s">
        <v>158</v>
      </c>
      <c r="BE891" s="198">
        <f t="shared" si="14"/>
        <v>0</v>
      </c>
      <c r="BF891" s="198">
        <f t="shared" si="15"/>
        <v>0</v>
      </c>
      <c r="BG891" s="198">
        <f t="shared" si="16"/>
        <v>0</v>
      </c>
      <c r="BH891" s="198">
        <f t="shared" si="17"/>
        <v>0</v>
      </c>
      <c r="BI891" s="198">
        <f t="shared" si="18"/>
        <v>0</v>
      </c>
      <c r="BJ891" s="18" t="s">
        <v>8</v>
      </c>
      <c r="BK891" s="198">
        <f t="shared" si="19"/>
        <v>0</v>
      </c>
      <c r="BL891" s="18" t="s">
        <v>283</v>
      </c>
      <c r="BM891" s="197" t="s">
        <v>7111</v>
      </c>
    </row>
    <row r="892" spans="1:65" s="2" customFormat="1" ht="24">
      <c r="A892" s="35"/>
      <c r="B892" s="36"/>
      <c r="C892" s="187" t="s">
        <v>1411</v>
      </c>
      <c r="D892" s="187" t="s">
        <v>160</v>
      </c>
      <c r="E892" s="188" t="s">
        <v>5642</v>
      </c>
      <c r="F892" s="189" t="s">
        <v>5643</v>
      </c>
      <c r="G892" s="190" t="s">
        <v>442</v>
      </c>
      <c r="H892" s="191">
        <v>4</v>
      </c>
      <c r="I892" s="192"/>
      <c r="J892" s="191">
        <f t="shared" si="10"/>
        <v>0</v>
      </c>
      <c r="K892" s="189" t="s">
        <v>1</v>
      </c>
      <c r="L892" s="40"/>
      <c r="M892" s="193" t="s">
        <v>1</v>
      </c>
      <c r="N892" s="194" t="s">
        <v>41</v>
      </c>
      <c r="O892" s="72"/>
      <c r="P892" s="195">
        <f t="shared" si="11"/>
        <v>0</v>
      </c>
      <c r="Q892" s="195">
        <v>1.3999999999999999E-4</v>
      </c>
      <c r="R892" s="195">
        <f t="shared" si="12"/>
        <v>5.5999999999999995E-4</v>
      </c>
      <c r="S892" s="195">
        <v>0</v>
      </c>
      <c r="T892" s="196">
        <f t="shared" si="13"/>
        <v>0</v>
      </c>
      <c r="U892" s="35"/>
      <c r="V892" s="35"/>
      <c r="W892" s="35"/>
      <c r="X892" s="35"/>
      <c r="Y892" s="35"/>
      <c r="Z892" s="35"/>
      <c r="AA892" s="35"/>
      <c r="AB892" s="35"/>
      <c r="AC892" s="35"/>
      <c r="AD892" s="35"/>
      <c r="AE892" s="35"/>
      <c r="AR892" s="197" t="s">
        <v>283</v>
      </c>
      <c r="AT892" s="197" t="s">
        <v>160</v>
      </c>
      <c r="AU892" s="197" t="s">
        <v>85</v>
      </c>
      <c r="AY892" s="18" t="s">
        <v>158</v>
      </c>
      <c r="BE892" s="198">
        <f t="shared" si="14"/>
        <v>0</v>
      </c>
      <c r="BF892" s="198">
        <f t="shared" si="15"/>
        <v>0</v>
      </c>
      <c r="BG892" s="198">
        <f t="shared" si="16"/>
        <v>0</v>
      </c>
      <c r="BH892" s="198">
        <f t="shared" si="17"/>
        <v>0</v>
      </c>
      <c r="BI892" s="198">
        <f t="shared" si="18"/>
        <v>0</v>
      </c>
      <c r="BJ892" s="18" t="s">
        <v>8</v>
      </c>
      <c r="BK892" s="198">
        <f t="shared" si="19"/>
        <v>0</v>
      </c>
      <c r="BL892" s="18" t="s">
        <v>283</v>
      </c>
      <c r="BM892" s="197" t="s">
        <v>7112</v>
      </c>
    </row>
    <row r="893" spans="1:65" s="2" customFormat="1" ht="24">
      <c r="A893" s="35"/>
      <c r="B893" s="36"/>
      <c r="C893" s="187" t="s">
        <v>1415</v>
      </c>
      <c r="D893" s="187" t="s">
        <v>160</v>
      </c>
      <c r="E893" s="188" t="s">
        <v>5645</v>
      </c>
      <c r="F893" s="189" t="s">
        <v>5646</v>
      </c>
      <c r="G893" s="190" t="s">
        <v>442</v>
      </c>
      <c r="H893" s="191">
        <v>10</v>
      </c>
      <c r="I893" s="192"/>
      <c r="J893" s="191">
        <f t="shared" si="10"/>
        <v>0</v>
      </c>
      <c r="K893" s="189" t="s">
        <v>1</v>
      </c>
      <c r="L893" s="40"/>
      <c r="M893" s="193" t="s">
        <v>1</v>
      </c>
      <c r="N893" s="194" t="s">
        <v>41</v>
      </c>
      <c r="O893" s="72"/>
      <c r="P893" s="195">
        <f t="shared" si="11"/>
        <v>0</v>
      </c>
      <c r="Q893" s="195">
        <v>1.3999999999999999E-4</v>
      </c>
      <c r="R893" s="195">
        <f t="shared" si="12"/>
        <v>1.3999999999999998E-3</v>
      </c>
      <c r="S893" s="195">
        <v>0</v>
      </c>
      <c r="T893" s="196">
        <f t="shared" si="13"/>
        <v>0</v>
      </c>
      <c r="U893" s="35"/>
      <c r="V893" s="35"/>
      <c r="W893" s="35"/>
      <c r="X893" s="35"/>
      <c r="Y893" s="35"/>
      <c r="Z893" s="35"/>
      <c r="AA893" s="35"/>
      <c r="AB893" s="35"/>
      <c r="AC893" s="35"/>
      <c r="AD893" s="35"/>
      <c r="AE893" s="35"/>
      <c r="AR893" s="197" t="s">
        <v>283</v>
      </c>
      <c r="AT893" s="197" t="s">
        <v>160</v>
      </c>
      <c r="AU893" s="197" t="s">
        <v>85</v>
      </c>
      <c r="AY893" s="18" t="s">
        <v>158</v>
      </c>
      <c r="BE893" s="198">
        <f t="shared" si="14"/>
        <v>0</v>
      </c>
      <c r="BF893" s="198">
        <f t="shared" si="15"/>
        <v>0</v>
      </c>
      <c r="BG893" s="198">
        <f t="shared" si="16"/>
        <v>0</v>
      </c>
      <c r="BH893" s="198">
        <f t="shared" si="17"/>
        <v>0</v>
      </c>
      <c r="BI893" s="198">
        <f t="shared" si="18"/>
        <v>0</v>
      </c>
      <c r="BJ893" s="18" t="s">
        <v>8</v>
      </c>
      <c r="BK893" s="198">
        <f t="shared" si="19"/>
        <v>0</v>
      </c>
      <c r="BL893" s="18" t="s">
        <v>283</v>
      </c>
      <c r="BM893" s="197" t="s">
        <v>7113</v>
      </c>
    </row>
    <row r="894" spans="1:65" s="2" customFormat="1" ht="21.75" customHeight="1">
      <c r="A894" s="35"/>
      <c r="B894" s="36"/>
      <c r="C894" s="187" t="s">
        <v>1419</v>
      </c>
      <c r="D894" s="187" t="s">
        <v>160</v>
      </c>
      <c r="E894" s="188" t="s">
        <v>7114</v>
      </c>
      <c r="F894" s="189" t="s">
        <v>7115</v>
      </c>
      <c r="G894" s="190" t="s">
        <v>442</v>
      </c>
      <c r="H894" s="191">
        <v>1</v>
      </c>
      <c r="I894" s="192"/>
      <c r="J894" s="191">
        <f t="shared" si="10"/>
        <v>0</v>
      </c>
      <c r="K894" s="189" t="s">
        <v>1</v>
      </c>
      <c r="L894" s="40"/>
      <c r="M894" s="193" t="s">
        <v>1</v>
      </c>
      <c r="N894" s="194" t="s">
        <v>41</v>
      </c>
      <c r="O894" s="72"/>
      <c r="P894" s="195">
        <f t="shared" si="11"/>
        <v>0</v>
      </c>
      <c r="Q894" s="195">
        <v>3.8000000000000002E-4</v>
      </c>
      <c r="R894" s="195">
        <f t="shared" si="12"/>
        <v>3.8000000000000002E-4</v>
      </c>
      <c r="S894" s="195">
        <v>0</v>
      </c>
      <c r="T894" s="196">
        <f t="shared" si="13"/>
        <v>0</v>
      </c>
      <c r="U894" s="35"/>
      <c r="V894" s="35"/>
      <c r="W894" s="35"/>
      <c r="X894" s="35"/>
      <c r="Y894" s="35"/>
      <c r="Z894" s="35"/>
      <c r="AA894" s="35"/>
      <c r="AB894" s="35"/>
      <c r="AC894" s="35"/>
      <c r="AD894" s="35"/>
      <c r="AE894" s="35"/>
      <c r="AR894" s="197" t="s">
        <v>283</v>
      </c>
      <c r="AT894" s="197" t="s">
        <v>160</v>
      </c>
      <c r="AU894" s="197" t="s">
        <v>85</v>
      </c>
      <c r="AY894" s="18" t="s">
        <v>158</v>
      </c>
      <c r="BE894" s="198">
        <f t="shared" si="14"/>
        <v>0</v>
      </c>
      <c r="BF894" s="198">
        <f t="shared" si="15"/>
        <v>0</v>
      </c>
      <c r="BG894" s="198">
        <f t="shared" si="16"/>
        <v>0</v>
      </c>
      <c r="BH894" s="198">
        <f t="shared" si="17"/>
        <v>0</v>
      </c>
      <c r="BI894" s="198">
        <f t="shared" si="18"/>
        <v>0</v>
      </c>
      <c r="BJ894" s="18" t="s">
        <v>8</v>
      </c>
      <c r="BK894" s="198">
        <f t="shared" si="19"/>
        <v>0</v>
      </c>
      <c r="BL894" s="18" t="s">
        <v>283</v>
      </c>
      <c r="BM894" s="197" t="s">
        <v>7116</v>
      </c>
    </row>
    <row r="895" spans="1:65" s="2" customFormat="1" ht="24">
      <c r="A895" s="35"/>
      <c r="B895" s="36"/>
      <c r="C895" s="187" t="s">
        <v>1423</v>
      </c>
      <c r="D895" s="187" t="s">
        <v>160</v>
      </c>
      <c r="E895" s="188" t="s">
        <v>1592</v>
      </c>
      <c r="F895" s="189" t="s">
        <v>1593</v>
      </c>
      <c r="G895" s="190" t="s">
        <v>442</v>
      </c>
      <c r="H895" s="191">
        <v>14</v>
      </c>
      <c r="I895" s="192"/>
      <c r="J895" s="191">
        <f t="shared" si="10"/>
        <v>0</v>
      </c>
      <c r="K895" s="189" t="s">
        <v>1</v>
      </c>
      <c r="L895" s="40"/>
      <c r="M895" s="193" t="s">
        <v>1</v>
      </c>
      <c r="N895" s="194" t="s">
        <v>41</v>
      </c>
      <c r="O895" s="72"/>
      <c r="P895" s="195">
        <f t="shared" si="11"/>
        <v>0</v>
      </c>
      <c r="Q895" s="195">
        <v>6.9999999999999999E-4</v>
      </c>
      <c r="R895" s="195">
        <f t="shared" si="12"/>
        <v>9.7999999999999997E-3</v>
      </c>
      <c r="S895" s="195">
        <v>0</v>
      </c>
      <c r="T895" s="196">
        <f t="shared" si="13"/>
        <v>0</v>
      </c>
      <c r="U895" s="35"/>
      <c r="V895" s="35"/>
      <c r="W895" s="35"/>
      <c r="X895" s="35"/>
      <c r="Y895" s="35"/>
      <c r="Z895" s="35"/>
      <c r="AA895" s="35"/>
      <c r="AB895" s="35"/>
      <c r="AC895" s="35"/>
      <c r="AD895" s="35"/>
      <c r="AE895" s="35"/>
      <c r="AR895" s="197" t="s">
        <v>283</v>
      </c>
      <c r="AT895" s="197" t="s">
        <v>160</v>
      </c>
      <c r="AU895" s="197" t="s">
        <v>85</v>
      </c>
      <c r="AY895" s="18" t="s">
        <v>158</v>
      </c>
      <c r="BE895" s="198">
        <f t="shared" si="14"/>
        <v>0</v>
      </c>
      <c r="BF895" s="198">
        <f t="shared" si="15"/>
        <v>0</v>
      </c>
      <c r="BG895" s="198">
        <f t="shared" si="16"/>
        <v>0</v>
      </c>
      <c r="BH895" s="198">
        <f t="shared" si="17"/>
        <v>0</v>
      </c>
      <c r="BI895" s="198">
        <f t="shared" si="18"/>
        <v>0</v>
      </c>
      <c r="BJ895" s="18" t="s">
        <v>8</v>
      </c>
      <c r="BK895" s="198">
        <f t="shared" si="19"/>
        <v>0</v>
      </c>
      <c r="BL895" s="18" t="s">
        <v>283</v>
      </c>
      <c r="BM895" s="197" t="s">
        <v>7117</v>
      </c>
    </row>
    <row r="896" spans="1:65" s="2" customFormat="1" ht="24">
      <c r="A896" s="35"/>
      <c r="B896" s="36"/>
      <c r="C896" s="187" t="s">
        <v>1427</v>
      </c>
      <c r="D896" s="187" t="s">
        <v>160</v>
      </c>
      <c r="E896" s="188" t="s">
        <v>1608</v>
      </c>
      <c r="F896" s="189" t="s">
        <v>1609</v>
      </c>
      <c r="G896" s="190" t="s">
        <v>442</v>
      </c>
      <c r="H896" s="191">
        <v>6</v>
      </c>
      <c r="I896" s="192"/>
      <c r="J896" s="191">
        <f t="shared" si="10"/>
        <v>0</v>
      </c>
      <c r="K896" s="189" t="s">
        <v>1</v>
      </c>
      <c r="L896" s="40"/>
      <c r="M896" s="193" t="s">
        <v>1</v>
      </c>
      <c r="N896" s="194" t="s">
        <v>41</v>
      </c>
      <c r="O896" s="72"/>
      <c r="P896" s="195">
        <f t="shared" si="11"/>
        <v>0</v>
      </c>
      <c r="Q896" s="195">
        <v>1.8000000000000001E-4</v>
      </c>
      <c r="R896" s="195">
        <f t="shared" si="12"/>
        <v>1.08E-3</v>
      </c>
      <c r="S896" s="195">
        <v>0</v>
      </c>
      <c r="T896" s="196">
        <f t="shared" si="13"/>
        <v>0</v>
      </c>
      <c r="U896" s="35"/>
      <c r="V896" s="35"/>
      <c r="W896" s="35"/>
      <c r="X896" s="35"/>
      <c r="Y896" s="35"/>
      <c r="Z896" s="35"/>
      <c r="AA896" s="35"/>
      <c r="AB896" s="35"/>
      <c r="AC896" s="35"/>
      <c r="AD896" s="35"/>
      <c r="AE896" s="35"/>
      <c r="AR896" s="197" t="s">
        <v>283</v>
      </c>
      <c r="AT896" s="197" t="s">
        <v>160</v>
      </c>
      <c r="AU896" s="197" t="s">
        <v>85</v>
      </c>
      <c r="AY896" s="18" t="s">
        <v>158</v>
      </c>
      <c r="BE896" s="198">
        <f t="shared" si="14"/>
        <v>0</v>
      </c>
      <c r="BF896" s="198">
        <f t="shared" si="15"/>
        <v>0</v>
      </c>
      <c r="BG896" s="198">
        <f t="shared" si="16"/>
        <v>0</v>
      </c>
      <c r="BH896" s="198">
        <f t="shared" si="17"/>
        <v>0</v>
      </c>
      <c r="BI896" s="198">
        <f t="shared" si="18"/>
        <v>0</v>
      </c>
      <c r="BJ896" s="18" t="s">
        <v>8</v>
      </c>
      <c r="BK896" s="198">
        <f t="shared" si="19"/>
        <v>0</v>
      </c>
      <c r="BL896" s="18" t="s">
        <v>283</v>
      </c>
      <c r="BM896" s="197" t="s">
        <v>7118</v>
      </c>
    </row>
    <row r="897" spans="1:65" s="2" customFormat="1" ht="24">
      <c r="A897" s="35"/>
      <c r="B897" s="36"/>
      <c r="C897" s="187" t="s">
        <v>1431</v>
      </c>
      <c r="D897" s="187" t="s">
        <v>160</v>
      </c>
      <c r="E897" s="188" t="s">
        <v>1620</v>
      </c>
      <c r="F897" s="189" t="s">
        <v>1621</v>
      </c>
      <c r="G897" s="190" t="s">
        <v>442</v>
      </c>
      <c r="H897" s="191">
        <v>1</v>
      </c>
      <c r="I897" s="192"/>
      <c r="J897" s="191">
        <f t="shared" si="10"/>
        <v>0</v>
      </c>
      <c r="K897" s="189" t="s">
        <v>1</v>
      </c>
      <c r="L897" s="40"/>
      <c r="M897" s="193" t="s">
        <v>1</v>
      </c>
      <c r="N897" s="194" t="s">
        <v>41</v>
      </c>
      <c r="O897" s="72"/>
      <c r="P897" s="195">
        <f t="shared" si="11"/>
        <v>0</v>
      </c>
      <c r="Q897" s="195">
        <v>1.24E-3</v>
      </c>
      <c r="R897" s="195">
        <f t="shared" si="12"/>
        <v>1.24E-3</v>
      </c>
      <c r="S897" s="195">
        <v>0</v>
      </c>
      <c r="T897" s="196">
        <f t="shared" si="13"/>
        <v>0</v>
      </c>
      <c r="U897" s="35"/>
      <c r="V897" s="35"/>
      <c r="W897" s="35"/>
      <c r="X897" s="35"/>
      <c r="Y897" s="35"/>
      <c r="Z897" s="35"/>
      <c r="AA897" s="35"/>
      <c r="AB897" s="35"/>
      <c r="AC897" s="35"/>
      <c r="AD897" s="35"/>
      <c r="AE897" s="35"/>
      <c r="AR897" s="197" t="s">
        <v>283</v>
      </c>
      <c r="AT897" s="197" t="s">
        <v>160</v>
      </c>
      <c r="AU897" s="197" t="s">
        <v>85</v>
      </c>
      <c r="AY897" s="18" t="s">
        <v>158</v>
      </c>
      <c r="BE897" s="198">
        <f t="shared" si="14"/>
        <v>0</v>
      </c>
      <c r="BF897" s="198">
        <f t="shared" si="15"/>
        <v>0</v>
      </c>
      <c r="BG897" s="198">
        <f t="shared" si="16"/>
        <v>0</v>
      </c>
      <c r="BH897" s="198">
        <f t="shared" si="17"/>
        <v>0</v>
      </c>
      <c r="BI897" s="198">
        <f t="shared" si="18"/>
        <v>0</v>
      </c>
      <c r="BJ897" s="18" t="s">
        <v>8</v>
      </c>
      <c r="BK897" s="198">
        <f t="shared" si="19"/>
        <v>0</v>
      </c>
      <c r="BL897" s="18" t="s">
        <v>283</v>
      </c>
      <c r="BM897" s="197" t="s">
        <v>7119</v>
      </c>
    </row>
    <row r="898" spans="1:65" s="2" customFormat="1" ht="21.75" customHeight="1">
      <c r="A898" s="35"/>
      <c r="B898" s="36"/>
      <c r="C898" s="187" t="s">
        <v>1435</v>
      </c>
      <c r="D898" s="187" t="s">
        <v>160</v>
      </c>
      <c r="E898" s="188" t="s">
        <v>5662</v>
      </c>
      <c r="F898" s="189" t="s">
        <v>5663</v>
      </c>
      <c r="G898" s="190" t="s">
        <v>442</v>
      </c>
      <c r="H898" s="191">
        <v>2</v>
      </c>
      <c r="I898" s="192"/>
      <c r="J898" s="191">
        <f t="shared" si="10"/>
        <v>0</v>
      </c>
      <c r="K898" s="189" t="s">
        <v>1</v>
      </c>
      <c r="L898" s="40"/>
      <c r="M898" s="193" t="s">
        <v>1</v>
      </c>
      <c r="N898" s="194" t="s">
        <v>41</v>
      </c>
      <c r="O898" s="72"/>
      <c r="P898" s="195">
        <f t="shared" si="11"/>
        <v>0</v>
      </c>
      <c r="Q898" s="195">
        <v>5.0000000000000001E-4</v>
      </c>
      <c r="R898" s="195">
        <f t="shared" si="12"/>
        <v>1E-3</v>
      </c>
      <c r="S898" s="195">
        <v>0</v>
      </c>
      <c r="T898" s="196">
        <f t="shared" si="13"/>
        <v>0</v>
      </c>
      <c r="U898" s="35"/>
      <c r="V898" s="35"/>
      <c r="W898" s="35"/>
      <c r="X898" s="35"/>
      <c r="Y898" s="35"/>
      <c r="Z898" s="35"/>
      <c r="AA898" s="35"/>
      <c r="AB898" s="35"/>
      <c r="AC898" s="35"/>
      <c r="AD898" s="35"/>
      <c r="AE898" s="35"/>
      <c r="AR898" s="197" t="s">
        <v>283</v>
      </c>
      <c r="AT898" s="197" t="s">
        <v>160</v>
      </c>
      <c r="AU898" s="197" t="s">
        <v>85</v>
      </c>
      <c r="AY898" s="18" t="s">
        <v>158</v>
      </c>
      <c r="BE898" s="198">
        <f t="shared" si="14"/>
        <v>0</v>
      </c>
      <c r="BF898" s="198">
        <f t="shared" si="15"/>
        <v>0</v>
      </c>
      <c r="BG898" s="198">
        <f t="shared" si="16"/>
        <v>0</v>
      </c>
      <c r="BH898" s="198">
        <f t="shared" si="17"/>
        <v>0</v>
      </c>
      <c r="BI898" s="198">
        <f t="shared" si="18"/>
        <v>0</v>
      </c>
      <c r="BJ898" s="18" t="s">
        <v>8</v>
      </c>
      <c r="BK898" s="198">
        <f t="shared" si="19"/>
        <v>0</v>
      </c>
      <c r="BL898" s="18" t="s">
        <v>283</v>
      </c>
      <c r="BM898" s="197" t="s">
        <v>7120</v>
      </c>
    </row>
    <row r="899" spans="1:65" s="2" customFormat="1" ht="24">
      <c r="A899" s="35"/>
      <c r="B899" s="36"/>
      <c r="C899" s="187" t="s">
        <v>1439</v>
      </c>
      <c r="D899" s="187" t="s">
        <v>160</v>
      </c>
      <c r="E899" s="188" t="s">
        <v>1632</v>
      </c>
      <c r="F899" s="189" t="s">
        <v>1633</v>
      </c>
      <c r="G899" s="190" t="s">
        <v>442</v>
      </c>
      <c r="H899" s="191">
        <v>4</v>
      </c>
      <c r="I899" s="192"/>
      <c r="J899" s="191">
        <f t="shared" ref="J899:J930" si="20">ROUND(I899*H899,0)</f>
        <v>0</v>
      </c>
      <c r="K899" s="189" t="s">
        <v>1</v>
      </c>
      <c r="L899" s="40"/>
      <c r="M899" s="193" t="s">
        <v>1</v>
      </c>
      <c r="N899" s="194" t="s">
        <v>41</v>
      </c>
      <c r="O899" s="72"/>
      <c r="P899" s="195">
        <f t="shared" ref="P899:P930" si="21">O899*H899</f>
        <v>0</v>
      </c>
      <c r="Q899" s="195">
        <v>6.9999999999999999E-4</v>
      </c>
      <c r="R899" s="195">
        <f t="shared" ref="R899:R930" si="22">Q899*H899</f>
        <v>2.8E-3</v>
      </c>
      <c r="S899" s="195">
        <v>0</v>
      </c>
      <c r="T899" s="196">
        <f t="shared" ref="T899:T930" si="23">S899*H899</f>
        <v>0</v>
      </c>
      <c r="U899" s="35"/>
      <c r="V899" s="35"/>
      <c r="W899" s="35"/>
      <c r="X899" s="35"/>
      <c r="Y899" s="35"/>
      <c r="Z899" s="35"/>
      <c r="AA899" s="35"/>
      <c r="AB899" s="35"/>
      <c r="AC899" s="35"/>
      <c r="AD899" s="35"/>
      <c r="AE899" s="35"/>
      <c r="AR899" s="197" t="s">
        <v>283</v>
      </c>
      <c r="AT899" s="197" t="s">
        <v>160</v>
      </c>
      <c r="AU899" s="197" t="s">
        <v>85</v>
      </c>
      <c r="AY899" s="18" t="s">
        <v>158</v>
      </c>
      <c r="BE899" s="198">
        <f t="shared" ref="BE899:BE922" si="24">IF(N899="základní",J899,0)</f>
        <v>0</v>
      </c>
      <c r="BF899" s="198">
        <f t="shared" ref="BF899:BF922" si="25">IF(N899="snížená",J899,0)</f>
        <v>0</v>
      </c>
      <c r="BG899" s="198">
        <f t="shared" ref="BG899:BG922" si="26">IF(N899="zákl. přenesená",J899,0)</f>
        <v>0</v>
      </c>
      <c r="BH899" s="198">
        <f t="shared" ref="BH899:BH922" si="27">IF(N899="sníž. přenesená",J899,0)</f>
        <v>0</v>
      </c>
      <c r="BI899" s="198">
        <f t="shared" ref="BI899:BI922" si="28">IF(N899="nulová",J899,0)</f>
        <v>0</v>
      </c>
      <c r="BJ899" s="18" t="s">
        <v>8</v>
      </c>
      <c r="BK899" s="198">
        <f t="shared" ref="BK899:BK922" si="29">ROUND(I899*H899,0)</f>
        <v>0</v>
      </c>
      <c r="BL899" s="18" t="s">
        <v>283</v>
      </c>
      <c r="BM899" s="197" t="s">
        <v>7121</v>
      </c>
    </row>
    <row r="900" spans="1:65" s="2" customFormat="1" ht="33" customHeight="1">
      <c r="A900" s="35"/>
      <c r="B900" s="36"/>
      <c r="C900" s="187" t="s">
        <v>1443</v>
      </c>
      <c r="D900" s="187" t="s">
        <v>160</v>
      </c>
      <c r="E900" s="188" t="s">
        <v>5667</v>
      </c>
      <c r="F900" s="189" t="s">
        <v>7122</v>
      </c>
      <c r="G900" s="190" t="s">
        <v>442</v>
      </c>
      <c r="H900" s="191">
        <v>1</v>
      </c>
      <c r="I900" s="192"/>
      <c r="J900" s="191">
        <f t="shared" si="20"/>
        <v>0</v>
      </c>
      <c r="K900" s="189" t="s">
        <v>1</v>
      </c>
      <c r="L900" s="40"/>
      <c r="M900" s="193" t="s">
        <v>1</v>
      </c>
      <c r="N900" s="194" t="s">
        <v>41</v>
      </c>
      <c r="O900" s="72"/>
      <c r="P900" s="195">
        <f t="shared" si="21"/>
        <v>0</v>
      </c>
      <c r="Q900" s="195">
        <v>9.5E-4</v>
      </c>
      <c r="R900" s="195">
        <f t="shared" si="22"/>
        <v>9.5E-4</v>
      </c>
      <c r="S900" s="195">
        <v>0</v>
      </c>
      <c r="T900" s="196">
        <f t="shared" si="23"/>
        <v>0</v>
      </c>
      <c r="U900" s="35"/>
      <c r="V900" s="35"/>
      <c r="W900" s="35"/>
      <c r="X900" s="35"/>
      <c r="Y900" s="35"/>
      <c r="Z900" s="35"/>
      <c r="AA900" s="35"/>
      <c r="AB900" s="35"/>
      <c r="AC900" s="35"/>
      <c r="AD900" s="35"/>
      <c r="AE900" s="35"/>
      <c r="AR900" s="197" t="s">
        <v>283</v>
      </c>
      <c r="AT900" s="197" t="s">
        <v>160</v>
      </c>
      <c r="AU900" s="197" t="s">
        <v>85</v>
      </c>
      <c r="AY900" s="18" t="s">
        <v>158</v>
      </c>
      <c r="BE900" s="198">
        <f t="shared" si="24"/>
        <v>0</v>
      </c>
      <c r="BF900" s="198">
        <f t="shared" si="25"/>
        <v>0</v>
      </c>
      <c r="BG900" s="198">
        <f t="shared" si="26"/>
        <v>0</v>
      </c>
      <c r="BH900" s="198">
        <f t="shared" si="27"/>
        <v>0</v>
      </c>
      <c r="BI900" s="198">
        <f t="shared" si="28"/>
        <v>0</v>
      </c>
      <c r="BJ900" s="18" t="s">
        <v>8</v>
      </c>
      <c r="BK900" s="198">
        <f t="shared" si="29"/>
        <v>0</v>
      </c>
      <c r="BL900" s="18" t="s">
        <v>283</v>
      </c>
      <c r="BM900" s="197" t="s">
        <v>7123</v>
      </c>
    </row>
    <row r="901" spans="1:65" s="2" customFormat="1" ht="24">
      <c r="A901" s="35"/>
      <c r="B901" s="36"/>
      <c r="C901" s="187" t="s">
        <v>1447</v>
      </c>
      <c r="D901" s="187" t="s">
        <v>160</v>
      </c>
      <c r="E901" s="188" t="s">
        <v>1652</v>
      </c>
      <c r="F901" s="189" t="s">
        <v>1653</v>
      </c>
      <c r="G901" s="190" t="s">
        <v>442</v>
      </c>
      <c r="H901" s="191">
        <v>2</v>
      </c>
      <c r="I901" s="192"/>
      <c r="J901" s="191">
        <f t="shared" si="20"/>
        <v>0</v>
      </c>
      <c r="K901" s="189" t="s">
        <v>1</v>
      </c>
      <c r="L901" s="40"/>
      <c r="M901" s="193" t="s">
        <v>1</v>
      </c>
      <c r="N901" s="194" t="s">
        <v>41</v>
      </c>
      <c r="O901" s="72"/>
      <c r="P901" s="195">
        <f t="shared" si="21"/>
        <v>0</v>
      </c>
      <c r="Q901" s="195">
        <v>5.2999999999999998E-4</v>
      </c>
      <c r="R901" s="195">
        <f t="shared" si="22"/>
        <v>1.06E-3</v>
      </c>
      <c r="S901" s="195">
        <v>0</v>
      </c>
      <c r="T901" s="196">
        <f t="shared" si="23"/>
        <v>0</v>
      </c>
      <c r="U901" s="35"/>
      <c r="V901" s="35"/>
      <c r="W901" s="35"/>
      <c r="X901" s="35"/>
      <c r="Y901" s="35"/>
      <c r="Z901" s="35"/>
      <c r="AA901" s="35"/>
      <c r="AB901" s="35"/>
      <c r="AC901" s="35"/>
      <c r="AD901" s="35"/>
      <c r="AE901" s="35"/>
      <c r="AR901" s="197" t="s">
        <v>283</v>
      </c>
      <c r="AT901" s="197" t="s">
        <v>160</v>
      </c>
      <c r="AU901" s="197" t="s">
        <v>85</v>
      </c>
      <c r="AY901" s="18" t="s">
        <v>158</v>
      </c>
      <c r="BE901" s="198">
        <f t="shared" si="24"/>
        <v>0</v>
      </c>
      <c r="BF901" s="198">
        <f t="shared" si="25"/>
        <v>0</v>
      </c>
      <c r="BG901" s="198">
        <f t="shared" si="26"/>
        <v>0</v>
      </c>
      <c r="BH901" s="198">
        <f t="shared" si="27"/>
        <v>0</v>
      </c>
      <c r="BI901" s="198">
        <f t="shared" si="28"/>
        <v>0</v>
      </c>
      <c r="BJ901" s="18" t="s">
        <v>8</v>
      </c>
      <c r="BK901" s="198">
        <f t="shared" si="29"/>
        <v>0</v>
      </c>
      <c r="BL901" s="18" t="s">
        <v>283</v>
      </c>
      <c r="BM901" s="197" t="s">
        <v>7124</v>
      </c>
    </row>
    <row r="902" spans="1:65" s="2" customFormat="1" ht="24">
      <c r="A902" s="35"/>
      <c r="B902" s="36"/>
      <c r="C902" s="187" t="s">
        <v>1451</v>
      </c>
      <c r="D902" s="187" t="s">
        <v>160</v>
      </c>
      <c r="E902" s="188" t="s">
        <v>1656</v>
      </c>
      <c r="F902" s="189" t="s">
        <v>1657</v>
      </c>
      <c r="G902" s="190" t="s">
        <v>227</v>
      </c>
      <c r="H902" s="191">
        <v>0.02</v>
      </c>
      <c r="I902" s="192"/>
      <c r="J902" s="191">
        <f t="shared" si="20"/>
        <v>0</v>
      </c>
      <c r="K902" s="189" t="s">
        <v>1</v>
      </c>
      <c r="L902" s="40"/>
      <c r="M902" s="193" t="s">
        <v>1</v>
      </c>
      <c r="N902" s="194" t="s">
        <v>41</v>
      </c>
      <c r="O902" s="72"/>
      <c r="P902" s="195">
        <f t="shared" si="21"/>
        <v>0</v>
      </c>
      <c r="Q902" s="195">
        <v>0</v>
      </c>
      <c r="R902" s="195">
        <f t="shared" si="22"/>
        <v>0</v>
      </c>
      <c r="S902" s="195">
        <v>0</v>
      </c>
      <c r="T902" s="196">
        <f t="shared" si="23"/>
        <v>0</v>
      </c>
      <c r="U902" s="35"/>
      <c r="V902" s="35"/>
      <c r="W902" s="35"/>
      <c r="X902" s="35"/>
      <c r="Y902" s="35"/>
      <c r="Z902" s="35"/>
      <c r="AA902" s="35"/>
      <c r="AB902" s="35"/>
      <c r="AC902" s="35"/>
      <c r="AD902" s="35"/>
      <c r="AE902" s="35"/>
      <c r="AR902" s="197" t="s">
        <v>283</v>
      </c>
      <c r="AT902" s="197" t="s">
        <v>160</v>
      </c>
      <c r="AU902" s="197" t="s">
        <v>85</v>
      </c>
      <c r="AY902" s="18" t="s">
        <v>158</v>
      </c>
      <c r="BE902" s="198">
        <f t="shared" si="24"/>
        <v>0</v>
      </c>
      <c r="BF902" s="198">
        <f t="shared" si="25"/>
        <v>0</v>
      </c>
      <c r="BG902" s="198">
        <f t="shared" si="26"/>
        <v>0</v>
      </c>
      <c r="BH902" s="198">
        <f t="shared" si="27"/>
        <v>0</v>
      </c>
      <c r="BI902" s="198">
        <f t="shared" si="28"/>
        <v>0</v>
      </c>
      <c r="BJ902" s="18" t="s">
        <v>8</v>
      </c>
      <c r="BK902" s="198">
        <f t="shared" si="29"/>
        <v>0</v>
      </c>
      <c r="BL902" s="18" t="s">
        <v>283</v>
      </c>
      <c r="BM902" s="197" t="s">
        <v>7125</v>
      </c>
    </row>
    <row r="903" spans="1:65" s="2" customFormat="1" ht="33" customHeight="1">
      <c r="A903" s="35"/>
      <c r="B903" s="36"/>
      <c r="C903" s="187" t="s">
        <v>1455</v>
      </c>
      <c r="D903" s="187" t="s">
        <v>160</v>
      </c>
      <c r="E903" s="188" t="s">
        <v>7126</v>
      </c>
      <c r="F903" s="189" t="s">
        <v>7127</v>
      </c>
      <c r="G903" s="190" t="s">
        <v>442</v>
      </c>
      <c r="H903" s="191">
        <v>1</v>
      </c>
      <c r="I903" s="192"/>
      <c r="J903" s="191">
        <f t="shared" si="20"/>
        <v>0</v>
      </c>
      <c r="K903" s="189" t="s">
        <v>1</v>
      </c>
      <c r="L903" s="40"/>
      <c r="M903" s="193" t="s">
        <v>1</v>
      </c>
      <c r="N903" s="194" t="s">
        <v>41</v>
      </c>
      <c r="O903" s="72"/>
      <c r="P903" s="195">
        <f t="shared" si="21"/>
        <v>0</v>
      </c>
      <c r="Q903" s="195">
        <v>1.035E-2</v>
      </c>
      <c r="R903" s="195">
        <f t="shared" si="22"/>
        <v>1.035E-2</v>
      </c>
      <c r="S903" s="195">
        <v>0</v>
      </c>
      <c r="T903" s="196">
        <f t="shared" si="23"/>
        <v>0</v>
      </c>
      <c r="U903" s="35"/>
      <c r="V903" s="35"/>
      <c r="W903" s="35"/>
      <c r="X903" s="35"/>
      <c r="Y903" s="35"/>
      <c r="Z903" s="35"/>
      <c r="AA903" s="35"/>
      <c r="AB903" s="35"/>
      <c r="AC903" s="35"/>
      <c r="AD903" s="35"/>
      <c r="AE903" s="35"/>
      <c r="AR903" s="197" t="s">
        <v>283</v>
      </c>
      <c r="AT903" s="197" t="s">
        <v>160</v>
      </c>
      <c r="AU903" s="197" t="s">
        <v>85</v>
      </c>
      <c r="AY903" s="18" t="s">
        <v>158</v>
      </c>
      <c r="BE903" s="198">
        <f t="shared" si="24"/>
        <v>0</v>
      </c>
      <c r="BF903" s="198">
        <f t="shared" si="25"/>
        <v>0</v>
      </c>
      <c r="BG903" s="198">
        <f t="shared" si="26"/>
        <v>0</v>
      </c>
      <c r="BH903" s="198">
        <f t="shared" si="27"/>
        <v>0</v>
      </c>
      <c r="BI903" s="198">
        <f t="shared" si="28"/>
        <v>0</v>
      </c>
      <c r="BJ903" s="18" t="s">
        <v>8</v>
      </c>
      <c r="BK903" s="198">
        <f t="shared" si="29"/>
        <v>0</v>
      </c>
      <c r="BL903" s="18" t="s">
        <v>283</v>
      </c>
      <c r="BM903" s="197" t="s">
        <v>7128</v>
      </c>
    </row>
    <row r="904" spans="1:65" s="2" customFormat="1" ht="33" customHeight="1">
      <c r="A904" s="35"/>
      <c r="B904" s="36"/>
      <c r="C904" s="187" t="s">
        <v>1459</v>
      </c>
      <c r="D904" s="187" t="s">
        <v>160</v>
      </c>
      <c r="E904" s="188" t="s">
        <v>1676</v>
      </c>
      <c r="F904" s="189" t="s">
        <v>1677</v>
      </c>
      <c r="G904" s="190" t="s">
        <v>442</v>
      </c>
      <c r="H904" s="191">
        <v>1</v>
      </c>
      <c r="I904" s="192"/>
      <c r="J904" s="191">
        <f t="shared" si="20"/>
        <v>0</v>
      </c>
      <c r="K904" s="189" t="s">
        <v>1</v>
      </c>
      <c r="L904" s="40"/>
      <c r="M904" s="193" t="s">
        <v>1</v>
      </c>
      <c r="N904" s="194" t="s">
        <v>41</v>
      </c>
      <c r="O904" s="72"/>
      <c r="P904" s="195">
        <f t="shared" si="21"/>
        <v>0</v>
      </c>
      <c r="Q904" s="195">
        <v>1.2449999999999999E-2</v>
      </c>
      <c r="R904" s="195">
        <f t="shared" si="22"/>
        <v>1.2449999999999999E-2</v>
      </c>
      <c r="S904" s="195">
        <v>0</v>
      </c>
      <c r="T904" s="196">
        <f t="shared" si="23"/>
        <v>0</v>
      </c>
      <c r="U904" s="35"/>
      <c r="V904" s="35"/>
      <c r="W904" s="35"/>
      <c r="X904" s="35"/>
      <c r="Y904" s="35"/>
      <c r="Z904" s="35"/>
      <c r="AA904" s="35"/>
      <c r="AB904" s="35"/>
      <c r="AC904" s="35"/>
      <c r="AD904" s="35"/>
      <c r="AE904" s="35"/>
      <c r="AR904" s="197" t="s">
        <v>283</v>
      </c>
      <c r="AT904" s="197" t="s">
        <v>160</v>
      </c>
      <c r="AU904" s="197" t="s">
        <v>85</v>
      </c>
      <c r="AY904" s="18" t="s">
        <v>158</v>
      </c>
      <c r="BE904" s="198">
        <f t="shared" si="24"/>
        <v>0</v>
      </c>
      <c r="BF904" s="198">
        <f t="shared" si="25"/>
        <v>0</v>
      </c>
      <c r="BG904" s="198">
        <f t="shared" si="26"/>
        <v>0</v>
      </c>
      <c r="BH904" s="198">
        <f t="shared" si="27"/>
        <v>0</v>
      </c>
      <c r="BI904" s="198">
        <f t="shared" si="28"/>
        <v>0</v>
      </c>
      <c r="BJ904" s="18" t="s">
        <v>8</v>
      </c>
      <c r="BK904" s="198">
        <f t="shared" si="29"/>
        <v>0</v>
      </c>
      <c r="BL904" s="18" t="s">
        <v>283</v>
      </c>
      <c r="BM904" s="197" t="s">
        <v>7129</v>
      </c>
    </row>
    <row r="905" spans="1:65" s="2" customFormat="1" ht="33" customHeight="1">
      <c r="A905" s="35"/>
      <c r="B905" s="36"/>
      <c r="C905" s="187" t="s">
        <v>1463</v>
      </c>
      <c r="D905" s="187" t="s">
        <v>160</v>
      </c>
      <c r="E905" s="188" t="s">
        <v>7130</v>
      </c>
      <c r="F905" s="189" t="s">
        <v>7131</v>
      </c>
      <c r="G905" s="190" t="s">
        <v>442</v>
      </c>
      <c r="H905" s="191">
        <v>1</v>
      </c>
      <c r="I905" s="192"/>
      <c r="J905" s="191">
        <f t="shared" si="20"/>
        <v>0</v>
      </c>
      <c r="K905" s="189" t="s">
        <v>1</v>
      </c>
      <c r="L905" s="40"/>
      <c r="M905" s="193" t="s">
        <v>1</v>
      </c>
      <c r="N905" s="194" t="s">
        <v>41</v>
      </c>
      <c r="O905" s="72"/>
      <c r="P905" s="195">
        <f t="shared" si="21"/>
        <v>0</v>
      </c>
      <c r="Q905" s="195">
        <v>1.4500000000000001E-2</v>
      </c>
      <c r="R905" s="195">
        <f t="shared" si="22"/>
        <v>1.4500000000000001E-2</v>
      </c>
      <c r="S905" s="195">
        <v>0</v>
      </c>
      <c r="T905" s="196">
        <f t="shared" si="23"/>
        <v>0</v>
      </c>
      <c r="U905" s="35"/>
      <c r="V905" s="35"/>
      <c r="W905" s="35"/>
      <c r="X905" s="35"/>
      <c r="Y905" s="35"/>
      <c r="Z905" s="35"/>
      <c r="AA905" s="35"/>
      <c r="AB905" s="35"/>
      <c r="AC905" s="35"/>
      <c r="AD905" s="35"/>
      <c r="AE905" s="35"/>
      <c r="AR905" s="197" t="s">
        <v>283</v>
      </c>
      <c r="AT905" s="197" t="s">
        <v>160</v>
      </c>
      <c r="AU905" s="197" t="s">
        <v>85</v>
      </c>
      <c r="AY905" s="18" t="s">
        <v>158</v>
      </c>
      <c r="BE905" s="198">
        <f t="shared" si="24"/>
        <v>0</v>
      </c>
      <c r="BF905" s="198">
        <f t="shared" si="25"/>
        <v>0</v>
      </c>
      <c r="BG905" s="198">
        <f t="shared" si="26"/>
        <v>0</v>
      </c>
      <c r="BH905" s="198">
        <f t="shared" si="27"/>
        <v>0</v>
      </c>
      <c r="BI905" s="198">
        <f t="shared" si="28"/>
        <v>0</v>
      </c>
      <c r="BJ905" s="18" t="s">
        <v>8</v>
      </c>
      <c r="BK905" s="198">
        <f t="shared" si="29"/>
        <v>0</v>
      </c>
      <c r="BL905" s="18" t="s">
        <v>283</v>
      </c>
      <c r="BM905" s="197" t="s">
        <v>7132</v>
      </c>
    </row>
    <row r="906" spans="1:65" s="2" customFormat="1" ht="33" customHeight="1">
      <c r="A906" s="35"/>
      <c r="B906" s="36"/>
      <c r="C906" s="187" t="s">
        <v>1467</v>
      </c>
      <c r="D906" s="187" t="s">
        <v>160</v>
      </c>
      <c r="E906" s="188" t="s">
        <v>1680</v>
      </c>
      <c r="F906" s="189" t="s">
        <v>1681</v>
      </c>
      <c r="G906" s="190" t="s">
        <v>442</v>
      </c>
      <c r="H906" s="191">
        <v>3</v>
      </c>
      <c r="I906" s="192"/>
      <c r="J906" s="191">
        <f t="shared" si="20"/>
        <v>0</v>
      </c>
      <c r="K906" s="189" t="s">
        <v>1</v>
      </c>
      <c r="L906" s="40"/>
      <c r="M906" s="193" t="s">
        <v>1</v>
      </c>
      <c r="N906" s="194" t="s">
        <v>41</v>
      </c>
      <c r="O906" s="72"/>
      <c r="P906" s="195">
        <f t="shared" si="21"/>
        <v>0</v>
      </c>
      <c r="Q906" s="195">
        <v>1.8599999999999998E-2</v>
      </c>
      <c r="R906" s="195">
        <f t="shared" si="22"/>
        <v>5.5799999999999995E-2</v>
      </c>
      <c r="S906" s="195">
        <v>0</v>
      </c>
      <c r="T906" s="196">
        <f t="shared" si="23"/>
        <v>0</v>
      </c>
      <c r="U906" s="35"/>
      <c r="V906" s="35"/>
      <c r="W906" s="35"/>
      <c r="X906" s="35"/>
      <c r="Y906" s="35"/>
      <c r="Z906" s="35"/>
      <c r="AA906" s="35"/>
      <c r="AB906" s="35"/>
      <c r="AC906" s="35"/>
      <c r="AD906" s="35"/>
      <c r="AE906" s="35"/>
      <c r="AR906" s="197" t="s">
        <v>283</v>
      </c>
      <c r="AT906" s="197" t="s">
        <v>160</v>
      </c>
      <c r="AU906" s="197" t="s">
        <v>85</v>
      </c>
      <c r="AY906" s="18" t="s">
        <v>158</v>
      </c>
      <c r="BE906" s="198">
        <f t="shared" si="24"/>
        <v>0</v>
      </c>
      <c r="BF906" s="198">
        <f t="shared" si="25"/>
        <v>0</v>
      </c>
      <c r="BG906" s="198">
        <f t="shared" si="26"/>
        <v>0</v>
      </c>
      <c r="BH906" s="198">
        <f t="shared" si="27"/>
        <v>0</v>
      </c>
      <c r="BI906" s="198">
        <f t="shared" si="28"/>
        <v>0</v>
      </c>
      <c r="BJ906" s="18" t="s">
        <v>8</v>
      </c>
      <c r="BK906" s="198">
        <f t="shared" si="29"/>
        <v>0</v>
      </c>
      <c r="BL906" s="18" t="s">
        <v>283</v>
      </c>
      <c r="BM906" s="197" t="s">
        <v>7133</v>
      </c>
    </row>
    <row r="907" spans="1:65" s="2" customFormat="1" ht="33" customHeight="1">
      <c r="A907" s="35"/>
      <c r="B907" s="36"/>
      <c r="C907" s="187" t="s">
        <v>1471</v>
      </c>
      <c r="D907" s="187" t="s">
        <v>160</v>
      </c>
      <c r="E907" s="188" t="s">
        <v>7134</v>
      </c>
      <c r="F907" s="189" t="s">
        <v>7135</v>
      </c>
      <c r="G907" s="190" t="s">
        <v>442</v>
      </c>
      <c r="H907" s="191">
        <v>1</v>
      </c>
      <c r="I907" s="192"/>
      <c r="J907" s="191">
        <f t="shared" si="20"/>
        <v>0</v>
      </c>
      <c r="K907" s="189" t="s">
        <v>1</v>
      </c>
      <c r="L907" s="40"/>
      <c r="M907" s="193" t="s">
        <v>1</v>
      </c>
      <c r="N907" s="194" t="s">
        <v>41</v>
      </c>
      <c r="O907" s="72"/>
      <c r="P907" s="195">
        <f t="shared" si="21"/>
        <v>0</v>
      </c>
      <c r="Q907" s="195">
        <v>2.0650000000000002E-2</v>
      </c>
      <c r="R907" s="195">
        <f t="shared" si="22"/>
        <v>2.0650000000000002E-2</v>
      </c>
      <c r="S907" s="195">
        <v>0</v>
      </c>
      <c r="T907" s="196">
        <f t="shared" si="23"/>
        <v>0</v>
      </c>
      <c r="U907" s="35"/>
      <c r="V907" s="35"/>
      <c r="W907" s="35"/>
      <c r="X907" s="35"/>
      <c r="Y907" s="35"/>
      <c r="Z907" s="35"/>
      <c r="AA907" s="35"/>
      <c r="AB907" s="35"/>
      <c r="AC907" s="35"/>
      <c r="AD907" s="35"/>
      <c r="AE907" s="35"/>
      <c r="AR907" s="197" t="s">
        <v>283</v>
      </c>
      <c r="AT907" s="197" t="s">
        <v>160</v>
      </c>
      <c r="AU907" s="197" t="s">
        <v>85</v>
      </c>
      <c r="AY907" s="18" t="s">
        <v>158</v>
      </c>
      <c r="BE907" s="198">
        <f t="shared" si="24"/>
        <v>0</v>
      </c>
      <c r="BF907" s="198">
        <f t="shared" si="25"/>
        <v>0</v>
      </c>
      <c r="BG907" s="198">
        <f t="shared" si="26"/>
        <v>0</v>
      </c>
      <c r="BH907" s="198">
        <f t="shared" si="27"/>
        <v>0</v>
      </c>
      <c r="BI907" s="198">
        <f t="shared" si="28"/>
        <v>0</v>
      </c>
      <c r="BJ907" s="18" t="s">
        <v>8</v>
      </c>
      <c r="BK907" s="198">
        <f t="shared" si="29"/>
        <v>0</v>
      </c>
      <c r="BL907" s="18" t="s">
        <v>283</v>
      </c>
      <c r="BM907" s="197" t="s">
        <v>7136</v>
      </c>
    </row>
    <row r="908" spans="1:65" s="2" customFormat="1" ht="33" customHeight="1">
      <c r="A908" s="35"/>
      <c r="B908" s="36"/>
      <c r="C908" s="187" t="s">
        <v>1475</v>
      </c>
      <c r="D908" s="187" t="s">
        <v>160</v>
      </c>
      <c r="E908" s="188" t="s">
        <v>5678</v>
      </c>
      <c r="F908" s="189" t="s">
        <v>5679</v>
      </c>
      <c r="G908" s="190" t="s">
        <v>442</v>
      </c>
      <c r="H908" s="191">
        <v>1</v>
      </c>
      <c r="I908" s="192"/>
      <c r="J908" s="191">
        <f t="shared" si="20"/>
        <v>0</v>
      </c>
      <c r="K908" s="189" t="s">
        <v>1</v>
      </c>
      <c r="L908" s="40"/>
      <c r="M908" s="193" t="s">
        <v>1</v>
      </c>
      <c r="N908" s="194" t="s">
        <v>41</v>
      </c>
      <c r="O908" s="72"/>
      <c r="P908" s="195">
        <f t="shared" si="21"/>
        <v>0</v>
      </c>
      <c r="Q908" s="195">
        <v>2.2700000000000001E-2</v>
      </c>
      <c r="R908" s="195">
        <f t="shared" si="22"/>
        <v>2.2700000000000001E-2</v>
      </c>
      <c r="S908" s="195">
        <v>0</v>
      </c>
      <c r="T908" s="196">
        <f t="shared" si="23"/>
        <v>0</v>
      </c>
      <c r="U908" s="35"/>
      <c r="V908" s="35"/>
      <c r="W908" s="35"/>
      <c r="X908" s="35"/>
      <c r="Y908" s="35"/>
      <c r="Z908" s="35"/>
      <c r="AA908" s="35"/>
      <c r="AB908" s="35"/>
      <c r="AC908" s="35"/>
      <c r="AD908" s="35"/>
      <c r="AE908" s="35"/>
      <c r="AR908" s="197" t="s">
        <v>283</v>
      </c>
      <c r="AT908" s="197" t="s">
        <v>160</v>
      </c>
      <c r="AU908" s="197" t="s">
        <v>85</v>
      </c>
      <c r="AY908" s="18" t="s">
        <v>158</v>
      </c>
      <c r="BE908" s="198">
        <f t="shared" si="24"/>
        <v>0</v>
      </c>
      <c r="BF908" s="198">
        <f t="shared" si="25"/>
        <v>0</v>
      </c>
      <c r="BG908" s="198">
        <f t="shared" si="26"/>
        <v>0</v>
      </c>
      <c r="BH908" s="198">
        <f t="shared" si="27"/>
        <v>0</v>
      </c>
      <c r="BI908" s="198">
        <f t="shared" si="28"/>
        <v>0</v>
      </c>
      <c r="BJ908" s="18" t="s">
        <v>8</v>
      </c>
      <c r="BK908" s="198">
        <f t="shared" si="29"/>
        <v>0</v>
      </c>
      <c r="BL908" s="18" t="s">
        <v>283</v>
      </c>
      <c r="BM908" s="197" t="s">
        <v>7137</v>
      </c>
    </row>
    <row r="909" spans="1:65" s="2" customFormat="1" ht="33" customHeight="1">
      <c r="A909" s="35"/>
      <c r="B909" s="36"/>
      <c r="C909" s="187" t="s">
        <v>1479</v>
      </c>
      <c r="D909" s="187" t="s">
        <v>160</v>
      </c>
      <c r="E909" s="188" t="s">
        <v>7138</v>
      </c>
      <c r="F909" s="189" t="s">
        <v>7139</v>
      </c>
      <c r="G909" s="190" t="s">
        <v>442</v>
      </c>
      <c r="H909" s="191">
        <v>3</v>
      </c>
      <c r="I909" s="192"/>
      <c r="J909" s="191">
        <f t="shared" si="20"/>
        <v>0</v>
      </c>
      <c r="K909" s="189" t="s">
        <v>1</v>
      </c>
      <c r="L909" s="40"/>
      <c r="M909" s="193" t="s">
        <v>1</v>
      </c>
      <c r="N909" s="194" t="s">
        <v>41</v>
      </c>
      <c r="O909" s="72"/>
      <c r="P909" s="195">
        <f t="shared" si="21"/>
        <v>0</v>
      </c>
      <c r="Q909" s="195">
        <v>3.09E-2</v>
      </c>
      <c r="R909" s="195">
        <f t="shared" si="22"/>
        <v>9.2700000000000005E-2</v>
      </c>
      <c r="S909" s="195">
        <v>0</v>
      </c>
      <c r="T909" s="196">
        <f t="shared" si="23"/>
        <v>0</v>
      </c>
      <c r="U909" s="35"/>
      <c r="V909" s="35"/>
      <c r="W909" s="35"/>
      <c r="X909" s="35"/>
      <c r="Y909" s="35"/>
      <c r="Z909" s="35"/>
      <c r="AA909" s="35"/>
      <c r="AB909" s="35"/>
      <c r="AC909" s="35"/>
      <c r="AD909" s="35"/>
      <c r="AE909" s="35"/>
      <c r="AR909" s="197" t="s">
        <v>283</v>
      </c>
      <c r="AT909" s="197" t="s">
        <v>160</v>
      </c>
      <c r="AU909" s="197" t="s">
        <v>85</v>
      </c>
      <c r="AY909" s="18" t="s">
        <v>158</v>
      </c>
      <c r="BE909" s="198">
        <f t="shared" si="24"/>
        <v>0</v>
      </c>
      <c r="BF909" s="198">
        <f t="shared" si="25"/>
        <v>0</v>
      </c>
      <c r="BG909" s="198">
        <f t="shared" si="26"/>
        <v>0</v>
      </c>
      <c r="BH909" s="198">
        <f t="shared" si="27"/>
        <v>0</v>
      </c>
      <c r="BI909" s="198">
        <f t="shared" si="28"/>
        <v>0</v>
      </c>
      <c r="BJ909" s="18" t="s">
        <v>8</v>
      </c>
      <c r="BK909" s="198">
        <f t="shared" si="29"/>
        <v>0</v>
      </c>
      <c r="BL909" s="18" t="s">
        <v>283</v>
      </c>
      <c r="BM909" s="197" t="s">
        <v>7140</v>
      </c>
    </row>
    <row r="910" spans="1:65" s="2" customFormat="1" ht="33" customHeight="1">
      <c r="A910" s="35"/>
      <c r="B910" s="36"/>
      <c r="C910" s="187" t="s">
        <v>1483</v>
      </c>
      <c r="D910" s="187" t="s">
        <v>160</v>
      </c>
      <c r="E910" s="188" t="s">
        <v>7141</v>
      </c>
      <c r="F910" s="189" t="s">
        <v>7142</v>
      </c>
      <c r="G910" s="190" t="s">
        <v>442</v>
      </c>
      <c r="H910" s="191">
        <v>1</v>
      </c>
      <c r="I910" s="192"/>
      <c r="J910" s="191">
        <f t="shared" si="20"/>
        <v>0</v>
      </c>
      <c r="K910" s="189" t="s">
        <v>1</v>
      </c>
      <c r="L910" s="40"/>
      <c r="M910" s="193" t="s">
        <v>1</v>
      </c>
      <c r="N910" s="194" t="s">
        <v>41</v>
      </c>
      <c r="O910" s="72"/>
      <c r="P910" s="195">
        <f t="shared" si="21"/>
        <v>0</v>
      </c>
      <c r="Q910" s="195">
        <v>8.3999999999999995E-3</v>
      </c>
      <c r="R910" s="195">
        <f t="shared" si="22"/>
        <v>8.3999999999999995E-3</v>
      </c>
      <c r="S910" s="195">
        <v>0</v>
      </c>
      <c r="T910" s="196">
        <f t="shared" si="23"/>
        <v>0</v>
      </c>
      <c r="U910" s="35"/>
      <c r="V910" s="35"/>
      <c r="W910" s="35"/>
      <c r="X910" s="35"/>
      <c r="Y910" s="35"/>
      <c r="Z910" s="35"/>
      <c r="AA910" s="35"/>
      <c r="AB910" s="35"/>
      <c r="AC910" s="35"/>
      <c r="AD910" s="35"/>
      <c r="AE910" s="35"/>
      <c r="AR910" s="197" t="s">
        <v>283</v>
      </c>
      <c r="AT910" s="197" t="s">
        <v>160</v>
      </c>
      <c r="AU910" s="197" t="s">
        <v>85</v>
      </c>
      <c r="AY910" s="18" t="s">
        <v>158</v>
      </c>
      <c r="BE910" s="198">
        <f t="shared" si="24"/>
        <v>0</v>
      </c>
      <c r="BF910" s="198">
        <f t="shared" si="25"/>
        <v>0</v>
      </c>
      <c r="BG910" s="198">
        <f t="shared" si="26"/>
        <v>0</v>
      </c>
      <c r="BH910" s="198">
        <f t="shared" si="27"/>
        <v>0</v>
      </c>
      <c r="BI910" s="198">
        <f t="shared" si="28"/>
        <v>0</v>
      </c>
      <c r="BJ910" s="18" t="s">
        <v>8</v>
      </c>
      <c r="BK910" s="198">
        <f t="shared" si="29"/>
        <v>0</v>
      </c>
      <c r="BL910" s="18" t="s">
        <v>283</v>
      </c>
      <c r="BM910" s="197" t="s">
        <v>7143</v>
      </c>
    </row>
    <row r="911" spans="1:65" s="2" customFormat="1" ht="33" customHeight="1">
      <c r="A911" s="35"/>
      <c r="B911" s="36"/>
      <c r="C911" s="187" t="s">
        <v>1487</v>
      </c>
      <c r="D911" s="187" t="s">
        <v>160</v>
      </c>
      <c r="E911" s="188" t="s">
        <v>7144</v>
      </c>
      <c r="F911" s="189" t="s">
        <v>7145</v>
      </c>
      <c r="G911" s="190" t="s">
        <v>442</v>
      </c>
      <c r="H911" s="191">
        <v>2</v>
      </c>
      <c r="I911" s="192"/>
      <c r="J911" s="191">
        <f t="shared" si="20"/>
        <v>0</v>
      </c>
      <c r="K911" s="189" t="s">
        <v>1</v>
      </c>
      <c r="L911" s="40"/>
      <c r="M911" s="193" t="s">
        <v>1</v>
      </c>
      <c r="N911" s="194" t="s">
        <v>41</v>
      </c>
      <c r="O911" s="72"/>
      <c r="P911" s="195">
        <f t="shared" si="21"/>
        <v>0</v>
      </c>
      <c r="Q911" s="195">
        <v>2.8029999999999999E-2</v>
      </c>
      <c r="R911" s="195">
        <f t="shared" si="22"/>
        <v>5.6059999999999999E-2</v>
      </c>
      <c r="S911" s="195">
        <v>0</v>
      </c>
      <c r="T911" s="196">
        <f t="shared" si="23"/>
        <v>0</v>
      </c>
      <c r="U911" s="35"/>
      <c r="V911" s="35"/>
      <c r="W911" s="35"/>
      <c r="X911" s="35"/>
      <c r="Y911" s="35"/>
      <c r="Z911" s="35"/>
      <c r="AA911" s="35"/>
      <c r="AB911" s="35"/>
      <c r="AC911" s="35"/>
      <c r="AD911" s="35"/>
      <c r="AE911" s="35"/>
      <c r="AR911" s="197" t="s">
        <v>283</v>
      </c>
      <c r="AT911" s="197" t="s">
        <v>160</v>
      </c>
      <c r="AU911" s="197" t="s">
        <v>85</v>
      </c>
      <c r="AY911" s="18" t="s">
        <v>158</v>
      </c>
      <c r="BE911" s="198">
        <f t="shared" si="24"/>
        <v>0</v>
      </c>
      <c r="BF911" s="198">
        <f t="shared" si="25"/>
        <v>0</v>
      </c>
      <c r="BG911" s="198">
        <f t="shared" si="26"/>
        <v>0</v>
      </c>
      <c r="BH911" s="198">
        <f t="shared" si="27"/>
        <v>0</v>
      </c>
      <c r="BI911" s="198">
        <f t="shared" si="28"/>
        <v>0</v>
      </c>
      <c r="BJ911" s="18" t="s">
        <v>8</v>
      </c>
      <c r="BK911" s="198">
        <f t="shared" si="29"/>
        <v>0</v>
      </c>
      <c r="BL911" s="18" t="s">
        <v>283</v>
      </c>
      <c r="BM911" s="197" t="s">
        <v>7146</v>
      </c>
    </row>
    <row r="912" spans="1:65" s="2" customFormat="1" ht="24">
      <c r="A912" s="35"/>
      <c r="B912" s="36"/>
      <c r="C912" s="187" t="s">
        <v>1491</v>
      </c>
      <c r="D912" s="187" t="s">
        <v>160</v>
      </c>
      <c r="E912" s="188" t="s">
        <v>1712</v>
      </c>
      <c r="F912" s="189" t="s">
        <v>1713</v>
      </c>
      <c r="G912" s="190" t="s">
        <v>227</v>
      </c>
      <c r="H912" s="191">
        <v>0.28999999999999998</v>
      </c>
      <c r="I912" s="192"/>
      <c r="J912" s="191">
        <f t="shared" si="20"/>
        <v>0</v>
      </c>
      <c r="K912" s="189" t="s">
        <v>1</v>
      </c>
      <c r="L912" s="40"/>
      <c r="M912" s="193" t="s">
        <v>1</v>
      </c>
      <c r="N912" s="194" t="s">
        <v>41</v>
      </c>
      <c r="O912" s="72"/>
      <c r="P912" s="195">
        <f t="shared" si="21"/>
        <v>0</v>
      </c>
      <c r="Q912" s="195">
        <v>0</v>
      </c>
      <c r="R912" s="195">
        <f t="shared" si="22"/>
        <v>0</v>
      </c>
      <c r="S912" s="195">
        <v>0</v>
      </c>
      <c r="T912" s="196">
        <f t="shared" si="23"/>
        <v>0</v>
      </c>
      <c r="U912" s="35"/>
      <c r="V912" s="35"/>
      <c r="W912" s="35"/>
      <c r="X912" s="35"/>
      <c r="Y912" s="35"/>
      <c r="Z912" s="35"/>
      <c r="AA912" s="35"/>
      <c r="AB912" s="35"/>
      <c r="AC912" s="35"/>
      <c r="AD912" s="35"/>
      <c r="AE912" s="35"/>
      <c r="AR912" s="197" t="s">
        <v>283</v>
      </c>
      <c r="AT912" s="197" t="s">
        <v>160</v>
      </c>
      <c r="AU912" s="197" t="s">
        <v>85</v>
      </c>
      <c r="AY912" s="18" t="s">
        <v>158</v>
      </c>
      <c r="BE912" s="198">
        <f t="shared" si="24"/>
        <v>0</v>
      </c>
      <c r="BF912" s="198">
        <f t="shared" si="25"/>
        <v>0</v>
      </c>
      <c r="BG912" s="198">
        <f t="shared" si="26"/>
        <v>0</v>
      </c>
      <c r="BH912" s="198">
        <f t="shared" si="27"/>
        <v>0</v>
      </c>
      <c r="BI912" s="198">
        <f t="shared" si="28"/>
        <v>0</v>
      </c>
      <c r="BJ912" s="18" t="s">
        <v>8</v>
      </c>
      <c r="BK912" s="198">
        <f t="shared" si="29"/>
        <v>0</v>
      </c>
      <c r="BL912" s="18" t="s">
        <v>283</v>
      </c>
      <c r="BM912" s="197" t="s">
        <v>7147</v>
      </c>
    </row>
    <row r="913" spans="1:65" s="2" customFormat="1" ht="16.5" customHeight="1">
      <c r="A913" s="35"/>
      <c r="B913" s="36"/>
      <c r="C913" s="187" t="s">
        <v>1495</v>
      </c>
      <c r="D913" s="187" t="s">
        <v>160</v>
      </c>
      <c r="E913" s="188" t="s">
        <v>1716</v>
      </c>
      <c r="F913" s="189" t="s">
        <v>1717</v>
      </c>
      <c r="G913" s="190" t="s">
        <v>1718</v>
      </c>
      <c r="H913" s="191">
        <v>24</v>
      </c>
      <c r="I913" s="192"/>
      <c r="J913" s="191">
        <f t="shared" si="20"/>
        <v>0</v>
      </c>
      <c r="K913" s="189" t="s">
        <v>1</v>
      </c>
      <c r="L913" s="40"/>
      <c r="M913" s="193" t="s">
        <v>1</v>
      </c>
      <c r="N913" s="194" t="s">
        <v>41</v>
      </c>
      <c r="O913" s="72"/>
      <c r="P913" s="195">
        <f t="shared" si="21"/>
        <v>0</v>
      </c>
      <c r="Q913" s="195">
        <v>0</v>
      </c>
      <c r="R913" s="195">
        <f t="shared" si="22"/>
        <v>0</v>
      </c>
      <c r="S913" s="195">
        <v>0</v>
      </c>
      <c r="T913" s="196">
        <f t="shared" si="23"/>
        <v>0</v>
      </c>
      <c r="U913" s="35"/>
      <c r="V913" s="35"/>
      <c r="W913" s="35"/>
      <c r="X913" s="35"/>
      <c r="Y913" s="35"/>
      <c r="Z913" s="35"/>
      <c r="AA913" s="35"/>
      <c r="AB913" s="35"/>
      <c r="AC913" s="35"/>
      <c r="AD913" s="35"/>
      <c r="AE913" s="35"/>
      <c r="AR913" s="197" t="s">
        <v>283</v>
      </c>
      <c r="AT913" s="197" t="s">
        <v>160</v>
      </c>
      <c r="AU913" s="197" t="s">
        <v>85</v>
      </c>
      <c r="AY913" s="18" t="s">
        <v>158</v>
      </c>
      <c r="BE913" s="198">
        <f t="shared" si="24"/>
        <v>0</v>
      </c>
      <c r="BF913" s="198">
        <f t="shared" si="25"/>
        <v>0</v>
      </c>
      <c r="BG913" s="198">
        <f t="shared" si="26"/>
        <v>0</v>
      </c>
      <c r="BH913" s="198">
        <f t="shared" si="27"/>
        <v>0</v>
      </c>
      <c r="BI913" s="198">
        <f t="shared" si="28"/>
        <v>0</v>
      </c>
      <c r="BJ913" s="18" t="s">
        <v>8</v>
      </c>
      <c r="BK913" s="198">
        <f t="shared" si="29"/>
        <v>0</v>
      </c>
      <c r="BL913" s="18" t="s">
        <v>283</v>
      </c>
      <c r="BM913" s="197" t="s">
        <v>7148</v>
      </c>
    </row>
    <row r="914" spans="1:65" s="2" customFormat="1" ht="16.5" customHeight="1">
      <c r="A914" s="35"/>
      <c r="B914" s="36"/>
      <c r="C914" s="187" t="s">
        <v>1499</v>
      </c>
      <c r="D914" s="187" t="s">
        <v>160</v>
      </c>
      <c r="E914" s="188" t="s">
        <v>1721</v>
      </c>
      <c r="F914" s="189" t="s">
        <v>1722</v>
      </c>
      <c r="G914" s="190" t="s">
        <v>442</v>
      </c>
      <c r="H914" s="191">
        <v>1</v>
      </c>
      <c r="I914" s="192"/>
      <c r="J914" s="191">
        <f t="shared" si="20"/>
        <v>0</v>
      </c>
      <c r="K914" s="189" t="s">
        <v>1</v>
      </c>
      <c r="L914" s="40"/>
      <c r="M914" s="193" t="s">
        <v>1</v>
      </c>
      <c r="N914" s="194" t="s">
        <v>41</v>
      </c>
      <c r="O914" s="72"/>
      <c r="P914" s="195">
        <f t="shared" si="21"/>
        <v>0</v>
      </c>
      <c r="Q914" s="195">
        <v>0</v>
      </c>
      <c r="R914" s="195">
        <f t="shared" si="22"/>
        <v>0</v>
      </c>
      <c r="S914" s="195">
        <v>0</v>
      </c>
      <c r="T914" s="196">
        <f t="shared" si="23"/>
        <v>0</v>
      </c>
      <c r="U914" s="35"/>
      <c r="V914" s="35"/>
      <c r="W914" s="35"/>
      <c r="X914" s="35"/>
      <c r="Y914" s="35"/>
      <c r="Z914" s="35"/>
      <c r="AA914" s="35"/>
      <c r="AB914" s="35"/>
      <c r="AC914" s="35"/>
      <c r="AD914" s="35"/>
      <c r="AE914" s="35"/>
      <c r="AR914" s="197" t="s">
        <v>283</v>
      </c>
      <c r="AT914" s="197" t="s">
        <v>160</v>
      </c>
      <c r="AU914" s="197" t="s">
        <v>85</v>
      </c>
      <c r="AY914" s="18" t="s">
        <v>158</v>
      </c>
      <c r="BE914" s="198">
        <f t="shared" si="24"/>
        <v>0</v>
      </c>
      <c r="BF914" s="198">
        <f t="shared" si="25"/>
        <v>0</v>
      </c>
      <c r="BG914" s="198">
        <f t="shared" si="26"/>
        <v>0</v>
      </c>
      <c r="BH914" s="198">
        <f t="shared" si="27"/>
        <v>0</v>
      </c>
      <c r="BI914" s="198">
        <f t="shared" si="28"/>
        <v>0</v>
      </c>
      <c r="BJ914" s="18" t="s">
        <v>8</v>
      </c>
      <c r="BK914" s="198">
        <f t="shared" si="29"/>
        <v>0</v>
      </c>
      <c r="BL914" s="18" t="s">
        <v>283</v>
      </c>
      <c r="BM914" s="197" t="s">
        <v>7149</v>
      </c>
    </row>
    <row r="915" spans="1:65" s="2" customFormat="1" ht="16.5" customHeight="1">
      <c r="A915" s="35"/>
      <c r="B915" s="36"/>
      <c r="C915" s="187" t="s">
        <v>1503</v>
      </c>
      <c r="D915" s="187" t="s">
        <v>160</v>
      </c>
      <c r="E915" s="188" t="s">
        <v>1725</v>
      </c>
      <c r="F915" s="189" t="s">
        <v>1726</v>
      </c>
      <c r="G915" s="190" t="s">
        <v>498</v>
      </c>
      <c r="H915" s="191">
        <v>1</v>
      </c>
      <c r="I915" s="192"/>
      <c r="J915" s="191">
        <f t="shared" si="20"/>
        <v>0</v>
      </c>
      <c r="K915" s="189" t="s">
        <v>1</v>
      </c>
      <c r="L915" s="40"/>
      <c r="M915" s="193" t="s">
        <v>1</v>
      </c>
      <c r="N915" s="194" t="s">
        <v>41</v>
      </c>
      <c r="O915" s="72"/>
      <c r="P915" s="195">
        <f t="shared" si="21"/>
        <v>0</v>
      </c>
      <c r="Q915" s="195">
        <v>0</v>
      </c>
      <c r="R915" s="195">
        <f t="shared" si="22"/>
        <v>0</v>
      </c>
      <c r="S915" s="195">
        <v>0</v>
      </c>
      <c r="T915" s="196">
        <f t="shared" si="23"/>
        <v>0</v>
      </c>
      <c r="U915" s="35"/>
      <c r="V915" s="35"/>
      <c r="W915" s="35"/>
      <c r="X915" s="35"/>
      <c r="Y915" s="35"/>
      <c r="Z915" s="35"/>
      <c r="AA915" s="35"/>
      <c r="AB915" s="35"/>
      <c r="AC915" s="35"/>
      <c r="AD915" s="35"/>
      <c r="AE915" s="35"/>
      <c r="AR915" s="197" t="s">
        <v>283</v>
      </c>
      <c r="AT915" s="197" t="s">
        <v>160</v>
      </c>
      <c r="AU915" s="197" t="s">
        <v>85</v>
      </c>
      <c r="AY915" s="18" t="s">
        <v>158</v>
      </c>
      <c r="BE915" s="198">
        <f t="shared" si="24"/>
        <v>0</v>
      </c>
      <c r="BF915" s="198">
        <f t="shared" si="25"/>
        <v>0</v>
      </c>
      <c r="BG915" s="198">
        <f t="shared" si="26"/>
        <v>0</v>
      </c>
      <c r="BH915" s="198">
        <f t="shared" si="27"/>
        <v>0</v>
      </c>
      <c r="BI915" s="198">
        <f t="shared" si="28"/>
        <v>0</v>
      </c>
      <c r="BJ915" s="18" t="s">
        <v>8</v>
      </c>
      <c r="BK915" s="198">
        <f t="shared" si="29"/>
        <v>0</v>
      </c>
      <c r="BL915" s="18" t="s">
        <v>283</v>
      </c>
      <c r="BM915" s="197" t="s">
        <v>7150</v>
      </c>
    </row>
    <row r="916" spans="1:65" s="2" customFormat="1" ht="16.5" customHeight="1">
      <c r="A916" s="35"/>
      <c r="B916" s="36"/>
      <c r="C916" s="187" t="s">
        <v>1507</v>
      </c>
      <c r="D916" s="187" t="s">
        <v>160</v>
      </c>
      <c r="E916" s="188" t="s">
        <v>1729</v>
      </c>
      <c r="F916" s="189" t="s">
        <v>1730</v>
      </c>
      <c r="G916" s="190" t="s">
        <v>442</v>
      </c>
      <c r="H916" s="191">
        <v>1</v>
      </c>
      <c r="I916" s="192"/>
      <c r="J916" s="191">
        <f t="shared" si="20"/>
        <v>0</v>
      </c>
      <c r="K916" s="189" t="s">
        <v>1</v>
      </c>
      <c r="L916" s="40"/>
      <c r="M916" s="193" t="s">
        <v>1</v>
      </c>
      <c r="N916" s="194" t="s">
        <v>41</v>
      </c>
      <c r="O916" s="72"/>
      <c r="P916" s="195">
        <f t="shared" si="21"/>
        <v>0</v>
      </c>
      <c r="Q916" s="195">
        <v>0</v>
      </c>
      <c r="R916" s="195">
        <f t="shared" si="22"/>
        <v>0</v>
      </c>
      <c r="S916" s="195">
        <v>0</v>
      </c>
      <c r="T916" s="196">
        <f t="shared" si="23"/>
        <v>0</v>
      </c>
      <c r="U916" s="35"/>
      <c r="V916" s="35"/>
      <c r="W916" s="35"/>
      <c r="X916" s="35"/>
      <c r="Y916" s="35"/>
      <c r="Z916" s="35"/>
      <c r="AA916" s="35"/>
      <c r="AB916" s="35"/>
      <c r="AC916" s="35"/>
      <c r="AD916" s="35"/>
      <c r="AE916" s="35"/>
      <c r="AR916" s="197" t="s">
        <v>283</v>
      </c>
      <c r="AT916" s="197" t="s">
        <v>160</v>
      </c>
      <c r="AU916" s="197" t="s">
        <v>85</v>
      </c>
      <c r="AY916" s="18" t="s">
        <v>158</v>
      </c>
      <c r="BE916" s="198">
        <f t="shared" si="24"/>
        <v>0</v>
      </c>
      <c r="BF916" s="198">
        <f t="shared" si="25"/>
        <v>0</v>
      </c>
      <c r="BG916" s="198">
        <f t="shared" si="26"/>
        <v>0</v>
      </c>
      <c r="BH916" s="198">
        <f t="shared" si="27"/>
        <v>0</v>
      </c>
      <c r="BI916" s="198">
        <f t="shared" si="28"/>
        <v>0</v>
      </c>
      <c r="BJ916" s="18" t="s">
        <v>8</v>
      </c>
      <c r="BK916" s="198">
        <f t="shared" si="29"/>
        <v>0</v>
      </c>
      <c r="BL916" s="18" t="s">
        <v>283</v>
      </c>
      <c r="BM916" s="197" t="s">
        <v>7151</v>
      </c>
    </row>
    <row r="917" spans="1:65" s="2" customFormat="1" ht="16.5" customHeight="1">
      <c r="A917" s="35"/>
      <c r="B917" s="36"/>
      <c r="C917" s="187" t="s">
        <v>1511</v>
      </c>
      <c r="D917" s="187" t="s">
        <v>160</v>
      </c>
      <c r="E917" s="188" t="s">
        <v>1733</v>
      </c>
      <c r="F917" s="189" t="s">
        <v>1734</v>
      </c>
      <c r="G917" s="190" t="s">
        <v>442</v>
      </c>
      <c r="H917" s="191">
        <v>1</v>
      </c>
      <c r="I917" s="192"/>
      <c r="J917" s="191">
        <f t="shared" si="20"/>
        <v>0</v>
      </c>
      <c r="K917" s="189" t="s">
        <v>1</v>
      </c>
      <c r="L917" s="40"/>
      <c r="M917" s="193" t="s">
        <v>1</v>
      </c>
      <c r="N917" s="194" t="s">
        <v>41</v>
      </c>
      <c r="O917" s="72"/>
      <c r="P917" s="195">
        <f t="shared" si="21"/>
        <v>0</v>
      </c>
      <c r="Q917" s="195">
        <v>0</v>
      </c>
      <c r="R917" s="195">
        <f t="shared" si="22"/>
        <v>0</v>
      </c>
      <c r="S917" s="195">
        <v>0</v>
      </c>
      <c r="T917" s="196">
        <f t="shared" si="23"/>
        <v>0</v>
      </c>
      <c r="U917" s="35"/>
      <c r="V917" s="35"/>
      <c r="W917" s="35"/>
      <c r="X917" s="35"/>
      <c r="Y917" s="35"/>
      <c r="Z917" s="35"/>
      <c r="AA917" s="35"/>
      <c r="AB917" s="35"/>
      <c r="AC917" s="35"/>
      <c r="AD917" s="35"/>
      <c r="AE917" s="35"/>
      <c r="AR917" s="197" t="s">
        <v>283</v>
      </c>
      <c r="AT917" s="197" t="s">
        <v>160</v>
      </c>
      <c r="AU917" s="197" t="s">
        <v>85</v>
      </c>
      <c r="AY917" s="18" t="s">
        <v>158</v>
      </c>
      <c r="BE917" s="198">
        <f t="shared" si="24"/>
        <v>0</v>
      </c>
      <c r="BF917" s="198">
        <f t="shared" si="25"/>
        <v>0</v>
      </c>
      <c r="BG917" s="198">
        <f t="shared" si="26"/>
        <v>0</v>
      </c>
      <c r="BH917" s="198">
        <f t="shared" si="27"/>
        <v>0</v>
      </c>
      <c r="BI917" s="198">
        <f t="shared" si="28"/>
        <v>0</v>
      </c>
      <c r="BJ917" s="18" t="s">
        <v>8</v>
      </c>
      <c r="BK917" s="198">
        <f t="shared" si="29"/>
        <v>0</v>
      </c>
      <c r="BL917" s="18" t="s">
        <v>283</v>
      </c>
      <c r="BM917" s="197" t="s">
        <v>7152</v>
      </c>
    </row>
    <row r="918" spans="1:65" s="2" customFormat="1" ht="16.5" customHeight="1">
      <c r="A918" s="35"/>
      <c r="B918" s="36"/>
      <c r="C918" s="187" t="s">
        <v>1515</v>
      </c>
      <c r="D918" s="187" t="s">
        <v>160</v>
      </c>
      <c r="E918" s="188" t="s">
        <v>1737</v>
      </c>
      <c r="F918" s="189" t="s">
        <v>1738</v>
      </c>
      <c r="G918" s="190" t="s">
        <v>1739</v>
      </c>
      <c r="H918" s="191">
        <v>20</v>
      </c>
      <c r="I918" s="192"/>
      <c r="J918" s="191">
        <f t="shared" si="20"/>
        <v>0</v>
      </c>
      <c r="K918" s="189" t="s">
        <v>1</v>
      </c>
      <c r="L918" s="40"/>
      <c r="M918" s="193" t="s">
        <v>1</v>
      </c>
      <c r="N918" s="194" t="s">
        <v>41</v>
      </c>
      <c r="O918" s="72"/>
      <c r="P918" s="195">
        <f t="shared" si="21"/>
        <v>0</v>
      </c>
      <c r="Q918" s="195">
        <v>0</v>
      </c>
      <c r="R918" s="195">
        <f t="shared" si="22"/>
        <v>0</v>
      </c>
      <c r="S918" s="195">
        <v>0</v>
      </c>
      <c r="T918" s="196">
        <f t="shared" si="23"/>
        <v>0</v>
      </c>
      <c r="U918" s="35"/>
      <c r="V918" s="35"/>
      <c r="W918" s="35"/>
      <c r="X918" s="35"/>
      <c r="Y918" s="35"/>
      <c r="Z918" s="35"/>
      <c r="AA918" s="35"/>
      <c r="AB918" s="35"/>
      <c r="AC918" s="35"/>
      <c r="AD918" s="35"/>
      <c r="AE918" s="35"/>
      <c r="AR918" s="197" t="s">
        <v>283</v>
      </c>
      <c r="AT918" s="197" t="s">
        <v>160</v>
      </c>
      <c r="AU918" s="197" t="s">
        <v>85</v>
      </c>
      <c r="AY918" s="18" t="s">
        <v>158</v>
      </c>
      <c r="BE918" s="198">
        <f t="shared" si="24"/>
        <v>0</v>
      </c>
      <c r="BF918" s="198">
        <f t="shared" si="25"/>
        <v>0</v>
      </c>
      <c r="BG918" s="198">
        <f t="shared" si="26"/>
        <v>0</v>
      </c>
      <c r="BH918" s="198">
        <f t="shared" si="27"/>
        <v>0</v>
      </c>
      <c r="BI918" s="198">
        <f t="shared" si="28"/>
        <v>0</v>
      </c>
      <c r="BJ918" s="18" t="s">
        <v>8</v>
      </c>
      <c r="BK918" s="198">
        <f t="shared" si="29"/>
        <v>0</v>
      </c>
      <c r="BL918" s="18" t="s">
        <v>283</v>
      </c>
      <c r="BM918" s="197" t="s">
        <v>7153</v>
      </c>
    </row>
    <row r="919" spans="1:65" s="2" customFormat="1" ht="16.5" customHeight="1">
      <c r="A919" s="35"/>
      <c r="B919" s="36"/>
      <c r="C919" s="187" t="s">
        <v>1519</v>
      </c>
      <c r="D919" s="187" t="s">
        <v>160</v>
      </c>
      <c r="E919" s="188" t="s">
        <v>1742</v>
      </c>
      <c r="F919" s="189" t="s">
        <v>1743</v>
      </c>
      <c r="G919" s="190" t="s">
        <v>1744</v>
      </c>
      <c r="H919" s="191">
        <v>1</v>
      </c>
      <c r="I919" s="192"/>
      <c r="J919" s="191">
        <f t="shared" si="20"/>
        <v>0</v>
      </c>
      <c r="K919" s="189" t="s">
        <v>1</v>
      </c>
      <c r="L919" s="40"/>
      <c r="M919" s="193" t="s">
        <v>1</v>
      </c>
      <c r="N919" s="194" t="s">
        <v>41</v>
      </c>
      <c r="O919" s="72"/>
      <c r="P919" s="195">
        <f t="shared" si="21"/>
        <v>0</v>
      </c>
      <c r="Q919" s="195">
        <v>0</v>
      </c>
      <c r="R919" s="195">
        <f t="shared" si="22"/>
        <v>0</v>
      </c>
      <c r="S919" s="195">
        <v>0</v>
      </c>
      <c r="T919" s="196">
        <f t="shared" si="23"/>
        <v>0</v>
      </c>
      <c r="U919" s="35"/>
      <c r="V919" s="35"/>
      <c r="W919" s="35"/>
      <c r="X919" s="35"/>
      <c r="Y919" s="35"/>
      <c r="Z919" s="35"/>
      <c r="AA919" s="35"/>
      <c r="AB919" s="35"/>
      <c r="AC919" s="35"/>
      <c r="AD919" s="35"/>
      <c r="AE919" s="35"/>
      <c r="AR919" s="197" t="s">
        <v>283</v>
      </c>
      <c r="AT919" s="197" t="s">
        <v>160</v>
      </c>
      <c r="AU919" s="197" t="s">
        <v>85</v>
      </c>
      <c r="AY919" s="18" t="s">
        <v>158</v>
      </c>
      <c r="BE919" s="198">
        <f t="shared" si="24"/>
        <v>0</v>
      </c>
      <c r="BF919" s="198">
        <f t="shared" si="25"/>
        <v>0</v>
      </c>
      <c r="BG919" s="198">
        <f t="shared" si="26"/>
        <v>0</v>
      </c>
      <c r="BH919" s="198">
        <f t="shared" si="27"/>
        <v>0</v>
      </c>
      <c r="BI919" s="198">
        <f t="shared" si="28"/>
        <v>0</v>
      </c>
      <c r="BJ919" s="18" t="s">
        <v>8</v>
      </c>
      <c r="BK919" s="198">
        <f t="shared" si="29"/>
        <v>0</v>
      </c>
      <c r="BL919" s="18" t="s">
        <v>283</v>
      </c>
      <c r="BM919" s="197" t="s">
        <v>7154</v>
      </c>
    </row>
    <row r="920" spans="1:65" s="2" customFormat="1" ht="44.25" customHeight="1">
      <c r="A920" s="35"/>
      <c r="B920" s="36"/>
      <c r="C920" s="187" t="s">
        <v>1523</v>
      </c>
      <c r="D920" s="187" t="s">
        <v>160</v>
      </c>
      <c r="E920" s="188" t="s">
        <v>5707</v>
      </c>
      <c r="F920" s="189" t="s">
        <v>7155</v>
      </c>
      <c r="G920" s="190" t="s">
        <v>1718</v>
      </c>
      <c r="H920" s="191">
        <v>4</v>
      </c>
      <c r="I920" s="192"/>
      <c r="J920" s="191">
        <f t="shared" si="20"/>
        <v>0</v>
      </c>
      <c r="K920" s="189" t="s">
        <v>1</v>
      </c>
      <c r="L920" s="40"/>
      <c r="M920" s="193" t="s">
        <v>1</v>
      </c>
      <c r="N920" s="194" t="s">
        <v>41</v>
      </c>
      <c r="O920" s="72"/>
      <c r="P920" s="195">
        <f t="shared" si="21"/>
        <v>0</v>
      </c>
      <c r="Q920" s="195">
        <v>0</v>
      </c>
      <c r="R920" s="195">
        <f t="shared" si="22"/>
        <v>0</v>
      </c>
      <c r="S920" s="195">
        <v>0</v>
      </c>
      <c r="T920" s="196">
        <f t="shared" si="23"/>
        <v>0</v>
      </c>
      <c r="U920" s="35"/>
      <c r="V920" s="35"/>
      <c r="W920" s="35"/>
      <c r="X920" s="35"/>
      <c r="Y920" s="35"/>
      <c r="Z920" s="35"/>
      <c r="AA920" s="35"/>
      <c r="AB920" s="35"/>
      <c r="AC920" s="35"/>
      <c r="AD920" s="35"/>
      <c r="AE920" s="35"/>
      <c r="AR920" s="197" t="s">
        <v>283</v>
      </c>
      <c r="AT920" s="197" t="s">
        <v>160</v>
      </c>
      <c r="AU920" s="197" t="s">
        <v>85</v>
      </c>
      <c r="AY920" s="18" t="s">
        <v>158</v>
      </c>
      <c r="BE920" s="198">
        <f t="shared" si="24"/>
        <v>0</v>
      </c>
      <c r="BF920" s="198">
        <f t="shared" si="25"/>
        <v>0</v>
      </c>
      <c r="BG920" s="198">
        <f t="shared" si="26"/>
        <v>0</v>
      </c>
      <c r="BH920" s="198">
        <f t="shared" si="27"/>
        <v>0</v>
      </c>
      <c r="BI920" s="198">
        <f t="shared" si="28"/>
        <v>0</v>
      </c>
      <c r="BJ920" s="18" t="s">
        <v>8</v>
      </c>
      <c r="BK920" s="198">
        <f t="shared" si="29"/>
        <v>0</v>
      </c>
      <c r="BL920" s="18" t="s">
        <v>283</v>
      </c>
      <c r="BM920" s="197" t="s">
        <v>7156</v>
      </c>
    </row>
    <row r="921" spans="1:65" s="2" customFormat="1" ht="16.5" customHeight="1">
      <c r="A921" s="35"/>
      <c r="B921" s="36"/>
      <c r="C921" s="187" t="s">
        <v>1527</v>
      </c>
      <c r="D921" s="187" t="s">
        <v>160</v>
      </c>
      <c r="E921" s="188" t="s">
        <v>1751</v>
      </c>
      <c r="F921" s="189" t="s">
        <v>1752</v>
      </c>
      <c r="G921" s="190" t="s">
        <v>442</v>
      </c>
      <c r="H921" s="191">
        <v>1</v>
      </c>
      <c r="I921" s="192"/>
      <c r="J921" s="191">
        <f t="shared" si="20"/>
        <v>0</v>
      </c>
      <c r="K921" s="189" t="s">
        <v>1</v>
      </c>
      <c r="L921" s="40"/>
      <c r="M921" s="193" t="s">
        <v>1</v>
      </c>
      <c r="N921" s="194" t="s">
        <v>41</v>
      </c>
      <c r="O921" s="72"/>
      <c r="P921" s="195">
        <f t="shared" si="21"/>
        <v>0</v>
      </c>
      <c r="Q921" s="195">
        <v>0</v>
      </c>
      <c r="R921" s="195">
        <f t="shared" si="22"/>
        <v>0</v>
      </c>
      <c r="S921" s="195">
        <v>0</v>
      </c>
      <c r="T921" s="196">
        <f t="shared" si="23"/>
        <v>0</v>
      </c>
      <c r="U921" s="35"/>
      <c r="V921" s="35"/>
      <c r="W921" s="35"/>
      <c r="X921" s="35"/>
      <c r="Y921" s="35"/>
      <c r="Z921" s="35"/>
      <c r="AA921" s="35"/>
      <c r="AB921" s="35"/>
      <c r="AC921" s="35"/>
      <c r="AD921" s="35"/>
      <c r="AE921" s="35"/>
      <c r="AR921" s="197" t="s">
        <v>283</v>
      </c>
      <c r="AT921" s="197" t="s">
        <v>160</v>
      </c>
      <c r="AU921" s="197" t="s">
        <v>85</v>
      </c>
      <c r="AY921" s="18" t="s">
        <v>158</v>
      </c>
      <c r="BE921" s="198">
        <f t="shared" si="24"/>
        <v>0</v>
      </c>
      <c r="BF921" s="198">
        <f t="shared" si="25"/>
        <v>0</v>
      </c>
      <c r="BG921" s="198">
        <f t="shared" si="26"/>
        <v>0</v>
      </c>
      <c r="BH921" s="198">
        <f t="shared" si="27"/>
        <v>0</v>
      </c>
      <c r="BI921" s="198">
        <f t="shared" si="28"/>
        <v>0</v>
      </c>
      <c r="BJ921" s="18" t="s">
        <v>8</v>
      </c>
      <c r="BK921" s="198">
        <f t="shared" si="29"/>
        <v>0</v>
      </c>
      <c r="BL921" s="18" t="s">
        <v>283</v>
      </c>
      <c r="BM921" s="197" t="s">
        <v>7157</v>
      </c>
    </row>
    <row r="922" spans="1:65" s="2" customFormat="1" ht="16.5" customHeight="1">
      <c r="A922" s="35"/>
      <c r="B922" s="36"/>
      <c r="C922" s="187" t="s">
        <v>1531</v>
      </c>
      <c r="D922" s="187" t="s">
        <v>160</v>
      </c>
      <c r="E922" s="188" t="s">
        <v>1755</v>
      </c>
      <c r="F922" s="189" t="s">
        <v>1756</v>
      </c>
      <c r="G922" s="190" t="s">
        <v>442</v>
      </c>
      <c r="H922" s="191">
        <v>1</v>
      </c>
      <c r="I922" s="192"/>
      <c r="J922" s="191">
        <f t="shared" si="20"/>
        <v>0</v>
      </c>
      <c r="K922" s="189" t="s">
        <v>1</v>
      </c>
      <c r="L922" s="40"/>
      <c r="M922" s="193" t="s">
        <v>1</v>
      </c>
      <c r="N922" s="194" t="s">
        <v>41</v>
      </c>
      <c r="O922" s="72"/>
      <c r="P922" s="195">
        <f t="shared" si="21"/>
        <v>0</v>
      </c>
      <c r="Q922" s="195">
        <v>0</v>
      </c>
      <c r="R922" s="195">
        <f t="shared" si="22"/>
        <v>0</v>
      </c>
      <c r="S922" s="195">
        <v>0</v>
      </c>
      <c r="T922" s="196">
        <f t="shared" si="23"/>
        <v>0</v>
      </c>
      <c r="U922" s="35"/>
      <c r="V922" s="35"/>
      <c r="W922" s="35"/>
      <c r="X922" s="35"/>
      <c r="Y922" s="35"/>
      <c r="Z922" s="35"/>
      <c r="AA922" s="35"/>
      <c r="AB922" s="35"/>
      <c r="AC922" s="35"/>
      <c r="AD922" s="35"/>
      <c r="AE922" s="35"/>
      <c r="AR922" s="197" t="s">
        <v>283</v>
      </c>
      <c r="AT922" s="197" t="s">
        <v>160</v>
      </c>
      <c r="AU922" s="197" t="s">
        <v>85</v>
      </c>
      <c r="AY922" s="18" t="s">
        <v>158</v>
      </c>
      <c r="BE922" s="198">
        <f t="shared" si="24"/>
        <v>0</v>
      </c>
      <c r="BF922" s="198">
        <f t="shared" si="25"/>
        <v>0</v>
      </c>
      <c r="BG922" s="198">
        <f t="shared" si="26"/>
        <v>0</v>
      </c>
      <c r="BH922" s="198">
        <f t="shared" si="27"/>
        <v>0</v>
      </c>
      <c r="BI922" s="198">
        <f t="shared" si="28"/>
        <v>0</v>
      </c>
      <c r="BJ922" s="18" t="s">
        <v>8</v>
      </c>
      <c r="BK922" s="198">
        <f t="shared" si="29"/>
        <v>0</v>
      </c>
      <c r="BL922" s="18" t="s">
        <v>283</v>
      </c>
      <c r="BM922" s="197" t="s">
        <v>7158</v>
      </c>
    </row>
    <row r="923" spans="1:65" s="12" customFormat="1" ht="22.9" customHeight="1">
      <c r="B923" s="171"/>
      <c r="C923" s="172"/>
      <c r="D923" s="173" t="s">
        <v>75</v>
      </c>
      <c r="E923" s="185" t="s">
        <v>1763</v>
      </c>
      <c r="F923" s="185" t="s">
        <v>1764</v>
      </c>
      <c r="G923" s="172"/>
      <c r="H923" s="172"/>
      <c r="I923" s="175"/>
      <c r="J923" s="186">
        <f>BK923</f>
        <v>0</v>
      </c>
      <c r="K923" s="172"/>
      <c r="L923" s="177"/>
      <c r="M923" s="178"/>
      <c r="N923" s="179"/>
      <c r="O923" s="179"/>
      <c r="P923" s="180">
        <f>SUM(P924:P980)</f>
        <v>0</v>
      </c>
      <c r="Q923" s="179"/>
      <c r="R923" s="180">
        <f>SUM(R924:R980)</f>
        <v>0</v>
      </c>
      <c r="S923" s="179"/>
      <c r="T923" s="181">
        <f>SUM(T924:T980)</f>
        <v>0</v>
      </c>
      <c r="AR923" s="182" t="s">
        <v>85</v>
      </c>
      <c r="AT923" s="183" t="s">
        <v>75</v>
      </c>
      <c r="AU923" s="183" t="s">
        <v>8</v>
      </c>
      <c r="AY923" s="182" t="s">
        <v>158</v>
      </c>
      <c r="BK923" s="184">
        <f>SUM(BK924:BK980)</f>
        <v>0</v>
      </c>
    </row>
    <row r="924" spans="1:65" s="2" customFormat="1" ht="16.5" customHeight="1">
      <c r="A924" s="35"/>
      <c r="B924" s="36"/>
      <c r="C924" s="247" t="s">
        <v>1535</v>
      </c>
      <c r="D924" s="247" t="s">
        <v>250</v>
      </c>
      <c r="E924" s="248" t="s">
        <v>1766</v>
      </c>
      <c r="F924" s="249" t="s">
        <v>1767</v>
      </c>
      <c r="G924" s="250" t="s">
        <v>309</v>
      </c>
      <c r="H924" s="251">
        <v>610</v>
      </c>
      <c r="I924" s="252"/>
      <c r="J924" s="251">
        <f t="shared" ref="J924:J955" si="30">ROUND(I924*H924,0)</f>
        <v>0</v>
      </c>
      <c r="K924" s="249" t="s">
        <v>1</v>
      </c>
      <c r="L924" s="253"/>
      <c r="M924" s="254" t="s">
        <v>1</v>
      </c>
      <c r="N924" s="255" t="s">
        <v>41</v>
      </c>
      <c r="O924" s="72"/>
      <c r="P924" s="195">
        <f t="shared" ref="P924:P955" si="31">O924*H924</f>
        <v>0</v>
      </c>
      <c r="Q924" s="195">
        <v>0</v>
      </c>
      <c r="R924" s="195">
        <f t="shared" ref="R924:R955" si="32">Q924*H924</f>
        <v>0</v>
      </c>
      <c r="S924" s="195">
        <v>0</v>
      </c>
      <c r="T924" s="196">
        <f t="shared" ref="T924:T955" si="33">S924*H924</f>
        <v>0</v>
      </c>
      <c r="U924" s="35"/>
      <c r="V924" s="35"/>
      <c r="W924" s="35"/>
      <c r="X924" s="35"/>
      <c r="Y924" s="35"/>
      <c r="Z924" s="35"/>
      <c r="AA924" s="35"/>
      <c r="AB924" s="35"/>
      <c r="AC924" s="35"/>
      <c r="AD924" s="35"/>
      <c r="AE924" s="35"/>
      <c r="AR924" s="197" t="s">
        <v>373</v>
      </c>
      <c r="AT924" s="197" t="s">
        <v>250</v>
      </c>
      <c r="AU924" s="197" t="s">
        <v>85</v>
      </c>
      <c r="AY924" s="18" t="s">
        <v>158</v>
      </c>
      <c r="BE924" s="198">
        <f t="shared" ref="BE924:BE955" si="34">IF(N924="základní",J924,0)</f>
        <v>0</v>
      </c>
      <c r="BF924" s="198">
        <f t="shared" ref="BF924:BF955" si="35">IF(N924="snížená",J924,0)</f>
        <v>0</v>
      </c>
      <c r="BG924" s="198">
        <f t="shared" ref="BG924:BG955" si="36">IF(N924="zákl. přenesená",J924,0)</f>
        <v>0</v>
      </c>
      <c r="BH924" s="198">
        <f t="shared" ref="BH924:BH955" si="37">IF(N924="sníž. přenesená",J924,0)</f>
        <v>0</v>
      </c>
      <c r="BI924" s="198">
        <f t="shared" ref="BI924:BI955" si="38">IF(N924="nulová",J924,0)</f>
        <v>0</v>
      </c>
      <c r="BJ924" s="18" t="s">
        <v>8</v>
      </c>
      <c r="BK924" s="198">
        <f t="shared" ref="BK924:BK955" si="39">ROUND(I924*H924,0)</f>
        <v>0</v>
      </c>
      <c r="BL924" s="18" t="s">
        <v>283</v>
      </c>
      <c r="BM924" s="197" t="s">
        <v>7159</v>
      </c>
    </row>
    <row r="925" spans="1:65" s="2" customFormat="1" ht="16.5" customHeight="1">
      <c r="A925" s="35"/>
      <c r="B925" s="36"/>
      <c r="C925" s="247" t="s">
        <v>1539</v>
      </c>
      <c r="D925" s="247" t="s">
        <v>250</v>
      </c>
      <c r="E925" s="248" t="s">
        <v>1770</v>
      </c>
      <c r="F925" s="249" t="s">
        <v>1771</v>
      </c>
      <c r="G925" s="250" t="s">
        <v>309</v>
      </c>
      <c r="H925" s="251">
        <v>720</v>
      </c>
      <c r="I925" s="252"/>
      <c r="J925" s="251">
        <f t="shared" si="30"/>
        <v>0</v>
      </c>
      <c r="K925" s="249" t="s">
        <v>1</v>
      </c>
      <c r="L925" s="253"/>
      <c r="M925" s="254" t="s">
        <v>1</v>
      </c>
      <c r="N925" s="255" t="s">
        <v>41</v>
      </c>
      <c r="O925" s="72"/>
      <c r="P925" s="195">
        <f t="shared" si="31"/>
        <v>0</v>
      </c>
      <c r="Q925" s="195">
        <v>0</v>
      </c>
      <c r="R925" s="195">
        <f t="shared" si="32"/>
        <v>0</v>
      </c>
      <c r="S925" s="195">
        <v>0</v>
      </c>
      <c r="T925" s="196">
        <f t="shared" si="33"/>
        <v>0</v>
      </c>
      <c r="U925" s="35"/>
      <c r="V925" s="35"/>
      <c r="W925" s="35"/>
      <c r="X925" s="35"/>
      <c r="Y925" s="35"/>
      <c r="Z925" s="35"/>
      <c r="AA925" s="35"/>
      <c r="AB925" s="35"/>
      <c r="AC925" s="35"/>
      <c r="AD925" s="35"/>
      <c r="AE925" s="35"/>
      <c r="AR925" s="197" t="s">
        <v>373</v>
      </c>
      <c r="AT925" s="197" t="s">
        <v>250</v>
      </c>
      <c r="AU925" s="197" t="s">
        <v>85</v>
      </c>
      <c r="AY925" s="18" t="s">
        <v>158</v>
      </c>
      <c r="BE925" s="198">
        <f t="shared" si="34"/>
        <v>0</v>
      </c>
      <c r="BF925" s="198">
        <f t="shared" si="35"/>
        <v>0</v>
      </c>
      <c r="BG925" s="198">
        <f t="shared" si="36"/>
        <v>0</v>
      </c>
      <c r="BH925" s="198">
        <f t="shared" si="37"/>
        <v>0</v>
      </c>
      <c r="BI925" s="198">
        <f t="shared" si="38"/>
        <v>0</v>
      </c>
      <c r="BJ925" s="18" t="s">
        <v>8</v>
      </c>
      <c r="BK925" s="198">
        <f t="shared" si="39"/>
        <v>0</v>
      </c>
      <c r="BL925" s="18" t="s">
        <v>283</v>
      </c>
      <c r="BM925" s="197" t="s">
        <v>7160</v>
      </c>
    </row>
    <row r="926" spans="1:65" s="2" customFormat="1" ht="16.5" customHeight="1">
      <c r="A926" s="35"/>
      <c r="B926" s="36"/>
      <c r="C926" s="247" t="s">
        <v>1543</v>
      </c>
      <c r="D926" s="247" t="s">
        <v>250</v>
      </c>
      <c r="E926" s="248" t="s">
        <v>1774</v>
      </c>
      <c r="F926" s="249" t="s">
        <v>1775</v>
      </c>
      <c r="G926" s="250" t="s">
        <v>309</v>
      </c>
      <c r="H926" s="251">
        <v>60</v>
      </c>
      <c r="I926" s="252"/>
      <c r="J926" s="251">
        <f t="shared" si="30"/>
        <v>0</v>
      </c>
      <c r="K926" s="249" t="s">
        <v>1</v>
      </c>
      <c r="L926" s="253"/>
      <c r="M926" s="254" t="s">
        <v>1</v>
      </c>
      <c r="N926" s="255" t="s">
        <v>41</v>
      </c>
      <c r="O926" s="72"/>
      <c r="P926" s="195">
        <f t="shared" si="31"/>
        <v>0</v>
      </c>
      <c r="Q926" s="195">
        <v>0</v>
      </c>
      <c r="R926" s="195">
        <f t="shared" si="32"/>
        <v>0</v>
      </c>
      <c r="S926" s="195">
        <v>0</v>
      </c>
      <c r="T926" s="196">
        <f t="shared" si="33"/>
        <v>0</v>
      </c>
      <c r="U926" s="35"/>
      <c r="V926" s="35"/>
      <c r="W926" s="35"/>
      <c r="X926" s="35"/>
      <c r="Y926" s="35"/>
      <c r="Z926" s="35"/>
      <c r="AA926" s="35"/>
      <c r="AB926" s="35"/>
      <c r="AC926" s="35"/>
      <c r="AD926" s="35"/>
      <c r="AE926" s="35"/>
      <c r="AR926" s="197" t="s">
        <v>373</v>
      </c>
      <c r="AT926" s="197" t="s">
        <v>250</v>
      </c>
      <c r="AU926" s="197" t="s">
        <v>85</v>
      </c>
      <c r="AY926" s="18" t="s">
        <v>158</v>
      </c>
      <c r="BE926" s="198">
        <f t="shared" si="34"/>
        <v>0</v>
      </c>
      <c r="BF926" s="198">
        <f t="shared" si="35"/>
        <v>0</v>
      </c>
      <c r="BG926" s="198">
        <f t="shared" si="36"/>
        <v>0</v>
      </c>
      <c r="BH926" s="198">
        <f t="shared" si="37"/>
        <v>0</v>
      </c>
      <c r="BI926" s="198">
        <f t="shared" si="38"/>
        <v>0</v>
      </c>
      <c r="BJ926" s="18" t="s">
        <v>8</v>
      </c>
      <c r="BK926" s="198">
        <f t="shared" si="39"/>
        <v>0</v>
      </c>
      <c r="BL926" s="18" t="s">
        <v>283</v>
      </c>
      <c r="BM926" s="197" t="s">
        <v>7161</v>
      </c>
    </row>
    <row r="927" spans="1:65" s="2" customFormat="1" ht="16.5" customHeight="1">
      <c r="A927" s="35"/>
      <c r="B927" s="36"/>
      <c r="C927" s="247" t="s">
        <v>1547</v>
      </c>
      <c r="D927" s="247" t="s">
        <v>250</v>
      </c>
      <c r="E927" s="248" t="s">
        <v>1778</v>
      </c>
      <c r="F927" s="249" t="s">
        <v>1779</v>
      </c>
      <c r="G927" s="250" t="s">
        <v>309</v>
      </c>
      <c r="H927" s="251">
        <v>15</v>
      </c>
      <c r="I927" s="252"/>
      <c r="J927" s="251">
        <f t="shared" si="30"/>
        <v>0</v>
      </c>
      <c r="K927" s="249" t="s">
        <v>1</v>
      </c>
      <c r="L927" s="253"/>
      <c r="M927" s="254" t="s">
        <v>1</v>
      </c>
      <c r="N927" s="255" t="s">
        <v>41</v>
      </c>
      <c r="O927" s="72"/>
      <c r="P927" s="195">
        <f t="shared" si="31"/>
        <v>0</v>
      </c>
      <c r="Q927" s="195">
        <v>0</v>
      </c>
      <c r="R927" s="195">
        <f t="shared" si="32"/>
        <v>0</v>
      </c>
      <c r="S927" s="195">
        <v>0</v>
      </c>
      <c r="T927" s="196">
        <f t="shared" si="33"/>
        <v>0</v>
      </c>
      <c r="U927" s="35"/>
      <c r="V927" s="35"/>
      <c r="W927" s="35"/>
      <c r="X927" s="35"/>
      <c r="Y927" s="35"/>
      <c r="Z927" s="35"/>
      <c r="AA927" s="35"/>
      <c r="AB927" s="35"/>
      <c r="AC927" s="35"/>
      <c r="AD927" s="35"/>
      <c r="AE927" s="35"/>
      <c r="AR927" s="197" t="s">
        <v>373</v>
      </c>
      <c r="AT927" s="197" t="s">
        <v>250</v>
      </c>
      <c r="AU927" s="197" t="s">
        <v>85</v>
      </c>
      <c r="AY927" s="18" t="s">
        <v>158</v>
      </c>
      <c r="BE927" s="198">
        <f t="shared" si="34"/>
        <v>0</v>
      </c>
      <c r="BF927" s="198">
        <f t="shared" si="35"/>
        <v>0</v>
      </c>
      <c r="BG927" s="198">
        <f t="shared" si="36"/>
        <v>0</v>
      </c>
      <c r="BH927" s="198">
        <f t="shared" si="37"/>
        <v>0</v>
      </c>
      <c r="BI927" s="198">
        <f t="shared" si="38"/>
        <v>0</v>
      </c>
      <c r="BJ927" s="18" t="s">
        <v>8</v>
      </c>
      <c r="BK927" s="198">
        <f t="shared" si="39"/>
        <v>0</v>
      </c>
      <c r="BL927" s="18" t="s">
        <v>283</v>
      </c>
      <c r="BM927" s="197" t="s">
        <v>7162</v>
      </c>
    </row>
    <row r="928" spans="1:65" s="2" customFormat="1" ht="16.5" customHeight="1">
      <c r="A928" s="35"/>
      <c r="B928" s="36"/>
      <c r="C928" s="247" t="s">
        <v>1551</v>
      </c>
      <c r="D928" s="247" t="s">
        <v>250</v>
      </c>
      <c r="E928" s="248" t="s">
        <v>1782</v>
      </c>
      <c r="F928" s="249" t="s">
        <v>1783</v>
      </c>
      <c r="G928" s="250" t="s">
        <v>309</v>
      </c>
      <c r="H928" s="251">
        <v>1100</v>
      </c>
      <c r="I928" s="252"/>
      <c r="J928" s="251">
        <f t="shared" si="30"/>
        <v>0</v>
      </c>
      <c r="K928" s="249" t="s">
        <v>1</v>
      </c>
      <c r="L928" s="253"/>
      <c r="M928" s="254" t="s">
        <v>1</v>
      </c>
      <c r="N928" s="255" t="s">
        <v>41</v>
      </c>
      <c r="O928" s="72"/>
      <c r="P928" s="195">
        <f t="shared" si="31"/>
        <v>0</v>
      </c>
      <c r="Q928" s="195">
        <v>0</v>
      </c>
      <c r="R928" s="195">
        <f t="shared" si="32"/>
        <v>0</v>
      </c>
      <c r="S928" s="195">
        <v>0</v>
      </c>
      <c r="T928" s="196">
        <f t="shared" si="33"/>
        <v>0</v>
      </c>
      <c r="U928" s="35"/>
      <c r="V928" s="35"/>
      <c r="W928" s="35"/>
      <c r="X928" s="35"/>
      <c r="Y928" s="35"/>
      <c r="Z928" s="35"/>
      <c r="AA928" s="35"/>
      <c r="AB928" s="35"/>
      <c r="AC928" s="35"/>
      <c r="AD928" s="35"/>
      <c r="AE928" s="35"/>
      <c r="AR928" s="197" t="s">
        <v>373</v>
      </c>
      <c r="AT928" s="197" t="s">
        <v>250</v>
      </c>
      <c r="AU928" s="197" t="s">
        <v>85</v>
      </c>
      <c r="AY928" s="18" t="s">
        <v>158</v>
      </c>
      <c r="BE928" s="198">
        <f t="shared" si="34"/>
        <v>0</v>
      </c>
      <c r="BF928" s="198">
        <f t="shared" si="35"/>
        <v>0</v>
      </c>
      <c r="BG928" s="198">
        <f t="shared" si="36"/>
        <v>0</v>
      </c>
      <c r="BH928" s="198">
        <f t="shared" si="37"/>
        <v>0</v>
      </c>
      <c r="BI928" s="198">
        <f t="shared" si="38"/>
        <v>0</v>
      </c>
      <c r="BJ928" s="18" t="s">
        <v>8</v>
      </c>
      <c r="BK928" s="198">
        <f t="shared" si="39"/>
        <v>0</v>
      </c>
      <c r="BL928" s="18" t="s">
        <v>283</v>
      </c>
      <c r="BM928" s="197" t="s">
        <v>7163</v>
      </c>
    </row>
    <row r="929" spans="1:65" s="2" customFormat="1" ht="16.5" customHeight="1">
      <c r="A929" s="35"/>
      <c r="B929" s="36"/>
      <c r="C929" s="247" t="s">
        <v>1555</v>
      </c>
      <c r="D929" s="247" t="s">
        <v>250</v>
      </c>
      <c r="E929" s="248" t="s">
        <v>1786</v>
      </c>
      <c r="F929" s="249" t="s">
        <v>1787</v>
      </c>
      <c r="G929" s="250" t="s">
        <v>309</v>
      </c>
      <c r="H929" s="251">
        <v>510</v>
      </c>
      <c r="I929" s="252"/>
      <c r="J929" s="251">
        <f t="shared" si="30"/>
        <v>0</v>
      </c>
      <c r="K929" s="249" t="s">
        <v>1</v>
      </c>
      <c r="L929" s="253"/>
      <c r="M929" s="254" t="s">
        <v>1</v>
      </c>
      <c r="N929" s="255" t="s">
        <v>41</v>
      </c>
      <c r="O929" s="72"/>
      <c r="P929" s="195">
        <f t="shared" si="31"/>
        <v>0</v>
      </c>
      <c r="Q929" s="195">
        <v>0</v>
      </c>
      <c r="R929" s="195">
        <f t="shared" si="32"/>
        <v>0</v>
      </c>
      <c r="S929" s="195">
        <v>0</v>
      </c>
      <c r="T929" s="196">
        <f t="shared" si="33"/>
        <v>0</v>
      </c>
      <c r="U929" s="35"/>
      <c r="V929" s="35"/>
      <c r="W929" s="35"/>
      <c r="X929" s="35"/>
      <c r="Y929" s="35"/>
      <c r="Z929" s="35"/>
      <c r="AA929" s="35"/>
      <c r="AB929" s="35"/>
      <c r="AC929" s="35"/>
      <c r="AD929" s="35"/>
      <c r="AE929" s="35"/>
      <c r="AR929" s="197" t="s">
        <v>373</v>
      </c>
      <c r="AT929" s="197" t="s">
        <v>250</v>
      </c>
      <c r="AU929" s="197" t="s">
        <v>85</v>
      </c>
      <c r="AY929" s="18" t="s">
        <v>158</v>
      </c>
      <c r="BE929" s="198">
        <f t="shared" si="34"/>
        <v>0</v>
      </c>
      <c r="BF929" s="198">
        <f t="shared" si="35"/>
        <v>0</v>
      </c>
      <c r="BG929" s="198">
        <f t="shared" si="36"/>
        <v>0</v>
      </c>
      <c r="BH929" s="198">
        <f t="shared" si="37"/>
        <v>0</v>
      </c>
      <c r="BI929" s="198">
        <f t="shared" si="38"/>
        <v>0</v>
      </c>
      <c r="BJ929" s="18" t="s">
        <v>8</v>
      </c>
      <c r="BK929" s="198">
        <f t="shared" si="39"/>
        <v>0</v>
      </c>
      <c r="BL929" s="18" t="s">
        <v>283</v>
      </c>
      <c r="BM929" s="197" t="s">
        <v>7164</v>
      </c>
    </row>
    <row r="930" spans="1:65" s="2" customFormat="1" ht="16.5" customHeight="1">
      <c r="A930" s="35"/>
      <c r="B930" s="36"/>
      <c r="C930" s="247" t="s">
        <v>1559</v>
      </c>
      <c r="D930" s="247" t="s">
        <v>250</v>
      </c>
      <c r="E930" s="248" t="s">
        <v>1790</v>
      </c>
      <c r="F930" s="249" t="s">
        <v>1791</v>
      </c>
      <c r="G930" s="250" t="s">
        <v>309</v>
      </c>
      <c r="H930" s="251">
        <v>70</v>
      </c>
      <c r="I930" s="252"/>
      <c r="J930" s="251">
        <f t="shared" si="30"/>
        <v>0</v>
      </c>
      <c r="K930" s="249" t="s">
        <v>1</v>
      </c>
      <c r="L930" s="253"/>
      <c r="M930" s="254" t="s">
        <v>1</v>
      </c>
      <c r="N930" s="255" t="s">
        <v>41</v>
      </c>
      <c r="O930" s="72"/>
      <c r="P930" s="195">
        <f t="shared" si="31"/>
        <v>0</v>
      </c>
      <c r="Q930" s="195">
        <v>0</v>
      </c>
      <c r="R930" s="195">
        <f t="shared" si="32"/>
        <v>0</v>
      </c>
      <c r="S930" s="195">
        <v>0</v>
      </c>
      <c r="T930" s="196">
        <f t="shared" si="33"/>
        <v>0</v>
      </c>
      <c r="U930" s="35"/>
      <c r="V930" s="35"/>
      <c r="W930" s="35"/>
      <c r="X930" s="35"/>
      <c r="Y930" s="35"/>
      <c r="Z930" s="35"/>
      <c r="AA930" s="35"/>
      <c r="AB930" s="35"/>
      <c r="AC930" s="35"/>
      <c r="AD930" s="35"/>
      <c r="AE930" s="35"/>
      <c r="AR930" s="197" t="s">
        <v>373</v>
      </c>
      <c r="AT930" s="197" t="s">
        <v>250</v>
      </c>
      <c r="AU930" s="197" t="s">
        <v>85</v>
      </c>
      <c r="AY930" s="18" t="s">
        <v>158</v>
      </c>
      <c r="BE930" s="198">
        <f t="shared" si="34"/>
        <v>0</v>
      </c>
      <c r="BF930" s="198">
        <f t="shared" si="35"/>
        <v>0</v>
      </c>
      <c r="BG930" s="198">
        <f t="shared" si="36"/>
        <v>0</v>
      </c>
      <c r="BH930" s="198">
        <f t="shared" si="37"/>
        <v>0</v>
      </c>
      <c r="BI930" s="198">
        <f t="shared" si="38"/>
        <v>0</v>
      </c>
      <c r="BJ930" s="18" t="s">
        <v>8</v>
      </c>
      <c r="BK930" s="198">
        <f t="shared" si="39"/>
        <v>0</v>
      </c>
      <c r="BL930" s="18" t="s">
        <v>283</v>
      </c>
      <c r="BM930" s="197" t="s">
        <v>7165</v>
      </c>
    </row>
    <row r="931" spans="1:65" s="2" customFormat="1" ht="16.5" customHeight="1">
      <c r="A931" s="35"/>
      <c r="B931" s="36"/>
      <c r="C931" s="247" t="s">
        <v>1563</v>
      </c>
      <c r="D931" s="247" t="s">
        <v>250</v>
      </c>
      <c r="E931" s="248" t="s">
        <v>1818</v>
      </c>
      <c r="F931" s="249" t="s">
        <v>1819</v>
      </c>
      <c r="G931" s="250" t="s">
        <v>309</v>
      </c>
      <c r="H931" s="251">
        <v>20</v>
      </c>
      <c r="I931" s="252"/>
      <c r="J931" s="251">
        <f t="shared" si="30"/>
        <v>0</v>
      </c>
      <c r="K931" s="249" t="s">
        <v>1</v>
      </c>
      <c r="L931" s="253"/>
      <c r="M931" s="254" t="s">
        <v>1</v>
      </c>
      <c r="N931" s="255" t="s">
        <v>41</v>
      </c>
      <c r="O931" s="72"/>
      <c r="P931" s="195">
        <f t="shared" si="31"/>
        <v>0</v>
      </c>
      <c r="Q931" s="195">
        <v>0</v>
      </c>
      <c r="R931" s="195">
        <f t="shared" si="32"/>
        <v>0</v>
      </c>
      <c r="S931" s="195">
        <v>0</v>
      </c>
      <c r="T931" s="196">
        <f t="shared" si="33"/>
        <v>0</v>
      </c>
      <c r="U931" s="35"/>
      <c r="V931" s="35"/>
      <c r="W931" s="35"/>
      <c r="X931" s="35"/>
      <c r="Y931" s="35"/>
      <c r="Z931" s="35"/>
      <c r="AA931" s="35"/>
      <c r="AB931" s="35"/>
      <c r="AC931" s="35"/>
      <c r="AD931" s="35"/>
      <c r="AE931" s="35"/>
      <c r="AR931" s="197" t="s">
        <v>373</v>
      </c>
      <c r="AT931" s="197" t="s">
        <v>250</v>
      </c>
      <c r="AU931" s="197" t="s">
        <v>85</v>
      </c>
      <c r="AY931" s="18" t="s">
        <v>158</v>
      </c>
      <c r="BE931" s="198">
        <f t="shared" si="34"/>
        <v>0</v>
      </c>
      <c r="BF931" s="198">
        <f t="shared" si="35"/>
        <v>0</v>
      </c>
      <c r="BG931" s="198">
        <f t="shared" si="36"/>
        <v>0</v>
      </c>
      <c r="BH931" s="198">
        <f t="shared" si="37"/>
        <v>0</v>
      </c>
      <c r="BI931" s="198">
        <f t="shared" si="38"/>
        <v>0</v>
      </c>
      <c r="BJ931" s="18" t="s">
        <v>8</v>
      </c>
      <c r="BK931" s="198">
        <f t="shared" si="39"/>
        <v>0</v>
      </c>
      <c r="BL931" s="18" t="s">
        <v>283</v>
      </c>
      <c r="BM931" s="197" t="s">
        <v>7166</v>
      </c>
    </row>
    <row r="932" spans="1:65" s="2" customFormat="1" ht="16.5" customHeight="1">
      <c r="A932" s="35"/>
      <c r="B932" s="36"/>
      <c r="C932" s="247" t="s">
        <v>1567</v>
      </c>
      <c r="D932" s="247" t="s">
        <v>250</v>
      </c>
      <c r="E932" s="248" t="s">
        <v>1822</v>
      </c>
      <c r="F932" s="249" t="s">
        <v>1823</v>
      </c>
      <c r="G932" s="250" t="s">
        <v>309</v>
      </c>
      <c r="H932" s="251">
        <v>10</v>
      </c>
      <c r="I932" s="252"/>
      <c r="J932" s="251">
        <f t="shared" si="30"/>
        <v>0</v>
      </c>
      <c r="K932" s="249" t="s">
        <v>1</v>
      </c>
      <c r="L932" s="253"/>
      <c r="M932" s="254" t="s">
        <v>1</v>
      </c>
      <c r="N932" s="255" t="s">
        <v>41</v>
      </c>
      <c r="O932" s="72"/>
      <c r="P932" s="195">
        <f t="shared" si="31"/>
        <v>0</v>
      </c>
      <c r="Q932" s="195">
        <v>0</v>
      </c>
      <c r="R932" s="195">
        <f t="shared" si="32"/>
        <v>0</v>
      </c>
      <c r="S932" s="195">
        <v>0</v>
      </c>
      <c r="T932" s="196">
        <f t="shared" si="33"/>
        <v>0</v>
      </c>
      <c r="U932" s="35"/>
      <c r="V932" s="35"/>
      <c r="W932" s="35"/>
      <c r="X932" s="35"/>
      <c r="Y932" s="35"/>
      <c r="Z932" s="35"/>
      <c r="AA932" s="35"/>
      <c r="AB932" s="35"/>
      <c r="AC932" s="35"/>
      <c r="AD932" s="35"/>
      <c r="AE932" s="35"/>
      <c r="AR932" s="197" t="s">
        <v>373</v>
      </c>
      <c r="AT932" s="197" t="s">
        <v>250</v>
      </c>
      <c r="AU932" s="197" t="s">
        <v>85</v>
      </c>
      <c r="AY932" s="18" t="s">
        <v>158</v>
      </c>
      <c r="BE932" s="198">
        <f t="shared" si="34"/>
        <v>0</v>
      </c>
      <c r="BF932" s="198">
        <f t="shared" si="35"/>
        <v>0</v>
      </c>
      <c r="BG932" s="198">
        <f t="shared" si="36"/>
        <v>0</v>
      </c>
      <c r="BH932" s="198">
        <f t="shared" si="37"/>
        <v>0</v>
      </c>
      <c r="BI932" s="198">
        <f t="shared" si="38"/>
        <v>0</v>
      </c>
      <c r="BJ932" s="18" t="s">
        <v>8</v>
      </c>
      <c r="BK932" s="198">
        <f t="shared" si="39"/>
        <v>0</v>
      </c>
      <c r="BL932" s="18" t="s">
        <v>283</v>
      </c>
      <c r="BM932" s="197" t="s">
        <v>7167</v>
      </c>
    </row>
    <row r="933" spans="1:65" s="2" customFormat="1" ht="16.5" customHeight="1">
      <c r="A933" s="35"/>
      <c r="B933" s="36"/>
      <c r="C933" s="247" t="s">
        <v>1571</v>
      </c>
      <c r="D933" s="247" t="s">
        <v>250</v>
      </c>
      <c r="E933" s="248" t="s">
        <v>1830</v>
      </c>
      <c r="F933" s="249" t="s">
        <v>1831</v>
      </c>
      <c r="G933" s="250" t="s">
        <v>309</v>
      </c>
      <c r="H933" s="251">
        <v>60</v>
      </c>
      <c r="I933" s="252"/>
      <c r="J933" s="251">
        <f t="shared" si="30"/>
        <v>0</v>
      </c>
      <c r="K933" s="249" t="s">
        <v>1</v>
      </c>
      <c r="L933" s="253"/>
      <c r="M933" s="254" t="s">
        <v>1</v>
      </c>
      <c r="N933" s="255" t="s">
        <v>41</v>
      </c>
      <c r="O933" s="72"/>
      <c r="P933" s="195">
        <f t="shared" si="31"/>
        <v>0</v>
      </c>
      <c r="Q933" s="195">
        <v>0</v>
      </c>
      <c r="R933" s="195">
        <f t="shared" si="32"/>
        <v>0</v>
      </c>
      <c r="S933" s="195">
        <v>0</v>
      </c>
      <c r="T933" s="196">
        <f t="shared" si="33"/>
        <v>0</v>
      </c>
      <c r="U933" s="35"/>
      <c r="V933" s="35"/>
      <c r="W933" s="35"/>
      <c r="X933" s="35"/>
      <c r="Y933" s="35"/>
      <c r="Z933" s="35"/>
      <c r="AA933" s="35"/>
      <c r="AB933" s="35"/>
      <c r="AC933" s="35"/>
      <c r="AD933" s="35"/>
      <c r="AE933" s="35"/>
      <c r="AR933" s="197" t="s">
        <v>373</v>
      </c>
      <c r="AT933" s="197" t="s">
        <v>250</v>
      </c>
      <c r="AU933" s="197" t="s">
        <v>85</v>
      </c>
      <c r="AY933" s="18" t="s">
        <v>158</v>
      </c>
      <c r="BE933" s="198">
        <f t="shared" si="34"/>
        <v>0</v>
      </c>
      <c r="BF933" s="198">
        <f t="shared" si="35"/>
        <v>0</v>
      </c>
      <c r="BG933" s="198">
        <f t="shared" si="36"/>
        <v>0</v>
      </c>
      <c r="BH933" s="198">
        <f t="shared" si="37"/>
        <v>0</v>
      </c>
      <c r="BI933" s="198">
        <f t="shared" si="38"/>
        <v>0</v>
      </c>
      <c r="BJ933" s="18" t="s">
        <v>8</v>
      </c>
      <c r="BK933" s="198">
        <f t="shared" si="39"/>
        <v>0</v>
      </c>
      <c r="BL933" s="18" t="s">
        <v>283</v>
      </c>
      <c r="BM933" s="197" t="s">
        <v>7168</v>
      </c>
    </row>
    <row r="934" spans="1:65" s="2" customFormat="1" ht="16.5" customHeight="1">
      <c r="A934" s="35"/>
      <c r="B934" s="36"/>
      <c r="C934" s="247" t="s">
        <v>1575</v>
      </c>
      <c r="D934" s="247" t="s">
        <v>250</v>
      </c>
      <c r="E934" s="248" t="s">
        <v>1834</v>
      </c>
      <c r="F934" s="249" t="s">
        <v>1835</v>
      </c>
      <c r="G934" s="250" t="s">
        <v>309</v>
      </c>
      <c r="H934" s="251">
        <v>20</v>
      </c>
      <c r="I934" s="252"/>
      <c r="J934" s="251">
        <f t="shared" si="30"/>
        <v>0</v>
      </c>
      <c r="K934" s="249" t="s">
        <v>1</v>
      </c>
      <c r="L934" s="253"/>
      <c r="M934" s="254" t="s">
        <v>1</v>
      </c>
      <c r="N934" s="255" t="s">
        <v>41</v>
      </c>
      <c r="O934" s="72"/>
      <c r="P934" s="195">
        <f t="shared" si="31"/>
        <v>0</v>
      </c>
      <c r="Q934" s="195">
        <v>0</v>
      </c>
      <c r="R934" s="195">
        <f t="shared" si="32"/>
        <v>0</v>
      </c>
      <c r="S934" s="195">
        <v>0</v>
      </c>
      <c r="T934" s="196">
        <f t="shared" si="33"/>
        <v>0</v>
      </c>
      <c r="U934" s="35"/>
      <c r="V934" s="35"/>
      <c r="W934" s="35"/>
      <c r="X934" s="35"/>
      <c r="Y934" s="35"/>
      <c r="Z934" s="35"/>
      <c r="AA934" s="35"/>
      <c r="AB934" s="35"/>
      <c r="AC934" s="35"/>
      <c r="AD934" s="35"/>
      <c r="AE934" s="35"/>
      <c r="AR934" s="197" t="s">
        <v>373</v>
      </c>
      <c r="AT934" s="197" t="s">
        <v>250</v>
      </c>
      <c r="AU934" s="197" t="s">
        <v>85</v>
      </c>
      <c r="AY934" s="18" t="s">
        <v>158</v>
      </c>
      <c r="BE934" s="198">
        <f t="shared" si="34"/>
        <v>0</v>
      </c>
      <c r="BF934" s="198">
        <f t="shared" si="35"/>
        <v>0</v>
      </c>
      <c r="BG934" s="198">
        <f t="shared" si="36"/>
        <v>0</v>
      </c>
      <c r="BH934" s="198">
        <f t="shared" si="37"/>
        <v>0</v>
      </c>
      <c r="BI934" s="198">
        <f t="shared" si="38"/>
        <v>0</v>
      </c>
      <c r="BJ934" s="18" t="s">
        <v>8</v>
      </c>
      <c r="BK934" s="198">
        <f t="shared" si="39"/>
        <v>0</v>
      </c>
      <c r="BL934" s="18" t="s">
        <v>283</v>
      </c>
      <c r="BM934" s="197" t="s">
        <v>7169</v>
      </c>
    </row>
    <row r="935" spans="1:65" s="2" customFormat="1" ht="16.5" customHeight="1">
      <c r="A935" s="35"/>
      <c r="B935" s="36"/>
      <c r="C935" s="247" t="s">
        <v>1579</v>
      </c>
      <c r="D935" s="247" t="s">
        <v>250</v>
      </c>
      <c r="E935" s="248" t="s">
        <v>1838</v>
      </c>
      <c r="F935" s="249" t="s">
        <v>1839</v>
      </c>
      <c r="G935" s="250" t="s">
        <v>309</v>
      </c>
      <c r="H935" s="251">
        <v>95</v>
      </c>
      <c r="I935" s="252"/>
      <c r="J935" s="251">
        <f t="shared" si="30"/>
        <v>0</v>
      </c>
      <c r="K935" s="249" t="s">
        <v>1</v>
      </c>
      <c r="L935" s="253"/>
      <c r="M935" s="254" t="s">
        <v>1</v>
      </c>
      <c r="N935" s="255" t="s">
        <v>41</v>
      </c>
      <c r="O935" s="72"/>
      <c r="P935" s="195">
        <f t="shared" si="31"/>
        <v>0</v>
      </c>
      <c r="Q935" s="195">
        <v>0</v>
      </c>
      <c r="R935" s="195">
        <f t="shared" si="32"/>
        <v>0</v>
      </c>
      <c r="S935" s="195">
        <v>0</v>
      </c>
      <c r="T935" s="196">
        <f t="shared" si="33"/>
        <v>0</v>
      </c>
      <c r="U935" s="35"/>
      <c r="V935" s="35"/>
      <c r="W935" s="35"/>
      <c r="X935" s="35"/>
      <c r="Y935" s="35"/>
      <c r="Z935" s="35"/>
      <c r="AA935" s="35"/>
      <c r="AB935" s="35"/>
      <c r="AC935" s="35"/>
      <c r="AD935" s="35"/>
      <c r="AE935" s="35"/>
      <c r="AR935" s="197" t="s">
        <v>373</v>
      </c>
      <c r="AT935" s="197" t="s">
        <v>250</v>
      </c>
      <c r="AU935" s="197" t="s">
        <v>85</v>
      </c>
      <c r="AY935" s="18" t="s">
        <v>158</v>
      </c>
      <c r="BE935" s="198">
        <f t="shared" si="34"/>
        <v>0</v>
      </c>
      <c r="BF935" s="198">
        <f t="shared" si="35"/>
        <v>0</v>
      </c>
      <c r="BG935" s="198">
        <f t="shared" si="36"/>
        <v>0</v>
      </c>
      <c r="BH935" s="198">
        <f t="shared" si="37"/>
        <v>0</v>
      </c>
      <c r="BI935" s="198">
        <f t="shared" si="38"/>
        <v>0</v>
      </c>
      <c r="BJ935" s="18" t="s">
        <v>8</v>
      </c>
      <c r="BK935" s="198">
        <f t="shared" si="39"/>
        <v>0</v>
      </c>
      <c r="BL935" s="18" t="s">
        <v>283</v>
      </c>
      <c r="BM935" s="197" t="s">
        <v>7170</v>
      </c>
    </row>
    <row r="936" spans="1:65" s="2" customFormat="1" ht="16.5" customHeight="1">
      <c r="A936" s="35"/>
      <c r="B936" s="36"/>
      <c r="C936" s="247" t="s">
        <v>1583</v>
      </c>
      <c r="D936" s="247" t="s">
        <v>250</v>
      </c>
      <c r="E936" s="248" t="s">
        <v>1850</v>
      </c>
      <c r="F936" s="249" t="s">
        <v>1851</v>
      </c>
      <c r="G936" s="250" t="s">
        <v>309</v>
      </c>
      <c r="H936" s="251">
        <v>240</v>
      </c>
      <c r="I936" s="252"/>
      <c r="J936" s="251">
        <f t="shared" si="30"/>
        <v>0</v>
      </c>
      <c r="K936" s="249" t="s">
        <v>1</v>
      </c>
      <c r="L936" s="253"/>
      <c r="M936" s="254" t="s">
        <v>1</v>
      </c>
      <c r="N936" s="255" t="s">
        <v>41</v>
      </c>
      <c r="O936" s="72"/>
      <c r="P936" s="195">
        <f t="shared" si="31"/>
        <v>0</v>
      </c>
      <c r="Q936" s="195">
        <v>0</v>
      </c>
      <c r="R936" s="195">
        <f t="shared" si="32"/>
        <v>0</v>
      </c>
      <c r="S936" s="195">
        <v>0</v>
      </c>
      <c r="T936" s="196">
        <f t="shared" si="33"/>
        <v>0</v>
      </c>
      <c r="U936" s="35"/>
      <c r="V936" s="35"/>
      <c r="W936" s="35"/>
      <c r="X936" s="35"/>
      <c r="Y936" s="35"/>
      <c r="Z936" s="35"/>
      <c r="AA936" s="35"/>
      <c r="AB936" s="35"/>
      <c r="AC936" s="35"/>
      <c r="AD936" s="35"/>
      <c r="AE936" s="35"/>
      <c r="AR936" s="197" t="s">
        <v>373</v>
      </c>
      <c r="AT936" s="197" t="s">
        <v>250</v>
      </c>
      <c r="AU936" s="197" t="s">
        <v>85</v>
      </c>
      <c r="AY936" s="18" t="s">
        <v>158</v>
      </c>
      <c r="BE936" s="198">
        <f t="shared" si="34"/>
        <v>0</v>
      </c>
      <c r="BF936" s="198">
        <f t="shared" si="35"/>
        <v>0</v>
      </c>
      <c r="BG936" s="198">
        <f t="shared" si="36"/>
        <v>0</v>
      </c>
      <c r="BH936" s="198">
        <f t="shared" si="37"/>
        <v>0</v>
      </c>
      <c r="BI936" s="198">
        <f t="shared" si="38"/>
        <v>0</v>
      </c>
      <c r="BJ936" s="18" t="s">
        <v>8</v>
      </c>
      <c r="BK936" s="198">
        <f t="shared" si="39"/>
        <v>0</v>
      </c>
      <c r="BL936" s="18" t="s">
        <v>283</v>
      </c>
      <c r="BM936" s="197" t="s">
        <v>7171</v>
      </c>
    </row>
    <row r="937" spans="1:65" s="2" customFormat="1" ht="24">
      <c r="A937" s="35"/>
      <c r="B937" s="36"/>
      <c r="C937" s="247" t="s">
        <v>1587</v>
      </c>
      <c r="D937" s="247" t="s">
        <v>250</v>
      </c>
      <c r="E937" s="248" t="s">
        <v>1858</v>
      </c>
      <c r="F937" s="249" t="s">
        <v>1859</v>
      </c>
      <c r="G937" s="250" t="s">
        <v>309</v>
      </c>
      <c r="H937" s="251">
        <v>15</v>
      </c>
      <c r="I937" s="252"/>
      <c r="J937" s="251">
        <f t="shared" si="30"/>
        <v>0</v>
      </c>
      <c r="K937" s="249" t="s">
        <v>1</v>
      </c>
      <c r="L937" s="253"/>
      <c r="M937" s="254" t="s">
        <v>1</v>
      </c>
      <c r="N937" s="255" t="s">
        <v>41</v>
      </c>
      <c r="O937" s="72"/>
      <c r="P937" s="195">
        <f t="shared" si="31"/>
        <v>0</v>
      </c>
      <c r="Q937" s="195">
        <v>0</v>
      </c>
      <c r="R937" s="195">
        <f t="shared" si="32"/>
        <v>0</v>
      </c>
      <c r="S937" s="195">
        <v>0</v>
      </c>
      <c r="T937" s="196">
        <f t="shared" si="33"/>
        <v>0</v>
      </c>
      <c r="U937" s="35"/>
      <c r="V937" s="35"/>
      <c r="W937" s="35"/>
      <c r="X937" s="35"/>
      <c r="Y937" s="35"/>
      <c r="Z937" s="35"/>
      <c r="AA937" s="35"/>
      <c r="AB937" s="35"/>
      <c r="AC937" s="35"/>
      <c r="AD937" s="35"/>
      <c r="AE937" s="35"/>
      <c r="AR937" s="197" t="s">
        <v>373</v>
      </c>
      <c r="AT937" s="197" t="s">
        <v>250</v>
      </c>
      <c r="AU937" s="197" t="s">
        <v>85</v>
      </c>
      <c r="AY937" s="18" t="s">
        <v>158</v>
      </c>
      <c r="BE937" s="198">
        <f t="shared" si="34"/>
        <v>0</v>
      </c>
      <c r="BF937" s="198">
        <f t="shared" si="35"/>
        <v>0</v>
      </c>
      <c r="BG937" s="198">
        <f t="shared" si="36"/>
        <v>0</v>
      </c>
      <c r="BH937" s="198">
        <f t="shared" si="37"/>
        <v>0</v>
      </c>
      <c r="BI937" s="198">
        <f t="shared" si="38"/>
        <v>0</v>
      </c>
      <c r="BJ937" s="18" t="s">
        <v>8</v>
      </c>
      <c r="BK937" s="198">
        <f t="shared" si="39"/>
        <v>0</v>
      </c>
      <c r="BL937" s="18" t="s">
        <v>283</v>
      </c>
      <c r="BM937" s="197" t="s">
        <v>7172</v>
      </c>
    </row>
    <row r="938" spans="1:65" s="2" customFormat="1" ht="16.5" customHeight="1">
      <c r="A938" s="35"/>
      <c r="B938" s="36"/>
      <c r="C938" s="247" t="s">
        <v>1591</v>
      </c>
      <c r="D938" s="247" t="s">
        <v>250</v>
      </c>
      <c r="E938" s="248" t="s">
        <v>5850</v>
      </c>
      <c r="F938" s="249" t="s">
        <v>7173</v>
      </c>
      <c r="G938" s="250" t="s">
        <v>309</v>
      </c>
      <c r="H938" s="251">
        <v>75</v>
      </c>
      <c r="I938" s="252"/>
      <c r="J938" s="251">
        <f t="shared" si="30"/>
        <v>0</v>
      </c>
      <c r="K938" s="249" t="s">
        <v>1</v>
      </c>
      <c r="L938" s="253"/>
      <c r="M938" s="254" t="s">
        <v>1</v>
      </c>
      <c r="N938" s="255" t="s">
        <v>41</v>
      </c>
      <c r="O938" s="72"/>
      <c r="P938" s="195">
        <f t="shared" si="31"/>
        <v>0</v>
      </c>
      <c r="Q938" s="195">
        <v>0</v>
      </c>
      <c r="R938" s="195">
        <f t="shared" si="32"/>
        <v>0</v>
      </c>
      <c r="S938" s="195">
        <v>0</v>
      </c>
      <c r="T938" s="196">
        <f t="shared" si="33"/>
        <v>0</v>
      </c>
      <c r="U938" s="35"/>
      <c r="V938" s="35"/>
      <c r="W938" s="35"/>
      <c r="X938" s="35"/>
      <c r="Y938" s="35"/>
      <c r="Z938" s="35"/>
      <c r="AA938" s="35"/>
      <c r="AB938" s="35"/>
      <c r="AC938" s="35"/>
      <c r="AD938" s="35"/>
      <c r="AE938" s="35"/>
      <c r="AR938" s="197" t="s">
        <v>373</v>
      </c>
      <c r="AT938" s="197" t="s">
        <v>250</v>
      </c>
      <c r="AU938" s="197" t="s">
        <v>85</v>
      </c>
      <c r="AY938" s="18" t="s">
        <v>158</v>
      </c>
      <c r="BE938" s="198">
        <f t="shared" si="34"/>
        <v>0</v>
      </c>
      <c r="BF938" s="198">
        <f t="shared" si="35"/>
        <v>0</v>
      </c>
      <c r="BG938" s="198">
        <f t="shared" si="36"/>
        <v>0</v>
      </c>
      <c r="BH938" s="198">
        <f t="shared" si="37"/>
        <v>0</v>
      </c>
      <c r="BI938" s="198">
        <f t="shared" si="38"/>
        <v>0</v>
      </c>
      <c r="BJ938" s="18" t="s">
        <v>8</v>
      </c>
      <c r="BK938" s="198">
        <f t="shared" si="39"/>
        <v>0</v>
      </c>
      <c r="BL938" s="18" t="s">
        <v>283</v>
      </c>
      <c r="BM938" s="197" t="s">
        <v>7174</v>
      </c>
    </row>
    <row r="939" spans="1:65" s="2" customFormat="1" ht="16.5" customHeight="1">
      <c r="A939" s="35"/>
      <c r="B939" s="36"/>
      <c r="C939" s="247" t="s">
        <v>1595</v>
      </c>
      <c r="D939" s="247" t="s">
        <v>250</v>
      </c>
      <c r="E939" s="248" t="s">
        <v>7175</v>
      </c>
      <c r="F939" s="249" t="s">
        <v>7176</v>
      </c>
      <c r="G939" s="250" t="s">
        <v>309</v>
      </c>
      <c r="H939" s="251">
        <v>90</v>
      </c>
      <c r="I939" s="252"/>
      <c r="J939" s="251">
        <f t="shared" si="30"/>
        <v>0</v>
      </c>
      <c r="K939" s="249" t="s">
        <v>1</v>
      </c>
      <c r="L939" s="253"/>
      <c r="M939" s="254" t="s">
        <v>1</v>
      </c>
      <c r="N939" s="255" t="s">
        <v>41</v>
      </c>
      <c r="O939" s="72"/>
      <c r="P939" s="195">
        <f t="shared" si="31"/>
        <v>0</v>
      </c>
      <c r="Q939" s="195">
        <v>0</v>
      </c>
      <c r="R939" s="195">
        <f t="shared" si="32"/>
        <v>0</v>
      </c>
      <c r="S939" s="195">
        <v>0</v>
      </c>
      <c r="T939" s="196">
        <f t="shared" si="33"/>
        <v>0</v>
      </c>
      <c r="U939" s="35"/>
      <c r="V939" s="35"/>
      <c r="W939" s="35"/>
      <c r="X939" s="35"/>
      <c r="Y939" s="35"/>
      <c r="Z939" s="35"/>
      <c r="AA939" s="35"/>
      <c r="AB939" s="35"/>
      <c r="AC939" s="35"/>
      <c r="AD939" s="35"/>
      <c r="AE939" s="35"/>
      <c r="AR939" s="197" t="s">
        <v>373</v>
      </c>
      <c r="AT939" s="197" t="s">
        <v>250</v>
      </c>
      <c r="AU939" s="197" t="s">
        <v>85</v>
      </c>
      <c r="AY939" s="18" t="s">
        <v>158</v>
      </c>
      <c r="BE939" s="198">
        <f t="shared" si="34"/>
        <v>0</v>
      </c>
      <c r="BF939" s="198">
        <f t="shared" si="35"/>
        <v>0</v>
      </c>
      <c r="BG939" s="198">
        <f t="shared" si="36"/>
        <v>0</v>
      </c>
      <c r="BH939" s="198">
        <f t="shared" si="37"/>
        <v>0</v>
      </c>
      <c r="BI939" s="198">
        <f t="shared" si="38"/>
        <v>0</v>
      </c>
      <c r="BJ939" s="18" t="s">
        <v>8</v>
      </c>
      <c r="BK939" s="198">
        <f t="shared" si="39"/>
        <v>0</v>
      </c>
      <c r="BL939" s="18" t="s">
        <v>283</v>
      </c>
      <c r="BM939" s="197" t="s">
        <v>7177</v>
      </c>
    </row>
    <row r="940" spans="1:65" s="2" customFormat="1" ht="16.5" customHeight="1">
      <c r="A940" s="35"/>
      <c r="B940" s="36"/>
      <c r="C940" s="247" t="s">
        <v>1599</v>
      </c>
      <c r="D940" s="247" t="s">
        <v>250</v>
      </c>
      <c r="E940" s="248" t="s">
        <v>1862</v>
      </c>
      <c r="F940" s="249" t="s">
        <v>1863</v>
      </c>
      <c r="G940" s="250" t="s">
        <v>498</v>
      </c>
      <c r="H940" s="251">
        <v>54</v>
      </c>
      <c r="I940" s="252"/>
      <c r="J940" s="251">
        <f t="shared" si="30"/>
        <v>0</v>
      </c>
      <c r="K940" s="249" t="s">
        <v>1</v>
      </c>
      <c r="L940" s="253"/>
      <c r="M940" s="254" t="s">
        <v>1</v>
      </c>
      <c r="N940" s="255" t="s">
        <v>41</v>
      </c>
      <c r="O940" s="72"/>
      <c r="P940" s="195">
        <f t="shared" si="31"/>
        <v>0</v>
      </c>
      <c r="Q940" s="195">
        <v>0</v>
      </c>
      <c r="R940" s="195">
        <f t="shared" si="32"/>
        <v>0</v>
      </c>
      <c r="S940" s="195">
        <v>0</v>
      </c>
      <c r="T940" s="196">
        <f t="shared" si="33"/>
        <v>0</v>
      </c>
      <c r="U940" s="35"/>
      <c r="V940" s="35"/>
      <c r="W940" s="35"/>
      <c r="X940" s="35"/>
      <c r="Y940" s="35"/>
      <c r="Z940" s="35"/>
      <c r="AA940" s="35"/>
      <c r="AB940" s="35"/>
      <c r="AC940" s="35"/>
      <c r="AD940" s="35"/>
      <c r="AE940" s="35"/>
      <c r="AR940" s="197" t="s">
        <v>373</v>
      </c>
      <c r="AT940" s="197" t="s">
        <v>250</v>
      </c>
      <c r="AU940" s="197" t="s">
        <v>85</v>
      </c>
      <c r="AY940" s="18" t="s">
        <v>158</v>
      </c>
      <c r="BE940" s="198">
        <f t="shared" si="34"/>
        <v>0</v>
      </c>
      <c r="BF940" s="198">
        <f t="shared" si="35"/>
        <v>0</v>
      </c>
      <c r="BG940" s="198">
        <f t="shared" si="36"/>
        <v>0</v>
      </c>
      <c r="BH940" s="198">
        <f t="shared" si="37"/>
        <v>0</v>
      </c>
      <c r="BI940" s="198">
        <f t="shared" si="38"/>
        <v>0</v>
      </c>
      <c r="BJ940" s="18" t="s">
        <v>8</v>
      </c>
      <c r="BK940" s="198">
        <f t="shared" si="39"/>
        <v>0</v>
      </c>
      <c r="BL940" s="18" t="s">
        <v>283</v>
      </c>
      <c r="BM940" s="197" t="s">
        <v>7178</v>
      </c>
    </row>
    <row r="941" spans="1:65" s="2" customFormat="1" ht="24">
      <c r="A941" s="35"/>
      <c r="B941" s="36"/>
      <c r="C941" s="247" t="s">
        <v>1603</v>
      </c>
      <c r="D941" s="247" t="s">
        <v>250</v>
      </c>
      <c r="E941" s="248" t="s">
        <v>1866</v>
      </c>
      <c r="F941" s="249" t="s">
        <v>1867</v>
      </c>
      <c r="G941" s="250" t="s">
        <v>498</v>
      </c>
      <c r="H941" s="251">
        <v>24</v>
      </c>
      <c r="I941" s="252"/>
      <c r="J941" s="251">
        <f t="shared" si="30"/>
        <v>0</v>
      </c>
      <c r="K941" s="249" t="s">
        <v>1</v>
      </c>
      <c r="L941" s="253"/>
      <c r="M941" s="254" t="s">
        <v>1</v>
      </c>
      <c r="N941" s="255" t="s">
        <v>41</v>
      </c>
      <c r="O941" s="72"/>
      <c r="P941" s="195">
        <f t="shared" si="31"/>
        <v>0</v>
      </c>
      <c r="Q941" s="195">
        <v>0</v>
      </c>
      <c r="R941" s="195">
        <f t="shared" si="32"/>
        <v>0</v>
      </c>
      <c r="S941" s="195">
        <v>0</v>
      </c>
      <c r="T941" s="196">
        <f t="shared" si="33"/>
        <v>0</v>
      </c>
      <c r="U941" s="35"/>
      <c r="V941" s="35"/>
      <c r="W941" s="35"/>
      <c r="X941" s="35"/>
      <c r="Y941" s="35"/>
      <c r="Z941" s="35"/>
      <c r="AA941" s="35"/>
      <c r="AB941" s="35"/>
      <c r="AC941" s="35"/>
      <c r="AD941" s="35"/>
      <c r="AE941" s="35"/>
      <c r="AR941" s="197" t="s">
        <v>373</v>
      </c>
      <c r="AT941" s="197" t="s">
        <v>250</v>
      </c>
      <c r="AU941" s="197" t="s">
        <v>85</v>
      </c>
      <c r="AY941" s="18" t="s">
        <v>158</v>
      </c>
      <c r="BE941" s="198">
        <f t="shared" si="34"/>
        <v>0</v>
      </c>
      <c r="BF941" s="198">
        <f t="shared" si="35"/>
        <v>0</v>
      </c>
      <c r="BG941" s="198">
        <f t="shared" si="36"/>
        <v>0</v>
      </c>
      <c r="BH941" s="198">
        <f t="shared" si="37"/>
        <v>0</v>
      </c>
      <c r="BI941" s="198">
        <f t="shared" si="38"/>
        <v>0</v>
      </c>
      <c r="BJ941" s="18" t="s">
        <v>8</v>
      </c>
      <c r="BK941" s="198">
        <f t="shared" si="39"/>
        <v>0</v>
      </c>
      <c r="BL941" s="18" t="s">
        <v>283</v>
      </c>
      <c r="BM941" s="197" t="s">
        <v>7179</v>
      </c>
    </row>
    <row r="942" spans="1:65" s="2" customFormat="1" ht="16.5" customHeight="1">
      <c r="A942" s="35"/>
      <c r="B942" s="36"/>
      <c r="C942" s="247" t="s">
        <v>1607</v>
      </c>
      <c r="D942" s="247" t="s">
        <v>250</v>
      </c>
      <c r="E942" s="248" t="s">
        <v>1870</v>
      </c>
      <c r="F942" s="249" t="s">
        <v>1871</v>
      </c>
      <c r="G942" s="250" t="s">
        <v>498</v>
      </c>
      <c r="H942" s="251">
        <v>15</v>
      </c>
      <c r="I942" s="252"/>
      <c r="J942" s="251">
        <f t="shared" si="30"/>
        <v>0</v>
      </c>
      <c r="K942" s="249" t="s">
        <v>1</v>
      </c>
      <c r="L942" s="253"/>
      <c r="M942" s="254" t="s">
        <v>1</v>
      </c>
      <c r="N942" s="255" t="s">
        <v>41</v>
      </c>
      <c r="O942" s="72"/>
      <c r="P942" s="195">
        <f t="shared" si="31"/>
        <v>0</v>
      </c>
      <c r="Q942" s="195">
        <v>0</v>
      </c>
      <c r="R942" s="195">
        <f t="shared" si="32"/>
        <v>0</v>
      </c>
      <c r="S942" s="195">
        <v>0</v>
      </c>
      <c r="T942" s="196">
        <f t="shared" si="33"/>
        <v>0</v>
      </c>
      <c r="U942" s="35"/>
      <c r="V942" s="35"/>
      <c r="W942" s="35"/>
      <c r="X942" s="35"/>
      <c r="Y942" s="35"/>
      <c r="Z942" s="35"/>
      <c r="AA942" s="35"/>
      <c r="AB942" s="35"/>
      <c r="AC942" s="35"/>
      <c r="AD942" s="35"/>
      <c r="AE942" s="35"/>
      <c r="AR942" s="197" t="s">
        <v>373</v>
      </c>
      <c r="AT942" s="197" t="s">
        <v>250</v>
      </c>
      <c r="AU942" s="197" t="s">
        <v>85</v>
      </c>
      <c r="AY942" s="18" t="s">
        <v>158</v>
      </c>
      <c r="BE942" s="198">
        <f t="shared" si="34"/>
        <v>0</v>
      </c>
      <c r="BF942" s="198">
        <f t="shared" si="35"/>
        <v>0</v>
      </c>
      <c r="BG942" s="198">
        <f t="shared" si="36"/>
        <v>0</v>
      </c>
      <c r="BH942" s="198">
        <f t="shared" si="37"/>
        <v>0</v>
      </c>
      <c r="BI942" s="198">
        <f t="shared" si="38"/>
        <v>0</v>
      </c>
      <c r="BJ942" s="18" t="s">
        <v>8</v>
      </c>
      <c r="BK942" s="198">
        <f t="shared" si="39"/>
        <v>0</v>
      </c>
      <c r="BL942" s="18" t="s">
        <v>283</v>
      </c>
      <c r="BM942" s="197" t="s">
        <v>7180</v>
      </c>
    </row>
    <row r="943" spans="1:65" s="2" customFormat="1" ht="16.5" customHeight="1">
      <c r="A943" s="35"/>
      <c r="B943" s="36"/>
      <c r="C943" s="247" t="s">
        <v>1611</v>
      </c>
      <c r="D943" s="247" t="s">
        <v>250</v>
      </c>
      <c r="E943" s="248" t="s">
        <v>1874</v>
      </c>
      <c r="F943" s="249" t="s">
        <v>1875</v>
      </c>
      <c r="G943" s="250" t="s">
        <v>498</v>
      </c>
      <c r="H943" s="251">
        <v>10</v>
      </c>
      <c r="I943" s="252"/>
      <c r="J943" s="251">
        <f t="shared" si="30"/>
        <v>0</v>
      </c>
      <c r="K943" s="249" t="s">
        <v>1</v>
      </c>
      <c r="L943" s="253"/>
      <c r="M943" s="254" t="s">
        <v>1</v>
      </c>
      <c r="N943" s="255" t="s">
        <v>41</v>
      </c>
      <c r="O943" s="72"/>
      <c r="P943" s="195">
        <f t="shared" si="31"/>
        <v>0</v>
      </c>
      <c r="Q943" s="195">
        <v>0</v>
      </c>
      <c r="R943" s="195">
        <f t="shared" si="32"/>
        <v>0</v>
      </c>
      <c r="S943" s="195">
        <v>0</v>
      </c>
      <c r="T943" s="196">
        <f t="shared" si="33"/>
        <v>0</v>
      </c>
      <c r="U943" s="35"/>
      <c r="V943" s="35"/>
      <c r="W943" s="35"/>
      <c r="X943" s="35"/>
      <c r="Y943" s="35"/>
      <c r="Z943" s="35"/>
      <c r="AA943" s="35"/>
      <c r="AB943" s="35"/>
      <c r="AC943" s="35"/>
      <c r="AD943" s="35"/>
      <c r="AE943" s="35"/>
      <c r="AR943" s="197" t="s">
        <v>373</v>
      </c>
      <c r="AT943" s="197" t="s">
        <v>250</v>
      </c>
      <c r="AU943" s="197" t="s">
        <v>85</v>
      </c>
      <c r="AY943" s="18" t="s">
        <v>158</v>
      </c>
      <c r="BE943" s="198">
        <f t="shared" si="34"/>
        <v>0</v>
      </c>
      <c r="BF943" s="198">
        <f t="shared" si="35"/>
        <v>0</v>
      </c>
      <c r="BG943" s="198">
        <f t="shared" si="36"/>
        <v>0</v>
      </c>
      <c r="BH943" s="198">
        <f t="shared" si="37"/>
        <v>0</v>
      </c>
      <c r="BI943" s="198">
        <f t="shared" si="38"/>
        <v>0</v>
      </c>
      <c r="BJ943" s="18" t="s">
        <v>8</v>
      </c>
      <c r="BK943" s="198">
        <f t="shared" si="39"/>
        <v>0</v>
      </c>
      <c r="BL943" s="18" t="s">
        <v>283</v>
      </c>
      <c r="BM943" s="197" t="s">
        <v>7181</v>
      </c>
    </row>
    <row r="944" spans="1:65" s="2" customFormat="1" ht="16.5" customHeight="1">
      <c r="A944" s="35"/>
      <c r="B944" s="36"/>
      <c r="C944" s="247" t="s">
        <v>1615</v>
      </c>
      <c r="D944" s="247" t="s">
        <v>250</v>
      </c>
      <c r="E944" s="248" t="s">
        <v>1878</v>
      </c>
      <c r="F944" s="249" t="s">
        <v>1879</v>
      </c>
      <c r="G944" s="250" t="s">
        <v>498</v>
      </c>
      <c r="H944" s="251">
        <v>7</v>
      </c>
      <c r="I944" s="252"/>
      <c r="J944" s="251">
        <f t="shared" si="30"/>
        <v>0</v>
      </c>
      <c r="K944" s="249" t="s">
        <v>1</v>
      </c>
      <c r="L944" s="253"/>
      <c r="M944" s="254" t="s">
        <v>1</v>
      </c>
      <c r="N944" s="255" t="s">
        <v>41</v>
      </c>
      <c r="O944" s="72"/>
      <c r="P944" s="195">
        <f t="shared" si="31"/>
        <v>0</v>
      </c>
      <c r="Q944" s="195">
        <v>0</v>
      </c>
      <c r="R944" s="195">
        <f t="shared" si="32"/>
        <v>0</v>
      </c>
      <c r="S944" s="195">
        <v>0</v>
      </c>
      <c r="T944" s="196">
        <f t="shared" si="33"/>
        <v>0</v>
      </c>
      <c r="U944" s="35"/>
      <c r="V944" s="35"/>
      <c r="W944" s="35"/>
      <c r="X944" s="35"/>
      <c r="Y944" s="35"/>
      <c r="Z944" s="35"/>
      <c r="AA944" s="35"/>
      <c r="AB944" s="35"/>
      <c r="AC944" s="35"/>
      <c r="AD944" s="35"/>
      <c r="AE944" s="35"/>
      <c r="AR944" s="197" t="s">
        <v>373</v>
      </c>
      <c r="AT944" s="197" t="s">
        <v>250</v>
      </c>
      <c r="AU944" s="197" t="s">
        <v>85</v>
      </c>
      <c r="AY944" s="18" t="s">
        <v>158</v>
      </c>
      <c r="BE944" s="198">
        <f t="shared" si="34"/>
        <v>0</v>
      </c>
      <c r="BF944" s="198">
        <f t="shared" si="35"/>
        <v>0</v>
      </c>
      <c r="BG944" s="198">
        <f t="shared" si="36"/>
        <v>0</v>
      </c>
      <c r="BH944" s="198">
        <f t="shared" si="37"/>
        <v>0</v>
      </c>
      <c r="BI944" s="198">
        <f t="shared" si="38"/>
        <v>0</v>
      </c>
      <c r="BJ944" s="18" t="s">
        <v>8</v>
      </c>
      <c r="BK944" s="198">
        <f t="shared" si="39"/>
        <v>0</v>
      </c>
      <c r="BL944" s="18" t="s">
        <v>283</v>
      </c>
      <c r="BM944" s="197" t="s">
        <v>7182</v>
      </c>
    </row>
    <row r="945" spans="1:65" s="2" customFormat="1" ht="16.5" customHeight="1">
      <c r="A945" s="35"/>
      <c r="B945" s="36"/>
      <c r="C945" s="247" t="s">
        <v>1619</v>
      </c>
      <c r="D945" s="247" t="s">
        <v>250</v>
      </c>
      <c r="E945" s="248" t="s">
        <v>1882</v>
      </c>
      <c r="F945" s="249" t="s">
        <v>1883</v>
      </c>
      <c r="G945" s="250" t="s">
        <v>498</v>
      </c>
      <c r="H945" s="251">
        <v>10</v>
      </c>
      <c r="I945" s="252"/>
      <c r="J945" s="251">
        <f t="shared" si="30"/>
        <v>0</v>
      </c>
      <c r="K945" s="249" t="s">
        <v>1</v>
      </c>
      <c r="L945" s="253"/>
      <c r="M945" s="254" t="s">
        <v>1</v>
      </c>
      <c r="N945" s="255" t="s">
        <v>41</v>
      </c>
      <c r="O945" s="72"/>
      <c r="P945" s="195">
        <f t="shared" si="31"/>
        <v>0</v>
      </c>
      <c r="Q945" s="195">
        <v>0</v>
      </c>
      <c r="R945" s="195">
        <f t="shared" si="32"/>
        <v>0</v>
      </c>
      <c r="S945" s="195">
        <v>0</v>
      </c>
      <c r="T945" s="196">
        <f t="shared" si="33"/>
        <v>0</v>
      </c>
      <c r="U945" s="35"/>
      <c r="V945" s="35"/>
      <c r="W945" s="35"/>
      <c r="X945" s="35"/>
      <c r="Y945" s="35"/>
      <c r="Z945" s="35"/>
      <c r="AA945" s="35"/>
      <c r="AB945" s="35"/>
      <c r="AC945" s="35"/>
      <c r="AD945" s="35"/>
      <c r="AE945" s="35"/>
      <c r="AR945" s="197" t="s">
        <v>373</v>
      </c>
      <c r="AT945" s="197" t="s">
        <v>250</v>
      </c>
      <c r="AU945" s="197" t="s">
        <v>85</v>
      </c>
      <c r="AY945" s="18" t="s">
        <v>158</v>
      </c>
      <c r="BE945" s="198">
        <f t="shared" si="34"/>
        <v>0</v>
      </c>
      <c r="BF945" s="198">
        <f t="shared" si="35"/>
        <v>0</v>
      </c>
      <c r="BG945" s="198">
        <f t="shared" si="36"/>
        <v>0</v>
      </c>
      <c r="BH945" s="198">
        <f t="shared" si="37"/>
        <v>0</v>
      </c>
      <c r="BI945" s="198">
        <f t="shared" si="38"/>
        <v>0</v>
      </c>
      <c r="BJ945" s="18" t="s">
        <v>8</v>
      </c>
      <c r="BK945" s="198">
        <f t="shared" si="39"/>
        <v>0</v>
      </c>
      <c r="BL945" s="18" t="s">
        <v>283</v>
      </c>
      <c r="BM945" s="197" t="s">
        <v>7183</v>
      </c>
    </row>
    <row r="946" spans="1:65" s="2" customFormat="1" ht="16.5" customHeight="1">
      <c r="A946" s="35"/>
      <c r="B946" s="36"/>
      <c r="C946" s="247" t="s">
        <v>1623</v>
      </c>
      <c r="D946" s="247" t="s">
        <v>250</v>
      </c>
      <c r="E946" s="248" t="s">
        <v>5736</v>
      </c>
      <c r="F946" s="249" t="s">
        <v>5737</v>
      </c>
      <c r="G946" s="250" t="s">
        <v>498</v>
      </c>
      <c r="H946" s="251">
        <v>100</v>
      </c>
      <c r="I946" s="252"/>
      <c r="J946" s="251">
        <f t="shared" si="30"/>
        <v>0</v>
      </c>
      <c r="K946" s="249" t="s">
        <v>1</v>
      </c>
      <c r="L946" s="253"/>
      <c r="M946" s="254" t="s">
        <v>1</v>
      </c>
      <c r="N946" s="255" t="s">
        <v>41</v>
      </c>
      <c r="O946" s="72"/>
      <c r="P946" s="195">
        <f t="shared" si="31"/>
        <v>0</v>
      </c>
      <c r="Q946" s="195">
        <v>0</v>
      </c>
      <c r="R946" s="195">
        <f t="shared" si="32"/>
        <v>0</v>
      </c>
      <c r="S946" s="195">
        <v>0</v>
      </c>
      <c r="T946" s="196">
        <f t="shared" si="33"/>
        <v>0</v>
      </c>
      <c r="U946" s="35"/>
      <c r="V946" s="35"/>
      <c r="W946" s="35"/>
      <c r="X946" s="35"/>
      <c r="Y946" s="35"/>
      <c r="Z946" s="35"/>
      <c r="AA946" s="35"/>
      <c r="AB946" s="35"/>
      <c r="AC946" s="35"/>
      <c r="AD946" s="35"/>
      <c r="AE946" s="35"/>
      <c r="AR946" s="197" t="s">
        <v>373</v>
      </c>
      <c r="AT946" s="197" t="s">
        <v>250</v>
      </c>
      <c r="AU946" s="197" t="s">
        <v>85</v>
      </c>
      <c r="AY946" s="18" t="s">
        <v>158</v>
      </c>
      <c r="BE946" s="198">
        <f t="shared" si="34"/>
        <v>0</v>
      </c>
      <c r="BF946" s="198">
        <f t="shared" si="35"/>
        <v>0</v>
      </c>
      <c r="BG946" s="198">
        <f t="shared" si="36"/>
        <v>0</v>
      </c>
      <c r="BH946" s="198">
        <f t="shared" si="37"/>
        <v>0</v>
      </c>
      <c r="BI946" s="198">
        <f t="shared" si="38"/>
        <v>0</v>
      </c>
      <c r="BJ946" s="18" t="s">
        <v>8</v>
      </c>
      <c r="BK946" s="198">
        <f t="shared" si="39"/>
        <v>0</v>
      </c>
      <c r="BL946" s="18" t="s">
        <v>283</v>
      </c>
      <c r="BM946" s="197" t="s">
        <v>7184</v>
      </c>
    </row>
    <row r="947" spans="1:65" s="2" customFormat="1" ht="16.5" customHeight="1">
      <c r="A947" s="35"/>
      <c r="B947" s="36"/>
      <c r="C947" s="247" t="s">
        <v>1627</v>
      </c>
      <c r="D947" s="247" t="s">
        <v>250</v>
      </c>
      <c r="E947" s="248" t="s">
        <v>5739</v>
      </c>
      <c r="F947" s="249" t="s">
        <v>5740</v>
      </c>
      <c r="G947" s="250" t="s">
        <v>498</v>
      </c>
      <c r="H947" s="251">
        <v>1</v>
      </c>
      <c r="I947" s="252"/>
      <c r="J947" s="251">
        <f t="shared" si="30"/>
        <v>0</v>
      </c>
      <c r="K947" s="249" t="s">
        <v>1</v>
      </c>
      <c r="L947" s="253"/>
      <c r="M947" s="254" t="s">
        <v>1</v>
      </c>
      <c r="N947" s="255" t="s">
        <v>41</v>
      </c>
      <c r="O947" s="72"/>
      <c r="P947" s="195">
        <f t="shared" si="31"/>
        <v>0</v>
      </c>
      <c r="Q947" s="195">
        <v>0</v>
      </c>
      <c r="R947" s="195">
        <f t="shared" si="32"/>
        <v>0</v>
      </c>
      <c r="S947" s="195">
        <v>0</v>
      </c>
      <c r="T947" s="196">
        <f t="shared" si="33"/>
        <v>0</v>
      </c>
      <c r="U947" s="35"/>
      <c r="V947" s="35"/>
      <c r="W947" s="35"/>
      <c r="X947" s="35"/>
      <c r="Y947" s="35"/>
      <c r="Z947" s="35"/>
      <c r="AA947" s="35"/>
      <c r="AB947" s="35"/>
      <c r="AC947" s="35"/>
      <c r="AD947" s="35"/>
      <c r="AE947" s="35"/>
      <c r="AR947" s="197" t="s">
        <v>373</v>
      </c>
      <c r="AT947" s="197" t="s">
        <v>250</v>
      </c>
      <c r="AU947" s="197" t="s">
        <v>85</v>
      </c>
      <c r="AY947" s="18" t="s">
        <v>158</v>
      </c>
      <c r="BE947" s="198">
        <f t="shared" si="34"/>
        <v>0</v>
      </c>
      <c r="BF947" s="198">
        <f t="shared" si="35"/>
        <v>0</v>
      </c>
      <c r="BG947" s="198">
        <f t="shared" si="36"/>
        <v>0</v>
      </c>
      <c r="BH947" s="198">
        <f t="shared" si="37"/>
        <v>0</v>
      </c>
      <c r="BI947" s="198">
        <f t="shared" si="38"/>
        <v>0</v>
      </c>
      <c r="BJ947" s="18" t="s">
        <v>8</v>
      </c>
      <c r="BK947" s="198">
        <f t="shared" si="39"/>
        <v>0</v>
      </c>
      <c r="BL947" s="18" t="s">
        <v>283</v>
      </c>
      <c r="BM947" s="197" t="s">
        <v>7185</v>
      </c>
    </row>
    <row r="948" spans="1:65" s="2" customFormat="1" ht="16.5" customHeight="1">
      <c r="A948" s="35"/>
      <c r="B948" s="36"/>
      <c r="C948" s="247" t="s">
        <v>1631</v>
      </c>
      <c r="D948" s="247" t="s">
        <v>250</v>
      </c>
      <c r="E948" s="248" t="s">
        <v>1916</v>
      </c>
      <c r="F948" s="249" t="s">
        <v>1917</v>
      </c>
      <c r="G948" s="250" t="s">
        <v>498</v>
      </c>
      <c r="H948" s="251">
        <v>8</v>
      </c>
      <c r="I948" s="252"/>
      <c r="J948" s="251">
        <f t="shared" si="30"/>
        <v>0</v>
      </c>
      <c r="K948" s="249" t="s">
        <v>1</v>
      </c>
      <c r="L948" s="253"/>
      <c r="M948" s="254" t="s">
        <v>1</v>
      </c>
      <c r="N948" s="255" t="s">
        <v>41</v>
      </c>
      <c r="O948" s="72"/>
      <c r="P948" s="195">
        <f t="shared" si="31"/>
        <v>0</v>
      </c>
      <c r="Q948" s="195">
        <v>0</v>
      </c>
      <c r="R948" s="195">
        <f t="shared" si="32"/>
        <v>0</v>
      </c>
      <c r="S948" s="195">
        <v>0</v>
      </c>
      <c r="T948" s="196">
        <f t="shared" si="33"/>
        <v>0</v>
      </c>
      <c r="U948" s="35"/>
      <c r="V948" s="35"/>
      <c r="W948" s="35"/>
      <c r="X948" s="35"/>
      <c r="Y948" s="35"/>
      <c r="Z948" s="35"/>
      <c r="AA948" s="35"/>
      <c r="AB948" s="35"/>
      <c r="AC948" s="35"/>
      <c r="AD948" s="35"/>
      <c r="AE948" s="35"/>
      <c r="AR948" s="197" t="s">
        <v>373</v>
      </c>
      <c r="AT948" s="197" t="s">
        <v>250</v>
      </c>
      <c r="AU948" s="197" t="s">
        <v>85</v>
      </c>
      <c r="AY948" s="18" t="s">
        <v>158</v>
      </c>
      <c r="BE948" s="198">
        <f t="shared" si="34"/>
        <v>0</v>
      </c>
      <c r="BF948" s="198">
        <f t="shared" si="35"/>
        <v>0</v>
      </c>
      <c r="BG948" s="198">
        <f t="shared" si="36"/>
        <v>0</v>
      </c>
      <c r="BH948" s="198">
        <f t="shared" si="37"/>
        <v>0</v>
      </c>
      <c r="BI948" s="198">
        <f t="shared" si="38"/>
        <v>0</v>
      </c>
      <c r="BJ948" s="18" t="s">
        <v>8</v>
      </c>
      <c r="BK948" s="198">
        <f t="shared" si="39"/>
        <v>0</v>
      </c>
      <c r="BL948" s="18" t="s">
        <v>283</v>
      </c>
      <c r="BM948" s="197" t="s">
        <v>7186</v>
      </c>
    </row>
    <row r="949" spans="1:65" s="2" customFormat="1" ht="16.5" customHeight="1">
      <c r="A949" s="35"/>
      <c r="B949" s="36"/>
      <c r="C949" s="247" t="s">
        <v>1635</v>
      </c>
      <c r="D949" s="247" t="s">
        <v>250</v>
      </c>
      <c r="E949" s="248" t="s">
        <v>1920</v>
      </c>
      <c r="F949" s="249" t="s">
        <v>1921</v>
      </c>
      <c r="G949" s="250" t="s">
        <v>498</v>
      </c>
      <c r="H949" s="251">
        <v>4</v>
      </c>
      <c r="I949" s="252"/>
      <c r="J949" s="251">
        <f t="shared" si="30"/>
        <v>0</v>
      </c>
      <c r="K949" s="249" t="s">
        <v>1</v>
      </c>
      <c r="L949" s="253"/>
      <c r="M949" s="254" t="s">
        <v>1</v>
      </c>
      <c r="N949" s="255" t="s">
        <v>41</v>
      </c>
      <c r="O949" s="72"/>
      <c r="P949" s="195">
        <f t="shared" si="31"/>
        <v>0</v>
      </c>
      <c r="Q949" s="195">
        <v>0</v>
      </c>
      <c r="R949" s="195">
        <f t="shared" si="32"/>
        <v>0</v>
      </c>
      <c r="S949" s="195">
        <v>0</v>
      </c>
      <c r="T949" s="196">
        <f t="shared" si="33"/>
        <v>0</v>
      </c>
      <c r="U949" s="35"/>
      <c r="V949" s="35"/>
      <c r="W949" s="35"/>
      <c r="X949" s="35"/>
      <c r="Y949" s="35"/>
      <c r="Z949" s="35"/>
      <c r="AA949" s="35"/>
      <c r="AB949" s="35"/>
      <c r="AC949" s="35"/>
      <c r="AD949" s="35"/>
      <c r="AE949" s="35"/>
      <c r="AR949" s="197" t="s">
        <v>373</v>
      </c>
      <c r="AT949" s="197" t="s">
        <v>250</v>
      </c>
      <c r="AU949" s="197" t="s">
        <v>85</v>
      </c>
      <c r="AY949" s="18" t="s">
        <v>158</v>
      </c>
      <c r="BE949" s="198">
        <f t="shared" si="34"/>
        <v>0</v>
      </c>
      <c r="BF949" s="198">
        <f t="shared" si="35"/>
        <v>0</v>
      </c>
      <c r="BG949" s="198">
        <f t="shared" si="36"/>
        <v>0</v>
      </c>
      <c r="BH949" s="198">
        <f t="shared" si="37"/>
        <v>0</v>
      </c>
      <c r="BI949" s="198">
        <f t="shared" si="38"/>
        <v>0</v>
      </c>
      <c r="BJ949" s="18" t="s">
        <v>8</v>
      </c>
      <c r="BK949" s="198">
        <f t="shared" si="39"/>
        <v>0</v>
      </c>
      <c r="BL949" s="18" t="s">
        <v>283</v>
      </c>
      <c r="BM949" s="197" t="s">
        <v>7187</v>
      </c>
    </row>
    <row r="950" spans="1:65" s="2" customFormat="1" ht="16.5" customHeight="1">
      <c r="A950" s="35"/>
      <c r="B950" s="36"/>
      <c r="C950" s="247" t="s">
        <v>1639</v>
      </c>
      <c r="D950" s="247" t="s">
        <v>250</v>
      </c>
      <c r="E950" s="248" t="s">
        <v>1924</v>
      </c>
      <c r="F950" s="249" t="s">
        <v>1925</v>
      </c>
      <c r="G950" s="250" t="s">
        <v>498</v>
      </c>
      <c r="H950" s="251">
        <v>6</v>
      </c>
      <c r="I950" s="252"/>
      <c r="J950" s="251">
        <f t="shared" si="30"/>
        <v>0</v>
      </c>
      <c r="K950" s="249" t="s">
        <v>1</v>
      </c>
      <c r="L950" s="253"/>
      <c r="M950" s="254" t="s">
        <v>1</v>
      </c>
      <c r="N950" s="255" t="s">
        <v>41</v>
      </c>
      <c r="O950" s="72"/>
      <c r="P950" s="195">
        <f t="shared" si="31"/>
        <v>0</v>
      </c>
      <c r="Q950" s="195">
        <v>0</v>
      </c>
      <c r="R950" s="195">
        <f t="shared" si="32"/>
        <v>0</v>
      </c>
      <c r="S950" s="195">
        <v>0</v>
      </c>
      <c r="T950" s="196">
        <f t="shared" si="33"/>
        <v>0</v>
      </c>
      <c r="U950" s="35"/>
      <c r="V950" s="35"/>
      <c r="W950" s="35"/>
      <c r="X950" s="35"/>
      <c r="Y950" s="35"/>
      <c r="Z950" s="35"/>
      <c r="AA950" s="35"/>
      <c r="AB950" s="35"/>
      <c r="AC950" s="35"/>
      <c r="AD950" s="35"/>
      <c r="AE950" s="35"/>
      <c r="AR950" s="197" t="s">
        <v>373</v>
      </c>
      <c r="AT950" s="197" t="s">
        <v>250</v>
      </c>
      <c r="AU950" s="197" t="s">
        <v>85</v>
      </c>
      <c r="AY950" s="18" t="s">
        <v>158</v>
      </c>
      <c r="BE950" s="198">
        <f t="shared" si="34"/>
        <v>0</v>
      </c>
      <c r="BF950" s="198">
        <f t="shared" si="35"/>
        <v>0</v>
      </c>
      <c r="BG950" s="198">
        <f t="shared" si="36"/>
        <v>0</v>
      </c>
      <c r="BH950" s="198">
        <f t="shared" si="37"/>
        <v>0</v>
      </c>
      <c r="BI950" s="198">
        <f t="shared" si="38"/>
        <v>0</v>
      </c>
      <c r="BJ950" s="18" t="s">
        <v>8</v>
      </c>
      <c r="BK950" s="198">
        <f t="shared" si="39"/>
        <v>0</v>
      </c>
      <c r="BL950" s="18" t="s">
        <v>283</v>
      </c>
      <c r="BM950" s="197" t="s">
        <v>7188</v>
      </c>
    </row>
    <row r="951" spans="1:65" s="2" customFormat="1" ht="16.5" customHeight="1">
      <c r="A951" s="35"/>
      <c r="B951" s="36"/>
      <c r="C951" s="247" t="s">
        <v>1643</v>
      </c>
      <c r="D951" s="247" t="s">
        <v>250</v>
      </c>
      <c r="E951" s="248" t="s">
        <v>1928</v>
      </c>
      <c r="F951" s="249" t="s">
        <v>1929</v>
      </c>
      <c r="G951" s="250" t="s">
        <v>498</v>
      </c>
      <c r="H951" s="251">
        <v>2</v>
      </c>
      <c r="I951" s="252"/>
      <c r="J951" s="251">
        <f t="shared" si="30"/>
        <v>0</v>
      </c>
      <c r="K951" s="249" t="s">
        <v>1</v>
      </c>
      <c r="L951" s="253"/>
      <c r="M951" s="254" t="s">
        <v>1</v>
      </c>
      <c r="N951" s="255" t="s">
        <v>41</v>
      </c>
      <c r="O951" s="72"/>
      <c r="P951" s="195">
        <f t="shared" si="31"/>
        <v>0</v>
      </c>
      <c r="Q951" s="195">
        <v>0</v>
      </c>
      <c r="R951" s="195">
        <f t="shared" si="32"/>
        <v>0</v>
      </c>
      <c r="S951" s="195">
        <v>0</v>
      </c>
      <c r="T951" s="196">
        <f t="shared" si="33"/>
        <v>0</v>
      </c>
      <c r="U951" s="35"/>
      <c r="V951" s="35"/>
      <c r="W951" s="35"/>
      <c r="X951" s="35"/>
      <c r="Y951" s="35"/>
      <c r="Z951" s="35"/>
      <c r="AA951" s="35"/>
      <c r="AB951" s="35"/>
      <c r="AC951" s="35"/>
      <c r="AD951" s="35"/>
      <c r="AE951" s="35"/>
      <c r="AR951" s="197" t="s">
        <v>373</v>
      </c>
      <c r="AT951" s="197" t="s">
        <v>250</v>
      </c>
      <c r="AU951" s="197" t="s">
        <v>85</v>
      </c>
      <c r="AY951" s="18" t="s">
        <v>158</v>
      </c>
      <c r="BE951" s="198">
        <f t="shared" si="34"/>
        <v>0</v>
      </c>
      <c r="BF951" s="198">
        <f t="shared" si="35"/>
        <v>0</v>
      </c>
      <c r="BG951" s="198">
        <f t="shared" si="36"/>
        <v>0</v>
      </c>
      <c r="BH951" s="198">
        <f t="shared" si="37"/>
        <v>0</v>
      </c>
      <c r="BI951" s="198">
        <f t="shared" si="38"/>
        <v>0</v>
      </c>
      <c r="BJ951" s="18" t="s">
        <v>8</v>
      </c>
      <c r="BK951" s="198">
        <f t="shared" si="39"/>
        <v>0</v>
      </c>
      <c r="BL951" s="18" t="s">
        <v>283</v>
      </c>
      <c r="BM951" s="197" t="s">
        <v>7189</v>
      </c>
    </row>
    <row r="952" spans="1:65" s="2" customFormat="1" ht="16.5" customHeight="1">
      <c r="A952" s="35"/>
      <c r="B952" s="36"/>
      <c r="C952" s="247" t="s">
        <v>1647</v>
      </c>
      <c r="D952" s="247" t="s">
        <v>250</v>
      </c>
      <c r="E952" s="248" t="s">
        <v>1932</v>
      </c>
      <c r="F952" s="249" t="s">
        <v>1933</v>
      </c>
      <c r="G952" s="250" t="s">
        <v>498</v>
      </c>
      <c r="H952" s="251">
        <v>39</v>
      </c>
      <c r="I952" s="252"/>
      <c r="J952" s="251">
        <f t="shared" si="30"/>
        <v>0</v>
      </c>
      <c r="K952" s="249" t="s">
        <v>1</v>
      </c>
      <c r="L952" s="253"/>
      <c r="M952" s="254" t="s">
        <v>1</v>
      </c>
      <c r="N952" s="255" t="s">
        <v>41</v>
      </c>
      <c r="O952" s="72"/>
      <c r="P952" s="195">
        <f t="shared" si="31"/>
        <v>0</v>
      </c>
      <c r="Q952" s="195">
        <v>0</v>
      </c>
      <c r="R952" s="195">
        <f t="shared" si="32"/>
        <v>0</v>
      </c>
      <c r="S952" s="195">
        <v>0</v>
      </c>
      <c r="T952" s="196">
        <f t="shared" si="33"/>
        <v>0</v>
      </c>
      <c r="U952" s="35"/>
      <c r="V952" s="35"/>
      <c r="W952" s="35"/>
      <c r="X952" s="35"/>
      <c r="Y952" s="35"/>
      <c r="Z952" s="35"/>
      <c r="AA952" s="35"/>
      <c r="AB952" s="35"/>
      <c r="AC952" s="35"/>
      <c r="AD952" s="35"/>
      <c r="AE952" s="35"/>
      <c r="AR952" s="197" t="s">
        <v>373</v>
      </c>
      <c r="AT952" s="197" t="s">
        <v>250</v>
      </c>
      <c r="AU952" s="197" t="s">
        <v>85</v>
      </c>
      <c r="AY952" s="18" t="s">
        <v>158</v>
      </c>
      <c r="BE952" s="198">
        <f t="shared" si="34"/>
        <v>0</v>
      </c>
      <c r="BF952" s="198">
        <f t="shared" si="35"/>
        <v>0</v>
      </c>
      <c r="BG952" s="198">
        <f t="shared" si="36"/>
        <v>0</v>
      </c>
      <c r="BH952" s="198">
        <f t="shared" si="37"/>
        <v>0</v>
      </c>
      <c r="BI952" s="198">
        <f t="shared" si="38"/>
        <v>0</v>
      </c>
      <c r="BJ952" s="18" t="s">
        <v>8</v>
      </c>
      <c r="BK952" s="198">
        <f t="shared" si="39"/>
        <v>0</v>
      </c>
      <c r="BL952" s="18" t="s">
        <v>283</v>
      </c>
      <c r="BM952" s="197" t="s">
        <v>7190</v>
      </c>
    </row>
    <row r="953" spans="1:65" s="2" customFormat="1" ht="16.5" customHeight="1">
      <c r="A953" s="35"/>
      <c r="B953" s="36"/>
      <c r="C953" s="247" t="s">
        <v>1651</v>
      </c>
      <c r="D953" s="247" t="s">
        <v>250</v>
      </c>
      <c r="E953" s="248" t="s">
        <v>1936</v>
      </c>
      <c r="F953" s="249" t="s">
        <v>1937</v>
      </c>
      <c r="G953" s="250" t="s">
        <v>498</v>
      </c>
      <c r="H953" s="251">
        <v>18</v>
      </c>
      <c r="I953" s="252"/>
      <c r="J953" s="251">
        <f t="shared" si="30"/>
        <v>0</v>
      </c>
      <c r="K953" s="249" t="s">
        <v>1</v>
      </c>
      <c r="L953" s="253"/>
      <c r="M953" s="254" t="s">
        <v>1</v>
      </c>
      <c r="N953" s="255" t="s">
        <v>41</v>
      </c>
      <c r="O953" s="72"/>
      <c r="P953" s="195">
        <f t="shared" si="31"/>
        <v>0</v>
      </c>
      <c r="Q953" s="195">
        <v>0</v>
      </c>
      <c r="R953" s="195">
        <f t="shared" si="32"/>
        <v>0</v>
      </c>
      <c r="S953" s="195">
        <v>0</v>
      </c>
      <c r="T953" s="196">
        <f t="shared" si="33"/>
        <v>0</v>
      </c>
      <c r="U953" s="35"/>
      <c r="V953" s="35"/>
      <c r="W953" s="35"/>
      <c r="X953" s="35"/>
      <c r="Y953" s="35"/>
      <c r="Z953" s="35"/>
      <c r="AA953" s="35"/>
      <c r="AB953" s="35"/>
      <c r="AC953" s="35"/>
      <c r="AD953" s="35"/>
      <c r="AE953" s="35"/>
      <c r="AR953" s="197" t="s">
        <v>373</v>
      </c>
      <c r="AT953" s="197" t="s">
        <v>250</v>
      </c>
      <c r="AU953" s="197" t="s">
        <v>85</v>
      </c>
      <c r="AY953" s="18" t="s">
        <v>158</v>
      </c>
      <c r="BE953" s="198">
        <f t="shared" si="34"/>
        <v>0</v>
      </c>
      <c r="BF953" s="198">
        <f t="shared" si="35"/>
        <v>0</v>
      </c>
      <c r="BG953" s="198">
        <f t="shared" si="36"/>
        <v>0</v>
      </c>
      <c r="BH953" s="198">
        <f t="shared" si="37"/>
        <v>0</v>
      </c>
      <c r="BI953" s="198">
        <f t="shared" si="38"/>
        <v>0</v>
      </c>
      <c r="BJ953" s="18" t="s">
        <v>8</v>
      </c>
      <c r="BK953" s="198">
        <f t="shared" si="39"/>
        <v>0</v>
      </c>
      <c r="BL953" s="18" t="s">
        <v>283</v>
      </c>
      <c r="BM953" s="197" t="s">
        <v>7191</v>
      </c>
    </row>
    <row r="954" spans="1:65" s="2" customFormat="1" ht="16.5" customHeight="1">
      <c r="A954" s="35"/>
      <c r="B954" s="36"/>
      <c r="C954" s="247" t="s">
        <v>1655</v>
      </c>
      <c r="D954" s="247" t="s">
        <v>250</v>
      </c>
      <c r="E954" s="248" t="s">
        <v>1940</v>
      </c>
      <c r="F954" s="249" t="s">
        <v>1941</v>
      </c>
      <c r="G954" s="250" t="s">
        <v>498</v>
      </c>
      <c r="H954" s="251">
        <v>2</v>
      </c>
      <c r="I954" s="252"/>
      <c r="J954" s="251">
        <f t="shared" si="30"/>
        <v>0</v>
      </c>
      <c r="K954" s="249" t="s">
        <v>1</v>
      </c>
      <c r="L954" s="253"/>
      <c r="M954" s="254" t="s">
        <v>1</v>
      </c>
      <c r="N954" s="255" t="s">
        <v>41</v>
      </c>
      <c r="O954" s="72"/>
      <c r="P954" s="195">
        <f t="shared" si="31"/>
        <v>0</v>
      </c>
      <c r="Q954" s="195">
        <v>0</v>
      </c>
      <c r="R954" s="195">
        <f t="shared" si="32"/>
        <v>0</v>
      </c>
      <c r="S954" s="195">
        <v>0</v>
      </c>
      <c r="T954" s="196">
        <f t="shared" si="33"/>
        <v>0</v>
      </c>
      <c r="U954" s="35"/>
      <c r="V954" s="35"/>
      <c r="W954" s="35"/>
      <c r="X954" s="35"/>
      <c r="Y954" s="35"/>
      <c r="Z954" s="35"/>
      <c r="AA954" s="35"/>
      <c r="AB954" s="35"/>
      <c r="AC954" s="35"/>
      <c r="AD954" s="35"/>
      <c r="AE954" s="35"/>
      <c r="AR954" s="197" t="s">
        <v>373</v>
      </c>
      <c r="AT954" s="197" t="s">
        <v>250</v>
      </c>
      <c r="AU954" s="197" t="s">
        <v>85</v>
      </c>
      <c r="AY954" s="18" t="s">
        <v>158</v>
      </c>
      <c r="BE954" s="198">
        <f t="shared" si="34"/>
        <v>0</v>
      </c>
      <c r="BF954" s="198">
        <f t="shared" si="35"/>
        <v>0</v>
      </c>
      <c r="BG954" s="198">
        <f t="shared" si="36"/>
        <v>0</v>
      </c>
      <c r="BH954" s="198">
        <f t="shared" si="37"/>
        <v>0</v>
      </c>
      <c r="BI954" s="198">
        <f t="shared" si="38"/>
        <v>0</v>
      </c>
      <c r="BJ954" s="18" t="s">
        <v>8</v>
      </c>
      <c r="BK954" s="198">
        <f t="shared" si="39"/>
        <v>0</v>
      </c>
      <c r="BL954" s="18" t="s">
        <v>283</v>
      </c>
      <c r="BM954" s="197" t="s">
        <v>7192</v>
      </c>
    </row>
    <row r="955" spans="1:65" s="2" customFormat="1" ht="16.5" customHeight="1">
      <c r="A955" s="35"/>
      <c r="B955" s="36"/>
      <c r="C955" s="247" t="s">
        <v>1659</v>
      </c>
      <c r="D955" s="247" t="s">
        <v>250</v>
      </c>
      <c r="E955" s="248" t="s">
        <v>1944</v>
      </c>
      <c r="F955" s="249" t="s">
        <v>1945</v>
      </c>
      <c r="G955" s="250" t="s">
        <v>498</v>
      </c>
      <c r="H955" s="251">
        <v>28</v>
      </c>
      <c r="I955" s="252"/>
      <c r="J955" s="251">
        <f t="shared" si="30"/>
        <v>0</v>
      </c>
      <c r="K955" s="249" t="s">
        <v>1</v>
      </c>
      <c r="L955" s="253"/>
      <c r="M955" s="254" t="s">
        <v>1</v>
      </c>
      <c r="N955" s="255" t="s">
        <v>41</v>
      </c>
      <c r="O955" s="72"/>
      <c r="P955" s="195">
        <f t="shared" si="31"/>
        <v>0</v>
      </c>
      <c r="Q955" s="195">
        <v>0</v>
      </c>
      <c r="R955" s="195">
        <f t="shared" si="32"/>
        <v>0</v>
      </c>
      <c r="S955" s="195">
        <v>0</v>
      </c>
      <c r="T955" s="196">
        <f t="shared" si="33"/>
        <v>0</v>
      </c>
      <c r="U955" s="35"/>
      <c r="V955" s="35"/>
      <c r="W955" s="35"/>
      <c r="X955" s="35"/>
      <c r="Y955" s="35"/>
      <c r="Z955" s="35"/>
      <c r="AA955" s="35"/>
      <c r="AB955" s="35"/>
      <c r="AC955" s="35"/>
      <c r="AD955" s="35"/>
      <c r="AE955" s="35"/>
      <c r="AR955" s="197" t="s">
        <v>373</v>
      </c>
      <c r="AT955" s="197" t="s">
        <v>250</v>
      </c>
      <c r="AU955" s="197" t="s">
        <v>85</v>
      </c>
      <c r="AY955" s="18" t="s">
        <v>158</v>
      </c>
      <c r="BE955" s="198">
        <f t="shared" si="34"/>
        <v>0</v>
      </c>
      <c r="BF955" s="198">
        <f t="shared" si="35"/>
        <v>0</v>
      </c>
      <c r="BG955" s="198">
        <f t="shared" si="36"/>
        <v>0</v>
      </c>
      <c r="BH955" s="198">
        <f t="shared" si="37"/>
        <v>0</v>
      </c>
      <c r="BI955" s="198">
        <f t="shared" si="38"/>
        <v>0</v>
      </c>
      <c r="BJ955" s="18" t="s">
        <v>8</v>
      </c>
      <c r="BK955" s="198">
        <f t="shared" si="39"/>
        <v>0</v>
      </c>
      <c r="BL955" s="18" t="s">
        <v>283</v>
      </c>
      <c r="BM955" s="197" t="s">
        <v>7193</v>
      </c>
    </row>
    <row r="956" spans="1:65" s="2" customFormat="1" ht="16.5" customHeight="1">
      <c r="A956" s="35"/>
      <c r="B956" s="36"/>
      <c r="C956" s="247" t="s">
        <v>1663</v>
      </c>
      <c r="D956" s="247" t="s">
        <v>250</v>
      </c>
      <c r="E956" s="248" t="s">
        <v>1948</v>
      </c>
      <c r="F956" s="249" t="s">
        <v>1949</v>
      </c>
      <c r="G956" s="250" t="s">
        <v>498</v>
      </c>
      <c r="H956" s="251">
        <v>12</v>
      </c>
      <c r="I956" s="252"/>
      <c r="J956" s="251">
        <f t="shared" ref="J956:J987" si="40">ROUND(I956*H956,0)</f>
        <v>0</v>
      </c>
      <c r="K956" s="249" t="s">
        <v>1</v>
      </c>
      <c r="L956" s="253"/>
      <c r="M956" s="254" t="s">
        <v>1</v>
      </c>
      <c r="N956" s="255" t="s">
        <v>41</v>
      </c>
      <c r="O956" s="72"/>
      <c r="P956" s="195">
        <f t="shared" ref="P956:P987" si="41">O956*H956</f>
        <v>0</v>
      </c>
      <c r="Q956" s="195">
        <v>0</v>
      </c>
      <c r="R956" s="195">
        <f t="shared" ref="R956:R987" si="42">Q956*H956</f>
        <v>0</v>
      </c>
      <c r="S956" s="195">
        <v>0</v>
      </c>
      <c r="T956" s="196">
        <f t="shared" ref="T956:T987" si="43">S956*H956</f>
        <v>0</v>
      </c>
      <c r="U956" s="35"/>
      <c r="V956" s="35"/>
      <c r="W956" s="35"/>
      <c r="X956" s="35"/>
      <c r="Y956" s="35"/>
      <c r="Z956" s="35"/>
      <c r="AA956" s="35"/>
      <c r="AB956" s="35"/>
      <c r="AC956" s="35"/>
      <c r="AD956" s="35"/>
      <c r="AE956" s="35"/>
      <c r="AR956" s="197" t="s">
        <v>373</v>
      </c>
      <c r="AT956" s="197" t="s">
        <v>250</v>
      </c>
      <c r="AU956" s="197" t="s">
        <v>85</v>
      </c>
      <c r="AY956" s="18" t="s">
        <v>158</v>
      </c>
      <c r="BE956" s="198">
        <f t="shared" ref="BE956:BE980" si="44">IF(N956="základní",J956,0)</f>
        <v>0</v>
      </c>
      <c r="BF956" s="198">
        <f t="shared" ref="BF956:BF980" si="45">IF(N956="snížená",J956,0)</f>
        <v>0</v>
      </c>
      <c r="BG956" s="198">
        <f t="shared" ref="BG956:BG980" si="46">IF(N956="zákl. přenesená",J956,0)</f>
        <v>0</v>
      </c>
      <c r="BH956" s="198">
        <f t="shared" ref="BH956:BH980" si="47">IF(N956="sníž. přenesená",J956,0)</f>
        <v>0</v>
      </c>
      <c r="BI956" s="198">
        <f t="shared" ref="BI956:BI980" si="48">IF(N956="nulová",J956,0)</f>
        <v>0</v>
      </c>
      <c r="BJ956" s="18" t="s">
        <v>8</v>
      </c>
      <c r="BK956" s="198">
        <f t="shared" ref="BK956:BK980" si="49">ROUND(I956*H956,0)</f>
        <v>0</v>
      </c>
      <c r="BL956" s="18" t="s">
        <v>283</v>
      </c>
      <c r="BM956" s="197" t="s">
        <v>7194</v>
      </c>
    </row>
    <row r="957" spans="1:65" s="2" customFormat="1" ht="16.5" customHeight="1">
      <c r="A957" s="35"/>
      <c r="B957" s="36"/>
      <c r="C957" s="247" t="s">
        <v>1667</v>
      </c>
      <c r="D957" s="247" t="s">
        <v>250</v>
      </c>
      <c r="E957" s="248" t="s">
        <v>1952</v>
      </c>
      <c r="F957" s="249" t="s">
        <v>1953</v>
      </c>
      <c r="G957" s="250" t="s">
        <v>498</v>
      </c>
      <c r="H957" s="251">
        <v>2</v>
      </c>
      <c r="I957" s="252"/>
      <c r="J957" s="251">
        <f t="shared" si="40"/>
        <v>0</v>
      </c>
      <c r="K957" s="249" t="s">
        <v>1</v>
      </c>
      <c r="L957" s="253"/>
      <c r="M957" s="254" t="s">
        <v>1</v>
      </c>
      <c r="N957" s="255" t="s">
        <v>41</v>
      </c>
      <c r="O957" s="72"/>
      <c r="P957" s="195">
        <f t="shared" si="41"/>
        <v>0</v>
      </c>
      <c r="Q957" s="195">
        <v>0</v>
      </c>
      <c r="R957" s="195">
        <f t="shared" si="42"/>
        <v>0</v>
      </c>
      <c r="S957" s="195">
        <v>0</v>
      </c>
      <c r="T957" s="196">
        <f t="shared" si="43"/>
        <v>0</v>
      </c>
      <c r="U957" s="35"/>
      <c r="V957" s="35"/>
      <c r="W957" s="35"/>
      <c r="X957" s="35"/>
      <c r="Y957" s="35"/>
      <c r="Z957" s="35"/>
      <c r="AA957" s="35"/>
      <c r="AB957" s="35"/>
      <c r="AC957" s="35"/>
      <c r="AD957" s="35"/>
      <c r="AE957" s="35"/>
      <c r="AR957" s="197" t="s">
        <v>373</v>
      </c>
      <c r="AT957" s="197" t="s">
        <v>250</v>
      </c>
      <c r="AU957" s="197" t="s">
        <v>85</v>
      </c>
      <c r="AY957" s="18" t="s">
        <v>158</v>
      </c>
      <c r="BE957" s="198">
        <f t="shared" si="44"/>
        <v>0</v>
      </c>
      <c r="BF957" s="198">
        <f t="shared" si="45"/>
        <v>0</v>
      </c>
      <c r="BG957" s="198">
        <f t="shared" si="46"/>
        <v>0</v>
      </c>
      <c r="BH957" s="198">
        <f t="shared" si="47"/>
        <v>0</v>
      </c>
      <c r="BI957" s="198">
        <f t="shared" si="48"/>
        <v>0</v>
      </c>
      <c r="BJ957" s="18" t="s">
        <v>8</v>
      </c>
      <c r="BK957" s="198">
        <f t="shared" si="49"/>
        <v>0</v>
      </c>
      <c r="BL957" s="18" t="s">
        <v>283</v>
      </c>
      <c r="BM957" s="197" t="s">
        <v>7195</v>
      </c>
    </row>
    <row r="958" spans="1:65" s="2" customFormat="1" ht="16.5" customHeight="1">
      <c r="A958" s="35"/>
      <c r="B958" s="36"/>
      <c r="C958" s="247" t="s">
        <v>1671</v>
      </c>
      <c r="D958" s="247" t="s">
        <v>250</v>
      </c>
      <c r="E958" s="248" t="s">
        <v>1960</v>
      </c>
      <c r="F958" s="249" t="s">
        <v>1961</v>
      </c>
      <c r="G958" s="250" t="s">
        <v>498</v>
      </c>
      <c r="H958" s="251">
        <v>7</v>
      </c>
      <c r="I958" s="252"/>
      <c r="J958" s="251">
        <f t="shared" si="40"/>
        <v>0</v>
      </c>
      <c r="K958" s="249" t="s">
        <v>1</v>
      </c>
      <c r="L958" s="253"/>
      <c r="M958" s="254" t="s">
        <v>1</v>
      </c>
      <c r="N958" s="255" t="s">
        <v>41</v>
      </c>
      <c r="O958" s="72"/>
      <c r="P958" s="195">
        <f t="shared" si="41"/>
        <v>0</v>
      </c>
      <c r="Q958" s="195">
        <v>0</v>
      </c>
      <c r="R958" s="195">
        <f t="shared" si="42"/>
        <v>0</v>
      </c>
      <c r="S958" s="195">
        <v>0</v>
      </c>
      <c r="T958" s="196">
        <f t="shared" si="43"/>
        <v>0</v>
      </c>
      <c r="U958" s="35"/>
      <c r="V958" s="35"/>
      <c r="W958" s="35"/>
      <c r="X958" s="35"/>
      <c r="Y958" s="35"/>
      <c r="Z958" s="35"/>
      <c r="AA958" s="35"/>
      <c r="AB958" s="35"/>
      <c r="AC958" s="35"/>
      <c r="AD958" s="35"/>
      <c r="AE958" s="35"/>
      <c r="AR958" s="197" t="s">
        <v>373</v>
      </c>
      <c r="AT958" s="197" t="s">
        <v>250</v>
      </c>
      <c r="AU958" s="197" t="s">
        <v>85</v>
      </c>
      <c r="AY958" s="18" t="s">
        <v>158</v>
      </c>
      <c r="BE958" s="198">
        <f t="shared" si="44"/>
        <v>0</v>
      </c>
      <c r="BF958" s="198">
        <f t="shared" si="45"/>
        <v>0</v>
      </c>
      <c r="BG958" s="198">
        <f t="shared" si="46"/>
        <v>0</v>
      </c>
      <c r="BH958" s="198">
        <f t="shared" si="47"/>
        <v>0</v>
      </c>
      <c r="BI958" s="198">
        <f t="shared" si="48"/>
        <v>0</v>
      </c>
      <c r="BJ958" s="18" t="s">
        <v>8</v>
      </c>
      <c r="BK958" s="198">
        <f t="shared" si="49"/>
        <v>0</v>
      </c>
      <c r="BL958" s="18" t="s">
        <v>283</v>
      </c>
      <c r="BM958" s="197" t="s">
        <v>7196</v>
      </c>
    </row>
    <row r="959" spans="1:65" s="2" customFormat="1" ht="16.5" customHeight="1">
      <c r="A959" s="35"/>
      <c r="B959" s="36"/>
      <c r="C959" s="247" t="s">
        <v>1675</v>
      </c>
      <c r="D959" s="247" t="s">
        <v>250</v>
      </c>
      <c r="E959" s="248" t="s">
        <v>1964</v>
      </c>
      <c r="F959" s="249" t="s">
        <v>1965</v>
      </c>
      <c r="G959" s="250" t="s">
        <v>498</v>
      </c>
      <c r="H959" s="251">
        <v>2</v>
      </c>
      <c r="I959" s="252"/>
      <c r="J959" s="251">
        <f t="shared" si="40"/>
        <v>0</v>
      </c>
      <c r="K959" s="249" t="s">
        <v>1</v>
      </c>
      <c r="L959" s="253"/>
      <c r="M959" s="254" t="s">
        <v>1</v>
      </c>
      <c r="N959" s="255" t="s">
        <v>41</v>
      </c>
      <c r="O959" s="72"/>
      <c r="P959" s="195">
        <f t="shared" si="41"/>
        <v>0</v>
      </c>
      <c r="Q959" s="195">
        <v>0</v>
      </c>
      <c r="R959" s="195">
        <f t="shared" si="42"/>
        <v>0</v>
      </c>
      <c r="S959" s="195">
        <v>0</v>
      </c>
      <c r="T959" s="196">
        <f t="shared" si="43"/>
        <v>0</v>
      </c>
      <c r="U959" s="35"/>
      <c r="V959" s="35"/>
      <c r="W959" s="35"/>
      <c r="X959" s="35"/>
      <c r="Y959" s="35"/>
      <c r="Z959" s="35"/>
      <c r="AA959" s="35"/>
      <c r="AB959" s="35"/>
      <c r="AC959" s="35"/>
      <c r="AD959" s="35"/>
      <c r="AE959" s="35"/>
      <c r="AR959" s="197" t="s">
        <v>373</v>
      </c>
      <c r="AT959" s="197" t="s">
        <v>250</v>
      </c>
      <c r="AU959" s="197" t="s">
        <v>85</v>
      </c>
      <c r="AY959" s="18" t="s">
        <v>158</v>
      </c>
      <c r="BE959" s="198">
        <f t="shared" si="44"/>
        <v>0</v>
      </c>
      <c r="BF959" s="198">
        <f t="shared" si="45"/>
        <v>0</v>
      </c>
      <c r="BG959" s="198">
        <f t="shared" si="46"/>
        <v>0</v>
      </c>
      <c r="BH959" s="198">
        <f t="shared" si="47"/>
        <v>0</v>
      </c>
      <c r="BI959" s="198">
        <f t="shared" si="48"/>
        <v>0</v>
      </c>
      <c r="BJ959" s="18" t="s">
        <v>8</v>
      </c>
      <c r="BK959" s="198">
        <f t="shared" si="49"/>
        <v>0</v>
      </c>
      <c r="BL959" s="18" t="s">
        <v>283</v>
      </c>
      <c r="BM959" s="197" t="s">
        <v>7197</v>
      </c>
    </row>
    <row r="960" spans="1:65" s="2" customFormat="1" ht="16.5" customHeight="1">
      <c r="A960" s="35"/>
      <c r="B960" s="36"/>
      <c r="C960" s="247" t="s">
        <v>1679</v>
      </c>
      <c r="D960" s="247" t="s">
        <v>250</v>
      </c>
      <c r="E960" s="248" t="s">
        <v>1968</v>
      </c>
      <c r="F960" s="249" t="s">
        <v>1969</v>
      </c>
      <c r="G960" s="250" t="s">
        <v>498</v>
      </c>
      <c r="H960" s="251">
        <v>4</v>
      </c>
      <c r="I960" s="252"/>
      <c r="J960" s="251">
        <f t="shared" si="40"/>
        <v>0</v>
      </c>
      <c r="K960" s="249" t="s">
        <v>1</v>
      </c>
      <c r="L960" s="253"/>
      <c r="M960" s="254" t="s">
        <v>1</v>
      </c>
      <c r="N960" s="255" t="s">
        <v>41</v>
      </c>
      <c r="O960" s="72"/>
      <c r="P960" s="195">
        <f t="shared" si="41"/>
        <v>0</v>
      </c>
      <c r="Q960" s="195">
        <v>0</v>
      </c>
      <c r="R960" s="195">
        <f t="shared" si="42"/>
        <v>0</v>
      </c>
      <c r="S960" s="195">
        <v>0</v>
      </c>
      <c r="T960" s="196">
        <f t="shared" si="43"/>
        <v>0</v>
      </c>
      <c r="U960" s="35"/>
      <c r="V960" s="35"/>
      <c r="W960" s="35"/>
      <c r="X960" s="35"/>
      <c r="Y960" s="35"/>
      <c r="Z960" s="35"/>
      <c r="AA960" s="35"/>
      <c r="AB960" s="35"/>
      <c r="AC960" s="35"/>
      <c r="AD960" s="35"/>
      <c r="AE960" s="35"/>
      <c r="AR960" s="197" t="s">
        <v>373</v>
      </c>
      <c r="AT960" s="197" t="s">
        <v>250</v>
      </c>
      <c r="AU960" s="197" t="s">
        <v>85</v>
      </c>
      <c r="AY960" s="18" t="s">
        <v>158</v>
      </c>
      <c r="BE960" s="198">
        <f t="shared" si="44"/>
        <v>0</v>
      </c>
      <c r="BF960" s="198">
        <f t="shared" si="45"/>
        <v>0</v>
      </c>
      <c r="BG960" s="198">
        <f t="shared" si="46"/>
        <v>0</v>
      </c>
      <c r="BH960" s="198">
        <f t="shared" si="47"/>
        <v>0</v>
      </c>
      <c r="BI960" s="198">
        <f t="shared" si="48"/>
        <v>0</v>
      </c>
      <c r="BJ960" s="18" t="s">
        <v>8</v>
      </c>
      <c r="BK960" s="198">
        <f t="shared" si="49"/>
        <v>0</v>
      </c>
      <c r="BL960" s="18" t="s">
        <v>283</v>
      </c>
      <c r="BM960" s="197" t="s">
        <v>7198</v>
      </c>
    </row>
    <row r="961" spans="1:65" s="2" customFormat="1" ht="16.5" customHeight="1">
      <c r="A961" s="35"/>
      <c r="B961" s="36"/>
      <c r="C961" s="247" t="s">
        <v>1683</v>
      </c>
      <c r="D961" s="247" t="s">
        <v>250</v>
      </c>
      <c r="E961" s="248" t="s">
        <v>1984</v>
      </c>
      <c r="F961" s="249" t="s">
        <v>1985</v>
      </c>
      <c r="G961" s="250" t="s">
        <v>498</v>
      </c>
      <c r="H961" s="251">
        <v>5</v>
      </c>
      <c r="I961" s="252"/>
      <c r="J961" s="251">
        <f t="shared" si="40"/>
        <v>0</v>
      </c>
      <c r="K961" s="249" t="s">
        <v>1</v>
      </c>
      <c r="L961" s="253"/>
      <c r="M961" s="254" t="s">
        <v>1</v>
      </c>
      <c r="N961" s="255" t="s">
        <v>41</v>
      </c>
      <c r="O961" s="72"/>
      <c r="P961" s="195">
        <f t="shared" si="41"/>
        <v>0</v>
      </c>
      <c r="Q961" s="195">
        <v>0</v>
      </c>
      <c r="R961" s="195">
        <f t="shared" si="42"/>
        <v>0</v>
      </c>
      <c r="S961" s="195">
        <v>0</v>
      </c>
      <c r="T961" s="196">
        <f t="shared" si="43"/>
        <v>0</v>
      </c>
      <c r="U961" s="35"/>
      <c r="V961" s="35"/>
      <c r="W961" s="35"/>
      <c r="X961" s="35"/>
      <c r="Y961" s="35"/>
      <c r="Z961" s="35"/>
      <c r="AA961" s="35"/>
      <c r="AB961" s="35"/>
      <c r="AC961" s="35"/>
      <c r="AD961" s="35"/>
      <c r="AE961" s="35"/>
      <c r="AR961" s="197" t="s">
        <v>373</v>
      </c>
      <c r="AT961" s="197" t="s">
        <v>250</v>
      </c>
      <c r="AU961" s="197" t="s">
        <v>85</v>
      </c>
      <c r="AY961" s="18" t="s">
        <v>158</v>
      </c>
      <c r="BE961" s="198">
        <f t="shared" si="44"/>
        <v>0</v>
      </c>
      <c r="BF961" s="198">
        <f t="shared" si="45"/>
        <v>0</v>
      </c>
      <c r="BG961" s="198">
        <f t="shared" si="46"/>
        <v>0</v>
      </c>
      <c r="BH961" s="198">
        <f t="shared" si="47"/>
        <v>0</v>
      </c>
      <c r="BI961" s="198">
        <f t="shared" si="48"/>
        <v>0</v>
      </c>
      <c r="BJ961" s="18" t="s">
        <v>8</v>
      </c>
      <c r="BK961" s="198">
        <f t="shared" si="49"/>
        <v>0</v>
      </c>
      <c r="BL961" s="18" t="s">
        <v>283</v>
      </c>
      <c r="BM961" s="197" t="s">
        <v>7199</v>
      </c>
    </row>
    <row r="962" spans="1:65" s="2" customFormat="1" ht="16.5" customHeight="1">
      <c r="A962" s="35"/>
      <c r="B962" s="36"/>
      <c r="C962" s="247" t="s">
        <v>1687</v>
      </c>
      <c r="D962" s="247" t="s">
        <v>250</v>
      </c>
      <c r="E962" s="248" t="s">
        <v>1988</v>
      </c>
      <c r="F962" s="249" t="s">
        <v>1989</v>
      </c>
      <c r="G962" s="250" t="s">
        <v>498</v>
      </c>
      <c r="H962" s="251">
        <v>2</v>
      </c>
      <c r="I962" s="252"/>
      <c r="J962" s="251">
        <f t="shared" si="40"/>
        <v>0</v>
      </c>
      <c r="K962" s="249" t="s">
        <v>1</v>
      </c>
      <c r="L962" s="253"/>
      <c r="M962" s="254" t="s">
        <v>1</v>
      </c>
      <c r="N962" s="255" t="s">
        <v>41</v>
      </c>
      <c r="O962" s="72"/>
      <c r="P962" s="195">
        <f t="shared" si="41"/>
        <v>0</v>
      </c>
      <c r="Q962" s="195">
        <v>0</v>
      </c>
      <c r="R962" s="195">
        <f t="shared" si="42"/>
        <v>0</v>
      </c>
      <c r="S962" s="195">
        <v>0</v>
      </c>
      <c r="T962" s="196">
        <f t="shared" si="43"/>
        <v>0</v>
      </c>
      <c r="U962" s="35"/>
      <c r="V962" s="35"/>
      <c r="W962" s="35"/>
      <c r="X962" s="35"/>
      <c r="Y962" s="35"/>
      <c r="Z962" s="35"/>
      <c r="AA962" s="35"/>
      <c r="AB962" s="35"/>
      <c r="AC962" s="35"/>
      <c r="AD962" s="35"/>
      <c r="AE962" s="35"/>
      <c r="AR962" s="197" t="s">
        <v>373</v>
      </c>
      <c r="AT962" s="197" t="s">
        <v>250</v>
      </c>
      <c r="AU962" s="197" t="s">
        <v>85</v>
      </c>
      <c r="AY962" s="18" t="s">
        <v>158</v>
      </c>
      <c r="BE962" s="198">
        <f t="shared" si="44"/>
        <v>0</v>
      </c>
      <c r="BF962" s="198">
        <f t="shared" si="45"/>
        <v>0</v>
      </c>
      <c r="BG962" s="198">
        <f t="shared" si="46"/>
        <v>0</v>
      </c>
      <c r="BH962" s="198">
        <f t="shared" si="47"/>
        <v>0</v>
      </c>
      <c r="BI962" s="198">
        <f t="shared" si="48"/>
        <v>0</v>
      </c>
      <c r="BJ962" s="18" t="s">
        <v>8</v>
      </c>
      <c r="BK962" s="198">
        <f t="shared" si="49"/>
        <v>0</v>
      </c>
      <c r="BL962" s="18" t="s">
        <v>283</v>
      </c>
      <c r="BM962" s="197" t="s">
        <v>7200</v>
      </c>
    </row>
    <row r="963" spans="1:65" s="2" customFormat="1" ht="16.5" customHeight="1">
      <c r="A963" s="35"/>
      <c r="B963" s="36"/>
      <c r="C963" s="247" t="s">
        <v>1691</v>
      </c>
      <c r="D963" s="247" t="s">
        <v>250</v>
      </c>
      <c r="E963" s="248" t="s">
        <v>7201</v>
      </c>
      <c r="F963" s="249" t="s">
        <v>7202</v>
      </c>
      <c r="G963" s="250" t="s">
        <v>498</v>
      </c>
      <c r="H963" s="251">
        <v>1</v>
      </c>
      <c r="I963" s="252"/>
      <c r="J963" s="251">
        <f t="shared" si="40"/>
        <v>0</v>
      </c>
      <c r="K963" s="249" t="s">
        <v>1</v>
      </c>
      <c r="L963" s="253"/>
      <c r="M963" s="254" t="s">
        <v>1</v>
      </c>
      <c r="N963" s="255" t="s">
        <v>41</v>
      </c>
      <c r="O963" s="72"/>
      <c r="P963" s="195">
        <f t="shared" si="41"/>
        <v>0</v>
      </c>
      <c r="Q963" s="195">
        <v>0</v>
      </c>
      <c r="R963" s="195">
        <f t="shared" si="42"/>
        <v>0</v>
      </c>
      <c r="S963" s="195">
        <v>0</v>
      </c>
      <c r="T963" s="196">
        <f t="shared" si="43"/>
        <v>0</v>
      </c>
      <c r="U963" s="35"/>
      <c r="V963" s="35"/>
      <c r="W963" s="35"/>
      <c r="X963" s="35"/>
      <c r="Y963" s="35"/>
      <c r="Z963" s="35"/>
      <c r="AA963" s="35"/>
      <c r="AB963" s="35"/>
      <c r="AC963" s="35"/>
      <c r="AD963" s="35"/>
      <c r="AE963" s="35"/>
      <c r="AR963" s="197" t="s">
        <v>373</v>
      </c>
      <c r="AT963" s="197" t="s">
        <v>250</v>
      </c>
      <c r="AU963" s="197" t="s">
        <v>85</v>
      </c>
      <c r="AY963" s="18" t="s">
        <v>158</v>
      </c>
      <c r="BE963" s="198">
        <f t="shared" si="44"/>
        <v>0</v>
      </c>
      <c r="BF963" s="198">
        <f t="shared" si="45"/>
        <v>0</v>
      </c>
      <c r="BG963" s="198">
        <f t="shared" si="46"/>
        <v>0</v>
      </c>
      <c r="BH963" s="198">
        <f t="shared" si="47"/>
        <v>0</v>
      </c>
      <c r="BI963" s="198">
        <f t="shared" si="48"/>
        <v>0</v>
      </c>
      <c r="BJ963" s="18" t="s">
        <v>8</v>
      </c>
      <c r="BK963" s="198">
        <f t="shared" si="49"/>
        <v>0</v>
      </c>
      <c r="BL963" s="18" t="s">
        <v>283</v>
      </c>
      <c r="BM963" s="197" t="s">
        <v>7203</v>
      </c>
    </row>
    <row r="964" spans="1:65" s="2" customFormat="1" ht="16.5" customHeight="1">
      <c r="A964" s="35"/>
      <c r="B964" s="36"/>
      <c r="C964" s="247" t="s">
        <v>1695</v>
      </c>
      <c r="D964" s="247" t="s">
        <v>250</v>
      </c>
      <c r="E964" s="248" t="s">
        <v>5760</v>
      </c>
      <c r="F964" s="249" t="s">
        <v>5761</v>
      </c>
      <c r="G964" s="250" t="s">
        <v>498</v>
      </c>
      <c r="H964" s="251">
        <v>1</v>
      </c>
      <c r="I964" s="252"/>
      <c r="J964" s="251">
        <f t="shared" si="40"/>
        <v>0</v>
      </c>
      <c r="K964" s="249" t="s">
        <v>1</v>
      </c>
      <c r="L964" s="253"/>
      <c r="M964" s="254" t="s">
        <v>1</v>
      </c>
      <c r="N964" s="255" t="s">
        <v>41</v>
      </c>
      <c r="O964" s="72"/>
      <c r="P964" s="195">
        <f t="shared" si="41"/>
        <v>0</v>
      </c>
      <c r="Q964" s="195">
        <v>0</v>
      </c>
      <c r="R964" s="195">
        <f t="shared" si="42"/>
        <v>0</v>
      </c>
      <c r="S964" s="195">
        <v>0</v>
      </c>
      <c r="T964" s="196">
        <f t="shared" si="43"/>
        <v>0</v>
      </c>
      <c r="U964" s="35"/>
      <c r="V964" s="35"/>
      <c r="W964" s="35"/>
      <c r="X964" s="35"/>
      <c r="Y964" s="35"/>
      <c r="Z964" s="35"/>
      <c r="AA964" s="35"/>
      <c r="AB964" s="35"/>
      <c r="AC964" s="35"/>
      <c r="AD964" s="35"/>
      <c r="AE964" s="35"/>
      <c r="AR964" s="197" t="s">
        <v>373</v>
      </c>
      <c r="AT964" s="197" t="s">
        <v>250</v>
      </c>
      <c r="AU964" s="197" t="s">
        <v>85</v>
      </c>
      <c r="AY964" s="18" t="s">
        <v>158</v>
      </c>
      <c r="BE964" s="198">
        <f t="shared" si="44"/>
        <v>0</v>
      </c>
      <c r="BF964" s="198">
        <f t="shared" si="45"/>
        <v>0</v>
      </c>
      <c r="BG964" s="198">
        <f t="shared" si="46"/>
        <v>0</v>
      </c>
      <c r="BH964" s="198">
        <f t="shared" si="47"/>
        <v>0</v>
      </c>
      <c r="BI964" s="198">
        <f t="shared" si="48"/>
        <v>0</v>
      </c>
      <c r="BJ964" s="18" t="s">
        <v>8</v>
      </c>
      <c r="BK964" s="198">
        <f t="shared" si="49"/>
        <v>0</v>
      </c>
      <c r="BL964" s="18" t="s">
        <v>283</v>
      </c>
      <c r="BM964" s="197" t="s">
        <v>7204</v>
      </c>
    </row>
    <row r="965" spans="1:65" s="2" customFormat="1" ht="21.75" customHeight="1">
      <c r="A965" s="35"/>
      <c r="B965" s="36"/>
      <c r="C965" s="247" t="s">
        <v>1699</v>
      </c>
      <c r="D965" s="247" t="s">
        <v>250</v>
      </c>
      <c r="E965" s="248" t="s">
        <v>1992</v>
      </c>
      <c r="F965" s="249" t="s">
        <v>1993</v>
      </c>
      <c r="G965" s="250" t="s">
        <v>498</v>
      </c>
      <c r="H965" s="251">
        <v>170</v>
      </c>
      <c r="I965" s="252"/>
      <c r="J965" s="251">
        <f t="shared" si="40"/>
        <v>0</v>
      </c>
      <c r="K965" s="249" t="s">
        <v>1</v>
      </c>
      <c r="L965" s="253"/>
      <c r="M965" s="254" t="s">
        <v>1</v>
      </c>
      <c r="N965" s="255" t="s">
        <v>41</v>
      </c>
      <c r="O965" s="72"/>
      <c r="P965" s="195">
        <f t="shared" si="41"/>
        <v>0</v>
      </c>
      <c r="Q965" s="195">
        <v>0</v>
      </c>
      <c r="R965" s="195">
        <f t="shared" si="42"/>
        <v>0</v>
      </c>
      <c r="S965" s="195">
        <v>0</v>
      </c>
      <c r="T965" s="196">
        <f t="shared" si="43"/>
        <v>0</v>
      </c>
      <c r="U965" s="35"/>
      <c r="V965" s="35"/>
      <c r="W965" s="35"/>
      <c r="X965" s="35"/>
      <c r="Y965" s="35"/>
      <c r="Z965" s="35"/>
      <c r="AA965" s="35"/>
      <c r="AB965" s="35"/>
      <c r="AC965" s="35"/>
      <c r="AD965" s="35"/>
      <c r="AE965" s="35"/>
      <c r="AR965" s="197" t="s">
        <v>373</v>
      </c>
      <c r="AT965" s="197" t="s">
        <v>250</v>
      </c>
      <c r="AU965" s="197" t="s">
        <v>85</v>
      </c>
      <c r="AY965" s="18" t="s">
        <v>158</v>
      </c>
      <c r="BE965" s="198">
        <f t="shared" si="44"/>
        <v>0</v>
      </c>
      <c r="BF965" s="198">
        <f t="shared" si="45"/>
        <v>0</v>
      </c>
      <c r="BG965" s="198">
        <f t="shared" si="46"/>
        <v>0</v>
      </c>
      <c r="BH965" s="198">
        <f t="shared" si="47"/>
        <v>0</v>
      </c>
      <c r="BI965" s="198">
        <f t="shared" si="48"/>
        <v>0</v>
      </c>
      <c r="BJ965" s="18" t="s">
        <v>8</v>
      </c>
      <c r="BK965" s="198">
        <f t="shared" si="49"/>
        <v>0</v>
      </c>
      <c r="BL965" s="18" t="s">
        <v>283</v>
      </c>
      <c r="BM965" s="197" t="s">
        <v>7205</v>
      </c>
    </row>
    <row r="966" spans="1:65" s="2" customFormat="1" ht="21.75" customHeight="1">
      <c r="A966" s="35"/>
      <c r="B966" s="36"/>
      <c r="C966" s="247" t="s">
        <v>1703</v>
      </c>
      <c r="D966" s="247" t="s">
        <v>250</v>
      </c>
      <c r="E966" s="248" t="s">
        <v>1996</v>
      </c>
      <c r="F966" s="249" t="s">
        <v>1997</v>
      </c>
      <c r="G966" s="250" t="s">
        <v>498</v>
      </c>
      <c r="H966" s="251">
        <v>120</v>
      </c>
      <c r="I966" s="252"/>
      <c r="J966" s="251">
        <f t="shared" si="40"/>
        <v>0</v>
      </c>
      <c r="K966" s="249" t="s">
        <v>1</v>
      </c>
      <c r="L966" s="253"/>
      <c r="M966" s="254" t="s">
        <v>1</v>
      </c>
      <c r="N966" s="255" t="s">
        <v>41</v>
      </c>
      <c r="O966" s="72"/>
      <c r="P966" s="195">
        <f t="shared" si="41"/>
        <v>0</v>
      </c>
      <c r="Q966" s="195">
        <v>0</v>
      </c>
      <c r="R966" s="195">
        <f t="shared" si="42"/>
        <v>0</v>
      </c>
      <c r="S966" s="195">
        <v>0</v>
      </c>
      <c r="T966" s="196">
        <f t="shared" si="43"/>
        <v>0</v>
      </c>
      <c r="U966" s="35"/>
      <c r="V966" s="35"/>
      <c r="W966" s="35"/>
      <c r="X966" s="35"/>
      <c r="Y966" s="35"/>
      <c r="Z966" s="35"/>
      <c r="AA966" s="35"/>
      <c r="AB966" s="35"/>
      <c r="AC966" s="35"/>
      <c r="AD966" s="35"/>
      <c r="AE966" s="35"/>
      <c r="AR966" s="197" t="s">
        <v>373</v>
      </c>
      <c r="AT966" s="197" t="s">
        <v>250</v>
      </c>
      <c r="AU966" s="197" t="s">
        <v>85</v>
      </c>
      <c r="AY966" s="18" t="s">
        <v>158</v>
      </c>
      <c r="BE966" s="198">
        <f t="shared" si="44"/>
        <v>0</v>
      </c>
      <c r="BF966" s="198">
        <f t="shared" si="45"/>
        <v>0</v>
      </c>
      <c r="BG966" s="198">
        <f t="shared" si="46"/>
        <v>0</v>
      </c>
      <c r="BH966" s="198">
        <f t="shared" si="47"/>
        <v>0</v>
      </c>
      <c r="BI966" s="198">
        <f t="shared" si="48"/>
        <v>0</v>
      </c>
      <c r="BJ966" s="18" t="s">
        <v>8</v>
      </c>
      <c r="BK966" s="198">
        <f t="shared" si="49"/>
        <v>0</v>
      </c>
      <c r="BL966" s="18" t="s">
        <v>283</v>
      </c>
      <c r="BM966" s="197" t="s">
        <v>7206</v>
      </c>
    </row>
    <row r="967" spans="1:65" s="2" customFormat="1" ht="16.5" customHeight="1">
      <c r="A967" s="35"/>
      <c r="B967" s="36"/>
      <c r="C967" s="247" t="s">
        <v>1707</v>
      </c>
      <c r="D967" s="247" t="s">
        <v>250</v>
      </c>
      <c r="E967" s="248" t="s">
        <v>1908</v>
      </c>
      <c r="F967" s="249" t="s">
        <v>1909</v>
      </c>
      <c r="G967" s="250" t="s">
        <v>309</v>
      </c>
      <c r="H967" s="251">
        <v>20</v>
      </c>
      <c r="I967" s="252"/>
      <c r="J967" s="251">
        <f t="shared" si="40"/>
        <v>0</v>
      </c>
      <c r="K967" s="249" t="s">
        <v>1</v>
      </c>
      <c r="L967" s="253"/>
      <c r="M967" s="254" t="s">
        <v>1</v>
      </c>
      <c r="N967" s="255" t="s">
        <v>41</v>
      </c>
      <c r="O967" s="72"/>
      <c r="P967" s="195">
        <f t="shared" si="41"/>
        <v>0</v>
      </c>
      <c r="Q967" s="195">
        <v>0</v>
      </c>
      <c r="R967" s="195">
        <f t="shared" si="42"/>
        <v>0</v>
      </c>
      <c r="S967" s="195">
        <v>0</v>
      </c>
      <c r="T967" s="196">
        <f t="shared" si="43"/>
        <v>0</v>
      </c>
      <c r="U967" s="35"/>
      <c r="V967" s="35"/>
      <c r="W967" s="35"/>
      <c r="X967" s="35"/>
      <c r="Y967" s="35"/>
      <c r="Z967" s="35"/>
      <c r="AA967" s="35"/>
      <c r="AB967" s="35"/>
      <c r="AC967" s="35"/>
      <c r="AD967" s="35"/>
      <c r="AE967" s="35"/>
      <c r="AR967" s="197" t="s">
        <v>373</v>
      </c>
      <c r="AT967" s="197" t="s">
        <v>250</v>
      </c>
      <c r="AU967" s="197" t="s">
        <v>85</v>
      </c>
      <c r="AY967" s="18" t="s">
        <v>158</v>
      </c>
      <c r="BE967" s="198">
        <f t="shared" si="44"/>
        <v>0</v>
      </c>
      <c r="BF967" s="198">
        <f t="shared" si="45"/>
        <v>0</v>
      </c>
      <c r="BG967" s="198">
        <f t="shared" si="46"/>
        <v>0</v>
      </c>
      <c r="BH967" s="198">
        <f t="shared" si="47"/>
        <v>0</v>
      </c>
      <c r="BI967" s="198">
        <f t="shared" si="48"/>
        <v>0</v>
      </c>
      <c r="BJ967" s="18" t="s">
        <v>8</v>
      </c>
      <c r="BK967" s="198">
        <f t="shared" si="49"/>
        <v>0</v>
      </c>
      <c r="BL967" s="18" t="s">
        <v>283</v>
      </c>
      <c r="BM967" s="197" t="s">
        <v>7207</v>
      </c>
    </row>
    <row r="968" spans="1:65" s="2" customFormat="1" ht="16.5" customHeight="1">
      <c r="A968" s="35"/>
      <c r="B968" s="36"/>
      <c r="C968" s="247" t="s">
        <v>1711</v>
      </c>
      <c r="D968" s="247" t="s">
        <v>250</v>
      </c>
      <c r="E968" s="248" t="s">
        <v>1912</v>
      </c>
      <c r="F968" s="249" t="s">
        <v>1913</v>
      </c>
      <c r="G968" s="250" t="s">
        <v>309</v>
      </c>
      <c r="H968" s="251">
        <v>25</v>
      </c>
      <c r="I968" s="252"/>
      <c r="J968" s="251">
        <f t="shared" si="40"/>
        <v>0</v>
      </c>
      <c r="K968" s="249" t="s">
        <v>1</v>
      </c>
      <c r="L968" s="253"/>
      <c r="M968" s="254" t="s">
        <v>1</v>
      </c>
      <c r="N968" s="255" t="s">
        <v>41</v>
      </c>
      <c r="O968" s="72"/>
      <c r="P968" s="195">
        <f t="shared" si="41"/>
        <v>0</v>
      </c>
      <c r="Q968" s="195">
        <v>0</v>
      </c>
      <c r="R968" s="195">
        <f t="shared" si="42"/>
        <v>0</v>
      </c>
      <c r="S968" s="195">
        <v>0</v>
      </c>
      <c r="T968" s="196">
        <f t="shared" si="43"/>
        <v>0</v>
      </c>
      <c r="U968" s="35"/>
      <c r="V968" s="35"/>
      <c r="W968" s="35"/>
      <c r="X968" s="35"/>
      <c r="Y968" s="35"/>
      <c r="Z968" s="35"/>
      <c r="AA968" s="35"/>
      <c r="AB968" s="35"/>
      <c r="AC968" s="35"/>
      <c r="AD968" s="35"/>
      <c r="AE968" s="35"/>
      <c r="AR968" s="197" t="s">
        <v>373</v>
      </c>
      <c r="AT968" s="197" t="s">
        <v>250</v>
      </c>
      <c r="AU968" s="197" t="s">
        <v>85</v>
      </c>
      <c r="AY968" s="18" t="s">
        <v>158</v>
      </c>
      <c r="BE968" s="198">
        <f t="shared" si="44"/>
        <v>0</v>
      </c>
      <c r="BF968" s="198">
        <f t="shared" si="45"/>
        <v>0</v>
      </c>
      <c r="BG968" s="198">
        <f t="shared" si="46"/>
        <v>0</v>
      </c>
      <c r="BH968" s="198">
        <f t="shared" si="47"/>
        <v>0</v>
      </c>
      <c r="BI968" s="198">
        <f t="shared" si="48"/>
        <v>0</v>
      </c>
      <c r="BJ968" s="18" t="s">
        <v>8</v>
      </c>
      <c r="BK968" s="198">
        <f t="shared" si="49"/>
        <v>0</v>
      </c>
      <c r="BL968" s="18" t="s">
        <v>283</v>
      </c>
      <c r="BM968" s="197" t="s">
        <v>7208</v>
      </c>
    </row>
    <row r="969" spans="1:65" s="2" customFormat="1" ht="24">
      <c r="A969" s="35"/>
      <c r="B969" s="36"/>
      <c r="C969" s="247" t="s">
        <v>1715</v>
      </c>
      <c r="D969" s="247" t="s">
        <v>250</v>
      </c>
      <c r="E969" s="248" t="s">
        <v>2004</v>
      </c>
      <c r="F969" s="249" t="s">
        <v>2005</v>
      </c>
      <c r="G969" s="250" t="s">
        <v>498</v>
      </c>
      <c r="H969" s="251">
        <v>21</v>
      </c>
      <c r="I969" s="252"/>
      <c r="J969" s="251">
        <f t="shared" si="40"/>
        <v>0</v>
      </c>
      <c r="K969" s="249" t="s">
        <v>1</v>
      </c>
      <c r="L969" s="253"/>
      <c r="M969" s="254" t="s">
        <v>1</v>
      </c>
      <c r="N969" s="255" t="s">
        <v>41</v>
      </c>
      <c r="O969" s="72"/>
      <c r="P969" s="195">
        <f t="shared" si="41"/>
        <v>0</v>
      </c>
      <c r="Q969" s="195">
        <v>0</v>
      </c>
      <c r="R969" s="195">
        <f t="shared" si="42"/>
        <v>0</v>
      </c>
      <c r="S969" s="195">
        <v>0</v>
      </c>
      <c r="T969" s="196">
        <f t="shared" si="43"/>
        <v>0</v>
      </c>
      <c r="U969" s="35"/>
      <c r="V969" s="35"/>
      <c r="W969" s="35"/>
      <c r="X969" s="35"/>
      <c r="Y969" s="35"/>
      <c r="Z969" s="35"/>
      <c r="AA969" s="35"/>
      <c r="AB969" s="35"/>
      <c r="AC969" s="35"/>
      <c r="AD969" s="35"/>
      <c r="AE969" s="35"/>
      <c r="AR969" s="197" t="s">
        <v>373</v>
      </c>
      <c r="AT969" s="197" t="s">
        <v>250</v>
      </c>
      <c r="AU969" s="197" t="s">
        <v>85</v>
      </c>
      <c r="AY969" s="18" t="s">
        <v>158</v>
      </c>
      <c r="BE969" s="198">
        <f t="shared" si="44"/>
        <v>0</v>
      </c>
      <c r="BF969" s="198">
        <f t="shared" si="45"/>
        <v>0</v>
      </c>
      <c r="BG969" s="198">
        <f t="shared" si="46"/>
        <v>0</v>
      </c>
      <c r="BH969" s="198">
        <f t="shared" si="47"/>
        <v>0</v>
      </c>
      <c r="BI969" s="198">
        <f t="shared" si="48"/>
        <v>0</v>
      </c>
      <c r="BJ969" s="18" t="s">
        <v>8</v>
      </c>
      <c r="BK969" s="198">
        <f t="shared" si="49"/>
        <v>0</v>
      </c>
      <c r="BL969" s="18" t="s">
        <v>283</v>
      </c>
      <c r="BM969" s="197" t="s">
        <v>7209</v>
      </c>
    </row>
    <row r="970" spans="1:65" s="2" customFormat="1" ht="24">
      <c r="A970" s="35"/>
      <c r="B970" s="36"/>
      <c r="C970" s="247" t="s">
        <v>1720</v>
      </c>
      <c r="D970" s="247" t="s">
        <v>250</v>
      </c>
      <c r="E970" s="248" t="s">
        <v>2012</v>
      </c>
      <c r="F970" s="249" t="s">
        <v>2013</v>
      </c>
      <c r="G970" s="250" t="s">
        <v>498</v>
      </c>
      <c r="H970" s="251">
        <v>70</v>
      </c>
      <c r="I970" s="252"/>
      <c r="J970" s="251">
        <f t="shared" si="40"/>
        <v>0</v>
      </c>
      <c r="K970" s="249" t="s">
        <v>1</v>
      </c>
      <c r="L970" s="253"/>
      <c r="M970" s="254" t="s">
        <v>1</v>
      </c>
      <c r="N970" s="255" t="s">
        <v>41</v>
      </c>
      <c r="O970" s="72"/>
      <c r="P970" s="195">
        <f t="shared" si="41"/>
        <v>0</v>
      </c>
      <c r="Q970" s="195">
        <v>0</v>
      </c>
      <c r="R970" s="195">
        <f t="shared" si="42"/>
        <v>0</v>
      </c>
      <c r="S970" s="195">
        <v>0</v>
      </c>
      <c r="T970" s="196">
        <f t="shared" si="43"/>
        <v>0</v>
      </c>
      <c r="U970" s="35"/>
      <c r="V970" s="35"/>
      <c r="W970" s="35"/>
      <c r="X970" s="35"/>
      <c r="Y970" s="35"/>
      <c r="Z970" s="35"/>
      <c r="AA970" s="35"/>
      <c r="AB970" s="35"/>
      <c r="AC970" s="35"/>
      <c r="AD970" s="35"/>
      <c r="AE970" s="35"/>
      <c r="AR970" s="197" t="s">
        <v>373</v>
      </c>
      <c r="AT970" s="197" t="s">
        <v>250</v>
      </c>
      <c r="AU970" s="197" t="s">
        <v>85</v>
      </c>
      <c r="AY970" s="18" t="s">
        <v>158</v>
      </c>
      <c r="BE970" s="198">
        <f t="shared" si="44"/>
        <v>0</v>
      </c>
      <c r="BF970" s="198">
        <f t="shared" si="45"/>
        <v>0</v>
      </c>
      <c r="BG970" s="198">
        <f t="shared" si="46"/>
        <v>0</v>
      </c>
      <c r="BH970" s="198">
        <f t="shared" si="47"/>
        <v>0</v>
      </c>
      <c r="BI970" s="198">
        <f t="shared" si="48"/>
        <v>0</v>
      </c>
      <c r="BJ970" s="18" t="s">
        <v>8</v>
      </c>
      <c r="BK970" s="198">
        <f t="shared" si="49"/>
        <v>0</v>
      </c>
      <c r="BL970" s="18" t="s">
        <v>283</v>
      </c>
      <c r="BM970" s="197" t="s">
        <v>7210</v>
      </c>
    </row>
    <row r="971" spans="1:65" s="2" customFormat="1" ht="24">
      <c r="A971" s="35"/>
      <c r="B971" s="36"/>
      <c r="C971" s="247" t="s">
        <v>1724</v>
      </c>
      <c r="D971" s="247" t="s">
        <v>250</v>
      </c>
      <c r="E971" s="248" t="s">
        <v>2020</v>
      </c>
      <c r="F971" s="249" t="s">
        <v>2021</v>
      </c>
      <c r="G971" s="250" t="s">
        <v>498</v>
      </c>
      <c r="H971" s="251">
        <v>21</v>
      </c>
      <c r="I971" s="252"/>
      <c r="J971" s="251">
        <f t="shared" si="40"/>
        <v>0</v>
      </c>
      <c r="K971" s="249" t="s">
        <v>1</v>
      </c>
      <c r="L971" s="253"/>
      <c r="M971" s="254" t="s">
        <v>1</v>
      </c>
      <c r="N971" s="255" t="s">
        <v>41</v>
      </c>
      <c r="O971" s="72"/>
      <c r="P971" s="195">
        <f t="shared" si="41"/>
        <v>0</v>
      </c>
      <c r="Q971" s="195">
        <v>0</v>
      </c>
      <c r="R971" s="195">
        <f t="shared" si="42"/>
        <v>0</v>
      </c>
      <c r="S971" s="195">
        <v>0</v>
      </c>
      <c r="T971" s="196">
        <f t="shared" si="43"/>
        <v>0</v>
      </c>
      <c r="U971" s="35"/>
      <c r="V971" s="35"/>
      <c r="W971" s="35"/>
      <c r="X971" s="35"/>
      <c r="Y971" s="35"/>
      <c r="Z971" s="35"/>
      <c r="AA971" s="35"/>
      <c r="AB971" s="35"/>
      <c r="AC971" s="35"/>
      <c r="AD971" s="35"/>
      <c r="AE971" s="35"/>
      <c r="AR971" s="197" t="s">
        <v>373</v>
      </c>
      <c r="AT971" s="197" t="s">
        <v>250</v>
      </c>
      <c r="AU971" s="197" t="s">
        <v>85</v>
      </c>
      <c r="AY971" s="18" t="s">
        <v>158</v>
      </c>
      <c r="BE971" s="198">
        <f t="shared" si="44"/>
        <v>0</v>
      </c>
      <c r="BF971" s="198">
        <f t="shared" si="45"/>
        <v>0</v>
      </c>
      <c r="BG971" s="198">
        <f t="shared" si="46"/>
        <v>0</v>
      </c>
      <c r="BH971" s="198">
        <f t="shared" si="47"/>
        <v>0</v>
      </c>
      <c r="BI971" s="198">
        <f t="shared" si="48"/>
        <v>0</v>
      </c>
      <c r="BJ971" s="18" t="s">
        <v>8</v>
      </c>
      <c r="BK971" s="198">
        <f t="shared" si="49"/>
        <v>0</v>
      </c>
      <c r="BL971" s="18" t="s">
        <v>283</v>
      </c>
      <c r="BM971" s="197" t="s">
        <v>7211</v>
      </c>
    </row>
    <row r="972" spans="1:65" s="2" customFormat="1" ht="24">
      <c r="A972" s="35"/>
      <c r="B972" s="36"/>
      <c r="C972" s="247" t="s">
        <v>1728</v>
      </c>
      <c r="D972" s="247" t="s">
        <v>250</v>
      </c>
      <c r="E972" s="248" t="s">
        <v>2024</v>
      </c>
      <c r="F972" s="249" t="s">
        <v>2025</v>
      </c>
      <c r="G972" s="250" t="s">
        <v>498</v>
      </c>
      <c r="H972" s="251">
        <v>8</v>
      </c>
      <c r="I972" s="252"/>
      <c r="J972" s="251">
        <f t="shared" si="40"/>
        <v>0</v>
      </c>
      <c r="K972" s="249" t="s">
        <v>1</v>
      </c>
      <c r="L972" s="253"/>
      <c r="M972" s="254" t="s">
        <v>1</v>
      </c>
      <c r="N972" s="255" t="s">
        <v>41</v>
      </c>
      <c r="O972" s="72"/>
      <c r="P972" s="195">
        <f t="shared" si="41"/>
        <v>0</v>
      </c>
      <c r="Q972" s="195">
        <v>0</v>
      </c>
      <c r="R972" s="195">
        <f t="shared" si="42"/>
        <v>0</v>
      </c>
      <c r="S972" s="195">
        <v>0</v>
      </c>
      <c r="T972" s="196">
        <f t="shared" si="43"/>
        <v>0</v>
      </c>
      <c r="U972" s="35"/>
      <c r="V972" s="35"/>
      <c r="W972" s="35"/>
      <c r="X972" s="35"/>
      <c r="Y972" s="35"/>
      <c r="Z972" s="35"/>
      <c r="AA972" s="35"/>
      <c r="AB972" s="35"/>
      <c r="AC972" s="35"/>
      <c r="AD972" s="35"/>
      <c r="AE972" s="35"/>
      <c r="AR972" s="197" t="s">
        <v>373</v>
      </c>
      <c r="AT972" s="197" t="s">
        <v>250</v>
      </c>
      <c r="AU972" s="197" t="s">
        <v>85</v>
      </c>
      <c r="AY972" s="18" t="s">
        <v>158</v>
      </c>
      <c r="BE972" s="198">
        <f t="shared" si="44"/>
        <v>0</v>
      </c>
      <c r="BF972" s="198">
        <f t="shared" si="45"/>
        <v>0</v>
      </c>
      <c r="BG972" s="198">
        <f t="shared" si="46"/>
        <v>0</v>
      </c>
      <c r="BH972" s="198">
        <f t="shared" si="47"/>
        <v>0</v>
      </c>
      <c r="BI972" s="198">
        <f t="shared" si="48"/>
        <v>0</v>
      </c>
      <c r="BJ972" s="18" t="s">
        <v>8</v>
      </c>
      <c r="BK972" s="198">
        <f t="shared" si="49"/>
        <v>0</v>
      </c>
      <c r="BL972" s="18" t="s">
        <v>283</v>
      </c>
      <c r="BM972" s="197" t="s">
        <v>7212</v>
      </c>
    </row>
    <row r="973" spans="1:65" s="2" customFormat="1" ht="21.75" customHeight="1">
      <c r="A973" s="35"/>
      <c r="B973" s="36"/>
      <c r="C973" s="247" t="s">
        <v>1732</v>
      </c>
      <c r="D973" s="247" t="s">
        <v>250</v>
      </c>
      <c r="E973" s="248" t="s">
        <v>2032</v>
      </c>
      <c r="F973" s="249" t="s">
        <v>2033</v>
      </c>
      <c r="G973" s="250" t="s">
        <v>498</v>
      </c>
      <c r="H973" s="251">
        <v>35</v>
      </c>
      <c r="I973" s="252"/>
      <c r="J973" s="251">
        <f t="shared" si="40"/>
        <v>0</v>
      </c>
      <c r="K973" s="249" t="s">
        <v>1</v>
      </c>
      <c r="L973" s="253"/>
      <c r="M973" s="254" t="s">
        <v>1</v>
      </c>
      <c r="N973" s="255" t="s">
        <v>41</v>
      </c>
      <c r="O973" s="72"/>
      <c r="P973" s="195">
        <f t="shared" si="41"/>
        <v>0</v>
      </c>
      <c r="Q973" s="195">
        <v>0</v>
      </c>
      <c r="R973" s="195">
        <f t="shared" si="42"/>
        <v>0</v>
      </c>
      <c r="S973" s="195">
        <v>0</v>
      </c>
      <c r="T973" s="196">
        <f t="shared" si="43"/>
        <v>0</v>
      </c>
      <c r="U973" s="35"/>
      <c r="V973" s="35"/>
      <c r="W973" s="35"/>
      <c r="X973" s="35"/>
      <c r="Y973" s="35"/>
      <c r="Z973" s="35"/>
      <c r="AA973" s="35"/>
      <c r="AB973" s="35"/>
      <c r="AC973" s="35"/>
      <c r="AD973" s="35"/>
      <c r="AE973" s="35"/>
      <c r="AR973" s="197" t="s">
        <v>373</v>
      </c>
      <c r="AT973" s="197" t="s">
        <v>250</v>
      </c>
      <c r="AU973" s="197" t="s">
        <v>85</v>
      </c>
      <c r="AY973" s="18" t="s">
        <v>158</v>
      </c>
      <c r="BE973" s="198">
        <f t="shared" si="44"/>
        <v>0</v>
      </c>
      <c r="BF973" s="198">
        <f t="shared" si="45"/>
        <v>0</v>
      </c>
      <c r="BG973" s="198">
        <f t="shared" si="46"/>
        <v>0</v>
      </c>
      <c r="BH973" s="198">
        <f t="shared" si="47"/>
        <v>0</v>
      </c>
      <c r="BI973" s="198">
        <f t="shared" si="48"/>
        <v>0</v>
      </c>
      <c r="BJ973" s="18" t="s">
        <v>8</v>
      </c>
      <c r="BK973" s="198">
        <f t="shared" si="49"/>
        <v>0</v>
      </c>
      <c r="BL973" s="18" t="s">
        <v>283</v>
      </c>
      <c r="BM973" s="197" t="s">
        <v>7213</v>
      </c>
    </row>
    <row r="974" spans="1:65" s="2" customFormat="1" ht="21.75" customHeight="1">
      <c r="A974" s="35"/>
      <c r="B974" s="36"/>
      <c r="C974" s="247" t="s">
        <v>1736</v>
      </c>
      <c r="D974" s="247" t="s">
        <v>250</v>
      </c>
      <c r="E974" s="248" t="s">
        <v>2036</v>
      </c>
      <c r="F974" s="249" t="s">
        <v>2037</v>
      </c>
      <c r="G974" s="250" t="s">
        <v>498</v>
      </c>
      <c r="H974" s="251">
        <v>4</v>
      </c>
      <c r="I974" s="252"/>
      <c r="J974" s="251">
        <f t="shared" si="40"/>
        <v>0</v>
      </c>
      <c r="K974" s="249" t="s">
        <v>1</v>
      </c>
      <c r="L974" s="253"/>
      <c r="M974" s="254" t="s">
        <v>1</v>
      </c>
      <c r="N974" s="255" t="s">
        <v>41</v>
      </c>
      <c r="O974" s="72"/>
      <c r="P974" s="195">
        <f t="shared" si="41"/>
        <v>0</v>
      </c>
      <c r="Q974" s="195">
        <v>0</v>
      </c>
      <c r="R974" s="195">
        <f t="shared" si="42"/>
        <v>0</v>
      </c>
      <c r="S974" s="195">
        <v>0</v>
      </c>
      <c r="T974" s="196">
        <f t="shared" si="43"/>
        <v>0</v>
      </c>
      <c r="U974" s="35"/>
      <c r="V974" s="35"/>
      <c r="W974" s="35"/>
      <c r="X974" s="35"/>
      <c r="Y974" s="35"/>
      <c r="Z974" s="35"/>
      <c r="AA974" s="35"/>
      <c r="AB974" s="35"/>
      <c r="AC974" s="35"/>
      <c r="AD974" s="35"/>
      <c r="AE974" s="35"/>
      <c r="AR974" s="197" t="s">
        <v>373</v>
      </c>
      <c r="AT974" s="197" t="s">
        <v>250</v>
      </c>
      <c r="AU974" s="197" t="s">
        <v>85</v>
      </c>
      <c r="AY974" s="18" t="s">
        <v>158</v>
      </c>
      <c r="BE974" s="198">
        <f t="shared" si="44"/>
        <v>0</v>
      </c>
      <c r="BF974" s="198">
        <f t="shared" si="45"/>
        <v>0</v>
      </c>
      <c r="BG974" s="198">
        <f t="shared" si="46"/>
        <v>0</v>
      </c>
      <c r="BH974" s="198">
        <f t="shared" si="47"/>
        <v>0</v>
      </c>
      <c r="BI974" s="198">
        <f t="shared" si="48"/>
        <v>0</v>
      </c>
      <c r="BJ974" s="18" t="s">
        <v>8</v>
      </c>
      <c r="BK974" s="198">
        <f t="shared" si="49"/>
        <v>0</v>
      </c>
      <c r="BL974" s="18" t="s">
        <v>283</v>
      </c>
      <c r="BM974" s="197" t="s">
        <v>7214</v>
      </c>
    </row>
    <row r="975" spans="1:65" s="2" customFormat="1" ht="21.75" customHeight="1">
      <c r="A975" s="35"/>
      <c r="B975" s="36"/>
      <c r="C975" s="247" t="s">
        <v>1741</v>
      </c>
      <c r="D975" s="247" t="s">
        <v>250</v>
      </c>
      <c r="E975" s="248" t="s">
        <v>2044</v>
      </c>
      <c r="F975" s="249" t="s">
        <v>2045</v>
      </c>
      <c r="G975" s="250" t="s">
        <v>498</v>
      </c>
      <c r="H975" s="251">
        <v>2</v>
      </c>
      <c r="I975" s="252"/>
      <c r="J975" s="251">
        <f t="shared" si="40"/>
        <v>0</v>
      </c>
      <c r="K975" s="249" t="s">
        <v>1</v>
      </c>
      <c r="L975" s="253"/>
      <c r="M975" s="254" t="s">
        <v>1</v>
      </c>
      <c r="N975" s="255" t="s">
        <v>41</v>
      </c>
      <c r="O975" s="72"/>
      <c r="P975" s="195">
        <f t="shared" si="41"/>
        <v>0</v>
      </c>
      <c r="Q975" s="195">
        <v>0</v>
      </c>
      <c r="R975" s="195">
        <f t="shared" si="42"/>
        <v>0</v>
      </c>
      <c r="S975" s="195">
        <v>0</v>
      </c>
      <c r="T975" s="196">
        <f t="shared" si="43"/>
        <v>0</v>
      </c>
      <c r="U975" s="35"/>
      <c r="V975" s="35"/>
      <c r="W975" s="35"/>
      <c r="X975" s="35"/>
      <c r="Y975" s="35"/>
      <c r="Z975" s="35"/>
      <c r="AA975" s="35"/>
      <c r="AB975" s="35"/>
      <c r="AC975" s="35"/>
      <c r="AD975" s="35"/>
      <c r="AE975" s="35"/>
      <c r="AR975" s="197" t="s">
        <v>373</v>
      </c>
      <c r="AT975" s="197" t="s">
        <v>250</v>
      </c>
      <c r="AU975" s="197" t="s">
        <v>85</v>
      </c>
      <c r="AY975" s="18" t="s">
        <v>158</v>
      </c>
      <c r="BE975" s="198">
        <f t="shared" si="44"/>
        <v>0</v>
      </c>
      <c r="BF975" s="198">
        <f t="shared" si="45"/>
        <v>0</v>
      </c>
      <c r="BG975" s="198">
        <f t="shared" si="46"/>
        <v>0</v>
      </c>
      <c r="BH975" s="198">
        <f t="shared" si="47"/>
        <v>0</v>
      </c>
      <c r="BI975" s="198">
        <f t="shared" si="48"/>
        <v>0</v>
      </c>
      <c r="BJ975" s="18" t="s">
        <v>8</v>
      </c>
      <c r="BK975" s="198">
        <f t="shared" si="49"/>
        <v>0</v>
      </c>
      <c r="BL975" s="18" t="s">
        <v>283</v>
      </c>
      <c r="BM975" s="197" t="s">
        <v>7215</v>
      </c>
    </row>
    <row r="976" spans="1:65" s="2" customFormat="1" ht="21.75" customHeight="1">
      <c r="A976" s="35"/>
      <c r="B976" s="36"/>
      <c r="C976" s="247" t="s">
        <v>1746</v>
      </c>
      <c r="D976" s="247" t="s">
        <v>250</v>
      </c>
      <c r="E976" s="248" t="s">
        <v>2048</v>
      </c>
      <c r="F976" s="249" t="s">
        <v>2049</v>
      </c>
      <c r="G976" s="250" t="s">
        <v>498</v>
      </c>
      <c r="H976" s="251">
        <v>10</v>
      </c>
      <c r="I976" s="252"/>
      <c r="J976" s="251">
        <f t="shared" si="40"/>
        <v>0</v>
      </c>
      <c r="K976" s="249" t="s">
        <v>1</v>
      </c>
      <c r="L976" s="253"/>
      <c r="M976" s="254" t="s">
        <v>1</v>
      </c>
      <c r="N976" s="255" t="s">
        <v>41</v>
      </c>
      <c r="O976" s="72"/>
      <c r="P976" s="195">
        <f t="shared" si="41"/>
        <v>0</v>
      </c>
      <c r="Q976" s="195">
        <v>0</v>
      </c>
      <c r="R976" s="195">
        <f t="shared" si="42"/>
        <v>0</v>
      </c>
      <c r="S976" s="195">
        <v>0</v>
      </c>
      <c r="T976" s="196">
        <f t="shared" si="43"/>
        <v>0</v>
      </c>
      <c r="U976" s="35"/>
      <c r="V976" s="35"/>
      <c r="W976" s="35"/>
      <c r="X976" s="35"/>
      <c r="Y976" s="35"/>
      <c r="Z976" s="35"/>
      <c r="AA976" s="35"/>
      <c r="AB976" s="35"/>
      <c r="AC976" s="35"/>
      <c r="AD976" s="35"/>
      <c r="AE976" s="35"/>
      <c r="AR976" s="197" t="s">
        <v>373</v>
      </c>
      <c r="AT976" s="197" t="s">
        <v>250</v>
      </c>
      <c r="AU976" s="197" t="s">
        <v>85</v>
      </c>
      <c r="AY976" s="18" t="s">
        <v>158</v>
      </c>
      <c r="BE976" s="198">
        <f t="shared" si="44"/>
        <v>0</v>
      </c>
      <c r="BF976" s="198">
        <f t="shared" si="45"/>
        <v>0</v>
      </c>
      <c r="BG976" s="198">
        <f t="shared" si="46"/>
        <v>0</v>
      </c>
      <c r="BH976" s="198">
        <f t="shared" si="47"/>
        <v>0</v>
      </c>
      <c r="BI976" s="198">
        <f t="shared" si="48"/>
        <v>0</v>
      </c>
      <c r="BJ976" s="18" t="s">
        <v>8</v>
      </c>
      <c r="BK976" s="198">
        <f t="shared" si="49"/>
        <v>0</v>
      </c>
      <c r="BL976" s="18" t="s">
        <v>283</v>
      </c>
      <c r="BM976" s="197" t="s">
        <v>7216</v>
      </c>
    </row>
    <row r="977" spans="1:65" s="2" customFormat="1" ht="21.75" customHeight="1">
      <c r="A977" s="35"/>
      <c r="B977" s="36"/>
      <c r="C977" s="247" t="s">
        <v>1750</v>
      </c>
      <c r="D977" s="247" t="s">
        <v>250</v>
      </c>
      <c r="E977" s="248" t="s">
        <v>2052</v>
      </c>
      <c r="F977" s="249" t="s">
        <v>2053</v>
      </c>
      <c r="G977" s="250" t="s">
        <v>498</v>
      </c>
      <c r="H977" s="251">
        <v>2</v>
      </c>
      <c r="I977" s="252"/>
      <c r="J977" s="251">
        <f t="shared" si="40"/>
        <v>0</v>
      </c>
      <c r="K977" s="249" t="s">
        <v>1</v>
      </c>
      <c r="L977" s="253"/>
      <c r="M977" s="254" t="s">
        <v>1</v>
      </c>
      <c r="N977" s="255" t="s">
        <v>41</v>
      </c>
      <c r="O977" s="72"/>
      <c r="P977" s="195">
        <f t="shared" si="41"/>
        <v>0</v>
      </c>
      <c r="Q977" s="195">
        <v>0</v>
      </c>
      <c r="R977" s="195">
        <f t="shared" si="42"/>
        <v>0</v>
      </c>
      <c r="S977" s="195">
        <v>0</v>
      </c>
      <c r="T977" s="196">
        <f t="shared" si="43"/>
        <v>0</v>
      </c>
      <c r="U977" s="35"/>
      <c r="V977" s="35"/>
      <c r="W977" s="35"/>
      <c r="X977" s="35"/>
      <c r="Y977" s="35"/>
      <c r="Z977" s="35"/>
      <c r="AA977" s="35"/>
      <c r="AB977" s="35"/>
      <c r="AC977" s="35"/>
      <c r="AD977" s="35"/>
      <c r="AE977" s="35"/>
      <c r="AR977" s="197" t="s">
        <v>373</v>
      </c>
      <c r="AT977" s="197" t="s">
        <v>250</v>
      </c>
      <c r="AU977" s="197" t="s">
        <v>85</v>
      </c>
      <c r="AY977" s="18" t="s">
        <v>158</v>
      </c>
      <c r="BE977" s="198">
        <f t="shared" si="44"/>
        <v>0</v>
      </c>
      <c r="BF977" s="198">
        <f t="shared" si="45"/>
        <v>0</v>
      </c>
      <c r="BG977" s="198">
        <f t="shared" si="46"/>
        <v>0</v>
      </c>
      <c r="BH977" s="198">
        <f t="shared" si="47"/>
        <v>0</v>
      </c>
      <c r="BI977" s="198">
        <f t="shared" si="48"/>
        <v>0</v>
      </c>
      <c r="BJ977" s="18" t="s">
        <v>8</v>
      </c>
      <c r="BK977" s="198">
        <f t="shared" si="49"/>
        <v>0</v>
      </c>
      <c r="BL977" s="18" t="s">
        <v>283</v>
      </c>
      <c r="BM977" s="197" t="s">
        <v>7217</v>
      </c>
    </row>
    <row r="978" spans="1:65" s="2" customFormat="1" ht="21.75" customHeight="1">
      <c r="A978" s="35"/>
      <c r="B978" s="36"/>
      <c r="C978" s="247" t="s">
        <v>1754</v>
      </c>
      <c r="D978" s="247" t="s">
        <v>250</v>
      </c>
      <c r="E978" s="248" t="s">
        <v>2056</v>
      </c>
      <c r="F978" s="249" t="s">
        <v>2057</v>
      </c>
      <c r="G978" s="250" t="s">
        <v>498</v>
      </c>
      <c r="H978" s="251">
        <v>2</v>
      </c>
      <c r="I978" s="252"/>
      <c r="J978" s="251">
        <f t="shared" si="40"/>
        <v>0</v>
      </c>
      <c r="K978" s="249" t="s">
        <v>1</v>
      </c>
      <c r="L978" s="253"/>
      <c r="M978" s="254" t="s">
        <v>1</v>
      </c>
      <c r="N978" s="255" t="s">
        <v>41</v>
      </c>
      <c r="O978" s="72"/>
      <c r="P978" s="195">
        <f t="shared" si="41"/>
        <v>0</v>
      </c>
      <c r="Q978" s="195">
        <v>0</v>
      </c>
      <c r="R978" s="195">
        <f t="shared" si="42"/>
        <v>0</v>
      </c>
      <c r="S978" s="195">
        <v>0</v>
      </c>
      <c r="T978" s="196">
        <f t="shared" si="43"/>
        <v>0</v>
      </c>
      <c r="U978" s="35"/>
      <c r="V978" s="35"/>
      <c r="W978" s="35"/>
      <c r="X978" s="35"/>
      <c r="Y978" s="35"/>
      <c r="Z978" s="35"/>
      <c r="AA978" s="35"/>
      <c r="AB978" s="35"/>
      <c r="AC978" s="35"/>
      <c r="AD978" s="35"/>
      <c r="AE978" s="35"/>
      <c r="AR978" s="197" t="s">
        <v>373</v>
      </c>
      <c r="AT978" s="197" t="s">
        <v>250</v>
      </c>
      <c r="AU978" s="197" t="s">
        <v>85</v>
      </c>
      <c r="AY978" s="18" t="s">
        <v>158</v>
      </c>
      <c r="BE978" s="198">
        <f t="shared" si="44"/>
        <v>0</v>
      </c>
      <c r="BF978" s="198">
        <f t="shared" si="45"/>
        <v>0</v>
      </c>
      <c r="BG978" s="198">
        <f t="shared" si="46"/>
        <v>0</v>
      </c>
      <c r="BH978" s="198">
        <f t="shared" si="47"/>
        <v>0</v>
      </c>
      <c r="BI978" s="198">
        <f t="shared" si="48"/>
        <v>0</v>
      </c>
      <c r="BJ978" s="18" t="s">
        <v>8</v>
      </c>
      <c r="BK978" s="198">
        <f t="shared" si="49"/>
        <v>0</v>
      </c>
      <c r="BL978" s="18" t="s">
        <v>283</v>
      </c>
      <c r="BM978" s="197" t="s">
        <v>7218</v>
      </c>
    </row>
    <row r="979" spans="1:65" s="2" customFormat="1" ht="16.5" customHeight="1">
      <c r="A979" s="35"/>
      <c r="B979" s="36"/>
      <c r="C979" s="247" t="s">
        <v>1758</v>
      </c>
      <c r="D979" s="247" t="s">
        <v>250</v>
      </c>
      <c r="E979" s="248" t="s">
        <v>7219</v>
      </c>
      <c r="F979" s="249" t="s">
        <v>7220</v>
      </c>
      <c r="G979" s="250" t="s">
        <v>1744</v>
      </c>
      <c r="H979" s="251">
        <v>1</v>
      </c>
      <c r="I979" s="252"/>
      <c r="J979" s="251">
        <f t="shared" si="40"/>
        <v>0</v>
      </c>
      <c r="K979" s="249" t="s">
        <v>1</v>
      </c>
      <c r="L979" s="253"/>
      <c r="M979" s="254" t="s">
        <v>1</v>
      </c>
      <c r="N979" s="255" t="s">
        <v>41</v>
      </c>
      <c r="O979" s="72"/>
      <c r="P979" s="195">
        <f t="shared" si="41"/>
        <v>0</v>
      </c>
      <c r="Q979" s="195">
        <v>0</v>
      </c>
      <c r="R979" s="195">
        <f t="shared" si="42"/>
        <v>0</v>
      </c>
      <c r="S979" s="195">
        <v>0</v>
      </c>
      <c r="T979" s="196">
        <f t="shared" si="43"/>
        <v>0</v>
      </c>
      <c r="U979" s="35"/>
      <c r="V979" s="35"/>
      <c r="W979" s="35"/>
      <c r="X979" s="35"/>
      <c r="Y979" s="35"/>
      <c r="Z979" s="35"/>
      <c r="AA979" s="35"/>
      <c r="AB979" s="35"/>
      <c r="AC979" s="35"/>
      <c r="AD979" s="35"/>
      <c r="AE979" s="35"/>
      <c r="AR979" s="197" t="s">
        <v>373</v>
      </c>
      <c r="AT979" s="197" t="s">
        <v>250</v>
      </c>
      <c r="AU979" s="197" t="s">
        <v>85</v>
      </c>
      <c r="AY979" s="18" t="s">
        <v>158</v>
      </c>
      <c r="BE979" s="198">
        <f t="shared" si="44"/>
        <v>0</v>
      </c>
      <c r="BF979" s="198">
        <f t="shared" si="45"/>
        <v>0</v>
      </c>
      <c r="BG979" s="198">
        <f t="shared" si="46"/>
        <v>0</v>
      </c>
      <c r="BH979" s="198">
        <f t="shared" si="47"/>
        <v>0</v>
      </c>
      <c r="BI979" s="198">
        <f t="shared" si="48"/>
        <v>0</v>
      </c>
      <c r="BJ979" s="18" t="s">
        <v>8</v>
      </c>
      <c r="BK979" s="198">
        <f t="shared" si="49"/>
        <v>0</v>
      </c>
      <c r="BL979" s="18" t="s">
        <v>283</v>
      </c>
      <c r="BM979" s="197" t="s">
        <v>7221</v>
      </c>
    </row>
    <row r="980" spans="1:65" s="2" customFormat="1" ht="16.5" customHeight="1">
      <c r="A980" s="35"/>
      <c r="B980" s="36"/>
      <c r="C980" s="247" t="s">
        <v>1765</v>
      </c>
      <c r="D980" s="247" t="s">
        <v>250</v>
      </c>
      <c r="E980" s="248" t="s">
        <v>7222</v>
      </c>
      <c r="F980" s="249" t="s">
        <v>2093</v>
      </c>
      <c r="G980" s="250" t="s">
        <v>498</v>
      </c>
      <c r="H980" s="251">
        <v>1</v>
      </c>
      <c r="I980" s="252"/>
      <c r="J980" s="251">
        <f t="shared" si="40"/>
        <v>0</v>
      </c>
      <c r="K980" s="249" t="s">
        <v>1</v>
      </c>
      <c r="L980" s="253"/>
      <c r="M980" s="254" t="s">
        <v>1</v>
      </c>
      <c r="N980" s="255" t="s">
        <v>41</v>
      </c>
      <c r="O980" s="72"/>
      <c r="P980" s="195">
        <f t="shared" si="41"/>
        <v>0</v>
      </c>
      <c r="Q980" s="195">
        <v>0</v>
      </c>
      <c r="R980" s="195">
        <f t="shared" si="42"/>
        <v>0</v>
      </c>
      <c r="S980" s="195">
        <v>0</v>
      </c>
      <c r="T980" s="196">
        <f t="shared" si="43"/>
        <v>0</v>
      </c>
      <c r="U980" s="35"/>
      <c r="V980" s="35"/>
      <c r="W980" s="35"/>
      <c r="X980" s="35"/>
      <c r="Y980" s="35"/>
      <c r="Z980" s="35"/>
      <c r="AA980" s="35"/>
      <c r="AB980" s="35"/>
      <c r="AC980" s="35"/>
      <c r="AD980" s="35"/>
      <c r="AE980" s="35"/>
      <c r="AR980" s="197" t="s">
        <v>373</v>
      </c>
      <c r="AT980" s="197" t="s">
        <v>250</v>
      </c>
      <c r="AU980" s="197" t="s">
        <v>85</v>
      </c>
      <c r="AY980" s="18" t="s">
        <v>158</v>
      </c>
      <c r="BE980" s="198">
        <f t="shared" si="44"/>
        <v>0</v>
      </c>
      <c r="BF980" s="198">
        <f t="shared" si="45"/>
        <v>0</v>
      </c>
      <c r="BG980" s="198">
        <f t="shared" si="46"/>
        <v>0</v>
      </c>
      <c r="BH980" s="198">
        <f t="shared" si="47"/>
        <v>0</v>
      </c>
      <c r="BI980" s="198">
        <f t="shared" si="48"/>
        <v>0</v>
      </c>
      <c r="BJ980" s="18" t="s">
        <v>8</v>
      </c>
      <c r="BK980" s="198">
        <f t="shared" si="49"/>
        <v>0</v>
      </c>
      <c r="BL980" s="18" t="s">
        <v>283</v>
      </c>
      <c r="BM980" s="197" t="s">
        <v>7223</v>
      </c>
    </row>
    <row r="981" spans="1:65" s="12" customFormat="1" ht="22.9" customHeight="1">
      <c r="B981" s="171"/>
      <c r="C981" s="172"/>
      <c r="D981" s="173" t="s">
        <v>75</v>
      </c>
      <c r="E981" s="185" t="s">
        <v>2142</v>
      </c>
      <c r="F981" s="185" t="s">
        <v>7224</v>
      </c>
      <c r="G981" s="172"/>
      <c r="H981" s="172"/>
      <c r="I981" s="175"/>
      <c r="J981" s="186">
        <f>BK981</f>
        <v>0</v>
      </c>
      <c r="K981" s="172"/>
      <c r="L981" s="177"/>
      <c r="M981" s="178"/>
      <c r="N981" s="179"/>
      <c r="O981" s="179"/>
      <c r="P981" s="180">
        <f>SUM(P982:P1036)</f>
        <v>0</v>
      </c>
      <c r="Q981" s="179"/>
      <c r="R981" s="180">
        <f>SUM(R982:R1036)</f>
        <v>0</v>
      </c>
      <c r="S981" s="179"/>
      <c r="T981" s="181">
        <f>SUM(T982:T1036)</f>
        <v>0</v>
      </c>
      <c r="AR981" s="182" t="s">
        <v>85</v>
      </c>
      <c r="AT981" s="183" t="s">
        <v>75</v>
      </c>
      <c r="AU981" s="183" t="s">
        <v>8</v>
      </c>
      <c r="AY981" s="182" t="s">
        <v>158</v>
      </c>
      <c r="BK981" s="184">
        <f>SUM(BK982:BK1036)</f>
        <v>0</v>
      </c>
    </row>
    <row r="982" spans="1:65" s="2" customFormat="1" ht="16.5" customHeight="1">
      <c r="A982" s="35"/>
      <c r="B982" s="36"/>
      <c r="C982" s="187" t="s">
        <v>1769</v>
      </c>
      <c r="D982" s="187" t="s">
        <v>160</v>
      </c>
      <c r="E982" s="188" t="s">
        <v>5782</v>
      </c>
      <c r="F982" s="189" t="s">
        <v>1767</v>
      </c>
      <c r="G982" s="190" t="s">
        <v>309</v>
      </c>
      <c r="H982" s="191">
        <v>610</v>
      </c>
      <c r="I982" s="192"/>
      <c r="J982" s="191">
        <f t="shared" ref="J982:J1013" si="50">ROUND(I982*H982,0)</f>
        <v>0</v>
      </c>
      <c r="K982" s="189" t="s">
        <v>1</v>
      </c>
      <c r="L982" s="40"/>
      <c r="M982" s="193" t="s">
        <v>1</v>
      </c>
      <c r="N982" s="194" t="s">
        <v>41</v>
      </c>
      <c r="O982" s="72"/>
      <c r="P982" s="195">
        <f t="shared" ref="P982:P1013" si="51">O982*H982</f>
        <v>0</v>
      </c>
      <c r="Q982" s="195">
        <v>0</v>
      </c>
      <c r="R982" s="195">
        <f t="shared" ref="R982:R1013" si="52">Q982*H982</f>
        <v>0</v>
      </c>
      <c r="S982" s="195">
        <v>0</v>
      </c>
      <c r="T982" s="196">
        <f t="shared" ref="T982:T1013" si="53">S982*H982</f>
        <v>0</v>
      </c>
      <c r="U982" s="35"/>
      <c r="V982" s="35"/>
      <c r="W982" s="35"/>
      <c r="X982" s="35"/>
      <c r="Y982" s="35"/>
      <c r="Z982" s="35"/>
      <c r="AA982" s="35"/>
      <c r="AB982" s="35"/>
      <c r="AC982" s="35"/>
      <c r="AD982" s="35"/>
      <c r="AE982" s="35"/>
      <c r="AR982" s="197" t="s">
        <v>283</v>
      </c>
      <c r="AT982" s="197" t="s">
        <v>160</v>
      </c>
      <c r="AU982" s="197" t="s">
        <v>85</v>
      </c>
      <c r="AY982" s="18" t="s">
        <v>158</v>
      </c>
      <c r="BE982" s="198">
        <f t="shared" ref="BE982:BE1013" si="54">IF(N982="základní",J982,0)</f>
        <v>0</v>
      </c>
      <c r="BF982" s="198">
        <f t="shared" ref="BF982:BF1013" si="55">IF(N982="snížená",J982,0)</f>
        <v>0</v>
      </c>
      <c r="BG982" s="198">
        <f t="shared" ref="BG982:BG1013" si="56">IF(N982="zákl. přenesená",J982,0)</f>
        <v>0</v>
      </c>
      <c r="BH982" s="198">
        <f t="shared" ref="BH982:BH1013" si="57">IF(N982="sníž. přenesená",J982,0)</f>
        <v>0</v>
      </c>
      <c r="BI982" s="198">
        <f t="shared" ref="BI982:BI1013" si="58">IF(N982="nulová",J982,0)</f>
        <v>0</v>
      </c>
      <c r="BJ982" s="18" t="s">
        <v>8</v>
      </c>
      <c r="BK982" s="198">
        <f t="shared" ref="BK982:BK1013" si="59">ROUND(I982*H982,0)</f>
        <v>0</v>
      </c>
      <c r="BL982" s="18" t="s">
        <v>283</v>
      </c>
      <c r="BM982" s="197" t="s">
        <v>7225</v>
      </c>
    </row>
    <row r="983" spans="1:65" s="2" customFormat="1" ht="16.5" customHeight="1">
      <c r="A983" s="35"/>
      <c r="B983" s="36"/>
      <c r="C983" s="187" t="s">
        <v>1773</v>
      </c>
      <c r="D983" s="187" t="s">
        <v>160</v>
      </c>
      <c r="E983" s="188" t="s">
        <v>5784</v>
      </c>
      <c r="F983" s="189" t="s">
        <v>1771</v>
      </c>
      <c r="G983" s="190" t="s">
        <v>309</v>
      </c>
      <c r="H983" s="191">
        <v>720</v>
      </c>
      <c r="I983" s="192"/>
      <c r="J983" s="191">
        <f t="shared" si="50"/>
        <v>0</v>
      </c>
      <c r="K983" s="189" t="s">
        <v>1</v>
      </c>
      <c r="L983" s="40"/>
      <c r="M983" s="193" t="s">
        <v>1</v>
      </c>
      <c r="N983" s="194" t="s">
        <v>41</v>
      </c>
      <c r="O983" s="72"/>
      <c r="P983" s="195">
        <f t="shared" si="51"/>
        <v>0</v>
      </c>
      <c r="Q983" s="195">
        <v>0</v>
      </c>
      <c r="R983" s="195">
        <f t="shared" si="52"/>
        <v>0</v>
      </c>
      <c r="S983" s="195">
        <v>0</v>
      </c>
      <c r="T983" s="196">
        <f t="shared" si="53"/>
        <v>0</v>
      </c>
      <c r="U983" s="35"/>
      <c r="V983" s="35"/>
      <c r="W983" s="35"/>
      <c r="X983" s="35"/>
      <c r="Y983" s="35"/>
      <c r="Z983" s="35"/>
      <c r="AA983" s="35"/>
      <c r="AB983" s="35"/>
      <c r="AC983" s="35"/>
      <c r="AD983" s="35"/>
      <c r="AE983" s="35"/>
      <c r="AR983" s="197" t="s">
        <v>283</v>
      </c>
      <c r="AT983" s="197" t="s">
        <v>160</v>
      </c>
      <c r="AU983" s="197" t="s">
        <v>85</v>
      </c>
      <c r="AY983" s="18" t="s">
        <v>158</v>
      </c>
      <c r="BE983" s="198">
        <f t="shared" si="54"/>
        <v>0</v>
      </c>
      <c r="BF983" s="198">
        <f t="shared" si="55"/>
        <v>0</v>
      </c>
      <c r="BG983" s="198">
        <f t="shared" si="56"/>
        <v>0</v>
      </c>
      <c r="BH983" s="198">
        <f t="shared" si="57"/>
        <v>0</v>
      </c>
      <c r="BI983" s="198">
        <f t="shared" si="58"/>
        <v>0</v>
      </c>
      <c r="BJ983" s="18" t="s">
        <v>8</v>
      </c>
      <c r="BK983" s="198">
        <f t="shared" si="59"/>
        <v>0</v>
      </c>
      <c r="BL983" s="18" t="s">
        <v>283</v>
      </c>
      <c r="BM983" s="197" t="s">
        <v>7226</v>
      </c>
    </row>
    <row r="984" spans="1:65" s="2" customFormat="1" ht="16.5" customHeight="1">
      <c r="A984" s="35"/>
      <c r="B984" s="36"/>
      <c r="C984" s="187" t="s">
        <v>1777</v>
      </c>
      <c r="D984" s="187" t="s">
        <v>160</v>
      </c>
      <c r="E984" s="188" t="s">
        <v>5786</v>
      </c>
      <c r="F984" s="189" t="s">
        <v>1775</v>
      </c>
      <c r="G984" s="190" t="s">
        <v>309</v>
      </c>
      <c r="H984" s="191">
        <v>60</v>
      </c>
      <c r="I984" s="192"/>
      <c r="J984" s="191">
        <f t="shared" si="50"/>
        <v>0</v>
      </c>
      <c r="K984" s="189" t="s">
        <v>1</v>
      </c>
      <c r="L984" s="40"/>
      <c r="M984" s="193" t="s">
        <v>1</v>
      </c>
      <c r="N984" s="194" t="s">
        <v>41</v>
      </c>
      <c r="O984" s="72"/>
      <c r="P984" s="195">
        <f t="shared" si="51"/>
        <v>0</v>
      </c>
      <c r="Q984" s="195">
        <v>0</v>
      </c>
      <c r="R984" s="195">
        <f t="shared" si="52"/>
        <v>0</v>
      </c>
      <c r="S984" s="195">
        <v>0</v>
      </c>
      <c r="T984" s="196">
        <f t="shared" si="53"/>
        <v>0</v>
      </c>
      <c r="U984" s="35"/>
      <c r="V984" s="35"/>
      <c r="W984" s="35"/>
      <c r="X984" s="35"/>
      <c r="Y984" s="35"/>
      <c r="Z984" s="35"/>
      <c r="AA984" s="35"/>
      <c r="AB984" s="35"/>
      <c r="AC984" s="35"/>
      <c r="AD984" s="35"/>
      <c r="AE984" s="35"/>
      <c r="AR984" s="197" t="s">
        <v>283</v>
      </c>
      <c r="AT984" s="197" t="s">
        <v>160</v>
      </c>
      <c r="AU984" s="197" t="s">
        <v>85</v>
      </c>
      <c r="AY984" s="18" t="s">
        <v>158</v>
      </c>
      <c r="BE984" s="198">
        <f t="shared" si="54"/>
        <v>0</v>
      </c>
      <c r="BF984" s="198">
        <f t="shared" si="55"/>
        <v>0</v>
      </c>
      <c r="BG984" s="198">
        <f t="shared" si="56"/>
        <v>0</v>
      </c>
      <c r="BH984" s="198">
        <f t="shared" si="57"/>
        <v>0</v>
      </c>
      <c r="BI984" s="198">
        <f t="shared" si="58"/>
        <v>0</v>
      </c>
      <c r="BJ984" s="18" t="s">
        <v>8</v>
      </c>
      <c r="BK984" s="198">
        <f t="shared" si="59"/>
        <v>0</v>
      </c>
      <c r="BL984" s="18" t="s">
        <v>283</v>
      </c>
      <c r="BM984" s="197" t="s">
        <v>7227</v>
      </c>
    </row>
    <row r="985" spans="1:65" s="2" customFormat="1" ht="16.5" customHeight="1">
      <c r="A985" s="35"/>
      <c r="B985" s="36"/>
      <c r="C985" s="187" t="s">
        <v>1781</v>
      </c>
      <c r="D985" s="187" t="s">
        <v>160</v>
      </c>
      <c r="E985" s="188" t="s">
        <v>7228</v>
      </c>
      <c r="F985" s="189" t="s">
        <v>1779</v>
      </c>
      <c r="G985" s="190" t="s">
        <v>309</v>
      </c>
      <c r="H985" s="191">
        <v>15</v>
      </c>
      <c r="I985" s="192"/>
      <c r="J985" s="191">
        <f t="shared" si="50"/>
        <v>0</v>
      </c>
      <c r="K985" s="189" t="s">
        <v>1</v>
      </c>
      <c r="L985" s="40"/>
      <c r="M985" s="193" t="s">
        <v>1</v>
      </c>
      <c r="N985" s="194" t="s">
        <v>41</v>
      </c>
      <c r="O985" s="72"/>
      <c r="P985" s="195">
        <f t="shared" si="51"/>
        <v>0</v>
      </c>
      <c r="Q985" s="195">
        <v>0</v>
      </c>
      <c r="R985" s="195">
        <f t="shared" si="52"/>
        <v>0</v>
      </c>
      <c r="S985" s="195">
        <v>0</v>
      </c>
      <c r="T985" s="196">
        <f t="shared" si="53"/>
        <v>0</v>
      </c>
      <c r="U985" s="35"/>
      <c r="V985" s="35"/>
      <c r="W985" s="35"/>
      <c r="X985" s="35"/>
      <c r="Y985" s="35"/>
      <c r="Z985" s="35"/>
      <c r="AA985" s="35"/>
      <c r="AB985" s="35"/>
      <c r="AC985" s="35"/>
      <c r="AD985" s="35"/>
      <c r="AE985" s="35"/>
      <c r="AR985" s="197" t="s">
        <v>283</v>
      </c>
      <c r="AT985" s="197" t="s">
        <v>160</v>
      </c>
      <c r="AU985" s="197" t="s">
        <v>85</v>
      </c>
      <c r="AY985" s="18" t="s">
        <v>158</v>
      </c>
      <c r="BE985" s="198">
        <f t="shared" si="54"/>
        <v>0</v>
      </c>
      <c r="BF985" s="198">
        <f t="shared" si="55"/>
        <v>0</v>
      </c>
      <c r="BG985" s="198">
        <f t="shared" si="56"/>
        <v>0</v>
      </c>
      <c r="BH985" s="198">
        <f t="shared" si="57"/>
        <v>0</v>
      </c>
      <c r="BI985" s="198">
        <f t="shared" si="58"/>
        <v>0</v>
      </c>
      <c r="BJ985" s="18" t="s">
        <v>8</v>
      </c>
      <c r="BK985" s="198">
        <f t="shared" si="59"/>
        <v>0</v>
      </c>
      <c r="BL985" s="18" t="s">
        <v>283</v>
      </c>
      <c r="BM985" s="197" t="s">
        <v>7229</v>
      </c>
    </row>
    <row r="986" spans="1:65" s="2" customFormat="1" ht="16.5" customHeight="1">
      <c r="A986" s="35"/>
      <c r="B986" s="36"/>
      <c r="C986" s="187" t="s">
        <v>1785</v>
      </c>
      <c r="D986" s="187" t="s">
        <v>160</v>
      </c>
      <c r="E986" s="188" t="s">
        <v>2165</v>
      </c>
      <c r="F986" s="189" t="s">
        <v>1783</v>
      </c>
      <c r="G986" s="190" t="s">
        <v>309</v>
      </c>
      <c r="H986" s="191">
        <v>1100</v>
      </c>
      <c r="I986" s="192"/>
      <c r="J986" s="191">
        <f t="shared" si="50"/>
        <v>0</v>
      </c>
      <c r="K986" s="189" t="s">
        <v>1</v>
      </c>
      <c r="L986" s="40"/>
      <c r="M986" s="193" t="s">
        <v>1</v>
      </c>
      <c r="N986" s="194" t="s">
        <v>41</v>
      </c>
      <c r="O986" s="72"/>
      <c r="P986" s="195">
        <f t="shared" si="51"/>
        <v>0</v>
      </c>
      <c r="Q986" s="195">
        <v>0</v>
      </c>
      <c r="R986" s="195">
        <f t="shared" si="52"/>
        <v>0</v>
      </c>
      <c r="S986" s="195">
        <v>0</v>
      </c>
      <c r="T986" s="196">
        <f t="shared" si="53"/>
        <v>0</v>
      </c>
      <c r="U986" s="35"/>
      <c r="V986" s="35"/>
      <c r="W986" s="35"/>
      <c r="X986" s="35"/>
      <c r="Y986" s="35"/>
      <c r="Z986" s="35"/>
      <c r="AA986" s="35"/>
      <c r="AB986" s="35"/>
      <c r="AC986" s="35"/>
      <c r="AD986" s="35"/>
      <c r="AE986" s="35"/>
      <c r="AR986" s="197" t="s">
        <v>283</v>
      </c>
      <c r="AT986" s="197" t="s">
        <v>160</v>
      </c>
      <c r="AU986" s="197" t="s">
        <v>85</v>
      </c>
      <c r="AY986" s="18" t="s">
        <v>158</v>
      </c>
      <c r="BE986" s="198">
        <f t="shared" si="54"/>
        <v>0</v>
      </c>
      <c r="BF986" s="198">
        <f t="shared" si="55"/>
        <v>0</v>
      </c>
      <c r="BG986" s="198">
        <f t="shared" si="56"/>
        <v>0</v>
      </c>
      <c r="BH986" s="198">
        <f t="shared" si="57"/>
        <v>0</v>
      </c>
      <c r="BI986" s="198">
        <f t="shared" si="58"/>
        <v>0</v>
      </c>
      <c r="BJ986" s="18" t="s">
        <v>8</v>
      </c>
      <c r="BK986" s="198">
        <f t="shared" si="59"/>
        <v>0</v>
      </c>
      <c r="BL986" s="18" t="s">
        <v>283</v>
      </c>
      <c r="BM986" s="197" t="s">
        <v>7230</v>
      </c>
    </row>
    <row r="987" spans="1:65" s="2" customFormat="1" ht="16.5" customHeight="1">
      <c r="A987" s="35"/>
      <c r="B987" s="36"/>
      <c r="C987" s="187" t="s">
        <v>1789</v>
      </c>
      <c r="D987" s="187" t="s">
        <v>160</v>
      </c>
      <c r="E987" s="188" t="s">
        <v>2168</v>
      </c>
      <c r="F987" s="189" t="s">
        <v>1787</v>
      </c>
      <c r="G987" s="190" t="s">
        <v>309</v>
      </c>
      <c r="H987" s="191">
        <v>510</v>
      </c>
      <c r="I987" s="192"/>
      <c r="J987" s="191">
        <f t="shared" si="50"/>
        <v>0</v>
      </c>
      <c r="K987" s="189" t="s">
        <v>1</v>
      </c>
      <c r="L987" s="40"/>
      <c r="M987" s="193" t="s">
        <v>1</v>
      </c>
      <c r="N987" s="194" t="s">
        <v>41</v>
      </c>
      <c r="O987" s="72"/>
      <c r="P987" s="195">
        <f t="shared" si="51"/>
        <v>0</v>
      </c>
      <c r="Q987" s="195">
        <v>0</v>
      </c>
      <c r="R987" s="195">
        <f t="shared" si="52"/>
        <v>0</v>
      </c>
      <c r="S987" s="195">
        <v>0</v>
      </c>
      <c r="T987" s="196">
        <f t="shared" si="53"/>
        <v>0</v>
      </c>
      <c r="U987" s="35"/>
      <c r="V987" s="35"/>
      <c r="W987" s="35"/>
      <c r="X987" s="35"/>
      <c r="Y987" s="35"/>
      <c r="Z987" s="35"/>
      <c r="AA987" s="35"/>
      <c r="AB987" s="35"/>
      <c r="AC987" s="35"/>
      <c r="AD987" s="35"/>
      <c r="AE987" s="35"/>
      <c r="AR987" s="197" t="s">
        <v>283</v>
      </c>
      <c r="AT987" s="197" t="s">
        <v>160</v>
      </c>
      <c r="AU987" s="197" t="s">
        <v>85</v>
      </c>
      <c r="AY987" s="18" t="s">
        <v>158</v>
      </c>
      <c r="BE987" s="198">
        <f t="shared" si="54"/>
        <v>0</v>
      </c>
      <c r="BF987" s="198">
        <f t="shared" si="55"/>
        <v>0</v>
      </c>
      <c r="BG987" s="198">
        <f t="shared" si="56"/>
        <v>0</v>
      </c>
      <c r="BH987" s="198">
        <f t="shared" si="57"/>
        <v>0</v>
      </c>
      <c r="BI987" s="198">
        <f t="shared" si="58"/>
        <v>0</v>
      </c>
      <c r="BJ987" s="18" t="s">
        <v>8</v>
      </c>
      <c r="BK987" s="198">
        <f t="shared" si="59"/>
        <v>0</v>
      </c>
      <c r="BL987" s="18" t="s">
        <v>283</v>
      </c>
      <c r="BM987" s="197" t="s">
        <v>7231</v>
      </c>
    </row>
    <row r="988" spans="1:65" s="2" customFormat="1" ht="16.5" customHeight="1">
      <c r="A988" s="35"/>
      <c r="B988" s="36"/>
      <c r="C988" s="187" t="s">
        <v>1793</v>
      </c>
      <c r="D988" s="187" t="s">
        <v>160</v>
      </c>
      <c r="E988" s="188" t="s">
        <v>5792</v>
      </c>
      <c r="F988" s="189" t="s">
        <v>1791</v>
      </c>
      <c r="G988" s="190" t="s">
        <v>309</v>
      </c>
      <c r="H988" s="191">
        <v>70</v>
      </c>
      <c r="I988" s="192"/>
      <c r="J988" s="191">
        <f t="shared" si="50"/>
        <v>0</v>
      </c>
      <c r="K988" s="189" t="s">
        <v>1</v>
      </c>
      <c r="L988" s="40"/>
      <c r="M988" s="193" t="s">
        <v>1</v>
      </c>
      <c r="N988" s="194" t="s">
        <v>41</v>
      </c>
      <c r="O988" s="72"/>
      <c r="P988" s="195">
        <f t="shared" si="51"/>
        <v>0</v>
      </c>
      <c r="Q988" s="195">
        <v>0</v>
      </c>
      <c r="R988" s="195">
        <f t="shared" si="52"/>
        <v>0</v>
      </c>
      <c r="S988" s="195">
        <v>0</v>
      </c>
      <c r="T988" s="196">
        <f t="shared" si="53"/>
        <v>0</v>
      </c>
      <c r="U988" s="35"/>
      <c r="V988" s="35"/>
      <c r="W988" s="35"/>
      <c r="X988" s="35"/>
      <c r="Y988" s="35"/>
      <c r="Z988" s="35"/>
      <c r="AA988" s="35"/>
      <c r="AB988" s="35"/>
      <c r="AC988" s="35"/>
      <c r="AD988" s="35"/>
      <c r="AE988" s="35"/>
      <c r="AR988" s="197" t="s">
        <v>283</v>
      </c>
      <c r="AT988" s="197" t="s">
        <v>160</v>
      </c>
      <c r="AU988" s="197" t="s">
        <v>85</v>
      </c>
      <c r="AY988" s="18" t="s">
        <v>158</v>
      </c>
      <c r="BE988" s="198">
        <f t="shared" si="54"/>
        <v>0</v>
      </c>
      <c r="BF988" s="198">
        <f t="shared" si="55"/>
        <v>0</v>
      </c>
      <c r="BG988" s="198">
        <f t="shared" si="56"/>
        <v>0</v>
      </c>
      <c r="BH988" s="198">
        <f t="shared" si="57"/>
        <v>0</v>
      </c>
      <c r="BI988" s="198">
        <f t="shared" si="58"/>
        <v>0</v>
      </c>
      <c r="BJ988" s="18" t="s">
        <v>8</v>
      </c>
      <c r="BK988" s="198">
        <f t="shared" si="59"/>
        <v>0</v>
      </c>
      <c r="BL988" s="18" t="s">
        <v>283</v>
      </c>
      <c r="BM988" s="197" t="s">
        <v>7232</v>
      </c>
    </row>
    <row r="989" spans="1:65" s="2" customFormat="1" ht="16.5" customHeight="1">
      <c r="A989" s="35"/>
      <c r="B989" s="36"/>
      <c r="C989" s="187" t="s">
        <v>1797</v>
      </c>
      <c r="D989" s="187" t="s">
        <v>160</v>
      </c>
      <c r="E989" s="188" t="s">
        <v>2192</v>
      </c>
      <c r="F989" s="189" t="s">
        <v>1819</v>
      </c>
      <c r="G989" s="190" t="s">
        <v>309</v>
      </c>
      <c r="H989" s="191">
        <v>20</v>
      </c>
      <c r="I989" s="192"/>
      <c r="J989" s="191">
        <f t="shared" si="50"/>
        <v>0</v>
      </c>
      <c r="K989" s="189" t="s">
        <v>1</v>
      </c>
      <c r="L989" s="40"/>
      <c r="M989" s="193" t="s">
        <v>1</v>
      </c>
      <c r="N989" s="194" t="s">
        <v>41</v>
      </c>
      <c r="O989" s="72"/>
      <c r="P989" s="195">
        <f t="shared" si="51"/>
        <v>0</v>
      </c>
      <c r="Q989" s="195">
        <v>0</v>
      </c>
      <c r="R989" s="195">
        <f t="shared" si="52"/>
        <v>0</v>
      </c>
      <c r="S989" s="195">
        <v>0</v>
      </c>
      <c r="T989" s="196">
        <f t="shared" si="53"/>
        <v>0</v>
      </c>
      <c r="U989" s="35"/>
      <c r="V989" s="35"/>
      <c r="W989" s="35"/>
      <c r="X989" s="35"/>
      <c r="Y989" s="35"/>
      <c r="Z989" s="35"/>
      <c r="AA989" s="35"/>
      <c r="AB989" s="35"/>
      <c r="AC989" s="35"/>
      <c r="AD989" s="35"/>
      <c r="AE989" s="35"/>
      <c r="AR989" s="197" t="s">
        <v>283</v>
      </c>
      <c r="AT989" s="197" t="s">
        <v>160</v>
      </c>
      <c r="AU989" s="197" t="s">
        <v>85</v>
      </c>
      <c r="AY989" s="18" t="s">
        <v>158</v>
      </c>
      <c r="BE989" s="198">
        <f t="shared" si="54"/>
        <v>0</v>
      </c>
      <c r="BF989" s="198">
        <f t="shared" si="55"/>
        <v>0</v>
      </c>
      <c r="BG989" s="198">
        <f t="shared" si="56"/>
        <v>0</v>
      </c>
      <c r="BH989" s="198">
        <f t="shared" si="57"/>
        <v>0</v>
      </c>
      <c r="BI989" s="198">
        <f t="shared" si="58"/>
        <v>0</v>
      </c>
      <c r="BJ989" s="18" t="s">
        <v>8</v>
      </c>
      <c r="BK989" s="198">
        <f t="shared" si="59"/>
        <v>0</v>
      </c>
      <c r="BL989" s="18" t="s">
        <v>283</v>
      </c>
      <c r="BM989" s="197" t="s">
        <v>7233</v>
      </c>
    </row>
    <row r="990" spans="1:65" s="2" customFormat="1" ht="16.5" customHeight="1">
      <c r="A990" s="35"/>
      <c r="B990" s="36"/>
      <c r="C990" s="187" t="s">
        <v>1801</v>
      </c>
      <c r="D990" s="187" t="s">
        <v>160</v>
      </c>
      <c r="E990" s="188" t="s">
        <v>2195</v>
      </c>
      <c r="F990" s="189" t="s">
        <v>1823</v>
      </c>
      <c r="G990" s="190" t="s">
        <v>309</v>
      </c>
      <c r="H990" s="191">
        <v>10</v>
      </c>
      <c r="I990" s="192"/>
      <c r="J990" s="191">
        <f t="shared" si="50"/>
        <v>0</v>
      </c>
      <c r="K990" s="189" t="s">
        <v>1</v>
      </c>
      <c r="L990" s="40"/>
      <c r="M990" s="193" t="s">
        <v>1</v>
      </c>
      <c r="N990" s="194" t="s">
        <v>41</v>
      </c>
      <c r="O990" s="72"/>
      <c r="P990" s="195">
        <f t="shared" si="51"/>
        <v>0</v>
      </c>
      <c r="Q990" s="195">
        <v>0</v>
      </c>
      <c r="R990" s="195">
        <f t="shared" si="52"/>
        <v>0</v>
      </c>
      <c r="S990" s="195">
        <v>0</v>
      </c>
      <c r="T990" s="196">
        <f t="shared" si="53"/>
        <v>0</v>
      </c>
      <c r="U990" s="35"/>
      <c r="V990" s="35"/>
      <c r="W990" s="35"/>
      <c r="X990" s="35"/>
      <c r="Y990" s="35"/>
      <c r="Z990" s="35"/>
      <c r="AA990" s="35"/>
      <c r="AB990" s="35"/>
      <c r="AC990" s="35"/>
      <c r="AD990" s="35"/>
      <c r="AE990" s="35"/>
      <c r="AR990" s="197" t="s">
        <v>283</v>
      </c>
      <c r="AT990" s="197" t="s">
        <v>160</v>
      </c>
      <c r="AU990" s="197" t="s">
        <v>85</v>
      </c>
      <c r="AY990" s="18" t="s">
        <v>158</v>
      </c>
      <c r="BE990" s="198">
        <f t="shared" si="54"/>
        <v>0</v>
      </c>
      <c r="BF990" s="198">
        <f t="shared" si="55"/>
        <v>0</v>
      </c>
      <c r="BG990" s="198">
        <f t="shared" si="56"/>
        <v>0</v>
      </c>
      <c r="BH990" s="198">
        <f t="shared" si="57"/>
        <v>0</v>
      </c>
      <c r="BI990" s="198">
        <f t="shared" si="58"/>
        <v>0</v>
      </c>
      <c r="BJ990" s="18" t="s">
        <v>8</v>
      </c>
      <c r="BK990" s="198">
        <f t="shared" si="59"/>
        <v>0</v>
      </c>
      <c r="BL990" s="18" t="s">
        <v>283</v>
      </c>
      <c r="BM990" s="197" t="s">
        <v>7234</v>
      </c>
    </row>
    <row r="991" spans="1:65" s="2" customFormat="1" ht="16.5" customHeight="1">
      <c r="A991" s="35"/>
      <c r="B991" s="36"/>
      <c r="C991" s="187" t="s">
        <v>1805</v>
      </c>
      <c r="D991" s="187" t="s">
        <v>160</v>
      </c>
      <c r="E991" s="188" t="s">
        <v>2201</v>
      </c>
      <c r="F991" s="189" t="s">
        <v>1831</v>
      </c>
      <c r="G991" s="190" t="s">
        <v>309</v>
      </c>
      <c r="H991" s="191">
        <v>60</v>
      </c>
      <c r="I991" s="192"/>
      <c r="J991" s="191">
        <f t="shared" si="50"/>
        <v>0</v>
      </c>
      <c r="K991" s="189" t="s">
        <v>1</v>
      </c>
      <c r="L991" s="40"/>
      <c r="M991" s="193" t="s">
        <v>1</v>
      </c>
      <c r="N991" s="194" t="s">
        <v>41</v>
      </c>
      <c r="O991" s="72"/>
      <c r="P991" s="195">
        <f t="shared" si="51"/>
        <v>0</v>
      </c>
      <c r="Q991" s="195">
        <v>0</v>
      </c>
      <c r="R991" s="195">
        <f t="shared" si="52"/>
        <v>0</v>
      </c>
      <c r="S991" s="195">
        <v>0</v>
      </c>
      <c r="T991" s="196">
        <f t="shared" si="53"/>
        <v>0</v>
      </c>
      <c r="U991" s="35"/>
      <c r="V991" s="35"/>
      <c r="W991" s="35"/>
      <c r="X991" s="35"/>
      <c r="Y991" s="35"/>
      <c r="Z991" s="35"/>
      <c r="AA991" s="35"/>
      <c r="AB991" s="35"/>
      <c r="AC991" s="35"/>
      <c r="AD991" s="35"/>
      <c r="AE991" s="35"/>
      <c r="AR991" s="197" t="s">
        <v>283</v>
      </c>
      <c r="AT991" s="197" t="s">
        <v>160</v>
      </c>
      <c r="AU991" s="197" t="s">
        <v>85</v>
      </c>
      <c r="AY991" s="18" t="s">
        <v>158</v>
      </c>
      <c r="BE991" s="198">
        <f t="shared" si="54"/>
        <v>0</v>
      </c>
      <c r="BF991" s="198">
        <f t="shared" si="55"/>
        <v>0</v>
      </c>
      <c r="BG991" s="198">
        <f t="shared" si="56"/>
        <v>0</v>
      </c>
      <c r="BH991" s="198">
        <f t="shared" si="57"/>
        <v>0</v>
      </c>
      <c r="BI991" s="198">
        <f t="shared" si="58"/>
        <v>0</v>
      </c>
      <c r="BJ991" s="18" t="s">
        <v>8</v>
      </c>
      <c r="BK991" s="198">
        <f t="shared" si="59"/>
        <v>0</v>
      </c>
      <c r="BL991" s="18" t="s">
        <v>283</v>
      </c>
      <c r="BM991" s="197" t="s">
        <v>7235</v>
      </c>
    </row>
    <row r="992" spans="1:65" s="2" customFormat="1" ht="16.5" customHeight="1">
      <c r="A992" s="35"/>
      <c r="B992" s="36"/>
      <c r="C992" s="187" t="s">
        <v>1809</v>
      </c>
      <c r="D992" s="187" t="s">
        <v>160</v>
      </c>
      <c r="E992" s="188" t="s">
        <v>2204</v>
      </c>
      <c r="F992" s="189" t="s">
        <v>1835</v>
      </c>
      <c r="G992" s="190" t="s">
        <v>309</v>
      </c>
      <c r="H992" s="191">
        <v>20</v>
      </c>
      <c r="I992" s="192"/>
      <c r="J992" s="191">
        <f t="shared" si="50"/>
        <v>0</v>
      </c>
      <c r="K992" s="189" t="s">
        <v>1</v>
      </c>
      <c r="L992" s="40"/>
      <c r="M992" s="193" t="s">
        <v>1</v>
      </c>
      <c r="N992" s="194" t="s">
        <v>41</v>
      </c>
      <c r="O992" s="72"/>
      <c r="P992" s="195">
        <f t="shared" si="51"/>
        <v>0</v>
      </c>
      <c r="Q992" s="195">
        <v>0</v>
      </c>
      <c r="R992" s="195">
        <f t="shared" si="52"/>
        <v>0</v>
      </c>
      <c r="S992" s="195">
        <v>0</v>
      </c>
      <c r="T992" s="196">
        <f t="shared" si="53"/>
        <v>0</v>
      </c>
      <c r="U992" s="35"/>
      <c r="V992" s="35"/>
      <c r="W992" s="35"/>
      <c r="X992" s="35"/>
      <c r="Y992" s="35"/>
      <c r="Z992" s="35"/>
      <c r="AA992" s="35"/>
      <c r="AB992" s="35"/>
      <c r="AC992" s="35"/>
      <c r="AD992" s="35"/>
      <c r="AE992" s="35"/>
      <c r="AR992" s="197" t="s">
        <v>283</v>
      </c>
      <c r="AT992" s="197" t="s">
        <v>160</v>
      </c>
      <c r="AU992" s="197" t="s">
        <v>85</v>
      </c>
      <c r="AY992" s="18" t="s">
        <v>158</v>
      </c>
      <c r="BE992" s="198">
        <f t="shared" si="54"/>
        <v>0</v>
      </c>
      <c r="BF992" s="198">
        <f t="shared" si="55"/>
        <v>0</v>
      </c>
      <c r="BG992" s="198">
        <f t="shared" si="56"/>
        <v>0</v>
      </c>
      <c r="BH992" s="198">
        <f t="shared" si="57"/>
        <v>0</v>
      </c>
      <c r="BI992" s="198">
        <f t="shared" si="58"/>
        <v>0</v>
      </c>
      <c r="BJ992" s="18" t="s">
        <v>8</v>
      </c>
      <c r="BK992" s="198">
        <f t="shared" si="59"/>
        <v>0</v>
      </c>
      <c r="BL992" s="18" t="s">
        <v>283</v>
      </c>
      <c r="BM992" s="197" t="s">
        <v>7236</v>
      </c>
    </row>
    <row r="993" spans="1:65" s="2" customFormat="1" ht="16.5" customHeight="1">
      <c r="A993" s="35"/>
      <c r="B993" s="36"/>
      <c r="C993" s="187" t="s">
        <v>1813</v>
      </c>
      <c r="D993" s="187" t="s">
        <v>160</v>
      </c>
      <c r="E993" s="188" t="s">
        <v>5800</v>
      </c>
      <c r="F993" s="189" t="s">
        <v>1839</v>
      </c>
      <c r="G993" s="190" t="s">
        <v>309</v>
      </c>
      <c r="H993" s="191">
        <v>95</v>
      </c>
      <c r="I993" s="192"/>
      <c r="J993" s="191">
        <f t="shared" si="50"/>
        <v>0</v>
      </c>
      <c r="K993" s="189" t="s">
        <v>1</v>
      </c>
      <c r="L993" s="40"/>
      <c r="M993" s="193" t="s">
        <v>1</v>
      </c>
      <c r="N993" s="194" t="s">
        <v>41</v>
      </c>
      <c r="O993" s="72"/>
      <c r="P993" s="195">
        <f t="shared" si="51"/>
        <v>0</v>
      </c>
      <c r="Q993" s="195">
        <v>0</v>
      </c>
      <c r="R993" s="195">
        <f t="shared" si="52"/>
        <v>0</v>
      </c>
      <c r="S993" s="195">
        <v>0</v>
      </c>
      <c r="T993" s="196">
        <f t="shared" si="53"/>
        <v>0</v>
      </c>
      <c r="U993" s="35"/>
      <c r="V993" s="35"/>
      <c r="W993" s="35"/>
      <c r="X993" s="35"/>
      <c r="Y993" s="35"/>
      <c r="Z993" s="35"/>
      <c r="AA993" s="35"/>
      <c r="AB993" s="35"/>
      <c r="AC993" s="35"/>
      <c r="AD993" s="35"/>
      <c r="AE993" s="35"/>
      <c r="AR993" s="197" t="s">
        <v>283</v>
      </c>
      <c r="AT993" s="197" t="s">
        <v>160</v>
      </c>
      <c r="AU993" s="197" t="s">
        <v>85</v>
      </c>
      <c r="AY993" s="18" t="s">
        <v>158</v>
      </c>
      <c r="BE993" s="198">
        <f t="shared" si="54"/>
        <v>0</v>
      </c>
      <c r="BF993" s="198">
        <f t="shared" si="55"/>
        <v>0</v>
      </c>
      <c r="BG993" s="198">
        <f t="shared" si="56"/>
        <v>0</v>
      </c>
      <c r="BH993" s="198">
        <f t="shared" si="57"/>
        <v>0</v>
      </c>
      <c r="BI993" s="198">
        <f t="shared" si="58"/>
        <v>0</v>
      </c>
      <c r="BJ993" s="18" t="s">
        <v>8</v>
      </c>
      <c r="BK993" s="198">
        <f t="shared" si="59"/>
        <v>0</v>
      </c>
      <c r="BL993" s="18" t="s">
        <v>283</v>
      </c>
      <c r="BM993" s="197" t="s">
        <v>7237</v>
      </c>
    </row>
    <row r="994" spans="1:65" s="2" customFormat="1" ht="16.5" customHeight="1">
      <c r="A994" s="35"/>
      <c r="B994" s="36"/>
      <c r="C994" s="187" t="s">
        <v>1817</v>
      </c>
      <c r="D994" s="187" t="s">
        <v>160</v>
      </c>
      <c r="E994" s="188" t="s">
        <v>2216</v>
      </c>
      <c r="F994" s="189" t="s">
        <v>1851</v>
      </c>
      <c r="G994" s="190" t="s">
        <v>309</v>
      </c>
      <c r="H994" s="191">
        <v>240</v>
      </c>
      <c r="I994" s="192"/>
      <c r="J994" s="191">
        <f t="shared" si="50"/>
        <v>0</v>
      </c>
      <c r="K994" s="189" t="s">
        <v>1</v>
      </c>
      <c r="L994" s="40"/>
      <c r="M994" s="193" t="s">
        <v>1</v>
      </c>
      <c r="N994" s="194" t="s">
        <v>41</v>
      </c>
      <c r="O994" s="72"/>
      <c r="P994" s="195">
        <f t="shared" si="51"/>
        <v>0</v>
      </c>
      <c r="Q994" s="195">
        <v>0</v>
      </c>
      <c r="R994" s="195">
        <f t="shared" si="52"/>
        <v>0</v>
      </c>
      <c r="S994" s="195">
        <v>0</v>
      </c>
      <c r="T994" s="196">
        <f t="shared" si="53"/>
        <v>0</v>
      </c>
      <c r="U994" s="35"/>
      <c r="V994" s="35"/>
      <c r="W994" s="35"/>
      <c r="X994" s="35"/>
      <c r="Y994" s="35"/>
      <c r="Z994" s="35"/>
      <c r="AA994" s="35"/>
      <c r="AB994" s="35"/>
      <c r="AC994" s="35"/>
      <c r="AD994" s="35"/>
      <c r="AE994" s="35"/>
      <c r="AR994" s="197" t="s">
        <v>283</v>
      </c>
      <c r="AT994" s="197" t="s">
        <v>160</v>
      </c>
      <c r="AU994" s="197" t="s">
        <v>85</v>
      </c>
      <c r="AY994" s="18" t="s">
        <v>158</v>
      </c>
      <c r="BE994" s="198">
        <f t="shared" si="54"/>
        <v>0</v>
      </c>
      <c r="BF994" s="198">
        <f t="shared" si="55"/>
        <v>0</v>
      </c>
      <c r="BG994" s="198">
        <f t="shared" si="56"/>
        <v>0</v>
      </c>
      <c r="BH994" s="198">
        <f t="shared" si="57"/>
        <v>0</v>
      </c>
      <c r="BI994" s="198">
        <f t="shared" si="58"/>
        <v>0</v>
      </c>
      <c r="BJ994" s="18" t="s">
        <v>8</v>
      </c>
      <c r="BK994" s="198">
        <f t="shared" si="59"/>
        <v>0</v>
      </c>
      <c r="BL994" s="18" t="s">
        <v>283</v>
      </c>
      <c r="BM994" s="197" t="s">
        <v>7238</v>
      </c>
    </row>
    <row r="995" spans="1:65" s="2" customFormat="1" ht="24">
      <c r="A995" s="35"/>
      <c r="B995" s="36"/>
      <c r="C995" s="187" t="s">
        <v>1821</v>
      </c>
      <c r="D995" s="187" t="s">
        <v>160</v>
      </c>
      <c r="E995" s="188" t="s">
        <v>2222</v>
      </c>
      <c r="F995" s="189" t="s">
        <v>1859</v>
      </c>
      <c r="G995" s="190" t="s">
        <v>309</v>
      </c>
      <c r="H995" s="191">
        <v>15</v>
      </c>
      <c r="I995" s="192"/>
      <c r="J995" s="191">
        <f t="shared" si="50"/>
        <v>0</v>
      </c>
      <c r="K995" s="189" t="s">
        <v>1</v>
      </c>
      <c r="L995" s="40"/>
      <c r="M995" s="193" t="s">
        <v>1</v>
      </c>
      <c r="N995" s="194" t="s">
        <v>41</v>
      </c>
      <c r="O995" s="72"/>
      <c r="P995" s="195">
        <f t="shared" si="51"/>
        <v>0</v>
      </c>
      <c r="Q995" s="195">
        <v>0</v>
      </c>
      <c r="R995" s="195">
        <f t="shared" si="52"/>
        <v>0</v>
      </c>
      <c r="S995" s="195">
        <v>0</v>
      </c>
      <c r="T995" s="196">
        <f t="shared" si="53"/>
        <v>0</v>
      </c>
      <c r="U995" s="35"/>
      <c r="V995" s="35"/>
      <c r="W995" s="35"/>
      <c r="X995" s="35"/>
      <c r="Y995" s="35"/>
      <c r="Z995" s="35"/>
      <c r="AA995" s="35"/>
      <c r="AB995" s="35"/>
      <c r="AC995" s="35"/>
      <c r="AD995" s="35"/>
      <c r="AE995" s="35"/>
      <c r="AR995" s="197" t="s">
        <v>283</v>
      </c>
      <c r="AT995" s="197" t="s">
        <v>160</v>
      </c>
      <c r="AU995" s="197" t="s">
        <v>85</v>
      </c>
      <c r="AY995" s="18" t="s">
        <v>158</v>
      </c>
      <c r="BE995" s="198">
        <f t="shared" si="54"/>
        <v>0</v>
      </c>
      <c r="BF995" s="198">
        <f t="shared" si="55"/>
        <v>0</v>
      </c>
      <c r="BG995" s="198">
        <f t="shared" si="56"/>
        <v>0</v>
      </c>
      <c r="BH995" s="198">
        <f t="shared" si="57"/>
        <v>0</v>
      </c>
      <c r="BI995" s="198">
        <f t="shared" si="58"/>
        <v>0</v>
      </c>
      <c r="BJ995" s="18" t="s">
        <v>8</v>
      </c>
      <c r="BK995" s="198">
        <f t="shared" si="59"/>
        <v>0</v>
      </c>
      <c r="BL995" s="18" t="s">
        <v>283</v>
      </c>
      <c r="BM995" s="197" t="s">
        <v>7239</v>
      </c>
    </row>
    <row r="996" spans="1:65" s="2" customFormat="1" ht="16.5" customHeight="1">
      <c r="A996" s="35"/>
      <c r="B996" s="36"/>
      <c r="C996" s="187" t="s">
        <v>1825</v>
      </c>
      <c r="D996" s="187" t="s">
        <v>160</v>
      </c>
      <c r="E996" s="188" t="s">
        <v>7240</v>
      </c>
      <c r="F996" s="189" t="s">
        <v>7241</v>
      </c>
      <c r="G996" s="190" t="s">
        <v>309</v>
      </c>
      <c r="H996" s="191">
        <v>75</v>
      </c>
      <c r="I996" s="192"/>
      <c r="J996" s="191">
        <f t="shared" si="50"/>
        <v>0</v>
      </c>
      <c r="K996" s="189" t="s">
        <v>1</v>
      </c>
      <c r="L996" s="40"/>
      <c r="M996" s="193" t="s">
        <v>1</v>
      </c>
      <c r="N996" s="194" t="s">
        <v>41</v>
      </c>
      <c r="O996" s="72"/>
      <c r="P996" s="195">
        <f t="shared" si="51"/>
        <v>0</v>
      </c>
      <c r="Q996" s="195">
        <v>0</v>
      </c>
      <c r="R996" s="195">
        <f t="shared" si="52"/>
        <v>0</v>
      </c>
      <c r="S996" s="195">
        <v>0</v>
      </c>
      <c r="T996" s="196">
        <f t="shared" si="53"/>
        <v>0</v>
      </c>
      <c r="U996" s="35"/>
      <c r="V996" s="35"/>
      <c r="W996" s="35"/>
      <c r="X996" s="35"/>
      <c r="Y996" s="35"/>
      <c r="Z996" s="35"/>
      <c r="AA996" s="35"/>
      <c r="AB996" s="35"/>
      <c r="AC996" s="35"/>
      <c r="AD996" s="35"/>
      <c r="AE996" s="35"/>
      <c r="AR996" s="197" t="s">
        <v>283</v>
      </c>
      <c r="AT996" s="197" t="s">
        <v>160</v>
      </c>
      <c r="AU996" s="197" t="s">
        <v>85</v>
      </c>
      <c r="AY996" s="18" t="s">
        <v>158</v>
      </c>
      <c r="BE996" s="198">
        <f t="shared" si="54"/>
        <v>0</v>
      </c>
      <c r="BF996" s="198">
        <f t="shared" si="55"/>
        <v>0</v>
      </c>
      <c r="BG996" s="198">
        <f t="shared" si="56"/>
        <v>0</v>
      </c>
      <c r="BH996" s="198">
        <f t="shared" si="57"/>
        <v>0</v>
      </c>
      <c r="BI996" s="198">
        <f t="shared" si="58"/>
        <v>0</v>
      </c>
      <c r="BJ996" s="18" t="s">
        <v>8</v>
      </c>
      <c r="BK996" s="198">
        <f t="shared" si="59"/>
        <v>0</v>
      </c>
      <c r="BL996" s="18" t="s">
        <v>283</v>
      </c>
      <c r="BM996" s="197" t="s">
        <v>7242</v>
      </c>
    </row>
    <row r="997" spans="1:65" s="2" customFormat="1" ht="16.5" customHeight="1">
      <c r="A997" s="35"/>
      <c r="B997" s="36"/>
      <c r="C997" s="187" t="s">
        <v>1829</v>
      </c>
      <c r="D997" s="187" t="s">
        <v>160</v>
      </c>
      <c r="E997" s="188" t="s">
        <v>7243</v>
      </c>
      <c r="F997" s="189" t="s">
        <v>7176</v>
      </c>
      <c r="G997" s="190" t="s">
        <v>309</v>
      </c>
      <c r="H997" s="191">
        <v>90</v>
      </c>
      <c r="I997" s="192"/>
      <c r="J997" s="191">
        <f t="shared" si="50"/>
        <v>0</v>
      </c>
      <c r="K997" s="189" t="s">
        <v>1</v>
      </c>
      <c r="L997" s="40"/>
      <c r="M997" s="193" t="s">
        <v>1</v>
      </c>
      <c r="N997" s="194" t="s">
        <v>41</v>
      </c>
      <c r="O997" s="72"/>
      <c r="P997" s="195">
        <f t="shared" si="51"/>
        <v>0</v>
      </c>
      <c r="Q997" s="195">
        <v>0</v>
      </c>
      <c r="R997" s="195">
        <f t="shared" si="52"/>
        <v>0</v>
      </c>
      <c r="S997" s="195">
        <v>0</v>
      </c>
      <c r="T997" s="196">
        <f t="shared" si="53"/>
        <v>0</v>
      </c>
      <c r="U997" s="35"/>
      <c r="V997" s="35"/>
      <c r="W997" s="35"/>
      <c r="X997" s="35"/>
      <c r="Y997" s="35"/>
      <c r="Z997" s="35"/>
      <c r="AA997" s="35"/>
      <c r="AB997" s="35"/>
      <c r="AC997" s="35"/>
      <c r="AD997" s="35"/>
      <c r="AE997" s="35"/>
      <c r="AR997" s="197" t="s">
        <v>283</v>
      </c>
      <c r="AT997" s="197" t="s">
        <v>160</v>
      </c>
      <c r="AU997" s="197" t="s">
        <v>85</v>
      </c>
      <c r="AY997" s="18" t="s">
        <v>158</v>
      </c>
      <c r="BE997" s="198">
        <f t="shared" si="54"/>
        <v>0</v>
      </c>
      <c r="BF997" s="198">
        <f t="shared" si="55"/>
        <v>0</v>
      </c>
      <c r="BG997" s="198">
        <f t="shared" si="56"/>
        <v>0</v>
      </c>
      <c r="BH997" s="198">
        <f t="shared" si="57"/>
        <v>0</v>
      </c>
      <c r="BI997" s="198">
        <f t="shared" si="58"/>
        <v>0</v>
      </c>
      <c r="BJ997" s="18" t="s">
        <v>8</v>
      </c>
      <c r="BK997" s="198">
        <f t="shared" si="59"/>
        <v>0</v>
      </c>
      <c r="BL997" s="18" t="s">
        <v>283</v>
      </c>
      <c r="BM997" s="197" t="s">
        <v>7244</v>
      </c>
    </row>
    <row r="998" spans="1:65" s="2" customFormat="1" ht="16.5" customHeight="1">
      <c r="A998" s="35"/>
      <c r="B998" s="36"/>
      <c r="C998" s="187" t="s">
        <v>1833</v>
      </c>
      <c r="D998" s="187" t="s">
        <v>160</v>
      </c>
      <c r="E998" s="188" t="s">
        <v>2225</v>
      </c>
      <c r="F998" s="189" t="s">
        <v>1863</v>
      </c>
      <c r="G998" s="190" t="s">
        <v>498</v>
      </c>
      <c r="H998" s="191">
        <v>54</v>
      </c>
      <c r="I998" s="192"/>
      <c r="J998" s="191">
        <f t="shared" si="50"/>
        <v>0</v>
      </c>
      <c r="K998" s="189" t="s">
        <v>1</v>
      </c>
      <c r="L998" s="40"/>
      <c r="M998" s="193" t="s">
        <v>1</v>
      </c>
      <c r="N998" s="194" t="s">
        <v>41</v>
      </c>
      <c r="O998" s="72"/>
      <c r="P998" s="195">
        <f t="shared" si="51"/>
        <v>0</v>
      </c>
      <c r="Q998" s="195">
        <v>0</v>
      </c>
      <c r="R998" s="195">
        <f t="shared" si="52"/>
        <v>0</v>
      </c>
      <c r="S998" s="195">
        <v>0</v>
      </c>
      <c r="T998" s="196">
        <f t="shared" si="53"/>
        <v>0</v>
      </c>
      <c r="U998" s="35"/>
      <c r="V998" s="35"/>
      <c r="W998" s="35"/>
      <c r="X998" s="35"/>
      <c r="Y998" s="35"/>
      <c r="Z998" s="35"/>
      <c r="AA998" s="35"/>
      <c r="AB998" s="35"/>
      <c r="AC998" s="35"/>
      <c r="AD998" s="35"/>
      <c r="AE998" s="35"/>
      <c r="AR998" s="197" t="s">
        <v>283</v>
      </c>
      <c r="AT998" s="197" t="s">
        <v>160</v>
      </c>
      <c r="AU998" s="197" t="s">
        <v>85</v>
      </c>
      <c r="AY998" s="18" t="s">
        <v>158</v>
      </c>
      <c r="BE998" s="198">
        <f t="shared" si="54"/>
        <v>0</v>
      </c>
      <c r="BF998" s="198">
        <f t="shared" si="55"/>
        <v>0</v>
      </c>
      <c r="BG998" s="198">
        <f t="shared" si="56"/>
        <v>0</v>
      </c>
      <c r="BH998" s="198">
        <f t="shared" si="57"/>
        <v>0</v>
      </c>
      <c r="BI998" s="198">
        <f t="shared" si="58"/>
        <v>0</v>
      </c>
      <c r="BJ998" s="18" t="s">
        <v>8</v>
      </c>
      <c r="BK998" s="198">
        <f t="shared" si="59"/>
        <v>0</v>
      </c>
      <c r="BL998" s="18" t="s">
        <v>283</v>
      </c>
      <c r="BM998" s="197" t="s">
        <v>7245</v>
      </c>
    </row>
    <row r="999" spans="1:65" s="2" customFormat="1" ht="24">
      <c r="A999" s="35"/>
      <c r="B999" s="36"/>
      <c r="C999" s="187" t="s">
        <v>1837</v>
      </c>
      <c r="D999" s="187" t="s">
        <v>160</v>
      </c>
      <c r="E999" s="188" t="s">
        <v>2228</v>
      </c>
      <c r="F999" s="189" t="s">
        <v>1867</v>
      </c>
      <c r="G999" s="190" t="s">
        <v>498</v>
      </c>
      <c r="H999" s="191">
        <v>24</v>
      </c>
      <c r="I999" s="192"/>
      <c r="J999" s="191">
        <f t="shared" si="50"/>
        <v>0</v>
      </c>
      <c r="K999" s="189" t="s">
        <v>1</v>
      </c>
      <c r="L999" s="40"/>
      <c r="M999" s="193" t="s">
        <v>1</v>
      </c>
      <c r="N999" s="194" t="s">
        <v>41</v>
      </c>
      <c r="O999" s="72"/>
      <c r="P999" s="195">
        <f t="shared" si="51"/>
        <v>0</v>
      </c>
      <c r="Q999" s="195">
        <v>0</v>
      </c>
      <c r="R999" s="195">
        <f t="shared" si="52"/>
        <v>0</v>
      </c>
      <c r="S999" s="195">
        <v>0</v>
      </c>
      <c r="T999" s="196">
        <f t="shared" si="53"/>
        <v>0</v>
      </c>
      <c r="U999" s="35"/>
      <c r="V999" s="35"/>
      <c r="W999" s="35"/>
      <c r="X999" s="35"/>
      <c r="Y999" s="35"/>
      <c r="Z999" s="35"/>
      <c r="AA999" s="35"/>
      <c r="AB999" s="35"/>
      <c r="AC999" s="35"/>
      <c r="AD999" s="35"/>
      <c r="AE999" s="35"/>
      <c r="AR999" s="197" t="s">
        <v>283</v>
      </c>
      <c r="AT999" s="197" t="s">
        <v>160</v>
      </c>
      <c r="AU999" s="197" t="s">
        <v>85</v>
      </c>
      <c r="AY999" s="18" t="s">
        <v>158</v>
      </c>
      <c r="BE999" s="198">
        <f t="shared" si="54"/>
        <v>0</v>
      </c>
      <c r="BF999" s="198">
        <f t="shared" si="55"/>
        <v>0</v>
      </c>
      <c r="BG999" s="198">
        <f t="shared" si="56"/>
        <v>0</v>
      </c>
      <c r="BH999" s="198">
        <f t="shared" si="57"/>
        <v>0</v>
      </c>
      <c r="BI999" s="198">
        <f t="shared" si="58"/>
        <v>0</v>
      </c>
      <c r="BJ999" s="18" t="s">
        <v>8</v>
      </c>
      <c r="BK999" s="198">
        <f t="shared" si="59"/>
        <v>0</v>
      </c>
      <c r="BL999" s="18" t="s">
        <v>283</v>
      </c>
      <c r="BM999" s="197" t="s">
        <v>7246</v>
      </c>
    </row>
    <row r="1000" spans="1:65" s="2" customFormat="1" ht="16.5" customHeight="1">
      <c r="A1000" s="35"/>
      <c r="B1000" s="36"/>
      <c r="C1000" s="187" t="s">
        <v>1841</v>
      </c>
      <c r="D1000" s="187" t="s">
        <v>160</v>
      </c>
      <c r="E1000" s="188" t="s">
        <v>2231</v>
      </c>
      <c r="F1000" s="189" t="s">
        <v>1871</v>
      </c>
      <c r="G1000" s="190" t="s">
        <v>498</v>
      </c>
      <c r="H1000" s="191">
        <v>15</v>
      </c>
      <c r="I1000" s="192"/>
      <c r="J1000" s="191">
        <f t="shared" si="50"/>
        <v>0</v>
      </c>
      <c r="K1000" s="189" t="s">
        <v>1</v>
      </c>
      <c r="L1000" s="40"/>
      <c r="M1000" s="193" t="s">
        <v>1</v>
      </c>
      <c r="N1000" s="194" t="s">
        <v>41</v>
      </c>
      <c r="O1000" s="72"/>
      <c r="P1000" s="195">
        <f t="shared" si="51"/>
        <v>0</v>
      </c>
      <c r="Q1000" s="195">
        <v>0</v>
      </c>
      <c r="R1000" s="195">
        <f t="shared" si="52"/>
        <v>0</v>
      </c>
      <c r="S1000" s="195">
        <v>0</v>
      </c>
      <c r="T1000" s="196">
        <f t="shared" si="53"/>
        <v>0</v>
      </c>
      <c r="U1000" s="35"/>
      <c r="V1000" s="35"/>
      <c r="W1000" s="35"/>
      <c r="X1000" s="35"/>
      <c r="Y1000" s="35"/>
      <c r="Z1000" s="35"/>
      <c r="AA1000" s="35"/>
      <c r="AB1000" s="35"/>
      <c r="AC1000" s="35"/>
      <c r="AD1000" s="35"/>
      <c r="AE1000" s="35"/>
      <c r="AR1000" s="197" t="s">
        <v>283</v>
      </c>
      <c r="AT1000" s="197" t="s">
        <v>160</v>
      </c>
      <c r="AU1000" s="197" t="s">
        <v>85</v>
      </c>
      <c r="AY1000" s="18" t="s">
        <v>158</v>
      </c>
      <c r="BE1000" s="198">
        <f t="shared" si="54"/>
        <v>0</v>
      </c>
      <c r="BF1000" s="198">
        <f t="shared" si="55"/>
        <v>0</v>
      </c>
      <c r="BG1000" s="198">
        <f t="shared" si="56"/>
        <v>0</v>
      </c>
      <c r="BH1000" s="198">
        <f t="shared" si="57"/>
        <v>0</v>
      </c>
      <c r="BI1000" s="198">
        <f t="shared" si="58"/>
        <v>0</v>
      </c>
      <c r="BJ1000" s="18" t="s">
        <v>8</v>
      </c>
      <c r="BK1000" s="198">
        <f t="shared" si="59"/>
        <v>0</v>
      </c>
      <c r="BL1000" s="18" t="s">
        <v>283</v>
      </c>
      <c r="BM1000" s="197" t="s">
        <v>7247</v>
      </c>
    </row>
    <row r="1001" spans="1:65" s="2" customFormat="1" ht="16.5" customHeight="1">
      <c r="A1001" s="35"/>
      <c r="B1001" s="36"/>
      <c r="C1001" s="187" t="s">
        <v>1845</v>
      </c>
      <c r="D1001" s="187" t="s">
        <v>160</v>
      </c>
      <c r="E1001" s="188" t="s">
        <v>2234</v>
      </c>
      <c r="F1001" s="189" t="s">
        <v>1875</v>
      </c>
      <c r="G1001" s="190" t="s">
        <v>498</v>
      </c>
      <c r="H1001" s="191">
        <v>10</v>
      </c>
      <c r="I1001" s="192"/>
      <c r="J1001" s="191">
        <f t="shared" si="50"/>
        <v>0</v>
      </c>
      <c r="K1001" s="189" t="s">
        <v>1</v>
      </c>
      <c r="L1001" s="40"/>
      <c r="M1001" s="193" t="s">
        <v>1</v>
      </c>
      <c r="N1001" s="194" t="s">
        <v>41</v>
      </c>
      <c r="O1001" s="72"/>
      <c r="P1001" s="195">
        <f t="shared" si="51"/>
        <v>0</v>
      </c>
      <c r="Q1001" s="195">
        <v>0</v>
      </c>
      <c r="R1001" s="195">
        <f t="shared" si="52"/>
        <v>0</v>
      </c>
      <c r="S1001" s="195">
        <v>0</v>
      </c>
      <c r="T1001" s="196">
        <f t="shared" si="53"/>
        <v>0</v>
      </c>
      <c r="U1001" s="35"/>
      <c r="V1001" s="35"/>
      <c r="W1001" s="35"/>
      <c r="X1001" s="35"/>
      <c r="Y1001" s="35"/>
      <c r="Z1001" s="35"/>
      <c r="AA1001" s="35"/>
      <c r="AB1001" s="35"/>
      <c r="AC1001" s="35"/>
      <c r="AD1001" s="35"/>
      <c r="AE1001" s="35"/>
      <c r="AR1001" s="197" t="s">
        <v>283</v>
      </c>
      <c r="AT1001" s="197" t="s">
        <v>160</v>
      </c>
      <c r="AU1001" s="197" t="s">
        <v>85</v>
      </c>
      <c r="AY1001" s="18" t="s">
        <v>158</v>
      </c>
      <c r="BE1001" s="198">
        <f t="shared" si="54"/>
        <v>0</v>
      </c>
      <c r="BF1001" s="198">
        <f t="shared" si="55"/>
        <v>0</v>
      </c>
      <c r="BG1001" s="198">
        <f t="shared" si="56"/>
        <v>0</v>
      </c>
      <c r="BH1001" s="198">
        <f t="shared" si="57"/>
        <v>0</v>
      </c>
      <c r="BI1001" s="198">
        <f t="shared" si="58"/>
        <v>0</v>
      </c>
      <c r="BJ1001" s="18" t="s">
        <v>8</v>
      </c>
      <c r="BK1001" s="198">
        <f t="shared" si="59"/>
        <v>0</v>
      </c>
      <c r="BL1001" s="18" t="s">
        <v>283</v>
      </c>
      <c r="BM1001" s="197" t="s">
        <v>7248</v>
      </c>
    </row>
    <row r="1002" spans="1:65" s="2" customFormat="1" ht="16.5" customHeight="1">
      <c r="A1002" s="35"/>
      <c r="B1002" s="36"/>
      <c r="C1002" s="187" t="s">
        <v>1849</v>
      </c>
      <c r="D1002" s="187" t="s">
        <v>160</v>
      </c>
      <c r="E1002" s="188" t="s">
        <v>2237</v>
      </c>
      <c r="F1002" s="189" t="s">
        <v>1879</v>
      </c>
      <c r="G1002" s="190" t="s">
        <v>498</v>
      </c>
      <c r="H1002" s="191">
        <v>7</v>
      </c>
      <c r="I1002" s="192"/>
      <c r="J1002" s="191">
        <f t="shared" si="50"/>
        <v>0</v>
      </c>
      <c r="K1002" s="189" t="s">
        <v>1</v>
      </c>
      <c r="L1002" s="40"/>
      <c r="M1002" s="193" t="s">
        <v>1</v>
      </c>
      <c r="N1002" s="194" t="s">
        <v>41</v>
      </c>
      <c r="O1002" s="72"/>
      <c r="P1002" s="195">
        <f t="shared" si="51"/>
        <v>0</v>
      </c>
      <c r="Q1002" s="195">
        <v>0</v>
      </c>
      <c r="R1002" s="195">
        <f t="shared" si="52"/>
        <v>0</v>
      </c>
      <c r="S1002" s="195">
        <v>0</v>
      </c>
      <c r="T1002" s="196">
        <f t="shared" si="53"/>
        <v>0</v>
      </c>
      <c r="U1002" s="35"/>
      <c r="V1002" s="35"/>
      <c r="W1002" s="35"/>
      <c r="X1002" s="35"/>
      <c r="Y1002" s="35"/>
      <c r="Z1002" s="35"/>
      <c r="AA1002" s="35"/>
      <c r="AB1002" s="35"/>
      <c r="AC1002" s="35"/>
      <c r="AD1002" s="35"/>
      <c r="AE1002" s="35"/>
      <c r="AR1002" s="197" t="s">
        <v>283</v>
      </c>
      <c r="AT1002" s="197" t="s">
        <v>160</v>
      </c>
      <c r="AU1002" s="197" t="s">
        <v>85</v>
      </c>
      <c r="AY1002" s="18" t="s">
        <v>158</v>
      </c>
      <c r="BE1002" s="198">
        <f t="shared" si="54"/>
        <v>0</v>
      </c>
      <c r="BF1002" s="198">
        <f t="shared" si="55"/>
        <v>0</v>
      </c>
      <c r="BG1002" s="198">
        <f t="shared" si="56"/>
        <v>0</v>
      </c>
      <c r="BH1002" s="198">
        <f t="shared" si="57"/>
        <v>0</v>
      </c>
      <c r="BI1002" s="198">
        <f t="shared" si="58"/>
        <v>0</v>
      </c>
      <c r="BJ1002" s="18" t="s">
        <v>8</v>
      </c>
      <c r="BK1002" s="198">
        <f t="shared" si="59"/>
        <v>0</v>
      </c>
      <c r="BL1002" s="18" t="s">
        <v>283</v>
      </c>
      <c r="BM1002" s="197" t="s">
        <v>7249</v>
      </c>
    </row>
    <row r="1003" spans="1:65" s="2" customFormat="1" ht="16.5" customHeight="1">
      <c r="A1003" s="35"/>
      <c r="B1003" s="36"/>
      <c r="C1003" s="187" t="s">
        <v>1853</v>
      </c>
      <c r="D1003" s="187" t="s">
        <v>160</v>
      </c>
      <c r="E1003" s="188" t="s">
        <v>2240</v>
      </c>
      <c r="F1003" s="189" t="s">
        <v>1883</v>
      </c>
      <c r="G1003" s="190" t="s">
        <v>498</v>
      </c>
      <c r="H1003" s="191">
        <v>10</v>
      </c>
      <c r="I1003" s="192"/>
      <c r="J1003" s="191">
        <f t="shared" si="50"/>
        <v>0</v>
      </c>
      <c r="K1003" s="189" t="s">
        <v>1</v>
      </c>
      <c r="L1003" s="40"/>
      <c r="M1003" s="193" t="s">
        <v>1</v>
      </c>
      <c r="N1003" s="194" t="s">
        <v>41</v>
      </c>
      <c r="O1003" s="72"/>
      <c r="P1003" s="195">
        <f t="shared" si="51"/>
        <v>0</v>
      </c>
      <c r="Q1003" s="195">
        <v>0</v>
      </c>
      <c r="R1003" s="195">
        <f t="shared" si="52"/>
        <v>0</v>
      </c>
      <c r="S1003" s="195">
        <v>0</v>
      </c>
      <c r="T1003" s="196">
        <f t="shared" si="53"/>
        <v>0</v>
      </c>
      <c r="U1003" s="35"/>
      <c r="V1003" s="35"/>
      <c r="W1003" s="35"/>
      <c r="X1003" s="35"/>
      <c r="Y1003" s="35"/>
      <c r="Z1003" s="35"/>
      <c r="AA1003" s="35"/>
      <c r="AB1003" s="35"/>
      <c r="AC1003" s="35"/>
      <c r="AD1003" s="35"/>
      <c r="AE1003" s="35"/>
      <c r="AR1003" s="197" t="s">
        <v>283</v>
      </c>
      <c r="AT1003" s="197" t="s">
        <v>160</v>
      </c>
      <c r="AU1003" s="197" t="s">
        <v>85</v>
      </c>
      <c r="AY1003" s="18" t="s">
        <v>158</v>
      </c>
      <c r="BE1003" s="198">
        <f t="shared" si="54"/>
        <v>0</v>
      </c>
      <c r="BF1003" s="198">
        <f t="shared" si="55"/>
        <v>0</v>
      </c>
      <c r="BG1003" s="198">
        <f t="shared" si="56"/>
        <v>0</v>
      </c>
      <c r="BH1003" s="198">
        <f t="shared" si="57"/>
        <v>0</v>
      </c>
      <c r="BI1003" s="198">
        <f t="shared" si="58"/>
        <v>0</v>
      </c>
      <c r="BJ1003" s="18" t="s">
        <v>8</v>
      </c>
      <c r="BK1003" s="198">
        <f t="shared" si="59"/>
        <v>0</v>
      </c>
      <c r="BL1003" s="18" t="s">
        <v>283</v>
      </c>
      <c r="BM1003" s="197" t="s">
        <v>7250</v>
      </c>
    </row>
    <row r="1004" spans="1:65" s="2" customFormat="1" ht="16.5" customHeight="1">
      <c r="A1004" s="35"/>
      <c r="B1004" s="36"/>
      <c r="C1004" s="187" t="s">
        <v>1857</v>
      </c>
      <c r="D1004" s="187" t="s">
        <v>160</v>
      </c>
      <c r="E1004" s="188" t="s">
        <v>7251</v>
      </c>
      <c r="F1004" s="189" t="s">
        <v>5737</v>
      </c>
      <c r="G1004" s="190" t="s">
        <v>498</v>
      </c>
      <c r="H1004" s="191">
        <v>100</v>
      </c>
      <c r="I1004" s="192"/>
      <c r="J1004" s="191">
        <f t="shared" si="50"/>
        <v>0</v>
      </c>
      <c r="K1004" s="189" t="s">
        <v>1</v>
      </c>
      <c r="L1004" s="40"/>
      <c r="M1004" s="193" t="s">
        <v>1</v>
      </c>
      <c r="N1004" s="194" t="s">
        <v>41</v>
      </c>
      <c r="O1004" s="72"/>
      <c r="P1004" s="195">
        <f t="shared" si="51"/>
        <v>0</v>
      </c>
      <c r="Q1004" s="195">
        <v>0</v>
      </c>
      <c r="R1004" s="195">
        <f t="shared" si="52"/>
        <v>0</v>
      </c>
      <c r="S1004" s="195">
        <v>0</v>
      </c>
      <c r="T1004" s="196">
        <f t="shared" si="53"/>
        <v>0</v>
      </c>
      <c r="U1004" s="35"/>
      <c r="V1004" s="35"/>
      <c r="W1004" s="35"/>
      <c r="X1004" s="35"/>
      <c r="Y1004" s="35"/>
      <c r="Z1004" s="35"/>
      <c r="AA1004" s="35"/>
      <c r="AB1004" s="35"/>
      <c r="AC1004" s="35"/>
      <c r="AD1004" s="35"/>
      <c r="AE1004" s="35"/>
      <c r="AR1004" s="197" t="s">
        <v>283</v>
      </c>
      <c r="AT1004" s="197" t="s">
        <v>160</v>
      </c>
      <c r="AU1004" s="197" t="s">
        <v>85</v>
      </c>
      <c r="AY1004" s="18" t="s">
        <v>158</v>
      </c>
      <c r="BE1004" s="198">
        <f t="shared" si="54"/>
        <v>0</v>
      </c>
      <c r="BF1004" s="198">
        <f t="shared" si="55"/>
        <v>0</v>
      </c>
      <c r="BG1004" s="198">
        <f t="shared" si="56"/>
        <v>0</v>
      </c>
      <c r="BH1004" s="198">
        <f t="shared" si="57"/>
        <v>0</v>
      </c>
      <c r="BI1004" s="198">
        <f t="shared" si="58"/>
        <v>0</v>
      </c>
      <c r="BJ1004" s="18" t="s">
        <v>8</v>
      </c>
      <c r="BK1004" s="198">
        <f t="shared" si="59"/>
        <v>0</v>
      </c>
      <c r="BL1004" s="18" t="s">
        <v>283</v>
      </c>
      <c r="BM1004" s="197" t="s">
        <v>7252</v>
      </c>
    </row>
    <row r="1005" spans="1:65" s="2" customFormat="1" ht="16.5" customHeight="1">
      <c r="A1005" s="35"/>
      <c r="B1005" s="36"/>
      <c r="C1005" s="187" t="s">
        <v>1861</v>
      </c>
      <c r="D1005" s="187" t="s">
        <v>160</v>
      </c>
      <c r="E1005" s="188" t="s">
        <v>7253</v>
      </c>
      <c r="F1005" s="189" t="s">
        <v>5740</v>
      </c>
      <c r="G1005" s="190" t="s">
        <v>498</v>
      </c>
      <c r="H1005" s="191">
        <v>1</v>
      </c>
      <c r="I1005" s="192"/>
      <c r="J1005" s="191">
        <f t="shared" si="50"/>
        <v>0</v>
      </c>
      <c r="K1005" s="189" t="s">
        <v>1</v>
      </c>
      <c r="L1005" s="40"/>
      <c r="M1005" s="193" t="s">
        <v>1</v>
      </c>
      <c r="N1005" s="194" t="s">
        <v>41</v>
      </c>
      <c r="O1005" s="72"/>
      <c r="P1005" s="195">
        <f t="shared" si="51"/>
        <v>0</v>
      </c>
      <c r="Q1005" s="195">
        <v>0</v>
      </c>
      <c r="R1005" s="195">
        <f t="shared" si="52"/>
        <v>0</v>
      </c>
      <c r="S1005" s="195">
        <v>0</v>
      </c>
      <c r="T1005" s="196">
        <f t="shared" si="53"/>
        <v>0</v>
      </c>
      <c r="U1005" s="35"/>
      <c r="V1005" s="35"/>
      <c r="W1005" s="35"/>
      <c r="X1005" s="35"/>
      <c r="Y1005" s="35"/>
      <c r="Z1005" s="35"/>
      <c r="AA1005" s="35"/>
      <c r="AB1005" s="35"/>
      <c r="AC1005" s="35"/>
      <c r="AD1005" s="35"/>
      <c r="AE1005" s="35"/>
      <c r="AR1005" s="197" t="s">
        <v>283</v>
      </c>
      <c r="AT1005" s="197" t="s">
        <v>160</v>
      </c>
      <c r="AU1005" s="197" t="s">
        <v>85</v>
      </c>
      <c r="AY1005" s="18" t="s">
        <v>158</v>
      </c>
      <c r="BE1005" s="198">
        <f t="shared" si="54"/>
        <v>0</v>
      </c>
      <c r="BF1005" s="198">
        <f t="shared" si="55"/>
        <v>0</v>
      </c>
      <c r="BG1005" s="198">
        <f t="shared" si="56"/>
        <v>0</v>
      </c>
      <c r="BH1005" s="198">
        <f t="shared" si="57"/>
        <v>0</v>
      </c>
      <c r="BI1005" s="198">
        <f t="shared" si="58"/>
        <v>0</v>
      </c>
      <c r="BJ1005" s="18" t="s">
        <v>8</v>
      </c>
      <c r="BK1005" s="198">
        <f t="shared" si="59"/>
        <v>0</v>
      </c>
      <c r="BL1005" s="18" t="s">
        <v>283</v>
      </c>
      <c r="BM1005" s="197" t="s">
        <v>7254</v>
      </c>
    </row>
    <row r="1006" spans="1:65" s="2" customFormat="1" ht="16.5" customHeight="1">
      <c r="A1006" s="35"/>
      <c r="B1006" s="36"/>
      <c r="C1006" s="187" t="s">
        <v>1865</v>
      </c>
      <c r="D1006" s="187" t="s">
        <v>160</v>
      </c>
      <c r="E1006" s="188" t="s">
        <v>7255</v>
      </c>
      <c r="F1006" s="189" t="s">
        <v>1917</v>
      </c>
      <c r="G1006" s="190" t="s">
        <v>498</v>
      </c>
      <c r="H1006" s="191">
        <v>8</v>
      </c>
      <c r="I1006" s="192"/>
      <c r="J1006" s="191">
        <f t="shared" si="50"/>
        <v>0</v>
      </c>
      <c r="K1006" s="189" t="s">
        <v>1</v>
      </c>
      <c r="L1006" s="40"/>
      <c r="M1006" s="193" t="s">
        <v>1</v>
      </c>
      <c r="N1006" s="194" t="s">
        <v>41</v>
      </c>
      <c r="O1006" s="72"/>
      <c r="P1006" s="195">
        <f t="shared" si="51"/>
        <v>0</v>
      </c>
      <c r="Q1006" s="195">
        <v>0</v>
      </c>
      <c r="R1006" s="195">
        <f t="shared" si="52"/>
        <v>0</v>
      </c>
      <c r="S1006" s="195">
        <v>0</v>
      </c>
      <c r="T1006" s="196">
        <f t="shared" si="53"/>
        <v>0</v>
      </c>
      <c r="U1006" s="35"/>
      <c r="V1006" s="35"/>
      <c r="W1006" s="35"/>
      <c r="X1006" s="35"/>
      <c r="Y1006" s="35"/>
      <c r="Z1006" s="35"/>
      <c r="AA1006" s="35"/>
      <c r="AB1006" s="35"/>
      <c r="AC1006" s="35"/>
      <c r="AD1006" s="35"/>
      <c r="AE1006" s="35"/>
      <c r="AR1006" s="197" t="s">
        <v>283</v>
      </c>
      <c r="AT1006" s="197" t="s">
        <v>160</v>
      </c>
      <c r="AU1006" s="197" t="s">
        <v>85</v>
      </c>
      <c r="AY1006" s="18" t="s">
        <v>158</v>
      </c>
      <c r="BE1006" s="198">
        <f t="shared" si="54"/>
        <v>0</v>
      </c>
      <c r="BF1006" s="198">
        <f t="shared" si="55"/>
        <v>0</v>
      </c>
      <c r="BG1006" s="198">
        <f t="shared" si="56"/>
        <v>0</v>
      </c>
      <c r="BH1006" s="198">
        <f t="shared" si="57"/>
        <v>0</v>
      </c>
      <c r="BI1006" s="198">
        <f t="shared" si="58"/>
        <v>0</v>
      </c>
      <c r="BJ1006" s="18" t="s">
        <v>8</v>
      </c>
      <c r="BK1006" s="198">
        <f t="shared" si="59"/>
        <v>0</v>
      </c>
      <c r="BL1006" s="18" t="s">
        <v>283</v>
      </c>
      <c r="BM1006" s="197" t="s">
        <v>7256</v>
      </c>
    </row>
    <row r="1007" spans="1:65" s="2" customFormat="1" ht="16.5" customHeight="1">
      <c r="A1007" s="35"/>
      <c r="B1007" s="36"/>
      <c r="C1007" s="187" t="s">
        <v>1869</v>
      </c>
      <c r="D1007" s="187" t="s">
        <v>160</v>
      </c>
      <c r="E1007" s="188" t="s">
        <v>7257</v>
      </c>
      <c r="F1007" s="189" t="s">
        <v>1921</v>
      </c>
      <c r="G1007" s="190" t="s">
        <v>498</v>
      </c>
      <c r="H1007" s="191">
        <v>4</v>
      </c>
      <c r="I1007" s="192"/>
      <c r="J1007" s="191">
        <f t="shared" si="50"/>
        <v>0</v>
      </c>
      <c r="K1007" s="189" t="s">
        <v>1</v>
      </c>
      <c r="L1007" s="40"/>
      <c r="M1007" s="193" t="s">
        <v>1</v>
      </c>
      <c r="N1007" s="194" t="s">
        <v>41</v>
      </c>
      <c r="O1007" s="72"/>
      <c r="P1007" s="195">
        <f t="shared" si="51"/>
        <v>0</v>
      </c>
      <c r="Q1007" s="195">
        <v>0</v>
      </c>
      <c r="R1007" s="195">
        <f t="shared" si="52"/>
        <v>0</v>
      </c>
      <c r="S1007" s="195">
        <v>0</v>
      </c>
      <c r="T1007" s="196">
        <f t="shared" si="53"/>
        <v>0</v>
      </c>
      <c r="U1007" s="35"/>
      <c r="V1007" s="35"/>
      <c r="W1007" s="35"/>
      <c r="X1007" s="35"/>
      <c r="Y1007" s="35"/>
      <c r="Z1007" s="35"/>
      <c r="AA1007" s="35"/>
      <c r="AB1007" s="35"/>
      <c r="AC1007" s="35"/>
      <c r="AD1007" s="35"/>
      <c r="AE1007" s="35"/>
      <c r="AR1007" s="197" t="s">
        <v>283</v>
      </c>
      <c r="AT1007" s="197" t="s">
        <v>160</v>
      </c>
      <c r="AU1007" s="197" t="s">
        <v>85</v>
      </c>
      <c r="AY1007" s="18" t="s">
        <v>158</v>
      </c>
      <c r="BE1007" s="198">
        <f t="shared" si="54"/>
        <v>0</v>
      </c>
      <c r="BF1007" s="198">
        <f t="shared" si="55"/>
        <v>0</v>
      </c>
      <c r="BG1007" s="198">
        <f t="shared" si="56"/>
        <v>0</v>
      </c>
      <c r="BH1007" s="198">
        <f t="shared" si="57"/>
        <v>0</v>
      </c>
      <c r="BI1007" s="198">
        <f t="shared" si="58"/>
        <v>0</v>
      </c>
      <c r="BJ1007" s="18" t="s">
        <v>8</v>
      </c>
      <c r="BK1007" s="198">
        <f t="shared" si="59"/>
        <v>0</v>
      </c>
      <c r="BL1007" s="18" t="s">
        <v>283</v>
      </c>
      <c r="BM1007" s="197" t="s">
        <v>7258</v>
      </c>
    </row>
    <row r="1008" spans="1:65" s="2" customFormat="1" ht="16.5" customHeight="1">
      <c r="A1008" s="35"/>
      <c r="B1008" s="36"/>
      <c r="C1008" s="187" t="s">
        <v>1873</v>
      </c>
      <c r="D1008" s="187" t="s">
        <v>160</v>
      </c>
      <c r="E1008" s="188" t="s">
        <v>7259</v>
      </c>
      <c r="F1008" s="189" t="s">
        <v>1925</v>
      </c>
      <c r="G1008" s="190" t="s">
        <v>498</v>
      </c>
      <c r="H1008" s="191">
        <v>6</v>
      </c>
      <c r="I1008" s="192"/>
      <c r="J1008" s="191">
        <f t="shared" si="50"/>
        <v>0</v>
      </c>
      <c r="K1008" s="189" t="s">
        <v>1</v>
      </c>
      <c r="L1008" s="40"/>
      <c r="M1008" s="193" t="s">
        <v>1</v>
      </c>
      <c r="N1008" s="194" t="s">
        <v>41</v>
      </c>
      <c r="O1008" s="72"/>
      <c r="P1008" s="195">
        <f t="shared" si="51"/>
        <v>0</v>
      </c>
      <c r="Q1008" s="195">
        <v>0</v>
      </c>
      <c r="R1008" s="195">
        <f t="shared" si="52"/>
        <v>0</v>
      </c>
      <c r="S1008" s="195">
        <v>0</v>
      </c>
      <c r="T1008" s="196">
        <f t="shared" si="53"/>
        <v>0</v>
      </c>
      <c r="U1008" s="35"/>
      <c r="V1008" s="35"/>
      <c r="W1008" s="35"/>
      <c r="X1008" s="35"/>
      <c r="Y1008" s="35"/>
      <c r="Z1008" s="35"/>
      <c r="AA1008" s="35"/>
      <c r="AB1008" s="35"/>
      <c r="AC1008" s="35"/>
      <c r="AD1008" s="35"/>
      <c r="AE1008" s="35"/>
      <c r="AR1008" s="197" t="s">
        <v>283</v>
      </c>
      <c r="AT1008" s="197" t="s">
        <v>160</v>
      </c>
      <c r="AU1008" s="197" t="s">
        <v>85</v>
      </c>
      <c r="AY1008" s="18" t="s">
        <v>158</v>
      </c>
      <c r="BE1008" s="198">
        <f t="shared" si="54"/>
        <v>0</v>
      </c>
      <c r="BF1008" s="198">
        <f t="shared" si="55"/>
        <v>0</v>
      </c>
      <c r="BG1008" s="198">
        <f t="shared" si="56"/>
        <v>0</v>
      </c>
      <c r="BH1008" s="198">
        <f t="shared" si="57"/>
        <v>0</v>
      </c>
      <c r="BI1008" s="198">
        <f t="shared" si="58"/>
        <v>0</v>
      </c>
      <c r="BJ1008" s="18" t="s">
        <v>8</v>
      </c>
      <c r="BK1008" s="198">
        <f t="shared" si="59"/>
        <v>0</v>
      </c>
      <c r="BL1008" s="18" t="s">
        <v>283</v>
      </c>
      <c r="BM1008" s="197" t="s">
        <v>7260</v>
      </c>
    </row>
    <row r="1009" spans="1:65" s="2" customFormat="1" ht="16.5" customHeight="1">
      <c r="A1009" s="35"/>
      <c r="B1009" s="36"/>
      <c r="C1009" s="187" t="s">
        <v>1877</v>
      </c>
      <c r="D1009" s="187" t="s">
        <v>160</v>
      </c>
      <c r="E1009" s="188" t="s">
        <v>7261</v>
      </c>
      <c r="F1009" s="189" t="s">
        <v>1929</v>
      </c>
      <c r="G1009" s="190" t="s">
        <v>498</v>
      </c>
      <c r="H1009" s="191">
        <v>2</v>
      </c>
      <c r="I1009" s="192"/>
      <c r="J1009" s="191">
        <f t="shared" si="50"/>
        <v>0</v>
      </c>
      <c r="K1009" s="189" t="s">
        <v>1</v>
      </c>
      <c r="L1009" s="40"/>
      <c r="M1009" s="193" t="s">
        <v>1</v>
      </c>
      <c r="N1009" s="194" t="s">
        <v>41</v>
      </c>
      <c r="O1009" s="72"/>
      <c r="P1009" s="195">
        <f t="shared" si="51"/>
        <v>0</v>
      </c>
      <c r="Q1009" s="195">
        <v>0</v>
      </c>
      <c r="R1009" s="195">
        <f t="shared" si="52"/>
        <v>0</v>
      </c>
      <c r="S1009" s="195">
        <v>0</v>
      </c>
      <c r="T1009" s="196">
        <f t="shared" si="53"/>
        <v>0</v>
      </c>
      <c r="U1009" s="35"/>
      <c r="V1009" s="35"/>
      <c r="W1009" s="35"/>
      <c r="X1009" s="35"/>
      <c r="Y1009" s="35"/>
      <c r="Z1009" s="35"/>
      <c r="AA1009" s="35"/>
      <c r="AB1009" s="35"/>
      <c r="AC1009" s="35"/>
      <c r="AD1009" s="35"/>
      <c r="AE1009" s="35"/>
      <c r="AR1009" s="197" t="s">
        <v>283</v>
      </c>
      <c r="AT1009" s="197" t="s">
        <v>160</v>
      </c>
      <c r="AU1009" s="197" t="s">
        <v>85</v>
      </c>
      <c r="AY1009" s="18" t="s">
        <v>158</v>
      </c>
      <c r="BE1009" s="198">
        <f t="shared" si="54"/>
        <v>0</v>
      </c>
      <c r="BF1009" s="198">
        <f t="shared" si="55"/>
        <v>0</v>
      </c>
      <c r="BG1009" s="198">
        <f t="shared" si="56"/>
        <v>0</v>
      </c>
      <c r="BH1009" s="198">
        <f t="shared" si="57"/>
        <v>0</v>
      </c>
      <c r="BI1009" s="198">
        <f t="shared" si="58"/>
        <v>0</v>
      </c>
      <c r="BJ1009" s="18" t="s">
        <v>8</v>
      </c>
      <c r="BK1009" s="198">
        <f t="shared" si="59"/>
        <v>0</v>
      </c>
      <c r="BL1009" s="18" t="s">
        <v>283</v>
      </c>
      <c r="BM1009" s="197" t="s">
        <v>7262</v>
      </c>
    </row>
    <row r="1010" spans="1:65" s="2" customFormat="1" ht="16.5" customHeight="1">
      <c r="A1010" s="35"/>
      <c r="B1010" s="36"/>
      <c r="C1010" s="187" t="s">
        <v>1881</v>
      </c>
      <c r="D1010" s="187" t="s">
        <v>160</v>
      </c>
      <c r="E1010" s="188" t="s">
        <v>7263</v>
      </c>
      <c r="F1010" s="189" t="s">
        <v>1933</v>
      </c>
      <c r="G1010" s="190" t="s">
        <v>498</v>
      </c>
      <c r="H1010" s="191">
        <v>39</v>
      </c>
      <c r="I1010" s="192"/>
      <c r="J1010" s="191">
        <f t="shared" si="50"/>
        <v>0</v>
      </c>
      <c r="K1010" s="189" t="s">
        <v>1</v>
      </c>
      <c r="L1010" s="40"/>
      <c r="M1010" s="193" t="s">
        <v>1</v>
      </c>
      <c r="N1010" s="194" t="s">
        <v>41</v>
      </c>
      <c r="O1010" s="72"/>
      <c r="P1010" s="195">
        <f t="shared" si="51"/>
        <v>0</v>
      </c>
      <c r="Q1010" s="195">
        <v>0</v>
      </c>
      <c r="R1010" s="195">
        <f t="shared" si="52"/>
        <v>0</v>
      </c>
      <c r="S1010" s="195">
        <v>0</v>
      </c>
      <c r="T1010" s="196">
        <f t="shared" si="53"/>
        <v>0</v>
      </c>
      <c r="U1010" s="35"/>
      <c r="V1010" s="35"/>
      <c r="W1010" s="35"/>
      <c r="X1010" s="35"/>
      <c r="Y1010" s="35"/>
      <c r="Z1010" s="35"/>
      <c r="AA1010" s="35"/>
      <c r="AB1010" s="35"/>
      <c r="AC1010" s="35"/>
      <c r="AD1010" s="35"/>
      <c r="AE1010" s="35"/>
      <c r="AR1010" s="197" t="s">
        <v>283</v>
      </c>
      <c r="AT1010" s="197" t="s">
        <v>160</v>
      </c>
      <c r="AU1010" s="197" t="s">
        <v>85</v>
      </c>
      <c r="AY1010" s="18" t="s">
        <v>158</v>
      </c>
      <c r="BE1010" s="198">
        <f t="shared" si="54"/>
        <v>0</v>
      </c>
      <c r="BF1010" s="198">
        <f t="shared" si="55"/>
        <v>0</v>
      </c>
      <c r="BG1010" s="198">
        <f t="shared" si="56"/>
        <v>0</v>
      </c>
      <c r="BH1010" s="198">
        <f t="shared" si="57"/>
        <v>0</v>
      </c>
      <c r="BI1010" s="198">
        <f t="shared" si="58"/>
        <v>0</v>
      </c>
      <c r="BJ1010" s="18" t="s">
        <v>8</v>
      </c>
      <c r="BK1010" s="198">
        <f t="shared" si="59"/>
        <v>0</v>
      </c>
      <c r="BL1010" s="18" t="s">
        <v>283</v>
      </c>
      <c r="BM1010" s="197" t="s">
        <v>7264</v>
      </c>
    </row>
    <row r="1011" spans="1:65" s="2" customFormat="1" ht="16.5" customHeight="1">
      <c r="A1011" s="35"/>
      <c r="B1011" s="36"/>
      <c r="C1011" s="187" t="s">
        <v>1885</v>
      </c>
      <c r="D1011" s="187" t="s">
        <v>160</v>
      </c>
      <c r="E1011" s="188" t="s">
        <v>2281</v>
      </c>
      <c r="F1011" s="189" t="s">
        <v>1961</v>
      </c>
      <c r="G1011" s="190" t="s">
        <v>498</v>
      </c>
      <c r="H1011" s="191">
        <v>7</v>
      </c>
      <c r="I1011" s="192"/>
      <c r="J1011" s="191">
        <f t="shared" si="50"/>
        <v>0</v>
      </c>
      <c r="K1011" s="189" t="s">
        <v>1</v>
      </c>
      <c r="L1011" s="40"/>
      <c r="M1011" s="193" t="s">
        <v>1</v>
      </c>
      <c r="N1011" s="194" t="s">
        <v>41</v>
      </c>
      <c r="O1011" s="72"/>
      <c r="P1011" s="195">
        <f t="shared" si="51"/>
        <v>0</v>
      </c>
      <c r="Q1011" s="195">
        <v>0</v>
      </c>
      <c r="R1011" s="195">
        <f t="shared" si="52"/>
        <v>0</v>
      </c>
      <c r="S1011" s="195">
        <v>0</v>
      </c>
      <c r="T1011" s="196">
        <f t="shared" si="53"/>
        <v>0</v>
      </c>
      <c r="U1011" s="35"/>
      <c r="V1011" s="35"/>
      <c r="W1011" s="35"/>
      <c r="X1011" s="35"/>
      <c r="Y1011" s="35"/>
      <c r="Z1011" s="35"/>
      <c r="AA1011" s="35"/>
      <c r="AB1011" s="35"/>
      <c r="AC1011" s="35"/>
      <c r="AD1011" s="35"/>
      <c r="AE1011" s="35"/>
      <c r="AR1011" s="197" t="s">
        <v>283</v>
      </c>
      <c r="AT1011" s="197" t="s">
        <v>160</v>
      </c>
      <c r="AU1011" s="197" t="s">
        <v>85</v>
      </c>
      <c r="AY1011" s="18" t="s">
        <v>158</v>
      </c>
      <c r="BE1011" s="198">
        <f t="shared" si="54"/>
        <v>0</v>
      </c>
      <c r="BF1011" s="198">
        <f t="shared" si="55"/>
        <v>0</v>
      </c>
      <c r="BG1011" s="198">
        <f t="shared" si="56"/>
        <v>0</v>
      </c>
      <c r="BH1011" s="198">
        <f t="shared" si="57"/>
        <v>0</v>
      </c>
      <c r="BI1011" s="198">
        <f t="shared" si="58"/>
        <v>0</v>
      </c>
      <c r="BJ1011" s="18" t="s">
        <v>8</v>
      </c>
      <c r="BK1011" s="198">
        <f t="shared" si="59"/>
        <v>0</v>
      </c>
      <c r="BL1011" s="18" t="s">
        <v>283</v>
      </c>
      <c r="BM1011" s="197" t="s">
        <v>7265</v>
      </c>
    </row>
    <row r="1012" spans="1:65" s="2" customFormat="1" ht="16.5" customHeight="1">
      <c r="A1012" s="35"/>
      <c r="B1012" s="36"/>
      <c r="C1012" s="187" t="s">
        <v>1889</v>
      </c>
      <c r="D1012" s="187" t="s">
        <v>160</v>
      </c>
      <c r="E1012" s="188" t="s">
        <v>2284</v>
      </c>
      <c r="F1012" s="189" t="s">
        <v>1965</v>
      </c>
      <c r="G1012" s="190" t="s">
        <v>498</v>
      </c>
      <c r="H1012" s="191">
        <v>2</v>
      </c>
      <c r="I1012" s="192"/>
      <c r="J1012" s="191">
        <f t="shared" si="50"/>
        <v>0</v>
      </c>
      <c r="K1012" s="189" t="s">
        <v>1</v>
      </c>
      <c r="L1012" s="40"/>
      <c r="M1012" s="193" t="s">
        <v>1</v>
      </c>
      <c r="N1012" s="194" t="s">
        <v>41</v>
      </c>
      <c r="O1012" s="72"/>
      <c r="P1012" s="195">
        <f t="shared" si="51"/>
        <v>0</v>
      </c>
      <c r="Q1012" s="195">
        <v>0</v>
      </c>
      <c r="R1012" s="195">
        <f t="shared" si="52"/>
        <v>0</v>
      </c>
      <c r="S1012" s="195">
        <v>0</v>
      </c>
      <c r="T1012" s="196">
        <f t="shared" si="53"/>
        <v>0</v>
      </c>
      <c r="U1012" s="35"/>
      <c r="V1012" s="35"/>
      <c r="W1012" s="35"/>
      <c r="X1012" s="35"/>
      <c r="Y1012" s="35"/>
      <c r="Z1012" s="35"/>
      <c r="AA1012" s="35"/>
      <c r="AB1012" s="35"/>
      <c r="AC1012" s="35"/>
      <c r="AD1012" s="35"/>
      <c r="AE1012" s="35"/>
      <c r="AR1012" s="197" t="s">
        <v>283</v>
      </c>
      <c r="AT1012" s="197" t="s">
        <v>160</v>
      </c>
      <c r="AU1012" s="197" t="s">
        <v>85</v>
      </c>
      <c r="AY1012" s="18" t="s">
        <v>158</v>
      </c>
      <c r="BE1012" s="198">
        <f t="shared" si="54"/>
        <v>0</v>
      </c>
      <c r="BF1012" s="198">
        <f t="shared" si="55"/>
        <v>0</v>
      </c>
      <c r="BG1012" s="198">
        <f t="shared" si="56"/>
        <v>0</v>
      </c>
      <c r="BH1012" s="198">
        <f t="shared" si="57"/>
        <v>0</v>
      </c>
      <c r="BI1012" s="198">
        <f t="shared" si="58"/>
        <v>0</v>
      </c>
      <c r="BJ1012" s="18" t="s">
        <v>8</v>
      </c>
      <c r="BK1012" s="198">
        <f t="shared" si="59"/>
        <v>0</v>
      </c>
      <c r="BL1012" s="18" t="s">
        <v>283</v>
      </c>
      <c r="BM1012" s="197" t="s">
        <v>7266</v>
      </c>
    </row>
    <row r="1013" spans="1:65" s="2" customFormat="1" ht="16.5" customHeight="1">
      <c r="A1013" s="35"/>
      <c r="B1013" s="36"/>
      <c r="C1013" s="187" t="s">
        <v>1893</v>
      </c>
      <c r="D1013" s="187" t="s">
        <v>160</v>
      </c>
      <c r="E1013" s="188" t="s">
        <v>2287</v>
      </c>
      <c r="F1013" s="189" t="s">
        <v>1969</v>
      </c>
      <c r="G1013" s="190" t="s">
        <v>498</v>
      </c>
      <c r="H1013" s="191">
        <v>4</v>
      </c>
      <c r="I1013" s="192"/>
      <c r="J1013" s="191">
        <f t="shared" si="50"/>
        <v>0</v>
      </c>
      <c r="K1013" s="189" t="s">
        <v>1</v>
      </c>
      <c r="L1013" s="40"/>
      <c r="M1013" s="193" t="s">
        <v>1</v>
      </c>
      <c r="N1013" s="194" t="s">
        <v>41</v>
      </c>
      <c r="O1013" s="72"/>
      <c r="P1013" s="195">
        <f t="shared" si="51"/>
        <v>0</v>
      </c>
      <c r="Q1013" s="195">
        <v>0</v>
      </c>
      <c r="R1013" s="195">
        <f t="shared" si="52"/>
        <v>0</v>
      </c>
      <c r="S1013" s="195">
        <v>0</v>
      </c>
      <c r="T1013" s="196">
        <f t="shared" si="53"/>
        <v>0</v>
      </c>
      <c r="U1013" s="35"/>
      <c r="V1013" s="35"/>
      <c r="W1013" s="35"/>
      <c r="X1013" s="35"/>
      <c r="Y1013" s="35"/>
      <c r="Z1013" s="35"/>
      <c r="AA1013" s="35"/>
      <c r="AB1013" s="35"/>
      <c r="AC1013" s="35"/>
      <c r="AD1013" s="35"/>
      <c r="AE1013" s="35"/>
      <c r="AR1013" s="197" t="s">
        <v>283</v>
      </c>
      <c r="AT1013" s="197" t="s">
        <v>160</v>
      </c>
      <c r="AU1013" s="197" t="s">
        <v>85</v>
      </c>
      <c r="AY1013" s="18" t="s">
        <v>158</v>
      </c>
      <c r="BE1013" s="198">
        <f t="shared" si="54"/>
        <v>0</v>
      </c>
      <c r="BF1013" s="198">
        <f t="shared" si="55"/>
        <v>0</v>
      </c>
      <c r="BG1013" s="198">
        <f t="shared" si="56"/>
        <v>0</v>
      </c>
      <c r="BH1013" s="198">
        <f t="shared" si="57"/>
        <v>0</v>
      </c>
      <c r="BI1013" s="198">
        <f t="shared" si="58"/>
        <v>0</v>
      </c>
      <c r="BJ1013" s="18" t="s">
        <v>8</v>
      </c>
      <c r="BK1013" s="198">
        <f t="shared" si="59"/>
        <v>0</v>
      </c>
      <c r="BL1013" s="18" t="s">
        <v>283</v>
      </c>
      <c r="BM1013" s="197" t="s">
        <v>7267</v>
      </c>
    </row>
    <row r="1014" spans="1:65" s="2" customFormat="1" ht="16.5" customHeight="1">
      <c r="A1014" s="35"/>
      <c r="B1014" s="36"/>
      <c r="C1014" s="187" t="s">
        <v>1895</v>
      </c>
      <c r="D1014" s="187" t="s">
        <v>160</v>
      </c>
      <c r="E1014" s="188" t="s">
        <v>2301</v>
      </c>
      <c r="F1014" s="189" t="s">
        <v>1985</v>
      </c>
      <c r="G1014" s="190" t="s">
        <v>498</v>
      </c>
      <c r="H1014" s="191">
        <v>5</v>
      </c>
      <c r="I1014" s="192"/>
      <c r="J1014" s="191">
        <f t="shared" ref="J1014:J1045" si="60">ROUND(I1014*H1014,0)</f>
        <v>0</v>
      </c>
      <c r="K1014" s="189" t="s">
        <v>1</v>
      </c>
      <c r="L1014" s="40"/>
      <c r="M1014" s="193" t="s">
        <v>1</v>
      </c>
      <c r="N1014" s="194" t="s">
        <v>41</v>
      </c>
      <c r="O1014" s="72"/>
      <c r="P1014" s="195">
        <f t="shared" ref="P1014:P1045" si="61">O1014*H1014</f>
        <v>0</v>
      </c>
      <c r="Q1014" s="195">
        <v>0</v>
      </c>
      <c r="R1014" s="195">
        <f t="shared" ref="R1014:R1045" si="62">Q1014*H1014</f>
        <v>0</v>
      </c>
      <c r="S1014" s="195">
        <v>0</v>
      </c>
      <c r="T1014" s="196">
        <f t="shared" ref="T1014:T1045" si="63">S1014*H1014</f>
        <v>0</v>
      </c>
      <c r="U1014" s="35"/>
      <c r="V1014" s="35"/>
      <c r="W1014" s="35"/>
      <c r="X1014" s="35"/>
      <c r="Y1014" s="35"/>
      <c r="Z1014" s="35"/>
      <c r="AA1014" s="35"/>
      <c r="AB1014" s="35"/>
      <c r="AC1014" s="35"/>
      <c r="AD1014" s="35"/>
      <c r="AE1014" s="35"/>
      <c r="AR1014" s="197" t="s">
        <v>283</v>
      </c>
      <c r="AT1014" s="197" t="s">
        <v>160</v>
      </c>
      <c r="AU1014" s="197" t="s">
        <v>85</v>
      </c>
      <c r="AY1014" s="18" t="s">
        <v>158</v>
      </c>
      <c r="BE1014" s="198">
        <f t="shared" ref="BE1014:BE1036" si="64">IF(N1014="základní",J1014,0)</f>
        <v>0</v>
      </c>
      <c r="BF1014" s="198">
        <f t="shared" ref="BF1014:BF1036" si="65">IF(N1014="snížená",J1014,0)</f>
        <v>0</v>
      </c>
      <c r="BG1014" s="198">
        <f t="shared" ref="BG1014:BG1036" si="66">IF(N1014="zákl. přenesená",J1014,0)</f>
        <v>0</v>
      </c>
      <c r="BH1014" s="198">
        <f t="shared" ref="BH1014:BH1036" si="67">IF(N1014="sníž. přenesená",J1014,0)</f>
        <v>0</v>
      </c>
      <c r="BI1014" s="198">
        <f t="shared" ref="BI1014:BI1036" si="68">IF(N1014="nulová",J1014,0)</f>
        <v>0</v>
      </c>
      <c r="BJ1014" s="18" t="s">
        <v>8</v>
      </c>
      <c r="BK1014" s="198">
        <f t="shared" ref="BK1014:BK1036" si="69">ROUND(I1014*H1014,0)</f>
        <v>0</v>
      </c>
      <c r="BL1014" s="18" t="s">
        <v>283</v>
      </c>
      <c r="BM1014" s="197" t="s">
        <v>7268</v>
      </c>
    </row>
    <row r="1015" spans="1:65" s="2" customFormat="1" ht="16.5" customHeight="1">
      <c r="A1015" s="35"/>
      <c r="B1015" s="36"/>
      <c r="C1015" s="187" t="s">
        <v>1899</v>
      </c>
      <c r="D1015" s="187" t="s">
        <v>160</v>
      </c>
      <c r="E1015" s="188" t="s">
        <v>2304</v>
      </c>
      <c r="F1015" s="189" t="s">
        <v>1989</v>
      </c>
      <c r="G1015" s="190" t="s">
        <v>498</v>
      </c>
      <c r="H1015" s="191">
        <v>2</v>
      </c>
      <c r="I1015" s="192"/>
      <c r="J1015" s="191">
        <f t="shared" si="60"/>
        <v>0</v>
      </c>
      <c r="K1015" s="189" t="s">
        <v>1</v>
      </c>
      <c r="L1015" s="40"/>
      <c r="M1015" s="193" t="s">
        <v>1</v>
      </c>
      <c r="N1015" s="194" t="s">
        <v>41</v>
      </c>
      <c r="O1015" s="72"/>
      <c r="P1015" s="195">
        <f t="shared" si="61"/>
        <v>0</v>
      </c>
      <c r="Q1015" s="195">
        <v>0</v>
      </c>
      <c r="R1015" s="195">
        <f t="shared" si="62"/>
        <v>0</v>
      </c>
      <c r="S1015" s="195">
        <v>0</v>
      </c>
      <c r="T1015" s="196">
        <f t="shared" si="63"/>
        <v>0</v>
      </c>
      <c r="U1015" s="35"/>
      <c r="V1015" s="35"/>
      <c r="W1015" s="35"/>
      <c r="X1015" s="35"/>
      <c r="Y1015" s="35"/>
      <c r="Z1015" s="35"/>
      <c r="AA1015" s="35"/>
      <c r="AB1015" s="35"/>
      <c r="AC1015" s="35"/>
      <c r="AD1015" s="35"/>
      <c r="AE1015" s="35"/>
      <c r="AR1015" s="197" t="s">
        <v>283</v>
      </c>
      <c r="AT1015" s="197" t="s">
        <v>160</v>
      </c>
      <c r="AU1015" s="197" t="s">
        <v>85</v>
      </c>
      <c r="AY1015" s="18" t="s">
        <v>158</v>
      </c>
      <c r="BE1015" s="198">
        <f t="shared" si="64"/>
        <v>0</v>
      </c>
      <c r="BF1015" s="198">
        <f t="shared" si="65"/>
        <v>0</v>
      </c>
      <c r="BG1015" s="198">
        <f t="shared" si="66"/>
        <v>0</v>
      </c>
      <c r="BH1015" s="198">
        <f t="shared" si="67"/>
        <v>0</v>
      </c>
      <c r="BI1015" s="198">
        <f t="shared" si="68"/>
        <v>0</v>
      </c>
      <c r="BJ1015" s="18" t="s">
        <v>8</v>
      </c>
      <c r="BK1015" s="198">
        <f t="shared" si="69"/>
        <v>0</v>
      </c>
      <c r="BL1015" s="18" t="s">
        <v>283</v>
      </c>
      <c r="BM1015" s="197" t="s">
        <v>7269</v>
      </c>
    </row>
    <row r="1016" spans="1:65" s="2" customFormat="1" ht="16.5" customHeight="1">
      <c r="A1016" s="35"/>
      <c r="B1016" s="36"/>
      <c r="C1016" s="187" t="s">
        <v>1903</v>
      </c>
      <c r="D1016" s="187" t="s">
        <v>160</v>
      </c>
      <c r="E1016" s="188" t="s">
        <v>7270</v>
      </c>
      <c r="F1016" s="189" t="s">
        <v>5761</v>
      </c>
      <c r="G1016" s="190" t="s">
        <v>498</v>
      </c>
      <c r="H1016" s="191">
        <v>1</v>
      </c>
      <c r="I1016" s="192"/>
      <c r="J1016" s="191">
        <f t="shared" si="60"/>
        <v>0</v>
      </c>
      <c r="K1016" s="189" t="s">
        <v>1</v>
      </c>
      <c r="L1016" s="40"/>
      <c r="M1016" s="193" t="s">
        <v>1</v>
      </c>
      <c r="N1016" s="194" t="s">
        <v>41</v>
      </c>
      <c r="O1016" s="72"/>
      <c r="P1016" s="195">
        <f t="shared" si="61"/>
        <v>0</v>
      </c>
      <c r="Q1016" s="195">
        <v>0</v>
      </c>
      <c r="R1016" s="195">
        <f t="shared" si="62"/>
        <v>0</v>
      </c>
      <c r="S1016" s="195">
        <v>0</v>
      </c>
      <c r="T1016" s="196">
        <f t="shared" si="63"/>
        <v>0</v>
      </c>
      <c r="U1016" s="35"/>
      <c r="V1016" s="35"/>
      <c r="W1016" s="35"/>
      <c r="X1016" s="35"/>
      <c r="Y1016" s="35"/>
      <c r="Z1016" s="35"/>
      <c r="AA1016" s="35"/>
      <c r="AB1016" s="35"/>
      <c r="AC1016" s="35"/>
      <c r="AD1016" s="35"/>
      <c r="AE1016" s="35"/>
      <c r="AR1016" s="197" t="s">
        <v>283</v>
      </c>
      <c r="AT1016" s="197" t="s">
        <v>160</v>
      </c>
      <c r="AU1016" s="197" t="s">
        <v>85</v>
      </c>
      <c r="AY1016" s="18" t="s">
        <v>158</v>
      </c>
      <c r="BE1016" s="198">
        <f t="shared" si="64"/>
        <v>0</v>
      </c>
      <c r="BF1016" s="198">
        <f t="shared" si="65"/>
        <v>0</v>
      </c>
      <c r="BG1016" s="198">
        <f t="shared" si="66"/>
        <v>0</v>
      </c>
      <c r="BH1016" s="198">
        <f t="shared" si="67"/>
        <v>0</v>
      </c>
      <c r="BI1016" s="198">
        <f t="shared" si="68"/>
        <v>0</v>
      </c>
      <c r="BJ1016" s="18" t="s">
        <v>8</v>
      </c>
      <c r="BK1016" s="198">
        <f t="shared" si="69"/>
        <v>0</v>
      </c>
      <c r="BL1016" s="18" t="s">
        <v>283</v>
      </c>
      <c r="BM1016" s="197" t="s">
        <v>7271</v>
      </c>
    </row>
    <row r="1017" spans="1:65" s="2" customFormat="1" ht="16.5" customHeight="1">
      <c r="A1017" s="35"/>
      <c r="B1017" s="36"/>
      <c r="C1017" s="187" t="s">
        <v>1907</v>
      </c>
      <c r="D1017" s="187" t="s">
        <v>160</v>
      </c>
      <c r="E1017" s="188" t="s">
        <v>7272</v>
      </c>
      <c r="F1017" s="189" t="s">
        <v>7273</v>
      </c>
      <c r="G1017" s="190" t="s">
        <v>498</v>
      </c>
      <c r="H1017" s="191">
        <v>1</v>
      </c>
      <c r="I1017" s="192"/>
      <c r="J1017" s="191">
        <f t="shared" si="60"/>
        <v>0</v>
      </c>
      <c r="K1017" s="189" t="s">
        <v>1</v>
      </c>
      <c r="L1017" s="40"/>
      <c r="M1017" s="193" t="s">
        <v>1</v>
      </c>
      <c r="N1017" s="194" t="s">
        <v>41</v>
      </c>
      <c r="O1017" s="72"/>
      <c r="P1017" s="195">
        <f t="shared" si="61"/>
        <v>0</v>
      </c>
      <c r="Q1017" s="195">
        <v>0</v>
      </c>
      <c r="R1017" s="195">
        <f t="shared" si="62"/>
        <v>0</v>
      </c>
      <c r="S1017" s="195">
        <v>0</v>
      </c>
      <c r="T1017" s="196">
        <f t="shared" si="63"/>
        <v>0</v>
      </c>
      <c r="U1017" s="35"/>
      <c r="V1017" s="35"/>
      <c r="W1017" s="35"/>
      <c r="X1017" s="35"/>
      <c r="Y1017" s="35"/>
      <c r="Z1017" s="35"/>
      <c r="AA1017" s="35"/>
      <c r="AB1017" s="35"/>
      <c r="AC1017" s="35"/>
      <c r="AD1017" s="35"/>
      <c r="AE1017" s="35"/>
      <c r="AR1017" s="197" t="s">
        <v>283</v>
      </c>
      <c r="AT1017" s="197" t="s">
        <v>160</v>
      </c>
      <c r="AU1017" s="197" t="s">
        <v>85</v>
      </c>
      <c r="AY1017" s="18" t="s">
        <v>158</v>
      </c>
      <c r="BE1017" s="198">
        <f t="shared" si="64"/>
        <v>0</v>
      </c>
      <c r="BF1017" s="198">
        <f t="shared" si="65"/>
        <v>0</v>
      </c>
      <c r="BG1017" s="198">
        <f t="shared" si="66"/>
        <v>0</v>
      </c>
      <c r="BH1017" s="198">
        <f t="shared" si="67"/>
        <v>0</v>
      </c>
      <c r="BI1017" s="198">
        <f t="shared" si="68"/>
        <v>0</v>
      </c>
      <c r="BJ1017" s="18" t="s">
        <v>8</v>
      </c>
      <c r="BK1017" s="198">
        <f t="shared" si="69"/>
        <v>0</v>
      </c>
      <c r="BL1017" s="18" t="s">
        <v>283</v>
      </c>
      <c r="BM1017" s="197" t="s">
        <v>7274</v>
      </c>
    </row>
    <row r="1018" spans="1:65" s="2" customFormat="1" ht="16.5" customHeight="1">
      <c r="A1018" s="35"/>
      <c r="B1018" s="36"/>
      <c r="C1018" s="187" t="s">
        <v>1911</v>
      </c>
      <c r="D1018" s="187" t="s">
        <v>160</v>
      </c>
      <c r="E1018" s="188" t="s">
        <v>5825</v>
      </c>
      <c r="F1018" s="189" t="s">
        <v>5761</v>
      </c>
      <c r="G1018" s="190" t="s">
        <v>498</v>
      </c>
      <c r="H1018" s="191">
        <v>1</v>
      </c>
      <c r="I1018" s="192"/>
      <c r="J1018" s="191">
        <f t="shared" si="60"/>
        <v>0</v>
      </c>
      <c r="K1018" s="189" t="s">
        <v>1</v>
      </c>
      <c r="L1018" s="40"/>
      <c r="M1018" s="193" t="s">
        <v>1</v>
      </c>
      <c r="N1018" s="194" t="s">
        <v>41</v>
      </c>
      <c r="O1018" s="72"/>
      <c r="P1018" s="195">
        <f t="shared" si="61"/>
        <v>0</v>
      </c>
      <c r="Q1018" s="195">
        <v>0</v>
      </c>
      <c r="R1018" s="195">
        <f t="shared" si="62"/>
        <v>0</v>
      </c>
      <c r="S1018" s="195">
        <v>0</v>
      </c>
      <c r="T1018" s="196">
        <f t="shared" si="63"/>
        <v>0</v>
      </c>
      <c r="U1018" s="35"/>
      <c r="V1018" s="35"/>
      <c r="W1018" s="35"/>
      <c r="X1018" s="35"/>
      <c r="Y1018" s="35"/>
      <c r="Z1018" s="35"/>
      <c r="AA1018" s="35"/>
      <c r="AB1018" s="35"/>
      <c r="AC1018" s="35"/>
      <c r="AD1018" s="35"/>
      <c r="AE1018" s="35"/>
      <c r="AR1018" s="197" t="s">
        <v>283</v>
      </c>
      <c r="AT1018" s="197" t="s">
        <v>160</v>
      </c>
      <c r="AU1018" s="197" t="s">
        <v>85</v>
      </c>
      <c r="AY1018" s="18" t="s">
        <v>158</v>
      </c>
      <c r="BE1018" s="198">
        <f t="shared" si="64"/>
        <v>0</v>
      </c>
      <c r="BF1018" s="198">
        <f t="shared" si="65"/>
        <v>0</v>
      </c>
      <c r="BG1018" s="198">
        <f t="shared" si="66"/>
        <v>0</v>
      </c>
      <c r="BH1018" s="198">
        <f t="shared" si="67"/>
        <v>0</v>
      </c>
      <c r="BI1018" s="198">
        <f t="shared" si="68"/>
        <v>0</v>
      </c>
      <c r="BJ1018" s="18" t="s">
        <v>8</v>
      </c>
      <c r="BK1018" s="198">
        <f t="shared" si="69"/>
        <v>0</v>
      </c>
      <c r="BL1018" s="18" t="s">
        <v>283</v>
      </c>
      <c r="BM1018" s="197" t="s">
        <v>7275</v>
      </c>
    </row>
    <row r="1019" spans="1:65" s="2" customFormat="1" ht="16.5" customHeight="1">
      <c r="A1019" s="35"/>
      <c r="B1019" s="36"/>
      <c r="C1019" s="187" t="s">
        <v>1915</v>
      </c>
      <c r="D1019" s="187" t="s">
        <v>160</v>
      </c>
      <c r="E1019" s="188" t="s">
        <v>2307</v>
      </c>
      <c r="F1019" s="189" t="s">
        <v>2308</v>
      </c>
      <c r="G1019" s="190" t="s">
        <v>498</v>
      </c>
      <c r="H1019" s="191">
        <v>170</v>
      </c>
      <c r="I1019" s="192"/>
      <c r="J1019" s="191">
        <f t="shared" si="60"/>
        <v>0</v>
      </c>
      <c r="K1019" s="189" t="s">
        <v>1</v>
      </c>
      <c r="L1019" s="40"/>
      <c r="M1019" s="193" t="s">
        <v>1</v>
      </c>
      <c r="N1019" s="194" t="s">
        <v>41</v>
      </c>
      <c r="O1019" s="72"/>
      <c r="P1019" s="195">
        <f t="shared" si="61"/>
        <v>0</v>
      </c>
      <c r="Q1019" s="195">
        <v>0</v>
      </c>
      <c r="R1019" s="195">
        <f t="shared" si="62"/>
        <v>0</v>
      </c>
      <c r="S1019" s="195">
        <v>0</v>
      </c>
      <c r="T1019" s="196">
        <f t="shared" si="63"/>
        <v>0</v>
      </c>
      <c r="U1019" s="35"/>
      <c r="V1019" s="35"/>
      <c r="W1019" s="35"/>
      <c r="X1019" s="35"/>
      <c r="Y1019" s="35"/>
      <c r="Z1019" s="35"/>
      <c r="AA1019" s="35"/>
      <c r="AB1019" s="35"/>
      <c r="AC1019" s="35"/>
      <c r="AD1019" s="35"/>
      <c r="AE1019" s="35"/>
      <c r="AR1019" s="197" t="s">
        <v>283</v>
      </c>
      <c r="AT1019" s="197" t="s">
        <v>160</v>
      </c>
      <c r="AU1019" s="197" t="s">
        <v>85</v>
      </c>
      <c r="AY1019" s="18" t="s">
        <v>158</v>
      </c>
      <c r="BE1019" s="198">
        <f t="shared" si="64"/>
        <v>0</v>
      </c>
      <c r="BF1019" s="198">
        <f t="shared" si="65"/>
        <v>0</v>
      </c>
      <c r="BG1019" s="198">
        <f t="shared" si="66"/>
        <v>0</v>
      </c>
      <c r="BH1019" s="198">
        <f t="shared" si="67"/>
        <v>0</v>
      </c>
      <c r="BI1019" s="198">
        <f t="shared" si="68"/>
        <v>0</v>
      </c>
      <c r="BJ1019" s="18" t="s">
        <v>8</v>
      </c>
      <c r="BK1019" s="198">
        <f t="shared" si="69"/>
        <v>0</v>
      </c>
      <c r="BL1019" s="18" t="s">
        <v>283</v>
      </c>
      <c r="BM1019" s="197" t="s">
        <v>7276</v>
      </c>
    </row>
    <row r="1020" spans="1:65" s="2" customFormat="1" ht="16.5" customHeight="1">
      <c r="A1020" s="35"/>
      <c r="B1020" s="36"/>
      <c r="C1020" s="187" t="s">
        <v>1919</v>
      </c>
      <c r="D1020" s="187" t="s">
        <v>160</v>
      </c>
      <c r="E1020" s="188" t="s">
        <v>2311</v>
      </c>
      <c r="F1020" s="189" t="s">
        <v>2312</v>
      </c>
      <c r="G1020" s="190" t="s">
        <v>498</v>
      </c>
      <c r="H1020" s="191">
        <v>120</v>
      </c>
      <c r="I1020" s="192"/>
      <c r="J1020" s="191">
        <f t="shared" si="60"/>
        <v>0</v>
      </c>
      <c r="K1020" s="189" t="s">
        <v>1</v>
      </c>
      <c r="L1020" s="40"/>
      <c r="M1020" s="193" t="s">
        <v>1</v>
      </c>
      <c r="N1020" s="194" t="s">
        <v>41</v>
      </c>
      <c r="O1020" s="72"/>
      <c r="P1020" s="195">
        <f t="shared" si="61"/>
        <v>0</v>
      </c>
      <c r="Q1020" s="195">
        <v>0</v>
      </c>
      <c r="R1020" s="195">
        <f t="shared" si="62"/>
        <v>0</v>
      </c>
      <c r="S1020" s="195">
        <v>0</v>
      </c>
      <c r="T1020" s="196">
        <f t="shared" si="63"/>
        <v>0</v>
      </c>
      <c r="U1020" s="35"/>
      <c r="V1020" s="35"/>
      <c r="W1020" s="35"/>
      <c r="X1020" s="35"/>
      <c r="Y1020" s="35"/>
      <c r="Z1020" s="35"/>
      <c r="AA1020" s="35"/>
      <c r="AB1020" s="35"/>
      <c r="AC1020" s="35"/>
      <c r="AD1020" s="35"/>
      <c r="AE1020" s="35"/>
      <c r="AR1020" s="197" t="s">
        <v>283</v>
      </c>
      <c r="AT1020" s="197" t="s">
        <v>160</v>
      </c>
      <c r="AU1020" s="197" t="s">
        <v>85</v>
      </c>
      <c r="AY1020" s="18" t="s">
        <v>158</v>
      </c>
      <c r="BE1020" s="198">
        <f t="shared" si="64"/>
        <v>0</v>
      </c>
      <c r="BF1020" s="198">
        <f t="shared" si="65"/>
        <v>0</v>
      </c>
      <c r="BG1020" s="198">
        <f t="shared" si="66"/>
        <v>0</v>
      </c>
      <c r="BH1020" s="198">
        <f t="shared" si="67"/>
        <v>0</v>
      </c>
      <c r="BI1020" s="198">
        <f t="shared" si="68"/>
        <v>0</v>
      </c>
      <c r="BJ1020" s="18" t="s">
        <v>8</v>
      </c>
      <c r="BK1020" s="198">
        <f t="shared" si="69"/>
        <v>0</v>
      </c>
      <c r="BL1020" s="18" t="s">
        <v>283</v>
      </c>
      <c r="BM1020" s="197" t="s">
        <v>7277</v>
      </c>
    </row>
    <row r="1021" spans="1:65" s="2" customFormat="1" ht="16.5" customHeight="1">
      <c r="A1021" s="35"/>
      <c r="B1021" s="36"/>
      <c r="C1021" s="187" t="s">
        <v>1923</v>
      </c>
      <c r="D1021" s="187" t="s">
        <v>160</v>
      </c>
      <c r="E1021" s="188" t="s">
        <v>7278</v>
      </c>
      <c r="F1021" s="189" t="s">
        <v>1909</v>
      </c>
      <c r="G1021" s="190" t="s">
        <v>309</v>
      </c>
      <c r="H1021" s="191">
        <v>20</v>
      </c>
      <c r="I1021" s="192"/>
      <c r="J1021" s="191">
        <f t="shared" si="60"/>
        <v>0</v>
      </c>
      <c r="K1021" s="189" t="s">
        <v>1</v>
      </c>
      <c r="L1021" s="40"/>
      <c r="M1021" s="193" t="s">
        <v>1</v>
      </c>
      <c r="N1021" s="194" t="s">
        <v>41</v>
      </c>
      <c r="O1021" s="72"/>
      <c r="P1021" s="195">
        <f t="shared" si="61"/>
        <v>0</v>
      </c>
      <c r="Q1021" s="195">
        <v>0</v>
      </c>
      <c r="R1021" s="195">
        <f t="shared" si="62"/>
        <v>0</v>
      </c>
      <c r="S1021" s="195">
        <v>0</v>
      </c>
      <c r="T1021" s="196">
        <f t="shared" si="63"/>
        <v>0</v>
      </c>
      <c r="U1021" s="35"/>
      <c r="V1021" s="35"/>
      <c r="W1021" s="35"/>
      <c r="X1021" s="35"/>
      <c r="Y1021" s="35"/>
      <c r="Z1021" s="35"/>
      <c r="AA1021" s="35"/>
      <c r="AB1021" s="35"/>
      <c r="AC1021" s="35"/>
      <c r="AD1021" s="35"/>
      <c r="AE1021" s="35"/>
      <c r="AR1021" s="197" t="s">
        <v>283</v>
      </c>
      <c r="AT1021" s="197" t="s">
        <v>160</v>
      </c>
      <c r="AU1021" s="197" t="s">
        <v>85</v>
      </c>
      <c r="AY1021" s="18" t="s">
        <v>158</v>
      </c>
      <c r="BE1021" s="198">
        <f t="shared" si="64"/>
        <v>0</v>
      </c>
      <c r="BF1021" s="198">
        <f t="shared" si="65"/>
        <v>0</v>
      </c>
      <c r="BG1021" s="198">
        <f t="shared" si="66"/>
        <v>0</v>
      </c>
      <c r="BH1021" s="198">
        <f t="shared" si="67"/>
        <v>0</v>
      </c>
      <c r="BI1021" s="198">
        <f t="shared" si="68"/>
        <v>0</v>
      </c>
      <c r="BJ1021" s="18" t="s">
        <v>8</v>
      </c>
      <c r="BK1021" s="198">
        <f t="shared" si="69"/>
        <v>0</v>
      </c>
      <c r="BL1021" s="18" t="s">
        <v>283</v>
      </c>
      <c r="BM1021" s="197" t="s">
        <v>7279</v>
      </c>
    </row>
    <row r="1022" spans="1:65" s="2" customFormat="1" ht="16.5" customHeight="1">
      <c r="A1022" s="35"/>
      <c r="B1022" s="36"/>
      <c r="C1022" s="187" t="s">
        <v>1927</v>
      </c>
      <c r="D1022" s="187" t="s">
        <v>160</v>
      </c>
      <c r="E1022" s="188" t="s">
        <v>7280</v>
      </c>
      <c r="F1022" s="189" t="s">
        <v>1913</v>
      </c>
      <c r="G1022" s="190" t="s">
        <v>309</v>
      </c>
      <c r="H1022" s="191">
        <v>25</v>
      </c>
      <c r="I1022" s="192"/>
      <c r="J1022" s="191">
        <f t="shared" si="60"/>
        <v>0</v>
      </c>
      <c r="K1022" s="189" t="s">
        <v>1</v>
      </c>
      <c r="L1022" s="40"/>
      <c r="M1022" s="193" t="s">
        <v>1</v>
      </c>
      <c r="N1022" s="194" t="s">
        <v>41</v>
      </c>
      <c r="O1022" s="72"/>
      <c r="P1022" s="195">
        <f t="shared" si="61"/>
        <v>0</v>
      </c>
      <c r="Q1022" s="195">
        <v>0</v>
      </c>
      <c r="R1022" s="195">
        <f t="shared" si="62"/>
        <v>0</v>
      </c>
      <c r="S1022" s="195">
        <v>0</v>
      </c>
      <c r="T1022" s="196">
        <f t="shared" si="63"/>
        <v>0</v>
      </c>
      <c r="U1022" s="35"/>
      <c r="V1022" s="35"/>
      <c r="W1022" s="35"/>
      <c r="X1022" s="35"/>
      <c r="Y1022" s="35"/>
      <c r="Z1022" s="35"/>
      <c r="AA1022" s="35"/>
      <c r="AB1022" s="35"/>
      <c r="AC1022" s="35"/>
      <c r="AD1022" s="35"/>
      <c r="AE1022" s="35"/>
      <c r="AR1022" s="197" t="s">
        <v>283</v>
      </c>
      <c r="AT1022" s="197" t="s">
        <v>160</v>
      </c>
      <c r="AU1022" s="197" t="s">
        <v>85</v>
      </c>
      <c r="AY1022" s="18" t="s">
        <v>158</v>
      </c>
      <c r="BE1022" s="198">
        <f t="shared" si="64"/>
        <v>0</v>
      </c>
      <c r="BF1022" s="198">
        <f t="shared" si="65"/>
        <v>0</v>
      </c>
      <c r="BG1022" s="198">
        <f t="shared" si="66"/>
        <v>0</v>
      </c>
      <c r="BH1022" s="198">
        <f t="shared" si="67"/>
        <v>0</v>
      </c>
      <c r="BI1022" s="198">
        <f t="shared" si="68"/>
        <v>0</v>
      </c>
      <c r="BJ1022" s="18" t="s">
        <v>8</v>
      </c>
      <c r="BK1022" s="198">
        <f t="shared" si="69"/>
        <v>0</v>
      </c>
      <c r="BL1022" s="18" t="s">
        <v>283</v>
      </c>
      <c r="BM1022" s="197" t="s">
        <v>7281</v>
      </c>
    </row>
    <row r="1023" spans="1:65" s="2" customFormat="1" ht="24">
      <c r="A1023" s="35"/>
      <c r="B1023" s="36"/>
      <c r="C1023" s="187" t="s">
        <v>1931</v>
      </c>
      <c r="D1023" s="187" t="s">
        <v>160</v>
      </c>
      <c r="E1023" s="188" t="s">
        <v>2318</v>
      </c>
      <c r="F1023" s="189" t="s">
        <v>2005</v>
      </c>
      <c r="G1023" s="190" t="s">
        <v>498</v>
      </c>
      <c r="H1023" s="191">
        <v>21</v>
      </c>
      <c r="I1023" s="192"/>
      <c r="J1023" s="191">
        <f t="shared" si="60"/>
        <v>0</v>
      </c>
      <c r="K1023" s="189" t="s">
        <v>1</v>
      </c>
      <c r="L1023" s="40"/>
      <c r="M1023" s="193" t="s">
        <v>1</v>
      </c>
      <c r="N1023" s="194" t="s">
        <v>41</v>
      </c>
      <c r="O1023" s="72"/>
      <c r="P1023" s="195">
        <f t="shared" si="61"/>
        <v>0</v>
      </c>
      <c r="Q1023" s="195">
        <v>0</v>
      </c>
      <c r="R1023" s="195">
        <f t="shared" si="62"/>
        <v>0</v>
      </c>
      <c r="S1023" s="195">
        <v>0</v>
      </c>
      <c r="T1023" s="196">
        <f t="shared" si="63"/>
        <v>0</v>
      </c>
      <c r="U1023" s="35"/>
      <c r="V1023" s="35"/>
      <c r="W1023" s="35"/>
      <c r="X1023" s="35"/>
      <c r="Y1023" s="35"/>
      <c r="Z1023" s="35"/>
      <c r="AA1023" s="35"/>
      <c r="AB1023" s="35"/>
      <c r="AC1023" s="35"/>
      <c r="AD1023" s="35"/>
      <c r="AE1023" s="35"/>
      <c r="AR1023" s="197" t="s">
        <v>283</v>
      </c>
      <c r="AT1023" s="197" t="s">
        <v>160</v>
      </c>
      <c r="AU1023" s="197" t="s">
        <v>85</v>
      </c>
      <c r="AY1023" s="18" t="s">
        <v>158</v>
      </c>
      <c r="BE1023" s="198">
        <f t="shared" si="64"/>
        <v>0</v>
      </c>
      <c r="BF1023" s="198">
        <f t="shared" si="65"/>
        <v>0</v>
      </c>
      <c r="BG1023" s="198">
        <f t="shared" si="66"/>
        <v>0</v>
      </c>
      <c r="BH1023" s="198">
        <f t="shared" si="67"/>
        <v>0</v>
      </c>
      <c r="BI1023" s="198">
        <f t="shared" si="68"/>
        <v>0</v>
      </c>
      <c r="BJ1023" s="18" t="s">
        <v>8</v>
      </c>
      <c r="BK1023" s="198">
        <f t="shared" si="69"/>
        <v>0</v>
      </c>
      <c r="BL1023" s="18" t="s">
        <v>283</v>
      </c>
      <c r="BM1023" s="197" t="s">
        <v>7282</v>
      </c>
    </row>
    <row r="1024" spans="1:65" s="2" customFormat="1" ht="24">
      <c r="A1024" s="35"/>
      <c r="B1024" s="36"/>
      <c r="C1024" s="187" t="s">
        <v>1935</v>
      </c>
      <c r="D1024" s="187" t="s">
        <v>160</v>
      </c>
      <c r="E1024" s="188" t="s">
        <v>2324</v>
      </c>
      <c r="F1024" s="189" t="s">
        <v>2013</v>
      </c>
      <c r="G1024" s="190" t="s">
        <v>498</v>
      </c>
      <c r="H1024" s="191">
        <v>70</v>
      </c>
      <c r="I1024" s="192"/>
      <c r="J1024" s="191">
        <f t="shared" si="60"/>
        <v>0</v>
      </c>
      <c r="K1024" s="189" t="s">
        <v>1</v>
      </c>
      <c r="L1024" s="40"/>
      <c r="M1024" s="193" t="s">
        <v>1</v>
      </c>
      <c r="N1024" s="194" t="s">
        <v>41</v>
      </c>
      <c r="O1024" s="72"/>
      <c r="P1024" s="195">
        <f t="shared" si="61"/>
        <v>0</v>
      </c>
      <c r="Q1024" s="195">
        <v>0</v>
      </c>
      <c r="R1024" s="195">
        <f t="shared" si="62"/>
        <v>0</v>
      </c>
      <c r="S1024" s="195">
        <v>0</v>
      </c>
      <c r="T1024" s="196">
        <f t="shared" si="63"/>
        <v>0</v>
      </c>
      <c r="U1024" s="35"/>
      <c r="V1024" s="35"/>
      <c r="W1024" s="35"/>
      <c r="X1024" s="35"/>
      <c r="Y1024" s="35"/>
      <c r="Z1024" s="35"/>
      <c r="AA1024" s="35"/>
      <c r="AB1024" s="35"/>
      <c r="AC1024" s="35"/>
      <c r="AD1024" s="35"/>
      <c r="AE1024" s="35"/>
      <c r="AR1024" s="197" t="s">
        <v>283</v>
      </c>
      <c r="AT1024" s="197" t="s">
        <v>160</v>
      </c>
      <c r="AU1024" s="197" t="s">
        <v>85</v>
      </c>
      <c r="AY1024" s="18" t="s">
        <v>158</v>
      </c>
      <c r="BE1024" s="198">
        <f t="shared" si="64"/>
        <v>0</v>
      </c>
      <c r="BF1024" s="198">
        <f t="shared" si="65"/>
        <v>0</v>
      </c>
      <c r="BG1024" s="198">
        <f t="shared" si="66"/>
        <v>0</v>
      </c>
      <c r="BH1024" s="198">
        <f t="shared" si="67"/>
        <v>0</v>
      </c>
      <c r="BI1024" s="198">
        <f t="shared" si="68"/>
        <v>0</v>
      </c>
      <c r="BJ1024" s="18" t="s">
        <v>8</v>
      </c>
      <c r="BK1024" s="198">
        <f t="shared" si="69"/>
        <v>0</v>
      </c>
      <c r="BL1024" s="18" t="s">
        <v>283</v>
      </c>
      <c r="BM1024" s="197" t="s">
        <v>7283</v>
      </c>
    </row>
    <row r="1025" spans="1:65" s="2" customFormat="1" ht="24">
      <c r="A1025" s="35"/>
      <c r="B1025" s="36"/>
      <c r="C1025" s="187" t="s">
        <v>1939</v>
      </c>
      <c r="D1025" s="187" t="s">
        <v>160</v>
      </c>
      <c r="E1025" s="188" t="s">
        <v>2330</v>
      </c>
      <c r="F1025" s="189" t="s">
        <v>2021</v>
      </c>
      <c r="G1025" s="190" t="s">
        <v>498</v>
      </c>
      <c r="H1025" s="191">
        <v>21</v>
      </c>
      <c r="I1025" s="192"/>
      <c r="J1025" s="191">
        <f t="shared" si="60"/>
        <v>0</v>
      </c>
      <c r="K1025" s="189" t="s">
        <v>1</v>
      </c>
      <c r="L1025" s="40"/>
      <c r="M1025" s="193" t="s">
        <v>1</v>
      </c>
      <c r="N1025" s="194" t="s">
        <v>41</v>
      </c>
      <c r="O1025" s="72"/>
      <c r="P1025" s="195">
        <f t="shared" si="61"/>
        <v>0</v>
      </c>
      <c r="Q1025" s="195">
        <v>0</v>
      </c>
      <c r="R1025" s="195">
        <f t="shared" si="62"/>
        <v>0</v>
      </c>
      <c r="S1025" s="195">
        <v>0</v>
      </c>
      <c r="T1025" s="196">
        <f t="shared" si="63"/>
        <v>0</v>
      </c>
      <c r="U1025" s="35"/>
      <c r="V1025" s="35"/>
      <c r="W1025" s="35"/>
      <c r="X1025" s="35"/>
      <c r="Y1025" s="35"/>
      <c r="Z1025" s="35"/>
      <c r="AA1025" s="35"/>
      <c r="AB1025" s="35"/>
      <c r="AC1025" s="35"/>
      <c r="AD1025" s="35"/>
      <c r="AE1025" s="35"/>
      <c r="AR1025" s="197" t="s">
        <v>283</v>
      </c>
      <c r="AT1025" s="197" t="s">
        <v>160</v>
      </c>
      <c r="AU1025" s="197" t="s">
        <v>85</v>
      </c>
      <c r="AY1025" s="18" t="s">
        <v>158</v>
      </c>
      <c r="BE1025" s="198">
        <f t="shared" si="64"/>
        <v>0</v>
      </c>
      <c r="BF1025" s="198">
        <f t="shared" si="65"/>
        <v>0</v>
      </c>
      <c r="BG1025" s="198">
        <f t="shared" si="66"/>
        <v>0</v>
      </c>
      <c r="BH1025" s="198">
        <f t="shared" si="67"/>
        <v>0</v>
      </c>
      <c r="BI1025" s="198">
        <f t="shared" si="68"/>
        <v>0</v>
      </c>
      <c r="BJ1025" s="18" t="s">
        <v>8</v>
      </c>
      <c r="BK1025" s="198">
        <f t="shared" si="69"/>
        <v>0</v>
      </c>
      <c r="BL1025" s="18" t="s">
        <v>283</v>
      </c>
      <c r="BM1025" s="197" t="s">
        <v>7284</v>
      </c>
    </row>
    <row r="1026" spans="1:65" s="2" customFormat="1" ht="24">
      <c r="A1026" s="35"/>
      <c r="B1026" s="36"/>
      <c r="C1026" s="187" t="s">
        <v>1943</v>
      </c>
      <c r="D1026" s="187" t="s">
        <v>160</v>
      </c>
      <c r="E1026" s="188" t="s">
        <v>2333</v>
      </c>
      <c r="F1026" s="189" t="s">
        <v>2025</v>
      </c>
      <c r="G1026" s="190" t="s">
        <v>498</v>
      </c>
      <c r="H1026" s="191">
        <v>8</v>
      </c>
      <c r="I1026" s="192"/>
      <c r="J1026" s="191">
        <f t="shared" si="60"/>
        <v>0</v>
      </c>
      <c r="K1026" s="189" t="s">
        <v>1</v>
      </c>
      <c r="L1026" s="40"/>
      <c r="M1026" s="193" t="s">
        <v>1</v>
      </c>
      <c r="N1026" s="194" t="s">
        <v>41</v>
      </c>
      <c r="O1026" s="72"/>
      <c r="P1026" s="195">
        <f t="shared" si="61"/>
        <v>0</v>
      </c>
      <c r="Q1026" s="195">
        <v>0</v>
      </c>
      <c r="R1026" s="195">
        <f t="shared" si="62"/>
        <v>0</v>
      </c>
      <c r="S1026" s="195">
        <v>0</v>
      </c>
      <c r="T1026" s="196">
        <f t="shared" si="63"/>
        <v>0</v>
      </c>
      <c r="U1026" s="35"/>
      <c r="V1026" s="35"/>
      <c r="W1026" s="35"/>
      <c r="X1026" s="35"/>
      <c r="Y1026" s="35"/>
      <c r="Z1026" s="35"/>
      <c r="AA1026" s="35"/>
      <c r="AB1026" s="35"/>
      <c r="AC1026" s="35"/>
      <c r="AD1026" s="35"/>
      <c r="AE1026" s="35"/>
      <c r="AR1026" s="197" t="s">
        <v>283</v>
      </c>
      <c r="AT1026" s="197" t="s">
        <v>160</v>
      </c>
      <c r="AU1026" s="197" t="s">
        <v>85</v>
      </c>
      <c r="AY1026" s="18" t="s">
        <v>158</v>
      </c>
      <c r="BE1026" s="198">
        <f t="shared" si="64"/>
        <v>0</v>
      </c>
      <c r="BF1026" s="198">
        <f t="shared" si="65"/>
        <v>0</v>
      </c>
      <c r="BG1026" s="198">
        <f t="shared" si="66"/>
        <v>0</v>
      </c>
      <c r="BH1026" s="198">
        <f t="shared" si="67"/>
        <v>0</v>
      </c>
      <c r="BI1026" s="198">
        <f t="shared" si="68"/>
        <v>0</v>
      </c>
      <c r="BJ1026" s="18" t="s">
        <v>8</v>
      </c>
      <c r="BK1026" s="198">
        <f t="shared" si="69"/>
        <v>0</v>
      </c>
      <c r="BL1026" s="18" t="s">
        <v>283</v>
      </c>
      <c r="BM1026" s="197" t="s">
        <v>7285</v>
      </c>
    </row>
    <row r="1027" spans="1:65" s="2" customFormat="1" ht="21.75" customHeight="1">
      <c r="A1027" s="35"/>
      <c r="B1027" s="36"/>
      <c r="C1027" s="187" t="s">
        <v>1947</v>
      </c>
      <c r="D1027" s="187" t="s">
        <v>160</v>
      </c>
      <c r="E1027" s="188" t="s">
        <v>2339</v>
      </c>
      <c r="F1027" s="189" t="s">
        <v>2033</v>
      </c>
      <c r="G1027" s="190" t="s">
        <v>498</v>
      </c>
      <c r="H1027" s="191">
        <v>35</v>
      </c>
      <c r="I1027" s="192"/>
      <c r="J1027" s="191">
        <f t="shared" si="60"/>
        <v>0</v>
      </c>
      <c r="K1027" s="189" t="s">
        <v>1</v>
      </c>
      <c r="L1027" s="40"/>
      <c r="M1027" s="193" t="s">
        <v>1</v>
      </c>
      <c r="N1027" s="194" t="s">
        <v>41</v>
      </c>
      <c r="O1027" s="72"/>
      <c r="P1027" s="195">
        <f t="shared" si="61"/>
        <v>0</v>
      </c>
      <c r="Q1027" s="195">
        <v>0</v>
      </c>
      <c r="R1027" s="195">
        <f t="shared" si="62"/>
        <v>0</v>
      </c>
      <c r="S1027" s="195">
        <v>0</v>
      </c>
      <c r="T1027" s="196">
        <f t="shared" si="63"/>
        <v>0</v>
      </c>
      <c r="U1027" s="35"/>
      <c r="V1027" s="35"/>
      <c r="W1027" s="35"/>
      <c r="X1027" s="35"/>
      <c r="Y1027" s="35"/>
      <c r="Z1027" s="35"/>
      <c r="AA1027" s="35"/>
      <c r="AB1027" s="35"/>
      <c r="AC1027" s="35"/>
      <c r="AD1027" s="35"/>
      <c r="AE1027" s="35"/>
      <c r="AR1027" s="197" t="s">
        <v>283</v>
      </c>
      <c r="AT1027" s="197" t="s">
        <v>160</v>
      </c>
      <c r="AU1027" s="197" t="s">
        <v>85</v>
      </c>
      <c r="AY1027" s="18" t="s">
        <v>158</v>
      </c>
      <c r="BE1027" s="198">
        <f t="shared" si="64"/>
        <v>0</v>
      </c>
      <c r="BF1027" s="198">
        <f t="shared" si="65"/>
        <v>0</v>
      </c>
      <c r="BG1027" s="198">
        <f t="shared" si="66"/>
        <v>0</v>
      </c>
      <c r="BH1027" s="198">
        <f t="shared" si="67"/>
        <v>0</v>
      </c>
      <c r="BI1027" s="198">
        <f t="shared" si="68"/>
        <v>0</v>
      </c>
      <c r="BJ1027" s="18" t="s">
        <v>8</v>
      </c>
      <c r="BK1027" s="198">
        <f t="shared" si="69"/>
        <v>0</v>
      </c>
      <c r="BL1027" s="18" t="s">
        <v>283</v>
      </c>
      <c r="BM1027" s="197" t="s">
        <v>7286</v>
      </c>
    </row>
    <row r="1028" spans="1:65" s="2" customFormat="1" ht="21.75" customHeight="1">
      <c r="A1028" s="35"/>
      <c r="B1028" s="36"/>
      <c r="C1028" s="187" t="s">
        <v>1951</v>
      </c>
      <c r="D1028" s="187" t="s">
        <v>160</v>
      </c>
      <c r="E1028" s="188" t="s">
        <v>2342</v>
      </c>
      <c r="F1028" s="189" t="s">
        <v>2037</v>
      </c>
      <c r="G1028" s="190" t="s">
        <v>498</v>
      </c>
      <c r="H1028" s="191">
        <v>4</v>
      </c>
      <c r="I1028" s="192"/>
      <c r="J1028" s="191">
        <f t="shared" si="60"/>
        <v>0</v>
      </c>
      <c r="K1028" s="189" t="s">
        <v>1</v>
      </c>
      <c r="L1028" s="40"/>
      <c r="M1028" s="193" t="s">
        <v>1</v>
      </c>
      <c r="N1028" s="194" t="s">
        <v>41</v>
      </c>
      <c r="O1028" s="72"/>
      <c r="P1028" s="195">
        <f t="shared" si="61"/>
        <v>0</v>
      </c>
      <c r="Q1028" s="195">
        <v>0</v>
      </c>
      <c r="R1028" s="195">
        <f t="shared" si="62"/>
        <v>0</v>
      </c>
      <c r="S1028" s="195">
        <v>0</v>
      </c>
      <c r="T1028" s="196">
        <f t="shared" si="63"/>
        <v>0</v>
      </c>
      <c r="U1028" s="35"/>
      <c r="V1028" s="35"/>
      <c r="W1028" s="35"/>
      <c r="X1028" s="35"/>
      <c r="Y1028" s="35"/>
      <c r="Z1028" s="35"/>
      <c r="AA1028" s="35"/>
      <c r="AB1028" s="35"/>
      <c r="AC1028" s="35"/>
      <c r="AD1028" s="35"/>
      <c r="AE1028" s="35"/>
      <c r="AR1028" s="197" t="s">
        <v>283</v>
      </c>
      <c r="AT1028" s="197" t="s">
        <v>160</v>
      </c>
      <c r="AU1028" s="197" t="s">
        <v>85</v>
      </c>
      <c r="AY1028" s="18" t="s">
        <v>158</v>
      </c>
      <c r="BE1028" s="198">
        <f t="shared" si="64"/>
        <v>0</v>
      </c>
      <c r="BF1028" s="198">
        <f t="shared" si="65"/>
        <v>0</v>
      </c>
      <c r="BG1028" s="198">
        <f t="shared" si="66"/>
        <v>0</v>
      </c>
      <c r="BH1028" s="198">
        <f t="shared" si="67"/>
        <v>0</v>
      </c>
      <c r="BI1028" s="198">
        <f t="shared" si="68"/>
        <v>0</v>
      </c>
      <c r="BJ1028" s="18" t="s">
        <v>8</v>
      </c>
      <c r="BK1028" s="198">
        <f t="shared" si="69"/>
        <v>0</v>
      </c>
      <c r="BL1028" s="18" t="s">
        <v>283</v>
      </c>
      <c r="BM1028" s="197" t="s">
        <v>7287</v>
      </c>
    </row>
    <row r="1029" spans="1:65" s="2" customFormat="1" ht="21.75" customHeight="1">
      <c r="A1029" s="35"/>
      <c r="B1029" s="36"/>
      <c r="C1029" s="187" t="s">
        <v>1955</v>
      </c>
      <c r="D1029" s="187" t="s">
        <v>160</v>
      </c>
      <c r="E1029" s="188" t="s">
        <v>2348</v>
      </c>
      <c r="F1029" s="189" t="s">
        <v>2045</v>
      </c>
      <c r="G1029" s="190" t="s">
        <v>498</v>
      </c>
      <c r="H1029" s="191">
        <v>2</v>
      </c>
      <c r="I1029" s="192"/>
      <c r="J1029" s="191">
        <f t="shared" si="60"/>
        <v>0</v>
      </c>
      <c r="K1029" s="189" t="s">
        <v>1</v>
      </c>
      <c r="L1029" s="40"/>
      <c r="M1029" s="193" t="s">
        <v>1</v>
      </c>
      <c r="N1029" s="194" t="s">
        <v>41</v>
      </c>
      <c r="O1029" s="72"/>
      <c r="P1029" s="195">
        <f t="shared" si="61"/>
        <v>0</v>
      </c>
      <c r="Q1029" s="195">
        <v>0</v>
      </c>
      <c r="R1029" s="195">
        <f t="shared" si="62"/>
        <v>0</v>
      </c>
      <c r="S1029" s="195">
        <v>0</v>
      </c>
      <c r="T1029" s="196">
        <f t="shared" si="63"/>
        <v>0</v>
      </c>
      <c r="U1029" s="35"/>
      <c r="V1029" s="35"/>
      <c r="W1029" s="35"/>
      <c r="X1029" s="35"/>
      <c r="Y1029" s="35"/>
      <c r="Z1029" s="35"/>
      <c r="AA1029" s="35"/>
      <c r="AB1029" s="35"/>
      <c r="AC1029" s="35"/>
      <c r="AD1029" s="35"/>
      <c r="AE1029" s="35"/>
      <c r="AR1029" s="197" t="s">
        <v>283</v>
      </c>
      <c r="AT1029" s="197" t="s">
        <v>160</v>
      </c>
      <c r="AU1029" s="197" t="s">
        <v>85</v>
      </c>
      <c r="AY1029" s="18" t="s">
        <v>158</v>
      </c>
      <c r="BE1029" s="198">
        <f t="shared" si="64"/>
        <v>0</v>
      </c>
      <c r="BF1029" s="198">
        <f t="shared" si="65"/>
        <v>0</v>
      </c>
      <c r="BG1029" s="198">
        <f t="shared" si="66"/>
        <v>0</v>
      </c>
      <c r="BH1029" s="198">
        <f t="shared" si="67"/>
        <v>0</v>
      </c>
      <c r="BI1029" s="198">
        <f t="shared" si="68"/>
        <v>0</v>
      </c>
      <c r="BJ1029" s="18" t="s">
        <v>8</v>
      </c>
      <c r="BK1029" s="198">
        <f t="shared" si="69"/>
        <v>0</v>
      </c>
      <c r="BL1029" s="18" t="s">
        <v>283</v>
      </c>
      <c r="BM1029" s="197" t="s">
        <v>7288</v>
      </c>
    </row>
    <row r="1030" spans="1:65" s="2" customFormat="1" ht="21.75" customHeight="1">
      <c r="A1030" s="35"/>
      <c r="B1030" s="36"/>
      <c r="C1030" s="187" t="s">
        <v>1959</v>
      </c>
      <c r="D1030" s="187" t="s">
        <v>160</v>
      </c>
      <c r="E1030" s="188" t="s">
        <v>2351</v>
      </c>
      <c r="F1030" s="189" t="s">
        <v>2049</v>
      </c>
      <c r="G1030" s="190" t="s">
        <v>498</v>
      </c>
      <c r="H1030" s="191">
        <v>10</v>
      </c>
      <c r="I1030" s="192"/>
      <c r="J1030" s="191">
        <f t="shared" si="60"/>
        <v>0</v>
      </c>
      <c r="K1030" s="189" t="s">
        <v>1</v>
      </c>
      <c r="L1030" s="40"/>
      <c r="M1030" s="193" t="s">
        <v>1</v>
      </c>
      <c r="N1030" s="194" t="s">
        <v>41</v>
      </c>
      <c r="O1030" s="72"/>
      <c r="P1030" s="195">
        <f t="shared" si="61"/>
        <v>0</v>
      </c>
      <c r="Q1030" s="195">
        <v>0</v>
      </c>
      <c r="R1030" s="195">
        <f t="shared" si="62"/>
        <v>0</v>
      </c>
      <c r="S1030" s="195">
        <v>0</v>
      </c>
      <c r="T1030" s="196">
        <f t="shared" si="63"/>
        <v>0</v>
      </c>
      <c r="U1030" s="35"/>
      <c r="V1030" s="35"/>
      <c r="W1030" s="35"/>
      <c r="X1030" s="35"/>
      <c r="Y1030" s="35"/>
      <c r="Z1030" s="35"/>
      <c r="AA1030" s="35"/>
      <c r="AB1030" s="35"/>
      <c r="AC1030" s="35"/>
      <c r="AD1030" s="35"/>
      <c r="AE1030" s="35"/>
      <c r="AR1030" s="197" t="s">
        <v>283</v>
      </c>
      <c r="AT1030" s="197" t="s">
        <v>160</v>
      </c>
      <c r="AU1030" s="197" t="s">
        <v>85</v>
      </c>
      <c r="AY1030" s="18" t="s">
        <v>158</v>
      </c>
      <c r="BE1030" s="198">
        <f t="shared" si="64"/>
        <v>0</v>
      </c>
      <c r="BF1030" s="198">
        <f t="shared" si="65"/>
        <v>0</v>
      </c>
      <c r="BG1030" s="198">
        <f t="shared" si="66"/>
        <v>0</v>
      </c>
      <c r="BH1030" s="198">
        <f t="shared" si="67"/>
        <v>0</v>
      </c>
      <c r="BI1030" s="198">
        <f t="shared" si="68"/>
        <v>0</v>
      </c>
      <c r="BJ1030" s="18" t="s">
        <v>8</v>
      </c>
      <c r="BK1030" s="198">
        <f t="shared" si="69"/>
        <v>0</v>
      </c>
      <c r="BL1030" s="18" t="s">
        <v>283</v>
      </c>
      <c r="BM1030" s="197" t="s">
        <v>7289</v>
      </c>
    </row>
    <row r="1031" spans="1:65" s="2" customFormat="1" ht="21.75" customHeight="1">
      <c r="A1031" s="35"/>
      <c r="B1031" s="36"/>
      <c r="C1031" s="187" t="s">
        <v>1963</v>
      </c>
      <c r="D1031" s="187" t="s">
        <v>160</v>
      </c>
      <c r="E1031" s="188" t="s">
        <v>2354</v>
      </c>
      <c r="F1031" s="189" t="s">
        <v>2053</v>
      </c>
      <c r="G1031" s="190" t="s">
        <v>498</v>
      </c>
      <c r="H1031" s="191">
        <v>2</v>
      </c>
      <c r="I1031" s="192"/>
      <c r="J1031" s="191">
        <f t="shared" si="60"/>
        <v>0</v>
      </c>
      <c r="K1031" s="189" t="s">
        <v>1</v>
      </c>
      <c r="L1031" s="40"/>
      <c r="M1031" s="193" t="s">
        <v>1</v>
      </c>
      <c r="N1031" s="194" t="s">
        <v>41</v>
      </c>
      <c r="O1031" s="72"/>
      <c r="P1031" s="195">
        <f t="shared" si="61"/>
        <v>0</v>
      </c>
      <c r="Q1031" s="195">
        <v>0</v>
      </c>
      <c r="R1031" s="195">
        <f t="shared" si="62"/>
        <v>0</v>
      </c>
      <c r="S1031" s="195">
        <v>0</v>
      </c>
      <c r="T1031" s="196">
        <f t="shared" si="63"/>
        <v>0</v>
      </c>
      <c r="U1031" s="35"/>
      <c r="V1031" s="35"/>
      <c r="W1031" s="35"/>
      <c r="X1031" s="35"/>
      <c r="Y1031" s="35"/>
      <c r="Z1031" s="35"/>
      <c r="AA1031" s="35"/>
      <c r="AB1031" s="35"/>
      <c r="AC1031" s="35"/>
      <c r="AD1031" s="35"/>
      <c r="AE1031" s="35"/>
      <c r="AR1031" s="197" t="s">
        <v>283</v>
      </c>
      <c r="AT1031" s="197" t="s">
        <v>160</v>
      </c>
      <c r="AU1031" s="197" t="s">
        <v>85</v>
      </c>
      <c r="AY1031" s="18" t="s">
        <v>158</v>
      </c>
      <c r="BE1031" s="198">
        <f t="shared" si="64"/>
        <v>0</v>
      </c>
      <c r="BF1031" s="198">
        <f t="shared" si="65"/>
        <v>0</v>
      </c>
      <c r="BG1031" s="198">
        <f t="shared" si="66"/>
        <v>0</v>
      </c>
      <c r="BH1031" s="198">
        <f t="shared" si="67"/>
        <v>0</v>
      </c>
      <c r="BI1031" s="198">
        <f t="shared" si="68"/>
        <v>0</v>
      </c>
      <c r="BJ1031" s="18" t="s">
        <v>8</v>
      </c>
      <c r="BK1031" s="198">
        <f t="shared" si="69"/>
        <v>0</v>
      </c>
      <c r="BL1031" s="18" t="s">
        <v>283</v>
      </c>
      <c r="BM1031" s="197" t="s">
        <v>7290</v>
      </c>
    </row>
    <row r="1032" spans="1:65" s="2" customFormat="1" ht="21.75" customHeight="1">
      <c r="A1032" s="35"/>
      <c r="B1032" s="36"/>
      <c r="C1032" s="187" t="s">
        <v>1967</v>
      </c>
      <c r="D1032" s="187" t="s">
        <v>160</v>
      </c>
      <c r="E1032" s="188" t="s">
        <v>2357</v>
      </c>
      <c r="F1032" s="189" t="s">
        <v>2057</v>
      </c>
      <c r="G1032" s="190" t="s">
        <v>498</v>
      </c>
      <c r="H1032" s="191">
        <v>2</v>
      </c>
      <c r="I1032" s="192"/>
      <c r="J1032" s="191">
        <f t="shared" si="60"/>
        <v>0</v>
      </c>
      <c r="K1032" s="189" t="s">
        <v>1</v>
      </c>
      <c r="L1032" s="40"/>
      <c r="M1032" s="193" t="s">
        <v>1</v>
      </c>
      <c r="N1032" s="194" t="s">
        <v>41</v>
      </c>
      <c r="O1032" s="72"/>
      <c r="P1032" s="195">
        <f t="shared" si="61"/>
        <v>0</v>
      </c>
      <c r="Q1032" s="195">
        <v>0</v>
      </c>
      <c r="R1032" s="195">
        <f t="shared" si="62"/>
        <v>0</v>
      </c>
      <c r="S1032" s="195">
        <v>0</v>
      </c>
      <c r="T1032" s="196">
        <f t="shared" si="63"/>
        <v>0</v>
      </c>
      <c r="U1032" s="35"/>
      <c r="V1032" s="35"/>
      <c r="W1032" s="35"/>
      <c r="X1032" s="35"/>
      <c r="Y1032" s="35"/>
      <c r="Z1032" s="35"/>
      <c r="AA1032" s="35"/>
      <c r="AB1032" s="35"/>
      <c r="AC1032" s="35"/>
      <c r="AD1032" s="35"/>
      <c r="AE1032" s="35"/>
      <c r="AR1032" s="197" t="s">
        <v>283</v>
      </c>
      <c r="AT1032" s="197" t="s">
        <v>160</v>
      </c>
      <c r="AU1032" s="197" t="s">
        <v>85</v>
      </c>
      <c r="AY1032" s="18" t="s">
        <v>158</v>
      </c>
      <c r="BE1032" s="198">
        <f t="shared" si="64"/>
        <v>0</v>
      </c>
      <c r="BF1032" s="198">
        <f t="shared" si="65"/>
        <v>0</v>
      </c>
      <c r="BG1032" s="198">
        <f t="shared" si="66"/>
        <v>0</v>
      </c>
      <c r="BH1032" s="198">
        <f t="shared" si="67"/>
        <v>0</v>
      </c>
      <c r="BI1032" s="198">
        <f t="shared" si="68"/>
        <v>0</v>
      </c>
      <c r="BJ1032" s="18" t="s">
        <v>8</v>
      </c>
      <c r="BK1032" s="198">
        <f t="shared" si="69"/>
        <v>0</v>
      </c>
      <c r="BL1032" s="18" t="s">
        <v>283</v>
      </c>
      <c r="BM1032" s="197" t="s">
        <v>7291</v>
      </c>
    </row>
    <row r="1033" spans="1:65" s="2" customFormat="1" ht="16.5" customHeight="1">
      <c r="A1033" s="35"/>
      <c r="B1033" s="36"/>
      <c r="C1033" s="187" t="s">
        <v>1971</v>
      </c>
      <c r="D1033" s="187" t="s">
        <v>160</v>
      </c>
      <c r="E1033" s="188" t="s">
        <v>7292</v>
      </c>
      <c r="F1033" s="189" t="s">
        <v>7220</v>
      </c>
      <c r="G1033" s="190" t="s">
        <v>1744</v>
      </c>
      <c r="H1033" s="191">
        <v>1</v>
      </c>
      <c r="I1033" s="192"/>
      <c r="J1033" s="191">
        <f t="shared" si="60"/>
        <v>0</v>
      </c>
      <c r="K1033" s="189" t="s">
        <v>1</v>
      </c>
      <c r="L1033" s="40"/>
      <c r="M1033" s="193" t="s">
        <v>1</v>
      </c>
      <c r="N1033" s="194" t="s">
        <v>41</v>
      </c>
      <c r="O1033" s="72"/>
      <c r="P1033" s="195">
        <f t="shared" si="61"/>
        <v>0</v>
      </c>
      <c r="Q1033" s="195">
        <v>0</v>
      </c>
      <c r="R1033" s="195">
        <f t="shared" si="62"/>
        <v>0</v>
      </c>
      <c r="S1033" s="195">
        <v>0</v>
      </c>
      <c r="T1033" s="196">
        <f t="shared" si="63"/>
        <v>0</v>
      </c>
      <c r="U1033" s="35"/>
      <c r="V1033" s="35"/>
      <c r="W1033" s="35"/>
      <c r="X1033" s="35"/>
      <c r="Y1033" s="35"/>
      <c r="Z1033" s="35"/>
      <c r="AA1033" s="35"/>
      <c r="AB1033" s="35"/>
      <c r="AC1033" s="35"/>
      <c r="AD1033" s="35"/>
      <c r="AE1033" s="35"/>
      <c r="AR1033" s="197" t="s">
        <v>283</v>
      </c>
      <c r="AT1033" s="197" t="s">
        <v>160</v>
      </c>
      <c r="AU1033" s="197" t="s">
        <v>85</v>
      </c>
      <c r="AY1033" s="18" t="s">
        <v>158</v>
      </c>
      <c r="BE1033" s="198">
        <f t="shared" si="64"/>
        <v>0</v>
      </c>
      <c r="BF1033" s="198">
        <f t="shared" si="65"/>
        <v>0</v>
      </c>
      <c r="BG1033" s="198">
        <f t="shared" si="66"/>
        <v>0</v>
      </c>
      <c r="BH1033" s="198">
        <f t="shared" si="67"/>
        <v>0</v>
      </c>
      <c r="BI1033" s="198">
        <f t="shared" si="68"/>
        <v>0</v>
      </c>
      <c r="BJ1033" s="18" t="s">
        <v>8</v>
      </c>
      <c r="BK1033" s="198">
        <f t="shared" si="69"/>
        <v>0</v>
      </c>
      <c r="BL1033" s="18" t="s">
        <v>283</v>
      </c>
      <c r="BM1033" s="197" t="s">
        <v>7293</v>
      </c>
    </row>
    <row r="1034" spans="1:65" s="2" customFormat="1" ht="16.5" customHeight="1">
      <c r="A1034" s="35"/>
      <c r="B1034" s="36"/>
      <c r="C1034" s="187" t="s">
        <v>1975</v>
      </c>
      <c r="D1034" s="187" t="s">
        <v>160</v>
      </c>
      <c r="E1034" s="188" t="s">
        <v>7294</v>
      </c>
      <c r="F1034" s="189" t="s">
        <v>7295</v>
      </c>
      <c r="G1034" s="190" t="s">
        <v>1744</v>
      </c>
      <c r="H1034" s="191">
        <v>1</v>
      </c>
      <c r="I1034" s="192"/>
      <c r="J1034" s="191">
        <f t="shared" si="60"/>
        <v>0</v>
      </c>
      <c r="K1034" s="189" t="s">
        <v>1</v>
      </c>
      <c r="L1034" s="40"/>
      <c r="M1034" s="193" t="s">
        <v>1</v>
      </c>
      <c r="N1034" s="194" t="s">
        <v>41</v>
      </c>
      <c r="O1034" s="72"/>
      <c r="P1034" s="195">
        <f t="shared" si="61"/>
        <v>0</v>
      </c>
      <c r="Q1034" s="195">
        <v>0</v>
      </c>
      <c r="R1034" s="195">
        <f t="shared" si="62"/>
        <v>0</v>
      </c>
      <c r="S1034" s="195">
        <v>0</v>
      </c>
      <c r="T1034" s="196">
        <f t="shared" si="63"/>
        <v>0</v>
      </c>
      <c r="U1034" s="35"/>
      <c r="V1034" s="35"/>
      <c r="W1034" s="35"/>
      <c r="X1034" s="35"/>
      <c r="Y1034" s="35"/>
      <c r="Z1034" s="35"/>
      <c r="AA1034" s="35"/>
      <c r="AB1034" s="35"/>
      <c r="AC1034" s="35"/>
      <c r="AD1034" s="35"/>
      <c r="AE1034" s="35"/>
      <c r="AR1034" s="197" t="s">
        <v>283</v>
      </c>
      <c r="AT1034" s="197" t="s">
        <v>160</v>
      </c>
      <c r="AU1034" s="197" t="s">
        <v>85</v>
      </c>
      <c r="AY1034" s="18" t="s">
        <v>158</v>
      </c>
      <c r="BE1034" s="198">
        <f t="shared" si="64"/>
        <v>0</v>
      </c>
      <c r="BF1034" s="198">
        <f t="shared" si="65"/>
        <v>0</v>
      </c>
      <c r="BG1034" s="198">
        <f t="shared" si="66"/>
        <v>0</v>
      </c>
      <c r="BH1034" s="198">
        <f t="shared" si="67"/>
        <v>0</v>
      </c>
      <c r="BI1034" s="198">
        <f t="shared" si="68"/>
        <v>0</v>
      </c>
      <c r="BJ1034" s="18" t="s">
        <v>8</v>
      </c>
      <c r="BK1034" s="198">
        <f t="shared" si="69"/>
        <v>0</v>
      </c>
      <c r="BL1034" s="18" t="s">
        <v>283</v>
      </c>
      <c r="BM1034" s="197" t="s">
        <v>7296</v>
      </c>
    </row>
    <row r="1035" spans="1:65" s="2" customFormat="1" ht="16.5" customHeight="1">
      <c r="A1035" s="35"/>
      <c r="B1035" s="36"/>
      <c r="C1035" s="187" t="s">
        <v>1979</v>
      </c>
      <c r="D1035" s="187" t="s">
        <v>160</v>
      </c>
      <c r="E1035" s="188" t="s">
        <v>7297</v>
      </c>
      <c r="F1035" s="189" t="s">
        <v>2393</v>
      </c>
      <c r="G1035" s="190" t="s">
        <v>498</v>
      </c>
      <c r="H1035" s="191">
        <v>1</v>
      </c>
      <c r="I1035" s="192"/>
      <c r="J1035" s="191">
        <f t="shared" si="60"/>
        <v>0</v>
      </c>
      <c r="K1035" s="189" t="s">
        <v>1</v>
      </c>
      <c r="L1035" s="40"/>
      <c r="M1035" s="193" t="s">
        <v>1</v>
      </c>
      <c r="N1035" s="194" t="s">
        <v>41</v>
      </c>
      <c r="O1035" s="72"/>
      <c r="P1035" s="195">
        <f t="shared" si="61"/>
        <v>0</v>
      </c>
      <c r="Q1035" s="195">
        <v>0</v>
      </c>
      <c r="R1035" s="195">
        <f t="shared" si="62"/>
        <v>0</v>
      </c>
      <c r="S1035" s="195">
        <v>0</v>
      </c>
      <c r="T1035" s="196">
        <f t="shared" si="63"/>
        <v>0</v>
      </c>
      <c r="U1035" s="35"/>
      <c r="V1035" s="35"/>
      <c r="W1035" s="35"/>
      <c r="X1035" s="35"/>
      <c r="Y1035" s="35"/>
      <c r="Z1035" s="35"/>
      <c r="AA1035" s="35"/>
      <c r="AB1035" s="35"/>
      <c r="AC1035" s="35"/>
      <c r="AD1035" s="35"/>
      <c r="AE1035" s="35"/>
      <c r="AR1035" s="197" t="s">
        <v>283</v>
      </c>
      <c r="AT1035" s="197" t="s">
        <v>160</v>
      </c>
      <c r="AU1035" s="197" t="s">
        <v>85</v>
      </c>
      <c r="AY1035" s="18" t="s">
        <v>158</v>
      </c>
      <c r="BE1035" s="198">
        <f t="shared" si="64"/>
        <v>0</v>
      </c>
      <c r="BF1035" s="198">
        <f t="shared" si="65"/>
        <v>0</v>
      </c>
      <c r="BG1035" s="198">
        <f t="shared" si="66"/>
        <v>0</v>
      </c>
      <c r="BH1035" s="198">
        <f t="shared" si="67"/>
        <v>0</v>
      </c>
      <c r="BI1035" s="198">
        <f t="shared" si="68"/>
        <v>0</v>
      </c>
      <c r="BJ1035" s="18" t="s">
        <v>8</v>
      </c>
      <c r="BK1035" s="198">
        <f t="shared" si="69"/>
        <v>0</v>
      </c>
      <c r="BL1035" s="18" t="s">
        <v>283</v>
      </c>
      <c r="BM1035" s="197" t="s">
        <v>7298</v>
      </c>
    </row>
    <row r="1036" spans="1:65" s="2" customFormat="1" ht="16.5" customHeight="1">
      <c r="A1036" s="35"/>
      <c r="B1036" s="36"/>
      <c r="C1036" s="187" t="s">
        <v>1983</v>
      </c>
      <c r="D1036" s="187" t="s">
        <v>160</v>
      </c>
      <c r="E1036" s="188" t="s">
        <v>7299</v>
      </c>
      <c r="F1036" s="189" t="s">
        <v>2146</v>
      </c>
      <c r="G1036" s="190" t="s">
        <v>921</v>
      </c>
      <c r="H1036" s="191">
        <v>1</v>
      </c>
      <c r="I1036" s="192"/>
      <c r="J1036" s="191">
        <f t="shared" si="60"/>
        <v>0</v>
      </c>
      <c r="K1036" s="189" t="s">
        <v>1</v>
      </c>
      <c r="L1036" s="40"/>
      <c r="M1036" s="193" t="s">
        <v>1</v>
      </c>
      <c r="N1036" s="194" t="s">
        <v>41</v>
      </c>
      <c r="O1036" s="72"/>
      <c r="P1036" s="195">
        <f t="shared" si="61"/>
        <v>0</v>
      </c>
      <c r="Q1036" s="195">
        <v>0</v>
      </c>
      <c r="R1036" s="195">
        <f t="shared" si="62"/>
        <v>0</v>
      </c>
      <c r="S1036" s="195">
        <v>0</v>
      </c>
      <c r="T1036" s="196">
        <f t="shared" si="63"/>
        <v>0</v>
      </c>
      <c r="U1036" s="35"/>
      <c r="V1036" s="35"/>
      <c r="W1036" s="35"/>
      <c r="X1036" s="35"/>
      <c r="Y1036" s="35"/>
      <c r="Z1036" s="35"/>
      <c r="AA1036" s="35"/>
      <c r="AB1036" s="35"/>
      <c r="AC1036" s="35"/>
      <c r="AD1036" s="35"/>
      <c r="AE1036" s="35"/>
      <c r="AR1036" s="197" t="s">
        <v>283</v>
      </c>
      <c r="AT1036" s="197" t="s">
        <v>160</v>
      </c>
      <c r="AU1036" s="197" t="s">
        <v>85</v>
      </c>
      <c r="AY1036" s="18" t="s">
        <v>158</v>
      </c>
      <c r="BE1036" s="198">
        <f t="shared" si="64"/>
        <v>0</v>
      </c>
      <c r="BF1036" s="198">
        <f t="shared" si="65"/>
        <v>0</v>
      </c>
      <c r="BG1036" s="198">
        <f t="shared" si="66"/>
        <v>0</v>
      </c>
      <c r="BH1036" s="198">
        <f t="shared" si="67"/>
        <v>0</v>
      </c>
      <c r="BI1036" s="198">
        <f t="shared" si="68"/>
        <v>0</v>
      </c>
      <c r="BJ1036" s="18" t="s">
        <v>8</v>
      </c>
      <c r="BK1036" s="198">
        <f t="shared" si="69"/>
        <v>0</v>
      </c>
      <c r="BL1036" s="18" t="s">
        <v>283</v>
      </c>
      <c r="BM1036" s="197" t="s">
        <v>7300</v>
      </c>
    </row>
    <row r="1037" spans="1:65" s="12" customFormat="1" ht="22.9" customHeight="1">
      <c r="B1037" s="171"/>
      <c r="C1037" s="172"/>
      <c r="D1037" s="173" t="s">
        <v>75</v>
      </c>
      <c r="E1037" s="185" t="s">
        <v>3000</v>
      </c>
      <c r="F1037" s="185" t="s">
        <v>3001</v>
      </c>
      <c r="G1037" s="172"/>
      <c r="H1037" s="172"/>
      <c r="I1037" s="175"/>
      <c r="J1037" s="186">
        <f>BK1037</f>
        <v>0</v>
      </c>
      <c r="K1037" s="172"/>
      <c r="L1037" s="177"/>
      <c r="M1037" s="178"/>
      <c r="N1037" s="179"/>
      <c r="O1037" s="179"/>
      <c r="P1037" s="180">
        <f>SUM(P1038:P1174)</f>
        <v>0</v>
      </c>
      <c r="Q1037" s="179"/>
      <c r="R1037" s="180">
        <f>SUM(R1038:R1174)</f>
        <v>0</v>
      </c>
      <c r="S1037" s="179"/>
      <c r="T1037" s="181">
        <f>SUM(T1038:T1174)</f>
        <v>0</v>
      </c>
      <c r="AR1037" s="182" t="s">
        <v>85</v>
      </c>
      <c r="AT1037" s="183" t="s">
        <v>75</v>
      </c>
      <c r="AU1037" s="183" t="s">
        <v>8</v>
      </c>
      <c r="AY1037" s="182" t="s">
        <v>158</v>
      </c>
      <c r="BK1037" s="184">
        <f>SUM(BK1038:BK1174)</f>
        <v>0</v>
      </c>
    </row>
    <row r="1038" spans="1:65" s="2" customFormat="1" ht="16.5" customHeight="1">
      <c r="A1038" s="35"/>
      <c r="B1038" s="36"/>
      <c r="C1038" s="247" t="s">
        <v>1987</v>
      </c>
      <c r="D1038" s="247" t="s">
        <v>250</v>
      </c>
      <c r="E1038" s="248" t="s">
        <v>7301</v>
      </c>
      <c r="F1038" s="249" t="s">
        <v>7302</v>
      </c>
      <c r="G1038" s="250" t="s">
        <v>442</v>
      </c>
      <c r="H1038" s="251">
        <v>3</v>
      </c>
      <c r="I1038" s="252"/>
      <c r="J1038" s="251">
        <f t="shared" ref="J1038:J1069" si="70">ROUND(I1038*H1038,0)</f>
        <v>0</v>
      </c>
      <c r="K1038" s="249" t="s">
        <v>1</v>
      </c>
      <c r="L1038" s="253"/>
      <c r="M1038" s="254" t="s">
        <v>1</v>
      </c>
      <c r="N1038" s="255" t="s">
        <v>41</v>
      </c>
      <c r="O1038" s="72"/>
      <c r="P1038" s="195">
        <f t="shared" ref="P1038:P1069" si="71">O1038*H1038</f>
        <v>0</v>
      </c>
      <c r="Q1038" s="195">
        <v>0</v>
      </c>
      <c r="R1038" s="195">
        <f t="shared" ref="R1038:R1069" si="72">Q1038*H1038</f>
        <v>0</v>
      </c>
      <c r="S1038" s="195">
        <v>0</v>
      </c>
      <c r="T1038" s="196">
        <f t="shared" ref="T1038:T1069" si="73">S1038*H1038</f>
        <v>0</v>
      </c>
      <c r="U1038" s="35"/>
      <c r="V1038" s="35"/>
      <c r="W1038" s="35"/>
      <c r="X1038" s="35"/>
      <c r="Y1038" s="35"/>
      <c r="Z1038" s="35"/>
      <c r="AA1038" s="35"/>
      <c r="AB1038" s="35"/>
      <c r="AC1038" s="35"/>
      <c r="AD1038" s="35"/>
      <c r="AE1038" s="35"/>
      <c r="AR1038" s="197" t="s">
        <v>373</v>
      </c>
      <c r="AT1038" s="197" t="s">
        <v>250</v>
      </c>
      <c r="AU1038" s="197" t="s">
        <v>85</v>
      </c>
      <c r="AY1038" s="18" t="s">
        <v>158</v>
      </c>
      <c r="BE1038" s="198">
        <f t="shared" ref="BE1038:BE1069" si="74">IF(N1038="základní",J1038,0)</f>
        <v>0</v>
      </c>
      <c r="BF1038" s="198">
        <f t="shared" ref="BF1038:BF1069" si="75">IF(N1038="snížená",J1038,0)</f>
        <v>0</v>
      </c>
      <c r="BG1038" s="198">
        <f t="shared" ref="BG1038:BG1069" si="76">IF(N1038="zákl. přenesená",J1038,0)</f>
        <v>0</v>
      </c>
      <c r="BH1038" s="198">
        <f t="shared" ref="BH1038:BH1069" si="77">IF(N1038="sníž. přenesená",J1038,0)</f>
        <v>0</v>
      </c>
      <c r="BI1038" s="198">
        <f t="shared" ref="BI1038:BI1069" si="78">IF(N1038="nulová",J1038,0)</f>
        <v>0</v>
      </c>
      <c r="BJ1038" s="18" t="s">
        <v>8</v>
      </c>
      <c r="BK1038" s="198">
        <f t="shared" ref="BK1038:BK1069" si="79">ROUND(I1038*H1038,0)</f>
        <v>0</v>
      </c>
      <c r="BL1038" s="18" t="s">
        <v>283</v>
      </c>
      <c r="BM1038" s="197" t="s">
        <v>7303</v>
      </c>
    </row>
    <row r="1039" spans="1:65" s="2" customFormat="1" ht="36">
      <c r="A1039" s="35"/>
      <c r="B1039" s="36"/>
      <c r="C1039" s="247" t="s">
        <v>1991</v>
      </c>
      <c r="D1039" s="247" t="s">
        <v>250</v>
      </c>
      <c r="E1039" s="248" t="s">
        <v>6176</v>
      </c>
      <c r="F1039" s="249" t="s">
        <v>4055</v>
      </c>
      <c r="G1039" s="250" t="s">
        <v>309</v>
      </c>
      <c r="H1039" s="251">
        <v>20</v>
      </c>
      <c r="I1039" s="252"/>
      <c r="J1039" s="251">
        <f t="shared" si="70"/>
        <v>0</v>
      </c>
      <c r="K1039" s="249" t="s">
        <v>1</v>
      </c>
      <c r="L1039" s="253"/>
      <c r="M1039" s="254" t="s">
        <v>1</v>
      </c>
      <c r="N1039" s="255" t="s">
        <v>41</v>
      </c>
      <c r="O1039" s="72"/>
      <c r="P1039" s="195">
        <f t="shared" si="71"/>
        <v>0</v>
      </c>
      <c r="Q1039" s="195">
        <v>0</v>
      </c>
      <c r="R1039" s="195">
        <f t="shared" si="72"/>
        <v>0</v>
      </c>
      <c r="S1039" s="195">
        <v>0</v>
      </c>
      <c r="T1039" s="196">
        <f t="shared" si="73"/>
        <v>0</v>
      </c>
      <c r="U1039" s="35"/>
      <c r="V1039" s="35"/>
      <c r="W1039" s="35"/>
      <c r="X1039" s="35"/>
      <c r="Y1039" s="35"/>
      <c r="Z1039" s="35"/>
      <c r="AA1039" s="35"/>
      <c r="AB1039" s="35"/>
      <c r="AC1039" s="35"/>
      <c r="AD1039" s="35"/>
      <c r="AE1039" s="35"/>
      <c r="AR1039" s="197" t="s">
        <v>373</v>
      </c>
      <c r="AT1039" s="197" t="s">
        <v>250</v>
      </c>
      <c r="AU1039" s="197" t="s">
        <v>85</v>
      </c>
      <c r="AY1039" s="18" t="s">
        <v>158</v>
      </c>
      <c r="BE1039" s="198">
        <f t="shared" si="74"/>
        <v>0</v>
      </c>
      <c r="BF1039" s="198">
        <f t="shared" si="75"/>
        <v>0</v>
      </c>
      <c r="BG1039" s="198">
        <f t="shared" si="76"/>
        <v>0</v>
      </c>
      <c r="BH1039" s="198">
        <f t="shared" si="77"/>
        <v>0</v>
      </c>
      <c r="BI1039" s="198">
        <f t="shared" si="78"/>
        <v>0</v>
      </c>
      <c r="BJ1039" s="18" t="s">
        <v>8</v>
      </c>
      <c r="BK1039" s="198">
        <f t="shared" si="79"/>
        <v>0</v>
      </c>
      <c r="BL1039" s="18" t="s">
        <v>283</v>
      </c>
      <c r="BM1039" s="197" t="s">
        <v>7304</v>
      </c>
    </row>
    <row r="1040" spans="1:65" s="2" customFormat="1" ht="24">
      <c r="A1040" s="35"/>
      <c r="B1040" s="36"/>
      <c r="C1040" s="247" t="s">
        <v>1995</v>
      </c>
      <c r="D1040" s="247" t="s">
        <v>250</v>
      </c>
      <c r="E1040" s="248" t="s">
        <v>6178</v>
      </c>
      <c r="F1040" s="249" t="s">
        <v>5869</v>
      </c>
      <c r="G1040" s="250" t="s">
        <v>442</v>
      </c>
      <c r="H1040" s="251">
        <v>0</v>
      </c>
      <c r="I1040" s="252"/>
      <c r="J1040" s="251">
        <f t="shared" si="70"/>
        <v>0</v>
      </c>
      <c r="K1040" s="249" t="s">
        <v>1</v>
      </c>
      <c r="L1040" s="253"/>
      <c r="M1040" s="254" t="s">
        <v>1</v>
      </c>
      <c r="N1040" s="255" t="s">
        <v>41</v>
      </c>
      <c r="O1040" s="72"/>
      <c r="P1040" s="195">
        <f t="shared" si="71"/>
        <v>0</v>
      </c>
      <c r="Q1040" s="195">
        <v>0</v>
      </c>
      <c r="R1040" s="195">
        <f t="shared" si="72"/>
        <v>0</v>
      </c>
      <c r="S1040" s="195">
        <v>0</v>
      </c>
      <c r="T1040" s="196">
        <f t="shared" si="73"/>
        <v>0</v>
      </c>
      <c r="U1040" s="35"/>
      <c r="V1040" s="35"/>
      <c r="W1040" s="35"/>
      <c r="X1040" s="35"/>
      <c r="Y1040" s="35"/>
      <c r="Z1040" s="35"/>
      <c r="AA1040" s="35"/>
      <c r="AB1040" s="35"/>
      <c r="AC1040" s="35"/>
      <c r="AD1040" s="35"/>
      <c r="AE1040" s="35"/>
      <c r="AR1040" s="197" t="s">
        <v>373</v>
      </c>
      <c r="AT1040" s="197" t="s">
        <v>250</v>
      </c>
      <c r="AU1040" s="197" t="s">
        <v>85</v>
      </c>
      <c r="AY1040" s="18" t="s">
        <v>158</v>
      </c>
      <c r="BE1040" s="198">
        <f t="shared" si="74"/>
        <v>0</v>
      </c>
      <c r="BF1040" s="198">
        <f t="shared" si="75"/>
        <v>0</v>
      </c>
      <c r="BG1040" s="198">
        <f t="shared" si="76"/>
        <v>0</v>
      </c>
      <c r="BH1040" s="198">
        <f t="shared" si="77"/>
        <v>0</v>
      </c>
      <c r="BI1040" s="198">
        <f t="shared" si="78"/>
        <v>0</v>
      </c>
      <c r="BJ1040" s="18" t="s">
        <v>8</v>
      </c>
      <c r="BK1040" s="198">
        <f t="shared" si="79"/>
        <v>0</v>
      </c>
      <c r="BL1040" s="18" t="s">
        <v>283</v>
      </c>
      <c r="BM1040" s="197" t="s">
        <v>7305</v>
      </c>
    </row>
    <row r="1041" spans="1:65" s="2" customFormat="1" ht="24">
      <c r="A1041" s="35"/>
      <c r="B1041" s="36"/>
      <c r="C1041" s="247" t="s">
        <v>1999</v>
      </c>
      <c r="D1041" s="247" t="s">
        <v>250</v>
      </c>
      <c r="E1041" s="248" t="s">
        <v>6180</v>
      </c>
      <c r="F1041" s="249" t="s">
        <v>4059</v>
      </c>
      <c r="G1041" s="250" t="s">
        <v>442</v>
      </c>
      <c r="H1041" s="251">
        <v>1</v>
      </c>
      <c r="I1041" s="252"/>
      <c r="J1041" s="251">
        <f t="shared" si="70"/>
        <v>0</v>
      </c>
      <c r="K1041" s="249" t="s">
        <v>1</v>
      </c>
      <c r="L1041" s="253"/>
      <c r="M1041" s="254" t="s">
        <v>1</v>
      </c>
      <c r="N1041" s="255" t="s">
        <v>41</v>
      </c>
      <c r="O1041" s="72"/>
      <c r="P1041" s="195">
        <f t="shared" si="71"/>
        <v>0</v>
      </c>
      <c r="Q1041" s="195">
        <v>0</v>
      </c>
      <c r="R1041" s="195">
        <f t="shared" si="72"/>
        <v>0</v>
      </c>
      <c r="S1041" s="195">
        <v>0</v>
      </c>
      <c r="T1041" s="196">
        <f t="shared" si="73"/>
        <v>0</v>
      </c>
      <c r="U1041" s="35"/>
      <c r="V1041" s="35"/>
      <c r="W1041" s="35"/>
      <c r="X1041" s="35"/>
      <c r="Y1041" s="35"/>
      <c r="Z1041" s="35"/>
      <c r="AA1041" s="35"/>
      <c r="AB1041" s="35"/>
      <c r="AC1041" s="35"/>
      <c r="AD1041" s="35"/>
      <c r="AE1041" s="35"/>
      <c r="AR1041" s="197" t="s">
        <v>373</v>
      </c>
      <c r="AT1041" s="197" t="s">
        <v>250</v>
      </c>
      <c r="AU1041" s="197" t="s">
        <v>85</v>
      </c>
      <c r="AY1041" s="18" t="s">
        <v>158</v>
      </c>
      <c r="BE1041" s="198">
        <f t="shared" si="74"/>
        <v>0</v>
      </c>
      <c r="BF1041" s="198">
        <f t="shared" si="75"/>
        <v>0</v>
      </c>
      <c r="BG1041" s="198">
        <f t="shared" si="76"/>
        <v>0</v>
      </c>
      <c r="BH1041" s="198">
        <f t="shared" si="77"/>
        <v>0</v>
      </c>
      <c r="BI1041" s="198">
        <f t="shared" si="78"/>
        <v>0</v>
      </c>
      <c r="BJ1041" s="18" t="s">
        <v>8</v>
      </c>
      <c r="BK1041" s="198">
        <f t="shared" si="79"/>
        <v>0</v>
      </c>
      <c r="BL1041" s="18" t="s">
        <v>283</v>
      </c>
      <c r="BM1041" s="197" t="s">
        <v>7306</v>
      </c>
    </row>
    <row r="1042" spans="1:65" s="2" customFormat="1" ht="48">
      <c r="A1042" s="35"/>
      <c r="B1042" s="36"/>
      <c r="C1042" s="247" t="s">
        <v>2003</v>
      </c>
      <c r="D1042" s="247" t="s">
        <v>250</v>
      </c>
      <c r="E1042" s="248" t="s">
        <v>7307</v>
      </c>
      <c r="F1042" s="249" t="s">
        <v>7308</v>
      </c>
      <c r="G1042" s="250" t="s">
        <v>498</v>
      </c>
      <c r="H1042" s="251">
        <v>1</v>
      </c>
      <c r="I1042" s="252"/>
      <c r="J1042" s="251">
        <f t="shared" si="70"/>
        <v>0</v>
      </c>
      <c r="K1042" s="249" t="s">
        <v>1</v>
      </c>
      <c r="L1042" s="253"/>
      <c r="M1042" s="254" t="s">
        <v>1</v>
      </c>
      <c r="N1042" s="255" t="s">
        <v>41</v>
      </c>
      <c r="O1042" s="72"/>
      <c r="P1042" s="195">
        <f t="shared" si="71"/>
        <v>0</v>
      </c>
      <c r="Q1042" s="195">
        <v>0</v>
      </c>
      <c r="R1042" s="195">
        <f t="shared" si="72"/>
        <v>0</v>
      </c>
      <c r="S1042" s="195">
        <v>0</v>
      </c>
      <c r="T1042" s="196">
        <f t="shared" si="73"/>
        <v>0</v>
      </c>
      <c r="U1042" s="35"/>
      <c r="V1042" s="35"/>
      <c r="W1042" s="35"/>
      <c r="X1042" s="35"/>
      <c r="Y1042" s="35"/>
      <c r="Z1042" s="35"/>
      <c r="AA1042" s="35"/>
      <c r="AB1042" s="35"/>
      <c r="AC1042" s="35"/>
      <c r="AD1042" s="35"/>
      <c r="AE1042" s="35"/>
      <c r="AR1042" s="197" t="s">
        <v>373</v>
      </c>
      <c r="AT1042" s="197" t="s">
        <v>250</v>
      </c>
      <c r="AU1042" s="197" t="s">
        <v>85</v>
      </c>
      <c r="AY1042" s="18" t="s">
        <v>158</v>
      </c>
      <c r="BE1042" s="198">
        <f t="shared" si="74"/>
        <v>0</v>
      </c>
      <c r="BF1042" s="198">
        <f t="shared" si="75"/>
        <v>0</v>
      </c>
      <c r="BG1042" s="198">
        <f t="shared" si="76"/>
        <v>0</v>
      </c>
      <c r="BH1042" s="198">
        <f t="shared" si="77"/>
        <v>0</v>
      </c>
      <c r="BI1042" s="198">
        <f t="shared" si="78"/>
        <v>0</v>
      </c>
      <c r="BJ1042" s="18" t="s">
        <v>8</v>
      </c>
      <c r="BK1042" s="198">
        <f t="shared" si="79"/>
        <v>0</v>
      </c>
      <c r="BL1042" s="18" t="s">
        <v>283</v>
      </c>
      <c r="BM1042" s="197" t="s">
        <v>7309</v>
      </c>
    </row>
    <row r="1043" spans="1:65" s="2" customFormat="1" ht="33" customHeight="1">
      <c r="A1043" s="35"/>
      <c r="B1043" s="36"/>
      <c r="C1043" s="247" t="s">
        <v>2007</v>
      </c>
      <c r="D1043" s="247" t="s">
        <v>250</v>
      </c>
      <c r="E1043" s="248" t="s">
        <v>7310</v>
      </c>
      <c r="F1043" s="249" t="s">
        <v>7311</v>
      </c>
      <c r="G1043" s="250" t="s">
        <v>498</v>
      </c>
      <c r="H1043" s="251">
        <v>1</v>
      </c>
      <c r="I1043" s="252"/>
      <c r="J1043" s="251">
        <f t="shared" si="70"/>
        <v>0</v>
      </c>
      <c r="K1043" s="249" t="s">
        <v>1</v>
      </c>
      <c r="L1043" s="253"/>
      <c r="M1043" s="254" t="s">
        <v>1</v>
      </c>
      <c r="N1043" s="255" t="s">
        <v>41</v>
      </c>
      <c r="O1043" s="72"/>
      <c r="P1043" s="195">
        <f t="shared" si="71"/>
        <v>0</v>
      </c>
      <c r="Q1043" s="195">
        <v>0</v>
      </c>
      <c r="R1043" s="195">
        <f t="shared" si="72"/>
        <v>0</v>
      </c>
      <c r="S1043" s="195">
        <v>0</v>
      </c>
      <c r="T1043" s="196">
        <f t="shared" si="73"/>
        <v>0</v>
      </c>
      <c r="U1043" s="35"/>
      <c r="V1043" s="35"/>
      <c r="W1043" s="35"/>
      <c r="X1043" s="35"/>
      <c r="Y1043" s="35"/>
      <c r="Z1043" s="35"/>
      <c r="AA1043" s="35"/>
      <c r="AB1043" s="35"/>
      <c r="AC1043" s="35"/>
      <c r="AD1043" s="35"/>
      <c r="AE1043" s="35"/>
      <c r="AR1043" s="197" t="s">
        <v>373</v>
      </c>
      <c r="AT1043" s="197" t="s">
        <v>250</v>
      </c>
      <c r="AU1043" s="197" t="s">
        <v>85</v>
      </c>
      <c r="AY1043" s="18" t="s">
        <v>158</v>
      </c>
      <c r="BE1043" s="198">
        <f t="shared" si="74"/>
        <v>0</v>
      </c>
      <c r="BF1043" s="198">
        <f t="shared" si="75"/>
        <v>0</v>
      </c>
      <c r="BG1043" s="198">
        <f t="shared" si="76"/>
        <v>0</v>
      </c>
      <c r="BH1043" s="198">
        <f t="shared" si="77"/>
        <v>0</v>
      </c>
      <c r="BI1043" s="198">
        <f t="shared" si="78"/>
        <v>0</v>
      </c>
      <c r="BJ1043" s="18" t="s">
        <v>8</v>
      </c>
      <c r="BK1043" s="198">
        <f t="shared" si="79"/>
        <v>0</v>
      </c>
      <c r="BL1043" s="18" t="s">
        <v>283</v>
      </c>
      <c r="BM1043" s="197" t="s">
        <v>7312</v>
      </c>
    </row>
    <row r="1044" spans="1:65" s="2" customFormat="1" ht="24">
      <c r="A1044" s="35"/>
      <c r="B1044" s="36"/>
      <c r="C1044" s="247" t="s">
        <v>2011</v>
      </c>
      <c r="D1044" s="247" t="s">
        <v>250</v>
      </c>
      <c r="E1044" s="248" t="s">
        <v>7313</v>
      </c>
      <c r="F1044" s="249" t="s">
        <v>3012</v>
      </c>
      <c r="G1044" s="250" t="s">
        <v>4066</v>
      </c>
      <c r="H1044" s="251">
        <v>9</v>
      </c>
      <c r="I1044" s="252"/>
      <c r="J1044" s="251">
        <f t="shared" si="70"/>
        <v>0</v>
      </c>
      <c r="K1044" s="249" t="s">
        <v>1</v>
      </c>
      <c r="L1044" s="253"/>
      <c r="M1044" s="254" t="s">
        <v>1</v>
      </c>
      <c r="N1044" s="255" t="s">
        <v>41</v>
      </c>
      <c r="O1044" s="72"/>
      <c r="P1044" s="195">
        <f t="shared" si="71"/>
        <v>0</v>
      </c>
      <c r="Q1044" s="195">
        <v>0</v>
      </c>
      <c r="R1044" s="195">
        <f t="shared" si="72"/>
        <v>0</v>
      </c>
      <c r="S1044" s="195">
        <v>0</v>
      </c>
      <c r="T1044" s="196">
        <f t="shared" si="73"/>
        <v>0</v>
      </c>
      <c r="U1044" s="35"/>
      <c r="V1044" s="35"/>
      <c r="W1044" s="35"/>
      <c r="X1044" s="35"/>
      <c r="Y1044" s="35"/>
      <c r="Z1044" s="35"/>
      <c r="AA1044" s="35"/>
      <c r="AB1044" s="35"/>
      <c r="AC1044" s="35"/>
      <c r="AD1044" s="35"/>
      <c r="AE1044" s="35"/>
      <c r="AR1044" s="197" t="s">
        <v>373</v>
      </c>
      <c r="AT1044" s="197" t="s">
        <v>250</v>
      </c>
      <c r="AU1044" s="197" t="s">
        <v>85</v>
      </c>
      <c r="AY1044" s="18" t="s">
        <v>158</v>
      </c>
      <c r="BE1044" s="198">
        <f t="shared" si="74"/>
        <v>0</v>
      </c>
      <c r="BF1044" s="198">
        <f t="shared" si="75"/>
        <v>0</v>
      </c>
      <c r="BG1044" s="198">
        <f t="shared" si="76"/>
        <v>0</v>
      </c>
      <c r="BH1044" s="198">
        <f t="shared" si="77"/>
        <v>0</v>
      </c>
      <c r="BI1044" s="198">
        <f t="shared" si="78"/>
        <v>0</v>
      </c>
      <c r="BJ1044" s="18" t="s">
        <v>8</v>
      </c>
      <c r="BK1044" s="198">
        <f t="shared" si="79"/>
        <v>0</v>
      </c>
      <c r="BL1044" s="18" t="s">
        <v>283</v>
      </c>
      <c r="BM1044" s="197" t="s">
        <v>7314</v>
      </c>
    </row>
    <row r="1045" spans="1:65" s="2" customFormat="1" ht="16.5" customHeight="1">
      <c r="A1045" s="35"/>
      <c r="B1045" s="36"/>
      <c r="C1045" s="247" t="s">
        <v>2015</v>
      </c>
      <c r="D1045" s="247" t="s">
        <v>250</v>
      </c>
      <c r="E1045" s="248" t="s">
        <v>3162</v>
      </c>
      <c r="F1045" s="249" t="s">
        <v>3016</v>
      </c>
      <c r="G1045" s="250" t="s">
        <v>498</v>
      </c>
      <c r="H1045" s="251">
        <v>1</v>
      </c>
      <c r="I1045" s="252"/>
      <c r="J1045" s="251">
        <f t="shared" si="70"/>
        <v>0</v>
      </c>
      <c r="K1045" s="249" t="s">
        <v>1</v>
      </c>
      <c r="L1045" s="253"/>
      <c r="M1045" s="254" t="s">
        <v>1</v>
      </c>
      <c r="N1045" s="255" t="s">
        <v>41</v>
      </c>
      <c r="O1045" s="72"/>
      <c r="P1045" s="195">
        <f t="shared" si="71"/>
        <v>0</v>
      </c>
      <c r="Q1045" s="195">
        <v>0</v>
      </c>
      <c r="R1045" s="195">
        <f t="shared" si="72"/>
        <v>0</v>
      </c>
      <c r="S1045" s="195">
        <v>0</v>
      </c>
      <c r="T1045" s="196">
        <f t="shared" si="73"/>
        <v>0</v>
      </c>
      <c r="U1045" s="35"/>
      <c r="V1045" s="35"/>
      <c r="W1045" s="35"/>
      <c r="X1045" s="35"/>
      <c r="Y1045" s="35"/>
      <c r="Z1045" s="35"/>
      <c r="AA1045" s="35"/>
      <c r="AB1045" s="35"/>
      <c r="AC1045" s="35"/>
      <c r="AD1045" s="35"/>
      <c r="AE1045" s="35"/>
      <c r="AR1045" s="197" t="s">
        <v>373</v>
      </c>
      <c r="AT1045" s="197" t="s">
        <v>250</v>
      </c>
      <c r="AU1045" s="197" t="s">
        <v>85</v>
      </c>
      <c r="AY1045" s="18" t="s">
        <v>158</v>
      </c>
      <c r="BE1045" s="198">
        <f t="shared" si="74"/>
        <v>0</v>
      </c>
      <c r="BF1045" s="198">
        <f t="shared" si="75"/>
        <v>0</v>
      </c>
      <c r="BG1045" s="198">
        <f t="shared" si="76"/>
        <v>0</v>
      </c>
      <c r="BH1045" s="198">
        <f t="shared" si="77"/>
        <v>0</v>
      </c>
      <c r="BI1045" s="198">
        <f t="shared" si="78"/>
        <v>0</v>
      </c>
      <c r="BJ1045" s="18" t="s">
        <v>8</v>
      </c>
      <c r="BK1045" s="198">
        <f t="shared" si="79"/>
        <v>0</v>
      </c>
      <c r="BL1045" s="18" t="s">
        <v>283</v>
      </c>
      <c r="BM1045" s="197" t="s">
        <v>7315</v>
      </c>
    </row>
    <row r="1046" spans="1:65" s="2" customFormat="1" ht="33" customHeight="1">
      <c r="A1046" s="35"/>
      <c r="B1046" s="36"/>
      <c r="C1046" s="247" t="s">
        <v>2019</v>
      </c>
      <c r="D1046" s="247" t="s">
        <v>250</v>
      </c>
      <c r="E1046" s="248" t="s">
        <v>6189</v>
      </c>
      <c r="F1046" s="249" t="s">
        <v>3308</v>
      </c>
      <c r="G1046" s="250" t="s">
        <v>498</v>
      </c>
      <c r="H1046" s="251">
        <v>5</v>
      </c>
      <c r="I1046" s="252"/>
      <c r="J1046" s="251">
        <f t="shared" si="70"/>
        <v>0</v>
      </c>
      <c r="K1046" s="249" t="s">
        <v>1</v>
      </c>
      <c r="L1046" s="253"/>
      <c r="M1046" s="254" t="s">
        <v>1</v>
      </c>
      <c r="N1046" s="255" t="s">
        <v>41</v>
      </c>
      <c r="O1046" s="72"/>
      <c r="P1046" s="195">
        <f t="shared" si="71"/>
        <v>0</v>
      </c>
      <c r="Q1046" s="195">
        <v>0</v>
      </c>
      <c r="R1046" s="195">
        <f t="shared" si="72"/>
        <v>0</v>
      </c>
      <c r="S1046" s="195">
        <v>0</v>
      </c>
      <c r="T1046" s="196">
        <f t="shared" si="73"/>
        <v>0</v>
      </c>
      <c r="U1046" s="35"/>
      <c r="V1046" s="35"/>
      <c r="W1046" s="35"/>
      <c r="X1046" s="35"/>
      <c r="Y1046" s="35"/>
      <c r="Z1046" s="35"/>
      <c r="AA1046" s="35"/>
      <c r="AB1046" s="35"/>
      <c r="AC1046" s="35"/>
      <c r="AD1046" s="35"/>
      <c r="AE1046" s="35"/>
      <c r="AR1046" s="197" t="s">
        <v>373</v>
      </c>
      <c r="AT1046" s="197" t="s">
        <v>250</v>
      </c>
      <c r="AU1046" s="197" t="s">
        <v>85</v>
      </c>
      <c r="AY1046" s="18" t="s">
        <v>158</v>
      </c>
      <c r="BE1046" s="198">
        <f t="shared" si="74"/>
        <v>0</v>
      </c>
      <c r="BF1046" s="198">
        <f t="shared" si="75"/>
        <v>0</v>
      </c>
      <c r="BG1046" s="198">
        <f t="shared" si="76"/>
        <v>0</v>
      </c>
      <c r="BH1046" s="198">
        <f t="shared" si="77"/>
        <v>0</v>
      </c>
      <c r="BI1046" s="198">
        <f t="shared" si="78"/>
        <v>0</v>
      </c>
      <c r="BJ1046" s="18" t="s">
        <v>8</v>
      </c>
      <c r="BK1046" s="198">
        <f t="shared" si="79"/>
        <v>0</v>
      </c>
      <c r="BL1046" s="18" t="s">
        <v>283</v>
      </c>
      <c r="BM1046" s="197" t="s">
        <v>7316</v>
      </c>
    </row>
    <row r="1047" spans="1:65" s="2" customFormat="1" ht="33" customHeight="1">
      <c r="A1047" s="35"/>
      <c r="B1047" s="36"/>
      <c r="C1047" s="247" t="s">
        <v>2023</v>
      </c>
      <c r="D1047" s="247" t="s">
        <v>250</v>
      </c>
      <c r="E1047" s="248" t="s">
        <v>6193</v>
      </c>
      <c r="F1047" s="249" t="s">
        <v>3316</v>
      </c>
      <c r="G1047" s="250" t="s">
        <v>498</v>
      </c>
      <c r="H1047" s="251">
        <v>3</v>
      </c>
      <c r="I1047" s="252"/>
      <c r="J1047" s="251">
        <f t="shared" si="70"/>
        <v>0</v>
      </c>
      <c r="K1047" s="249" t="s">
        <v>1</v>
      </c>
      <c r="L1047" s="253"/>
      <c r="M1047" s="254" t="s">
        <v>1</v>
      </c>
      <c r="N1047" s="255" t="s">
        <v>41</v>
      </c>
      <c r="O1047" s="72"/>
      <c r="P1047" s="195">
        <f t="shared" si="71"/>
        <v>0</v>
      </c>
      <c r="Q1047" s="195">
        <v>0</v>
      </c>
      <c r="R1047" s="195">
        <f t="shared" si="72"/>
        <v>0</v>
      </c>
      <c r="S1047" s="195">
        <v>0</v>
      </c>
      <c r="T1047" s="196">
        <f t="shared" si="73"/>
        <v>0</v>
      </c>
      <c r="U1047" s="35"/>
      <c r="V1047" s="35"/>
      <c r="W1047" s="35"/>
      <c r="X1047" s="35"/>
      <c r="Y1047" s="35"/>
      <c r="Z1047" s="35"/>
      <c r="AA1047" s="35"/>
      <c r="AB1047" s="35"/>
      <c r="AC1047" s="35"/>
      <c r="AD1047" s="35"/>
      <c r="AE1047" s="35"/>
      <c r="AR1047" s="197" t="s">
        <v>373</v>
      </c>
      <c r="AT1047" s="197" t="s">
        <v>250</v>
      </c>
      <c r="AU1047" s="197" t="s">
        <v>85</v>
      </c>
      <c r="AY1047" s="18" t="s">
        <v>158</v>
      </c>
      <c r="BE1047" s="198">
        <f t="shared" si="74"/>
        <v>0</v>
      </c>
      <c r="BF1047" s="198">
        <f t="shared" si="75"/>
        <v>0</v>
      </c>
      <c r="BG1047" s="198">
        <f t="shared" si="76"/>
        <v>0</v>
      </c>
      <c r="BH1047" s="198">
        <f t="shared" si="77"/>
        <v>0</v>
      </c>
      <c r="BI1047" s="198">
        <f t="shared" si="78"/>
        <v>0</v>
      </c>
      <c r="BJ1047" s="18" t="s">
        <v>8</v>
      </c>
      <c r="BK1047" s="198">
        <f t="shared" si="79"/>
        <v>0</v>
      </c>
      <c r="BL1047" s="18" t="s">
        <v>283</v>
      </c>
      <c r="BM1047" s="197" t="s">
        <v>7317</v>
      </c>
    </row>
    <row r="1048" spans="1:65" s="2" customFormat="1" ht="24">
      <c r="A1048" s="35"/>
      <c r="B1048" s="36"/>
      <c r="C1048" s="247" t="s">
        <v>2027</v>
      </c>
      <c r="D1048" s="247" t="s">
        <v>250</v>
      </c>
      <c r="E1048" s="248" t="s">
        <v>7318</v>
      </c>
      <c r="F1048" s="249" t="s">
        <v>7319</v>
      </c>
      <c r="G1048" s="250" t="s">
        <v>498</v>
      </c>
      <c r="H1048" s="251">
        <v>1</v>
      </c>
      <c r="I1048" s="252"/>
      <c r="J1048" s="251">
        <f t="shared" si="70"/>
        <v>0</v>
      </c>
      <c r="K1048" s="249" t="s">
        <v>1</v>
      </c>
      <c r="L1048" s="253"/>
      <c r="M1048" s="254" t="s">
        <v>1</v>
      </c>
      <c r="N1048" s="255" t="s">
        <v>41</v>
      </c>
      <c r="O1048" s="72"/>
      <c r="P1048" s="195">
        <f t="shared" si="71"/>
        <v>0</v>
      </c>
      <c r="Q1048" s="195">
        <v>0</v>
      </c>
      <c r="R1048" s="195">
        <f t="shared" si="72"/>
        <v>0</v>
      </c>
      <c r="S1048" s="195">
        <v>0</v>
      </c>
      <c r="T1048" s="196">
        <f t="shared" si="73"/>
        <v>0</v>
      </c>
      <c r="U1048" s="35"/>
      <c r="V1048" s="35"/>
      <c r="W1048" s="35"/>
      <c r="X1048" s="35"/>
      <c r="Y1048" s="35"/>
      <c r="Z1048" s="35"/>
      <c r="AA1048" s="35"/>
      <c r="AB1048" s="35"/>
      <c r="AC1048" s="35"/>
      <c r="AD1048" s="35"/>
      <c r="AE1048" s="35"/>
      <c r="AR1048" s="197" t="s">
        <v>373</v>
      </c>
      <c r="AT1048" s="197" t="s">
        <v>250</v>
      </c>
      <c r="AU1048" s="197" t="s">
        <v>85</v>
      </c>
      <c r="AY1048" s="18" t="s">
        <v>158</v>
      </c>
      <c r="BE1048" s="198">
        <f t="shared" si="74"/>
        <v>0</v>
      </c>
      <c r="BF1048" s="198">
        <f t="shared" si="75"/>
        <v>0</v>
      </c>
      <c r="BG1048" s="198">
        <f t="shared" si="76"/>
        <v>0</v>
      </c>
      <c r="BH1048" s="198">
        <f t="shared" si="77"/>
        <v>0</v>
      </c>
      <c r="BI1048" s="198">
        <f t="shared" si="78"/>
        <v>0</v>
      </c>
      <c r="BJ1048" s="18" t="s">
        <v>8</v>
      </c>
      <c r="BK1048" s="198">
        <f t="shared" si="79"/>
        <v>0</v>
      </c>
      <c r="BL1048" s="18" t="s">
        <v>283</v>
      </c>
      <c r="BM1048" s="197" t="s">
        <v>7320</v>
      </c>
    </row>
    <row r="1049" spans="1:65" s="2" customFormat="1" ht="24">
      <c r="A1049" s="35"/>
      <c r="B1049" s="36"/>
      <c r="C1049" s="247" t="s">
        <v>2031</v>
      </c>
      <c r="D1049" s="247" t="s">
        <v>250</v>
      </c>
      <c r="E1049" s="248" t="s">
        <v>7321</v>
      </c>
      <c r="F1049" s="249" t="s">
        <v>7322</v>
      </c>
      <c r="G1049" s="250" t="s">
        <v>498</v>
      </c>
      <c r="H1049" s="251">
        <v>2</v>
      </c>
      <c r="I1049" s="252"/>
      <c r="J1049" s="251">
        <f t="shared" si="70"/>
        <v>0</v>
      </c>
      <c r="K1049" s="249" t="s">
        <v>1</v>
      </c>
      <c r="L1049" s="253"/>
      <c r="M1049" s="254" t="s">
        <v>1</v>
      </c>
      <c r="N1049" s="255" t="s">
        <v>41</v>
      </c>
      <c r="O1049" s="72"/>
      <c r="P1049" s="195">
        <f t="shared" si="71"/>
        <v>0</v>
      </c>
      <c r="Q1049" s="195">
        <v>0</v>
      </c>
      <c r="R1049" s="195">
        <f t="shared" si="72"/>
        <v>0</v>
      </c>
      <c r="S1049" s="195">
        <v>0</v>
      </c>
      <c r="T1049" s="196">
        <f t="shared" si="73"/>
        <v>0</v>
      </c>
      <c r="U1049" s="35"/>
      <c r="V1049" s="35"/>
      <c r="W1049" s="35"/>
      <c r="X1049" s="35"/>
      <c r="Y1049" s="35"/>
      <c r="Z1049" s="35"/>
      <c r="AA1049" s="35"/>
      <c r="AB1049" s="35"/>
      <c r="AC1049" s="35"/>
      <c r="AD1049" s="35"/>
      <c r="AE1049" s="35"/>
      <c r="AR1049" s="197" t="s">
        <v>373</v>
      </c>
      <c r="AT1049" s="197" t="s">
        <v>250</v>
      </c>
      <c r="AU1049" s="197" t="s">
        <v>85</v>
      </c>
      <c r="AY1049" s="18" t="s">
        <v>158</v>
      </c>
      <c r="BE1049" s="198">
        <f t="shared" si="74"/>
        <v>0</v>
      </c>
      <c r="BF1049" s="198">
        <f t="shared" si="75"/>
        <v>0</v>
      </c>
      <c r="BG1049" s="198">
        <f t="shared" si="76"/>
        <v>0</v>
      </c>
      <c r="BH1049" s="198">
        <f t="shared" si="77"/>
        <v>0</v>
      </c>
      <c r="BI1049" s="198">
        <f t="shared" si="78"/>
        <v>0</v>
      </c>
      <c r="BJ1049" s="18" t="s">
        <v>8</v>
      </c>
      <c r="BK1049" s="198">
        <f t="shared" si="79"/>
        <v>0</v>
      </c>
      <c r="BL1049" s="18" t="s">
        <v>283</v>
      </c>
      <c r="BM1049" s="197" t="s">
        <v>7323</v>
      </c>
    </row>
    <row r="1050" spans="1:65" s="2" customFormat="1" ht="24">
      <c r="A1050" s="35"/>
      <c r="B1050" s="36"/>
      <c r="C1050" s="247" t="s">
        <v>2035</v>
      </c>
      <c r="D1050" s="247" t="s">
        <v>250</v>
      </c>
      <c r="E1050" s="248" t="s">
        <v>7324</v>
      </c>
      <c r="F1050" s="249" t="s">
        <v>7325</v>
      </c>
      <c r="G1050" s="250" t="s">
        <v>498</v>
      </c>
      <c r="H1050" s="251">
        <v>18</v>
      </c>
      <c r="I1050" s="252"/>
      <c r="J1050" s="251">
        <f t="shared" si="70"/>
        <v>0</v>
      </c>
      <c r="K1050" s="249" t="s">
        <v>1</v>
      </c>
      <c r="L1050" s="253"/>
      <c r="M1050" s="254" t="s">
        <v>1</v>
      </c>
      <c r="N1050" s="255" t="s">
        <v>41</v>
      </c>
      <c r="O1050" s="72"/>
      <c r="P1050" s="195">
        <f t="shared" si="71"/>
        <v>0</v>
      </c>
      <c r="Q1050" s="195">
        <v>0</v>
      </c>
      <c r="R1050" s="195">
        <f t="shared" si="72"/>
        <v>0</v>
      </c>
      <c r="S1050" s="195">
        <v>0</v>
      </c>
      <c r="T1050" s="196">
        <f t="shared" si="73"/>
        <v>0</v>
      </c>
      <c r="U1050" s="35"/>
      <c r="V1050" s="35"/>
      <c r="W1050" s="35"/>
      <c r="X1050" s="35"/>
      <c r="Y1050" s="35"/>
      <c r="Z1050" s="35"/>
      <c r="AA1050" s="35"/>
      <c r="AB1050" s="35"/>
      <c r="AC1050" s="35"/>
      <c r="AD1050" s="35"/>
      <c r="AE1050" s="35"/>
      <c r="AR1050" s="197" t="s">
        <v>373</v>
      </c>
      <c r="AT1050" s="197" t="s">
        <v>250</v>
      </c>
      <c r="AU1050" s="197" t="s">
        <v>85</v>
      </c>
      <c r="AY1050" s="18" t="s">
        <v>158</v>
      </c>
      <c r="BE1050" s="198">
        <f t="shared" si="74"/>
        <v>0</v>
      </c>
      <c r="BF1050" s="198">
        <f t="shared" si="75"/>
        <v>0</v>
      </c>
      <c r="BG1050" s="198">
        <f t="shared" si="76"/>
        <v>0</v>
      </c>
      <c r="BH1050" s="198">
        <f t="shared" si="77"/>
        <v>0</v>
      </c>
      <c r="BI1050" s="198">
        <f t="shared" si="78"/>
        <v>0</v>
      </c>
      <c r="BJ1050" s="18" t="s">
        <v>8</v>
      </c>
      <c r="BK1050" s="198">
        <f t="shared" si="79"/>
        <v>0</v>
      </c>
      <c r="BL1050" s="18" t="s">
        <v>283</v>
      </c>
      <c r="BM1050" s="197" t="s">
        <v>7326</v>
      </c>
    </row>
    <row r="1051" spans="1:65" s="2" customFormat="1" ht="21.75" customHeight="1">
      <c r="A1051" s="35"/>
      <c r="B1051" s="36"/>
      <c r="C1051" s="247" t="s">
        <v>2039</v>
      </c>
      <c r="D1051" s="247" t="s">
        <v>250</v>
      </c>
      <c r="E1051" s="248" t="s">
        <v>7327</v>
      </c>
      <c r="F1051" s="249" t="s">
        <v>3340</v>
      </c>
      <c r="G1051" s="250" t="s">
        <v>498</v>
      </c>
      <c r="H1051" s="251">
        <v>1</v>
      </c>
      <c r="I1051" s="252"/>
      <c r="J1051" s="251">
        <f t="shared" si="70"/>
        <v>0</v>
      </c>
      <c r="K1051" s="249" t="s">
        <v>1</v>
      </c>
      <c r="L1051" s="253"/>
      <c r="M1051" s="254" t="s">
        <v>1</v>
      </c>
      <c r="N1051" s="255" t="s">
        <v>41</v>
      </c>
      <c r="O1051" s="72"/>
      <c r="P1051" s="195">
        <f t="shared" si="71"/>
        <v>0</v>
      </c>
      <c r="Q1051" s="195">
        <v>0</v>
      </c>
      <c r="R1051" s="195">
        <f t="shared" si="72"/>
        <v>0</v>
      </c>
      <c r="S1051" s="195">
        <v>0</v>
      </c>
      <c r="T1051" s="196">
        <f t="shared" si="73"/>
        <v>0</v>
      </c>
      <c r="U1051" s="35"/>
      <c r="V1051" s="35"/>
      <c r="W1051" s="35"/>
      <c r="X1051" s="35"/>
      <c r="Y1051" s="35"/>
      <c r="Z1051" s="35"/>
      <c r="AA1051" s="35"/>
      <c r="AB1051" s="35"/>
      <c r="AC1051" s="35"/>
      <c r="AD1051" s="35"/>
      <c r="AE1051" s="35"/>
      <c r="AR1051" s="197" t="s">
        <v>373</v>
      </c>
      <c r="AT1051" s="197" t="s">
        <v>250</v>
      </c>
      <c r="AU1051" s="197" t="s">
        <v>85</v>
      </c>
      <c r="AY1051" s="18" t="s">
        <v>158</v>
      </c>
      <c r="BE1051" s="198">
        <f t="shared" si="74"/>
        <v>0</v>
      </c>
      <c r="BF1051" s="198">
        <f t="shared" si="75"/>
        <v>0</v>
      </c>
      <c r="BG1051" s="198">
        <f t="shared" si="76"/>
        <v>0</v>
      </c>
      <c r="BH1051" s="198">
        <f t="shared" si="77"/>
        <v>0</v>
      </c>
      <c r="BI1051" s="198">
        <f t="shared" si="78"/>
        <v>0</v>
      </c>
      <c r="BJ1051" s="18" t="s">
        <v>8</v>
      </c>
      <c r="BK1051" s="198">
        <f t="shared" si="79"/>
        <v>0</v>
      </c>
      <c r="BL1051" s="18" t="s">
        <v>283</v>
      </c>
      <c r="BM1051" s="197" t="s">
        <v>7328</v>
      </c>
    </row>
    <row r="1052" spans="1:65" s="2" customFormat="1" ht="21.75" customHeight="1">
      <c r="A1052" s="35"/>
      <c r="B1052" s="36"/>
      <c r="C1052" s="247" t="s">
        <v>2043</v>
      </c>
      <c r="D1052" s="247" t="s">
        <v>250</v>
      </c>
      <c r="E1052" s="248" t="s">
        <v>7329</v>
      </c>
      <c r="F1052" s="249" t="s">
        <v>7330</v>
      </c>
      <c r="G1052" s="250" t="s">
        <v>498</v>
      </c>
      <c r="H1052" s="251">
        <v>1</v>
      </c>
      <c r="I1052" s="252"/>
      <c r="J1052" s="251">
        <f t="shared" si="70"/>
        <v>0</v>
      </c>
      <c r="K1052" s="249" t="s">
        <v>1</v>
      </c>
      <c r="L1052" s="253"/>
      <c r="M1052" s="254" t="s">
        <v>1</v>
      </c>
      <c r="N1052" s="255" t="s">
        <v>41</v>
      </c>
      <c r="O1052" s="72"/>
      <c r="P1052" s="195">
        <f t="shared" si="71"/>
        <v>0</v>
      </c>
      <c r="Q1052" s="195">
        <v>0</v>
      </c>
      <c r="R1052" s="195">
        <f t="shared" si="72"/>
        <v>0</v>
      </c>
      <c r="S1052" s="195">
        <v>0</v>
      </c>
      <c r="T1052" s="196">
        <f t="shared" si="73"/>
        <v>0</v>
      </c>
      <c r="U1052" s="35"/>
      <c r="V1052" s="35"/>
      <c r="W1052" s="35"/>
      <c r="X1052" s="35"/>
      <c r="Y1052" s="35"/>
      <c r="Z1052" s="35"/>
      <c r="AA1052" s="35"/>
      <c r="AB1052" s="35"/>
      <c r="AC1052" s="35"/>
      <c r="AD1052" s="35"/>
      <c r="AE1052" s="35"/>
      <c r="AR1052" s="197" t="s">
        <v>373</v>
      </c>
      <c r="AT1052" s="197" t="s">
        <v>250</v>
      </c>
      <c r="AU1052" s="197" t="s">
        <v>85</v>
      </c>
      <c r="AY1052" s="18" t="s">
        <v>158</v>
      </c>
      <c r="BE1052" s="198">
        <f t="shared" si="74"/>
        <v>0</v>
      </c>
      <c r="BF1052" s="198">
        <f t="shared" si="75"/>
        <v>0</v>
      </c>
      <c r="BG1052" s="198">
        <f t="shared" si="76"/>
        <v>0</v>
      </c>
      <c r="BH1052" s="198">
        <f t="shared" si="77"/>
        <v>0</v>
      </c>
      <c r="BI1052" s="198">
        <f t="shared" si="78"/>
        <v>0</v>
      </c>
      <c r="BJ1052" s="18" t="s">
        <v>8</v>
      </c>
      <c r="BK1052" s="198">
        <f t="shared" si="79"/>
        <v>0</v>
      </c>
      <c r="BL1052" s="18" t="s">
        <v>283</v>
      </c>
      <c r="BM1052" s="197" t="s">
        <v>7331</v>
      </c>
    </row>
    <row r="1053" spans="1:65" s="2" customFormat="1" ht="16.5" customHeight="1">
      <c r="A1053" s="35"/>
      <c r="B1053" s="36"/>
      <c r="C1053" s="247" t="s">
        <v>2047</v>
      </c>
      <c r="D1053" s="247" t="s">
        <v>250</v>
      </c>
      <c r="E1053" s="248" t="s">
        <v>7332</v>
      </c>
      <c r="F1053" s="249" t="s">
        <v>7333</v>
      </c>
      <c r="G1053" s="250" t="s">
        <v>498</v>
      </c>
      <c r="H1053" s="251">
        <v>1</v>
      </c>
      <c r="I1053" s="252"/>
      <c r="J1053" s="251">
        <f t="shared" si="70"/>
        <v>0</v>
      </c>
      <c r="K1053" s="249" t="s">
        <v>1</v>
      </c>
      <c r="L1053" s="253"/>
      <c r="M1053" s="254" t="s">
        <v>1</v>
      </c>
      <c r="N1053" s="255" t="s">
        <v>41</v>
      </c>
      <c r="O1053" s="72"/>
      <c r="P1053" s="195">
        <f t="shared" si="71"/>
        <v>0</v>
      </c>
      <c r="Q1053" s="195">
        <v>0</v>
      </c>
      <c r="R1053" s="195">
        <f t="shared" si="72"/>
        <v>0</v>
      </c>
      <c r="S1053" s="195">
        <v>0</v>
      </c>
      <c r="T1053" s="196">
        <f t="shared" si="73"/>
        <v>0</v>
      </c>
      <c r="U1053" s="35"/>
      <c r="V1053" s="35"/>
      <c r="W1053" s="35"/>
      <c r="X1053" s="35"/>
      <c r="Y1053" s="35"/>
      <c r="Z1053" s="35"/>
      <c r="AA1053" s="35"/>
      <c r="AB1053" s="35"/>
      <c r="AC1053" s="35"/>
      <c r="AD1053" s="35"/>
      <c r="AE1053" s="35"/>
      <c r="AR1053" s="197" t="s">
        <v>373</v>
      </c>
      <c r="AT1053" s="197" t="s">
        <v>250</v>
      </c>
      <c r="AU1053" s="197" t="s">
        <v>85</v>
      </c>
      <c r="AY1053" s="18" t="s">
        <v>158</v>
      </c>
      <c r="BE1053" s="198">
        <f t="shared" si="74"/>
        <v>0</v>
      </c>
      <c r="BF1053" s="198">
        <f t="shared" si="75"/>
        <v>0</v>
      </c>
      <c r="BG1053" s="198">
        <f t="shared" si="76"/>
        <v>0</v>
      </c>
      <c r="BH1053" s="198">
        <f t="shared" si="77"/>
        <v>0</v>
      </c>
      <c r="BI1053" s="198">
        <f t="shared" si="78"/>
        <v>0</v>
      </c>
      <c r="BJ1053" s="18" t="s">
        <v>8</v>
      </c>
      <c r="BK1053" s="198">
        <f t="shared" si="79"/>
        <v>0</v>
      </c>
      <c r="BL1053" s="18" t="s">
        <v>283</v>
      </c>
      <c r="BM1053" s="197" t="s">
        <v>7334</v>
      </c>
    </row>
    <row r="1054" spans="1:65" s="2" customFormat="1" ht="16.5" customHeight="1">
      <c r="A1054" s="35"/>
      <c r="B1054" s="36"/>
      <c r="C1054" s="247" t="s">
        <v>2051</v>
      </c>
      <c r="D1054" s="247" t="s">
        <v>250</v>
      </c>
      <c r="E1054" s="248" t="s">
        <v>7335</v>
      </c>
      <c r="F1054" s="249" t="s">
        <v>7336</v>
      </c>
      <c r="G1054" s="250" t="s">
        <v>498</v>
      </c>
      <c r="H1054" s="251">
        <v>2</v>
      </c>
      <c r="I1054" s="252"/>
      <c r="J1054" s="251">
        <f t="shared" si="70"/>
        <v>0</v>
      </c>
      <c r="K1054" s="249" t="s">
        <v>1</v>
      </c>
      <c r="L1054" s="253"/>
      <c r="M1054" s="254" t="s">
        <v>1</v>
      </c>
      <c r="N1054" s="255" t="s">
        <v>41</v>
      </c>
      <c r="O1054" s="72"/>
      <c r="P1054" s="195">
        <f t="shared" si="71"/>
        <v>0</v>
      </c>
      <c r="Q1054" s="195">
        <v>0</v>
      </c>
      <c r="R1054" s="195">
        <f t="shared" si="72"/>
        <v>0</v>
      </c>
      <c r="S1054" s="195">
        <v>0</v>
      </c>
      <c r="T1054" s="196">
        <f t="shared" si="73"/>
        <v>0</v>
      </c>
      <c r="U1054" s="35"/>
      <c r="V1054" s="35"/>
      <c r="W1054" s="35"/>
      <c r="X1054" s="35"/>
      <c r="Y1054" s="35"/>
      <c r="Z1054" s="35"/>
      <c r="AA1054" s="35"/>
      <c r="AB1054" s="35"/>
      <c r="AC1054" s="35"/>
      <c r="AD1054" s="35"/>
      <c r="AE1054" s="35"/>
      <c r="AR1054" s="197" t="s">
        <v>373</v>
      </c>
      <c r="AT1054" s="197" t="s">
        <v>250</v>
      </c>
      <c r="AU1054" s="197" t="s">
        <v>85</v>
      </c>
      <c r="AY1054" s="18" t="s">
        <v>158</v>
      </c>
      <c r="BE1054" s="198">
        <f t="shared" si="74"/>
        <v>0</v>
      </c>
      <c r="BF1054" s="198">
        <f t="shared" si="75"/>
        <v>0</v>
      </c>
      <c r="BG1054" s="198">
        <f t="shared" si="76"/>
        <v>0</v>
      </c>
      <c r="BH1054" s="198">
        <f t="shared" si="77"/>
        <v>0</v>
      </c>
      <c r="BI1054" s="198">
        <f t="shared" si="78"/>
        <v>0</v>
      </c>
      <c r="BJ1054" s="18" t="s">
        <v>8</v>
      </c>
      <c r="BK1054" s="198">
        <f t="shared" si="79"/>
        <v>0</v>
      </c>
      <c r="BL1054" s="18" t="s">
        <v>283</v>
      </c>
      <c r="BM1054" s="197" t="s">
        <v>7337</v>
      </c>
    </row>
    <row r="1055" spans="1:65" s="2" customFormat="1" ht="16.5" customHeight="1">
      <c r="A1055" s="35"/>
      <c r="B1055" s="36"/>
      <c r="C1055" s="247" t="s">
        <v>2055</v>
      </c>
      <c r="D1055" s="247" t="s">
        <v>250</v>
      </c>
      <c r="E1055" s="248" t="s">
        <v>6211</v>
      </c>
      <c r="F1055" s="249" t="s">
        <v>3703</v>
      </c>
      <c r="G1055" s="250" t="s">
        <v>498</v>
      </c>
      <c r="H1055" s="251">
        <v>6</v>
      </c>
      <c r="I1055" s="252"/>
      <c r="J1055" s="251">
        <f t="shared" si="70"/>
        <v>0</v>
      </c>
      <c r="K1055" s="249" t="s">
        <v>1</v>
      </c>
      <c r="L1055" s="253"/>
      <c r="M1055" s="254" t="s">
        <v>1</v>
      </c>
      <c r="N1055" s="255" t="s">
        <v>41</v>
      </c>
      <c r="O1055" s="72"/>
      <c r="P1055" s="195">
        <f t="shared" si="71"/>
        <v>0</v>
      </c>
      <c r="Q1055" s="195">
        <v>0</v>
      </c>
      <c r="R1055" s="195">
        <f t="shared" si="72"/>
        <v>0</v>
      </c>
      <c r="S1055" s="195">
        <v>0</v>
      </c>
      <c r="T1055" s="196">
        <f t="shared" si="73"/>
        <v>0</v>
      </c>
      <c r="U1055" s="35"/>
      <c r="V1055" s="35"/>
      <c r="W1055" s="35"/>
      <c r="X1055" s="35"/>
      <c r="Y1055" s="35"/>
      <c r="Z1055" s="35"/>
      <c r="AA1055" s="35"/>
      <c r="AB1055" s="35"/>
      <c r="AC1055" s="35"/>
      <c r="AD1055" s="35"/>
      <c r="AE1055" s="35"/>
      <c r="AR1055" s="197" t="s">
        <v>373</v>
      </c>
      <c r="AT1055" s="197" t="s">
        <v>250</v>
      </c>
      <c r="AU1055" s="197" t="s">
        <v>85</v>
      </c>
      <c r="AY1055" s="18" t="s">
        <v>158</v>
      </c>
      <c r="BE1055" s="198">
        <f t="shared" si="74"/>
        <v>0</v>
      </c>
      <c r="BF1055" s="198">
        <f t="shared" si="75"/>
        <v>0</v>
      </c>
      <c r="BG1055" s="198">
        <f t="shared" si="76"/>
        <v>0</v>
      </c>
      <c r="BH1055" s="198">
        <f t="shared" si="77"/>
        <v>0</v>
      </c>
      <c r="BI1055" s="198">
        <f t="shared" si="78"/>
        <v>0</v>
      </c>
      <c r="BJ1055" s="18" t="s">
        <v>8</v>
      </c>
      <c r="BK1055" s="198">
        <f t="shared" si="79"/>
        <v>0</v>
      </c>
      <c r="BL1055" s="18" t="s">
        <v>283</v>
      </c>
      <c r="BM1055" s="197" t="s">
        <v>7338</v>
      </c>
    </row>
    <row r="1056" spans="1:65" s="2" customFormat="1" ht="16.5" customHeight="1">
      <c r="A1056" s="35"/>
      <c r="B1056" s="36"/>
      <c r="C1056" s="247" t="s">
        <v>2059</v>
      </c>
      <c r="D1056" s="247" t="s">
        <v>250</v>
      </c>
      <c r="E1056" s="248" t="s">
        <v>7339</v>
      </c>
      <c r="F1056" s="249" t="s">
        <v>3757</v>
      </c>
      <c r="G1056" s="250" t="s">
        <v>498</v>
      </c>
      <c r="H1056" s="251">
        <v>1</v>
      </c>
      <c r="I1056" s="252"/>
      <c r="J1056" s="251">
        <f t="shared" si="70"/>
        <v>0</v>
      </c>
      <c r="K1056" s="249" t="s">
        <v>1</v>
      </c>
      <c r="L1056" s="253"/>
      <c r="M1056" s="254" t="s">
        <v>1</v>
      </c>
      <c r="N1056" s="255" t="s">
        <v>41</v>
      </c>
      <c r="O1056" s="72"/>
      <c r="P1056" s="195">
        <f t="shared" si="71"/>
        <v>0</v>
      </c>
      <c r="Q1056" s="195">
        <v>0</v>
      </c>
      <c r="R1056" s="195">
        <f t="shared" si="72"/>
        <v>0</v>
      </c>
      <c r="S1056" s="195">
        <v>0</v>
      </c>
      <c r="T1056" s="196">
        <f t="shared" si="73"/>
        <v>0</v>
      </c>
      <c r="U1056" s="35"/>
      <c r="V1056" s="35"/>
      <c r="W1056" s="35"/>
      <c r="X1056" s="35"/>
      <c r="Y1056" s="35"/>
      <c r="Z1056" s="35"/>
      <c r="AA1056" s="35"/>
      <c r="AB1056" s="35"/>
      <c r="AC1056" s="35"/>
      <c r="AD1056" s="35"/>
      <c r="AE1056" s="35"/>
      <c r="AR1056" s="197" t="s">
        <v>373</v>
      </c>
      <c r="AT1056" s="197" t="s">
        <v>250</v>
      </c>
      <c r="AU1056" s="197" t="s">
        <v>85</v>
      </c>
      <c r="AY1056" s="18" t="s">
        <v>158</v>
      </c>
      <c r="BE1056" s="198">
        <f t="shared" si="74"/>
        <v>0</v>
      </c>
      <c r="BF1056" s="198">
        <f t="shared" si="75"/>
        <v>0</v>
      </c>
      <c r="BG1056" s="198">
        <f t="shared" si="76"/>
        <v>0</v>
      </c>
      <c r="BH1056" s="198">
        <f t="shared" si="77"/>
        <v>0</v>
      </c>
      <c r="BI1056" s="198">
        <f t="shared" si="78"/>
        <v>0</v>
      </c>
      <c r="BJ1056" s="18" t="s">
        <v>8</v>
      </c>
      <c r="BK1056" s="198">
        <f t="shared" si="79"/>
        <v>0</v>
      </c>
      <c r="BL1056" s="18" t="s">
        <v>283</v>
      </c>
      <c r="BM1056" s="197" t="s">
        <v>7340</v>
      </c>
    </row>
    <row r="1057" spans="1:65" s="2" customFormat="1" ht="16.5" customHeight="1">
      <c r="A1057" s="35"/>
      <c r="B1057" s="36"/>
      <c r="C1057" s="247" t="s">
        <v>2063</v>
      </c>
      <c r="D1057" s="247" t="s">
        <v>250</v>
      </c>
      <c r="E1057" s="248" t="s">
        <v>7341</v>
      </c>
      <c r="F1057" s="249" t="s">
        <v>7342</v>
      </c>
      <c r="G1057" s="250" t="s">
        <v>498</v>
      </c>
      <c r="H1057" s="251">
        <v>1</v>
      </c>
      <c r="I1057" s="252"/>
      <c r="J1057" s="251">
        <f t="shared" si="70"/>
        <v>0</v>
      </c>
      <c r="K1057" s="249" t="s">
        <v>1</v>
      </c>
      <c r="L1057" s="253"/>
      <c r="M1057" s="254" t="s">
        <v>1</v>
      </c>
      <c r="N1057" s="255" t="s">
        <v>41</v>
      </c>
      <c r="O1057" s="72"/>
      <c r="P1057" s="195">
        <f t="shared" si="71"/>
        <v>0</v>
      </c>
      <c r="Q1057" s="195">
        <v>0</v>
      </c>
      <c r="R1057" s="195">
        <f t="shared" si="72"/>
        <v>0</v>
      </c>
      <c r="S1057" s="195">
        <v>0</v>
      </c>
      <c r="T1057" s="196">
        <f t="shared" si="73"/>
        <v>0</v>
      </c>
      <c r="U1057" s="35"/>
      <c r="V1057" s="35"/>
      <c r="W1057" s="35"/>
      <c r="X1057" s="35"/>
      <c r="Y1057" s="35"/>
      <c r="Z1057" s="35"/>
      <c r="AA1057" s="35"/>
      <c r="AB1057" s="35"/>
      <c r="AC1057" s="35"/>
      <c r="AD1057" s="35"/>
      <c r="AE1057" s="35"/>
      <c r="AR1057" s="197" t="s">
        <v>373</v>
      </c>
      <c r="AT1057" s="197" t="s">
        <v>250</v>
      </c>
      <c r="AU1057" s="197" t="s">
        <v>85</v>
      </c>
      <c r="AY1057" s="18" t="s">
        <v>158</v>
      </c>
      <c r="BE1057" s="198">
        <f t="shared" si="74"/>
        <v>0</v>
      </c>
      <c r="BF1057" s="198">
        <f t="shared" si="75"/>
        <v>0</v>
      </c>
      <c r="BG1057" s="198">
        <f t="shared" si="76"/>
        <v>0</v>
      </c>
      <c r="BH1057" s="198">
        <f t="shared" si="77"/>
        <v>0</v>
      </c>
      <c r="BI1057" s="198">
        <f t="shared" si="78"/>
        <v>0</v>
      </c>
      <c r="BJ1057" s="18" t="s">
        <v>8</v>
      </c>
      <c r="BK1057" s="198">
        <f t="shared" si="79"/>
        <v>0</v>
      </c>
      <c r="BL1057" s="18" t="s">
        <v>283</v>
      </c>
      <c r="BM1057" s="197" t="s">
        <v>7343</v>
      </c>
    </row>
    <row r="1058" spans="1:65" s="2" customFormat="1" ht="24">
      <c r="A1058" s="35"/>
      <c r="B1058" s="36"/>
      <c r="C1058" s="247" t="s">
        <v>2067</v>
      </c>
      <c r="D1058" s="247" t="s">
        <v>250</v>
      </c>
      <c r="E1058" s="248" t="s">
        <v>7344</v>
      </c>
      <c r="F1058" s="249" t="s">
        <v>7345</v>
      </c>
      <c r="G1058" s="250" t="s">
        <v>498</v>
      </c>
      <c r="H1058" s="251">
        <v>1</v>
      </c>
      <c r="I1058" s="252"/>
      <c r="J1058" s="251">
        <f t="shared" si="70"/>
        <v>0</v>
      </c>
      <c r="K1058" s="249" t="s">
        <v>1</v>
      </c>
      <c r="L1058" s="253"/>
      <c r="M1058" s="254" t="s">
        <v>1</v>
      </c>
      <c r="N1058" s="255" t="s">
        <v>41</v>
      </c>
      <c r="O1058" s="72"/>
      <c r="P1058" s="195">
        <f t="shared" si="71"/>
        <v>0</v>
      </c>
      <c r="Q1058" s="195">
        <v>0</v>
      </c>
      <c r="R1058" s="195">
        <f t="shared" si="72"/>
        <v>0</v>
      </c>
      <c r="S1058" s="195">
        <v>0</v>
      </c>
      <c r="T1058" s="196">
        <f t="shared" si="73"/>
        <v>0</v>
      </c>
      <c r="U1058" s="35"/>
      <c r="V1058" s="35"/>
      <c r="W1058" s="35"/>
      <c r="X1058" s="35"/>
      <c r="Y1058" s="35"/>
      <c r="Z1058" s="35"/>
      <c r="AA1058" s="35"/>
      <c r="AB1058" s="35"/>
      <c r="AC1058" s="35"/>
      <c r="AD1058" s="35"/>
      <c r="AE1058" s="35"/>
      <c r="AR1058" s="197" t="s">
        <v>373</v>
      </c>
      <c r="AT1058" s="197" t="s">
        <v>250</v>
      </c>
      <c r="AU1058" s="197" t="s">
        <v>85</v>
      </c>
      <c r="AY1058" s="18" t="s">
        <v>158</v>
      </c>
      <c r="BE1058" s="198">
        <f t="shared" si="74"/>
        <v>0</v>
      </c>
      <c r="BF1058" s="198">
        <f t="shared" si="75"/>
        <v>0</v>
      </c>
      <c r="BG1058" s="198">
        <f t="shared" si="76"/>
        <v>0</v>
      </c>
      <c r="BH1058" s="198">
        <f t="shared" si="77"/>
        <v>0</v>
      </c>
      <c r="BI1058" s="198">
        <f t="shared" si="78"/>
        <v>0</v>
      </c>
      <c r="BJ1058" s="18" t="s">
        <v>8</v>
      </c>
      <c r="BK1058" s="198">
        <f t="shared" si="79"/>
        <v>0</v>
      </c>
      <c r="BL1058" s="18" t="s">
        <v>283</v>
      </c>
      <c r="BM1058" s="197" t="s">
        <v>7346</v>
      </c>
    </row>
    <row r="1059" spans="1:65" s="2" customFormat="1" ht="24">
      <c r="A1059" s="35"/>
      <c r="B1059" s="36"/>
      <c r="C1059" s="247" t="s">
        <v>2071</v>
      </c>
      <c r="D1059" s="247" t="s">
        <v>250</v>
      </c>
      <c r="E1059" s="248" t="s">
        <v>7347</v>
      </c>
      <c r="F1059" s="249" t="s">
        <v>7348</v>
      </c>
      <c r="G1059" s="250" t="s">
        <v>498</v>
      </c>
      <c r="H1059" s="251">
        <v>1</v>
      </c>
      <c r="I1059" s="252"/>
      <c r="J1059" s="251">
        <f t="shared" si="70"/>
        <v>0</v>
      </c>
      <c r="K1059" s="249" t="s">
        <v>1</v>
      </c>
      <c r="L1059" s="253"/>
      <c r="M1059" s="254" t="s">
        <v>1</v>
      </c>
      <c r="N1059" s="255" t="s">
        <v>41</v>
      </c>
      <c r="O1059" s="72"/>
      <c r="P1059" s="195">
        <f t="shared" si="71"/>
        <v>0</v>
      </c>
      <c r="Q1059" s="195">
        <v>0</v>
      </c>
      <c r="R1059" s="195">
        <f t="shared" si="72"/>
        <v>0</v>
      </c>
      <c r="S1059" s="195">
        <v>0</v>
      </c>
      <c r="T1059" s="196">
        <f t="shared" si="73"/>
        <v>0</v>
      </c>
      <c r="U1059" s="35"/>
      <c r="V1059" s="35"/>
      <c r="W1059" s="35"/>
      <c r="X1059" s="35"/>
      <c r="Y1059" s="35"/>
      <c r="Z1059" s="35"/>
      <c r="AA1059" s="35"/>
      <c r="AB1059" s="35"/>
      <c r="AC1059" s="35"/>
      <c r="AD1059" s="35"/>
      <c r="AE1059" s="35"/>
      <c r="AR1059" s="197" t="s">
        <v>373</v>
      </c>
      <c r="AT1059" s="197" t="s">
        <v>250</v>
      </c>
      <c r="AU1059" s="197" t="s">
        <v>85</v>
      </c>
      <c r="AY1059" s="18" t="s">
        <v>158</v>
      </c>
      <c r="BE1059" s="198">
        <f t="shared" si="74"/>
        <v>0</v>
      </c>
      <c r="BF1059" s="198">
        <f t="shared" si="75"/>
        <v>0</v>
      </c>
      <c r="BG1059" s="198">
        <f t="shared" si="76"/>
        <v>0</v>
      </c>
      <c r="BH1059" s="198">
        <f t="shared" si="77"/>
        <v>0</v>
      </c>
      <c r="BI1059" s="198">
        <f t="shared" si="78"/>
        <v>0</v>
      </c>
      <c r="BJ1059" s="18" t="s">
        <v>8</v>
      </c>
      <c r="BK1059" s="198">
        <f t="shared" si="79"/>
        <v>0</v>
      </c>
      <c r="BL1059" s="18" t="s">
        <v>283</v>
      </c>
      <c r="BM1059" s="197" t="s">
        <v>7349</v>
      </c>
    </row>
    <row r="1060" spans="1:65" s="2" customFormat="1" ht="24">
      <c r="A1060" s="35"/>
      <c r="B1060" s="36"/>
      <c r="C1060" s="247" t="s">
        <v>2075</v>
      </c>
      <c r="D1060" s="247" t="s">
        <v>250</v>
      </c>
      <c r="E1060" s="248" t="s">
        <v>7350</v>
      </c>
      <c r="F1060" s="249" t="s">
        <v>7351</v>
      </c>
      <c r="G1060" s="250" t="s">
        <v>498</v>
      </c>
      <c r="H1060" s="251">
        <v>1</v>
      </c>
      <c r="I1060" s="252"/>
      <c r="J1060" s="251">
        <f t="shared" si="70"/>
        <v>0</v>
      </c>
      <c r="K1060" s="249" t="s">
        <v>1</v>
      </c>
      <c r="L1060" s="253"/>
      <c r="M1060" s="254" t="s">
        <v>1</v>
      </c>
      <c r="N1060" s="255" t="s">
        <v>41</v>
      </c>
      <c r="O1060" s="72"/>
      <c r="P1060" s="195">
        <f t="shared" si="71"/>
        <v>0</v>
      </c>
      <c r="Q1060" s="195">
        <v>0</v>
      </c>
      <c r="R1060" s="195">
        <f t="shared" si="72"/>
        <v>0</v>
      </c>
      <c r="S1060" s="195">
        <v>0</v>
      </c>
      <c r="T1060" s="196">
        <f t="shared" si="73"/>
        <v>0</v>
      </c>
      <c r="U1060" s="35"/>
      <c r="V1060" s="35"/>
      <c r="W1060" s="35"/>
      <c r="X1060" s="35"/>
      <c r="Y1060" s="35"/>
      <c r="Z1060" s="35"/>
      <c r="AA1060" s="35"/>
      <c r="AB1060" s="35"/>
      <c r="AC1060" s="35"/>
      <c r="AD1060" s="35"/>
      <c r="AE1060" s="35"/>
      <c r="AR1060" s="197" t="s">
        <v>373</v>
      </c>
      <c r="AT1060" s="197" t="s">
        <v>250</v>
      </c>
      <c r="AU1060" s="197" t="s">
        <v>85</v>
      </c>
      <c r="AY1060" s="18" t="s">
        <v>158</v>
      </c>
      <c r="BE1060" s="198">
        <f t="shared" si="74"/>
        <v>0</v>
      </c>
      <c r="BF1060" s="198">
        <f t="shared" si="75"/>
        <v>0</v>
      </c>
      <c r="BG1060" s="198">
        <f t="shared" si="76"/>
        <v>0</v>
      </c>
      <c r="BH1060" s="198">
        <f t="shared" si="77"/>
        <v>0</v>
      </c>
      <c r="BI1060" s="198">
        <f t="shared" si="78"/>
        <v>0</v>
      </c>
      <c r="BJ1060" s="18" t="s">
        <v>8</v>
      </c>
      <c r="BK1060" s="198">
        <f t="shared" si="79"/>
        <v>0</v>
      </c>
      <c r="BL1060" s="18" t="s">
        <v>283</v>
      </c>
      <c r="BM1060" s="197" t="s">
        <v>7352</v>
      </c>
    </row>
    <row r="1061" spans="1:65" s="2" customFormat="1" ht="24">
      <c r="A1061" s="35"/>
      <c r="B1061" s="36"/>
      <c r="C1061" s="247" t="s">
        <v>2079</v>
      </c>
      <c r="D1061" s="247" t="s">
        <v>250</v>
      </c>
      <c r="E1061" s="248" t="s">
        <v>7353</v>
      </c>
      <c r="F1061" s="249" t="s">
        <v>7354</v>
      </c>
      <c r="G1061" s="250" t="s">
        <v>498</v>
      </c>
      <c r="H1061" s="251">
        <v>1</v>
      </c>
      <c r="I1061" s="252"/>
      <c r="J1061" s="251">
        <f t="shared" si="70"/>
        <v>0</v>
      </c>
      <c r="K1061" s="249" t="s">
        <v>1</v>
      </c>
      <c r="L1061" s="253"/>
      <c r="M1061" s="254" t="s">
        <v>1</v>
      </c>
      <c r="N1061" s="255" t="s">
        <v>41</v>
      </c>
      <c r="O1061" s="72"/>
      <c r="P1061" s="195">
        <f t="shared" si="71"/>
        <v>0</v>
      </c>
      <c r="Q1061" s="195">
        <v>0</v>
      </c>
      <c r="R1061" s="195">
        <f t="shared" si="72"/>
        <v>0</v>
      </c>
      <c r="S1061" s="195">
        <v>0</v>
      </c>
      <c r="T1061" s="196">
        <f t="shared" si="73"/>
        <v>0</v>
      </c>
      <c r="U1061" s="35"/>
      <c r="V1061" s="35"/>
      <c r="W1061" s="35"/>
      <c r="X1061" s="35"/>
      <c r="Y1061" s="35"/>
      <c r="Z1061" s="35"/>
      <c r="AA1061" s="35"/>
      <c r="AB1061" s="35"/>
      <c r="AC1061" s="35"/>
      <c r="AD1061" s="35"/>
      <c r="AE1061" s="35"/>
      <c r="AR1061" s="197" t="s">
        <v>373</v>
      </c>
      <c r="AT1061" s="197" t="s">
        <v>250</v>
      </c>
      <c r="AU1061" s="197" t="s">
        <v>85</v>
      </c>
      <c r="AY1061" s="18" t="s">
        <v>158</v>
      </c>
      <c r="BE1061" s="198">
        <f t="shared" si="74"/>
        <v>0</v>
      </c>
      <c r="BF1061" s="198">
        <f t="shared" si="75"/>
        <v>0</v>
      </c>
      <c r="BG1061" s="198">
        <f t="shared" si="76"/>
        <v>0</v>
      </c>
      <c r="BH1061" s="198">
        <f t="shared" si="77"/>
        <v>0</v>
      </c>
      <c r="BI1061" s="198">
        <f t="shared" si="78"/>
        <v>0</v>
      </c>
      <c r="BJ1061" s="18" t="s">
        <v>8</v>
      </c>
      <c r="BK1061" s="198">
        <f t="shared" si="79"/>
        <v>0</v>
      </c>
      <c r="BL1061" s="18" t="s">
        <v>283</v>
      </c>
      <c r="BM1061" s="197" t="s">
        <v>7355</v>
      </c>
    </row>
    <row r="1062" spans="1:65" s="2" customFormat="1" ht="24">
      <c r="A1062" s="35"/>
      <c r="B1062" s="36"/>
      <c r="C1062" s="247" t="s">
        <v>2083</v>
      </c>
      <c r="D1062" s="247" t="s">
        <v>250</v>
      </c>
      <c r="E1062" s="248" t="s">
        <v>7353</v>
      </c>
      <c r="F1062" s="249" t="s">
        <v>7354</v>
      </c>
      <c r="G1062" s="250" t="s">
        <v>498</v>
      </c>
      <c r="H1062" s="251">
        <v>1</v>
      </c>
      <c r="I1062" s="252"/>
      <c r="J1062" s="251">
        <f t="shared" si="70"/>
        <v>0</v>
      </c>
      <c r="K1062" s="249" t="s">
        <v>1</v>
      </c>
      <c r="L1062" s="253"/>
      <c r="M1062" s="254" t="s">
        <v>1</v>
      </c>
      <c r="N1062" s="255" t="s">
        <v>41</v>
      </c>
      <c r="O1062" s="72"/>
      <c r="P1062" s="195">
        <f t="shared" si="71"/>
        <v>0</v>
      </c>
      <c r="Q1062" s="195">
        <v>0</v>
      </c>
      <c r="R1062" s="195">
        <f t="shared" si="72"/>
        <v>0</v>
      </c>
      <c r="S1062" s="195">
        <v>0</v>
      </c>
      <c r="T1062" s="196">
        <f t="shared" si="73"/>
        <v>0</v>
      </c>
      <c r="U1062" s="35"/>
      <c r="V1062" s="35"/>
      <c r="W1062" s="35"/>
      <c r="X1062" s="35"/>
      <c r="Y1062" s="35"/>
      <c r="Z1062" s="35"/>
      <c r="AA1062" s="35"/>
      <c r="AB1062" s="35"/>
      <c r="AC1062" s="35"/>
      <c r="AD1062" s="35"/>
      <c r="AE1062" s="35"/>
      <c r="AR1062" s="197" t="s">
        <v>373</v>
      </c>
      <c r="AT1062" s="197" t="s">
        <v>250</v>
      </c>
      <c r="AU1062" s="197" t="s">
        <v>85</v>
      </c>
      <c r="AY1062" s="18" t="s">
        <v>158</v>
      </c>
      <c r="BE1062" s="198">
        <f t="shared" si="74"/>
        <v>0</v>
      </c>
      <c r="BF1062" s="198">
        <f t="shared" si="75"/>
        <v>0</v>
      </c>
      <c r="BG1062" s="198">
        <f t="shared" si="76"/>
        <v>0</v>
      </c>
      <c r="BH1062" s="198">
        <f t="shared" si="77"/>
        <v>0</v>
      </c>
      <c r="BI1062" s="198">
        <f t="shared" si="78"/>
        <v>0</v>
      </c>
      <c r="BJ1062" s="18" t="s">
        <v>8</v>
      </c>
      <c r="BK1062" s="198">
        <f t="shared" si="79"/>
        <v>0</v>
      </c>
      <c r="BL1062" s="18" t="s">
        <v>283</v>
      </c>
      <c r="BM1062" s="197" t="s">
        <v>7356</v>
      </c>
    </row>
    <row r="1063" spans="1:65" s="2" customFormat="1" ht="24">
      <c r="A1063" s="35"/>
      <c r="B1063" s="36"/>
      <c r="C1063" s="247" t="s">
        <v>2087</v>
      </c>
      <c r="D1063" s="247" t="s">
        <v>250</v>
      </c>
      <c r="E1063" s="248" t="s">
        <v>7357</v>
      </c>
      <c r="F1063" s="249" t="s">
        <v>7358</v>
      </c>
      <c r="G1063" s="250" t="s">
        <v>498</v>
      </c>
      <c r="H1063" s="251">
        <v>1</v>
      </c>
      <c r="I1063" s="252"/>
      <c r="J1063" s="251">
        <f t="shared" si="70"/>
        <v>0</v>
      </c>
      <c r="K1063" s="249" t="s">
        <v>1</v>
      </c>
      <c r="L1063" s="253"/>
      <c r="M1063" s="254" t="s">
        <v>1</v>
      </c>
      <c r="N1063" s="255" t="s">
        <v>41</v>
      </c>
      <c r="O1063" s="72"/>
      <c r="P1063" s="195">
        <f t="shared" si="71"/>
        <v>0</v>
      </c>
      <c r="Q1063" s="195">
        <v>0</v>
      </c>
      <c r="R1063" s="195">
        <f t="shared" si="72"/>
        <v>0</v>
      </c>
      <c r="S1063" s="195">
        <v>0</v>
      </c>
      <c r="T1063" s="196">
        <f t="shared" si="73"/>
        <v>0</v>
      </c>
      <c r="U1063" s="35"/>
      <c r="V1063" s="35"/>
      <c r="W1063" s="35"/>
      <c r="X1063" s="35"/>
      <c r="Y1063" s="35"/>
      <c r="Z1063" s="35"/>
      <c r="AA1063" s="35"/>
      <c r="AB1063" s="35"/>
      <c r="AC1063" s="35"/>
      <c r="AD1063" s="35"/>
      <c r="AE1063" s="35"/>
      <c r="AR1063" s="197" t="s">
        <v>373</v>
      </c>
      <c r="AT1063" s="197" t="s">
        <v>250</v>
      </c>
      <c r="AU1063" s="197" t="s">
        <v>85</v>
      </c>
      <c r="AY1063" s="18" t="s">
        <v>158</v>
      </c>
      <c r="BE1063" s="198">
        <f t="shared" si="74"/>
        <v>0</v>
      </c>
      <c r="BF1063" s="198">
        <f t="shared" si="75"/>
        <v>0</v>
      </c>
      <c r="BG1063" s="198">
        <f t="shared" si="76"/>
        <v>0</v>
      </c>
      <c r="BH1063" s="198">
        <f t="shared" si="77"/>
        <v>0</v>
      </c>
      <c r="BI1063" s="198">
        <f t="shared" si="78"/>
        <v>0</v>
      </c>
      <c r="BJ1063" s="18" t="s">
        <v>8</v>
      </c>
      <c r="BK1063" s="198">
        <f t="shared" si="79"/>
        <v>0</v>
      </c>
      <c r="BL1063" s="18" t="s">
        <v>283</v>
      </c>
      <c r="BM1063" s="197" t="s">
        <v>7359</v>
      </c>
    </row>
    <row r="1064" spans="1:65" s="2" customFormat="1" ht="24">
      <c r="A1064" s="35"/>
      <c r="B1064" s="36"/>
      <c r="C1064" s="247" t="s">
        <v>2091</v>
      </c>
      <c r="D1064" s="247" t="s">
        <v>250</v>
      </c>
      <c r="E1064" s="248" t="s">
        <v>7360</v>
      </c>
      <c r="F1064" s="249" t="s">
        <v>7361</v>
      </c>
      <c r="G1064" s="250" t="s">
        <v>498</v>
      </c>
      <c r="H1064" s="251">
        <v>1</v>
      </c>
      <c r="I1064" s="252"/>
      <c r="J1064" s="251">
        <f t="shared" si="70"/>
        <v>0</v>
      </c>
      <c r="K1064" s="249" t="s">
        <v>1</v>
      </c>
      <c r="L1064" s="253"/>
      <c r="M1064" s="254" t="s">
        <v>1</v>
      </c>
      <c r="N1064" s="255" t="s">
        <v>41</v>
      </c>
      <c r="O1064" s="72"/>
      <c r="P1064" s="195">
        <f t="shared" si="71"/>
        <v>0</v>
      </c>
      <c r="Q1064" s="195">
        <v>0</v>
      </c>
      <c r="R1064" s="195">
        <f t="shared" si="72"/>
        <v>0</v>
      </c>
      <c r="S1064" s="195">
        <v>0</v>
      </c>
      <c r="T1064" s="196">
        <f t="shared" si="73"/>
        <v>0</v>
      </c>
      <c r="U1064" s="35"/>
      <c r="V1064" s="35"/>
      <c r="W1064" s="35"/>
      <c r="X1064" s="35"/>
      <c r="Y1064" s="35"/>
      <c r="Z1064" s="35"/>
      <c r="AA1064" s="35"/>
      <c r="AB1064" s="35"/>
      <c r="AC1064" s="35"/>
      <c r="AD1064" s="35"/>
      <c r="AE1064" s="35"/>
      <c r="AR1064" s="197" t="s">
        <v>373</v>
      </c>
      <c r="AT1064" s="197" t="s">
        <v>250</v>
      </c>
      <c r="AU1064" s="197" t="s">
        <v>85</v>
      </c>
      <c r="AY1064" s="18" t="s">
        <v>158</v>
      </c>
      <c r="BE1064" s="198">
        <f t="shared" si="74"/>
        <v>0</v>
      </c>
      <c r="BF1064" s="198">
        <f t="shared" si="75"/>
        <v>0</v>
      </c>
      <c r="BG1064" s="198">
        <f t="shared" si="76"/>
        <v>0</v>
      </c>
      <c r="BH1064" s="198">
        <f t="shared" si="77"/>
        <v>0</v>
      </c>
      <c r="BI1064" s="198">
        <f t="shared" si="78"/>
        <v>0</v>
      </c>
      <c r="BJ1064" s="18" t="s">
        <v>8</v>
      </c>
      <c r="BK1064" s="198">
        <f t="shared" si="79"/>
        <v>0</v>
      </c>
      <c r="BL1064" s="18" t="s">
        <v>283</v>
      </c>
      <c r="BM1064" s="197" t="s">
        <v>7362</v>
      </c>
    </row>
    <row r="1065" spans="1:65" s="2" customFormat="1" ht="24">
      <c r="A1065" s="35"/>
      <c r="B1065" s="36"/>
      <c r="C1065" s="247" t="s">
        <v>2095</v>
      </c>
      <c r="D1065" s="247" t="s">
        <v>250</v>
      </c>
      <c r="E1065" s="248" t="s">
        <v>7363</v>
      </c>
      <c r="F1065" s="249" t="s">
        <v>7364</v>
      </c>
      <c r="G1065" s="250" t="s">
        <v>498</v>
      </c>
      <c r="H1065" s="251">
        <v>1</v>
      </c>
      <c r="I1065" s="252"/>
      <c r="J1065" s="251">
        <f t="shared" si="70"/>
        <v>0</v>
      </c>
      <c r="K1065" s="249" t="s">
        <v>1</v>
      </c>
      <c r="L1065" s="253"/>
      <c r="M1065" s="254" t="s">
        <v>1</v>
      </c>
      <c r="N1065" s="255" t="s">
        <v>41</v>
      </c>
      <c r="O1065" s="72"/>
      <c r="P1065" s="195">
        <f t="shared" si="71"/>
        <v>0</v>
      </c>
      <c r="Q1065" s="195">
        <v>0</v>
      </c>
      <c r="R1065" s="195">
        <f t="shared" si="72"/>
        <v>0</v>
      </c>
      <c r="S1065" s="195">
        <v>0</v>
      </c>
      <c r="T1065" s="196">
        <f t="shared" si="73"/>
        <v>0</v>
      </c>
      <c r="U1065" s="35"/>
      <c r="V1065" s="35"/>
      <c r="W1065" s="35"/>
      <c r="X1065" s="35"/>
      <c r="Y1065" s="35"/>
      <c r="Z1065" s="35"/>
      <c r="AA1065" s="35"/>
      <c r="AB1065" s="35"/>
      <c r="AC1065" s="35"/>
      <c r="AD1065" s="35"/>
      <c r="AE1065" s="35"/>
      <c r="AR1065" s="197" t="s">
        <v>373</v>
      </c>
      <c r="AT1065" s="197" t="s">
        <v>250</v>
      </c>
      <c r="AU1065" s="197" t="s">
        <v>85</v>
      </c>
      <c r="AY1065" s="18" t="s">
        <v>158</v>
      </c>
      <c r="BE1065" s="198">
        <f t="shared" si="74"/>
        <v>0</v>
      </c>
      <c r="BF1065" s="198">
        <f t="shared" si="75"/>
        <v>0</v>
      </c>
      <c r="BG1065" s="198">
        <f t="shared" si="76"/>
        <v>0</v>
      </c>
      <c r="BH1065" s="198">
        <f t="shared" si="77"/>
        <v>0</v>
      </c>
      <c r="BI1065" s="198">
        <f t="shared" si="78"/>
        <v>0</v>
      </c>
      <c r="BJ1065" s="18" t="s">
        <v>8</v>
      </c>
      <c r="BK1065" s="198">
        <f t="shared" si="79"/>
        <v>0</v>
      </c>
      <c r="BL1065" s="18" t="s">
        <v>283</v>
      </c>
      <c r="BM1065" s="197" t="s">
        <v>7365</v>
      </c>
    </row>
    <row r="1066" spans="1:65" s="2" customFormat="1" ht="36">
      <c r="A1066" s="35"/>
      <c r="B1066" s="36"/>
      <c r="C1066" s="247" t="s">
        <v>2099</v>
      </c>
      <c r="D1066" s="247" t="s">
        <v>250</v>
      </c>
      <c r="E1066" s="248" t="s">
        <v>7366</v>
      </c>
      <c r="F1066" s="249" t="s">
        <v>7367</v>
      </c>
      <c r="G1066" s="250" t="s">
        <v>498</v>
      </c>
      <c r="H1066" s="251">
        <v>1</v>
      </c>
      <c r="I1066" s="252"/>
      <c r="J1066" s="251">
        <f t="shared" si="70"/>
        <v>0</v>
      </c>
      <c r="K1066" s="249" t="s">
        <v>1</v>
      </c>
      <c r="L1066" s="253"/>
      <c r="M1066" s="254" t="s">
        <v>1</v>
      </c>
      <c r="N1066" s="255" t="s">
        <v>41</v>
      </c>
      <c r="O1066" s="72"/>
      <c r="P1066" s="195">
        <f t="shared" si="71"/>
        <v>0</v>
      </c>
      <c r="Q1066" s="195">
        <v>0</v>
      </c>
      <c r="R1066" s="195">
        <f t="shared" si="72"/>
        <v>0</v>
      </c>
      <c r="S1066" s="195">
        <v>0</v>
      </c>
      <c r="T1066" s="196">
        <f t="shared" si="73"/>
        <v>0</v>
      </c>
      <c r="U1066" s="35"/>
      <c r="V1066" s="35"/>
      <c r="W1066" s="35"/>
      <c r="X1066" s="35"/>
      <c r="Y1066" s="35"/>
      <c r="Z1066" s="35"/>
      <c r="AA1066" s="35"/>
      <c r="AB1066" s="35"/>
      <c r="AC1066" s="35"/>
      <c r="AD1066" s="35"/>
      <c r="AE1066" s="35"/>
      <c r="AR1066" s="197" t="s">
        <v>373</v>
      </c>
      <c r="AT1066" s="197" t="s">
        <v>250</v>
      </c>
      <c r="AU1066" s="197" t="s">
        <v>85</v>
      </c>
      <c r="AY1066" s="18" t="s">
        <v>158</v>
      </c>
      <c r="BE1066" s="198">
        <f t="shared" si="74"/>
        <v>0</v>
      </c>
      <c r="BF1066" s="198">
        <f t="shared" si="75"/>
        <v>0</v>
      </c>
      <c r="BG1066" s="198">
        <f t="shared" si="76"/>
        <v>0</v>
      </c>
      <c r="BH1066" s="198">
        <f t="shared" si="77"/>
        <v>0</v>
      </c>
      <c r="BI1066" s="198">
        <f t="shared" si="78"/>
        <v>0</v>
      </c>
      <c r="BJ1066" s="18" t="s">
        <v>8</v>
      </c>
      <c r="BK1066" s="198">
        <f t="shared" si="79"/>
        <v>0</v>
      </c>
      <c r="BL1066" s="18" t="s">
        <v>283</v>
      </c>
      <c r="BM1066" s="197" t="s">
        <v>7368</v>
      </c>
    </row>
    <row r="1067" spans="1:65" s="2" customFormat="1" ht="24">
      <c r="A1067" s="35"/>
      <c r="B1067" s="36"/>
      <c r="C1067" s="247" t="s">
        <v>2103</v>
      </c>
      <c r="D1067" s="247" t="s">
        <v>250</v>
      </c>
      <c r="E1067" s="248" t="s">
        <v>7369</v>
      </c>
      <c r="F1067" s="249" t="s">
        <v>7370</v>
      </c>
      <c r="G1067" s="250" t="s">
        <v>498</v>
      </c>
      <c r="H1067" s="251">
        <v>1</v>
      </c>
      <c r="I1067" s="252"/>
      <c r="J1067" s="251">
        <f t="shared" si="70"/>
        <v>0</v>
      </c>
      <c r="K1067" s="249" t="s">
        <v>1</v>
      </c>
      <c r="L1067" s="253"/>
      <c r="M1067" s="254" t="s">
        <v>1</v>
      </c>
      <c r="N1067" s="255" t="s">
        <v>41</v>
      </c>
      <c r="O1067" s="72"/>
      <c r="P1067" s="195">
        <f t="shared" si="71"/>
        <v>0</v>
      </c>
      <c r="Q1067" s="195">
        <v>0</v>
      </c>
      <c r="R1067" s="195">
        <f t="shared" si="72"/>
        <v>0</v>
      </c>
      <c r="S1067" s="195">
        <v>0</v>
      </c>
      <c r="T1067" s="196">
        <f t="shared" si="73"/>
        <v>0</v>
      </c>
      <c r="U1067" s="35"/>
      <c r="V1067" s="35"/>
      <c r="W1067" s="35"/>
      <c r="X1067" s="35"/>
      <c r="Y1067" s="35"/>
      <c r="Z1067" s="35"/>
      <c r="AA1067" s="35"/>
      <c r="AB1067" s="35"/>
      <c r="AC1067" s="35"/>
      <c r="AD1067" s="35"/>
      <c r="AE1067" s="35"/>
      <c r="AR1067" s="197" t="s">
        <v>373</v>
      </c>
      <c r="AT1067" s="197" t="s">
        <v>250</v>
      </c>
      <c r="AU1067" s="197" t="s">
        <v>85</v>
      </c>
      <c r="AY1067" s="18" t="s">
        <v>158</v>
      </c>
      <c r="BE1067" s="198">
        <f t="shared" si="74"/>
        <v>0</v>
      </c>
      <c r="BF1067" s="198">
        <f t="shared" si="75"/>
        <v>0</v>
      </c>
      <c r="BG1067" s="198">
        <f t="shared" si="76"/>
        <v>0</v>
      </c>
      <c r="BH1067" s="198">
        <f t="shared" si="77"/>
        <v>0</v>
      </c>
      <c r="BI1067" s="198">
        <f t="shared" si="78"/>
        <v>0</v>
      </c>
      <c r="BJ1067" s="18" t="s">
        <v>8</v>
      </c>
      <c r="BK1067" s="198">
        <f t="shared" si="79"/>
        <v>0</v>
      </c>
      <c r="BL1067" s="18" t="s">
        <v>283</v>
      </c>
      <c r="BM1067" s="197" t="s">
        <v>7371</v>
      </c>
    </row>
    <row r="1068" spans="1:65" s="2" customFormat="1" ht="24">
      <c r="A1068" s="35"/>
      <c r="B1068" s="36"/>
      <c r="C1068" s="247" t="s">
        <v>2107</v>
      </c>
      <c r="D1068" s="247" t="s">
        <v>250</v>
      </c>
      <c r="E1068" s="248" t="s">
        <v>7372</v>
      </c>
      <c r="F1068" s="249" t="s">
        <v>7373</v>
      </c>
      <c r="G1068" s="250" t="s">
        <v>498</v>
      </c>
      <c r="H1068" s="251">
        <v>1</v>
      </c>
      <c r="I1068" s="252"/>
      <c r="J1068" s="251">
        <f t="shared" si="70"/>
        <v>0</v>
      </c>
      <c r="K1068" s="249" t="s">
        <v>1</v>
      </c>
      <c r="L1068" s="253"/>
      <c r="M1068" s="254" t="s">
        <v>1</v>
      </c>
      <c r="N1068" s="255" t="s">
        <v>41</v>
      </c>
      <c r="O1068" s="72"/>
      <c r="P1068" s="195">
        <f t="shared" si="71"/>
        <v>0</v>
      </c>
      <c r="Q1068" s="195">
        <v>0</v>
      </c>
      <c r="R1068" s="195">
        <f t="shared" si="72"/>
        <v>0</v>
      </c>
      <c r="S1068" s="195">
        <v>0</v>
      </c>
      <c r="T1068" s="196">
        <f t="shared" si="73"/>
        <v>0</v>
      </c>
      <c r="U1068" s="35"/>
      <c r="V1068" s="35"/>
      <c r="W1068" s="35"/>
      <c r="X1068" s="35"/>
      <c r="Y1068" s="35"/>
      <c r="Z1068" s="35"/>
      <c r="AA1068" s="35"/>
      <c r="AB1068" s="35"/>
      <c r="AC1068" s="35"/>
      <c r="AD1068" s="35"/>
      <c r="AE1068" s="35"/>
      <c r="AR1068" s="197" t="s">
        <v>373</v>
      </c>
      <c r="AT1068" s="197" t="s">
        <v>250</v>
      </c>
      <c r="AU1068" s="197" t="s">
        <v>85</v>
      </c>
      <c r="AY1068" s="18" t="s">
        <v>158</v>
      </c>
      <c r="BE1068" s="198">
        <f t="shared" si="74"/>
        <v>0</v>
      </c>
      <c r="BF1068" s="198">
        <f t="shared" si="75"/>
        <v>0</v>
      </c>
      <c r="BG1068" s="198">
        <f t="shared" si="76"/>
        <v>0</v>
      </c>
      <c r="BH1068" s="198">
        <f t="shared" si="77"/>
        <v>0</v>
      </c>
      <c r="BI1068" s="198">
        <f t="shared" si="78"/>
        <v>0</v>
      </c>
      <c r="BJ1068" s="18" t="s">
        <v>8</v>
      </c>
      <c r="BK1068" s="198">
        <f t="shared" si="79"/>
        <v>0</v>
      </c>
      <c r="BL1068" s="18" t="s">
        <v>283</v>
      </c>
      <c r="BM1068" s="197" t="s">
        <v>7374</v>
      </c>
    </row>
    <row r="1069" spans="1:65" s="2" customFormat="1" ht="24">
      <c r="A1069" s="35"/>
      <c r="B1069" s="36"/>
      <c r="C1069" s="247" t="s">
        <v>2111</v>
      </c>
      <c r="D1069" s="247" t="s">
        <v>250</v>
      </c>
      <c r="E1069" s="248" t="s">
        <v>7375</v>
      </c>
      <c r="F1069" s="249" t="s">
        <v>3219</v>
      </c>
      <c r="G1069" s="250" t="s">
        <v>498</v>
      </c>
      <c r="H1069" s="251">
        <v>1</v>
      </c>
      <c r="I1069" s="252"/>
      <c r="J1069" s="251">
        <f t="shared" si="70"/>
        <v>0</v>
      </c>
      <c r="K1069" s="249" t="s">
        <v>1</v>
      </c>
      <c r="L1069" s="253"/>
      <c r="M1069" s="254" t="s">
        <v>1</v>
      </c>
      <c r="N1069" s="255" t="s">
        <v>41</v>
      </c>
      <c r="O1069" s="72"/>
      <c r="P1069" s="195">
        <f t="shared" si="71"/>
        <v>0</v>
      </c>
      <c r="Q1069" s="195">
        <v>0</v>
      </c>
      <c r="R1069" s="195">
        <f t="shared" si="72"/>
        <v>0</v>
      </c>
      <c r="S1069" s="195">
        <v>0</v>
      </c>
      <c r="T1069" s="196">
        <f t="shared" si="73"/>
        <v>0</v>
      </c>
      <c r="U1069" s="35"/>
      <c r="V1069" s="35"/>
      <c r="W1069" s="35"/>
      <c r="X1069" s="35"/>
      <c r="Y1069" s="35"/>
      <c r="Z1069" s="35"/>
      <c r="AA1069" s="35"/>
      <c r="AB1069" s="35"/>
      <c r="AC1069" s="35"/>
      <c r="AD1069" s="35"/>
      <c r="AE1069" s="35"/>
      <c r="AR1069" s="197" t="s">
        <v>373</v>
      </c>
      <c r="AT1069" s="197" t="s">
        <v>250</v>
      </c>
      <c r="AU1069" s="197" t="s">
        <v>85</v>
      </c>
      <c r="AY1069" s="18" t="s">
        <v>158</v>
      </c>
      <c r="BE1069" s="198">
        <f t="shared" si="74"/>
        <v>0</v>
      </c>
      <c r="BF1069" s="198">
        <f t="shared" si="75"/>
        <v>0</v>
      </c>
      <c r="BG1069" s="198">
        <f t="shared" si="76"/>
        <v>0</v>
      </c>
      <c r="BH1069" s="198">
        <f t="shared" si="77"/>
        <v>0</v>
      </c>
      <c r="BI1069" s="198">
        <f t="shared" si="78"/>
        <v>0</v>
      </c>
      <c r="BJ1069" s="18" t="s">
        <v>8</v>
      </c>
      <c r="BK1069" s="198">
        <f t="shared" si="79"/>
        <v>0</v>
      </c>
      <c r="BL1069" s="18" t="s">
        <v>283</v>
      </c>
      <c r="BM1069" s="197" t="s">
        <v>7376</v>
      </c>
    </row>
    <row r="1070" spans="1:65" s="2" customFormat="1" ht="24">
      <c r="A1070" s="35"/>
      <c r="B1070" s="36"/>
      <c r="C1070" s="247" t="s">
        <v>2115</v>
      </c>
      <c r="D1070" s="247" t="s">
        <v>250</v>
      </c>
      <c r="E1070" s="248" t="s">
        <v>7377</v>
      </c>
      <c r="F1070" s="249" t="s">
        <v>7378</v>
      </c>
      <c r="G1070" s="250" t="s">
        <v>498</v>
      </c>
      <c r="H1070" s="251">
        <v>1</v>
      </c>
      <c r="I1070" s="252"/>
      <c r="J1070" s="251">
        <f t="shared" ref="J1070:J1101" si="80">ROUND(I1070*H1070,0)</f>
        <v>0</v>
      </c>
      <c r="K1070" s="249" t="s">
        <v>1</v>
      </c>
      <c r="L1070" s="253"/>
      <c r="M1070" s="254" t="s">
        <v>1</v>
      </c>
      <c r="N1070" s="255" t="s">
        <v>41</v>
      </c>
      <c r="O1070" s="72"/>
      <c r="P1070" s="195">
        <f t="shared" ref="P1070:P1101" si="81">O1070*H1070</f>
        <v>0</v>
      </c>
      <c r="Q1070" s="195">
        <v>0</v>
      </c>
      <c r="R1070" s="195">
        <f t="shared" ref="R1070:R1101" si="82">Q1070*H1070</f>
        <v>0</v>
      </c>
      <c r="S1070" s="195">
        <v>0</v>
      </c>
      <c r="T1070" s="196">
        <f t="shared" ref="T1070:T1101" si="83">S1070*H1070</f>
        <v>0</v>
      </c>
      <c r="U1070" s="35"/>
      <c r="V1070" s="35"/>
      <c r="W1070" s="35"/>
      <c r="X1070" s="35"/>
      <c r="Y1070" s="35"/>
      <c r="Z1070" s="35"/>
      <c r="AA1070" s="35"/>
      <c r="AB1070" s="35"/>
      <c r="AC1070" s="35"/>
      <c r="AD1070" s="35"/>
      <c r="AE1070" s="35"/>
      <c r="AR1070" s="197" t="s">
        <v>373</v>
      </c>
      <c r="AT1070" s="197" t="s">
        <v>250</v>
      </c>
      <c r="AU1070" s="197" t="s">
        <v>85</v>
      </c>
      <c r="AY1070" s="18" t="s">
        <v>158</v>
      </c>
      <c r="BE1070" s="198">
        <f t="shared" ref="BE1070:BE1101" si="84">IF(N1070="základní",J1070,0)</f>
        <v>0</v>
      </c>
      <c r="BF1070" s="198">
        <f t="shared" ref="BF1070:BF1101" si="85">IF(N1070="snížená",J1070,0)</f>
        <v>0</v>
      </c>
      <c r="BG1070" s="198">
        <f t="shared" ref="BG1070:BG1101" si="86">IF(N1070="zákl. přenesená",J1070,0)</f>
        <v>0</v>
      </c>
      <c r="BH1070" s="198">
        <f t="shared" ref="BH1070:BH1101" si="87">IF(N1070="sníž. přenesená",J1070,0)</f>
        <v>0</v>
      </c>
      <c r="BI1070" s="198">
        <f t="shared" ref="BI1070:BI1101" si="88">IF(N1070="nulová",J1070,0)</f>
        <v>0</v>
      </c>
      <c r="BJ1070" s="18" t="s">
        <v>8</v>
      </c>
      <c r="BK1070" s="198">
        <f t="shared" ref="BK1070:BK1101" si="89">ROUND(I1070*H1070,0)</f>
        <v>0</v>
      </c>
      <c r="BL1070" s="18" t="s">
        <v>283</v>
      </c>
      <c r="BM1070" s="197" t="s">
        <v>7379</v>
      </c>
    </row>
    <row r="1071" spans="1:65" s="2" customFormat="1" ht="24">
      <c r="A1071" s="35"/>
      <c r="B1071" s="36"/>
      <c r="C1071" s="247" t="s">
        <v>2119</v>
      </c>
      <c r="D1071" s="247" t="s">
        <v>250</v>
      </c>
      <c r="E1071" s="248" t="s">
        <v>7380</v>
      </c>
      <c r="F1071" s="249" t="s">
        <v>7381</v>
      </c>
      <c r="G1071" s="250" t="s">
        <v>498</v>
      </c>
      <c r="H1071" s="251">
        <v>2</v>
      </c>
      <c r="I1071" s="252"/>
      <c r="J1071" s="251">
        <f t="shared" si="80"/>
        <v>0</v>
      </c>
      <c r="K1071" s="249" t="s">
        <v>1</v>
      </c>
      <c r="L1071" s="253"/>
      <c r="M1071" s="254" t="s">
        <v>1</v>
      </c>
      <c r="N1071" s="255" t="s">
        <v>41</v>
      </c>
      <c r="O1071" s="72"/>
      <c r="P1071" s="195">
        <f t="shared" si="81"/>
        <v>0</v>
      </c>
      <c r="Q1071" s="195">
        <v>0</v>
      </c>
      <c r="R1071" s="195">
        <f t="shared" si="82"/>
        <v>0</v>
      </c>
      <c r="S1071" s="195">
        <v>0</v>
      </c>
      <c r="T1071" s="196">
        <f t="shared" si="83"/>
        <v>0</v>
      </c>
      <c r="U1071" s="35"/>
      <c r="V1071" s="35"/>
      <c r="W1071" s="35"/>
      <c r="X1071" s="35"/>
      <c r="Y1071" s="35"/>
      <c r="Z1071" s="35"/>
      <c r="AA1071" s="35"/>
      <c r="AB1071" s="35"/>
      <c r="AC1071" s="35"/>
      <c r="AD1071" s="35"/>
      <c r="AE1071" s="35"/>
      <c r="AR1071" s="197" t="s">
        <v>373</v>
      </c>
      <c r="AT1071" s="197" t="s">
        <v>250</v>
      </c>
      <c r="AU1071" s="197" t="s">
        <v>85</v>
      </c>
      <c r="AY1071" s="18" t="s">
        <v>158</v>
      </c>
      <c r="BE1071" s="198">
        <f t="shared" si="84"/>
        <v>0</v>
      </c>
      <c r="BF1071" s="198">
        <f t="shared" si="85"/>
        <v>0</v>
      </c>
      <c r="BG1071" s="198">
        <f t="shared" si="86"/>
        <v>0</v>
      </c>
      <c r="BH1071" s="198">
        <f t="shared" si="87"/>
        <v>0</v>
      </c>
      <c r="BI1071" s="198">
        <f t="shared" si="88"/>
        <v>0</v>
      </c>
      <c r="BJ1071" s="18" t="s">
        <v>8</v>
      </c>
      <c r="BK1071" s="198">
        <f t="shared" si="89"/>
        <v>0</v>
      </c>
      <c r="BL1071" s="18" t="s">
        <v>283</v>
      </c>
      <c r="BM1071" s="197" t="s">
        <v>7382</v>
      </c>
    </row>
    <row r="1072" spans="1:65" s="2" customFormat="1" ht="24">
      <c r="A1072" s="35"/>
      <c r="B1072" s="36"/>
      <c r="C1072" s="247" t="s">
        <v>2123</v>
      </c>
      <c r="D1072" s="247" t="s">
        <v>250</v>
      </c>
      <c r="E1072" s="248" t="s">
        <v>6271</v>
      </c>
      <c r="F1072" s="249" t="s">
        <v>5990</v>
      </c>
      <c r="G1072" s="250" t="s">
        <v>498</v>
      </c>
      <c r="H1072" s="251">
        <v>3</v>
      </c>
      <c r="I1072" s="252"/>
      <c r="J1072" s="251">
        <f t="shared" si="80"/>
        <v>0</v>
      </c>
      <c r="K1072" s="249" t="s">
        <v>1</v>
      </c>
      <c r="L1072" s="253"/>
      <c r="M1072" s="254" t="s">
        <v>1</v>
      </c>
      <c r="N1072" s="255" t="s">
        <v>41</v>
      </c>
      <c r="O1072" s="72"/>
      <c r="P1072" s="195">
        <f t="shared" si="81"/>
        <v>0</v>
      </c>
      <c r="Q1072" s="195">
        <v>0</v>
      </c>
      <c r="R1072" s="195">
        <f t="shared" si="82"/>
        <v>0</v>
      </c>
      <c r="S1072" s="195">
        <v>0</v>
      </c>
      <c r="T1072" s="196">
        <f t="shared" si="83"/>
        <v>0</v>
      </c>
      <c r="U1072" s="35"/>
      <c r="V1072" s="35"/>
      <c r="W1072" s="35"/>
      <c r="X1072" s="35"/>
      <c r="Y1072" s="35"/>
      <c r="Z1072" s="35"/>
      <c r="AA1072" s="35"/>
      <c r="AB1072" s="35"/>
      <c r="AC1072" s="35"/>
      <c r="AD1072" s="35"/>
      <c r="AE1072" s="35"/>
      <c r="AR1072" s="197" t="s">
        <v>373</v>
      </c>
      <c r="AT1072" s="197" t="s">
        <v>250</v>
      </c>
      <c r="AU1072" s="197" t="s">
        <v>85</v>
      </c>
      <c r="AY1072" s="18" t="s">
        <v>158</v>
      </c>
      <c r="BE1072" s="198">
        <f t="shared" si="84"/>
        <v>0</v>
      </c>
      <c r="BF1072" s="198">
        <f t="shared" si="85"/>
        <v>0</v>
      </c>
      <c r="BG1072" s="198">
        <f t="shared" si="86"/>
        <v>0</v>
      </c>
      <c r="BH1072" s="198">
        <f t="shared" si="87"/>
        <v>0</v>
      </c>
      <c r="BI1072" s="198">
        <f t="shared" si="88"/>
        <v>0</v>
      </c>
      <c r="BJ1072" s="18" t="s">
        <v>8</v>
      </c>
      <c r="BK1072" s="198">
        <f t="shared" si="89"/>
        <v>0</v>
      </c>
      <c r="BL1072" s="18" t="s">
        <v>283</v>
      </c>
      <c r="BM1072" s="197" t="s">
        <v>7383</v>
      </c>
    </row>
    <row r="1073" spans="1:65" s="2" customFormat="1" ht="24">
      <c r="A1073" s="35"/>
      <c r="B1073" s="36"/>
      <c r="C1073" s="247" t="s">
        <v>2127</v>
      </c>
      <c r="D1073" s="247" t="s">
        <v>250</v>
      </c>
      <c r="E1073" s="248" t="s">
        <v>7384</v>
      </c>
      <c r="F1073" s="249" t="s">
        <v>3454</v>
      </c>
      <c r="G1073" s="250" t="s">
        <v>498</v>
      </c>
      <c r="H1073" s="251">
        <v>2</v>
      </c>
      <c r="I1073" s="252"/>
      <c r="J1073" s="251">
        <f t="shared" si="80"/>
        <v>0</v>
      </c>
      <c r="K1073" s="249" t="s">
        <v>1</v>
      </c>
      <c r="L1073" s="253"/>
      <c r="M1073" s="254" t="s">
        <v>1</v>
      </c>
      <c r="N1073" s="255" t="s">
        <v>41</v>
      </c>
      <c r="O1073" s="72"/>
      <c r="P1073" s="195">
        <f t="shared" si="81"/>
        <v>0</v>
      </c>
      <c r="Q1073" s="195">
        <v>0</v>
      </c>
      <c r="R1073" s="195">
        <f t="shared" si="82"/>
        <v>0</v>
      </c>
      <c r="S1073" s="195">
        <v>0</v>
      </c>
      <c r="T1073" s="196">
        <f t="shared" si="83"/>
        <v>0</v>
      </c>
      <c r="U1073" s="35"/>
      <c r="V1073" s="35"/>
      <c r="W1073" s="35"/>
      <c r="X1073" s="35"/>
      <c r="Y1073" s="35"/>
      <c r="Z1073" s="35"/>
      <c r="AA1073" s="35"/>
      <c r="AB1073" s="35"/>
      <c r="AC1073" s="35"/>
      <c r="AD1073" s="35"/>
      <c r="AE1073" s="35"/>
      <c r="AR1073" s="197" t="s">
        <v>373</v>
      </c>
      <c r="AT1073" s="197" t="s">
        <v>250</v>
      </c>
      <c r="AU1073" s="197" t="s">
        <v>85</v>
      </c>
      <c r="AY1073" s="18" t="s">
        <v>158</v>
      </c>
      <c r="BE1073" s="198">
        <f t="shared" si="84"/>
        <v>0</v>
      </c>
      <c r="BF1073" s="198">
        <f t="shared" si="85"/>
        <v>0</v>
      </c>
      <c r="BG1073" s="198">
        <f t="shared" si="86"/>
        <v>0</v>
      </c>
      <c r="BH1073" s="198">
        <f t="shared" si="87"/>
        <v>0</v>
      </c>
      <c r="BI1073" s="198">
        <f t="shared" si="88"/>
        <v>0</v>
      </c>
      <c r="BJ1073" s="18" t="s">
        <v>8</v>
      </c>
      <c r="BK1073" s="198">
        <f t="shared" si="89"/>
        <v>0</v>
      </c>
      <c r="BL1073" s="18" t="s">
        <v>283</v>
      </c>
      <c r="BM1073" s="197" t="s">
        <v>7385</v>
      </c>
    </row>
    <row r="1074" spans="1:65" s="2" customFormat="1" ht="24">
      <c r="A1074" s="35"/>
      <c r="B1074" s="36"/>
      <c r="C1074" s="247" t="s">
        <v>2131</v>
      </c>
      <c r="D1074" s="247" t="s">
        <v>250</v>
      </c>
      <c r="E1074" s="248" t="s">
        <v>6279</v>
      </c>
      <c r="F1074" s="249" t="s">
        <v>5998</v>
      </c>
      <c r="G1074" s="250" t="s">
        <v>498</v>
      </c>
      <c r="H1074" s="251">
        <v>2</v>
      </c>
      <c r="I1074" s="252"/>
      <c r="J1074" s="251">
        <f t="shared" si="80"/>
        <v>0</v>
      </c>
      <c r="K1074" s="249" t="s">
        <v>1</v>
      </c>
      <c r="L1074" s="253"/>
      <c r="M1074" s="254" t="s">
        <v>1</v>
      </c>
      <c r="N1074" s="255" t="s">
        <v>41</v>
      </c>
      <c r="O1074" s="72"/>
      <c r="P1074" s="195">
        <f t="shared" si="81"/>
        <v>0</v>
      </c>
      <c r="Q1074" s="195">
        <v>0</v>
      </c>
      <c r="R1074" s="195">
        <f t="shared" si="82"/>
        <v>0</v>
      </c>
      <c r="S1074" s="195">
        <v>0</v>
      </c>
      <c r="T1074" s="196">
        <f t="shared" si="83"/>
        <v>0</v>
      </c>
      <c r="U1074" s="35"/>
      <c r="V1074" s="35"/>
      <c r="W1074" s="35"/>
      <c r="X1074" s="35"/>
      <c r="Y1074" s="35"/>
      <c r="Z1074" s="35"/>
      <c r="AA1074" s="35"/>
      <c r="AB1074" s="35"/>
      <c r="AC1074" s="35"/>
      <c r="AD1074" s="35"/>
      <c r="AE1074" s="35"/>
      <c r="AR1074" s="197" t="s">
        <v>373</v>
      </c>
      <c r="AT1074" s="197" t="s">
        <v>250</v>
      </c>
      <c r="AU1074" s="197" t="s">
        <v>85</v>
      </c>
      <c r="AY1074" s="18" t="s">
        <v>158</v>
      </c>
      <c r="BE1074" s="198">
        <f t="shared" si="84"/>
        <v>0</v>
      </c>
      <c r="BF1074" s="198">
        <f t="shared" si="85"/>
        <v>0</v>
      </c>
      <c r="BG1074" s="198">
        <f t="shared" si="86"/>
        <v>0</v>
      </c>
      <c r="BH1074" s="198">
        <f t="shared" si="87"/>
        <v>0</v>
      </c>
      <c r="BI1074" s="198">
        <f t="shared" si="88"/>
        <v>0</v>
      </c>
      <c r="BJ1074" s="18" t="s">
        <v>8</v>
      </c>
      <c r="BK1074" s="198">
        <f t="shared" si="89"/>
        <v>0</v>
      </c>
      <c r="BL1074" s="18" t="s">
        <v>283</v>
      </c>
      <c r="BM1074" s="197" t="s">
        <v>7386</v>
      </c>
    </row>
    <row r="1075" spans="1:65" s="2" customFormat="1" ht="24">
      <c r="A1075" s="35"/>
      <c r="B1075" s="36"/>
      <c r="C1075" s="247" t="s">
        <v>2135</v>
      </c>
      <c r="D1075" s="247" t="s">
        <v>250</v>
      </c>
      <c r="E1075" s="248" t="s">
        <v>6281</v>
      </c>
      <c r="F1075" s="249" t="s">
        <v>6001</v>
      </c>
      <c r="G1075" s="250" t="s">
        <v>498</v>
      </c>
      <c r="H1075" s="251">
        <v>2</v>
      </c>
      <c r="I1075" s="252"/>
      <c r="J1075" s="251">
        <f t="shared" si="80"/>
        <v>0</v>
      </c>
      <c r="K1075" s="249" t="s">
        <v>1</v>
      </c>
      <c r="L1075" s="253"/>
      <c r="M1075" s="254" t="s">
        <v>1</v>
      </c>
      <c r="N1075" s="255" t="s">
        <v>41</v>
      </c>
      <c r="O1075" s="72"/>
      <c r="P1075" s="195">
        <f t="shared" si="81"/>
        <v>0</v>
      </c>
      <c r="Q1075" s="195">
        <v>0</v>
      </c>
      <c r="R1075" s="195">
        <f t="shared" si="82"/>
        <v>0</v>
      </c>
      <c r="S1075" s="195">
        <v>0</v>
      </c>
      <c r="T1075" s="196">
        <f t="shared" si="83"/>
        <v>0</v>
      </c>
      <c r="U1075" s="35"/>
      <c r="V1075" s="35"/>
      <c r="W1075" s="35"/>
      <c r="X1075" s="35"/>
      <c r="Y1075" s="35"/>
      <c r="Z1075" s="35"/>
      <c r="AA1075" s="35"/>
      <c r="AB1075" s="35"/>
      <c r="AC1075" s="35"/>
      <c r="AD1075" s="35"/>
      <c r="AE1075" s="35"/>
      <c r="AR1075" s="197" t="s">
        <v>373</v>
      </c>
      <c r="AT1075" s="197" t="s">
        <v>250</v>
      </c>
      <c r="AU1075" s="197" t="s">
        <v>85</v>
      </c>
      <c r="AY1075" s="18" t="s">
        <v>158</v>
      </c>
      <c r="BE1075" s="198">
        <f t="shared" si="84"/>
        <v>0</v>
      </c>
      <c r="BF1075" s="198">
        <f t="shared" si="85"/>
        <v>0</v>
      </c>
      <c r="BG1075" s="198">
        <f t="shared" si="86"/>
        <v>0</v>
      </c>
      <c r="BH1075" s="198">
        <f t="shared" si="87"/>
        <v>0</v>
      </c>
      <c r="BI1075" s="198">
        <f t="shared" si="88"/>
        <v>0</v>
      </c>
      <c r="BJ1075" s="18" t="s">
        <v>8</v>
      </c>
      <c r="BK1075" s="198">
        <f t="shared" si="89"/>
        <v>0</v>
      </c>
      <c r="BL1075" s="18" t="s">
        <v>283</v>
      </c>
      <c r="BM1075" s="197" t="s">
        <v>7387</v>
      </c>
    </row>
    <row r="1076" spans="1:65" s="2" customFormat="1" ht="24">
      <c r="A1076" s="35"/>
      <c r="B1076" s="36"/>
      <c r="C1076" s="247" t="s">
        <v>2139</v>
      </c>
      <c r="D1076" s="247" t="s">
        <v>250</v>
      </c>
      <c r="E1076" s="248" t="s">
        <v>7388</v>
      </c>
      <c r="F1076" s="249" t="s">
        <v>3470</v>
      </c>
      <c r="G1076" s="250" t="s">
        <v>498</v>
      </c>
      <c r="H1076" s="251">
        <v>1</v>
      </c>
      <c r="I1076" s="252"/>
      <c r="J1076" s="251">
        <f t="shared" si="80"/>
        <v>0</v>
      </c>
      <c r="K1076" s="249" t="s">
        <v>1</v>
      </c>
      <c r="L1076" s="253"/>
      <c r="M1076" s="254" t="s">
        <v>1</v>
      </c>
      <c r="N1076" s="255" t="s">
        <v>41</v>
      </c>
      <c r="O1076" s="72"/>
      <c r="P1076" s="195">
        <f t="shared" si="81"/>
        <v>0</v>
      </c>
      <c r="Q1076" s="195">
        <v>0</v>
      </c>
      <c r="R1076" s="195">
        <f t="shared" si="82"/>
        <v>0</v>
      </c>
      <c r="S1076" s="195">
        <v>0</v>
      </c>
      <c r="T1076" s="196">
        <f t="shared" si="83"/>
        <v>0</v>
      </c>
      <c r="U1076" s="35"/>
      <c r="V1076" s="35"/>
      <c r="W1076" s="35"/>
      <c r="X1076" s="35"/>
      <c r="Y1076" s="35"/>
      <c r="Z1076" s="35"/>
      <c r="AA1076" s="35"/>
      <c r="AB1076" s="35"/>
      <c r="AC1076" s="35"/>
      <c r="AD1076" s="35"/>
      <c r="AE1076" s="35"/>
      <c r="AR1076" s="197" t="s">
        <v>373</v>
      </c>
      <c r="AT1076" s="197" t="s">
        <v>250</v>
      </c>
      <c r="AU1076" s="197" t="s">
        <v>85</v>
      </c>
      <c r="AY1076" s="18" t="s">
        <v>158</v>
      </c>
      <c r="BE1076" s="198">
        <f t="shared" si="84"/>
        <v>0</v>
      </c>
      <c r="BF1076" s="198">
        <f t="shared" si="85"/>
        <v>0</v>
      </c>
      <c r="BG1076" s="198">
        <f t="shared" si="86"/>
        <v>0</v>
      </c>
      <c r="BH1076" s="198">
        <f t="shared" si="87"/>
        <v>0</v>
      </c>
      <c r="BI1076" s="198">
        <f t="shared" si="88"/>
        <v>0</v>
      </c>
      <c r="BJ1076" s="18" t="s">
        <v>8</v>
      </c>
      <c r="BK1076" s="198">
        <f t="shared" si="89"/>
        <v>0</v>
      </c>
      <c r="BL1076" s="18" t="s">
        <v>283</v>
      </c>
      <c r="BM1076" s="197" t="s">
        <v>7389</v>
      </c>
    </row>
    <row r="1077" spans="1:65" s="2" customFormat="1" ht="21.75" customHeight="1">
      <c r="A1077" s="35"/>
      <c r="B1077" s="36"/>
      <c r="C1077" s="247" t="s">
        <v>2144</v>
      </c>
      <c r="D1077" s="247" t="s">
        <v>250</v>
      </c>
      <c r="E1077" s="248" t="s">
        <v>6287</v>
      </c>
      <c r="F1077" s="249" t="s">
        <v>6006</v>
      </c>
      <c r="G1077" s="250" t="s">
        <v>498</v>
      </c>
      <c r="H1077" s="251">
        <v>1</v>
      </c>
      <c r="I1077" s="252"/>
      <c r="J1077" s="251">
        <f t="shared" si="80"/>
        <v>0</v>
      </c>
      <c r="K1077" s="249" t="s">
        <v>1</v>
      </c>
      <c r="L1077" s="253"/>
      <c r="M1077" s="254" t="s">
        <v>1</v>
      </c>
      <c r="N1077" s="255" t="s">
        <v>41</v>
      </c>
      <c r="O1077" s="72"/>
      <c r="P1077" s="195">
        <f t="shared" si="81"/>
        <v>0</v>
      </c>
      <c r="Q1077" s="195">
        <v>0</v>
      </c>
      <c r="R1077" s="195">
        <f t="shared" si="82"/>
        <v>0</v>
      </c>
      <c r="S1077" s="195">
        <v>0</v>
      </c>
      <c r="T1077" s="196">
        <f t="shared" si="83"/>
        <v>0</v>
      </c>
      <c r="U1077" s="35"/>
      <c r="V1077" s="35"/>
      <c r="W1077" s="35"/>
      <c r="X1077" s="35"/>
      <c r="Y1077" s="35"/>
      <c r="Z1077" s="35"/>
      <c r="AA1077" s="35"/>
      <c r="AB1077" s="35"/>
      <c r="AC1077" s="35"/>
      <c r="AD1077" s="35"/>
      <c r="AE1077" s="35"/>
      <c r="AR1077" s="197" t="s">
        <v>373</v>
      </c>
      <c r="AT1077" s="197" t="s">
        <v>250</v>
      </c>
      <c r="AU1077" s="197" t="s">
        <v>85</v>
      </c>
      <c r="AY1077" s="18" t="s">
        <v>158</v>
      </c>
      <c r="BE1077" s="198">
        <f t="shared" si="84"/>
        <v>0</v>
      </c>
      <c r="BF1077" s="198">
        <f t="shared" si="85"/>
        <v>0</v>
      </c>
      <c r="BG1077" s="198">
        <f t="shared" si="86"/>
        <v>0</v>
      </c>
      <c r="BH1077" s="198">
        <f t="shared" si="87"/>
        <v>0</v>
      </c>
      <c r="BI1077" s="198">
        <f t="shared" si="88"/>
        <v>0</v>
      </c>
      <c r="BJ1077" s="18" t="s">
        <v>8</v>
      </c>
      <c r="BK1077" s="198">
        <f t="shared" si="89"/>
        <v>0</v>
      </c>
      <c r="BL1077" s="18" t="s">
        <v>283</v>
      </c>
      <c r="BM1077" s="197" t="s">
        <v>7390</v>
      </c>
    </row>
    <row r="1078" spans="1:65" s="2" customFormat="1" ht="21.75" customHeight="1">
      <c r="A1078" s="35"/>
      <c r="B1078" s="36"/>
      <c r="C1078" s="247" t="s">
        <v>2148</v>
      </c>
      <c r="D1078" s="247" t="s">
        <v>250</v>
      </c>
      <c r="E1078" s="248" t="s">
        <v>7391</v>
      </c>
      <c r="F1078" s="249" t="s">
        <v>7392</v>
      </c>
      <c r="G1078" s="250" t="s">
        <v>498</v>
      </c>
      <c r="H1078" s="251">
        <v>1</v>
      </c>
      <c r="I1078" s="252"/>
      <c r="J1078" s="251">
        <f t="shared" si="80"/>
        <v>0</v>
      </c>
      <c r="K1078" s="249" t="s">
        <v>1</v>
      </c>
      <c r="L1078" s="253"/>
      <c r="M1078" s="254" t="s">
        <v>1</v>
      </c>
      <c r="N1078" s="255" t="s">
        <v>41</v>
      </c>
      <c r="O1078" s="72"/>
      <c r="P1078" s="195">
        <f t="shared" si="81"/>
        <v>0</v>
      </c>
      <c r="Q1078" s="195">
        <v>0</v>
      </c>
      <c r="R1078" s="195">
        <f t="shared" si="82"/>
        <v>0</v>
      </c>
      <c r="S1078" s="195">
        <v>0</v>
      </c>
      <c r="T1078" s="196">
        <f t="shared" si="83"/>
        <v>0</v>
      </c>
      <c r="U1078" s="35"/>
      <c r="V1078" s="35"/>
      <c r="W1078" s="35"/>
      <c r="X1078" s="35"/>
      <c r="Y1078" s="35"/>
      <c r="Z1078" s="35"/>
      <c r="AA1078" s="35"/>
      <c r="AB1078" s="35"/>
      <c r="AC1078" s="35"/>
      <c r="AD1078" s="35"/>
      <c r="AE1078" s="35"/>
      <c r="AR1078" s="197" t="s">
        <v>373</v>
      </c>
      <c r="AT1078" s="197" t="s">
        <v>250</v>
      </c>
      <c r="AU1078" s="197" t="s">
        <v>85</v>
      </c>
      <c r="AY1078" s="18" t="s">
        <v>158</v>
      </c>
      <c r="BE1078" s="198">
        <f t="shared" si="84"/>
        <v>0</v>
      </c>
      <c r="BF1078" s="198">
        <f t="shared" si="85"/>
        <v>0</v>
      </c>
      <c r="BG1078" s="198">
        <f t="shared" si="86"/>
        <v>0</v>
      </c>
      <c r="BH1078" s="198">
        <f t="shared" si="87"/>
        <v>0</v>
      </c>
      <c r="BI1078" s="198">
        <f t="shared" si="88"/>
        <v>0</v>
      </c>
      <c r="BJ1078" s="18" t="s">
        <v>8</v>
      </c>
      <c r="BK1078" s="198">
        <f t="shared" si="89"/>
        <v>0</v>
      </c>
      <c r="BL1078" s="18" t="s">
        <v>283</v>
      </c>
      <c r="BM1078" s="197" t="s">
        <v>7393</v>
      </c>
    </row>
    <row r="1079" spans="1:65" s="2" customFormat="1" ht="24">
      <c r="A1079" s="35"/>
      <c r="B1079" s="36"/>
      <c r="C1079" s="247" t="s">
        <v>2152</v>
      </c>
      <c r="D1079" s="247" t="s">
        <v>250</v>
      </c>
      <c r="E1079" s="248" t="s">
        <v>6291</v>
      </c>
      <c r="F1079" s="249" t="s">
        <v>6012</v>
      </c>
      <c r="G1079" s="250" t="s">
        <v>309</v>
      </c>
      <c r="H1079" s="251">
        <v>14</v>
      </c>
      <c r="I1079" s="252"/>
      <c r="J1079" s="251">
        <f t="shared" si="80"/>
        <v>0</v>
      </c>
      <c r="K1079" s="249" t="s">
        <v>1</v>
      </c>
      <c r="L1079" s="253"/>
      <c r="M1079" s="254" t="s">
        <v>1</v>
      </c>
      <c r="N1079" s="255" t="s">
        <v>41</v>
      </c>
      <c r="O1079" s="72"/>
      <c r="P1079" s="195">
        <f t="shared" si="81"/>
        <v>0</v>
      </c>
      <c r="Q1079" s="195">
        <v>0</v>
      </c>
      <c r="R1079" s="195">
        <f t="shared" si="82"/>
        <v>0</v>
      </c>
      <c r="S1079" s="195">
        <v>0</v>
      </c>
      <c r="T1079" s="196">
        <f t="shared" si="83"/>
        <v>0</v>
      </c>
      <c r="U1079" s="35"/>
      <c r="V1079" s="35"/>
      <c r="W1079" s="35"/>
      <c r="X1079" s="35"/>
      <c r="Y1079" s="35"/>
      <c r="Z1079" s="35"/>
      <c r="AA1079" s="35"/>
      <c r="AB1079" s="35"/>
      <c r="AC1079" s="35"/>
      <c r="AD1079" s="35"/>
      <c r="AE1079" s="35"/>
      <c r="AR1079" s="197" t="s">
        <v>373</v>
      </c>
      <c r="AT1079" s="197" t="s">
        <v>250</v>
      </c>
      <c r="AU1079" s="197" t="s">
        <v>85</v>
      </c>
      <c r="AY1079" s="18" t="s">
        <v>158</v>
      </c>
      <c r="BE1079" s="198">
        <f t="shared" si="84"/>
        <v>0</v>
      </c>
      <c r="BF1079" s="198">
        <f t="shared" si="85"/>
        <v>0</v>
      </c>
      <c r="BG1079" s="198">
        <f t="shared" si="86"/>
        <v>0</v>
      </c>
      <c r="BH1079" s="198">
        <f t="shared" si="87"/>
        <v>0</v>
      </c>
      <c r="BI1079" s="198">
        <f t="shared" si="88"/>
        <v>0</v>
      </c>
      <c r="BJ1079" s="18" t="s">
        <v>8</v>
      </c>
      <c r="BK1079" s="198">
        <f t="shared" si="89"/>
        <v>0</v>
      </c>
      <c r="BL1079" s="18" t="s">
        <v>283</v>
      </c>
      <c r="BM1079" s="197" t="s">
        <v>7394</v>
      </c>
    </row>
    <row r="1080" spans="1:65" s="2" customFormat="1" ht="24">
      <c r="A1080" s="35"/>
      <c r="B1080" s="36"/>
      <c r="C1080" s="247" t="s">
        <v>2156</v>
      </c>
      <c r="D1080" s="247" t="s">
        <v>250</v>
      </c>
      <c r="E1080" s="248" t="s">
        <v>6293</v>
      </c>
      <c r="F1080" s="249" t="s">
        <v>3486</v>
      </c>
      <c r="G1080" s="250" t="s">
        <v>309</v>
      </c>
      <c r="H1080" s="251">
        <v>10</v>
      </c>
      <c r="I1080" s="252"/>
      <c r="J1080" s="251">
        <f t="shared" si="80"/>
        <v>0</v>
      </c>
      <c r="K1080" s="249" t="s">
        <v>1</v>
      </c>
      <c r="L1080" s="253"/>
      <c r="M1080" s="254" t="s">
        <v>1</v>
      </c>
      <c r="N1080" s="255" t="s">
        <v>41</v>
      </c>
      <c r="O1080" s="72"/>
      <c r="P1080" s="195">
        <f t="shared" si="81"/>
        <v>0</v>
      </c>
      <c r="Q1080" s="195">
        <v>0</v>
      </c>
      <c r="R1080" s="195">
        <f t="shared" si="82"/>
        <v>0</v>
      </c>
      <c r="S1080" s="195">
        <v>0</v>
      </c>
      <c r="T1080" s="196">
        <f t="shared" si="83"/>
        <v>0</v>
      </c>
      <c r="U1080" s="35"/>
      <c r="V1080" s="35"/>
      <c r="W1080" s="35"/>
      <c r="X1080" s="35"/>
      <c r="Y1080" s="35"/>
      <c r="Z1080" s="35"/>
      <c r="AA1080" s="35"/>
      <c r="AB1080" s="35"/>
      <c r="AC1080" s="35"/>
      <c r="AD1080" s="35"/>
      <c r="AE1080" s="35"/>
      <c r="AR1080" s="197" t="s">
        <v>373</v>
      </c>
      <c r="AT1080" s="197" t="s">
        <v>250</v>
      </c>
      <c r="AU1080" s="197" t="s">
        <v>85</v>
      </c>
      <c r="AY1080" s="18" t="s">
        <v>158</v>
      </c>
      <c r="BE1080" s="198">
        <f t="shared" si="84"/>
        <v>0</v>
      </c>
      <c r="BF1080" s="198">
        <f t="shared" si="85"/>
        <v>0</v>
      </c>
      <c r="BG1080" s="198">
        <f t="shared" si="86"/>
        <v>0</v>
      </c>
      <c r="BH1080" s="198">
        <f t="shared" si="87"/>
        <v>0</v>
      </c>
      <c r="BI1080" s="198">
        <f t="shared" si="88"/>
        <v>0</v>
      </c>
      <c r="BJ1080" s="18" t="s">
        <v>8</v>
      </c>
      <c r="BK1080" s="198">
        <f t="shared" si="89"/>
        <v>0</v>
      </c>
      <c r="BL1080" s="18" t="s">
        <v>283</v>
      </c>
      <c r="BM1080" s="197" t="s">
        <v>7395</v>
      </c>
    </row>
    <row r="1081" spans="1:65" s="2" customFormat="1" ht="24">
      <c r="A1081" s="35"/>
      <c r="B1081" s="36"/>
      <c r="C1081" s="247" t="s">
        <v>2160</v>
      </c>
      <c r="D1081" s="247" t="s">
        <v>250</v>
      </c>
      <c r="E1081" s="248" t="s">
        <v>7396</v>
      </c>
      <c r="F1081" s="249" t="s">
        <v>3498</v>
      </c>
      <c r="G1081" s="250" t="s">
        <v>309</v>
      </c>
      <c r="H1081" s="251">
        <v>9</v>
      </c>
      <c r="I1081" s="252"/>
      <c r="J1081" s="251">
        <f t="shared" si="80"/>
        <v>0</v>
      </c>
      <c r="K1081" s="249" t="s">
        <v>1</v>
      </c>
      <c r="L1081" s="253"/>
      <c r="M1081" s="254" t="s">
        <v>1</v>
      </c>
      <c r="N1081" s="255" t="s">
        <v>41</v>
      </c>
      <c r="O1081" s="72"/>
      <c r="P1081" s="195">
        <f t="shared" si="81"/>
        <v>0</v>
      </c>
      <c r="Q1081" s="195">
        <v>0</v>
      </c>
      <c r="R1081" s="195">
        <f t="shared" si="82"/>
        <v>0</v>
      </c>
      <c r="S1081" s="195">
        <v>0</v>
      </c>
      <c r="T1081" s="196">
        <f t="shared" si="83"/>
        <v>0</v>
      </c>
      <c r="U1081" s="35"/>
      <c r="V1081" s="35"/>
      <c r="W1081" s="35"/>
      <c r="X1081" s="35"/>
      <c r="Y1081" s="35"/>
      <c r="Z1081" s="35"/>
      <c r="AA1081" s="35"/>
      <c r="AB1081" s="35"/>
      <c r="AC1081" s="35"/>
      <c r="AD1081" s="35"/>
      <c r="AE1081" s="35"/>
      <c r="AR1081" s="197" t="s">
        <v>373</v>
      </c>
      <c r="AT1081" s="197" t="s">
        <v>250</v>
      </c>
      <c r="AU1081" s="197" t="s">
        <v>85</v>
      </c>
      <c r="AY1081" s="18" t="s">
        <v>158</v>
      </c>
      <c r="BE1081" s="198">
        <f t="shared" si="84"/>
        <v>0</v>
      </c>
      <c r="BF1081" s="198">
        <f t="shared" si="85"/>
        <v>0</v>
      </c>
      <c r="BG1081" s="198">
        <f t="shared" si="86"/>
        <v>0</v>
      </c>
      <c r="BH1081" s="198">
        <f t="shared" si="87"/>
        <v>0</v>
      </c>
      <c r="BI1081" s="198">
        <f t="shared" si="88"/>
        <v>0</v>
      </c>
      <c r="BJ1081" s="18" t="s">
        <v>8</v>
      </c>
      <c r="BK1081" s="198">
        <f t="shared" si="89"/>
        <v>0</v>
      </c>
      <c r="BL1081" s="18" t="s">
        <v>283</v>
      </c>
      <c r="BM1081" s="197" t="s">
        <v>7397</v>
      </c>
    </row>
    <row r="1082" spans="1:65" s="2" customFormat="1" ht="24">
      <c r="A1082" s="35"/>
      <c r="B1082" s="36"/>
      <c r="C1082" s="247" t="s">
        <v>2164</v>
      </c>
      <c r="D1082" s="247" t="s">
        <v>250</v>
      </c>
      <c r="E1082" s="248" t="s">
        <v>6299</v>
      </c>
      <c r="F1082" s="249" t="s">
        <v>3506</v>
      </c>
      <c r="G1082" s="250" t="s">
        <v>309</v>
      </c>
      <c r="H1082" s="251">
        <v>5</v>
      </c>
      <c r="I1082" s="252"/>
      <c r="J1082" s="251">
        <f t="shared" si="80"/>
        <v>0</v>
      </c>
      <c r="K1082" s="249" t="s">
        <v>1</v>
      </c>
      <c r="L1082" s="253"/>
      <c r="M1082" s="254" t="s">
        <v>1</v>
      </c>
      <c r="N1082" s="255" t="s">
        <v>41</v>
      </c>
      <c r="O1082" s="72"/>
      <c r="P1082" s="195">
        <f t="shared" si="81"/>
        <v>0</v>
      </c>
      <c r="Q1082" s="195">
        <v>0</v>
      </c>
      <c r="R1082" s="195">
        <f t="shared" si="82"/>
        <v>0</v>
      </c>
      <c r="S1082" s="195">
        <v>0</v>
      </c>
      <c r="T1082" s="196">
        <f t="shared" si="83"/>
        <v>0</v>
      </c>
      <c r="U1082" s="35"/>
      <c r="V1082" s="35"/>
      <c r="W1082" s="35"/>
      <c r="X1082" s="35"/>
      <c r="Y1082" s="35"/>
      <c r="Z1082" s="35"/>
      <c r="AA1082" s="35"/>
      <c r="AB1082" s="35"/>
      <c r="AC1082" s="35"/>
      <c r="AD1082" s="35"/>
      <c r="AE1082" s="35"/>
      <c r="AR1082" s="197" t="s">
        <v>373</v>
      </c>
      <c r="AT1082" s="197" t="s">
        <v>250</v>
      </c>
      <c r="AU1082" s="197" t="s">
        <v>85</v>
      </c>
      <c r="AY1082" s="18" t="s">
        <v>158</v>
      </c>
      <c r="BE1082" s="198">
        <f t="shared" si="84"/>
        <v>0</v>
      </c>
      <c r="BF1082" s="198">
        <f t="shared" si="85"/>
        <v>0</v>
      </c>
      <c r="BG1082" s="198">
        <f t="shared" si="86"/>
        <v>0</v>
      </c>
      <c r="BH1082" s="198">
        <f t="shared" si="87"/>
        <v>0</v>
      </c>
      <c r="BI1082" s="198">
        <f t="shared" si="88"/>
        <v>0</v>
      </c>
      <c r="BJ1082" s="18" t="s">
        <v>8</v>
      </c>
      <c r="BK1082" s="198">
        <f t="shared" si="89"/>
        <v>0</v>
      </c>
      <c r="BL1082" s="18" t="s">
        <v>283</v>
      </c>
      <c r="BM1082" s="197" t="s">
        <v>7398</v>
      </c>
    </row>
    <row r="1083" spans="1:65" s="2" customFormat="1" ht="24">
      <c r="A1083" s="35"/>
      <c r="B1083" s="36"/>
      <c r="C1083" s="247" t="s">
        <v>2167</v>
      </c>
      <c r="D1083" s="247" t="s">
        <v>250</v>
      </c>
      <c r="E1083" s="248" t="s">
        <v>7353</v>
      </c>
      <c r="F1083" s="249" t="s">
        <v>7354</v>
      </c>
      <c r="G1083" s="250" t="s">
        <v>498</v>
      </c>
      <c r="H1083" s="251">
        <v>1</v>
      </c>
      <c r="I1083" s="252"/>
      <c r="J1083" s="251">
        <f t="shared" si="80"/>
        <v>0</v>
      </c>
      <c r="K1083" s="249" t="s">
        <v>1</v>
      </c>
      <c r="L1083" s="253"/>
      <c r="M1083" s="254" t="s">
        <v>1</v>
      </c>
      <c r="N1083" s="255" t="s">
        <v>41</v>
      </c>
      <c r="O1083" s="72"/>
      <c r="P1083" s="195">
        <f t="shared" si="81"/>
        <v>0</v>
      </c>
      <c r="Q1083" s="195">
        <v>0</v>
      </c>
      <c r="R1083" s="195">
        <f t="shared" si="82"/>
        <v>0</v>
      </c>
      <c r="S1083" s="195">
        <v>0</v>
      </c>
      <c r="T1083" s="196">
        <f t="shared" si="83"/>
        <v>0</v>
      </c>
      <c r="U1083" s="35"/>
      <c r="V1083" s="35"/>
      <c r="W1083" s="35"/>
      <c r="X1083" s="35"/>
      <c r="Y1083" s="35"/>
      <c r="Z1083" s="35"/>
      <c r="AA1083" s="35"/>
      <c r="AB1083" s="35"/>
      <c r="AC1083" s="35"/>
      <c r="AD1083" s="35"/>
      <c r="AE1083" s="35"/>
      <c r="AR1083" s="197" t="s">
        <v>373</v>
      </c>
      <c r="AT1083" s="197" t="s">
        <v>250</v>
      </c>
      <c r="AU1083" s="197" t="s">
        <v>85</v>
      </c>
      <c r="AY1083" s="18" t="s">
        <v>158</v>
      </c>
      <c r="BE1083" s="198">
        <f t="shared" si="84"/>
        <v>0</v>
      </c>
      <c r="BF1083" s="198">
        <f t="shared" si="85"/>
        <v>0</v>
      </c>
      <c r="BG1083" s="198">
        <f t="shared" si="86"/>
        <v>0</v>
      </c>
      <c r="BH1083" s="198">
        <f t="shared" si="87"/>
        <v>0</v>
      </c>
      <c r="BI1083" s="198">
        <f t="shared" si="88"/>
        <v>0</v>
      </c>
      <c r="BJ1083" s="18" t="s">
        <v>8</v>
      </c>
      <c r="BK1083" s="198">
        <f t="shared" si="89"/>
        <v>0</v>
      </c>
      <c r="BL1083" s="18" t="s">
        <v>283</v>
      </c>
      <c r="BM1083" s="197" t="s">
        <v>7399</v>
      </c>
    </row>
    <row r="1084" spans="1:65" s="2" customFormat="1" ht="21.75" customHeight="1">
      <c r="A1084" s="35"/>
      <c r="B1084" s="36"/>
      <c r="C1084" s="247" t="s">
        <v>2170</v>
      </c>
      <c r="D1084" s="247" t="s">
        <v>250</v>
      </c>
      <c r="E1084" s="248" t="s">
        <v>7400</v>
      </c>
      <c r="F1084" s="249" t="s">
        <v>7401</v>
      </c>
      <c r="G1084" s="250" t="s">
        <v>498</v>
      </c>
      <c r="H1084" s="251">
        <v>1</v>
      </c>
      <c r="I1084" s="252"/>
      <c r="J1084" s="251">
        <f t="shared" si="80"/>
        <v>0</v>
      </c>
      <c r="K1084" s="249" t="s">
        <v>1</v>
      </c>
      <c r="L1084" s="253"/>
      <c r="M1084" s="254" t="s">
        <v>1</v>
      </c>
      <c r="N1084" s="255" t="s">
        <v>41</v>
      </c>
      <c r="O1084" s="72"/>
      <c r="P1084" s="195">
        <f t="shared" si="81"/>
        <v>0</v>
      </c>
      <c r="Q1084" s="195">
        <v>0</v>
      </c>
      <c r="R1084" s="195">
        <f t="shared" si="82"/>
        <v>0</v>
      </c>
      <c r="S1084" s="195">
        <v>0</v>
      </c>
      <c r="T1084" s="196">
        <f t="shared" si="83"/>
        <v>0</v>
      </c>
      <c r="U1084" s="35"/>
      <c r="V1084" s="35"/>
      <c r="W1084" s="35"/>
      <c r="X1084" s="35"/>
      <c r="Y1084" s="35"/>
      <c r="Z1084" s="35"/>
      <c r="AA1084" s="35"/>
      <c r="AB1084" s="35"/>
      <c r="AC1084" s="35"/>
      <c r="AD1084" s="35"/>
      <c r="AE1084" s="35"/>
      <c r="AR1084" s="197" t="s">
        <v>373</v>
      </c>
      <c r="AT1084" s="197" t="s">
        <v>250</v>
      </c>
      <c r="AU1084" s="197" t="s">
        <v>85</v>
      </c>
      <c r="AY1084" s="18" t="s">
        <v>158</v>
      </c>
      <c r="BE1084" s="198">
        <f t="shared" si="84"/>
        <v>0</v>
      </c>
      <c r="BF1084" s="198">
        <f t="shared" si="85"/>
        <v>0</v>
      </c>
      <c r="BG1084" s="198">
        <f t="shared" si="86"/>
        <v>0</v>
      </c>
      <c r="BH1084" s="198">
        <f t="shared" si="87"/>
        <v>0</v>
      </c>
      <c r="BI1084" s="198">
        <f t="shared" si="88"/>
        <v>0</v>
      </c>
      <c r="BJ1084" s="18" t="s">
        <v>8</v>
      </c>
      <c r="BK1084" s="198">
        <f t="shared" si="89"/>
        <v>0</v>
      </c>
      <c r="BL1084" s="18" t="s">
        <v>283</v>
      </c>
      <c r="BM1084" s="197" t="s">
        <v>7402</v>
      </c>
    </row>
    <row r="1085" spans="1:65" s="2" customFormat="1" ht="24">
      <c r="A1085" s="35"/>
      <c r="B1085" s="36"/>
      <c r="C1085" s="247" t="s">
        <v>2173</v>
      </c>
      <c r="D1085" s="247" t="s">
        <v>250</v>
      </c>
      <c r="E1085" s="248" t="s">
        <v>7360</v>
      </c>
      <c r="F1085" s="249" t="s">
        <v>7361</v>
      </c>
      <c r="G1085" s="250" t="s">
        <v>498</v>
      </c>
      <c r="H1085" s="251">
        <v>1</v>
      </c>
      <c r="I1085" s="252"/>
      <c r="J1085" s="251">
        <f t="shared" si="80"/>
        <v>0</v>
      </c>
      <c r="K1085" s="249" t="s">
        <v>1</v>
      </c>
      <c r="L1085" s="253"/>
      <c r="M1085" s="254" t="s">
        <v>1</v>
      </c>
      <c r="N1085" s="255" t="s">
        <v>41</v>
      </c>
      <c r="O1085" s="72"/>
      <c r="P1085" s="195">
        <f t="shared" si="81"/>
        <v>0</v>
      </c>
      <c r="Q1085" s="195">
        <v>0</v>
      </c>
      <c r="R1085" s="195">
        <f t="shared" si="82"/>
        <v>0</v>
      </c>
      <c r="S1085" s="195">
        <v>0</v>
      </c>
      <c r="T1085" s="196">
        <f t="shared" si="83"/>
        <v>0</v>
      </c>
      <c r="U1085" s="35"/>
      <c r="V1085" s="35"/>
      <c r="W1085" s="35"/>
      <c r="X1085" s="35"/>
      <c r="Y1085" s="35"/>
      <c r="Z1085" s="35"/>
      <c r="AA1085" s="35"/>
      <c r="AB1085" s="35"/>
      <c r="AC1085" s="35"/>
      <c r="AD1085" s="35"/>
      <c r="AE1085" s="35"/>
      <c r="AR1085" s="197" t="s">
        <v>373</v>
      </c>
      <c r="AT1085" s="197" t="s">
        <v>250</v>
      </c>
      <c r="AU1085" s="197" t="s">
        <v>85</v>
      </c>
      <c r="AY1085" s="18" t="s">
        <v>158</v>
      </c>
      <c r="BE1085" s="198">
        <f t="shared" si="84"/>
        <v>0</v>
      </c>
      <c r="BF1085" s="198">
        <f t="shared" si="85"/>
        <v>0</v>
      </c>
      <c r="BG1085" s="198">
        <f t="shared" si="86"/>
        <v>0</v>
      </c>
      <c r="BH1085" s="198">
        <f t="shared" si="87"/>
        <v>0</v>
      </c>
      <c r="BI1085" s="198">
        <f t="shared" si="88"/>
        <v>0</v>
      </c>
      <c r="BJ1085" s="18" t="s">
        <v>8</v>
      </c>
      <c r="BK1085" s="198">
        <f t="shared" si="89"/>
        <v>0</v>
      </c>
      <c r="BL1085" s="18" t="s">
        <v>283</v>
      </c>
      <c r="BM1085" s="197" t="s">
        <v>7403</v>
      </c>
    </row>
    <row r="1086" spans="1:65" s="2" customFormat="1" ht="24">
      <c r="A1086" s="35"/>
      <c r="B1086" s="36"/>
      <c r="C1086" s="247" t="s">
        <v>2176</v>
      </c>
      <c r="D1086" s="247" t="s">
        <v>250</v>
      </c>
      <c r="E1086" s="248" t="s">
        <v>7363</v>
      </c>
      <c r="F1086" s="249" t="s">
        <v>7364</v>
      </c>
      <c r="G1086" s="250" t="s">
        <v>498</v>
      </c>
      <c r="H1086" s="251">
        <v>1</v>
      </c>
      <c r="I1086" s="252"/>
      <c r="J1086" s="251">
        <f t="shared" si="80"/>
        <v>0</v>
      </c>
      <c r="K1086" s="249" t="s">
        <v>1</v>
      </c>
      <c r="L1086" s="253"/>
      <c r="M1086" s="254" t="s">
        <v>1</v>
      </c>
      <c r="N1086" s="255" t="s">
        <v>41</v>
      </c>
      <c r="O1086" s="72"/>
      <c r="P1086" s="195">
        <f t="shared" si="81"/>
        <v>0</v>
      </c>
      <c r="Q1086" s="195">
        <v>0</v>
      </c>
      <c r="R1086" s="195">
        <f t="shared" si="82"/>
        <v>0</v>
      </c>
      <c r="S1086" s="195">
        <v>0</v>
      </c>
      <c r="T1086" s="196">
        <f t="shared" si="83"/>
        <v>0</v>
      </c>
      <c r="U1086" s="35"/>
      <c r="V1086" s="35"/>
      <c r="W1086" s="35"/>
      <c r="X1086" s="35"/>
      <c r="Y1086" s="35"/>
      <c r="Z1086" s="35"/>
      <c r="AA1086" s="35"/>
      <c r="AB1086" s="35"/>
      <c r="AC1086" s="35"/>
      <c r="AD1086" s="35"/>
      <c r="AE1086" s="35"/>
      <c r="AR1086" s="197" t="s">
        <v>373</v>
      </c>
      <c r="AT1086" s="197" t="s">
        <v>250</v>
      </c>
      <c r="AU1086" s="197" t="s">
        <v>85</v>
      </c>
      <c r="AY1086" s="18" t="s">
        <v>158</v>
      </c>
      <c r="BE1086" s="198">
        <f t="shared" si="84"/>
        <v>0</v>
      </c>
      <c r="BF1086" s="198">
        <f t="shared" si="85"/>
        <v>0</v>
      </c>
      <c r="BG1086" s="198">
        <f t="shared" si="86"/>
        <v>0</v>
      </c>
      <c r="BH1086" s="198">
        <f t="shared" si="87"/>
        <v>0</v>
      </c>
      <c r="BI1086" s="198">
        <f t="shared" si="88"/>
        <v>0</v>
      </c>
      <c r="BJ1086" s="18" t="s">
        <v>8</v>
      </c>
      <c r="BK1086" s="198">
        <f t="shared" si="89"/>
        <v>0</v>
      </c>
      <c r="BL1086" s="18" t="s">
        <v>283</v>
      </c>
      <c r="BM1086" s="197" t="s">
        <v>7404</v>
      </c>
    </row>
    <row r="1087" spans="1:65" s="2" customFormat="1" ht="36">
      <c r="A1087" s="35"/>
      <c r="B1087" s="36"/>
      <c r="C1087" s="247" t="s">
        <v>2179</v>
      </c>
      <c r="D1087" s="247" t="s">
        <v>250</v>
      </c>
      <c r="E1087" s="248" t="s">
        <v>7366</v>
      </c>
      <c r="F1087" s="249" t="s">
        <v>7367</v>
      </c>
      <c r="G1087" s="250" t="s">
        <v>498</v>
      </c>
      <c r="H1087" s="251">
        <v>1</v>
      </c>
      <c r="I1087" s="252"/>
      <c r="J1087" s="251">
        <f t="shared" si="80"/>
        <v>0</v>
      </c>
      <c r="K1087" s="249" t="s">
        <v>1</v>
      </c>
      <c r="L1087" s="253"/>
      <c r="M1087" s="254" t="s">
        <v>1</v>
      </c>
      <c r="N1087" s="255" t="s">
        <v>41</v>
      </c>
      <c r="O1087" s="72"/>
      <c r="P1087" s="195">
        <f t="shared" si="81"/>
        <v>0</v>
      </c>
      <c r="Q1087" s="195">
        <v>0</v>
      </c>
      <c r="R1087" s="195">
        <f t="shared" si="82"/>
        <v>0</v>
      </c>
      <c r="S1087" s="195">
        <v>0</v>
      </c>
      <c r="T1087" s="196">
        <f t="shared" si="83"/>
        <v>0</v>
      </c>
      <c r="U1087" s="35"/>
      <c r="V1087" s="35"/>
      <c r="W1087" s="35"/>
      <c r="X1087" s="35"/>
      <c r="Y1087" s="35"/>
      <c r="Z1087" s="35"/>
      <c r="AA1087" s="35"/>
      <c r="AB1087" s="35"/>
      <c r="AC1087" s="35"/>
      <c r="AD1087" s="35"/>
      <c r="AE1087" s="35"/>
      <c r="AR1087" s="197" t="s">
        <v>373</v>
      </c>
      <c r="AT1087" s="197" t="s">
        <v>250</v>
      </c>
      <c r="AU1087" s="197" t="s">
        <v>85</v>
      </c>
      <c r="AY1087" s="18" t="s">
        <v>158</v>
      </c>
      <c r="BE1087" s="198">
        <f t="shared" si="84"/>
        <v>0</v>
      </c>
      <c r="BF1087" s="198">
        <f t="shared" si="85"/>
        <v>0</v>
      </c>
      <c r="BG1087" s="198">
        <f t="shared" si="86"/>
        <v>0</v>
      </c>
      <c r="BH1087" s="198">
        <f t="shared" si="87"/>
        <v>0</v>
      </c>
      <c r="BI1087" s="198">
        <f t="shared" si="88"/>
        <v>0</v>
      </c>
      <c r="BJ1087" s="18" t="s">
        <v>8</v>
      </c>
      <c r="BK1087" s="198">
        <f t="shared" si="89"/>
        <v>0</v>
      </c>
      <c r="BL1087" s="18" t="s">
        <v>283</v>
      </c>
      <c r="BM1087" s="197" t="s">
        <v>7405</v>
      </c>
    </row>
    <row r="1088" spans="1:65" s="2" customFormat="1" ht="24">
      <c r="A1088" s="35"/>
      <c r="B1088" s="36"/>
      <c r="C1088" s="247" t="s">
        <v>2182</v>
      </c>
      <c r="D1088" s="247" t="s">
        <v>250</v>
      </c>
      <c r="E1088" s="248" t="s">
        <v>7406</v>
      </c>
      <c r="F1088" s="249" t="s">
        <v>7407</v>
      </c>
      <c r="G1088" s="250" t="s">
        <v>498</v>
      </c>
      <c r="H1088" s="251">
        <v>1</v>
      </c>
      <c r="I1088" s="252"/>
      <c r="J1088" s="251">
        <f t="shared" si="80"/>
        <v>0</v>
      </c>
      <c r="K1088" s="249" t="s">
        <v>1</v>
      </c>
      <c r="L1088" s="253"/>
      <c r="M1088" s="254" t="s">
        <v>1</v>
      </c>
      <c r="N1088" s="255" t="s">
        <v>41</v>
      </c>
      <c r="O1088" s="72"/>
      <c r="P1088" s="195">
        <f t="shared" si="81"/>
        <v>0</v>
      </c>
      <c r="Q1088" s="195">
        <v>0</v>
      </c>
      <c r="R1088" s="195">
        <f t="shared" si="82"/>
        <v>0</v>
      </c>
      <c r="S1088" s="195">
        <v>0</v>
      </c>
      <c r="T1088" s="196">
        <f t="shared" si="83"/>
        <v>0</v>
      </c>
      <c r="U1088" s="35"/>
      <c r="V1088" s="35"/>
      <c r="W1088" s="35"/>
      <c r="X1088" s="35"/>
      <c r="Y1088" s="35"/>
      <c r="Z1088" s="35"/>
      <c r="AA1088" s="35"/>
      <c r="AB1088" s="35"/>
      <c r="AC1088" s="35"/>
      <c r="AD1088" s="35"/>
      <c r="AE1088" s="35"/>
      <c r="AR1088" s="197" t="s">
        <v>373</v>
      </c>
      <c r="AT1088" s="197" t="s">
        <v>250</v>
      </c>
      <c r="AU1088" s="197" t="s">
        <v>85</v>
      </c>
      <c r="AY1088" s="18" t="s">
        <v>158</v>
      </c>
      <c r="BE1088" s="198">
        <f t="shared" si="84"/>
        <v>0</v>
      </c>
      <c r="BF1088" s="198">
        <f t="shared" si="85"/>
        <v>0</v>
      </c>
      <c r="BG1088" s="198">
        <f t="shared" si="86"/>
        <v>0</v>
      </c>
      <c r="BH1088" s="198">
        <f t="shared" si="87"/>
        <v>0</v>
      </c>
      <c r="BI1088" s="198">
        <f t="shared" si="88"/>
        <v>0</v>
      </c>
      <c r="BJ1088" s="18" t="s">
        <v>8</v>
      </c>
      <c r="BK1088" s="198">
        <f t="shared" si="89"/>
        <v>0</v>
      </c>
      <c r="BL1088" s="18" t="s">
        <v>283</v>
      </c>
      <c r="BM1088" s="197" t="s">
        <v>7408</v>
      </c>
    </row>
    <row r="1089" spans="1:65" s="2" customFormat="1" ht="24">
      <c r="A1089" s="35"/>
      <c r="B1089" s="36"/>
      <c r="C1089" s="247" t="s">
        <v>2185</v>
      </c>
      <c r="D1089" s="247" t="s">
        <v>250</v>
      </c>
      <c r="E1089" s="248" t="s">
        <v>7409</v>
      </c>
      <c r="F1089" s="249" t="s">
        <v>7410</v>
      </c>
      <c r="G1089" s="250" t="s">
        <v>498</v>
      </c>
      <c r="H1089" s="251">
        <v>1</v>
      </c>
      <c r="I1089" s="252"/>
      <c r="J1089" s="251">
        <f t="shared" si="80"/>
        <v>0</v>
      </c>
      <c r="K1089" s="249" t="s">
        <v>1</v>
      </c>
      <c r="L1089" s="253"/>
      <c r="M1089" s="254" t="s">
        <v>1</v>
      </c>
      <c r="N1089" s="255" t="s">
        <v>41</v>
      </c>
      <c r="O1089" s="72"/>
      <c r="P1089" s="195">
        <f t="shared" si="81"/>
        <v>0</v>
      </c>
      <c r="Q1089" s="195">
        <v>0</v>
      </c>
      <c r="R1089" s="195">
        <f t="shared" si="82"/>
        <v>0</v>
      </c>
      <c r="S1089" s="195">
        <v>0</v>
      </c>
      <c r="T1089" s="196">
        <f t="shared" si="83"/>
        <v>0</v>
      </c>
      <c r="U1089" s="35"/>
      <c r="V1089" s="35"/>
      <c r="W1089" s="35"/>
      <c r="X1089" s="35"/>
      <c r="Y1089" s="35"/>
      <c r="Z1089" s="35"/>
      <c r="AA1089" s="35"/>
      <c r="AB1089" s="35"/>
      <c r="AC1089" s="35"/>
      <c r="AD1089" s="35"/>
      <c r="AE1089" s="35"/>
      <c r="AR1089" s="197" t="s">
        <v>373</v>
      </c>
      <c r="AT1089" s="197" t="s">
        <v>250</v>
      </c>
      <c r="AU1089" s="197" t="s">
        <v>85</v>
      </c>
      <c r="AY1089" s="18" t="s">
        <v>158</v>
      </c>
      <c r="BE1089" s="198">
        <f t="shared" si="84"/>
        <v>0</v>
      </c>
      <c r="BF1089" s="198">
        <f t="shared" si="85"/>
        <v>0</v>
      </c>
      <c r="BG1089" s="198">
        <f t="shared" si="86"/>
        <v>0</v>
      </c>
      <c r="BH1089" s="198">
        <f t="shared" si="87"/>
        <v>0</v>
      </c>
      <c r="BI1089" s="198">
        <f t="shared" si="88"/>
        <v>0</v>
      </c>
      <c r="BJ1089" s="18" t="s">
        <v>8</v>
      </c>
      <c r="BK1089" s="198">
        <f t="shared" si="89"/>
        <v>0</v>
      </c>
      <c r="BL1089" s="18" t="s">
        <v>283</v>
      </c>
      <c r="BM1089" s="197" t="s">
        <v>7411</v>
      </c>
    </row>
    <row r="1090" spans="1:65" s="2" customFormat="1" ht="24">
      <c r="A1090" s="35"/>
      <c r="B1090" s="36"/>
      <c r="C1090" s="247" t="s">
        <v>2188</v>
      </c>
      <c r="D1090" s="247" t="s">
        <v>250</v>
      </c>
      <c r="E1090" s="248" t="s">
        <v>7412</v>
      </c>
      <c r="F1090" s="249" t="s">
        <v>7373</v>
      </c>
      <c r="G1090" s="250" t="s">
        <v>498</v>
      </c>
      <c r="H1090" s="251">
        <v>1</v>
      </c>
      <c r="I1090" s="252"/>
      <c r="J1090" s="251">
        <f t="shared" si="80"/>
        <v>0</v>
      </c>
      <c r="K1090" s="249" t="s">
        <v>1</v>
      </c>
      <c r="L1090" s="253"/>
      <c r="M1090" s="254" t="s">
        <v>1</v>
      </c>
      <c r="N1090" s="255" t="s">
        <v>41</v>
      </c>
      <c r="O1090" s="72"/>
      <c r="P1090" s="195">
        <f t="shared" si="81"/>
        <v>0</v>
      </c>
      <c r="Q1090" s="195">
        <v>0</v>
      </c>
      <c r="R1090" s="195">
        <f t="shared" si="82"/>
        <v>0</v>
      </c>
      <c r="S1090" s="195">
        <v>0</v>
      </c>
      <c r="T1090" s="196">
        <f t="shared" si="83"/>
        <v>0</v>
      </c>
      <c r="U1090" s="35"/>
      <c r="V1090" s="35"/>
      <c r="W1090" s="35"/>
      <c r="X1090" s="35"/>
      <c r="Y1090" s="35"/>
      <c r="Z1090" s="35"/>
      <c r="AA1090" s="35"/>
      <c r="AB1090" s="35"/>
      <c r="AC1090" s="35"/>
      <c r="AD1090" s="35"/>
      <c r="AE1090" s="35"/>
      <c r="AR1090" s="197" t="s">
        <v>373</v>
      </c>
      <c r="AT1090" s="197" t="s">
        <v>250</v>
      </c>
      <c r="AU1090" s="197" t="s">
        <v>85</v>
      </c>
      <c r="AY1090" s="18" t="s">
        <v>158</v>
      </c>
      <c r="BE1090" s="198">
        <f t="shared" si="84"/>
        <v>0</v>
      </c>
      <c r="BF1090" s="198">
        <f t="shared" si="85"/>
        <v>0</v>
      </c>
      <c r="BG1090" s="198">
        <f t="shared" si="86"/>
        <v>0</v>
      </c>
      <c r="BH1090" s="198">
        <f t="shared" si="87"/>
        <v>0</v>
      </c>
      <c r="BI1090" s="198">
        <f t="shared" si="88"/>
        <v>0</v>
      </c>
      <c r="BJ1090" s="18" t="s">
        <v>8</v>
      </c>
      <c r="BK1090" s="198">
        <f t="shared" si="89"/>
        <v>0</v>
      </c>
      <c r="BL1090" s="18" t="s">
        <v>283</v>
      </c>
      <c r="BM1090" s="197" t="s">
        <v>7413</v>
      </c>
    </row>
    <row r="1091" spans="1:65" s="2" customFormat="1" ht="24">
      <c r="A1091" s="35"/>
      <c r="B1091" s="36"/>
      <c r="C1091" s="247" t="s">
        <v>2191</v>
      </c>
      <c r="D1091" s="247" t="s">
        <v>250</v>
      </c>
      <c r="E1091" s="248" t="s">
        <v>7414</v>
      </c>
      <c r="F1091" s="249" t="s">
        <v>7415</v>
      </c>
      <c r="G1091" s="250" t="s">
        <v>498</v>
      </c>
      <c r="H1091" s="251">
        <v>1</v>
      </c>
      <c r="I1091" s="252"/>
      <c r="J1091" s="251">
        <f t="shared" si="80"/>
        <v>0</v>
      </c>
      <c r="K1091" s="249" t="s">
        <v>1</v>
      </c>
      <c r="L1091" s="253"/>
      <c r="M1091" s="254" t="s">
        <v>1</v>
      </c>
      <c r="N1091" s="255" t="s">
        <v>41</v>
      </c>
      <c r="O1091" s="72"/>
      <c r="P1091" s="195">
        <f t="shared" si="81"/>
        <v>0</v>
      </c>
      <c r="Q1091" s="195">
        <v>0</v>
      </c>
      <c r="R1091" s="195">
        <f t="shared" si="82"/>
        <v>0</v>
      </c>
      <c r="S1091" s="195">
        <v>0</v>
      </c>
      <c r="T1091" s="196">
        <f t="shared" si="83"/>
        <v>0</v>
      </c>
      <c r="U1091" s="35"/>
      <c r="V1091" s="35"/>
      <c r="W1091" s="35"/>
      <c r="X1091" s="35"/>
      <c r="Y1091" s="35"/>
      <c r="Z1091" s="35"/>
      <c r="AA1091" s="35"/>
      <c r="AB1091" s="35"/>
      <c r="AC1091" s="35"/>
      <c r="AD1091" s="35"/>
      <c r="AE1091" s="35"/>
      <c r="AR1091" s="197" t="s">
        <v>373</v>
      </c>
      <c r="AT1091" s="197" t="s">
        <v>250</v>
      </c>
      <c r="AU1091" s="197" t="s">
        <v>85</v>
      </c>
      <c r="AY1091" s="18" t="s">
        <v>158</v>
      </c>
      <c r="BE1091" s="198">
        <f t="shared" si="84"/>
        <v>0</v>
      </c>
      <c r="BF1091" s="198">
        <f t="shared" si="85"/>
        <v>0</v>
      </c>
      <c r="BG1091" s="198">
        <f t="shared" si="86"/>
        <v>0</v>
      </c>
      <c r="BH1091" s="198">
        <f t="shared" si="87"/>
        <v>0</v>
      </c>
      <c r="BI1091" s="198">
        <f t="shared" si="88"/>
        <v>0</v>
      </c>
      <c r="BJ1091" s="18" t="s">
        <v>8</v>
      </c>
      <c r="BK1091" s="198">
        <f t="shared" si="89"/>
        <v>0</v>
      </c>
      <c r="BL1091" s="18" t="s">
        <v>283</v>
      </c>
      <c r="BM1091" s="197" t="s">
        <v>7416</v>
      </c>
    </row>
    <row r="1092" spans="1:65" s="2" customFormat="1" ht="24">
      <c r="A1092" s="35"/>
      <c r="B1092" s="36"/>
      <c r="C1092" s="247" t="s">
        <v>2194</v>
      </c>
      <c r="D1092" s="247" t="s">
        <v>250</v>
      </c>
      <c r="E1092" s="248" t="s">
        <v>7375</v>
      </c>
      <c r="F1092" s="249" t="s">
        <v>3219</v>
      </c>
      <c r="G1092" s="250" t="s">
        <v>498</v>
      </c>
      <c r="H1092" s="251">
        <v>1</v>
      </c>
      <c r="I1092" s="252"/>
      <c r="J1092" s="251">
        <f t="shared" si="80"/>
        <v>0</v>
      </c>
      <c r="K1092" s="249" t="s">
        <v>1</v>
      </c>
      <c r="L1092" s="253"/>
      <c r="M1092" s="254" t="s">
        <v>1</v>
      </c>
      <c r="N1092" s="255" t="s">
        <v>41</v>
      </c>
      <c r="O1092" s="72"/>
      <c r="P1092" s="195">
        <f t="shared" si="81"/>
        <v>0</v>
      </c>
      <c r="Q1092" s="195">
        <v>0</v>
      </c>
      <c r="R1092" s="195">
        <f t="shared" si="82"/>
        <v>0</v>
      </c>
      <c r="S1092" s="195">
        <v>0</v>
      </c>
      <c r="T1092" s="196">
        <f t="shared" si="83"/>
        <v>0</v>
      </c>
      <c r="U1092" s="35"/>
      <c r="V1092" s="35"/>
      <c r="W1092" s="35"/>
      <c r="X1092" s="35"/>
      <c r="Y1092" s="35"/>
      <c r="Z1092" s="35"/>
      <c r="AA1092" s="35"/>
      <c r="AB1092" s="35"/>
      <c r="AC1092" s="35"/>
      <c r="AD1092" s="35"/>
      <c r="AE1092" s="35"/>
      <c r="AR1092" s="197" t="s">
        <v>373</v>
      </c>
      <c r="AT1092" s="197" t="s">
        <v>250</v>
      </c>
      <c r="AU1092" s="197" t="s">
        <v>85</v>
      </c>
      <c r="AY1092" s="18" t="s">
        <v>158</v>
      </c>
      <c r="BE1092" s="198">
        <f t="shared" si="84"/>
        <v>0</v>
      </c>
      <c r="BF1092" s="198">
        <f t="shared" si="85"/>
        <v>0</v>
      </c>
      <c r="BG1092" s="198">
        <f t="shared" si="86"/>
        <v>0</v>
      </c>
      <c r="BH1092" s="198">
        <f t="shared" si="87"/>
        <v>0</v>
      </c>
      <c r="BI1092" s="198">
        <f t="shared" si="88"/>
        <v>0</v>
      </c>
      <c r="BJ1092" s="18" t="s">
        <v>8</v>
      </c>
      <c r="BK1092" s="198">
        <f t="shared" si="89"/>
        <v>0</v>
      </c>
      <c r="BL1092" s="18" t="s">
        <v>283</v>
      </c>
      <c r="BM1092" s="197" t="s">
        <v>7417</v>
      </c>
    </row>
    <row r="1093" spans="1:65" s="2" customFormat="1" ht="24">
      <c r="A1093" s="35"/>
      <c r="B1093" s="36"/>
      <c r="C1093" s="247" t="s">
        <v>2197</v>
      </c>
      <c r="D1093" s="247" t="s">
        <v>250</v>
      </c>
      <c r="E1093" s="248" t="s">
        <v>7418</v>
      </c>
      <c r="F1093" s="249" t="s">
        <v>7378</v>
      </c>
      <c r="G1093" s="250" t="s">
        <v>498</v>
      </c>
      <c r="H1093" s="251">
        <v>1</v>
      </c>
      <c r="I1093" s="252"/>
      <c r="J1093" s="251">
        <f t="shared" si="80"/>
        <v>0</v>
      </c>
      <c r="K1093" s="249" t="s">
        <v>1</v>
      </c>
      <c r="L1093" s="253"/>
      <c r="M1093" s="254" t="s">
        <v>1</v>
      </c>
      <c r="N1093" s="255" t="s">
        <v>41</v>
      </c>
      <c r="O1093" s="72"/>
      <c r="P1093" s="195">
        <f t="shared" si="81"/>
        <v>0</v>
      </c>
      <c r="Q1093" s="195">
        <v>0</v>
      </c>
      <c r="R1093" s="195">
        <f t="shared" si="82"/>
        <v>0</v>
      </c>
      <c r="S1093" s="195">
        <v>0</v>
      </c>
      <c r="T1093" s="196">
        <f t="shared" si="83"/>
        <v>0</v>
      </c>
      <c r="U1093" s="35"/>
      <c r="V1093" s="35"/>
      <c r="W1093" s="35"/>
      <c r="X1093" s="35"/>
      <c r="Y1093" s="35"/>
      <c r="Z1093" s="35"/>
      <c r="AA1093" s="35"/>
      <c r="AB1093" s="35"/>
      <c r="AC1093" s="35"/>
      <c r="AD1093" s="35"/>
      <c r="AE1093" s="35"/>
      <c r="AR1093" s="197" t="s">
        <v>373</v>
      </c>
      <c r="AT1093" s="197" t="s">
        <v>250</v>
      </c>
      <c r="AU1093" s="197" t="s">
        <v>85</v>
      </c>
      <c r="AY1093" s="18" t="s">
        <v>158</v>
      </c>
      <c r="BE1093" s="198">
        <f t="shared" si="84"/>
        <v>0</v>
      </c>
      <c r="BF1093" s="198">
        <f t="shared" si="85"/>
        <v>0</v>
      </c>
      <c r="BG1093" s="198">
        <f t="shared" si="86"/>
        <v>0</v>
      </c>
      <c r="BH1093" s="198">
        <f t="shared" si="87"/>
        <v>0</v>
      </c>
      <c r="BI1093" s="198">
        <f t="shared" si="88"/>
        <v>0</v>
      </c>
      <c r="BJ1093" s="18" t="s">
        <v>8</v>
      </c>
      <c r="BK1093" s="198">
        <f t="shared" si="89"/>
        <v>0</v>
      </c>
      <c r="BL1093" s="18" t="s">
        <v>283</v>
      </c>
      <c r="BM1093" s="197" t="s">
        <v>7419</v>
      </c>
    </row>
    <row r="1094" spans="1:65" s="2" customFormat="1" ht="24">
      <c r="A1094" s="35"/>
      <c r="B1094" s="36"/>
      <c r="C1094" s="247" t="s">
        <v>2200</v>
      </c>
      <c r="D1094" s="247" t="s">
        <v>250</v>
      </c>
      <c r="E1094" s="248" t="s">
        <v>7380</v>
      </c>
      <c r="F1094" s="249" t="s">
        <v>7381</v>
      </c>
      <c r="G1094" s="250" t="s">
        <v>498</v>
      </c>
      <c r="H1094" s="251">
        <v>1</v>
      </c>
      <c r="I1094" s="252"/>
      <c r="J1094" s="251">
        <f t="shared" si="80"/>
        <v>0</v>
      </c>
      <c r="K1094" s="249" t="s">
        <v>1</v>
      </c>
      <c r="L1094" s="253"/>
      <c r="M1094" s="254" t="s">
        <v>1</v>
      </c>
      <c r="N1094" s="255" t="s">
        <v>41</v>
      </c>
      <c r="O1094" s="72"/>
      <c r="P1094" s="195">
        <f t="shared" si="81"/>
        <v>0</v>
      </c>
      <c r="Q1094" s="195">
        <v>0</v>
      </c>
      <c r="R1094" s="195">
        <f t="shared" si="82"/>
        <v>0</v>
      </c>
      <c r="S1094" s="195">
        <v>0</v>
      </c>
      <c r="T1094" s="196">
        <f t="shared" si="83"/>
        <v>0</v>
      </c>
      <c r="U1094" s="35"/>
      <c r="V1094" s="35"/>
      <c r="W1094" s="35"/>
      <c r="X1094" s="35"/>
      <c r="Y1094" s="35"/>
      <c r="Z1094" s="35"/>
      <c r="AA1094" s="35"/>
      <c r="AB1094" s="35"/>
      <c r="AC1094" s="35"/>
      <c r="AD1094" s="35"/>
      <c r="AE1094" s="35"/>
      <c r="AR1094" s="197" t="s">
        <v>373</v>
      </c>
      <c r="AT1094" s="197" t="s">
        <v>250</v>
      </c>
      <c r="AU1094" s="197" t="s">
        <v>85</v>
      </c>
      <c r="AY1094" s="18" t="s">
        <v>158</v>
      </c>
      <c r="BE1094" s="198">
        <f t="shared" si="84"/>
        <v>0</v>
      </c>
      <c r="BF1094" s="198">
        <f t="shared" si="85"/>
        <v>0</v>
      </c>
      <c r="BG1094" s="198">
        <f t="shared" si="86"/>
        <v>0</v>
      </c>
      <c r="BH1094" s="198">
        <f t="shared" si="87"/>
        <v>0</v>
      </c>
      <c r="BI1094" s="198">
        <f t="shared" si="88"/>
        <v>0</v>
      </c>
      <c r="BJ1094" s="18" t="s">
        <v>8</v>
      </c>
      <c r="BK1094" s="198">
        <f t="shared" si="89"/>
        <v>0</v>
      </c>
      <c r="BL1094" s="18" t="s">
        <v>283</v>
      </c>
      <c r="BM1094" s="197" t="s">
        <v>7420</v>
      </c>
    </row>
    <row r="1095" spans="1:65" s="2" customFormat="1" ht="24">
      <c r="A1095" s="35"/>
      <c r="B1095" s="36"/>
      <c r="C1095" s="247" t="s">
        <v>2203</v>
      </c>
      <c r="D1095" s="247" t="s">
        <v>250</v>
      </c>
      <c r="E1095" s="248" t="s">
        <v>7421</v>
      </c>
      <c r="F1095" s="249" t="s">
        <v>3450</v>
      </c>
      <c r="G1095" s="250" t="s">
        <v>498</v>
      </c>
      <c r="H1095" s="251">
        <v>1</v>
      </c>
      <c r="I1095" s="252"/>
      <c r="J1095" s="251">
        <f t="shared" si="80"/>
        <v>0</v>
      </c>
      <c r="K1095" s="249" t="s">
        <v>1</v>
      </c>
      <c r="L1095" s="253"/>
      <c r="M1095" s="254" t="s">
        <v>1</v>
      </c>
      <c r="N1095" s="255" t="s">
        <v>41</v>
      </c>
      <c r="O1095" s="72"/>
      <c r="P1095" s="195">
        <f t="shared" si="81"/>
        <v>0</v>
      </c>
      <c r="Q1095" s="195">
        <v>0</v>
      </c>
      <c r="R1095" s="195">
        <f t="shared" si="82"/>
        <v>0</v>
      </c>
      <c r="S1095" s="195">
        <v>0</v>
      </c>
      <c r="T1095" s="196">
        <f t="shared" si="83"/>
        <v>0</v>
      </c>
      <c r="U1095" s="35"/>
      <c r="V1095" s="35"/>
      <c r="W1095" s="35"/>
      <c r="X1095" s="35"/>
      <c r="Y1095" s="35"/>
      <c r="Z1095" s="35"/>
      <c r="AA1095" s="35"/>
      <c r="AB1095" s="35"/>
      <c r="AC1095" s="35"/>
      <c r="AD1095" s="35"/>
      <c r="AE1095" s="35"/>
      <c r="AR1095" s="197" t="s">
        <v>373</v>
      </c>
      <c r="AT1095" s="197" t="s">
        <v>250</v>
      </c>
      <c r="AU1095" s="197" t="s">
        <v>85</v>
      </c>
      <c r="AY1095" s="18" t="s">
        <v>158</v>
      </c>
      <c r="BE1095" s="198">
        <f t="shared" si="84"/>
        <v>0</v>
      </c>
      <c r="BF1095" s="198">
        <f t="shared" si="85"/>
        <v>0</v>
      </c>
      <c r="BG1095" s="198">
        <f t="shared" si="86"/>
        <v>0</v>
      </c>
      <c r="BH1095" s="198">
        <f t="shared" si="87"/>
        <v>0</v>
      </c>
      <c r="BI1095" s="198">
        <f t="shared" si="88"/>
        <v>0</v>
      </c>
      <c r="BJ1095" s="18" t="s">
        <v>8</v>
      </c>
      <c r="BK1095" s="198">
        <f t="shared" si="89"/>
        <v>0</v>
      </c>
      <c r="BL1095" s="18" t="s">
        <v>283</v>
      </c>
      <c r="BM1095" s="197" t="s">
        <v>7422</v>
      </c>
    </row>
    <row r="1096" spans="1:65" s="2" customFormat="1" ht="24">
      <c r="A1096" s="35"/>
      <c r="B1096" s="36"/>
      <c r="C1096" s="247" t="s">
        <v>2206</v>
      </c>
      <c r="D1096" s="247" t="s">
        <v>250</v>
      </c>
      <c r="E1096" s="248" t="s">
        <v>7423</v>
      </c>
      <c r="F1096" s="249" t="s">
        <v>3552</v>
      </c>
      <c r="G1096" s="250" t="s">
        <v>498</v>
      </c>
      <c r="H1096" s="251">
        <v>1</v>
      </c>
      <c r="I1096" s="252"/>
      <c r="J1096" s="251">
        <f t="shared" si="80"/>
        <v>0</v>
      </c>
      <c r="K1096" s="249" t="s">
        <v>1</v>
      </c>
      <c r="L1096" s="253"/>
      <c r="M1096" s="254" t="s">
        <v>1</v>
      </c>
      <c r="N1096" s="255" t="s">
        <v>41</v>
      </c>
      <c r="O1096" s="72"/>
      <c r="P1096" s="195">
        <f t="shared" si="81"/>
        <v>0</v>
      </c>
      <c r="Q1096" s="195">
        <v>0</v>
      </c>
      <c r="R1096" s="195">
        <f t="shared" si="82"/>
        <v>0</v>
      </c>
      <c r="S1096" s="195">
        <v>0</v>
      </c>
      <c r="T1096" s="196">
        <f t="shared" si="83"/>
        <v>0</v>
      </c>
      <c r="U1096" s="35"/>
      <c r="V1096" s="35"/>
      <c r="W1096" s="35"/>
      <c r="X1096" s="35"/>
      <c r="Y1096" s="35"/>
      <c r="Z1096" s="35"/>
      <c r="AA1096" s="35"/>
      <c r="AB1096" s="35"/>
      <c r="AC1096" s="35"/>
      <c r="AD1096" s="35"/>
      <c r="AE1096" s="35"/>
      <c r="AR1096" s="197" t="s">
        <v>373</v>
      </c>
      <c r="AT1096" s="197" t="s">
        <v>250</v>
      </c>
      <c r="AU1096" s="197" t="s">
        <v>85</v>
      </c>
      <c r="AY1096" s="18" t="s">
        <v>158</v>
      </c>
      <c r="BE1096" s="198">
        <f t="shared" si="84"/>
        <v>0</v>
      </c>
      <c r="BF1096" s="198">
        <f t="shared" si="85"/>
        <v>0</v>
      </c>
      <c r="BG1096" s="198">
        <f t="shared" si="86"/>
        <v>0</v>
      </c>
      <c r="BH1096" s="198">
        <f t="shared" si="87"/>
        <v>0</v>
      </c>
      <c r="BI1096" s="198">
        <f t="shared" si="88"/>
        <v>0</v>
      </c>
      <c r="BJ1096" s="18" t="s">
        <v>8</v>
      </c>
      <c r="BK1096" s="198">
        <f t="shared" si="89"/>
        <v>0</v>
      </c>
      <c r="BL1096" s="18" t="s">
        <v>283</v>
      </c>
      <c r="BM1096" s="197" t="s">
        <v>7424</v>
      </c>
    </row>
    <row r="1097" spans="1:65" s="2" customFormat="1" ht="24">
      <c r="A1097" s="35"/>
      <c r="B1097" s="36"/>
      <c r="C1097" s="247" t="s">
        <v>2209</v>
      </c>
      <c r="D1097" s="247" t="s">
        <v>250</v>
      </c>
      <c r="E1097" s="248" t="s">
        <v>6376</v>
      </c>
      <c r="F1097" s="249" t="s">
        <v>3556</v>
      </c>
      <c r="G1097" s="250" t="s">
        <v>498</v>
      </c>
      <c r="H1097" s="251">
        <v>3</v>
      </c>
      <c r="I1097" s="252"/>
      <c r="J1097" s="251">
        <f t="shared" si="80"/>
        <v>0</v>
      </c>
      <c r="K1097" s="249" t="s">
        <v>1</v>
      </c>
      <c r="L1097" s="253"/>
      <c r="M1097" s="254" t="s">
        <v>1</v>
      </c>
      <c r="N1097" s="255" t="s">
        <v>41</v>
      </c>
      <c r="O1097" s="72"/>
      <c r="P1097" s="195">
        <f t="shared" si="81"/>
        <v>0</v>
      </c>
      <c r="Q1097" s="195">
        <v>0</v>
      </c>
      <c r="R1097" s="195">
        <f t="shared" si="82"/>
        <v>0</v>
      </c>
      <c r="S1097" s="195">
        <v>0</v>
      </c>
      <c r="T1097" s="196">
        <f t="shared" si="83"/>
        <v>0</v>
      </c>
      <c r="U1097" s="35"/>
      <c r="V1097" s="35"/>
      <c r="W1097" s="35"/>
      <c r="X1097" s="35"/>
      <c r="Y1097" s="35"/>
      <c r="Z1097" s="35"/>
      <c r="AA1097" s="35"/>
      <c r="AB1097" s="35"/>
      <c r="AC1097" s="35"/>
      <c r="AD1097" s="35"/>
      <c r="AE1097" s="35"/>
      <c r="AR1097" s="197" t="s">
        <v>373</v>
      </c>
      <c r="AT1097" s="197" t="s">
        <v>250</v>
      </c>
      <c r="AU1097" s="197" t="s">
        <v>85</v>
      </c>
      <c r="AY1097" s="18" t="s">
        <v>158</v>
      </c>
      <c r="BE1097" s="198">
        <f t="shared" si="84"/>
        <v>0</v>
      </c>
      <c r="BF1097" s="198">
        <f t="shared" si="85"/>
        <v>0</v>
      </c>
      <c r="BG1097" s="198">
        <f t="shared" si="86"/>
        <v>0</v>
      </c>
      <c r="BH1097" s="198">
        <f t="shared" si="87"/>
        <v>0</v>
      </c>
      <c r="BI1097" s="198">
        <f t="shared" si="88"/>
        <v>0</v>
      </c>
      <c r="BJ1097" s="18" t="s">
        <v>8</v>
      </c>
      <c r="BK1097" s="198">
        <f t="shared" si="89"/>
        <v>0</v>
      </c>
      <c r="BL1097" s="18" t="s">
        <v>283</v>
      </c>
      <c r="BM1097" s="197" t="s">
        <v>7425</v>
      </c>
    </row>
    <row r="1098" spans="1:65" s="2" customFormat="1" ht="24">
      <c r="A1098" s="35"/>
      <c r="B1098" s="36"/>
      <c r="C1098" s="247" t="s">
        <v>2212</v>
      </c>
      <c r="D1098" s="247" t="s">
        <v>250</v>
      </c>
      <c r="E1098" s="248" t="s">
        <v>7384</v>
      </c>
      <c r="F1098" s="249" t="s">
        <v>3454</v>
      </c>
      <c r="G1098" s="250" t="s">
        <v>498</v>
      </c>
      <c r="H1098" s="251">
        <v>1</v>
      </c>
      <c r="I1098" s="252"/>
      <c r="J1098" s="251">
        <f t="shared" si="80"/>
        <v>0</v>
      </c>
      <c r="K1098" s="249" t="s">
        <v>1</v>
      </c>
      <c r="L1098" s="253"/>
      <c r="M1098" s="254" t="s">
        <v>1</v>
      </c>
      <c r="N1098" s="255" t="s">
        <v>41</v>
      </c>
      <c r="O1098" s="72"/>
      <c r="P1098" s="195">
        <f t="shared" si="81"/>
        <v>0</v>
      </c>
      <c r="Q1098" s="195">
        <v>0</v>
      </c>
      <c r="R1098" s="195">
        <f t="shared" si="82"/>
        <v>0</v>
      </c>
      <c r="S1098" s="195">
        <v>0</v>
      </c>
      <c r="T1098" s="196">
        <f t="shared" si="83"/>
        <v>0</v>
      </c>
      <c r="U1098" s="35"/>
      <c r="V1098" s="35"/>
      <c r="W1098" s="35"/>
      <c r="X1098" s="35"/>
      <c r="Y1098" s="35"/>
      <c r="Z1098" s="35"/>
      <c r="AA1098" s="35"/>
      <c r="AB1098" s="35"/>
      <c r="AC1098" s="35"/>
      <c r="AD1098" s="35"/>
      <c r="AE1098" s="35"/>
      <c r="AR1098" s="197" t="s">
        <v>373</v>
      </c>
      <c r="AT1098" s="197" t="s">
        <v>250</v>
      </c>
      <c r="AU1098" s="197" t="s">
        <v>85</v>
      </c>
      <c r="AY1098" s="18" t="s">
        <v>158</v>
      </c>
      <c r="BE1098" s="198">
        <f t="shared" si="84"/>
        <v>0</v>
      </c>
      <c r="BF1098" s="198">
        <f t="shared" si="85"/>
        <v>0</v>
      </c>
      <c r="BG1098" s="198">
        <f t="shared" si="86"/>
        <v>0</v>
      </c>
      <c r="BH1098" s="198">
        <f t="shared" si="87"/>
        <v>0</v>
      </c>
      <c r="BI1098" s="198">
        <f t="shared" si="88"/>
        <v>0</v>
      </c>
      <c r="BJ1098" s="18" t="s">
        <v>8</v>
      </c>
      <c r="BK1098" s="198">
        <f t="shared" si="89"/>
        <v>0</v>
      </c>
      <c r="BL1098" s="18" t="s">
        <v>283</v>
      </c>
      <c r="BM1098" s="197" t="s">
        <v>7426</v>
      </c>
    </row>
    <row r="1099" spans="1:65" s="2" customFormat="1" ht="24">
      <c r="A1099" s="35"/>
      <c r="B1099" s="36"/>
      <c r="C1099" s="247" t="s">
        <v>2215</v>
      </c>
      <c r="D1099" s="247" t="s">
        <v>250</v>
      </c>
      <c r="E1099" s="248" t="s">
        <v>6275</v>
      </c>
      <c r="F1099" s="249" t="s">
        <v>3923</v>
      </c>
      <c r="G1099" s="250" t="s">
        <v>498</v>
      </c>
      <c r="H1099" s="251">
        <v>2</v>
      </c>
      <c r="I1099" s="252"/>
      <c r="J1099" s="251">
        <f t="shared" si="80"/>
        <v>0</v>
      </c>
      <c r="K1099" s="249" t="s">
        <v>1</v>
      </c>
      <c r="L1099" s="253"/>
      <c r="M1099" s="254" t="s">
        <v>1</v>
      </c>
      <c r="N1099" s="255" t="s">
        <v>41</v>
      </c>
      <c r="O1099" s="72"/>
      <c r="P1099" s="195">
        <f t="shared" si="81"/>
        <v>0</v>
      </c>
      <c r="Q1099" s="195">
        <v>0</v>
      </c>
      <c r="R1099" s="195">
        <f t="shared" si="82"/>
        <v>0</v>
      </c>
      <c r="S1099" s="195">
        <v>0</v>
      </c>
      <c r="T1099" s="196">
        <f t="shared" si="83"/>
        <v>0</v>
      </c>
      <c r="U1099" s="35"/>
      <c r="V1099" s="35"/>
      <c r="W1099" s="35"/>
      <c r="X1099" s="35"/>
      <c r="Y1099" s="35"/>
      <c r="Z1099" s="35"/>
      <c r="AA1099" s="35"/>
      <c r="AB1099" s="35"/>
      <c r="AC1099" s="35"/>
      <c r="AD1099" s="35"/>
      <c r="AE1099" s="35"/>
      <c r="AR1099" s="197" t="s">
        <v>373</v>
      </c>
      <c r="AT1099" s="197" t="s">
        <v>250</v>
      </c>
      <c r="AU1099" s="197" t="s">
        <v>85</v>
      </c>
      <c r="AY1099" s="18" t="s">
        <v>158</v>
      </c>
      <c r="BE1099" s="198">
        <f t="shared" si="84"/>
        <v>0</v>
      </c>
      <c r="BF1099" s="198">
        <f t="shared" si="85"/>
        <v>0</v>
      </c>
      <c r="BG1099" s="198">
        <f t="shared" si="86"/>
        <v>0</v>
      </c>
      <c r="BH1099" s="198">
        <f t="shared" si="87"/>
        <v>0</v>
      </c>
      <c r="BI1099" s="198">
        <f t="shared" si="88"/>
        <v>0</v>
      </c>
      <c r="BJ1099" s="18" t="s">
        <v>8</v>
      </c>
      <c r="BK1099" s="198">
        <f t="shared" si="89"/>
        <v>0</v>
      </c>
      <c r="BL1099" s="18" t="s">
        <v>283</v>
      </c>
      <c r="BM1099" s="197" t="s">
        <v>7427</v>
      </c>
    </row>
    <row r="1100" spans="1:65" s="2" customFormat="1" ht="24">
      <c r="A1100" s="35"/>
      <c r="B1100" s="36"/>
      <c r="C1100" s="247" t="s">
        <v>2218</v>
      </c>
      <c r="D1100" s="247" t="s">
        <v>250</v>
      </c>
      <c r="E1100" s="248" t="s">
        <v>6277</v>
      </c>
      <c r="F1100" s="249" t="s">
        <v>5995</v>
      </c>
      <c r="G1100" s="250" t="s">
        <v>498</v>
      </c>
      <c r="H1100" s="251">
        <v>2</v>
      </c>
      <c r="I1100" s="252"/>
      <c r="J1100" s="251">
        <f t="shared" si="80"/>
        <v>0</v>
      </c>
      <c r="K1100" s="249" t="s">
        <v>1</v>
      </c>
      <c r="L1100" s="253"/>
      <c r="M1100" s="254" t="s">
        <v>1</v>
      </c>
      <c r="N1100" s="255" t="s">
        <v>41</v>
      </c>
      <c r="O1100" s="72"/>
      <c r="P1100" s="195">
        <f t="shared" si="81"/>
        <v>0</v>
      </c>
      <c r="Q1100" s="195">
        <v>0</v>
      </c>
      <c r="R1100" s="195">
        <f t="shared" si="82"/>
        <v>0</v>
      </c>
      <c r="S1100" s="195">
        <v>0</v>
      </c>
      <c r="T1100" s="196">
        <f t="shared" si="83"/>
        <v>0</v>
      </c>
      <c r="U1100" s="35"/>
      <c r="V1100" s="35"/>
      <c r="W1100" s="35"/>
      <c r="X1100" s="35"/>
      <c r="Y1100" s="35"/>
      <c r="Z1100" s="35"/>
      <c r="AA1100" s="35"/>
      <c r="AB1100" s="35"/>
      <c r="AC1100" s="35"/>
      <c r="AD1100" s="35"/>
      <c r="AE1100" s="35"/>
      <c r="AR1100" s="197" t="s">
        <v>373</v>
      </c>
      <c r="AT1100" s="197" t="s">
        <v>250</v>
      </c>
      <c r="AU1100" s="197" t="s">
        <v>85</v>
      </c>
      <c r="AY1100" s="18" t="s">
        <v>158</v>
      </c>
      <c r="BE1100" s="198">
        <f t="shared" si="84"/>
        <v>0</v>
      </c>
      <c r="BF1100" s="198">
        <f t="shared" si="85"/>
        <v>0</v>
      </c>
      <c r="BG1100" s="198">
        <f t="shared" si="86"/>
        <v>0</v>
      </c>
      <c r="BH1100" s="198">
        <f t="shared" si="87"/>
        <v>0</v>
      </c>
      <c r="BI1100" s="198">
        <f t="shared" si="88"/>
        <v>0</v>
      </c>
      <c r="BJ1100" s="18" t="s">
        <v>8</v>
      </c>
      <c r="BK1100" s="198">
        <f t="shared" si="89"/>
        <v>0</v>
      </c>
      <c r="BL1100" s="18" t="s">
        <v>283</v>
      </c>
      <c r="BM1100" s="197" t="s">
        <v>7428</v>
      </c>
    </row>
    <row r="1101" spans="1:65" s="2" customFormat="1" ht="24">
      <c r="A1101" s="35"/>
      <c r="B1101" s="36"/>
      <c r="C1101" s="247" t="s">
        <v>2221</v>
      </c>
      <c r="D1101" s="247" t="s">
        <v>250</v>
      </c>
      <c r="E1101" s="248" t="s">
        <v>7429</v>
      </c>
      <c r="F1101" s="249" t="s">
        <v>7430</v>
      </c>
      <c r="G1101" s="250" t="s">
        <v>498</v>
      </c>
      <c r="H1101" s="251">
        <v>1</v>
      </c>
      <c r="I1101" s="252"/>
      <c r="J1101" s="251">
        <f t="shared" si="80"/>
        <v>0</v>
      </c>
      <c r="K1101" s="249" t="s">
        <v>1</v>
      </c>
      <c r="L1101" s="253"/>
      <c r="M1101" s="254" t="s">
        <v>1</v>
      </c>
      <c r="N1101" s="255" t="s">
        <v>41</v>
      </c>
      <c r="O1101" s="72"/>
      <c r="P1101" s="195">
        <f t="shared" si="81"/>
        <v>0</v>
      </c>
      <c r="Q1101" s="195">
        <v>0</v>
      </c>
      <c r="R1101" s="195">
        <f t="shared" si="82"/>
        <v>0</v>
      </c>
      <c r="S1101" s="195">
        <v>0</v>
      </c>
      <c r="T1101" s="196">
        <f t="shared" si="83"/>
        <v>0</v>
      </c>
      <c r="U1101" s="35"/>
      <c r="V1101" s="35"/>
      <c r="W1101" s="35"/>
      <c r="X1101" s="35"/>
      <c r="Y1101" s="35"/>
      <c r="Z1101" s="35"/>
      <c r="AA1101" s="35"/>
      <c r="AB1101" s="35"/>
      <c r="AC1101" s="35"/>
      <c r="AD1101" s="35"/>
      <c r="AE1101" s="35"/>
      <c r="AR1101" s="197" t="s">
        <v>373</v>
      </c>
      <c r="AT1101" s="197" t="s">
        <v>250</v>
      </c>
      <c r="AU1101" s="197" t="s">
        <v>85</v>
      </c>
      <c r="AY1101" s="18" t="s">
        <v>158</v>
      </c>
      <c r="BE1101" s="198">
        <f t="shared" si="84"/>
        <v>0</v>
      </c>
      <c r="BF1101" s="198">
        <f t="shared" si="85"/>
        <v>0</v>
      </c>
      <c r="BG1101" s="198">
        <f t="shared" si="86"/>
        <v>0</v>
      </c>
      <c r="BH1101" s="198">
        <f t="shared" si="87"/>
        <v>0</v>
      </c>
      <c r="BI1101" s="198">
        <f t="shared" si="88"/>
        <v>0</v>
      </c>
      <c r="BJ1101" s="18" t="s">
        <v>8</v>
      </c>
      <c r="BK1101" s="198">
        <f t="shared" si="89"/>
        <v>0</v>
      </c>
      <c r="BL1101" s="18" t="s">
        <v>283</v>
      </c>
      <c r="BM1101" s="197" t="s">
        <v>7431</v>
      </c>
    </row>
    <row r="1102" spans="1:65" s="2" customFormat="1" ht="24">
      <c r="A1102" s="35"/>
      <c r="B1102" s="36"/>
      <c r="C1102" s="247" t="s">
        <v>2224</v>
      </c>
      <c r="D1102" s="247" t="s">
        <v>250</v>
      </c>
      <c r="E1102" s="248" t="s">
        <v>6281</v>
      </c>
      <c r="F1102" s="249" t="s">
        <v>6001</v>
      </c>
      <c r="G1102" s="250" t="s">
        <v>498</v>
      </c>
      <c r="H1102" s="251">
        <v>1</v>
      </c>
      <c r="I1102" s="252"/>
      <c r="J1102" s="251">
        <f t="shared" ref="J1102:J1133" si="90">ROUND(I1102*H1102,0)</f>
        <v>0</v>
      </c>
      <c r="K1102" s="249" t="s">
        <v>1</v>
      </c>
      <c r="L1102" s="253"/>
      <c r="M1102" s="254" t="s">
        <v>1</v>
      </c>
      <c r="N1102" s="255" t="s">
        <v>41</v>
      </c>
      <c r="O1102" s="72"/>
      <c r="P1102" s="195">
        <f t="shared" ref="P1102:P1133" si="91">O1102*H1102</f>
        <v>0</v>
      </c>
      <c r="Q1102" s="195">
        <v>0</v>
      </c>
      <c r="R1102" s="195">
        <f t="shared" ref="R1102:R1133" si="92">Q1102*H1102</f>
        <v>0</v>
      </c>
      <c r="S1102" s="195">
        <v>0</v>
      </c>
      <c r="T1102" s="196">
        <f t="shared" ref="T1102:T1133" si="93">S1102*H1102</f>
        <v>0</v>
      </c>
      <c r="U1102" s="35"/>
      <c r="V1102" s="35"/>
      <c r="W1102" s="35"/>
      <c r="X1102" s="35"/>
      <c r="Y1102" s="35"/>
      <c r="Z1102" s="35"/>
      <c r="AA1102" s="35"/>
      <c r="AB1102" s="35"/>
      <c r="AC1102" s="35"/>
      <c r="AD1102" s="35"/>
      <c r="AE1102" s="35"/>
      <c r="AR1102" s="197" t="s">
        <v>373</v>
      </c>
      <c r="AT1102" s="197" t="s">
        <v>250</v>
      </c>
      <c r="AU1102" s="197" t="s">
        <v>85</v>
      </c>
      <c r="AY1102" s="18" t="s">
        <v>158</v>
      </c>
      <c r="BE1102" s="198">
        <f t="shared" ref="BE1102:BE1133" si="94">IF(N1102="základní",J1102,0)</f>
        <v>0</v>
      </c>
      <c r="BF1102" s="198">
        <f t="shared" ref="BF1102:BF1133" si="95">IF(N1102="snížená",J1102,0)</f>
        <v>0</v>
      </c>
      <c r="BG1102" s="198">
        <f t="shared" ref="BG1102:BG1133" si="96">IF(N1102="zákl. přenesená",J1102,0)</f>
        <v>0</v>
      </c>
      <c r="BH1102" s="198">
        <f t="shared" ref="BH1102:BH1133" si="97">IF(N1102="sníž. přenesená",J1102,0)</f>
        <v>0</v>
      </c>
      <c r="BI1102" s="198">
        <f t="shared" ref="BI1102:BI1133" si="98">IF(N1102="nulová",J1102,0)</f>
        <v>0</v>
      </c>
      <c r="BJ1102" s="18" t="s">
        <v>8</v>
      </c>
      <c r="BK1102" s="198">
        <f t="shared" ref="BK1102:BK1133" si="99">ROUND(I1102*H1102,0)</f>
        <v>0</v>
      </c>
      <c r="BL1102" s="18" t="s">
        <v>283</v>
      </c>
      <c r="BM1102" s="197" t="s">
        <v>7432</v>
      </c>
    </row>
    <row r="1103" spans="1:65" s="2" customFormat="1" ht="24">
      <c r="A1103" s="35"/>
      <c r="B1103" s="36"/>
      <c r="C1103" s="247" t="s">
        <v>2227</v>
      </c>
      <c r="D1103" s="247" t="s">
        <v>250</v>
      </c>
      <c r="E1103" s="248" t="s">
        <v>7433</v>
      </c>
      <c r="F1103" s="249" t="s">
        <v>7434</v>
      </c>
      <c r="G1103" s="250" t="s">
        <v>498</v>
      </c>
      <c r="H1103" s="251">
        <v>1</v>
      </c>
      <c r="I1103" s="252"/>
      <c r="J1103" s="251">
        <f t="shared" si="90"/>
        <v>0</v>
      </c>
      <c r="K1103" s="249" t="s">
        <v>1</v>
      </c>
      <c r="L1103" s="253"/>
      <c r="M1103" s="254" t="s">
        <v>1</v>
      </c>
      <c r="N1103" s="255" t="s">
        <v>41</v>
      </c>
      <c r="O1103" s="72"/>
      <c r="P1103" s="195">
        <f t="shared" si="91"/>
        <v>0</v>
      </c>
      <c r="Q1103" s="195">
        <v>0</v>
      </c>
      <c r="R1103" s="195">
        <f t="shared" si="92"/>
        <v>0</v>
      </c>
      <c r="S1103" s="195">
        <v>0</v>
      </c>
      <c r="T1103" s="196">
        <f t="shared" si="93"/>
        <v>0</v>
      </c>
      <c r="U1103" s="35"/>
      <c r="V1103" s="35"/>
      <c r="W1103" s="35"/>
      <c r="X1103" s="35"/>
      <c r="Y1103" s="35"/>
      <c r="Z1103" s="35"/>
      <c r="AA1103" s="35"/>
      <c r="AB1103" s="35"/>
      <c r="AC1103" s="35"/>
      <c r="AD1103" s="35"/>
      <c r="AE1103" s="35"/>
      <c r="AR1103" s="197" t="s">
        <v>373</v>
      </c>
      <c r="AT1103" s="197" t="s">
        <v>250</v>
      </c>
      <c r="AU1103" s="197" t="s">
        <v>85</v>
      </c>
      <c r="AY1103" s="18" t="s">
        <v>158</v>
      </c>
      <c r="BE1103" s="198">
        <f t="shared" si="94"/>
        <v>0</v>
      </c>
      <c r="BF1103" s="198">
        <f t="shared" si="95"/>
        <v>0</v>
      </c>
      <c r="BG1103" s="198">
        <f t="shared" si="96"/>
        <v>0</v>
      </c>
      <c r="BH1103" s="198">
        <f t="shared" si="97"/>
        <v>0</v>
      </c>
      <c r="BI1103" s="198">
        <f t="shared" si="98"/>
        <v>0</v>
      </c>
      <c r="BJ1103" s="18" t="s">
        <v>8</v>
      </c>
      <c r="BK1103" s="198">
        <f t="shared" si="99"/>
        <v>0</v>
      </c>
      <c r="BL1103" s="18" t="s">
        <v>283</v>
      </c>
      <c r="BM1103" s="197" t="s">
        <v>7435</v>
      </c>
    </row>
    <row r="1104" spans="1:65" s="2" customFormat="1" ht="24">
      <c r="A1104" s="35"/>
      <c r="B1104" s="36"/>
      <c r="C1104" s="247" t="s">
        <v>2230</v>
      </c>
      <c r="D1104" s="247" t="s">
        <v>250</v>
      </c>
      <c r="E1104" s="248" t="s">
        <v>7436</v>
      </c>
      <c r="F1104" s="249" t="s">
        <v>7437</v>
      </c>
      <c r="G1104" s="250" t="s">
        <v>498</v>
      </c>
      <c r="H1104" s="251">
        <v>1</v>
      </c>
      <c r="I1104" s="252"/>
      <c r="J1104" s="251">
        <f t="shared" si="90"/>
        <v>0</v>
      </c>
      <c r="K1104" s="249" t="s">
        <v>1</v>
      </c>
      <c r="L1104" s="253"/>
      <c r="M1104" s="254" t="s">
        <v>1</v>
      </c>
      <c r="N1104" s="255" t="s">
        <v>41</v>
      </c>
      <c r="O1104" s="72"/>
      <c r="P1104" s="195">
        <f t="shared" si="91"/>
        <v>0</v>
      </c>
      <c r="Q1104" s="195">
        <v>0</v>
      </c>
      <c r="R1104" s="195">
        <f t="shared" si="92"/>
        <v>0</v>
      </c>
      <c r="S1104" s="195">
        <v>0</v>
      </c>
      <c r="T1104" s="196">
        <f t="shared" si="93"/>
        <v>0</v>
      </c>
      <c r="U1104" s="35"/>
      <c r="V1104" s="35"/>
      <c r="W1104" s="35"/>
      <c r="X1104" s="35"/>
      <c r="Y1104" s="35"/>
      <c r="Z1104" s="35"/>
      <c r="AA1104" s="35"/>
      <c r="AB1104" s="35"/>
      <c r="AC1104" s="35"/>
      <c r="AD1104" s="35"/>
      <c r="AE1104" s="35"/>
      <c r="AR1104" s="197" t="s">
        <v>373</v>
      </c>
      <c r="AT1104" s="197" t="s">
        <v>250</v>
      </c>
      <c r="AU1104" s="197" t="s">
        <v>85</v>
      </c>
      <c r="AY1104" s="18" t="s">
        <v>158</v>
      </c>
      <c r="BE1104" s="198">
        <f t="shared" si="94"/>
        <v>0</v>
      </c>
      <c r="BF1104" s="198">
        <f t="shared" si="95"/>
        <v>0</v>
      </c>
      <c r="BG1104" s="198">
        <f t="shared" si="96"/>
        <v>0</v>
      </c>
      <c r="BH1104" s="198">
        <f t="shared" si="97"/>
        <v>0</v>
      </c>
      <c r="BI1104" s="198">
        <f t="shared" si="98"/>
        <v>0</v>
      </c>
      <c r="BJ1104" s="18" t="s">
        <v>8</v>
      </c>
      <c r="BK1104" s="198">
        <f t="shared" si="99"/>
        <v>0</v>
      </c>
      <c r="BL1104" s="18" t="s">
        <v>283</v>
      </c>
      <c r="BM1104" s="197" t="s">
        <v>7438</v>
      </c>
    </row>
    <row r="1105" spans="1:65" s="2" customFormat="1" ht="24">
      <c r="A1105" s="35"/>
      <c r="B1105" s="36"/>
      <c r="C1105" s="247" t="s">
        <v>2233</v>
      </c>
      <c r="D1105" s="247" t="s">
        <v>250</v>
      </c>
      <c r="E1105" s="248" t="s">
        <v>7439</v>
      </c>
      <c r="F1105" s="249" t="s">
        <v>3462</v>
      </c>
      <c r="G1105" s="250" t="s">
        <v>498</v>
      </c>
      <c r="H1105" s="251">
        <v>6</v>
      </c>
      <c r="I1105" s="252"/>
      <c r="J1105" s="251">
        <f t="shared" si="90"/>
        <v>0</v>
      </c>
      <c r="K1105" s="249" t="s">
        <v>1</v>
      </c>
      <c r="L1105" s="253"/>
      <c r="M1105" s="254" t="s">
        <v>1</v>
      </c>
      <c r="N1105" s="255" t="s">
        <v>41</v>
      </c>
      <c r="O1105" s="72"/>
      <c r="P1105" s="195">
        <f t="shared" si="91"/>
        <v>0</v>
      </c>
      <c r="Q1105" s="195">
        <v>0</v>
      </c>
      <c r="R1105" s="195">
        <f t="shared" si="92"/>
        <v>0</v>
      </c>
      <c r="S1105" s="195">
        <v>0</v>
      </c>
      <c r="T1105" s="196">
        <f t="shared" si="93"/>
        <v>0</v>
      </c>
      <c r="U1105" s="35"/>
      <c r="V1105" s="35"/>
      <c r="W1105" s="35"/>
      <c r="X1105" s="35"/>
      <c r="Y1105" s="35"/>
      <c r="Z1105" s="35"/>
      <c r="AA1105" s="35"/>
      <c r="AB1105" s="35"/>
      <c r="AC1105" s="35"/>
      <c r="AD1105" s="35"/>
      <c r="AE1105" s="35"/>
      <c r="AR1105" s="197" t="s">
        <v>373</v>
      </c>
      <c r="AT1105" s="197" t="s">
        <v>250</v>
      </c>
      <c r="AU1105" s="197" t="s">
        <v>85</v>
      </c>
      <c r="AY1105" s="18" t="s">
        <v>158</v>
      </c>
      <c r="BE1105" s="198">
        <f t="shared" si="94"/>
        <v>0</v>
      </c>
      <c r="BF1105" s="198">
        <f t="shared" si="95"/>
        <v>0</v>
      </c>
      <c r="BG1105" s="198">
        <f t="shared" si="96"/>
        <v>0</v>
      </c>
      <c r="BH1105" s="198">
        <f t="shared" si="97"/>
        <v>0</v>
      </c>
      <c r="BI1105" s="198">
        <f t="shared" si="98"/>
        <v>0</v>
      </c>
      <c r="BJ1105" s="18" t="s">
        <v>8</v>
      </c>
      <c r="BK1105" s="198">
        <f t="shared" si="99"/>
        <v>0</v>
      </c>
      <c r="BL1105" s="18" t="s">
        <v>283</v>
      </c>
      <c r="BM1105" s="197" t="s">
        <v>7440</v>
      </c>
    </row>
    <row r="1106" spans="1:65" s="2" customFormat="1" ht="24">
      <c r="A1106" s="35"/>
      <c r="B1106" s="36"/>
      <c r="C1106" s="247" t="s">
        <v>2236</v>
      </c>
      <c r="D1106" s="247" t="s">
        <v>250</v>
      </c>
      <c r="E1106" s="248" t="s">
        <v>6384</v>
      </c>
      <c r="F1106" s="249" t="s">
        <v>3577</v>
      </c>
      <c r="G1106" s="250" t="s">
        <v>498</v>
      </c>
      <c r="H1106" s="251">
        <v>3</v>
      </c>
      <c r="I1106" s="252"/>
      <c r="J1106" s="251">
        <f t="shared" si="90"/>
        <v>0</v>
      </c>
      <c r="K1106" s="249" t="s">
        <v>1</v>
      </c>
      <c r="L1106" s="253"/>
      <c r="M1106" s="254" t="s">
        <v>1</v>
      </c>
      <c r="N1106" s="255" t="s">
        <v>41</v>
      </c>
      <c r="O1106" s="72"/>
      <c r="P1106" s="195">
        <f t="shared" si="91"/>
        <v>0</v>
      </c>
      <c r="Q1106" s="195">
        <v>0</v>
      </c>
      <c r="R1106" s="195">
        <f t="shared" si="92"/>
        <v>0</v>
      </c>
      <c r="S1106" s="195">
        <v>0</v>
      </c>
      <c r="T1106" s="196">
        <f t="shared" si="93"/>
        <v>0</v>
      </c>
      <c r="U1106" s="35"/>
      <c r="V1106" s="35"/>
      <c r="W1106" s="35"/>
      <c r="X1106" s="35"/>
      <c r="Y1106" s="35"/>
      <c r="Z1106" s="35"/>
      <c r="AA1106" s="35"/>
      <c r="AB1106" s="35"/>
      <c r="AC1106" s="35"/>
      <c r="AD1106" s="35"/>
      <c r="AE1106" s="35"/>
      <c r="AR1106" s="197" t="s">
        <v>373</v>
      </c>
      <c r="AT1106" s="197" t="s">
        <v>250</v>
      </c>
      <c r="AU1106" s="197" t="s">
        <v>85</v>
      </c>
      <c r="AY1106" s="18" t="s">
        <v>158</v>
      </c>
      <c r="BE1106" s="198">
        <f t="shared" si="94"/>
        <v>0</v>
      </c>
      <c r="BF1106" s="198">
        <f t="shared" si="95"/>
        <v>0</v>
      </c>
      <c r="BG1106" s="198">
        <f t="shared" si="96"/>
        <v>0</v>
      </c>
      <c r="BH1106" s="198">
        <f t="shared" si="97"/>
        <v>0</v>
      </c>
      <c r="BI1106" s="198">
        <f t="shared" si="98"/>
        <v>0</v>
      </c>
      <c r="BJ1106" s="18" t="s">
        <v>8</v>
      </c>
      <c r="BK1106" s="198">
        <f t="shared" si="99"/>
        <v>0</v>
      </c>
      <c r="BL1106" s="18" t="s">
        <v>283</v>
      </c>
      <c r="BM1106" s="197" t="s">
        <v>7441</v>
      </c>
    </row>
    <row r="1107" spans="1:65" s="2" customFormat="1" ht="24">
      <c r="A1107" s="35"/>
      <c r="B1107" s="36"/>
      <c r="C1107" s="247" t="s">
        <v>2239</v>
      </c>
      <c r="D1107" s="247" t="s">
        <v>250</v>
      </c>
      <c r="E1107" s="248" t="s">
        <v>6386</v>
      </c>
      <c r="F1107" s="249" t="s">
        <v>6137</v>
      </c>
      <c r="G1107" s="250" t="s">
        <v>498</v>
      </c>
      <c r="H1107" s="251">
        <v>2</v>
      </c>
      <c r="I1107" s="252"/>
      <c r="J1107" s="251">
        <f t="shared" si="90"/>
        <v>0</v>
      </c>
      <c r="K1107" s="249" t="s">
        <v>1</v>
      </c>
      <c r="L1107" s="253"/>
      <c r="M1107" s="254" t="s">
        <v>1</v>
      </c>
      <c r="N1107" s="255" t="s">
        <v>41</v>
      </c>
      <c r="O1107" s="72"/>
      <c r="P1107" s="195">
        <f t="shared" si="91"/>
        <v>0</v>
      </c>
      <c r="Q1107" s="195">
        <v>0</v>
      </c>
      <c r="R1107" s="195">
        <f t="shared" si="92"/>
        <v>0</v>
      </c>
      <c r="S1107" s="195">
        <v>0</v>
      </c>
      <c r="T1107" s="196">
        <f t="shared" si="93"/>
        <v>0</v>
      </c>
      <c r="U1107" s="35"/>
      <c r="V1107" s="35"/>
      <c r="W1107" s="35"/>
      <c r="X1107" s="35"/>
      <c r="Y1107" s="35"/>
      <c r="Z1107" s="35"/>
      <c r="AA1107" s="35"/>
      <c r="AB1107" s="35"/>
      <c r="AC1107" s="35"/>
      <c r="AD1107" s="35"/>
      <c r="AE1107" s="35"/>
      <c r="AR1107" s="197" t="s">
        <v>373</v>
      </c>
      <c r="AT1107" s="197" t="s">
        <v>250</v>
      </c>
      <c r="AU1107" s="197" t="s">
        <v>85</v>
      </c>
      <c r="AY1107" s="18" t="s">
        <v>158</v>
      </c>
      <c r="BE1107" s="198">
        <f t="shared" si="94"/>
        <v>0</v>
      </c>
      <c r="BF1107" s="198">
        <f t="shared" si="95"/>
        <v>0</v>
      </c>
      <c r="BG1107" s="198">
        <f t="shared" si="96"/>
        <v>0</v>
      </c>
      <c r="BH1107" s="198">
        <f t="shared" si="97"/>
        <v>0</v>
      </c>
      <c r="BI1107" s="198">
        <f t="shared" si="98"/>
        <v>0</v>
      </c>
      <c r="BJ1107" s="18" t="s">
        <v>8</v>
      </c>
      <c r="BK1107" s="198">
        <f t="shared" si="99"/>
        <v>0</v>
      </c>
      <c r="BL1107" s="18" t="s">
        <v>283</v>
      </c>
      <c r="BM1107" s="197" t="s">
        <v>7442</v>
      </c>
    </row>
    <row r="1108" spans="1:65" s="2" customFormat="1" ht="24">
      <c r="A1108" s="35"/>
      <c r="B1108" s="36"/>
      <c r="C1108" s="247" t="s">
        <v>2242</v>
      </c>
      <c r="D1108" s="247" t="s">
        <v>250</v>
      </c>
      <c r="E1108" s="248" t="s">
        <v>7443</v>
      </c>
      <c r="F1108" s="249" t="s">
        <v>7444</v>
      </c>
      <c r="G1108" s="250" t="s">
        <v>498</v>
      </c>
      <c r="H1108" s="251">
        <v>3</v>
      </c>
      <c r="I1108" s="252"/>
      <c r="J1108" s="251">
        <f t="shared" si="90"/>
        <v>0</v>
      </c>
      <c r="K1108" s="249" t="s">
        <v>1</v>
      </c>
      <c r="L1108" s="253"/>
      <c r="M1108" s="254" t="s">
        <v>1</v>
      </c>
      <c r="N1108" s="255" t="s">
        <v>41</v>
      </c>
      <c r="O1108" s="72"/>
      <c r="P1108" s="195">
        <f t="shared" si="91"/>
        <v>0</v>
      </c>
      <c r="Q1108" s="195">
        <v>0</v>
      </c>
      <c r="R1108" s="195">
        <f t="shared" si="92"/>
        <v>0</v>
      </c>
      <c r="S1108" s="195">
        <v>0</v>
      </c>
      <c r="T1108" s="196">
        <f t="shared" si="93"/>
        <v>0</v>
      </c>
      <c r="U1108" s="35"/>
      <c r="V1108" s="35"/>
      <c r="W1108" s="35"/>
      <c r="X1108" s="35"/>
      <c r="Y1108" s="35"/>
      <c r="Z1108" s="35"/>
      <c r="AA1108" s="35"/>
      <c r="AB1108" s="35"/>
      <c r="AC1108" s="35"/>
      <c r="AD1108" s="35"/>
      <c r="AE1108" s="35"/>
      <c r="AR1108" s="197" t="s">
        <v>373</v>
      </c>
      <c r="AT1108" s="197" t="s">
        <v>250</v>
      </c>
      <c r="AU1108" s="197" t="s">
        <v>85</v>
      </c>
      <c r="AY1108" s="18" t="s">
        <v>158</v>
      </c>
      <c r="BE1108" s="198">
        <f t="shared" si="94"/>
        <v>0</v>
      </c>
      <c r="BF1108" s="198">
        <f t="shared" si="95"/>
        <v>0</v>
      </c>
      <c r="BG1108" s="198">
        <f t="shared" si="96"/>
        <v>0</v>
      </c>
      <c r="BH1108" s="198">
        <f t="shared" si="97"/>
        <v>0</v>
      </c>
      <c r="BI1108" s="198">
        <f t="shared" si="98"/>
        <v>0</v>
      </c>
      <c r="BJ1108" s="18" t="s">
        <v>8</v>
      </c>
      <c r="BK1108" s="198">
        <f t="shared" si="99"/>
        <v>0</v>
      </c>
      <c r="BL1108" s="18" t="s">
        <v>283</v>
      </c>
      <c r="BM1108" s="197" t="s">
        <v>7445</v>
      </c>
    </row>
    <row r="1109" spans="1:65" s="2" customFormat="1" ht="24">
      <c r="A1109" s="35"/>
      <c r="B1109" s="36"/>
      <c r="C1109" s="247" t="s">
        <v>2245</v>
      </c>
      <c r="D1109" s="247" t="s">
        <v>250</v>
      </c>
      <c r="E1109" s="248" t="s">
        <v>6285</v>
      </c>
      <c r="F1109" s="249" t="s">
        <v>3474</v>
      </c>
      <c r="G1109" s="250" t="s">
        <v>498</v>
      </c>
      <c r="H1109" s="251">
        <v>12</v>
      </c>
      <c r="I1109" s="252"/>
      <c r="J1109" s="251">
        <f t="shared" si="90"/>
        <v>0</v>
      </c>
      <c r="K1109" s="249" t="s">
        <v>1</v>
      </c>
      <c r="L1109" s="253"/>
      <c r="M1109" s="254" t="s">
        <v>1</v>
      </c>
      <c r="N1109" s="255" t="s">
        <v>41</v>
      </c>
      <c r="O1109" s="72"/>
      <c r="P1109" s="195">
        <f t="shared" si="91"/>
        <v>0</v>
      </c>
      <c r="Q1109" s="195">
        <v>0</v>
      </c>
      <c r="R1109" s="195">
        <f t="shared" si="92"/>
        <v>0</v>
      </c>
      <c r="S1109" s="195">
        <v>0</v>
      </c>
      <c r="T1109" s="196">
        <f t="shared" si="93"/>
        <v>0</v>
      </c>
      <c r="U1109" s="35"/>
      <c r="V1109" s="35"/>
      <c r="W1109" s="35"/>
      <c r="X1109" s="35"/>
      <c r="Y1109" s="35"/>
      <c r="Z1109" s="35"/>
      <c r="AA1109" s="35"/>
      <c r="AB1109" s="35"/>
      <c r="AC1109" s="35"/>
      <c r="AD1109" s="35"/>
      <c r="AE1109" s="35"/>
      <c r="AR1109" s="197" t="s">
        <v>373</v>
      </c>
      <c r="AT1109" s="197" t="s">
        <v>250</v>
      </c>
      <c r="AU1109" s="197" t="s">
        <v>85</v>
      </c>
      <c r="AY1109" s="18" t="s">
        <v>158</v>
      </c>
      <c r="BE1109" s="198">
        <f t="shared" si="94"/>
        <v>0</v>
      </c>
      <c r="BF1109" s="198">
        <f t="shared" si="95"/>
        <v>0</v>
      </c>
      <c r="BG1109" s="198">
        <f t="shared" si="96"/>
        <v>0</v>
      </c>
      <c r="BH1109" s="198">
        <f t="shared" si="97"/>
        <v>0</v>
      </c>
      <c r="BI1109" s="198">
        <f t="shared" si="98"/>
        <v>0</v>
      </c>
      <c r="BJ1109" s="18" t="s">
        <v>8</v>
      </c>
      <c r="BK1109" s="198">
        <f t="shared" si="99"/>
        <v>0</v>
      </c>
      <c r="BL1109" s="18" t="s">
        <v>283</v>
      </c>
      <c r="BM1109" s="197" t="s">
        <v>7446</v>
      </c>
    </row>
    <row r="1110" spans="1:65" s="2" customFormat="1" ht="21.75" customHeight="1">
      <c r="A1110" s="35"/>
      <c r="B1110" s="36"/>
      <c r="C1110" s="247" t="s">
        <v>2248</v>
      </c>
      <c r="D1110" s="247" t="s">
        <v>250</v>
      </c>
      <c r="E1110" s="248" t="s">
        <v>7447</v>
      </c>
      <c r="F1110" s="249" t="s">
        <v>7448</v>
      </c>
      <c r="G1110" s="250" t="s">
        <v>498</v>
      </c>
      <c r="H1110" s="251">
        <v>1</v>
      </c>
      <c r="I1110" s="252"/>
      <c r="J1110" s="251">
        <f t="shared" si="90"/>
        <v>0</v>
      </c>
      <c r="K1110" s="249" t="s">
        <v>1</v>
      </c>
      <c r="L1110" s="253"/>
      <c r="M1110" s="254" t="s">
        <v>1</v>
      </c>
      <c r="N1110" s="255" t="s">
        <v>41</v>
      </c>
      <c r="O1110" s="72"/>
      <c r="P1110" s="195">
        <f t="shared" si="91"/>
        <v>0</v>
      </c>
      <c r="Q1110" s="195">
        <v>0</v>
      </c>
      <c r="R1110" s="195">
        <f t="shared" si="92"/>
        <v>0</v>
      </c>
      <c r="S1110" s="195">
        <v>0</v>
      </c>
      <c r="T1110" s="196">
        <f t="shared" si="93"/>
        <v>0</v>
      </c>
      <c r="U1110" s="35"/>
      <c r="V1110" s="35"/>
      <c r="W1110" s="35"/>
      <c r="X1110" s="35"/>
      <c r="Y1110" s="35"/>
      <c r="Z1110" s="35"/>
      <c r="AA1110" s="35"/>
      <c r="AB1110" s="35"/>
      <c r="AC1110" s="35"/>
      <c r="AD1110" s="35"/>
      <c r="AE1110" s="35"/>
      <c r="AR1110" s="197" t="s">
        <v>373</v>
      </c>
      <c r="AT1110" s="197" t="s">
        <v>250</v>
      </c>
      <c r="AU1110" s="197" t="s">
        <v>85</v>
      </c>
      <c r="AY1110" s="18" t="s">
        <v>158</v>
      </c>
      <c r="BE1110" s="198">
        <f t="shared" si="94"/>
        <v>0</v>
      </c>
      <c r="BF1110" s="198">
        <f t="shared" si="95"/>
        <v>0</v>
      </c>
      <c r="BG1110" s="198">
        <f t="shared" si="96"/>
        <v>0</v>
      </c>
      <c r="BH1110" s="198">
        <f t="shared" si="97"/>
        <v>0</v>
      </c>
      <c r="BI1110" s="198">
        <f t="shared" si="98"/>
        <v>0</v>
      </c>
      <c r="BJ1110" s="18" t="s">
        <v>8</v>
      </c>
      <c r="BK1110" s="198">
        <f t="shared" si="99"/>
        <v>0</v>
      </c>
      <c r="BL1110" s="18" t="s">
        <v>283</v>
      </c>
      <c r="BM1110" s="197" t="s">
        <v>7449</v>
      </c>
    </row>
    <row r="1111" spans="1:65" s="2" customFormat="1" ht="21.75" customHeight="1">
      <c r="A1111" s="35"/>
      <c r="B1111" s="36"/>
      <c r="C1111" s="247" t="s">
        <v>2250</v>
      </c>
      <c r="D1111" s="247" t="s">
        <v>250</v>
      </c>
      <c r="E1111" s="248" t="s">
        <v>7450</v>
      </c>
      <c r="F1111" s="249" t="s">
        <v>7451</v>
      </c>
      <c r="G1111" s="250" t="s">
        <v>498</v>
      </c>
      <c r="H1111" s="251">
        <v>1</v>
      </c>
      <c r="I1111" s="252"/>
      <c r="J1111" s="251">
        <f t="shared" si="90"/>
        <v>0</v>
      </c>
      <c r="K1111" s="249" t="s">
        <v>1</v>
      </c>
      <c r="L1111" s="253"/>
      <c r="M1111" s="254" t="s">
        <v>1</v>
      </c>
      <c r="N1111" s="255" t="s">
        <v>41</v>
      </c>
      <c r="O1111" s="72"/>
      <c r="P1111" s="195">
        <f t="shared" si="91"/>
        <v>0</v>
      </c>
      <c r="Q1111" s="195">
        <v>0</v>
      </c>
      <c r="R1111" s="195">
        <f t="shared" si="92"/>
        <v>0</v>
      </c>
      <c r="S1111" s="195">
        <v>0</v>
      </c>
      <c r="T1111" s="196">
        <f t="shared" si="93"/>
        <v>0</v>
      </c>
      <c r="U1111" s="35"/>
      <c r="V1111" s="35"/>
      <c r="W1111" s="35"/>
      <c r="X1111" s="35"/>
      <c r="Y1111" s="35"/>
      <c r="Z1111" s="35"/>
      <c r="AA1111" s="35"/>
      <c r="AB1111" s="35"/>
      <c r="AC1111" s="35"/>
      <c r="AD1111" s="35"/>
      <c r="AE1111" s="35"/>
      <c r="AR1111" s="197" t="s">
        <v>373</v>
      </c>
      <c r="AT1111" s="197" t="s">
        <v>250</v>
      </c>
      <c r="AU1111" s="197" t="s">
        <v>85</v>
      </c>
      <c r="AY1111" s="18" t="s">
        <v>158</v>
      </c>
      <c r="BE1111" s="198">
        <f t="shared" si="94"/>
        <v>0</v>
      </c>
      <c r="BF1111" s="198">
        <f t="shared" si="95"/>
        <v>0</v>
      </c>
      <c r="BG1111" s="198">
        <f t="shared" si="96"/>
        <v>0</v>
      </c>
      <c r="BH1111" s="198">
        <f t="shared" si="97"/>
        <v>0</v>
      </c>
      <c r="BI1111" s="198">
        <f t="shared" si="98"/>
        <v>0</v>
      </c>
      <c r="BJ1111" s="18" t="s">
        <v>8</v>
      </c>
      <c r="BK1111" s="198">
        <f t="shared" si="99"/>
        <v>0</v>
      </c>
      <c r="BL1111" s="18" t="s">
        <v>283</v>
      </c>
      <c r="BM1111" s="197" t="s">
        <v>7452</v>
      </c>
    </row>
    <row r="1112" spans="1:65" s="2" customFormat="1" ht="21.75" customHeight="1">
      <c r="A1112" s="35"/>
      <c r="B1112" s="36"/>
      <c r="C1112" s="247" t="s">
        <v>2253</v>
      </c>
      <c r="D1112" s="247" t="s">
        <v>250</v>
      </c>
      <c r="E1112" s="248" t="s">
        <v>7453</v>
      </c>
      <c r="F1112" s="249" t="s">
        <v>7454</v>
      </c>
      <c r="G1112" s="250" t="s">
        <v>498</v>
      </c>
      <c r="H1112" s="251">
        <v>1</v>
      </c>
      <c r="I1112" s="252"/>
      <c r="J1112" s="251">
        <f t="shared" si="90"/>
        <v>0</v>
      </c>
      <c r="K1112" s="249" t="s">
        <v>1</v>
      </c>
      <c r="L1112" s="253"/>
      <c r="M1112" s="254" t="s">
        <v>1</v>
      </c>
      <c r="N1112" s="255" t="s">
        <v>41</v>
      </c>
      <c r="O1112" s="72"/>
      <c r="P1112" s="195">
        <f t="shared" si="91"/>
        <v>0</v>
      </c>
      <c r="Q1112" s="195">
        <v>0</v>
      </c>
      <c r="R1112" s="195">
        <f t="shared" si="92"/>
        <v>0</v>
      </c>
      <c r="S1112" s="195">
        <v>0</v>
      </c>
      <c r="T1112" s="196">
        <f t="shared" si="93"/>
        <v>0</v>
      </c>
      <c r="U1112" s="35"/>
      <c r="V1112" s="35"/>
      <c r="W1112" s="35"/>
      <c r="X1112" s="35"/>
      <c r="Y1112" s="35"/>
      <c r="Z1112" s="35"/>
      <c r="AA1112" s="35"/>
      <c r="AB1112" s="35"/>
      <c r="AC1112" s="35"/>
      <c r="AD1112" s="35"/>
      <c r="AE1112" s="35"/>
      <c r="AR1112" s="197" t="s">
        <v>373</v>
      </c>
      <c r="AT1112" s="197" t="s">
        <v>250</v>
      </c>
      <c r="AU1112" s="197" t="s">
        <v>85</v>
      </c>
      <c r="AY1112" s="18" t="s">
        <v>158</v>
      </c>
      <c r="BE1112" s="198">
        <f t="shared" si="94"/>
        <v>0</v>
      </c>
      <c r="BF1112" s="198">
        <f t="shared" si="95"/>
        <v>0</v>
      </c>
      <c r="BG1112" s="198">
        <f t="shared" si="96"/>
        <v>0</v>
      </c>
      <c r="BH1112" s="198">
        <f t="shared" si="97"/>
        <v>0</v>
      </c>
      <c r="BI1112" s="198">
        <f t="shared" si="98"/>
        <v>0</v>
      </c>
      <c r="BJ1112" s="18" t="s">
        <v>8</v>
      </c>
      <c r="BK1112" s="198">
        <f t="shared" si="99"/>
        <v>0</v>
      </c>
      <c r="BL1112" s="18" t="s">
        <v>283</v>
      </c>
      <c r="BM1112" s="197" t="s">
        <v>7455</v>
      </c>
    </row>
    <row r="1113" spans="1:65" s="2" customFormat="1" ht="21.75" customHeight="1">
      <c r="A1113" s="35"/>
      <c r="B1113" s="36"/>
      <c r="C1113" s="247" t="s">
        <v>2256</v>
      </c>
      <c r="D1113" s="247" t="s">
        <v>250</v>
      </c>
      <c r="E1113" s="248" t="s">
        <v>6392</v>
      </c>
      <c r="F1113" s="249" t="s">
        <v>6143</v>
      </c>
      <c r="G1113" s="250" t="s">
        <v>498</v>
      </c>
      <c r="H1113" s="251">
        <v>1</v>
      </c>
      <c r="I1113" s="252"/>
      <c r="J1113" s="251">
        <f t="shared" si="90"/>
        <v>0</v>
      </c>
      <c r="K1113" s="249" t="s">
        <v>1</v>
      </c>
      <c r="L1113" s="253"/>
      <c r="M1113" s="254" t="s">
        <v>1</v>
      </c>
      <c r="N1113" s="255" t="s">
        <v>41</v>
      </c>
      <c r="O1113" s="72"/>
      <c r="P1113" s="195">
        <f t="shared" si="91"/>
        <v>0</v>
      </c>
      <c r="Q1113" s="195">
        <v>0</v>
      </c>
      <c r="R1113" s="195">
        <f t="shared" si="92"/>
        <v>0</v>
      </c>
      <c r="S1113" s="195">
        <v>0</v>
      </c>
      <c r="T1113" s="196">
        <f t="shared" si="93"/>
        <v>0</v>
      </c>
      <c r="U1113" s="35"/>
      <c r="V1113" s="35"/>
      <c r="W1113" s="35"/>
      <c r="X1113" s="35"/>
      <c r="Y1113" s="35"/>
      <c r="Z1113" s="35"/>
      <c r="AA1113" s="35"/>
      <c r="AB1113" s="35"/>
      <c r="AC1113" s="35"/>
      <c r="AD1113" s="35"/>
      <c r="AE1113" s="35"/>
      <c r="AR1113" s="197" t="s">
        <v>373</v>
      </c>
      <c r="AT1113" s="197" t="s">
        <v>250</v>
      </c>
      <c r="AU1113" s="197" t="s">
        <v>85</v>
      </c>
      <c r="AY1113" s="18" t="s">
        <v>158</v>
      </c>
      <c r="BE1113" s="198">
        <f t="shared" si="94"/>
        <v>0</v>
      </c>
      <c r="BF1113" s="198">
        <f t="shared" si="95"/>
        <v>0</v>
      </c>
      <c r="BG1113" s="198">
        <f t="shared" si="96"/>
        <v>0</v>
      </c>
      <c r="BH1113" s="198">
        <f t="shared" si="97"/>
        <v>0</v>
      </c>
      <c r="BI1113" s="198">
        <f t="shared" si="98"/>
        <v>0</v>
      </c>
      <c r="BJ1113" s="18" t="s">
        <v>8</v>
      </c>
      <c r="BK1113" s="198">
        <f t="shared" si="99"/>
        <v>0</v>
      </c>
      <c r="BL1113" s="18" t="s">
        <v>283</v>
      </c>
      <c r="BM1113" s="197" t="s">
        <v>7456</v>
      </c>
    </row>
    <row r="1114" spans="1:65" s="2" customFormat="1" ht="21.75" customHeight="1">
      <c r="A1114" s="35"/>
      <c r="B1114" s="36"/>
      <c r="C1114" s="247" t="s">
        <v>2259</v>
      </c>
      <c r="D1114" s="247" t="s">
        <v>250</v>
      </c>
      <c r="E1114" s="248" t="s">
        <v>7457</v>
      </c>
      <c r="F1114" s="249" t="s">
        <v>7458</v>
      </c>
      <c r="G1114" s="250" t="s">
        <v>498</v>
      </c>
      <c r="H1114" s="251">
        <v>1</v>
      </c>
      <c r="I1114" s="252"/>
      <c r="J1114" s="251">
        <f t="shared" si="90"/>
        <v>0</v>
      </c>
      <c r="K1114" s="249" t="s">
        <v>1</v>
      </c>
      <c r="L1114" s="253"/>
      <c r="M1114" s="254" t="s">
        <v>1</v>
      </c>
      <c r="N1114" s="255" t="s">
        <v>41</v>
      </c>
      <c r="O1114" s="72"/>
      <c r="P1114" s="195">
        <f t="shared" si="91"/>
        <v>0</v>
      </c>
      <c r="Q1114" s="195">
        <v>0</v>
      </c>
      <c r="R1114" s="195">
        <f t="shared" si="92"/>
        <v>0</v>
      </c>
      <c r="S1114" s="195">
        <v>0</v>
      </c>
      <c r="T1114" s="196">
        <f t="shared" si="93"/>
        <v>0</v>
      </c>
      <c r="U1114" s="35"/>
      <c r="V1114" s="35"/>
      <c r="W1114" s="35"/>
      <c r="X1114" s="35"/>
      <c r="Y1114" s="35"/>
      <c r="Z1114" s="35"/>
      <c r="AA1114" s="35"/>
      <c r="AB1114" s="35"/>
      <c r="AC1114" s="35"/>
      <c r="AD1114" s="35"/>
      <c r="AE1114" s="35"/>
      <c r="AR1114" s="197" t="s">
        <v>373</v>
      </c>
      <c r="AT1114" s="197" t="s">
        <v>250</v>
      </c>
      <c r="AU1114" s="197" t="s">
        <v>85</v>
      </c>
      <c r="AY1114" s="18" t="s">
        <v>158</v>
      </c>
      <c r="BE1114" s="198">
        <f t="shared" si="94"/>
        <v>0</v>
      </c>
      <c r="BF1114" s="198">
        <f t="shared" si="95"/>
        <v>0</v>
      </c>
      <c r="BG1114" s="198">
        <f t="shared" si="96"/>
        <v>0</v>
      </c>
      <c r="BH1114" s="198">
        <f t="shared" si="97"/>
        <v>0</v>
      </c>
      <c r="BI1114" s="198">
        <f t="shared" si="98"/>
        <v>0</v>
      </c>
      <c r="BJ1114" s="18" t="s">
        <v>8</v>
      </c>
      <c r="BK1114" s="198">
        <f t="shared" si="99"/>
        <v>0</v>
      </c>
      <c r="BL1114" s="18" t="s">
        <v>283</v>
      </c>
      <c r="BM1114" s="197" t="s">
        <v>7459</v>
      </c>
    </row>
    <row r="1115" spans="1:65" s="2" customFormat="1" ht="24">
      <c r="A1115" s="35"/>
      <c r="B1115" s="36"/>
      <c r="C1115" s="247" t="s">
        <v>2262</v>
      </c>
      <c r="D1115" s="247" t="s">
        <v>250</v>
      </c>
      <c r="E1115" s="248" t="s">
        <v>6291</v>
      </c>
      <c r="F1115" s="249" t="s">
        <v>6012</v>
      </c>
      <c r="G1115" s="250" t="s">
        <v>309</v>
      </c>
      <c r="H1115" s="251">
        <v>4</v>
      </c>
      <c r="I1115" s="252"/>
      <c r="J1115" s="251">
        <f t="shared" si="90"/>
        <v>0</v>
      </c>
      <c r="K1115" s="249" t="s">
        <v>1</v>
      </c>
      <c r="L1115" s="253"/>
      <c r="M1115" s="254" t="s">
        <v>1</v>
      </c>
      <c r="N1115" s="255" t="s">
        <v>41</v>
      </c>
      <c r="O1115" s="72"/>
      <c r="P1115" s="195">
        <f t="shared" si="91"/>
        <v>0</v>
      </c>
      <c r="Q1115" s="195">
        <v>0</v>
      </c>
      <c r="R1115" s="195">
        <f t="shared" si="92"/>
        <v>0</v>
      </c>
      <c r="S1115" s="195">
        <v>0</v>
      </c>
      <c r="T1115" s="196">
        <f t="shared" si="93"/>
        <v>0</v>
      </c>
      <c r="U1115" s="35"/>
      <c r="V1115" s="35"/>
      <c r="W1115" s="35"/>
      <c r="X1115" s="35"/>
      <c r="Y1115" s="35"/>
      <c r="Z1115" s="35"/>
      <c r="AA1115" s="35"/>
      <c r="AB1115" s="35"/>
      <c r="AC1115" s="35"/>
      <c r="AD1115" s="35"/>
      <c r="AE1115" s="35"/>
      <c r="AR1115" s="197" t="s">
        <v>373</v>
      </c>
      <c r="AT1115" s="197" t="s">
        <v>250</v>
      </c>
      <c r="AU1115" s="197" t="s">
        <v>85</v>
      </c>
      <c r="AY1115" s="18" t="s">
        <v>158</v>
      </c>
      <c r="BE1115" s="198">
        <f t="shared" si="94"/>
        <v>0</v>
      </c>
      <c r="BF1115" s="198">
        <f t="shared" si="95"/>
        <v>0</v>
      </c>
      <c r="BG1115" s="198">
        <f t="shared" si="96"/>
        <v>0</v>
      </c>
      <c r="BH1115" s="198">
        <f t="shared" si="97"/>
        <v>0</v>
      </c>
      <c r="BI1115" s="198">
        <f t="shared" si="98"/>
        <v>0</v>
      </c>
      <c r="BJ1115" s="18" t="s">
        <v>8</v>
      </c>
      <c r="BK1115" s="198">
        <f t="shared" si="99"/>
        <v>0</v>
      </c>
      <c r="BL1115" s="18" t="s">
        <v>283</v>
      </c>
      <c r="BM1115" s="197" t="s">
        <v>7460</v>
      </c>
    </row>
    <row r="1116" spans="1:65" s="2" customFormat="1" ht="24">
      <c r="A1116" s="35"/>
      <c r="B1116" s="36"/>
      <c r="C1116" s="247" t="s">
        <v>2265</v>
      </c>
      <c r="D1116" s="247" t="s">
        <v>250</v>
      </c>
      <c r="E1116" s="248" t="s">
        <v>6293</v>
      </c>
      <c r="F1116" s="249" t="s">
        <v>3486</v>
      </c>
      <c r="G1116" s="250" t="s">
        <v>309</v>
      </c>
      <c r="H1116" s="251">
        <v>5</v>
      </c>
      <c r="I1116" s="252"/>
      <c r="J1116" s="251">
        <f t="shared" si="90"/>
        <v>0</v>
      </c>
      <c r="K1116" s="249" t="s">
        <v>1</v>
      </c>
      <c r="L1116" s="253"/>
      <c r="M1116" s="254" t="s">
        <v>1</v>
      </c>
      <c r="N1116" s="255" t="s">
        <v>41</v>
      </c>
      <c r="O1116" s="72"/>
      <c r="P1116" s="195">
        <f t="shared" si="91"/>
        <v>0</v>
      </c>
      <c r="Q1116" s="195">
        <v>0</v>
      </c>
      <c r="R1116" s="195">
        <f t="shared" si="92"/>
        <v>0</v>
      </c>
      <c r="S1116" s="195">
        <v>0</v>
      </c>
      <c r="T1116" s="196">
        <f t="shared" si="93"/>
        <v>0</v>
      </c>
      <c r="U1116" s="35"/>
      <c r="V1116" s="35"/>
      <c r="W1116" s="35"/>
      <c r="X1116" s="35"/>
      <c r="Y1116" s="35"/>
      <c r="Z1116" s="35"/>
      <c r="AA1116" s="35"/>
      <c r="AB1116" s="35"/>
      <c r="AC1116" s="35"/>
      <c r="AD1116" s="35"/>
      <c r="AE1116" s="35"/>
      <c r="AR1116" s="197" t="s">
        <v>373</v>
      </c>
      <c r="AT1116" s="197" t="s">
        <v>250</v>
      </c>
      <c r="AU1116" s="197" t="s">
        <v>85</v>
      </c>
      <c r="AY1116" s="18" t="s">
        <v>158</v>
      </c>
      <c r="BE1116" s="198">
        <f t="shared" si="94"/>
        <v>0</v>
      </c>
      <c r="BF1116" s="198">
        <f t="shared" si="95"/>
        <v>0</v>
      </c>
      <c r="BG1116" s="198">
        <f t="shared" si="96"/>
        <v>0</v>
      </c>
      <c r="BH1116" s="198">
        <f t="shared" si="97"/>
        <v>0</v>
      </c>
      <c r="BI1116" s="198">
        <f t="shared" si="98"/>
        <v>0</v>
      </c>
      <c r="BJ1116" s="18" t="s">
        <v>8</v>
      </c>
      <c r="BK1116" s="198">
        <f t="shared" si="99"/>
        <v>0</v>
      </c>
      <c r="BL1116" s="18" t="s">
        <v>283</v>
      </c>
      <c r="BM1116" s="197" t="s">
        <v>7461</v>
      </c>
    </row>
    <row r="1117" spans="1:65" s="2" customFormat="1" ht="24">
      <c r="A1117" s="35"/>
      <c r="B1117" s="36"/>
      <c r="C1117" s="247" t="s">
        <v>2268</v>
      </c>
      <c r="D1117" s="247" t="s">
        <v>250</v>
      </c>
      <c r="E1117" s="248" t="s">
        <v>7462</v>
      </c>
      <c r="F1117" s="249" t="s">
        <v>3490</v>
      </c>
      <c r="G1117" s="250" t="s">
        <v>309</v>
      </c>
      <c r="H1117" s="251">
        <v>5</v>
      </c>
      <c r="I1117" s="252"/>
      <c r="J1117" s="251">
        <f t="shared" si="90"/>
        <v>0</v>
      </c>
      <c r="K1117" s="249" t="s">
        <v>1</v>
      </c>
      <c r="L1117" s="253"/>
      <c r="M1117" s="254" t="s">
        <v>1</v>
      </c>
      <c r="N1117" s="255" t="s">
        <v>41</v>
      </c>
      <c r="O1117" s="72"/>
      <c r="P1117" s="195">
        <f t="shared" si="91"/>
        <v>0</v>
      </c>
      <c r="Q1117" s="195">
        <v>0</v>
      </c>
      <c r="R1117" s="195">
        <f t="shared" si="92"/>
        <v>0</v>
      </c>
      <c r="S1117" s="195">
        <v>0</v>
      </c>
      <c r="T1117" s="196">
        <f t="shared" si="93"/>
        <v>0</v>
      </c>
      <c r="U1117" s="35"/>
      <c r="V1117" s="35"/>
      <c r="W1117" s="35"/>
      <c r="X1117" s="35"/>
      <c r="Y1117" s="35"/>
      <c r="Z1117" s="35"/>
      <c r="AA1117" s="35"/>
      <c r="AB1117" s="35"/>
      <c r="AC1117" s="35"/>
      <c r="AD1117" s="35"/>
      <c r="AE1117" s="35"/>
      <c r="AR1117" s="197" t="s">
        <v>373</v>
      </c>
      <c r="AT1117" s="197" t="s">
        <v>250</v>
      </c>
      <c r="AU1117" s="197" t="s">
        <v>85</v>
      </c>
      <c r="AY1117" s="18" t="s">
        <v>158</v>
      </c>
      <c r="BE1117" s="198">
        <f t="shared" si="94"/>
        <v>0</v>
      </c>
      <c r="BF1117" s="198">
        <f t="shared" si="95"/>
        <v>0</v>
      </c>
      <c r="BG1117" s="198">
        <f t="shared" si="96"/>
        <v>0</v>
      </c>
      <c r="BH1117" s="198">
        <f t="shared" si="97"/>
        <v>0</v>
      </c>
      <c r="BI1117" s="198">
        <f t="shared" si="98"/>
        <v>0</v>
      </c>
      <c r="BJ1117" s="18" t="s">
        <v>8</v>
      </c>
      <c r="BK1117" s="198">
        <f t="shared" si="99"/>
        <v>0</v>
      </c>
      <c r="BL1117" s="18" t="s">
        <v>283</v>
      </c>
      <c r="BM1117" s="197" t="s">
        <v>7463</v>
      </c>
    </row>
    <row r="1118" spans="1:65" s="2" customFormat="1" ht="24">
      <c r="A1118" s="35"/>
      <c r="B1118" s="36"/>
      <c r="C1118" s="247" t="s">
        <v>2271</v>
      </c>
      <c r="D1118" s="247" t="s">
        <v>250</v>
      </c>
      <c r="E1118" s="248" t="s">
        <v>6397</v>
      </c>
      <c r="F1118" s="249" t="s">
        <v>3604</v>
      </c>
      <c r="G1118" s="250" t="s">
        <v>309</v>
      </c>
      <c r="H1118" s="251">
        <v>5</v>
      </c>
      <c r="I1118" s="252"/>
      <c r="J1118" s="251">
        <f t="shared" si="90"/>
        <v>0</v>
      </c>
      <c r="K1118" s="249" t="s">
        <v>1</v>
      </c>
      <c r="L1118" s="253"/>
      <c r="M1118" s="254" t="s">
        <v>1</v>
      </c>
      <c r="N1118" s="255" t="s">
        <v>41</v>
      </c>
      <c r="O1118" s="72"/>
      <c r="P1118" s="195">
        <f t="shared" si="91"/>
        <v>0</v>
      </c>
      <c r="Q1118" s="195">
        <v>0</v>
      </c>
      <c r="R1118" s="195">
        <f t="shared" si="92"/>
        <v>0</v>
      </c>
      <c r="S1118" s="195">
        <v>0</v>
      </c>
      <c r="T1118" s="196">
        <f t="shared" si="93"/>
        <v>0</v>
      </c>
      <c r="U1118" s="35"/>
      <c r="V1118" s="35"/>
      <c r="W1118" s="35"/>
      <c r="X1118" s="35"/>
      <c r="Y1118" s="35"/>
      <c r="Z1118" s="35"/>
      <c r="AA1118" s="35"/>
      <c r="AB1118" s="35"/>
      <c r="AC1118" s="35"/>
      <c r="AD1118" s="35"/>
      <c r="AE1118" s="35"/>
      <c r="AR1118" s="197" t="s">
        <v>373</v>
      </c>
      <c r="AT1118" s="197" t="s">
        <v>250</v>
      </c>
      <c r="AU1118" s="197" t="s">
        <v>85</v>
      </c>
      <c r="AY1118" s="18" t="s">
        <v>158</v>
      </c>
      <c r="BE1118" s="198">
        <f t="shared" si="94"/>
        <v>0</v>
      </c>
      <c r="BF1118" s="198">
        <f t="shared" si="95"/>
        <v>0</v>
      </c>
      <c r="BG1118" s="198">
        <f t="shared" si="96"/>
        <v>0</v>
      </c>
      <c r="BH1118" s="198">
        <f t="shared" si="97"/>
        <v>0</v>
      </c>
      <c r="BI1118" s="198">
        <f t="shared" si="98"/>
        <v>0</v>
      </c>
      <c r="BJ1118" s="18" t="s">
        <v>8</v>
      </c>
      <c r="BK1118" s="198">
        <f t="shared" si="99"/>
        <v>0</v>
      </c>
      <c r="BL1118" s="18" t="s">
        <v>283</v>
      </c>
      <c r="BM1118" s="197" t="s">
        <v>7464</v>
      </c>
    </row>
    <row r="1119" spans="1:65" s="2" customFormat="1" ht="24">
      <c r="A1119" s="35"/>
      <c r="B1119" s="36"/>
      <c r="C1119" s="247" t="s">
        <v>2274</v>
      </c>
      <c r="D1119" s="247" t="s">
        <v>250</v>
      </c>
      <c r="E1119" s="248" t="s">
        <v>7396</v>
      </c>
      <c r="F1119" s="249" t="s">
        <v>3498</v>
      </c>
      <c r="G1119" s="250" t="s">
        <v>309</v>
      </c>
      <c r="H1119" s="251">
        <v>4</v>
      </c>
      <c r="I1119" s="252"/>
      <c r="J1119" s="251">
        <f t="shared" si="90"/>
        <v>0</v>
      </c>
      <c r="K1119" s="249" t="s">
        <v>1</v>
      </c>
      <c r="L1119" s="253"/>
      <c r="M1119" s="254" t="s">
        <v>1</v>
      </c>
      <c r="N1119" s="255" t="s">
        <v>41</v>
      </c>
      <c r="O1119" s="72"/>
      <c r="P1119" s="195">
        <f t="shared" si="91"/>
        <v>0</v>
      </c>
      <c r="Q1119" s="195">
        <v>0</v>
      </c>
      <c r="R1119" s="195">
        <f t="shared" si="92"/>
        <v>0</v>
      </c>
      <c r="S1119" s="195">
        <v>0</v>
      </c>
      <c r="T1119" s="196">
        <f t="shared" si="93"/>
        <v>0</v>
      </c>
      <c r="U1119" s="35"/>
      <c r="V1119" s="35"/>
      <c r="W1119" s="35"/>
      <c r="X1119" s="35"/>
      <c r="Y1119" s="35"/>
      <c r="Z1119" s="35"/>
      <c r="AA1119" s="35"/>
      <c r="AB1119" s="35"/>
      <c r="AC1119" s="35"/>
      <c r="AD1119" s="35"/>
      <c r="AE1119" s="35"/>
      <c r="AR1119" s="197" t="s">
        <v>373</v>
      </c>
      <c r="AT1119" s="197" t="s">
        <v>250</v>
      </c>
      <c r="AU1119" s="197" t="s">
        <v>85</v>
      </c>
      <c r="AY1119" s="18" t="s">
        <v>158</v>
      </c>
      <c r="BE1119" s="198">
        <f t="shared" si="94"/>
        <v>0</v>
      </c>
      <c r="BF1119" s="198">
        <f t="shared" si="95"/>
        <v>0</v>
      </c>
      <c r="BG1119" s="198">
        <f t="shared" si="96"/>
        <v>0</v>
      </c>
      <c r="BH1119" s="198">
        <f t="shared" si="97"/>
        <v>0</v>
      </c>
      <c r="BI1119" s="198">
        <f t="shared" si="98"/>
        <v>0</v>
      </c>
      <c r="BJ1119" s="18" t="s">
        <v>8</v>
      </c>
      <c r="BK1119" s="198">
        <f t="shared" si="99"/>
        <v>0</v>
      </c>
      <c r="BL1119" s="18" t="s">
        <v>283</v>
      </c>
      <c r="BM1119" s="197" t="s">
        <v>7465</v>
      </c>
    </row>
    <row r="1120" spans="1:65" s="2" customFormat="1" ht="24">
      <c r="A1120" s="35"/>
      <c r="B1120" s="36"/>
      <c r="C1120" s="247" t="s">
        <v>2277</v>
      </c>
      <c r="D1120" s="247" t="s">
        <v>250</v>
      </c>
      <c r="E1120" s="248" t="s">
        <v>6297</v>
      </c>
      <c r="F1120" s="249" t="s">
        <v>3502</v>
      </c>
      <c r="G1120" s="250" t="s">
        <v>309</v>
      </c>
      <c r="H1120" s="251">
        <v>16</v>
      </c>
      <c r="I1120" s="252"/>
      <c r="J1120" s="251">
        <f t="shared" si="90"/>
        <v>0</v>
      </c>
      <c r="K1120" s="249" t="s">
        <v>1</v>
      </c>
      <c r="L1120" s="253"/>
      <c r="M1120" s="254" t="s">
        <v>1</v>
      </c>
      <c r="N1120" s="255" t="s">
        <v>41</v>
      </c>
      <c r="O1120" s="72"/>
      <c r="P1120" s="195">
        <f t="shared" si="91"/>
        <v>0</v>
      </c>
      <c r="Q1120" s="195">
        <v>0</v>
      </c>
      <c r="R1120" s="195">
        <f t="shared" si="92"/>
        <v>0</v>
      </c>
      <c r="S1120" s="195">
        <v>0</v>
      </c>
      <c r="T1120" s="196">
        <f t="shared" si="93"/>
        <v>0</v>
      </c>
      <c r="U1120" s="35"/>
      <c r="V1120" s="35"/>
      <c r="W1120" s="35"/>
      <c r="X1120" s="35"/>
      <c r="Y1120" s="35"/>
      <c r="Z1120" s="35"/>
      <c r="AA1120" s="35"/>
      <c r="AB1120" s="35"/>
      <c r="AC1120" s="35"/>
      <c r="AD1120" s="35"/>
      <c r="AE1120" s="35"/>
      <c r="AR1120" s="197" t="s">
        <v>373</v>
      </c>
      <c r="AT1120" s="197" t="s">
        <v>250</v>
      </c>
      <c r="AU1120" s="197" t="s">
        <v>85</v>
      </c>
      <c r="AY1120" s="18" t="s">
        <v>158</v>
      </c>
      <c r="BE1120" s="198">
        <f t="shared" si="94"/>
        <v>0</v>
      </c>
      <c r="BF1120" s="198">
        <f t="shared" si="95"/>
        <v>0</v>
      </c>
      <c r="BG1120" s="198">
        <f t="shared" si="96"/>
        <v>0</v>
      </c>
      <c r="BH1120" s="198">
        <f t="shared" si="97"/>
        <v>0</v>
      </c>
      <c r="BI1120" s="198">
        <f t="shared" si="98"/>
        <v>0</v>
      </c>
      <c r="BJ1120" s="18" t="s">
        <v>8</v>
      </c>
      <c r="BK1120" s="198">
        <f t="shared" si="99"/>
        <v>0</v>
      </c>
      <c r="BL1120" s="18" t="s">
        <v>283</v>
      </c>
      <c r="BM1120" s="197" t="s">
        <v>7466</v>
      </c>
    </row>
    <row r="1121" spans="1:65" s="2" customFormat="1" ht="24">
      <c r="A1121" s="35"/>
      <c r="B1121" s="36"/>
      <c r="C1121" s="247" t="s">
        <v>2280</v>
      </c>
      <c r="D1121" s="247" t="s">
        <v>250</v>
      </c>
      <c r="E1121" s="248" t="s">
        <v>6299</v>
      </c>
      <c r="F1121" s="249" t="s">
        <v>3506</v>
      </c>
      <c r="G1121" s="250" t="s">
        <v>309</v>
      </c>
      <c r="H1121" s="251">
        <v>1</v>
      </c>
      <c r="I1121" s="252"/>
      <c r="J1121" s="251">
        <f t="shared" si="90"/>
        <v>0</v>
      </c>
      <c r="K1121" s="249" t="s">
        <v>1</v>
      </c>
      <c r="L1121" s="253"/>
      <c r="M1121" s="254" t="s">
        <v>1</v>
      </c>
      <c r="N1121" s="255" t="s">
        <v>41</v>
      </c>
      <c r="O1121" s="72"/>
      <c r="P1121" s="195">
        <f t="shared" si="91"/>
        <v>0</v>
      </c>
      <c r="Q1121" s="195">
        <v>0</v>
      </c>
      <c r="R1121" s="195">
        <f t="shared" si="92"/>
        <v>0</v>
      </c>
      <c r="S1121" s="195">
        <v>0</v>
      </c>
      <c r="T1121" s="196">
        <f t="shared" si="93"/>
        <v>0</v>
      </c>
      <c r="U1121" s="35"/>
      <c r="V1121" s="35"/>
      <c r="W1121" s="35"/>
      <c r="X1121" s="35"/>
      <c r="Y1121" s="35"/>
      <c r="Z1121" s="35"/>
      <c r="AA1121" s="35"/>
      <c r="AB1121" s="35"/>
      <c r="AC1121" s="35"/>
      <c r="AD1121" s="35"/>
      <c r="AE1121" s="35"/>
      <c r="AR1121" s="197" t="s">
        <v>373</v>
      </c>
      <c r="AT1121" s="197" t="s">
        <v>250</v>
      </c>
      <c r="AU1121" s="197" t="s">
        <v>85</v>
      </c>
      <c r="AY1121" s="18" t="s">
        <v>158</v>
      </c>
      <c r="BE1121" s="198">
        <f t="shared" si="94"/>
        <v>0</v>
      </c>
      <c r="BF1121" s="198">
        <f t="shared" si="95"/>
        <v>0</v>
      </c>
      <c r="BG1121" s="198">
        <f t="shared" si="96"/>
        <v>0</v>
      </c>
      <c r="BH1121" s="198">
        <f t="shared" si="97"/>
        <v>0</v>
      </c>
      <c r="BI1121" s="198">
        <f t="shared" si="98"/>
        <v>0</v>
      </c>
      <c r="BJ1121" s="18" t="s">
        <v>8</v>
      </c>
      <c r="BK1121" s="198">
        <f t="shared" si="99"/>
        <v>0</v>
      </c>
      <c r="BL1121" s="18" t="s">
        <v>283</v>
      </c>
      <c r="BM1121" s="197" t="s">
        <v>7467</v>
      </c>
    </row>
    <row r="1122" spans="1:65" s="2" customFormat="1" ht="16.5" customHeight="1">
      <c r="A1122" s="35"/>
      <c r="B1122" s="36"/>
      <c r="C1122" s="247" t="s">
        <v>2283</v>
      </c>
      <c r="D1122" s="247" t="s">
        <v>250</v>
      </c>
      <c r="E1122" s="248" t="s">
        <v>3715</v>
      </c>
      <c r="F1122" s="249" t="s">
        <v>1738</v>
      </c>
      <c r="G1122" s="250" t="s">
        <v>1739</v>
      </c>
      <c r="H1122" s="251">
        <v>25</v>
      </c>
      <c r="I1122" s="252"/>
      <c r="J1122" s="251">
        <f t="shared" si="90"/>
        <v>0</v>
      </c>
      <c r="K1122" s="249" t="s">
        <v>1</v>
      </c>
      <c r="L1122" s="253"/>
      <c r="M1122" s="254" t="s">
        <v>1</v>
      </c>
      <c r="N1122" s="255" t="s">
        <v>41</v>
      </c>
      <c r="O1122" s="72"/>
      <c r="P1122" s="195">
        <f t="shared" si="91"/>
        <v>0</v>
      </c>
      <c r="Q1122" s="195">
        <v>0</v>
      </c>
      <c r="R1122" s="195">
        <f t="shared" si="92"/>
        <v>0</v>
      </c>
      <c r="S1122" s="195">
        <v>0</v>
      </c>
      <c r="T1122" s="196">
        <f t="shared" si="93"/>
        <v>0</v>
      </c>
      <c r="U1122" s="35"/>
      <c r="V1122" s="35"/>
      <c r="W1122" s="35"/>
      <c r="X1122" s="35"/>
      <c r="Y1122" s="35"/>
      <c r="Z1122" s="35"/>
      <c r="AA1122" s="35"/>
      <c r="AB1122" s="35"/>
      <c r="AC1122" s="35"/>
      <c r="AD1122" s="35"/>
      <c r="AE1122" s="35"/>
      <c r="AR1122" s="197" t="s">
        <v>373</v>
      </c>
      <c r="AT1122" s="197" t="s">
        <v>250</v>
      </c>
      <c r="AU1122" s="197" t="s">
        <v>85</v>
      </c>
      <c r="AY1122" s="18" t="s">
        <v>158</v>
      </c>
      <c r="BE1122" s="198">
        <f t="shared" si="94"/>
        <v>0</v>
      </c>
      <c r="BF1122" s="198">
        <f t="shared" si="95"/>
        <v>0</v>
      </c>
      <c r="BG1122" s="198">
        <f t="shared" si="96"/>
        <v>0</v>
      </c>
      <c r="BH1122" s="198">
        <f t="shared" si="97"/>
        <v>0</v>
      </c>
      <c r="BI1122" s="198">
        <f t="shared" si="98"/>
        <v>0</v>
      </c>
      <c r="BJ1122" s="18" t="s">
        <v>8</v>
      </c>
      <c r="BK1122" s="198">
        <f t="shared" si="99"/>
        <v>0</v>
      </c>
      <c r="BL1122" s="18" t="s">
        <v>283</v>
      </c>
      <c r="BM1122" s="197" t="s">
        <v>7468</v>
      </c>
    </row>
    <row r="1123" spans="1:65" s="2" customFormat="1" ht="24">
      <c r="A1123" s="35"/>
      <c r="B1123" s="36"/>
      <c r="C1123" s="247" t="s">
        <v>2286</v>
      </c>
      <c r="D1123" s="247" t="s">
        <v>250</v>
      </c>
      <c r="E1123" s="248" t="s">
        <v>3275</v>
      </c>
      <c r="F1123" s="249" t="s">
        <v>3126</v>
      </c>
      <c r="G1123" s="250" t="s">
        <v>163</v>
      </c>
      <c r="H1123" s="251">
        <v>6</v>
      </c>
      <c r="I1123" s="252"/>
      <c r="J1123" s="251">
        <f t="shared" si="90"/>
        <v>0</v>
      </c>
      <c r="K1123" s="249" t="s">
        <v>1</v>
      </c>
      <c r="L1123" s="253"/>
      <c r="M1123" s="254" t="s">
        <v>1</v>
      </c>
      <c r="N1123" s="255" t="s">
        <v>41</v>
      </c>
      <c r="O1123" s="72"/>
      <c r="P1123" s="195">
        <f t="shared" si="91"/>
        <v>0</v>
      </c>
      <c r="Q1123" s="195">
        <v>0</v>
      </c>
      <c r="R1123" s="195">
        <f t="shared" si="92"/>
        <v>0</v>
      </c>
      <c r="S1123" s="195">
        <v>0</v>
      </c>
      <c r="T1123" s="196">
        <f t="shared" si="93"/>
        <v>0</v>
      </c>
      <c r="U1123" s="35"/>
      <c r="V1123" s="35"/>
      <c r="W1123" s="35"/>
      <c r="X1123" s="35"/>
      <c r="Y1123" s="35"/>
      <c r="Z1123" s="35"/>
      <c r="AA1123" s="35"/>
      <c r="AB1123" s="35"/>
      <c r="AC1123" s="35"/>
      <c r="AD1123" s="35"/>
      <c r="AE1123" s="35"/>
      <c r="AR1123" s="197" t="s">
        <v>373</v>
      </c>
      <c r="AT1123" s="197" t="s">
        <v>250</v>
      </c>
      <c r="AU1123" s="197" t="s">
        <v>85</v>
      </c>
      <c r="AY1123" s="18" t="s">
        <v>158</v>
      </c>
      <c r="BE1123" s="198">
        <f t="shared" si="94"/>
        <v>0</v>
      </c>
      <c r="BF1123" s="198">
        <f t="shared" si="95"/>
        <v>0</v>
      </c>
      <c r="BG1123" s="198">
        <f t="shared" si="96"/>
        <v>0</v>
      </c>
      <c r="BH1123" s="198">
        <f t="shared" si="97"/>
        <v>0</v>
      </c>
      <c r="BI1123" s="198">
        <f t="shared" si="98"/>
        <v>0</v>
      </c>
      <c r="BJ1123" s="18" t="s">
        <v>8</v>
      </c>
      <c r="BK1123" s="198">
        <f t="shared" si="99"/>
        <v>0</v>
      </c>
      <c r="BL1123" s="18" t="s">
        <v>283</v>
      </c>
      <c r="BM1123" s="197" t="s">
        <v>7469</v>
      </c>
    </row>
    <row r="1124" spans="1:65" s="2" customFormat="1" ht="16.5" customHeight="1">
      <c r="A1124" s="35"/>
      <c r="B1124" s="36"/>
      <c r="C1124" s="247" t="s">
        <v>2289</v>
      </c>
      <c r="D1124" s="247" t="s">
        <v>250</v>
      </c>
      <c r="E1124" s="248" t="s">
        <v>6406</v>
      </c>
      <c r="F1124" s="249" t="s">
        <v>3134</v>
      </c>
      <c r="G1124" s="250" t="s">
        <v>498</v>
      </c>
      <c r="H1124" s="251">
        <v>1</v>
      </c>
      <c r="I1124" s="252"/>
      <c r="J1124" s="251">
        <f t="shared" si="90"/>
        <v>0</v>
      </c>
      <c r="K1124" s="249" t="s">
        <v>1</v>
      </c>
      <c r="L1124" s="253"/>
      <c r="M1124" s="254" t="s">
        <v>1</v>
      </c>
      <c r="N1124" s="255" t="s">
        <v>41</v>
      </c>
      <c r="O1124" s="72"/>
      <c r="P1124" s="195">
        <f t="shared" si="91"/>
        <v>0</v>
      </c>
      <c r="Q1124" s="195">
        <v>0</v>
      </c>
      <c r="R1124" s="195">
        <f t="shared" si="92"/>
        <v>0</v>
      </c>
      <c r="S1124" s="195">
        <v>0</v>
      </c>
      <c r="T1124" s="196">
        <f t="shared" si="93"/>
        <v>0</v>
      </c>
      <c r="U1124" s="35"/>
      <c r="V1124" s="35"/>
      <c r="W1124" s="35"/>
      <c r="X1124" s="35"/>
      <c r="Y1124" s="35"/>
      <c r="Z1124" s="35"/>
      <c r="AA1124" s="35"/>
      <c r="AB1124" s="35"/>
      <c r="AC1124" s="35"/>
      <c r="AD1124" s="35"/>
      <c r="AE1124" s="35"/>
      <c r="AR1124" s="197" t="s">
        <v>373</v>
      </c>
      <c r="AT1124" s="197" t="s">
        <v>250</v>
      </c>
      <c r="AU1124" s="197" t="s">
        <v>85</v>
      </c>
      <c r="AY1124" s="18" t="s">
        <v>158</v>
      </c>
      <c r="BE1124" s="198">
        <f t="shared" si="94"/>
        <v>0</v>
      </c>
      <c r="BF1124" s="198">
        <f t="shared" si="95"/>
        <v>0</v>
      </c>
      <c r="BG1124" s="198">
        <f t="shared" si="96"/>
        <v>0</v>
      </c>
      <c r="BH1124" s="198">
        <f t="shared" si="97"/>
        <v>0</v>
      </c>
      <c r="BI1124" s="198">
        <f t="shared" si="98"/>
        <v>0</v>
      </c>
      <c r="BJ1124" s="18" t="s">
        <v>8</v>
      </c>
      <c r="BK1124" s="198">
        <f t="shared" si="99"/>
        <v>0</v>
      </c>
      <c r="BL1124" s="18" t="s">
        <v>283</v>
      </c>
      <c r="BM1124" s="197" t="s">
        <v>7470</v>
      </c>
    </row>
    <row r="1125" spans="1:65" s="2" customFormat="1" ht="16.5" customHeight="1">
      <c r="A1125" s="35"/>
      <c r="B1125" s="36"/>
      <c r="C1125" s="247" t="s">
        <v>2293</v>
      </c>
      <c r="D1125" s="247" t="s">
        <v>250</v>
      </c>
      <c r="E1125" s="248" t="s">
        <v>6404</v>
      </c>
      <c r="F1125" s="249" t="s">
        <v>6155</v>
      </c>
      <c r="G1125" s="250" t="s">
        <v>1718</v>
      </c>
      <c r="H1125" s="251">
        <v>4</v>
      </c>
      <c r="I1125" s="252"/>
      <c r="J1125" s="251">
        <f t="shared" si="90"/>
        <v>0</v>
      </c>
      <c r="K1125" s="249" t="s">
        <v>1</v>
      </c>
      <c r="L1125" s="253"/>
      <c r="M1125" s="254" t="s">
        <v>1</v>
      </c>
      <c r="N1125" s="255" t="s">
        <v>41</v>
      </c>
      <c r="O1125" s="72"/>
      <c r="P1125" s="195">
        <f t="shared" si="91"/>
        <v>0</v>
      </c>
      <c r="Q1125" s="195">
        <v>0</v>
      </c>
      <c r="R1125" s="195">
        <f t="shared" si="92"/>
        <v>0</v>
      </c>
      <c r="S1125" s="195">
        <v>0</v>
      </c>
      <c r="T1125" s="196">
        <f t="shared" si="93"/>
        <v>0</v>
      </c>
      <c r="U1125" s="35"/>
      <c r="V1125" s="35"/>
      <c r="W1125" s="35"/>
      <c r="X1125" s="35"/>
      <c r="Y1125" s="35"/>
      <c r="Z1125" s="35"/>
      <c r="AA1125" s="35"/>
      <c r="AB1125" s="35"/>
      <c r="AC1125" s="35"/>
      <c r="AD1125" s="35"/>
      <c r="AE1125" s="35"/>
      <c r="AR1125" s="197" t="s">
        <v>373</v>
      </c>
      <c r="AT1125" s="197" t="s">
        <v>250</v>
      </c>
      <c r="AU1125" s="197" t="s">
        <v>85</v>
      </c>
      <c r="AY1125" s="18" t="s">
        <v>158</v>
      </c>
      <c r="BE1125" s="198">
        <f t="shared" si="94"/>
        <v>0</v>
      </c>
      <c r="BF1125" s="198">
        <f t="shared" si="95"/>
        <v>0</v>
      </c>
      <c r="BG1125" s="198">
        <f t="shared" si="96"/>
        <v>0</v>
      </c>
      <c r="BH1125" s="198">
        <f t="shared" si="97"/>
        <v>0</v>
      </c>
      <c r="BI1125" s="198">
        <f t="shared" si="98"/>
        <v>0</v>
      </c>
      <c r="BJ1125" s="18" t="s">
        <v>8</v>
      </c>
      <c r="BK1125" s="198">
        <f t="shared" si="99"/>
        <v>0</v>
      </c>
      <c r="BL1125" s="18" t="s">
        <v>283</v>
      </c>
      <c r="BM1125" s="197" t="s">
        <v>7471</v>
      </c>
    </row>
    <row r="1126" spans="1:65" s="2" customFormat="1" ht="16.5" customHeight="1">
      <c r="A1126" s="35"/>
      <c r="B1126" s="36"/>
      <c r="C1126" s="247" t="s">
        <v>2297</v>
      </c>
      <c r="D1126" s="247" t="s">
        <v>250</v>
      </c>
      <c r="E1126" s="248" t="s">
        <v>4425</v>
      </c>
      <c r="F1126" s="249" t="s">
        <v>1743</v>
      </c>
      <c r="G1126" s="250" t="s">
        <v>498</v>
      </c>
      <c r="H1126" s="251">
        <v>1</v>
      </c>
      <c r="I1126" s="252"/>
      <c r="J1126" s="251">
        <f t="shared" si="90"/>
        <v>0</v>
      </c>
      <c r="K1126" s="249" t="s">
        <v>1</v>
      </c>
      <c r="L1126" s="253"/>
      <c r="M1126" s="254" t="s">
        <v>1</v>
      </c>
      <c r="N1126" s="255" t="s">
        <v>41</v>
      </c>
      <c r="O1126" s="72"/>
      <c r="P1126" s="195">
        <f t="shared" si="91"/>
        <v>0</v>
      </c>
      <c r="Q1126" s="195">
        <v>0</v>
      </c>
      <c r="R1126" s="195">
        <f t="shared" si="92"/>
        <v>0</v>
      </c>
      <c r="S1126" s="195">
        <v>0</v>
      </c>
      <c r="T1126" s="196">
        <f t="shared" si="93"/>
        <v>0</v>
      </c>
      <c r="U1126" s="35"/>
      <c r="V1126" s="35"/>
      <c r="W1126" s="35"/>
      <c r="X1126" s="35"/>
      <c r="Y1126" s="35"/>
      <c r="Z1126" s="35"/>
      <c r="AA1126" s="35"/>
      <c r="AB1126" s="35"/>
      <c r="AC1126" s="35"/>
      <c r="AD1126" s="35"/>
      <c r="AE1126" s="35"/>
      <c r="AR1126" s="197" t="s">
        <v>373</v>
      </c>
      <c r="AT1126" s="197" t="s">
        <v>250</v>
      </c>
      <c r="AU1126" s="197" t="s">
        <v>85</v>
      </c>
      <c r="AY1126" s="18" t="s">
        <v>158</v>
      </c>
      <c r="BE1126" s="198">
        <f t="shared" si="94"/>
        <v>0</v>
      </c>
      <c r="BF1126" s="198">
        <f t="shared" si="95"/>
        <v>0</v>
      </c>
      <c r="BG1126" s="198">
        <f t="shared" si="96"/>
        <v>0</v>
      </c>
      <c r="BH1126" s="198">
        <f t="shared" si="97"/>
        <v>0</v>
      </c>
      <c r="BI1126" s="198">
        <f t="shared" si="98"/>
        <v>0</v>
      </c>
      <c r="BJ1126" s="18" t="s">
        <v>8</v>
      </c>
      <c r="BK1126" s="198">
        <f t="shared" si="99"/>
        <v>0</v>
      </c>
      <c r="BL1126" s="18" t="s">
        <v>283</v>
      </c>
      <c r="BM1126" s="197" t="s">
        <v>7472</v>
      </c>
    </row>
    <row r="1127" spans="1:65" s="2" customFormat="1" ht="16.5" customHeight="1">
      <c r="A1127" s="35"/>
      <c r="B1127" s="36"/>
      <c r="C1127" s="247" t="s">
        <v>2300</v>
      </c>
      <c r="D1127" s="247" t="s">
        <v>250</v>
      </c>
      <c r="E1127" s="248" t="s">
        <v>4428</v>
      </c>
      <c r="F1127" s="249" t="s">
        <v>1752</v>
      </c>
      <c r="G1127" s="250" t="s">
        <v>498</v>
      </c>
      <c r="H1127" s="251">
        <v>1</v>
      </c>
      <c r="I1127" s="252"/>
      <c r="J1127" s="251">
        <f t="shared" si="90"/>
        <v>0</v>
      </c>
      <c r="K1127" s="249" t="s">
        <v>1</v>
      </c>
      <c r="L1127" s="253"/>
      <c r="M1127" s="254" t="s">
        <v>1</v>
      </c>
      <c r="N1127" s="255" t="s">
        <v>41</v>
      </c>
      <c r="O1127" s="72"/>
      <c r="P1127" s="195">
        <f t="shared" si="91"/>
        <v>0</v>
      </c>
      <c r="Q1127" s="195">
        <v>0</v>
      </c>
      <c r="R1127" s="195">
        <f t="shared" si="92"/>
        <v>0</v>
      </c>
      <c r="S1127" s="195">
        <v>0</v>
      </c>
      <c r="T1127" s="196">
        <f t="shared" si="93"/>
        <v>0</v>
      </c>
      <c r="U1127" s="35"/>
      <c r="V1127" s="35"/>
      <c r="W1127" s="35"/>
      <c r="X1127" s="35"/>
      <c r="Y1127" s="35"/>
      <c r="Z1127" s="35"/>
      <c r="AA1127" s="35"/>
      <c r="AB1127" s="35"/>
      <c r="AC1127" s="35"/>
      <c r="AD1127" s="35"/>
      <c r="AE1127" s="35"/>
      <c r="AR1127" s="197" t="s">
        <v>373</v>
      </c>
      <c r="AT1127" s="197" t="s">
        <v>250</v>
      </c>
      <c r="AU1127" s="197" t="s">
        <v>85</v>
      </c>
      <c r="AY1127" s="18" t="s">
        <v>158</v>
      </c>
      <c r="BE1127" s="198">
        <f t="shared" si="94"/>
        <v>0</v>
      </c>
      <c r="BF1127" s="198">
        <f t="shared" si="95"/>
        <v>0</v>
      </c>
      <c r="BG1127" s="198">
        <f t="shared" si="96"/>
        <v>0</v>
      </c>
      <c r="BH1127" s="198">
        <f t="shared" si="97"/>
        <v>0</v>
      </c>
      <c r="BI1127" s="198">
        <f t="shared" si="98"/>
        <v>0</v>
      </c>
      <c r="BJ1127" s="18" t="s">
        <v>8</v>
      </c>
      <c r="BK1127" s="198">
        <f t="shared" si="99"/>
        <v>0</v>
      </c>
      <c r="BL1127" s="18" t="s">
        <v>283</v>
      </c>
      <c r="BM1127" s="197" t="s">
        <v>7473</v>
      </c>
    </row>
    <row r="1128" spans="1:65" s="2" customFormat="1" ht="16.5" customHeight="1">
      <c r="A1128" s="35"/>
      <c r="B1128" s="36"/>
      <c r="C1128" s="247" t="s">
        <v>2303</v>
      </c>
      <c r="D1128" s="247" t="s">
        <v>250</v>
      </c>
      <c r="E1128" s="248" t="s">
        <v>3625</v>
      </c>
      <c r="F1128" s="249" t="s">
        <v>3140</v>
      </c>
      <c r="G1128" s="250" t="s">
        <v>498</v>
      </c>
      <c r="H1128" s="251">
        <v>1</v>
      </c>
      <c r="I1128" s="252"/>
      <c r="J1128" s="251">
        <f t="shared" si="90"/>
        <v>0</v>
      </c>
      <c r="K1128" s="249" t="s">
        <v>1</v>
      </c>
      <c r="L1128" s="253"/>
      <c r="M1128" s="254" t="s">
        <v>1</v>
      </c>
      <c r="N1128" s="255" t="s">
        <v>41</v>
      </c>
      <c r="O1128" s="72"/>
      <c r="P1128" s="195">
        <f t="shared" si="91"/>
        <v>0</v>
      </c>
      <c r="Q1128" s="195">
        <v>0</v>
      </c>
      <c r="R1128" s="195">
        <f t="shared" si="92"/>
        <v>0</v>
      </c>
      <c r="S1128" s="195">
        <v>0</v>
      </c>
      <c r="T1128" s="196">
        <f t="shared" si="93"/>
        <v>0</v>
      </c>
      <c r="U1128" s="35"/>
      <c r="V1128" s="35"/>
      <c r="W1128" s="35"/>
      <c r="X1128" s="35"/>
      <c r="Y1128" s="35"/>
      <c r="Z1128" s="35"/>
      <c r="AA1128" s="35"/>
      <c r="AB1128" s="35"/>
      <c r="AC1128" s="35"/>
      <c r="AD1128" s="35"/>
      <c r="AE1128" s="35"/>
      <c r="AR1128" s="197" t="s">
        <v>373</v>
      </c>
      <c r="AT1128" s="197" t="s">
        <v>250</v>
      </c>
      <c r="AU1128" s="197" t="s">
        <v>85</v>
      </c>
      <c r="AY1128" s="18" t="s">
        <v>158</v>
      </c>
      <c r="BE1128" s="198">
        <f t="shared" si="94"/>
        <v>0</v>
      </c>
      <c r="BF1128" s="198">
        <f t="shared" si="95"/>
        <v>0</v>
      </c>
      <c r="BG1128" s="198">
        <f t="shared" si="96"/>
        <v>0</v>
      </c>
      <c r="BH1128" s="198">
        <f t="shared" si="97"/>
        <v>0</v>
      </c>
      <c r="BI1128" s="198">
        <f t="shared" si="98"/>
        <v>0</v>
      </c>
      <c r="BJ1128" s="18" t="s">
        <v>8</v>
      </c>
      <c r="BK1128" s="198">
        <f t="shared" si="99"/>
        <v>0</v>
      </c>
      <c r="BL1128" s="18" t="s">
        <v>283</v>
      </c>
      <c r="BM1128" s="197" t="s">
        <v>7474</v>
      </c>
    </row>
    <row r="1129" spans="1:65" s="2" customFormat="1" ht="16.5" customHeight="1">
      <c r="A1129" s="35"/>
      <c r="B1129" s="36"/>
      <c r="C1129" s="247" t="s">
        <v>2306</v>
      </c>
      <c r="D1129" s="247" t="s">
        <v>250</v>
      </c>
      <c r="E1129" s="248" t="s">
        <v>3628</v>
      </c>
      <c r="F1129" s="249" t="s">
        <v>1726</v>
      </c>
      <c r="G1129" s="250" t="s">
        <v>1739</v>
      </c>
      <c r="H1129" s="251">
        <v>20</v>
      </c>
      <c r="I1129" s="252"/>
      <c r="J1129" s="251">
        <f t="shared" si="90"/>
        <v>0</v>
      </c>
      <c r="K1129" s="249" t="s">
        <v>1</v>
      </c>
      <c r="L1129" s="253"/>
      <c r="M1129" s="254" t="s">
        <v>1</v>
      </c>
      <c r="N1129" s="255" t="s">
        <v>41</v>
      </c>
      <c r="O1129" s="72"/>
      <c r="P1129" s="195">
        <f t="shared" si="91"/>
        <v>0</v>
      </c>
      <c r="Q1129" s="195">
        <v>0</v>
      </c>
      <c r="R1129" s="195">
        <f t="shared" si="92"/>
        <v>0</v>
      </c>
      <c r="S1129" s="195">
        <v>0</v>
      </c>
      <c r="T1129" s="196">
        <f t="shared" si="93"/>
        <v>0</v>
      </c>
      <c r="U1129" s="35"/>
      <c r="V1129" s="35"/>
      <c r="W1129" s="35"/>
      <c r="X1129" s="35"/>
      <c r="Y1129" s="35"/>
      <c r="Z1129" s="35"/>
      <c r="AA1129" s="35"/>
      <c r="AB1129" s="35"/>
      <c r="AC1129" s="35"/>
      <c r="AD1129" s="35"/>
      <c r="AE1129" s="35"/>
      <c r="AR1129" s="197" t="s">
        <v>373</v>
      </c>
      <c r="AT1129" s="197" t="s">
        <v>250</v>
      </c>
      <c r="AU1129" s="197" t="s">
        <v>85</v>
      </c>
      <c r="AY1129" s="18" t="s">
        <v>158</v>
      </c>
      <c r="BE1129" s="198">
        <f t="shared" si="94"/>
        <v>0</v>
      </c>
      <c r="BF1129" s="198">
        <f t="shared" si="95"/>
        <v>0</v>
      </c>
      <c r="BG1129" s="198">
        <f t="shared" si="96"/>
        <v>0</v>
      </c>
      <c r="BH1129" s="198">
        <f t="shared" si="97"/>
        <v>0</v>
      </c>
      <c r="BI1129" s="198">
        <f t="shared" si="98"/>
        <v>0</v>
      </c>
      <c r="BJ1129" s="18" t="s">
        <v>8</v>
      </c>
      <c r="BK1129" s="198">
        <f t="shared" si="99"/>
        <v>0</v>
      </c>
      <c r="BL1129" s="18" t="s">
        <v>283</v>
      </c>
      <c r="BM1129" s="197" t="s">
        <v>7475</v>
      </c>
    </row>
    <row r="1130" spans="1:65" s="2" customFormat="1" ht="16.5" customHeight="1">
      <c r="A1130" s="35"/>
      <c r="B1130" s="36"/>
      <c r="C1130" s="247" t="s">
        <v>2310</v>
      </c>
      <c r="D1130" s="247" t="s">
        <v>250</v>
      </c>
      <c r="E1130" s="248" t="s">
        <v>3631</v>
      </c>
      <c r="F1130" s="249" t="s">
        <v>1730</v>
      </c>
      <c r="G1130" s="250" t="s">
        <v>498</v>
      </c>
      <c r="H1130" s="251">
        <v>1</v>
      </c>
      <c r="I1130" s="252"/>
      <c r="J1130" s="251">
        <f t="shared" si="90"/>
        <v>0</v>
      </c>
      <c r="K1130" s="249" t="s">
        <v>1</v>
      </c>
      <c r="L1130" s="253"/>
      <c r="M1130" s="254" t="s">
        <v>1</v>
      </c>
      <c r="N1130" s="255" t="s">
        <v>41</v>
      </c>
      <c r="O1130" s="72"/>
      <c r="P1130" s="195">
        <f t="shared" si="91"/>
        <v>0</v>
      </c>
      <c r="Q1130" s="195">
        <v>0</v>
      </c>
      <c r="R1130" s="195">
        <f t="shared" si="92"/>
        <v>0</v>
      </c>
      <c r="S1130" s="195">
        <v>0</v>
      </c>
      <c r="T1130" s="196">
        <f t="shared" si="93"/>
        <v>0</v>
      </c>
      <c r="U1130" s="35"/>
      <c r="V1130" s="35"/>
      <c r="W1130" s="35"/>
      <c r="X1130" s="35"/>
      <c r="Y1130" s="35"/>
      <c r="Z1130" s="35"/>
      <c r="AA1130" s="35"/>
      <c r="AB1130" s="35"/>
      <c r="AC1130" s="35"/>
      <c r="AD1130" s="35"/>
      <c r="AE1130" s="35"/>
      <c r="AR1130" s="197" t="s">
        <v>373</v>
      </c>
      <c r="AT1130" s="197" t="s">
        <v>250</v>
      </c>
      <c r="AU1130" s="197" t="s">
        <v>85</v>
      </c>
      <c r="AY1130" s="18" t="s">
        <v>158</v>
      </c>
      <c r="BE1130" s="198">
        <f t="shared" si="94"/>
        <v>0</v>
      </c>
      <c r="BF1130" s="198">
        <f t="shared" si="95"/>
        <v>0</v>
      </c>
      <c r="BG1130" s="198">
        <f t="shared" si="96"/>
        <v>0</v>
      </c>
      <c r="BH1130" s="198">
        <f t="shared" si="97"/>
        <v>0</v>
      </c>
      <c r="BI1130" s="198">
        <f t="shared" si="98"/>
        <v>0</v>
      </c>
      <c r="BJ1130" s="18" t="s">
        <v>8</v>
      </c>
      <c r="BK1130" s="198">
        <f t="shared" si="99"/>
        <v>0</v>
      </c>
      <c r="BL1130" s="18" t="s">
        <v>283</v>
      </c>
      <c r="BM1130" s="197" t="s">
        <v>7476</v>
      </c>
    </row>
    <row r="1131" spans="1:65" s="2" customFormat="1" ht="16.5" customHeight="1">
      <c r="A1131" s="35"/>
      <c r="B1131" s="36"/>
      <c r="C1131" s="247" t="s">
        <v>2314</v>
      </c>
      <c r="D1131" s="247" t="s">
        <v>250</v>
      </c>
      <c r="E1131" s="248" t="s">
        <v>6413</v>
      </c>
      <c r="F1131" s="249" t="s">
        <v>3149</v>
      </c>
      <c r="G1131" s="250" t="s">
        <v>498</v>
      </c>
      <c r="H1131" s="251">
        <v>1</v>
      </c>
      <c r="I1131" s="252"/>
      <c r="J1131" s="251">
        <f t="shared" si="90"/>
        <v>0</v>
      </c>
      <c r="K1131" s="249" t="s">
        <v>1</v>
      </c>
      <c r="L1131" s="253"/>
      <c r="M1131" s="254" t="s">
        <v>1</v>
      </c>
      <c r="N1131" s="255" t="s">
        <v>41</v>
      </c>
      <c r="O1131" s="72"/>
      <c r="P1131" s="195">
        <f t="shared" si="91"/>
        <v>0</v>
      </c>
      <c r="Q1131" s="195">
        <v>0</v>
      </c>
      <c r="R1131" s="195">
        <f t="shared" si="92"/>
        <v>0</v>
      </c>
      <c r="S1131" s="195">
        <v>0</v>
      </c>
      <c r="T1131" s="196">
        <f t="shared" si="93"/>
        <v>0</v>
      </c>
      <c r="U1131" s="35"/>
      <c r="V1131" s="35"/>
      <c r="W1131" s="35"/>
      <c r="X1131" s="35"/>
      <c r="Y1131" s="35"/>
      <c r="Z1131" s="35"/>
      <c r="AA1131" s="35"/>
      <c r="AB1131" s="35"/>
      <c r="AC1131" s="35"/>
      <c r="AD1131" s="35"/>
      <c r="AE1131" s="35"/>
      <c r="AR1131" s="197" t="s">
        <v>373</v>
      </c>
      <c r="AT1131" s="197" t="s">
        <v>250</v>
      </c>
      <c r="AU1131" s="197" t="s">
        <v>85</v>
      </c>
      <c r="AY1131" s="18" t="s">
        <v>158</v>
      </c>
      <c r="BE1131" s="198">
        <f t="shared" si="94"/>
        <v>0</v>
      </c>
      <c r="BF1131" s="198">
        <f t="shared" si="95"/>
        <v>0</v>
      </c>
      <c r="BG1131" s="198">
        <f t="shared" si="96"/>
        <v>0</v>
      </c>
      <c r="BH1131" s="198">
        <f t="shared" si="97"/>
        <v>0</v>
      </c>
      <c r="BI1131" s="198">
        <f t="shared" si="98"/>
        <v>0</v>
      </c>
      <c r="BJ1131" s="18" t="s">
        <v>8</v>
      </c>
      <c r="BK1131" s="198">
        <f t="shared" si="99"/>
        <v>0</v>
      </c>
      <c r="BL1131" s="18" t="s">
        <v>283</v>
      </c>
      <c r="BM1131" s="197" t="s">
        <v>7477</v>
      </c>
    </row>
    <row r="1132" spans="1:65" s="2" customFormat="1" ht="33" customHeight="1">
      <c r="A1132" s="35"/>
      <c r="B1132" s="36"/>
      <c r="C1132" s="247" t="s">
        <v>2317</v>
      </c>
      <c r="D1132" s="247" t="s">
        <v>250</v>
      </c>
      <c r="E1132" s="248" t="s">
        <v>6189</v>
      </c>
      <c r="F1132" s="249" t="s">
        <v>3308</v>
      </c>
      <c r="G1132" s="250" t="s">
        <v>498</v>
      </c>
      <c r="H1132" s="251">
        <v>2</v>
      </c>
      <c r="I1132" s="252"/>
      <c r="J1132" s="251">
        <f t="shared" si="90"/>
        <v>0</v>
      </c>
      <c r="K1132" s="249" t="s">
        <v>1</v>
      </c>
      <c r="L1132" s="253"/>
      <c r="M1132" s="254" t="s">
        <v>1</v>
      </c>
      <c r="N1132" s="255" t="s">
        <v>41</v>
      </c>
      <c r="O1132" s="72"/>
      <c r="P1132" s="195">
        <f t="shared" si="91"/>
        <v>0</v>
      </c>
      <c r="Q1132" s="195">
        <v>0</v>
      </c>
      <c r="R1132" s="195">
        <f t="shared" si="92"/>
        <v>0</v>
      </c>
      <c r="S1132" s="195">
        <v>0</v>
      </c>
      <c r="T1132" s="196">
        <f t="shared" si="93"/>
        <v>0</v>
      </c>
      <c r="U1132" s="35"/>
      <c r="V1132" s="35"/>
      <c r="W1132" s="35"/>
      <c r="X1132" s="35"/>
      <c r="Y1132" s="35"/>
      <c r="Z1132" s="35"/>
      <c r="AA1132" s="35"/>
      <c r="AB1132" s="35"/>
      <c r="AC1132" s="35"/>
      <c r="AD1132" s="35"/>
      <c r="AE1132" s="35"/>
      <c r="AR1132" s="197" t="s">
        <v>373</v>
      </c>
      <c r="AT1132" s="197" t="s">
        <v>250</v>
      </c>
      <c r="AU1132" s="197" t="s">
        <v>85</v>
      </c>
      <c r="AY1132" s="18" t="s">
        <v>158</v>
      </c>
      <c r="BE1132" s="198">
        <f t="shared" si="94"/>
        <v>0</v>
      </c>
      <c r="BF1132" s="198">
        <f t="shared" si="95"/>
        <v>0</v>
      </c>
      <c r="BG1132" s="198">
        <f t="shared" si="96"/>
        <v>0</v>
      </c>
      <c r="BH1132" s="198">
        <f t="shared" si="97"/>
        <v>0</v>
      </c>
      <c r="BI1132" s="198">
        <f t="shared" si="98"/>
        <v>0</v>
      </c>
      <c r="BJ1132" s="18" t="s">
        <v>8</v>
      </c>
      <c r="BK1132" s="198">
        <f t="shared" si="99"/>
        <v>0</v>
      </c>
      <c r="BL1132" s="18" t="s">
        <v>283</v>
      </c>
      <c r="BM1132" s="197" t="s">
        <v>7478</v>
      </c>
    </row>
    <row r="1133" spans="1:65" s="2" customFormat="1" ht="33" customHeight="1">
      <c r="A1133" s="35"/>
      <c r="B1133" s="36"/>
      <c r="C1133" s="247" t="s">
        <v>2320</v>
      </c>
      <c r="D1133" s="247" t="s">
        <v>250</v>
      </c>
      <c r="E1133" s="248" t="s">
        <v>6191</v>
      </c>
      <c r="F1133" s="249" t="s">
        <v>3312</v>
      </c>
      <c r="G1133" s="250" t="s">
        <v>498</v>
      </c>
      <c r="H1133" s="251">
        <v>2</v>
      </c>
      <c r="I1133" s="252"/>
      <c r="J1133" s="251">
        <f t="shared" si="90"/>
        <v>0</v>
      </c>
      <c r="K1133" s="249" t="s">
        <v>1</v>
      </c>
      <c r="L1133" s="253"/>
      <c r="M1133" s="254" t="s">
        <v>1</v>
      </c>
      <c r="N1133" s="255" t="s">
        <v>41</v>
      </c>
      <c r="O1133" s="72"/>
      <c r="P1133" s="195">
        <f t="shared" si="91"/>
        <v>0</v>
      </c>
      <c r="Q1133" s="195">
        <v>0</v>
      </c>
      <c r="R1133" s="195">
        <f t="shared" si="92"/>
        <v>0</v>
      </c>
      <c r="S1133" s="195">
        <v>0</v>
      </c>
      <c r="T1133" s="196">
        <f t="shared" si="93"/>
        <v>0</v>
      </c>
      <c r="U1133" s="35"/>
      <c r="V1133" s="35"/>
      <c r="W1133" s="35"/>
      <c r="X1133" s="35"/>
      <c r="Y1133" s="35"/>
      <c r="Z1133" s="35"/>
      <c r="AA1133" s="35"/>
      <c r="AB1133" s="35"/>
      <c r="AC1133" s="35"/>
      <c r="AD1133" s="35"/>
      <c r="AE1133" s="35"/>
      <c r="AR1133" s="197" t="s">
        <v>373</v>
      </c>
      <c r="AT1133" s="197" t="s">
        <v>250</v>
      </c>
      <c r="AU1133" s="197" t="s">
        <v>85</v>
      </c>
      <c r="AY1133" s="18" t="s">
        <v>158</v>
      </c>
      <c r="BE1133" s="198">
        <f t="shared" si="94"/>
        <v>0</v>
      </c>
      <c r="BF1133" s="198">
        <f t="shared" si="95"/>
        <v>0</v>
      </c>
      <c r="BG1133" s="198">
        <f t="shared" si="96"/>
        <v>0</v>
      </c>
      <c r="BH1133" s="198">
        <f t="shared" si="97"/>
        <v>0</v>
      </c>
      <c r="BI1133" s="198">
        <f t="shared" si="98"/>
        <v>0</v>
      </c>
      <c r="BJ1133" s="18" t="s">
        <v>8</v>
      </c>
      <c r="BK1133" s="198">
        <f t="shared" si="99"/>
        <v>0</v>
      </c>
      <c r="BL1133" s="18" t="s">
        <v>283</v>
      </c>
      <c r="BM1133" s="197" t="s">
        <v>7479</v>
      </c>
    </row>
    <row r="1134" spans="1:65" s="2" customFormat="1" ht="33" customHeight="1">
      <c r="A1134" s="35"/>
      <c r="B1134" s="36"/>
      <c r="C1134" s="247" t="s">
        <v>2323</v>
      </c>
      <c r="D1134" s="247" t="s">
        <v>250</v>
      </c>
      <c r="E1134" s="248" t="s">
        <v>6193</v>
      </c>
      <c r="F1134" s="249" t="s">
        <v>3316</v>
      </c>
      <c r="G1134" s="250" t="s">
        <v>498</v>
      </c>
      <c r="H1134" s="251">
        <v>1</v>
      </c>
      <c r="I1134" s="252"/>
      <c r="J1134" s="251">
        <f t="shared" ref="J1134:J1165" si="100">ROUND(I1134*H1134,0)</f>
        <v>0</v>
      </c>
      <c r="K1134" s="249" t="s">
        <v>1</v>
      </c>
      <c r="L1134" s="253"/>
      <c r="M1134" s="254" t="s">
        <v>1</v>
      </c>
      <c r="N1134" s="255" t="s">
        <v>41</v>
      </c>
      <c r="O1134" s="72"/>
      <c r="P1134" s="195">
        <f t="shared" ref="P1134:P1165" si="101">O1134*H1134</f>
        <v>0</v>
      </c>
      <c r="Q1134" s="195">
        <v>0</v>
      </c>
      <c r="R1134" s="195">
        <f t="shared" ref="R1134:R1165" si="102">Q1134*H1134</f>
        <v>0</v>
      </c>
      <c r="S1134" s="195">
        <v>0</v>
      </c>
      <c r="T1134" s="196">
        <f t="shared" ref="T1134:T1165" si="103">S1134*H1134</f>
        <v>0</v>
      </c>
      <c r="U1134" s="35"/>
      <c r="V1134" s="35"/>
      <c r="W1134" s="35"/>
      <c r="X1134" s="35"/>
      <c r="Y1134" s="35"/>
      <c r="Z1134" s="35"/>
      <c r="AA1134" s="35"/>
      <c r="AB1134" s="35"/>
      <c r="AC1134" s="35"/>
      <c r="AD1134" s="35"/>
      <c r="AE1134" s="35"/>
      <c r="AR1134" s="197" t="s">
        <v>373</v>
      </c>
      <c r="AT1134" s="197" t="s">
        <v>250</v>
      </c>
      <c r="AU1134" s="197" t="s">
        <v>85</v>
      </c>
      <c r="AY1134" s="18" t="s">
        <v>158</v>
      </c>
      <c r="BE1134" s="198">
        <f t="shared" ref="BE1134:BE1165" si="104">IF(N1134="základní",J1134,0)</f>
        <v>0</v>
      </c>
      <c r="BF1134" s="198">
        <f t="shared" ref="BF1134:BF1165" si="105">IF(N1134="snížená",J1134,0)</f>
        <v>0</v>
      </c>
      <c r="BG1134" s="198">
        <f t="shared" ref="BG1134:BG1165" si="106">IF(N1134="zákl. přenesená",J1134,0)</f>
        <v>0</v>
      </c>
      <c r="BH1134" s="198">
        <f t="shared" ref="BH1134:BH1165" si="107">IF(N1134="sníž. přenesená",J1134,0)</f>
        <v>0</v>
      </c>
      <c r="BI1134" s="198">
        <f t="shared" ref="BI1134:BI1165" si="108">IF(N1134="nulová",J1134,0)</f>
        <v>0</v>
      </c>
      <c r="BJ1134" s="18" t="s">
        <v>8</v>
      </c>
      <c r="BK1134" s="198">
        <f t="shared" ref="BK1134:BK1165" si="109">ROUND(I1134*H1134,0)</f>
        <v>0</v>
      </c>
      <c r="BL1134" s="18" t="s">
        <v>283</v>
      </c>
      <c r="BM1134" s="197" t="s">
        <v>7480</v>
      </c>
    </row>
    <row r="1135" spans="1:65" s="2" customFormat="1" ht="33" customHeight="1">
      <c r="A1135" s="35"/>
      <c r="B1135" s="36"/>
      <c r="C1135" s="247" t="s">
        <v>2326</v>
      </c>
      <c r="D1135" s="247" t="s">
        <v>250</v>
      </c>
      <c r="E1135" s="248" t="s">
        <v>6195</v>
      </c>
      <c r="F1135" s="249" t="s">
        <v>5885</v>
      </c>
      <c r="G1135" s="250" t="s">
        <v>498</v>
      </c>
      <c r="H1135" s="251">
        <v>2</v>
      </c>
      <c r="I1135" s="252"/>
      <c r="J1135" s="251">
        <f t="shared" si="100"/>
        <v>0</v>
      </c>
      <c r="K1135" s="249" t="s">
        <v>1</v>
      </c>
      <c r="L1135" s="253"/>
      <c r="M1135" s="254" t="s">
        <v>1</v>
      </c>
      <c r="N1135" s="255" t="s">
        <v>41</v>
      </c>
      <c r="O1135" s="72"/>
      <c r="P1135" s="195">
        <f t="shared" si="101"/>
        <v>0</v>
      </c>
      <c r="Q1135" s="195">
        <v>0</v>
      </c>
      <c r="R1135" s="195">
        <f t="shared" si="102"/>
        <v>0</v>
      </c>
      <c r="S1135" s="195">
        <v>0</v>
      </c>
      <c r="T1135" s="196">
        <f t="shared" si="103"/>
        <v>0</v>
      </c>
      <c r="U1135" s="35"/>
      <c r="V1135" s="35"/>
      <c r="W1135" s="35"/>
      <c r="X1135" s="35"/>
      <c r="Y1135" s="35"/>
      <c r="Z1135" s="35"/>
      <c r="AA1135" s="35"/>
      <c r="AB1135" s="35"/>
      <c r="AC1135" s="35"/>
      <c r="AD1135" s="35"/>
      <c r="AE1135" s="35"/>
      <c r="AR1135" s="197" t="s">
        <v>373</v>
      </c>
      <c r="AT1135" s="197" t="s">
        <v>250</v>
      </c>
      <c r="AU1135" s="197" t="s">
        <v>85</v>
      </c>
      <c r="AY1135" s="18" t="s">
        <v>158</v>
      </c>
      <c r="BE1135" s="198">
        <f t="shared" si="104"/>
        <v>0</v>
      </c>
      <c r="BF1135" s="198">
        <f t="shared" si="105"/>
        <v>0</v>
      </c>
      <c r="BG1135" s="198">
        <f t="shared" si="106"/>
        <v>0</v>
      </c>
      <c r="BH1135" s="198">
        <f t="shared" si="107"/>
        <v>0</v>
      </c>
      <c r="BI1135" s="198">
        <f t="shared" si="108"/>
        <v>0</v>
      </c>
      <c r="BJ1135" s="18" t="s">
        <v>8</v>
      </c>
      <c r="BK1135" s="198">
        <f t="shared" si="109"/>
        <v>0</v>
      </c>
      <c r="BL1135" s="18" t="s">
        <v>283</v>
      </c>
      <c r="BM1135" s="197" t="s">
        <v>7481</v>
      </c>
    </row>
    <row r="1136" spans="1:65" s="2" customFormat="1" ht="24">
      <c r="A1136" s="35"/>
      <c r="B1136" s="36"/>
      <c r="C1136" s="247" t="s">
        <v>2329</v>
      </c>
      <c r="D1136" s="247" t="s">
        <v>250</v>
      </c>
      <c r="E1136" s="248" t="s">
        <v>7482</v>
      </c>
      <c r="F1136" s="249" t="s">
        <v>7483</v>
      </c>
      <c r="G1136" s="250" t="s">
        <v>498</v>
      </c>
      <c r="H1136" s="251">
        <v>1</v>
      </c>
      <c r="I1136" s="252"/>
      <c r="J1136" s="251">
        <f t="shared" si="100"/>
        <v>0</v>
      </c>
      <c r="K1136" s="249" t="s">
        <v>1</v>
      </c>
      <c r="L1136" s="253"/>
      <c r="M1136" s="254" t="s">
        <v>1</v>
      </c>
      <c r="N1136" s="255" t="s">
        <v>41</v>
      </c>
      <c r="O1136" s="72"/>
      <c r="P1136" s="195">
        <f t="shared" si="101"/>
        <v>0</v>
      </c>
      <c r="Q1136" s="195">
        <v>0</v>
      </c>
      <c r="R1136" s="195">
        <f t="shared" si="102"/>
        <v>0</v>
      </c>
      <c r="S1136" s="195">
        <v>0</v>
      </c>
      <c r="T1136" s="196">
        <f t="shared" si="103"/>
        <v>0</v>
      </c>
      <c r="U1136" s="35"/>
      <c r="V1136" s="35"/>
      <c r="W1136" s="35"/>
      <c r="X1136" s="35"/>
      <c r="Y1136" s="35"/>
      <c r="Z1136" s="35"/>
      <c r="AA1136" s="35"/>
      <c r="AB1136" s="35"/>
      <c r="AC1136" s="35"/>
      <c r="AD1136" s="35"/>
      <c r="AE1136" s="35"/>
      <c r="AR1136" s="197" t="s">
        <v>373</v>
      </c>
      <c r="AT1136" s="197" t="s">
        <v>250</v>
      </c>
      <c r="AU1136" s="197" t="s">
        <v>85</v>
      </c>
      <c r="AY1136" s="18" t="s">
        <v>158</v>
      </c>
      <c r="BE1136" s="198">
        <f t="shared" si="104"/>
        <v>0</v>
      </c>
      <c r="BF1136" s="198">
        <f t="shared" si="105"/>
        <v>0</v>
      </c>
      <c r="BG1136" s="198">
        <f t="shared" si="106"/>
        <v>0</v>
      </c>
      <c r="BH1136" s="198">
        <f t="shared" si="107"/>
        <v>0</v>
      </c>
      <c r="BI1136" s="198">
        <f t="shared" si="108"/>
        <v>0</v>
      </c>
      <c r="BJ1136" s="18" t="s">
        <v>8</v>
      </c>
      <c r="BK1136" s="198">
        <f t="shared" si="109"/>
        <v>0</v>
      </c>
      <c r="BL1136" s="18" t="s">
        <v>283</v>
      </c>
      <c r="BM1136" s="197" t="s">
        <v>7484</v>
      </c>
    </row>
    <row r="1137" spans="1:65" s="2" customFormat="1" ht="24">
      <c r="A1137" s="35"/>
      <c r="B1137" s="36"/>
      <c r="C1137" s="247" t="s">
        <v>2332</v>
      </c>
      <c r="D1137" s="247" t="s">
        <v>250</v>
      </c>
      <c r="E1137" s="248" t="s">
        <v>7485</v>
      </c>
      <c r="F1137" s="249" t="s">
        <v>7486</v>
      </c>
      <c r="G1137" s="250" t="s">
        <v>498</v>
      </c>
      <c r="H1137" s="251">
        <v>2</v>
      </c>
      <c r="I1137" s="252"/>
      <c r="J1137" s="251">
        <f t="shared" si="100"/>
        <v>0</v>
      </c>
      <c r="K1137" s="249" t="s">
        <v>1</v>
      </c>
      <c r="L1137" s="253"/>
      <c r="M1137" s="254" t="s">
        <v>1</v>
      </c>
      <c r="N1137" s="255" t="s">
        <v>41</v>
      </c>
      <c r="O1137" s="72"/>
      <c r="P1137" s="195">
        <f t="shared" si="101"/>
        <v>0</v>
      </c>
      <c r="Q1137" s="195">
        <v>0</v>
      </c>
      <c r="R1137" s="195">
        <f t="shared" si="102"/>
        <v>0</v>
      </c>
      <c r="S1137" s="195">
        <v>0</v>
      </c>
      <c r="T1137" s="196">
        <f t="shared" si="103"/>
        <v>0</v>
      </c>
      <c r="U1137" s="35"/>
      <c r="V1137" s="35"/>
      <c r="W1137" s="35"/>
      <c r="X1137" s="35"/>
      <c r="Y1137" s="35"/>
      <c r="Z1137" s="35"/>
      <c r="AA1137" s="35"/>
      <c r="AB1137" s="35"/>
      <c r="AC1137" s="35"/>
      <c r="AD1137" s="35"/>
      <c r="AE1137" s="35"/>
      <c r="AR1137" s="197" t="s">
        <v>373</v>
      </c>
      <c r="AT1137" s="197" t="s">
        <v>250</v>
      </c>
      <c r="AU1137" s="197" t="s">
        <v>85</v>
      </c>
      <c r="AY1137" s="18" t="s">
        <v>158</v>
      </c>
      <c r="BE1137" s="198">
        <f t="shared" si="104"/>
        <v>0</v>
      </c>
      <c r="BF1137" s="198">
        <f t="shared" si="105"/>
        <v>0</v>
      </c>
      <c r="BG1137" s="198">
        <f t="shared" si="106"/>
        <v>0</v>
      </c>
      <c r="BH1137" s="198">
        <f t="shared" si="107"/>
        <v>0</v>
      </c>
      <c r="BI1137" s="198">
        <f t="shared" si="108"/>
        <v>0</v>
      </c>
      <c r="BJ1137" s="18" t="s">
        <v>8</v>
      </c>
      <c r="BK1137" s="198">
        <f t="shared" si="109"/>
        <v>0</v>
      </c>
      <c r="BL1137" s="18" t="s">
        <v>283</v>
      </c>
      <c r="BM1137" s="197" t="s">
        <v>7487</v>
      </c>
    </row>
    <row r="1138" spans="1:65" s="2" customFormat="1" ht="24">
      <c r="A1138" s="35"/>
      <c r="B1138" s="36"/>
      <c r="C1138" s="247" t="s">
        <v>2335</v>
      </c>
      <c r="D1138" s="247" t="s">
        <v>250</v>
      </c>
      <c r="E1138" s="248" t="s">
        <v>6231</v>
      </c>
      <c r="F1138" s="249" t="s">
        <v>3382</v>
      </c>
      <c r="G1138" s="250" t="s">
        <v>498</v>
      </c>
      <c r="H1138" s="251">
        <v>1</v>
      </c>
      <c r="I1138" s="252"/>
      <c r="J1138" s="251">
        <f t="shared" si="100"/>
        <v>0</v>
      </c>
      <c r="K1138" s="249" t="s">
        <v>1</v>
      </c>
      <c r="L1138" s="253"/>
      <c r="M1138" s="254" t="s">
        <v>1</v>
      </c>
      <c r="N1138" s="255" t="s">
        <v>41</v>
      </c>
      <c r="O1138" s="72"/>
      <c r="P1138" s="195">
        <f t="shared" si="101"/>
        <v>0</v>
      </c>
      <c r="Q1138" s="195">
        <v>0</v>
      </c>
      <c r="R1138" s="195">
        <f t="shared" si="102"/>
        <v>0</v>
      </c>
      <c r="S1138" s="195">
        <v>0</v>
      </c>
      <c r="T1138" s="196">
        <f t="shared" si="103"/>
        <v>0</v>
      </c>
      <c r="U1138" s="35"/>
      <c r="V1138" s="35"/>
      <c r="W1138" s="35"/>
      <c r="X1138" s="35"/>
      <c r="Y1138" s="35"/>
      <c r="Z1138" s="35"/>
      <c r="AA1138" s="35"/>
      <c r="AB1138" s="35"/>
      <c r="AC1138" s="35"/>
      <c r="AD1138" s="35"/>
      <c r="AE1138" s="35"/>
      <c r="AR1138" s="197" t="s">
        <v>373</v>
      </c>
      <c r="AT1138" s="197" t="s">
        <v>250</v>
      </c>
      <c r="AU1138" s="197" t="s">
        <v>85</v>
      </c>
      <c r="AY1138" s="18" t="s">
        <v>158</v>
      </c>
      <c r="BE1138" s="198">
        <f t="shared" si="104"/>
        <v>0</v>
      </c>
      <c r="BF1138" s="198">
        <f t="shared" si="105"/>
        <v>0</v>
      </c>
      <c r="BG1138" s="198">
        <f t="shared" si="106"/>
        <v>0</v>
      </c>
      <c r="BH1138" s="198">
        <f t="shared" si="107"/>
        <v>0</v>
      </c>
      <c r="BI1138" s="198">
        <f t="shared" si="108"/>
        <v>0</v>
      </c>
      <c r="BJ1138" s="18" t="s">
        <v>8</v>
      </c>
      <c r="BK1138" s="198">
        <f t="shared" si="109"/>
        <v>0</v>
      </c>
      <c r="BL1138" s="18" t="s">
        <v>283</v>
      </c>
      <c r="BM1138" s="197" t="s">
        <v>7488</v>
      </c>
    </row>
    <row r="1139" spans="1:65" s="2" customFormat="1" ht="24">
      <c r="A1139" s="35"/>
      <c r="B1139" s="36"/>
      <c r="C1139" s="247" t="s">
        <v>2338</v>
      </c>
      <c r="D1139" s="247" t="s">
        <v>250</v>
      </c>
      <c r="E1139" s="248" t="s">
        <v>6273</v>
      </c>
      <c r="F1139" s="249" t="s">
        <v>3792</v>
      </c>
      <c r="G1139" s="250" t="s">
        <v>498</v>
      </c>
      <c r="H1139" s="251">
        <v>1</v>
      </c>
      <c r="I1139" s="252"/>
      <c r="J1139" s="251">
        <f t="shared" si="100"/>
        <v>0</v>
      </c>
      <c r="K1139" s="249" t="s">
        <v>1</v>
      </c>
      <c r="L1139" s="253"/>
      <c r="M1139" s="254" t="s">
        <v>1</v>
      </c>
      <c r="N1139" s="255" t="s">
        <v>41</v>
      </c>
      <c r="O1139" s="72"/>
      <c r="P1139" s="195">
        <f t="shared" si="101"/>
        <v>0</v>
      </c>
      <c r="Q1139" s="195">
        <v>0</v>
      </c>
      <c r="R1139" s="195">
        <f t="shared" si="102"/>
        <v>0</v>
      </c>
      <c r="S1139" s="195">
        <v>0</v>
      </c>
      <c r="T1139" s="196">
        <f t="shared" si="103"/>
        <v>0</v>
      </c>
      <c r="U1139" s="35"/>
      <c r="V1139" s="35"/>
      <c r="W1139" s="35"/>
      <c r="X1139" s="35"/>
      <c r="Y1139" s="35"/>
      <c r="Z1139" s="35"/>
      <c r="AA1139" s="35"/>
      <c r="AB1139" s="35"/>
      <c r="AC1139" s="35"/>
      <c r="AD1139" s="35"/>
      <c r="AE1139" s="35"/>
      <c r="AR1139" s="197" t="s">
        <v>373</v>
      </c>
      <c r="AT1139" s="197" t="s">
        <v>250</v>
      </c>
      <c r="AU1139" s="197" t="s">
        <v>85</v>
      </c>
      <c r="AY1139" s="18" t="s">
        <v>158</v>
      </c>
      <c r="BE1139" s="198">
        <f t="shared" si="104"/>
        <v>0</v>
      </c>
      <c r="BF1139" s="198">
        <f t="shared" si="105"/>
        <v>0</v>
      </c>
      <c r="BG1139" s="198">
        <f t="shared" si="106"/>
        <v>0</v>
      </c>
      <c r="BH1139" s="198">
        <f t="shared" si="107"/>
        <v>0</v>
      </c>
      <c r="BI1139" s="198">
        <f t="shared" si="108"/>
        <v>0</v>
      </c>
      <c r="BJ1139" s="18" t="s">
        <v>8</v>
      </c>
      <c r="BK1139" s="198">
        <f t="shared" si="109"/>
        <v>0</v>
      </c>
      <c r="BL1139" s="18" t="s">
        <v>283</v>
      </c>
      <c r="BM1139" s="197" t="s">
        <v>7489</v>
      </c>
    </row>
    <row r="1140" spans="1:65" s="2" customFormat="1" ht="24">
      <c r="A1140" s="35"/>
      <c r="B1140" s="36"/>
      <c r="C1140" s="247" t="s">
        <v>2341</v>
      </c>
      <c r="D1140" s="247" t="s">
        <v>250</v>
      </c>
      <c r="E1140" s="248" t="s">
        <v>7490</v>
      </c>
      <c r="F1140" s="249" t="s">
        <v>7491</v>
      </c>
      <c r="G1140" s="250" t="s">
        <v>498</v>
      </c>
      <c r="H1140" s="251">
        <v>1</v>
      </c>
      <c r="I1140" s="252"/>
      <c r="J1140" s="251">
        <f t="shared" si="100"/>
        <v>0</v>
      </c>
      <c r="K1140" s="249" t="s">
        <v>1</v>
      </c>
      <c r="L1140" s="253"/>
      <c r="M1140" s="254" t="s">
        <v>1</v>
      </c>
      <c r="N1140" s="255" t="s">
        <v>41</v>
      </c>
      <c r="O1140" s="72"/>
      <c r="P1140" s="195">
        <f t="shared" si="101"/>
        <v>0</v>
      </c>
      <c r="Q1140" s="195">
        <v>0</v>
      </c>
      <c r="R1140" s="195">
        <f t="shared" si="102"/>
        <v>0</v>
      </c>
      <c r="S1140" s="195">
        <v>0</v>
      </c>
      <c r="T1140" s="196">
        <f t="shared" si="103"/>
        <v>0</v>
      </c>
      <c r="U1140" s="35"/>
      <c r="V1140" s="35"/>
      <c r="W1140" s="35"/>
      <c r="X1140" s="35"/>
      <c r="Y1140" s="35"/>
      <c r="Z1140" s="35"/>
      <c r="AA1140" s="35"/>
      <c r="AB1140" s="35"/>
      <c r="AC1140" s="35"/>
      <c r="AD1140" s="35"/>
      <c r="AE1140" s="35"/>
      <c r="AR1140" s="197" t="s">
        <v>373</v>
      </c>
      <c r="AT1140" s="197" t="s">
        <v>250</v>
      </c>
      <c r="AU1140" s="197" t="s">
        <v>85</v>
      </c>
      <c r="AY1140" s="18" t="s">
        <v>158</v>
      </c>
      <c r="BE1140" s="198">
        <f t="shared" si="104"/>
        <v>0</v>
      </c>
      <c r="BF1140" s="198">
        <f t="shared" si="105"/>
        <v>0</v>
      </c>
      <c r="BG1140" s="198">
        <f t="shared" si="106"/>
        <v>0</v>
      </c>
      <c r="BH1140" s="198">
        <f t="shared" si="107"/>
        <v>0</v>
      </c>
      <c r="BI1140" s="198">
        <f t="shared" si="108"/>
        <v>0</v>
      </c>
      <c r="BJ1140" s="18" t="s">
        <v>8</v>
      </c>
      <c r="BK1140" s="198">
        <f t="shared" si="109"/>
        <v>0</v>
      </c>
      <c r="BL1140" s="18" t="s">
        <v>283</v>
      </c>
      <c r="BM1140" s="197" t="s">
        <v>7492</v>
      </c>
    </row>
    <row r="1141" spans="1:65" s="2" customFormat="1" ht="24">
      <c r="A1141" s="35"/>
      <c r="B1141" s="36"/>
      <c r="C1141" s="247" t="s">
        <v>2344</v>
      </c>
      <c r="D1141" s="247" t="s">
        <v>250</v>
      </c>
      <c r="E1141" s="248" t="s">
        <v>7493</v>
      </c>
      <c r="F1141" s="249" t="s">
        <v>7494</v>
      </c>
      <c r="G1141" s="250" t="s">
        <v>498</v>
      </c>
      <c r="H1141" s="251">
        <v>1</v>
      </c>
      <c r="I1141" s="252"/>
      <c r="J1141" s="251">
        <f t="shared" si="100"/>
        <v>0</v>
      </c>
      <c r="K1141" s="249" t="s">
        <v>1</v>
      </c>
      <c r="L1141" s="253"/>
      <c r="M1141" s="254" t="s">
        <v>1</v>
      </c>
      <c r="N1141" s="255" t="s">
        <v>41</v>
      </c>
      <c r="O1141" s="72"/>
      <c r="P1141" s="195">
        <f t="shared" si="101"/>
        <v>0</v>
      </c>
      <c r="Q1141" s="195">
        <v>0</v>
      </c>
      <c r="R1141" s="195">
        <f t="shared" si="102"/>
        <v>0</v>
      </c>
      <c r="S1141" s="195">
        <v>0</v>
      </c>
      <c r="T1141" s="196">
        <f t="shared" si="103"/>
        <v>0</v>
      </c>
      <c r="U1141" s="35"/>
      <c r="V1141" s="35"/>
      <c r="W1141" s="35"/>
      <c r="X1141" s="35"/>
      <c r="Y1141" s="35"/>
      <c r="Z1141" s="35"/>
      <c r="AA1141" s="35"/>
      <c r="AB1141" s="35"/>
      <c r="AC1141" s="35"/>
      <c r="AD1141" s="35"/>
      <c r="AE1141" s="35"/>
      <c r="AR1141" s="197" t="s">
        <v>373</v>
      </c>
      <c r="AT1141" s="197" t="s">
        <v>250</v>
      </c>
      <c r="AU1141" s="197" t="s">
        <v>85</v>
      </c>
      <c r="AY1141" s="18" t="s">
        <v>158</v>
      </c>
      <c r="BE1141" s="198">
        <f t="shared" si="104"/>
        <v>0</v>
      </c>
      <c r="BF1141" s="198">
        <f t="shared" si="105"/>
        <v>0</v>
      </c>
      <c r="BG1141" s="198">
        <f t="shared" si="106"/>
        <v>0</v>
      </c>
      <c r="BH1141" s="198">
        <f t="shared" si="107"/>
        <v>0</v>
      </c>
      <c r="BI1141" s="198">
        <f t="shared" si="108"/>
        <v>0</v>
      </c>
      <c r="BJ1141" s="18" t="s">
        <v>8</v>
      </c>
      <c r="BK1141" s="198">
        <f t="shared" si="109"/>
        <v>0</v>
      </c>
      <c r="BL1141" s="18" t="s">
        <v>283</v>
      </c>
      <c r="BM1141" s="197" t="s">
        <v>7495</v>
      </c>
    </row>
    <row r="1142" spans="1:65" s="2" customFormat="1" ht="24">
      <c r="A1142" s="35"/>
      <c r="B1142" s="36"/>
      <c r="C1142" s="247" t="s">
        <v>2347</v>
      </c>
      <c r="D1142" s="247" t="s">
        <v>250</v>
      </c>
      <c r="E1142" s="248" t="s">
        <v>6293</v>
      </c>
      <c r="F1142" s="249" t="s">
        <v>3486</v>
      </c>
      <c r="G1142" s="250" t="s">
        <v>309</v>
      </c>
      <c r="H1142" s="251">
        <v>3</v>
      </c>
      <c r="I1142" s="252"/>
      <c r="J1142" s="251">
        <f t="shared" si="100"/>
        <v>0</v>
      </c>
      <c r="K1142" s="249" t="s">
        <v>1</v>
      </c>
      <c r="L1142" s="253"/>
      <c r="M1142" s="254" t="s">
        <v>1</v>
      </c>
      <c r="N1142" s="255" t="s">
        <v>41</v>
      </c>
      <c r="O1142" s="72"/>
      <c r="P1142" s="195">
        <f t="shared" si="101"/>
        <v>0</v>
      </c>
      <c r="Q1142" s="195">
        <v>0</v>
      </c>
      <c r="R1142" s="195">
        <f t="shared" si="102"/>
        <v>0</v>
      </c>
      <c r="S1142" s="195">
        <v>0</v>
      </c>
      <c r="T1142" s="196">
        <f t="shared" si="103"/>
        <v>0</v>
      </c>
      <c r="U1142" s="35"/>
      <c r="V1142" s="35"/>
      <c r="W1142" s="35"/>
      <c r="X1142" s="35"/>
      <c r="Y1142" s="35"/>
      <c r="Z1142" s="35"/>
      <c r="AA1142" s="35"/>
      <c r="AB1142" s="35"/>
      <c r="AC1142" s="35"/>
      <c r="AD1142" s="35"/>
      <c r="AE1142" s="35"/>
      <c r="AR1142" s="197" t="s">
        <v>373</v>
      </c>
      <c r="AT1142" s="197" t="s">
        <v>250</v>
      </c>
      <c r="AU1142" s="197" t="s">
        <v>85</v>
      </c>
      <c r="AY1142" s="18" t="s">
        <v>158</v>
      </c>
      <c r="BE1142" s="198">
        <f t="shared" si="104"/>
        <v>0</v>
      </c>
      <c r="BF1142" s="198">
        <f t="shared" si="105"/>
        <v>0</v>
      </c>
      <c r="BG1142" s="198">
        <f t="shared" si="106"/>
        <v>0</v>
      </c>
      <c r="BH1142" s="198">
        <f t="shared" si="107"/>
        <v>0</v>
      </c>
      <c r="BI1142" s="198">
        <f t="shared" si="108"/>
        <v>0</v>
      </c>
      <c r="BJ1142" s="18" t="s">
        <v>8</v>
      </c>
      <c r="BK1142" s="198">
        <f t="shared" si="109"/>
        <v>0</v>
      </c>
      <c r="BL1142" s="18" t="s">
        <v>283</v>
      </c>
      <c r="BM1142" s="197" t="s">
        <v>7496</v>
      </c>
    </row>
    <row r="1143" spans="1:65" s="2" customFormat="1" ht="24">
      <c r="A1143" s="35"/>
      <c r="B1143" s="36"/>
      <c r="C1143" s="247" t="s">
        <v>2350</v>
      </c>
      <c r="D1143" s="247" t="s">
        <v>250</v>
      </c>
      <c r="E1143" s="248" t="s">
        <v>6295</v>
      </c>
      <c r="F1143" s="249" t="s">
        <v>3494</v>
      </c>
      <c r="G1143" s="250" t="s">
        <v>309</v>
      </c>
      <c r="H1143" s="251">
        <v>9</v>
      </c>
      <c r="I1143" s="252"/>
      <c r="J1143" s="251">
        <f t="shared" si="100"/>
        <v>0</v>
      </c>
      <c r="K1143" s="249" t="s">
        <v>1</v>
      </c>
      <c r="L1143" s="253"/>
      <c r="M1143" s="254" t="s">
        <v>1</v>
      </c>
      <c r="N1143" s="255" t="s">
        <v>41</v>
      </c>
      <c r="O1143" s="72"/>
      <c r="P1143" s="195">
        <f t="shared" si="101"/>
        <v>0</v>
      </c>
      <c r="Q1143" s="195">
        <v>0</v>
      </c>
      <c r="R1143" s="195">
        <f t="shared" si="102"/>
        <v>0</v>
      </c>
      <c r="S1143" s="195">
        <v>0</v>
      </c>
      <c r="T1143" s="196">
        <f t="shared" si="103"/>
        <v>0</v>
      </c>
      <c r="U1143" s="35"/>
      <c r="V1143" s="35"/>
      <c r="W1143" s="35"/>
      <c r="X1143" s="35"/>
      <c r="Y1143" s="35"/>
      <c r="Z1143" s="35"/>
      <c r="AA1143" s="35"/>
      <c r="AB1143" s="35"/>
      <c r="AC1143" s="35"/>
      <c r="AD1143" s="35"/>
      <c r="AE1143" s="35"/>
      <c r="AR1143" s="197" t="s">
        <v>373</v>
      </c>
      <c r="AT1143" s="197" t="s">
        <v>250</v>
      </c>
      <c r="AU1143" s="197" t="s">
        <v>85</v>
      </c>
      <c r="AY1143" s="18" t="s">
        <v>158</v>
      </c>
      <c r="BE1143" s="198">
        <f t="shared" si="104"/>
        <v>0</v>
      </c>
      <c r="BF1143" s="198">
        <f t="shared" si="105"/>
        <v>0</v>
      </c>
      <c r="BG1143" s="198">
        <f t="shared" si="106"/>
        <v>0</v>
      </c>
      <c r="BH1143" s="198">
        <f t="shared" si="107"/>
        <v>0</v>
      </c>
      <c r="BI1143" s="198">
        <f t="shared" si="108"/>
        <v>0</v>
      </c>
      <c r="BJ1143" s="18" t="s">
        <v>8</v>
      </c>
      <c r="BK1143" s="198">
        <f t="shared" si="109"/>
        <v>0</v>
      </c>
      <c r="BL1143" s="18" t="s">
        <v>283</v>
      </c>
      <c r="BM1143" s="197" t="s">
        <v>7497</v>
      </c>
    </row>
    <row r="1144" spans="1:65" s="2" customFormat="1" ht="24">
      <c r="A1144" s="35"/>
      <c r="B1144" s="36"/>
      <c r="C1144" s="247" t="s">
        <v>2353</v>
      </c>
      <c r="D1144" s="247" t="s">
        <v>250</v>
      </c>
      <c r="E1144" s="248" t="s">
        <v>6299</v>
      </c>
      <c r="F1144" s="249" t="s">
        <v>3506</v>
      </c>
      <c r="G1144" s="250" t="s">
        <v>309</v>
      </c>
      <c r="H1144" s="251">
        <v>2</v>
      </c>
      <c r="I1144" s="252"/>
      <c r="J1144" s="251">
        <f t="shared" si="100"/>
        <v>0</v>
      </c>
      <c r="K1144" s="249" t="s">
        <v>1</v>
      </c>
      <c r="L1144" s="253"/>
      <c r="M1144" s="254" t="s">
        <v>1</v>
      </c>
      <c r="N1144" s="255" t="s">
        <v>41</v>
      </c>
      <c r="O1144" s="72"/>
      <c r="P1144" s="195">
        <f t="shared" si="101"/>
        <v>0</v>
      </c>
      <c r="Q1144" s="195">
        <v>0</v>
      </c>
      <c r="R1144" s="195">
        <f t="shared" si="102"/>
        <v>0</v>
      </c>
      <c r="S1144" s="195">
        <v>0</v>
      </c>
      <c r="T1144" s="196">
        <f t="shared" si="103"/>
        <v>0</v>
      </c>
      <c r="U1144" s="35"/>
      <c r="V1144" s="35"/>
      <c r="W1144" s="35"/>
      <c r="X1144" s="35"/>
      <c r="Y1144" s="35"/>
      <c r="Z1144" s="35"/>
      <c r="AA1144" s="35"/>
      <c r="AB1144" s="35"/>
      <c r="AC1144" s="35"/>
      <c r="AD1144" s="35"/>
      <c r="AE1144" s="35"/>
      <c r="AR1144" s="197" t="s">
        <v>373</v>
      </c>
      <c r="AT1144" s="197" t="s">
        <v>250</v>
      </c>
      <c r="AU1144" s="197" t="s">
        <v>85</v>
      </c>
      <c r="AY1144" s="18" t="s">
        <v>158</v>
      </c>
      <c r="BE1144" s="198">
        <f t="shared" si="104"/>
        <v>0</v>
      </c>
      <c r="BF1144" s="198">
        <f t="shared" si="105"/>
        <v>0</v>
      </c>
      <c r="BG1144" s="198">
        <f t="shared" si="106"/>
        <v>0</v>
      </c>
      <c r="BH1144" s="198">
        <f t="shared" si="107"/>
        <v>0</v>
      </c>
      <c r="BI1144" s="198">
        <f t="shared" si="108"/>
        <v>0</v>
      </c>
      <c r="BJ1144" s="18" t="s">
        <v>8</v>
      </c>
      <c r="BK1144" s="198">
        <f t="shared" si="109"/>
        <v>0</v>
      </c>
      <c r="BL1144" s="18" t="s">
        <v>283</v>
      </c>
      <c r="BM1144" s="197" t="s">
        <v>7498</v>
      </c>
    </row>
    <row r="1145" spans="1:65" s="2" customFormat="1" ht="24">
      <c r="A1145" s="35"/>
      <c r="B1145" s="36"/>
      <c r="C1145" s="247" t="s">
        <v>2356</v>
      </c>
      <c r="D1145" s="247" t="s">
        <v>250</v>
      </c>
      <c r="E1145" s="248" t="s">
        <v>6301</v>
      </c>
      <c r="F1145" s="249" t="s">
        <v>3510</v>
      </c>
      <c r="G1145" s="250" t="s">
        <v>309</v>
      </c>
      <c r="H1145" s="251">
        <v>2</v>
      </c>
      <c r="I1145" s="252"/>
      <c r="J1145" s="251">
        <f t="shared" si="100"/>
        <v>0</v>
      </c>
      <c r="K1145" s="249" t="s">
        <v>1</v>
      </c>
      <c r="L1145" s="253"/>
      <c r="M1145" s="254" t="s">
        <v>1</v>
      </c>
      <c r="N1145" s="255" t="s">
        <v>41</v>
      </c>
      <c r="O1145" s="72"/>
      <c r="P1145" s="195">
        <f t="shared" si="101"/>
        <v>0</v>
      </c>
      <c r="Q1145" s="195">
        <v>0</v>
      </c>
      <c r="R1145" s="195">
        <f t="shared" si="102"/>
        <v>0</v>
      </c>
      <c r="S1145" s="195">
        <v>0</v>
      </c>
      <c r="T1145" s="196">
        <f t="shared" si="103"/>
        <v>0</v>
      </c>
      <c r="U1145" s="35"/>
      <c r="V1145" s="35"/>
      <c r="W1145" s="35"/>
      <c r="X1145" s="35"/>
      <c r="Y1145" s="35"/>
      <c r="Z1145" s="35"/>
      <c r="AA1145" s="35"/>
      <c r="AB1145" s="35"/>
      <c r="AC1145" s="35"/>
      <c r="AD1145" s="35"/>
      <c r="AE1145" s="35"/>
      <c r="AR1145" s="197" t="s">
        <v>373</v>
      </c>
      <c r="AT1145" s="197" t="s">
        <v>250</v>
      </c>
      <c r="AU1145" s="197" t="s">
        <v>85</v>
      </c>
      <c r="AY1145" s="18" t="s">
        <v>158</v>
      </c>
      <c r="BE1145" s="198">
        <f t="shared" si="104"/>
        <v>0</v>
      </c>
      <c r="BF1145" s="198">
        <f t="shared" si="105"/>
        <v>0</v>
      </c>
      <c r="BG1145" s="198">
        <f t="shared" si="106"/>
        <v>0</v>
      </c>
      <c r="BH1145" s="198">
        <f t="shared" si="107"/>
        <v>0</v>
      </c>
      <c r="BI1145" s="198">
        <f t="shared" si="108"/>
        <v>0</v>
      </c>
      <c r="BJ1145" s="18" t="s">
        <v>8</v>
      </c>
      <c r="BK1145" s="198">
        <f t="shared" si="109"/>
        <v>0</v>
      </c>
      <c r="BL1145" s="18" t="s">
        <v>283</v>
      </c>
      <c r="BM1145" s="197" t="s">
        <v>7499</v>
      </c>
    </row>
    <row r="1146" spans="1:65" s="2" customFormat="1" ht="24">
      <c r="A1146" s="35"/>
      <c r="B1146" s="36"/>
      <c r="C1146" s="247" t="s">
        <v>2359</v>
      </c>
      <c r="D1146" s="247" t="s">
        <v>250</v>
      </c>
      <c r="E1146" s="248" t="s">
        <v>6231</v>
      </c>
      <c r="F1146" s="249" t="s">
        <v>3382</v>
      </c>
      <c r="G1146" s="250" t="s">
        <v>498</v>
      </c>
      <c r="H1146" s="251">
        <v>1</v>
      </c>
      <c r="I1146" s="252"/>
      <c r="J1146" s="251">
        <f t="shared" si="100"/>
        <v>0</v>
      </c>
      <c r="K1146" s="249" t="s">
        <v>1</v>
      </c>
      <c r="L1146" s="253"/>
      <c r="M1146" s="254" t="s">
        <v>1</v>
      </c>
      <c r="N1146" s="255" t="s">
        <v>41</v>
      </c>
      <c r="O1146" s="72"/>
      <c r="P1146" s="195">
        <f t="shared" si="101"/>
        <v>0</v>
      </c>
      <c r="Q1146" s="195">
        <v>0</v>
      </c>
      <c r="R1146" s="195">
        <f t="shared" si="102"/>
        <v>0</v>
      </c>
      <c r="S1146" s="195">
        <v>0</v>
      </c>
      <c r="T1146" s="196">
        <f t="shared" si="103"/>
        <v>0</v>
      </c>
      <c r="U1146" s="35"/>
      <c r="V1146" s="35"/>
      <c r="W1146" s="35"/>
      <c r="X1146" s="35"/>
      <c r="Y1146" s="35"/>
      <c r="Z1146" s="35"/>
      <c r="AA1146" s="35"/>
      <c r="AB1146" s="35"/>
      <c r="AC1146" s="35"/>
      <c r="AD1146" s="35"/>
      <c r="AE1146" s="35"/>
      <c r="AR1146" s="197" t="s">
        <v>373</v>
      </c>
      <c r="AT1146" s="197" t="s">
        <v>250</v>
      </c>
      <c r="AU1146" s="197" t="s">
        <v>85</v>
      </c>
      <c r="AY1146" s="18" t="s">
        <v>158</v>
      </c>
      <c r="BE1146" s="198">
        <f t="shared" si="104"/>
        <v>0</v>
      </c>
      <c r="BF1146" s="198">
        <f t="shared" si="105"/>
        <v>0</v>
      </c>
      <c r="BG1146" s="198">
        <f t="shared" si="106"/>
        <v>0</v>
      </c>
      <c r="BH1146" s="198">
        <f t="shared" si="107"/>
        <v>0</v>
      </c>
      <c r="BI1146" s="198">
        <f t="shared" si="108"/>
        <v>0</v>
      </c>
      <c r="BJ1146" s="18" t="s">
        <v>8</v>
      </c>
      <c r="BK1146" s="198">
        <f t="shared" si="109"/>
        <v>0</v>
      </c>
      <c r="BL1146" s="18" t="s">
        <v>283</v>
      </c>
      <c r="BM1146" s="197" t="s">
        <v>7500</v>
      </c>
    </row>
    <row r="1147" spans="1:65" s="2" customFormat="1" ht="24">
      <c r="A1147" s="35"/>
      <c r="B1147" s="36"/>
      <c r="C1147" s="247" t="s">
        <v>2362</v>
      </c>
      <c r="D1147" s="247" t="s">
        <v>250</v>
      </c>
      <c r="E1147" s="248" t="s">
        <v>7501</v>
      </c>
      <c r="F1147" s="249" t="s">
        <v>7502</v>
      </c>
      <c r="G1147" s="250" t="s">
        <v>498</v>
      </c>
      <c r="H1147" s="251">
        <v>2</v>
      </c>
      <c r="I1147" s="252"/>
      <c r="J1147" s="251">
        <f t="shared" si="100"/>
        <v>0</v>
      </c>
      <c r="K1147" s="249" t="s">
        <v>1</v>
      </c>
      <c r="L1147" s="253"/>
      <c r="M1147" s="254" t="s">
        <v>1</v>
      </c>
      <c r="N1147" s="255" t="s">
        <v>41</v>
      </c>
      <c r="O1147" s="72"/>
      <c r="P1147" s="195">
        <f t="shared" si="101"/>
        <v>0</v>
      </c>
      <c r="Q1147" s="195">
        <v>0</v>
      </c>
      <c r="R1147" s="195">
        <f t="shared" si="102"/>
        <v>0</v>
      </c>
      <c r="S1147" s="195">
        <v>0</v>
      </c>
      <c r="T1147" s="196">
        <f t="shared" si="103"/>
        <v>0</v>
      </c>
      <c r="U1147" s="35"/>
      <c r="V1147" s="35"/>
      <c r="W1147" s="35"/>
      <c r="X1147" s="35"/>
      <c r="Y1147" s="35"/>
      <c r="Z1147" s="35"/>
      <c r="AA1147" s="35"/>
      <c r="AB1147" s="35"/>
      <c r="AC1147" s="35"/>
      <c r="AD1147" s="35"/>
      <c r="AE1147" s="35"/>
      <c r="AR1147" s="197" t="s">
        <v>373</v>
      </c>
      <c r="AT1147" s="197" t="s">
        <v>250</v>
      </c>
      <c r="AU1147" s="197" t="s">
        <v>85</v>
      </c>
      <c r="AY1147" s="18" t="s">
        <v>158</v>
      </c>
      <c r="BE1147" s="198">
        <f t="shared" si="104"/>
        <v>0</v>
      </c>
      <c r="BF1147" s="198">
        <f t="shared" si="105"/>
        <v>0</v>
      </c>
      <c r="BG1147" s="198">
        <f t="shared" si="106"/>
        <v>0</v>
      </c>
      <c r="BH1147" s="198">
        <f t="shared" si="107"/>
        <v>0</v>
      </c>
      <c r="BI1147" s="198">
        <f t="shared" si="108"/>
        <v>0</v>
      </c>
      <c r="BJ1147" s="18" t="s">
        <v>8</v>
      </c>
      <c r="BK1147" s="198">
        <f t="shared" si="109"/>
        <v>0</v>
      </c>
      <c r="BL1147" s="18" t="s">
        <v>283</v>
      </c>
      <c r="BM1147" s="197" t="s">
        <v>7503</v>
      </c>
    </row>
    <row r="1148" spans="1:65" s="2" customFormat="1" ht="24">
      <c r="A1148" s="35"/>
      <c r="B1148" s="36"/>
      <c r="C1148" s="247" t="s">
        <v>2365</v>
      </c>
      <c r="D1148" s="247" t="s">
        <v>250</v>
      </c>
      <c r="E1148" s="248" t="s">
        <v>6368</v>
      </c>
      <c r="F1148" s="249" t="s">
        <v>6119</v>
      </c>
      <c r="G1148" s="250" t="s">
        <v>498</v>
      </c>
      <c r="H1148" s="251">
        <v>1</v>
      </c>
      <c r="I1148" s="252"/>
      <c r="J1148" s="251">
        <f t="shared" si="100"/>
        <v>0</v>
      </c>
      <c r="K1148" s="249" t="s">
        <v>1</v>
      </c>
      <c r="L1148" s="253"/>
      <c r="M1148" s="254" t="s">
        <v>1</v>
      </c>
      <c r="N1148" s="255" t="s">
        <v>41</v>
      </c>
      <c r="O1148" s="72"/>
      <c r="P1148" s="195">
        <f t="shared" si="101"/>
        <v>0</v>
      </c>
      <c r="Q1148" s="195">
        <v>0</v>
      </c>
      <c r="R1148" s="195">
        <f t="shared" si="102"/>
        <v>0</v>
      </c>
      <c r="S1148" s="195">
        <v>0</v>
      </c>
      <c r="T1148" s="196">
        <f t="shared" si="103"/>
        <v>0</v>
      </c>
      <c r="U1148" s="35"/>
      <c r="V1148" s="35"/>
      <c r="W1148" s="35"/>
      <c r="X1148" s="35"/>
      <c r="Y1148" s="35"/>
      <c r="Z1148" s="35"/>
      <c r="AA1148" s="35"/>
      <c r="AB1148" s="35"/>
      <c r="AC1148" s="35"/>
      <c r="AD1148" s="35"/>
      <c r="AE1148" s="35"/>
      <c r="AR1148" s="197" t="s">
        <v>373</v>
      </c>
      <c r="AT1148" s="197" t="s">
        <v>250</v>
      </c>
      <c r="AU1148" s="197" t="s">
        <v>85</v>
      </c>
      <c r="AY1148" s="18" t="s">
        <v>158</v>
      </c>
      <c r="BE1148" s="198">
        <f t="shared" si="104"/>
        <v>0</v>
      </c>
      <c r="BF1148" s="198">
        <f t="shared" si="105"/>
        <v>0</v>
      </c>
      <c r="BG1148" s="198">
        <f t="shared" si="106"/>
        <v>0</v>
      </c>
      <c r="BH1148" s="198">
        <f t="shared" si="107"/>
        <v>0</v>
      </c>
      <c r="BI1148" s="198">
        <f t="shared" si="108"/>
        <v>0</v>
      </c>
      <c r="BJ1148" s="18" t="s">
        <v>8</v>
      </c>
      <c r="BK1148" s="198">
        <f t="shared" si="109"/>
        <v>0</v>
      </c>
      <c r="BL1148" s="18" t="s">
        <v>283</v>
      </c>
      <c r="BM1148" s="197" t="s">
        <v>7504</v>
      </c>
    </row>
    <row r="1149" spans="1:65" s="2" customFormat="1" ht="24">
      <c r="A1149" s="35"/>
      <c r="B1149" s="36"/>
      <c r="C1149" s="247" t="s">
        <v>2368</v>
      </c>
      <c r="D1149" s="247" t="s">
        <v>250</v>
      </c>
      <c r="E1149" s="248" t="s">
        <v>6273</v>
      </c>
      <c r="F1149" s="249" t="s">
        <v>3792</v>
      </c>
      <c r="G1149" s="250" t="s">
        <v>498</v>
      </c>
      <c r="H1149" s="251">
        <v>2</v>
      </c>
      <c r="I1149" s="252"/>
      <c r="J1149" s="251">
        <f t="shared" si="100"/>
        <v>0</v>
      </c>
      <c r="K1149" s="249" t="s">
        <v>1</v>
      </c>
      <c r="L1149" s="253"/>
      <c r="M1149" s="254" t="s">
        <v>1</v>
      </c>
      <c r="N1149" s="255" t="s">
        <v>41</v>
      </c>
      <c r="O1149" s="72"/>
      <c r="P1149" s="195">
        <f t="shared" si="101"/>
        <v>0</v>
      </c>
      <c r="Q1149" s="195">
        <v>0</v>
      </c>
      <c r="R1149" s="195">
        <f t="shared" si="102"/>
        <v>0</v>
      </c>
      <c r="S1149" s="195">
        <v>0</v>
      </c>
      <c r="T1149" s="196">
        <f t="shared" si="103"/>
        <v>0</v>
      </c>
      <c r="U1149" s="35"/>
      <c r="V1149" s="35"/>
      <c r="W1149" s="35"/>
      <c r="X1149" s="35"/>
      <c r="Y1149" s="35"/>
      <c r="Z1149" s="35"/>
      <c r="AA1149" s="35"/>
      <c r="AB1149" s="35"/>
      <c r="AC1149" s="35"/>
      <c r="AD1149" s="35"/>
      <c r="AE1149" s="35"/>
      <c r="AR1149" s="197" t="s">
        <v>373</v>
      </c>
      <c r="AT1149" s="197" t="s">
        <v>250</v>
      </c>
      <c r="AU1149" s="197" t="s">
        <v>85</v>
      </c>
      <c r="AY1149" s="18" t="s">
        <v>158</v>
      </c>
      <c r="BE1149" s="198">
        <f t="shared" si="104"/>
        <v>0</v>
      </c>
      <c r="BF1149" s="198">
        <f t="shared" si="105"/>
        <v>0</v>
      </c>
      <c r="BG1149" s="198">
        <f t="shared" si="106"/>
        <v>0</v>
      </c>
      <c r="BH1149" s="198">
        <f t="shared" si="107"/>
        <v>0</v>
      </c>
      <c r="BI1149" s="198">
        <f t="shared" si="108"/>
        <v>0</v>
      </c>
      <c r="BJ1149" s="18" t="s">
        <v>8</v>
      </c>
      <c r="BK1149" s="198">
        <f t="shared" si="109"/>
        <v>0</v>
      </c>
      <c r="BL1149" s="18" t="s">
        <v>283</v>
      </c>
      <c r="BM1149" s="197" t="s">
        <v>7505</v>
      </c>
    </row>
    <row r="1150" spans="1:65" s="2" customFormat="1" ht="24">
      <c r="A1150" s="35"/>
      <c r="B1150" s="36"/>
      <c r="C1150" s="247" t="s">
        <v>2371</v>
      </c>
      <c r="D1150" s="247" t="s">
        <v>250</v>
      </c>
      <c r="E1150" s="248" t="s">
        <v>6279</v>
      </c>
      <c r="F1150" s="249" t="s">
        <v>5998</v>
      </c>
      <c r="G1150" s="250" t="s">
        <v>498</v>
      </c>
      <c r="H1150" s="251">
        <v>1</v>
      </c>
      <c r="I1150" s="252"/>
      <c r="J1150" s="251">
        <f t="shared" si="100"/>
        <v>0</v>
      </c>
      <c r="K1150" s="249" t="s">
        <v>1</v>
      </c>
      <c r="L1150" s="253"/>
      <c r="M1150" s="254" t="s">
        <v>1</v>
      </c>
      <c r="N1150" s="255" t="s">
        <v>41</v>
      </c>
      <c r="O1150" s="72"/>
      <c r="P1150" s="195">
        <f t="shared" si="101"/>
        <v>0</v>
      </c>
      <c r="Q1150" s="195">
        <v>0</v>
      </c>
      <c r="R1150" s="195">
        <f t="shared" si="102"/>
        <v>0</v>
      </c>
      <c r="S1150" s="195">
        <v>0</v>
      </c>
      <c r="T1150" s="196">
        <f t="shared" si="103"/>
        <v>0</v>
      </c>
      <c r="U1150" s="35"/>
      <c r="V1150" s="35"/>
      <c r="W1150" s="35"/>
      <c r="X1150" s="35"/>
      <c r="Y1150" s="35"/>
      <c r="Z1150" s="35"/>
      <c r="AA1150" s="35"/>
      <c r="AB1150" s="35"/>
      <c r="AC1150" s="35"/>
      <c r="AD1150" s="35"/>
      <c r="AE1150" s="35"/>
      <c r="AR1150" s="197" t="s">
        <v>373</v>
      </c>
      <c r="AT1150" s="197" t="s">
        <v>250</v>
      </c>
      <c r="AU1150" s="197" t="s">
        <v>85</v>
      </c>
      <c r="AY1150" s="18" t="s">
        <v>158</v>
      </c>
      <c r="BE1150" s="198">
        <f t="shared" si="104"/>
        <v>0</v>
      </c>
      <c r="BF1150" s="198">
        <f t="shared" si="105"/>
        <v>0</v>
      </c>
      <c r="BG1150" s="198">
        <f t="shared" si="106"/>
        <v>0</v>
      </c>
      <c r="BH1150" s="198">
        <f t="shared" si="107"/>
        <v>0</v>
      </c>
      <c r="BI1150" s="198">
        <f t="shared" si="108"/>
        <v>0</v>
      </c>
      <c r="BJ1150" s="18" t="s">
        <v>8</v>
      </c>
      <c r="BK1150" s="198">
        <f t="shared" si="109"/>
        <v>0</v>
      </c>
      <c r="BL1150" s="18" t="s">
        <v>283</v>
      </c>
      <c r="BM1150" s="197" t="s">
        <v>7506</v>
      </c>
    </row>
    <row r="1151" spans="1:65" s="2" customFormat="1" ht="24">
      <c r="A1151" s="35"/>
      <c r="B1151" s="36"/>
      <c r="C1151" s="247" t="s">
        <v>2374</v>
      </c>
      <c r="D1151" s="247" t="s">
        <v>250</v>
      </c>
      <c r="E1151" s="248" t="s">
        <v>7493</v>
      </c>
      <c r="F1151" s="249" t="s">
        <v>7494</v>
      </c>
      <c r="G1151" s="250" t="s">
        <v>498</v>
      </c>
      <c r="H1151" s="251">
        <v>1</v>
      </c>
      <c r="I1151" s="252"/>
      <c r="J1151" s="251">
        <f t="shared" si="100"/>
        <v>0</v>
      </c>
      <c r="K1151" s="249" t="s">
        <v>1</v>
      </c>
      <c r="L1151" s="253"/>
      <c r="M1151" s="254" t="s">
        <v>1</v>
      </c>
      <c r="N1151" s="255" t="s">
        <v>41</v>
      </c>
      <c r="O1151" s="72"/>
      <c r="P1151" s="195">
        <f t="shared" si="101"/>
        <v>0</v>
      </c>
      <c r="Q1151" s="195">
        <v>0</v>
      </c>
      <c r="R1151" s="195">
        <f t="shared" si="102"/>
        <v>0</v>
      </c>
      <c r="S1151" s="195">
        <v>0</v>
      </c>
      <c r="T1151" s="196">
        <f t="shared" si="103"/>
        <v>0</v>
      </c>
      <c r="U1151" s="35"/>
      <c r="V1151" s="35"/>
      <c r="W1151" s="35"/>
      <c r="X1151" s="35"/>
      <c r="Y1151" s="35"/>
      <c r="Z1151" s="35"/>
      <c r="AA1151" s="35"/>
      <c r="AB1151" s="35"/>
      <c r="AC1151" s="35"/>
      <c r="AD1151" s="35"/>
      <c r="AE1151" s="35"/>
      <c r="AR1151" s="197" t="s">
        <v>373</v>
      </c>
      <c r="AT1151" s="197" t="s">
        <v>250</v>
      </c>
      <c r="AU1151" s="197" t="s">
        <v>85</v>
      </c>
      <c r="AY1151" s="18" t="s">
        <v>158</v>
      </c>
      <c r="BE1151" s="198">
        <f t="shared" si="104"/>
        <v>0</v>
      </c>
      <c r="BF1151" s="198">
        <f t="shared" si="105"/>
        <v>0</v>
      </c>
      <c r="BG1151" s="198">
        <f t="shared" si="106"/>
        <v>0</v>
      </c>
      <c r="BH1151" s="198">
        <f t="shared" si="107"/>
        <v>0</v>
      </c>
      <c r="BI1151" s="198">
        <f t="shared" si="108"/>
        <v>0</v>
      </c>
      <c r="BJ1151" s="18" t="s">
        <v>8</v>
      </c>
      <c r="BK1151" s="198">
        <f t="shared" si="109"/>
        <v>0</v>
      </c>
      <c r="BL1151" s="18" t="s">
        <v>283</v>
      </c>
      <c r="BM1151" s="197" t="s">
        <v>7507</v>
      </c>
    </row>
    <row r="1152" spans="1:65" s="2" customFormat="1" ht="21.75" customHeight="1">
      <c r="A1152" s="35"/>
      <c r="B1152" s="36"/>
      <c r="C1152" s="247" t="s">
        <v>2377</v>
      </c>
      <c r="D1152" s="247" t="s">
        <v>250</v>
      </c>
      <c r="E1152" s="248" t="s">
        <v>7508</v>
      </c>
      <c r="F1152" s="249" t="s">
        <v>7509</v>
      </c>
      <c r="G1152" s="250" t="s">
        <v>498</v>
      </c>
      <c r="H1152" s="251">
        <v>1</v>
      </c>
      <c r="I1152" s="252"/>
      <c r="J1152" s="251">
        <f t="shared" si="100"/>
        <v>0</v>
      </c>
      <c r="K1152" s="249" t="s">
        <v>1</v>
      </c>
      <c r="L1152" s="253"/>
      <c r="M1152" s="254" t="s">
        <v>1</v>
      </c>
      <c r="N1152" s="255" t="s">
        <v>41</v>
      </c>
      <c r="O1152" s="72"/>
      <c r="P1152" s="195">
        <f t="shared" si="101"/>
        <v>0</v>
      </c>
      <c r="Q1152" s="195">
        <v>0</v>
      </c>
      <c r="R1152" s="195">
        <f t="shared" si="102"/>
        <v>0</v>
      </c>
      <c r="S1152" s="195">
        <v>0</v>
      </c>
      <c r="T1152" s="196">
        <f t="shared" si="103"/>
        <v>0</v>
      </c>
      <c r="U1152" s="35"/>
      <c r="V1152" s="35"/>
      <c r="W1152" s="35"/>
      <c r="X1152" s="35"/>
      <c r="Y1152" s="35"/>
      <c r="Z1152" s="35"/>
      <c r="AA1152" s="35"/>
      <c r="AB1152" s="35"/>
      <c r="AC1152" s="35"/>
      <c r="AD1152" s="35"/>
      <c r="AE1152" s="35"/>
      <c r="AR1152" s="197" t="s">
        <v>373</v>
      </c>
      <c r="AT1152" s="197" t="s">
        <v>250</v>
      </c>
      <c r="AU1152" s="197" t="s">
        <v>85</v>
      </c>
      <c r="AY1152" s="18" t="s">
        <v>158</v>
      </c>
      <c r="BE1152" s="198">
        <f t="shared" si="104"/>
        <v>0</v>
      </c>
      <c r="BF1152" s="198">
        <f t="shared" si="105"/>
        <v>0</v>
      </c>
      <c r="BG1152" s="198">
        <f t="shared" si="106"/>
        <v>0</v>
      </c>
      <c r="BH1152" s="198">
        <f t="shared" si="107"/>
        <v>0</v>
      </c>
      <c r="BI1152" s="198">
        <f t="shared" si="108"/>
        <v>0</v>
      </c>
      <c r="BJ1152" s="18" t="s">
        <v>8</v>
      </c>
      <c r="BK1152" s="198">
        <f t="shared" si="109"/>
        <v>0</v>
      </c>
      <c r="BL1152" s="18" t="s">
        <v>283</v>
      </c>
      <c r="BM1152" s="197" t="s">
        <v>7510</v>
      </c>
    </row>
    <row r="1153" spans="1:65" s="2" customFormat="1" ht="24">
      <c r="A1153" s="35"/>
      <c r="B1153" s="36"/>
      <c r="C1153" s="247" t="s">
        <v>2381</v>
      </c>
      <c r="D1153" s="247" t="s">
        <v>250</v>
      </c>
      <c r="E1153" s="248" t="s">
        <v>6295</v>
      </c>
      <c r="F1153" s="249" t="s">
        <v>3494</v>
      </c>
      <c r="G1153" s="250" t="s">
        <v>309</v>
      </c>
      <c r="H1153" s="251">
        <v>16</v>
      </c>
      <c r="I1153" s="252"/>
      <c r="J1153" s="251">
        <f t="shared" si="100"/>
        <v>0</v>
      </c>
      <c r="K1153" s="249" t="s">
        <v>1</v>
      </c>
      <c r="L1153" s="253"/>
      <c r="M1153" s="254" t="s">
        <v>1</v>
      </c>
      <c r="N1153" s="255" t="s">
        <v>41</v>
      </c>
      <c r="O1153" s="72"/>
      <c r="P1153" s="195">
        <f t="shared" si="101"/>
        <v>0</v>
      </c>
      <c r="Q1153" s="195">
        <v>0</v>
      </c>
      <c r="R1153" s="195">
        <f t="shared" si="102"/>
        <v>0</v>
      </c>
      <c r="S1153" s="195">
        <v>0</v>
      </c>
      <c r="T1153" s="196">
        <f t="shared" si="103"/>
        <v>0</v>
      </c>
      <c r="U1153" s="35"/>
      <c r="V1153" s="35"/>
      <c r="W1153" s="35"/>
      <c r="X1153" s="35"/>
      <c r="Y1153" s="35"/>
      <c r="Z1153" s="35"/>
      <c r="AA1153" s="35"/>
      <c r="AB1153" s="35"/>
      <c r="AC1153" s="35"/>
      <c r="AD1153" s="35"/>
      <c r="AE1153" s="35"/>
      <c r="AR1153" s="197" t="s">
        <v>373</v>
      </c>
      <c r="AT1153" s="197" t="s">
        <v>250</v>
      </c>
      <c r="AU1153" s="197" t="s">
        <v>85</v>
      </c>
      <c r="AY1153" s="18" t="s">
        <v>158</v>
      </c>
      <c r="BE1153" s="198">
        <f t="shared" si="104"/>
        <v>0</v>
      </c>
      <c r="BF1153" s="198">
        <f t="shared" si="105"/>
        <v>0</v>
      </c>
      <c r="BG1153" s="198">
        <f t="shared" si="106"/>
        <v>0</v>
      </c>
      <c r="BH1153" s="198">
        <f t="shared" si="107"/>
        <v>0</v>
      </c>
      <c r="BI1153" s="198">
        <f t="shared" si="108"/>
        <v>0</v>
      </c>
      <c r="BJ1153" s="18" t="s">
        <v>8</v>
      </c>
      <c r="BK1153" s="198">
        <f t="shared" si="109"/>
        <v>0</v>
      </c>
      <c r="BL1153" s="18" t="s">
        <v>283</v>
      </c>
      <c r="BM1153" s="197" t="s">
        <v>7511</v>
      </c>
    </row>
    <row r="1154" spans="1:65" s="2" customFormat="1" ht="24">
      <c r="A1154" s="35"/>
      <c r="B1154" s="36"/>
      <c r="C1154" s="247" t="s">
        <v>2384</v>
      </c>
      <c r="D1154" s="247" t="s">
        <v>250</v>
      </c>
      <c r="E1154" s="248" t="s">
        <v>6299</v>
      </c>
      <c r="F1154" s="249" t="s">
        <v>3506</v>
      </c>
      <c r="G1154" s="250" t="s">
        <v>309</v>
      </c>
      <c r="H1154" s="251">
        <v>1</v>
      </c>
      <c r="I1154" s="252"/>
      <c r="J1154" s="251">
        <f t="shared" si="100"/>
        <v>0</v>
      </c>
      <c r="K1154" s="249" t="s">
        <v>1</v>
      </c>
      <c r="L1154" s="253"/>
      <c r="M1154" s="254" t="s">
        <v>1</v>
      </c>
      <c r="N1154" s="255" t="s">
        <v>41</v>
      </c>
      <c r="O1154" s="72"/>
      <c r="P1154" s="195">
        <f t="shared" si="101"/>
        <v>0</v>
      </c>
      <c r="Q1154" s="195">
        <v>0</v>
      </c>
      <c r="R1154" s="195">
        <f t="shared" si="102"/>
        <v>0</v>
      </c>
      <c r="S1154" s="195">
        <v>0</v>
      </c>
      <c r="T1154" s="196">
        <f t="shared" si="103"/>
        <v>0</v>
      </c>
      <c r="U1154" s="35"/>
      <c r="V1154" s="35"/>
      <c r="W1154" s="35"/>
      <c r="X1154" s="35"/>
      <c r="Y1154" s="35"/>
      <c r="Z1154" s="35"/>
      <c r="AA1154" s="35"/>
      <c r="AB1154" s="35"/>
      <c r="AC1154" s="35"/>
      <c r="AD1154" s="35"/>
      <c r="AE1154" s="35"/>
      <c r="AR1154" s="197" t="s">
        <v>373</v>
      </c>
      <c r="AT1154" s="197" t="s">
        <v>250</v>
      </c>
      <c r="AU1154" s="197" t="s">
        <v>85</v>
      </c>
      <c r="AY1154" s="18" t="s">
        <v>158</v>
      </c>
      <c r="BE1154" s="198">
        <f t="shared" si="104"/>
        <v>0</v>
      </c>
      <c r="BF1154" s="198">
        <f t="shared" si="105"/>
        <v>0</v>
      </c>
      <c r="BG1154" s="198">
        <f t="shared" si="106"/>
        <v>0</v>
      </c>
      <c r="BH1154" s="198">
        <f t="shared" si="107"/>
        <v>0</v>
      </c>
      <c r="BI1154" s="198">
        <f t="shared" si="108"/>
        <v>0</v>
      </c>
      <c r="BJ1154" s="18" t="s">
        <v>8</v>
      </c>
      <c r="BK1154" s="198">
        <f t="shared" si="109"/>
        <v>0</v>
      </c>
      <c r="BL1154" s="18" t="s">
        <v>283</v>
      </c>
      <c r="BM1154" s="197" t="s">
        <v>7512</v>
      </c>
    </row>
    <row r="1155" spans="1:65" s="2" customFormat="1" ht="24">
      <c r="A1155" s="35"/>
      <c r="B1155" s="36"/>
      <c r="C1155" s="247" t="s">
        <v>2387</v>
      </c>
      <c r="D1155" s="247" t="s">
        <v>250</v>
      </c>
      <c r="E1155" s="248" t="s">
        <v>6301</v>
      </c>
      <c r="F1155" s="249" t="s">
        <v>3510</v>
      </c>
      <c r="G1155" s="250" t="s">
        <v>309</v>
      </c>
      <c r="H1155" s="251">
        <v>2</v>
      </c>
      <c r="I1155" s="252"/>
      <c r="J1155" s="251">
        <f t="shared" si="100"/>
        <v>0</v>
      </c>
      <c r="K1155" s="249" t="s">
        <v>1</v>
      </c>
      <c r="L1155" s="253"/>
      <c r="M1155" s="254" t="s">
        <v>1</v>
      </c>
      <c r="N1155" s="255" t="s">
        <v>41</v>
      </c>
      <c r="O1155" s="72"/>
      <c r="P1155" s="195">
        <f t="shared" si="101"/>
        <v>0</v>
      </c>
      <c r="Q1155" s="195">
        <v>0</v>
      </c>
      <c r="R1155" s="195">
        <f t="shared" si="102"/>
        <v>0</v>
      </c>
      <c r="S1155" s="195">
        <v>0</v>
      </c>
      <c r="T1155" s="196">
        <f t="shared" si="103"/>
        <v>0</v>
      </c>
      <c r="U1155" s="35"/>
      <c r="V1155" s="35"/>
      <c r="W1155" s="35"/>
      <c r="X1155" s="35"/>
      <c r="Y1155" s="35"/>
      <c r="Z1155" s="35"/>
      <c r="AA1155" s="35"/>
      <c r="AB1155" s="35"/>
      <c r="AC1155" s="35"/>
      <c r="AD1155" s="35"/>
      <c r="AE1155" s="35"/>
      <c r="AR1155" s="197" t="s">
        <v>373</v>
      </c>
      <c r="AT1155" s="197" t="s">
        <v>250</v>
      </c>
      <c r="AU1155" s="197" t="s">
        <v>85</v>
      </c>
      <c r="AY1155" s="18" t="s">
        <v>158</v>
      </c>
      <c r="BE1155" s="198">
        <f t="shared" si="104"/>
        <v>0</v>
      </c>
      <c r="BF1155" s="198">
        <f t="shared" si="105"/>
        <v>0</v>
      </c>
      <c r="BG1155" s="198">
        <f t="shared" si="106"/>
        <v>0</v>
      </c>
      <c r="BH1155" s="198">
        <f t="shared" si="107"/>
        <v>0</v>
      </c>
      <c r="BI1155" s="198">
        <f t="shared" si="108"/>
        <v>0</v>
      </c>
      <c r="BJ1155" s="18" t="s">
        <v>8</v>
      </c>
      <c r="BK1155" s="198">
        <f t="shared" si="109"/>
        <v>0</v>
      </c>
      <c r="BL1155" s="18" t="s">
        <v>283</v>
      </c>
      <c r="BM1155" s="197" t="s">
        <v>7513</v>
      </c>
    </row>
    <row r="1156" spans="1:65" s="2" customFormat="1" ht="16.5" customHeight="1">
      <c r="A1156" s="35"/>
      <c r="B1156" s="36"/>
      <c r="C1156" s="247" t="s">
        <v>2391</v>
      </c>
      <c r="D1156" s="247" t="s">
        <v>250</v>
      </c>
      <c r="E1156" s="248" t="s">
        <v>3715</v>
      </c>
      <c r="F1156" s="249" t="s">
        <v>1738</v>
      </c>
      <c r="G1156" s="250" t="s">
        <v>1739</v>
      </c>
      <c r="H1156" s="251">
        <v>10</v>
      </c>
      <c r="I1156" s="252"/>
      <c r="J1156" s="251">
        <f t="shared" si="100"/>
        <v>0</v>
      </c>
      <c r="K1156" s="249" t="s">
        <v>1</v>
      </c>
      <c r="L1156" s="253"/>
      <c r="M1156" s="254" t="s">
        <v>1</v>
      </c>
      <c r="N1156" s="255" t="s">
        <v>41</v>
      </c>
      <c r="O1156" s="72"/>
      <c r="P1156" s="195">
        <f t="shared" si="101"/>
        <v>0</v>
      </c>
      <c r="Q1156" s="195">
        <v>0</v>
      </c>
      <c r="R1156" s="195">
        <f t="shared" si="102"/>
        <v>0</v>
      </c>
      <c r="S1156" s="195">
        <v>0</v>
      </c>
      <c r="T1156" s="196">
        <f t="shared" si="103"/>
        <v>0</v>
      </c>
      <c r="U1156" s="35"/>
      <c r="V1156" s="35"/>
      <c r="W1156" s="35"/>
      <c r="X1156" s="35"/>
      <c r="Y1156" s="35"/>
      <c r="Z1156" s="35"/>
      <c r="AA1156" s="35"/>
      <c r="AB1156" s="35"/>
      <c r="AC1156" s="35"/>
      <c r="AD1156" s="35"/>
      <c r="AE1156" s="35"/>
      <c r="AR1156" s="197" t="s">
        <v>373</v>
      </c>
      <c r="AT1156" s="197" t="s">
        <v>250</v>
      </c>
      <c r="AU1156" s="197" t="s">
        <v>85</v>
      </c>
      <c r="AY1156" s="18" t="s">
        <v>158</v>
      </c>
      <c r="BE1156" s="198">
        <f t="shared" si="104"/>
        <v>0</v>
      </c>
      <c r="BF1156" s="198">
        <f t="shared" si="105"/>
        <v>0</v>
      </c>
      <c r="BG1156" s="198">
        <f t="shared" si="106"/>
        <v>0</v>
      </c>
      <c r="BH1156" s="198">
        <f t="shared" si="107"/>
        <v>0</v>
      </c>
      <c r="BI1156" s="198">
        <f t="shared" si="108"/>
        <v>0</v>
      </c>
      <c r="BJ1156" s="18" t="s">
        <v>8</v>
      </c>
      <c r="BK1156" s="198">
        <f t="shared" si="109"/>
        <v>0</v>
      </c>
      <c r="BL1156" s="18" t="s">
        <v>283</v>
      </c>
      <c r="BM1156" s="197" t="s">
        <v>7514</v>
      </c>
    </row>
    <row r="1157" spans="1:65" s="2" customFormat="1" ht="16.5" customHeight="1">
      <c r="A1157" s="35"/>
      <c r="B1157" s="36"/>
      <c r="C1157" s="247" t="s">
        <v>2395</v>
      </c>
      <c r="D1157" s="247" t="s">
        <v>250</v>
      </c>
      <c r="E1157" s="248" t="s">
        <v>7515</v>
      </c>
      <c r="F1157" s="249" t="s">
        <v>3134</v>
      </c>
      <c r="G1157" s="250" t="s">
        <v>498</v>
      </c>
      <c r="H1157" s="251">
        <v>1</v>
      </c>
      <c r="I1157" s="252"/>
      <c r="J1157" s="251">
        <f t="shared" si="100"/>
        <v>0</v>
      </c>
      <c r="K1157" s="249" t="s">
        <v>1</v>
      </c>
      <c r="L1157" s="253"/>
      <c r="M1157" s="254" t="s">
        <v>1</v>
      </c>
      <c r="N1157" s="255" t="s">
        <v>41</v>
      </c>
      <c r="O1157" s="72"/>
      <c r="P1157" s="195">
        <f t="shared" si="101"/>
        <v>0</v>
      </c>
      <c r="Q1157" s="195">
        <v>0</v>
      </c>
      <c r="R1157" s="195">
        <f t="shared" si="102"/>
        <v>0</v>
      </c>
      <c r="S1157" s="195">
        <v>0</v>
      </c>
      <c r="T1157" s="196">
        <f t="shared" si="103"/>
        <v>0</v>
      </c>
      <c r="U1157" s="35"/>
      <c r="V1157" s="35"/>
      <c r="W1157" s="35"/>
      <c r="X1157" s="35"/>
      <c r="Y1157" s="35"/>
      <c r="Z1157" s="35"/>
      <c r="AA1157" s="35"/>
      <c r="AB1157" s="35"/>
      <c r="AC1157" s="35"/>
      <c r="AD1157" s="35"/>
      <c r="AE1157" s="35"/>
      <c r="AR1157" s="197" t="s">
        <v>373</v>
      </c>
      <c r="AT1157" s="197" t="s">
        <v>250</v>
      </c>
      <c r="AU1157" s="197" t="s">
        <v>85</v>
      </c>
      <c r="AY1157" s="18" t="s">
        <v>158</v>
      </c>
      <c r="BE1157" s="198">
        <f t="shared" si="104"/>
        <v>0</v>
      </c>
      <c r="BF1157" s="198">
        <f t="shared" si="105"/>
        <v>0</v>
      </c>
      <c r="BG1157" s="198">
        <f t="shared" si="106"/>
        <v>0</v>
      </c>
      <c r="BH1157" s="198">
        <f t="shared" si="107"/>
        <v>0</v>
      </c>
      <c r="BI1157" s="198">
        <f t="shared" si="108"/>
        <v>0</v>
      </c>
      <c r="BJ1157" s="18" t="s">
        <v>8</v>
      </c>
      <c r="BK1157" s="198">
        <f t="shared" si="109"/>
        <v>0</v>
      </c>
      <c r="BL1157" s="18" t="s">
        <v>283</v>
      </c>
      <c r="BM1157" s="197" t="s">
        <v>7516</v>
      </c>
    </row>
    <row r="1158" spans="1:65" s="2" customFormat="1" ht="16.5" customHeight="1">
      <c r="A1158" s="35"/>
      <c r="B1158" s="36"/>
      <c r="C1158" s="247" t="s">
        <v>2398</v>
      </c>
      <c r="D1158" s="247" t="s">
        <v>250</v>
      </c>
      <c r="E1158" s="248" t="s">
        <v>4425</v>
      </c>
      <c r="F1158" s="249" t="s">
        <v>1743</v>
      </c>
      <c r="G1158" s="250" t="s">
        <v>498</v>
      </c>
      <c r="H1158" s="251">
        <v>1</v>
      </c>
      <c r="I1158" s="252"/>
      <c r="J1158" s="251">
        <f t="shared" si="100"/>
        <v>0</v>
      </c>
      <c r="K1158" s="249" t="s">
        <v>1</v>
      </c>
      <c r="L1158" s="253"/>
      <c r="M1158" s="254" t="s">
        <v>1</v>
      </c>
      <c r="N1158" s="255" t="s">
        <v>41</v>
      </c>
      <c r="O1158" s="72"/>
      <c r="P1158" s="195">
        <f t="shared" si="101"/>
        <v>0</v>
      </c>
      <c r="Q1158" s="195">
        <v>0</v>
      </c>
      <c r="R1158" s="195">
        <f t="shared" si="102"/>
        <v>0</v>
      </c>
      <c r="S1158" s="195">
        <v>0</v>
      </c>
      <c r="T1158" s="196">
        <f t="shared" si="103"/>
        <v>0</v>
      </c>
      <c r="U1158" s="35"/>
      <c r="V1158" s="35"/>
      <c r="W1158" s="35"/>
      <c r="X1158" s="35"/>
      <c r="Y1158" s="35"/>
      <c r="Z1158" s="35"/>
      <c r="AA1158" s="35"/>
      <c r="AB1158" s="35"/>
      <c r="AC1158" s="35"/>
      <c r="AD1158" s="35"/>
      <c r="AE1158" s="35"/>
      <c r="AR1158" s="197" t="s">
        <v>373</v>
      </c>
      <c r="AT1158" s="197" t="s">
        <v>250</v>
      </c>
      <c r="AU1158" s="197" t="s">
        <v>85</v>
      </c>
      <c r="AY1158" s="18" t="s">
        <v>158</v>
      </c>
      <c r="BE1158" s="198">
        <f t="shared" si="104"/>
        <v>0</v>
      </c>
      <c r="BF1158" s="198">
        <f t="shared" si="105"/>
        <v>0</v>
      </c>
      <c r="BG1158" s="198">
        <f t="shared" si="106"/>
        <v>0</v>
      </c>
      <c r="BH1158" s="198">
        <f t="shared" si="107"/>
        <v>0</v>
      </c>
      <c r="BI1158" s="198">
        <f t="shared" si="108"/>
        <v>0</v>
      </c>
      <c r="BJ1158" s="18" t="s">
        <v>8</v>
      </c>
      <c r="BK1158" s="198">
        <f t="shared" si="109"/>
        <v>0</v>
      </c>
      <c r="BL1158" s="18" t="s">
        <v>283</v>
      </c>
      <c r="BM1158" s="197" t="s">
        <v>7517</v>
      </c>
    </row>
    <row r="1159" spans="1:65" s="2" customFormat="1" ht="16.5" customHeight="1">
      <c r="A1159" s="35"/>
      <c r="B1159" s="36"/>
      <c r="C1159" s="247" t="s">
        <v>2402</v>
      </c>
      <c r="D1159" s="247" t="s">
        <v>250</v>
      </c>
      <c r="E1159" s="248" t="s">
        <v>4428</v>
      </c>
      <c r="F1159" s="249" t="s">
        <v>1752</v>
      </c>
      <c r="G1159" s="250" t="s">
        <v>498</v>
      </c>
      <c r="H1159" s="251">
        <v>1</v>
      </c>
      <c r="I1159" s="252"/>
      <c r="J1159" s="251">
        <f t="shared" si="100"/>
        <v>0</v>
      </c>
      <c r="K1159" s="249" t="s">
        <v>1</v>
      </c>
      <c r="L1159" s="253"/>
      <c r="M1159" s="254" t="s">
        <v>1</v>
      </c>
      <c r="N1159" s="255" t="s">
        <v>41</v>
      </c>
      <c r="O1159" s="72"/>
      <c r="P1159" s="195">
        <f t="shared" si="101"/>
        <v>0</v>
      </c>
      <c r="Q1159" s="195">
        <v>0</v>
      </c>
      <c r="R1159" s="195">
        <f t="shared" si="102"/>
        <v>0</v>
      </c>
      <c r="S1159" s="195">
        <v>0</v>
      </c>
      <c r="T1159" s="196">
        <f t="shared" si="103"/>
        <v>0</v>
      </c>
      <c r="U1159" s="35"/>
      <c r="V1159" s="35"/>
      <c r="W1159" s="35"/>
      <c r="X1159" s="35"/>
      <c r="Y1159" s="35"/>
      <c r="Z1159" s="35"/>
      <c r="AA1159" s="35"/>
      <c r="AB1159" s="35"/>
      <c r="AC1159" s="35"/>
      <c r="AD1159" s="35"/>
      <c r="AE1159" s="35"/>
      <c r="AR1159" s="197" t="s">
        <v>373</v>
      </c>
      <c r="AT1159" s="197" t="s">
        <v>250</v>
      </c>
      <c r="AU1159" s="197" t="s">
        <v>85</v>
      </c>
      <c r="AY1159" s="18" t="s">
        <v>158</v>
      </c>
      <c r="BE1159" s="198">
        <f t="shared" si="104"/>
        <v>0</v>
      </c>
      <c r="BF1159" s="198">
        <f t="shared" si="105"/>
        <v>0</v>
      </c>
      <c r="BG1159" s="198">
        <f t="shared" si="106"/>
        <v>0</v>
      </c>
      <c r="BH1159" s="198">
        <f t="shared" si="107"/>
        <v>0</v>
      </c>
      <c r="BI1159" s="198">
        <f t="shared" si="108"/>
        <v>0</v>
      </c>
      <c r="BJ1159" s="18" t="s">
        <v>8</v>
      </c>
      <c r="BK1159" s="198">
        <f t="shared" si="109"/>
        <v>0</v>
      </c>
      <c r="BL1159" s="18" t="s">
        <v>283</v>
      </c>
      <c r="BM1159" s="197" t="s">
        <v>7518</v>
      </c>
    </row>
    <row r="1160" spans="1:65" s="2" customFormat="1" ht="16.5" customHeight="1">
      <c r="A1160" s="35"/>
      <c r="B1160" s="36"/>
      <c r="C1160" s="247" t="s">
        <v>2405</v>
      </c>
      <c r="D1160" s="247" t="s">
        <v>250</v>
      </c>
      <c r="E1160" s="248" t="s">
        <v>7519</v>
      </c>
      <c r="F1160" s="249" t="s">
        <v>3140</v>
      </c>
      <c r="G1160" s="250" t="s">
        <v>498</v>
      </c>
      <c r="H1160" s="251">
        <v>1</v>
      </c>
      <c r="I1160" s="252"/>
      <c r="J1160" s="251">
        <f t="shared" si="100"/>
        <v>0</v>
      </c>
      <c r="K1160" s="249" t="s">
        <v>1</v>
      </c>
      <c r="L1160" s="253"/>
      <c r="M1160" s="254" t="s">
        <v>1</v>
      </c>
      <c r="N1160" s="255" t="s">
        <v>41</v>
      </c>
      <c r="O1160" s="72"/>
      <c r="P1160" s="195">
        <f t="shared" si="101"/>
        <v>0</v>
      </c>
      <c r="Q1160" s="195">
        <v>0</v>
      </c>
      <c r="R1160" s="195">
        <f t="shared" si="102"/>
        <v>0</v>
      </c>
      <c r="S1160" s="195">
        <v>0</v>
      </c>
      <c r="T1160" s="196">
        <f t="shared" si="103"/>
        <v>0</v>
      </c>
      <c r="U1160" s="35"/>
      <c r="V1160" s="35"/>
      <c r="W1160" s="35"/>
      <c r="X1160" s="35"/>
      <c r="Y1160" s="35"/>
      <c r="Z1160" s="35"/>
      <c r="AA1160" s="35"/>
      <c r="AB1160" s="35"/>
      <c r="AC1160" s="35"/>
      <c r="AD1160" s="35"/>
      <c r="AE1160" s="35"/>
      <c r="AR1160" s="197" t="s">
        <v>373</v>
      </c>
      <c r="AT1160" s="197" t="s">
        <v>250</v>
      </c>
      <c r="AU1160" s="197" t="s">
        <v>85</v>
      </c>
      <c r="AY1160" s="18" t="s">
        <v>158</v>
      </c>
      <c r="BE1160" s="198">
        <f t="shared" si="104"/>
        <v>0</v>
      </c>
      <c r="BF1160" s="198">
        <f t="shared" si="105"/>
        <v>0</v>
      </c>
      <c r="BG1160" s="198">
        <f t="shared" si="106"/>
        <v>0</v>
      </c>
      <c r="BH1160" s="198">
        <f t="shared" si="107"/>
        <v>0</v>
      </c>
      <c r="BI1160" s="198">
        <f t="shared" si="108"/>
        <v>0</v>
      </c>
      <c r="BJ1160" s="18" t="s">
        <v>8</v>
      </c>
      <c r="BK1160" s="198">
        <f t="shared" si="109"/>
        <v>0</v>
      </c>
      <c r="BL1160" s="18" t="s">
        <v>283</v>
      </c>
      <c r="BM1160" s="197" t="s">
        <v>7520</v>
      </c>
    </row>
    <row r="1161" spans="1:65" s="2" customFormat="1" ht="16.5" customHeight="1">
      <c r="A1161" s="35"/>
      <c r="B1161" s="36"/>
      <c r="C1161" s="247" t="s">
        <v>2409</v>
      </c>
      <c r="D1161" s="247" t="s">
        <v>250</v>
      </c>
      <c r="E1161" s="248" t="s">
        <v>3628</v>
      </c>
      <c r="F1161" s="249" t="s">
        <v>1726</v>
      </c>
      <c r="G1161" s="250" t="s">
        <v>1739</v>
      </c>
      <c r="H1161" s="251">
        <v>5</v>
      </c>
      <c r="I1161" s="252"/>
      <c r="J1161" s="251">
        <f t="shared" si="100"/>
        <v>0</v>
      </c>
      <c r="K1161" s="249" t="s">
        <v>1</v>
      </c>
      <c r="L1161" s="253"/>
      <c r="M1161" s="254" t="s">
        <v>1</v>
      </c>
      <c r="N1161" s="255" t="s">
        <v>41</v>
      </c>
      <c r="O1161" s="72"/>
      <c r="P1161" s="195">
        <f t="shared" si="101"/>
        <v>0</v>
      </c>
      <c r="Q1161" s="195">
        <v>0</v>
      </c>
      <c r="R1161" s="195">
        <f t="shared" si="102"/>
        <v>0</v>
      </c>
      <c r="S1161" s="195">
        <v>0</v>
      </c>
      <c r="T1161" s="196">
        <f t="shared" si="103"/>
        <v>0</v>
      </c>
      <c r="U1161" s="35"/>
      <c r="V1161" s="35"/>
      <c r="W1161" s="35"/>
      <c r="X1161" s="35"/>
      <c r="Y1161" s="35"/>
      <c r="Z1161" s="35"/>
      <c r="AA1161" s="35"/>
      <c r="AB1161" s="35"/>
      <c r="AC1161" s="35"/>
      <c r="AD1161" s="35"/>
      <c r="AE1161" s="35"/>
      <c r="AR1161" s="197" t="s">
        <v>373</v>
      </c>
      <c r="AT1161" s="197" t="s">
        <v>250</v>
      </c>
      <c r="AU1161" s="197" t="s">
        <v>85</v>
      </c>
      <c r="AY1161" s="18" t="s">
        <v>158</v>
      </c>
      <c r="BE1161" s="198">
        <f t="shared" si="104"/>
        <v>0</v>
      </c>
      <c r="BF1161" s="198">
        <f t="shared" si="105"/>
        <v>0</v>
      </c>
      <c r="BG1161" s="198">
        <f t="shared" si="106"/>
        <v>0</v>
      </c>
      <c r="BH1161" s="198">
        <f t="shared" si="107"/>
        <v>0</v>
      </c>
      <c r="BI1161" s="198">
        <f t="shared" si="108"/>
        <v>0</v>
      </c>
      <c r="BJ1161" s="18" t="s">
        <v>8</v>
      </c>
      <c r="BK1161" s="198">
        <f t="shared" si="109"/>
        <v>0</v>
      </c>
      <c r="BL1161" s="18" t="s">
        <v>283</v>
      </c>
      <c r="BM1161" s="197" t="s">
        <v>7521</v>
      </c>
    </row>
    <row r="1162" spans="1:65" s="2" customFormat="1" ht="16.5" customHeight="1">
      <c r="A1162" s="35"/>
      <c r="B1162" s="36"/>
      <c r="C1162" s="247" t="s">
        <v>2412</v>
      </c>
      <c r="D1162" s="247" t="s">
        <v>250</v>
      </c>
      <c r="E1162" s="248" t="s">
        <v>3631</v>
      </c>
      <c r="F1162" s="249" t="s">
        <v>1730</v>
      </c>
      <c r="G1162" s="250" t="s">
        <v>498</v>
      </c>
      <c r="H1162" s="251">
        <v>1</v>
      </c>
      <c r="I1162" s="252"/>
      <c r="J1162" s="251">
        <f t="shared" si="100"/>
        <v>0</v>
      </c>
      <c r="K1162" s="249" t="s">
        <v>1</v>
      </c>
      <c r="L1162" s="253"/>
      <c r="M1162" s="254" t="s">
        <v>1</v>
      </c>
      <c r="N1162" s="255" t="s">
        <v>41</v>
      </c>
      <c r="O1162" s="72"/>
      <c r="P1162" s="195">
        <f t="shared" si="101"/>
        <v>0</v>
      </c>
      <c r="Q1162" s="195">
        <v>0</v>
      </c>
      <c r="R1162" s="195">
        <f t="shared" si="102"/>
        <v>0</v>
      </c>
      <c r="S1162" s="195">
        <v>0</v>
      </c>
      <c r="T1162" s="196">
        <f t="shared" si="103"/>
        <v>0</v>
      </c>
      <c r="U1162" s="35"/>
      <c r="V1162" s="35"/>
      <c r="W1162" s="35"/>
      <c r="X1162" s="35"/>
      <c r="Y1162" s="35"/>
      <c r="Z1162" s="35"/>
      <c r="AA1162" s="35"/>
      <c r="AB1162" s="35"/>
      <c r="AC1162" s="35"/>
      <c r="AD1162" s="35"/>
      <c r="AE1162" s="35"/>
      <c r="AR1162" s="197" t="s">
        <v>373</v>
      </c>
      <c r="AT1162" s="197" t="s">
        <v>250</v>
      </c>
      <c r="AU1162" s="197" t="s">
        <v>85</v>
      </c>
      <c r="AY1162" s="18" t="s">
        <v>158</v>
      </c>
      <c r="BE1162" s="198">
        <f t="shared" si="104"/>
        <v>0</v>
      </c>
      <c r="BF1162" s="198">
        <f t="shared" si="105"/>
        <v>0</v>
      </c>
      <c r="BG1162" s="198">
        <f t="shared" si="106"/>
        <v>0</v>
      </c>
      <c r="BH1162" s="198">
        <f t="shared" si="107"/>
        <v>0</v>
      </c>
      <c r="BI1162" s="198">
        <f t="shared" si="108"/>
        <v>0</v>
      </c>
      <c r="BJ1162" s="18" t="s">
        <v>8</v>
      </c>
      <c r="BK1162" s="198">
        <f t="shared" si="109"/>
        <v>0</v>
      </c>
      <c r="BL1162" s="18" t="s">
        <v>283</v>
      </c>
      <c r="BM1162" s="197" t="s">
        <v>7522</v>
      </c>
    </row>
    <row r="1163" spans="1:65" s="2" customFormat="1" ht="16.5" customHeight="1">
      <c r="A1163" s="35"/>
      <c r="B1163" s="36"/>
      <c r="C1163" s="247" t="s">
        <v>2415</v>
      </c>
      <c r="D1163" s="247" t="s">
        <v>250</v>
      </c>
      <c r="E1163" s="248" t="s">
        <v>7523</v>
      </c>
      <c r="F1163" s="249" t="s">
        <v>3149</v>
      </c>
      <c r="G1163" s="250" t="s">
        <v>498</v>
      </c>
      <c r="H1163" s="251">
        <v>1</v>
      </c>
      <c r="I1163" s="252"/>
      <c r="J1163" s="251">
        <f t="shared" si="100"/>
        <v>0</v>
      </c>
      <c r="K1163" s="249" t="s">
        <v>1</v>
      </c>
      <c r="L1163" s="253"/>
      <c r="M1163" s="254" t="s">
        <v>1</v>
      </c>
      <c r="N1163" s="255" t="s">
        <v>41</v>
      </c>
      <c r="O1163" s="72"/>
      <c r="P1163" s="195">
        <f t="shared" si="101"/>
        <v>0</v>
      </c>
      <c r="Q1163" s="195">
        <v>0</v>
      </c>
      <c r="R1163" s="195">
        <f t="shared" si="102"/>
        <v>0</v>
      </c>
      <c r="S1163" s="195">
        <v>0</v>
      </c>
      <c r="T1163" s="196">
        <f t="shared" si="103"/>
        <v>0</v>
      </c>
      <c r="U1163" s="35"/>
      <c r="V1163" s="35"/>
      <c r="W1163" s="35"/>
      <c r="X1163" s="35"/>
      <c r="Y1163" s="35"/>
      <c r="Z1163" s="35"/>
      <c r="AA1163" s="35"/>
      <c r="AB1163" s="35"/>
      <c r="AC1163" s="35"/>
      <c r="AD1163" s="35"/>
      <c r="AE1163" s="35"/>
      <c r="AR1163" s="197" t="s">
        <v>373</v>
      </c>
      <c r="AT1163" s="197" t="s">
        <v>250</v>
      </c>
      <c r="AU1163" s="197" t="s">
        <v>85</v>
      </c>
      <c r="AY1163" s="18" t="s">
        <v>158</v>
      </c>
      <c r="BE1163" s="198">
        <f t="shared" si="104"/>
        <v>0</v>
      </c>
      <c r="BF1163" s="198">
        <f t="shared" si="105"/>
        <v>0</v>
      </c>
      <c r="BG1163" s="198">
        <f t="shared" si="106"/>
        <v>0</v>
      </c>
      <c r="BH1163" s="198">
        <f t="shared" si="107"/>
        <v>0</v>
      </c>
      <c r="BI1163" s="198">
        <f t="shared" si="108"/>
        <v>0</v>
      </c>
      <c r="BJ1163" s="18" t="s">
        <v>8</v>
      </c>
      <c r="BK1163" s="198">
        <f t="shared" si="109"/>
        <v>0</v>
      </c>
      <c r="BL1163" s="18" t="s">
        <v>283</v>
      </c>
      <c r="BM1163" s="197" t="s">
        <v>7524</v>
      </c>
    </row>
    <row r="1164" spans="1:65" s="2" customFormat="1" ht="24">
      <c r="A1164" s="35"/>
      <c r="B1164" s="36"/>
      <c r="C1164" s="247" t="s">
        <v>2418</v>
      </c>
      <c r="D1164" s="247" t="s">
        <v>250</v>
      </c>
      <c r="E1164" s="248" t="s">
        <v>7525</v>
      </c>
      <c r="F1164" s="249" t="s">
        <v>7526</v>
      </c>
      <c r="G1164" s="250" t="s">
        <v>498</v>
      </c>
      <c r="H1164" s="251">
        <v>1</v>
      </c>
      <c r="I1164" s="252"/>
      <c r="J1164" s="251">
        <f t="shared" si="100"/>
        <v>0</v>
      </c>
      <c r="K1164" s="249" t="s">
        <v>1</v>
      </c>
      <c r="L1164" s="253"/>
      <c r="M1164" s="254" t="s">
        <v>1</v>
      </c>
      <c r="N1164" s="255" t="s">
        <v>41</v>
      </c>
      <c r="O1164" s="72"/>
      <c r="P1164" s="195">
        <f t="shared" si="101"/>
        <v>0</v>
      </c>
      <c r="Q1164" s="195">
        <v>0</v>
      </c>
      <c r="R1164" s="195">
        <f t="shared" si="102"/>
        <v>0</v>
      </c>
      <c r="S1164" s="195">
        <v>0</v>
      </c>
      <c r="T1164" s="196">
        <f t="shared" si="103"/>
        <v>0</v>
      </c>
      <c r="U1164" s="35"/>
      <c r="V1164" s="35"/>
      <c r="W1164" s="35"/>
      <c r="X1164" s="35"/>
      <c r="Y1164" s="35"/>
      <c r="Z1164" s="35"/>
      <c r="AA1164" s="35"/>
      <c r="AB1164" s="35"/>
      <c r="AC1164" s="35"/>
      <c r="AD1164" s="35"/>
      <c r="AE1164" s="35"/>
      <c r="AR1164" s="197" t="s">
        <v>373</v>
      </c>
      <c r="AT1164" s="197" t="s">
        <v>250</v>
      </c>
      <c r="AU1164" s="197" t="s">
        <v>85</v>
      </c>
      <c r="AY1164" s="18" t="s">
        <v>158</v>
      </c>
      <c r="BE1164" s="198">
        <f t="shared" si="104"/>
        <v>0</v>
      </c>
      <c r="BF1164" s="198">
        <f t="shared" si="105"/>
        <v>0</v>
      </c>
      <c r="BG1164" s="198">
        <f t="shared" si="106"/>
        <v>0</v>
      </c>
      <c r="BH1164" s="198">
        <f t="shared" si="107"/>
        <v>0</v>
      </c>
      <c r="BI1164" s="198">
        <f t="shared" si="108"/>
        <v>0</v>
      </c>
      <c r="BJ1164" s="18" t="s">
        <v>8</v>
      </c>
      <c r="BK1164" s="198">
        <f t="shared" si="109"/>
        <v>0</v>
      </c>
      <c r="BL1164" s="18" t="s">
        <v>283</v>
      </c>
      <c r="BM1164" s="197" t="s">
        <v>7527</v>
      </c>
    </row>
    <row r="1165" spans="1:65" s="2" customFormat="1" ht="16.5" customHeight="1">
      <c r="A1165" s="35"/>
      <c r="B1165" s="36"/>
      <c r="C1165" s="247" t="s">
        <v>2421</v>
      </c>
      <c r="D1165" s="247" t="s">
        <v>250</v>
      </c>
      <c r="E1165" s="248" t="s">
        <v>7528</v>
      </c>
      <c r="F1165" s="249" t="s">
        <v>7529</v>
      </c>
      <c r="G1165" s="250" t="s">
        <v>498</v>
      </c>
      <c r="H1165" s="251">
        <v>1</v>
      </c>
      <c r="I1165" s="252"/>
      <c r="J1165" s="251">
        <f t="shared" si="100"/>
        <v>0</v>
      </c>
      <c r="K1165" s="249" t="s">
        <v>1</v>
      </c>
      <c r="L1165" s="253"/>
      <c r="M1165" s="254" t="s">
        <v>1</v>
      </c>
      <c r="N1165" s="255" t="s">
        <v>41</v>
      </c>
      <c r="O1165" s="72"/>
      <c r="P1165" s="195">
        <f t="shared" si="101"/>
        <v>0</v>
      </c>
      <c r="Q1165" s="195">
        <v>0</v>
      </c>
      <c r="R1165" s="195">
        <f t="shared" si="102"/>
        <v>0</v>
      </c>
      <c r="S1165" s="195">
        <v>0</v>
      </c>
      <c r="T1165" s="196">
        <f t="shared" si="103"/>
        <v>0</v>
      </c>
      <c r="U1165" s="35"/>
      <c r="V1165" s="35"/>
      <c r="W1165" s="35"/>
      <c r="X1165" s="35"/>
      <c r="Y1165" s="35"/>
      <c r="Z1165" s="35"/>
      <c r="AA1165" s="35"/>
      <c r="AB1165" s="35"/>
      <c r="AC1165" s="35"/>
      <c r="AD1165" s="35"/>
      <c r="AE1165" s="35"/>
      <c r="AR1165" s="197" t="s">
        <v>373</v>
      </c>
      <c r="AT1165" s="197" t="s">
        <v>250</v>
      </c>
      <c r="AU1165" s="197" t="s">
        <v>85</v>
      </c>
      <c r="AY1165" s="18" t="s">
        <v>158</v>
      </c>
      <c r="BE1165" s="198">
        <f t="shared" si="104"/>
        <v>0</v>
      </c>
      <c r="BF1165" s="198">
        <f t="shared" si="105"/>
        <v>0</v>
      </c>
      <c r="BG1165" s="198">
        <f t="shared" si="106"/>
        <v>0</v>
      </c>
      <c r="BH1165" s="198">
        <f t="shared" si="107"/>
        <v>0</v>
      </c>
      <c r="BI1165" s="198">
        <f t="shared" si="108"/>
        <v>0</v>
      </c>
      <c r="BJ1165" s="18" t="s">
        <v>8</v>
      </c>
      <c r="BK1165" s="198">
        <f t="shared" si="109"/>
        <v>0</v>
      </c>
      <c r="BL1165" s="18" t="s">
        <v>283</v>
      </c>
      <c r="BM1165" s="197" t="s">
        <v>7530</v>
      </c>
    </row>
    <row r="1166" spans="1:65" s="2" customFormat="1" ht="21.75" customHeight="1">
      <c r="A1166" s="35"/>
      <c r="B1166" s="36"/>
      <c r="C1166" s="247" t="s">
        <v>2424</v>
      </c>
      <c r="D1166" s="247" t="s">
        <v>250</v>
      </c>
      <c r="E1166" s="248" t="s">
        <v>7531</v>
      </c>
      <c r="F1166" s="249" t="s">
        <v>7532</v>
      </c>
      <c r="G1166" s="250" t="s">
        <v>498</v>
      </c>
      <c r="H1166" s="251">
        <v>1</v>
      </c>
      <c r="I1166" s="252"/>
      <c r="J1166" s="251">
        <f t="shared" ref="J1166:J1197" si="110">ROUND(I1166*H1166,0)</f>
        <v>0</v>
      </c>
      <c r="K1166" s="249" t="s">
        <v>1</v>
      </c>
      <c r="L1166" s="253"/>
      <c r="M1166" s="254" t="s">
        <v>1</v>
      </c>
      <c r="N1166" s="255" t="s">
        <v>41</v>
      </c>
      <c r="O1166" s="72"/>
      <c r="P1166" s="195">
        <f t="shared" ref="P1166:P1197" si="111">O1166*H1166</f>
        <v>0</v>
      </c>
      <c r="Q1166" s="195">
        <v>0</v>
      </c>
      <c r="R1166" s="195">
        <f t="shared" ref="R1166:R1197" si="112">Q1166*H1166</f>
        <v>0</v>
      </c>
      <c r="S1166" s="195">
        <v>0</v>
      </c>
      <c r="T1166" s="196">
        <f t="shared" ref="T1166:T1197" si="113">S1166*H1166</f>
        <v>0</v>
      </c>
      <c r="U1166" s="35"/>
      <c r="V1166" s="35"/>
      <c r="W1166" s="35"/>
      <c r="X1166" s="35"/>
      <c r="Y1166" s="35"/>
      <c r="Z1166" s="35"/>
      <c r="AA1166" s="35"/>
      <c r="AB1166" s="35"/>
      <c r="AC1166" s="35"/>
      <c r="AD1166" s="35"/>
      <c r="AE1166" s="35"/>
      <c r="AR1166" s="197" t="s">
        <v>373</v>
      </c>
      <c r="AT1166" s="197" t="s">
        <v>250</v>
      </c>
      <c r="AU1166" s="197" t="s">
        <v>85</v>
      </c>
      <c r="AY1166" s="18" t="s">
        <v>158</v>
      </c>
      <c r="BE1166" s="198">
        <f t="shared" ref="BE1166:BE1174" si="114">IF(N1166="základní",J1166,0)</f>
        <v>0</v>
      </c>
      <c r="BF1166" s="198">
        <f t="shared" ref="BF1166:BF1174" si="115">IF(N1166="snížená",J1166,0)</f>
        <v>0</v>
      </c>
      <c r="BG1166" s="198">
        <f t="shared" ref="BG1166:BG1174" si="116">IF(N1166="zákl. přenesená",J1166,0)</f>
        <v>0</v>
      </c>
      <c r="BH1166" s="198">
        <f t="shared" ref="BH1166:BH1174" si="117">IF(N1166="sníž. přenesená",J1166,0)</f>
        <v>0</v>
      </c>
      <c r="BI1166" s="198">
        <f t="shared" ref="BI1166:BI1174" si="118">IF(N1166="nulová",J1166,0)</f>
        <v>0</v>
      </c>
      <c r="BJ1166" s="18" t="s">
        <v>8</v>
      </c>
      <c r="BK1166" s="198">
        <f t="shared" ref="BK1166:BK1174" si="119">ROUND(I1166*H1166,0)</f>
        <v>0</v>
      </c>
      <c r="BL1166" s="18" t="s">
        <v>283</v>
      </c>
      <c r="BM1166" s="197" t="s">
        <v>7533</v>
      </c>
    </row>
    <row r="1167" spans="1:65" s="2" customFormat="1" ht="16.5" customHeight="1">
      <c r="A1167" s="35"/>
      <c r="B1167" s="36"/>
      <c r="C1167" s="247" t="s">
        <v>2427</v>
      </c>
      <c r="D1167" s="247" t="s">
        <v>250</v>
      </c>
      <c r="E1167" s="248" t="s">
        <v>7534</v>
      </c>
      <c r="F1167" s="249" t="s">
        <v>7535</v>
      </c>
      <c r="G1167" s="250" t="s">
        <v>498</v>
      </c>
      <c r="H1167" s="251">
        <v>1</v>
      </c>
      <c r="I1167" s="252"/>
      <c r="J1167" s="251">
        <f t="shared" si="110"/>
        <v>0</v>
      </c>
      <c r="K1167" s="249" t="s">
        <v>1</v>
      </c>
      <c r="L1167" s="253"/>
      <c r="M1167" s="254" t="s">
        <v>1</v>
      </c>
      <c r="N1167" s="255" t="s">
        <v>41</v>
      </c>
      <c r="O1167" s="72"/>
      <c r="P1167" s="195">
        <f t="shared" si="111"/>
        <v>0</v>
      </c>
      <c r="Q1167" s="195">
        <v>0</v>
      </c>
      <c r="R1167" s="195">
        <f t="shared" si="112"/>
        <v>0</v>
      </c>
      <c r="S1167" s="195">
        <v>0</v>
      </c>
      <c r="T1167" s="196">
        <f t="shared" si="113"/>
        <v>0</v>
      </c>
      <c r="U1167" s="35"/>
      <c r="V1167" s="35"/>
      <c r="W1167" s="35"/>
      <c r="X1167" s="35"/>
      <c r="Y1167" s="35"/>
      <c r="Z1167" s="35"/>
      <c r="AA1167" s="35"/>
      <c r="AB1167" s="35"/>
      <c r="AC1167" s="35"/>
      <c r="AD1167" s="35"/>
      <c r="AE1167" s="35"/>
      <c r="AR1167" s="197" t="s">
        <v>373</v>
      </c>
      <c r="AT1167" s="197" t="s">
        <v>250</v>
      </c>
      <c r="AU1167" s="197" t="s">
        <v>85</v>
      </c>
      <c r="AY1167" s="18" t="s">
        <v>158</v>
      </c>
      <c r="BE1167" s="198">
        <f t="shared" si="114"/>
        <v>0</v>
      </c>
      <c r="BF1167" s="198">
        <f t="shared" si="115"/>
        <v>0</v>
      </c>
      <c r="BG1167" s="198">
        <f t="shared" si="116"/>
        <v>0</v>
      </c>
      <c r="BH1167" s="198">
        <f t="shared" si="117"/>
        <v>0</v>
      </c>
      <c r="BI1167" s="198">
        <f t="shared" si="118"/>
        <v>0</v>
      </c>
      <c r="BJ1167" s="18" t="s">
        <v>8</v>
      </c>
      <c r="BK1167" s="198">
        <f t="shared" si="119"/>
        <v>0</v>
      </c>
      <c r="BL1167" s="18" t="s">
        <v>283</v>
      </c>
      <c r="BM1167" s="197" t="s">
        <v>7536</v>
      </c>
    </row>
    <row r="1168" spans="1:65" s="2" customFormat="1" ht="24">
      <c r="A1168" s="35"/>
      <c r="B1168" s="36"/>
      <c r="C1168" s="247" t="s">
        <v>2431</v>
      </c>
      <c r="D1168" s="247" t="s">
        <v>250</v>
      </c>
      <c r="E1168" s="248" t="s">
        <v>6397</v>
      </c>
      <c r="F1168" s="249" t="s">
        <v>3604</v>
      </c>
      <c r="G1168" s="250" t="s">
        <v>309</v>
      </c>
      <c r="H1168" s="251">
        <v>1.5</v>
      </c>
      <c r="I1168" s="252"/>
      <c r="J1168" s="251">
        <f t="shared" si="110"/>
        <v>0</v>
      </c>
      <c r="K1168" s="249" t="s">
        <v>1</v>
      </c>
      <c r="L1168" s="253"/>
      <c r="M1168" s="254" t="s">
        <v>1</v>
      </c>
      <c r="N1168" s="255" t="s">
        <v>41</v>
      </c>
      <c r="O1168" s="72"/>
      <c r="P1168" s="195">
        <f t="shared" si="111"/>
        <v>0</v>
      </c>
      <c r="Q1168" s="195">
        <v>0</v>
      </c>
      <c r="R1168" s="195">
        <f t="shared" si="112"/>
        <v>0</v>
      </c>
      <c r="S1168" s="195">
        <v>0</v>
      </c>
      <c r="T1168" s="196">
        <f t="shared" si="113"/>
        <v>0</v>
      </c>
      <c r="U1168" s="35"/>
      <c r="V1168" s="35"/>
      <c r="W1168" s="35"/>
      <c r="X1168" s="35"/>
      <c r="Y1168" s="35"/>
      <c r="Z1168" s="35"/>
      <c r="AA1168" s="35"/>
      <c r="AB1168" s="35"/>
      <c r="AC1168" s="35"/>
      <c r="AD1168" s="35"/>
      <c r="AE1168" s="35"/>
      <c r="AR1168" s="197" t="s">
        <v>373</v>
      </c>
      <c r="AT1168" s="197" t="s">
        <v>250</v>
      </c>
      <c r="AU1168" s="197" t="s">
        <v>85</v>
      </c>
      <c r="AY1168" s="18" t="s">
        <v>158</v>
      </c>
      <c r="BE1168" s="198">
        <f t="shared" si="114"/>
        <v>0</v>
      </c>
      <c r="BF1168" s="198">
        <f t="shared" si="115"/>
        <v>0</v>
      </c>
      <c r="BG1168" s="198">
        <f t="shared" si="116"/>
        <v>0</v>
      </c>
      <c r="BH1168" s="198">
        <f t="shared" si="117"/>
        <v>0</v>
      </c>
      <c r="BI1168" s="198">
        <f t="shared" si="118"/>
        <v>0</v>
      </c>
      <c r="BJ1168" s="18" t="s">
        <v>8</v>
      </c>
      <c r="BK1168" s="198">
        <f t="shared" si="119"/>
        <v>0</v>
      </c>
      <c r="BL1168" s="18" t="s">
        <v>283</v>
      </c>
      <c r="BM1168" s="197" t="s">
        <v>7537</v>
      </c>
    </row>
    <row r="1169" spans="1:65" s="2" customFormat="1" ht="16.5" customHeight="1">
      <c r="A1169" s="35"/>
      <c r="B1169" s="36"/>
      <c r="C1169" s="247" t="s">
        <v>2435</v>
      </c>
      <c r="D1169" s="247" t="s">
        <v>250</v>
      </c>
      <c r="E1169" s="248" t="s">
        <v>4425</v>
      </c>
      <c r="F1169" s="249" t="s">
        <v>1743</v>
      </c>
      <c r="G1169" s="250" t="s">
        <v>498</v>
      </c>
      <c r="H1169" s="251">
        <v>1</v>
      </c>
      <c r="I1169" s="252"/>
      <c r="J1169" s="251">
        <f t="shared" si="110"/>
        <v>0</v>
      </c>
      <c r="K1169" s="249" t="s">
        <v>1</v>
      </c>
      <c r="L1169" s="253"/>
      <c r="M1169" s="254" t="s">
        <v>1</v>
      </c>
      <c r="N1169" s="255" t="s">
        <v>41</v>
      </c>
      <c r="O1169" s="72"/>
      <c r="P1169" s="195">
        <f t="shared" si="111"/>
        <v>0</v>
      </c>
      <c r="Q1169" s="195">
        <v>0</v>
      </c>
      <c r="R1169" s="195">
        <f t="shared" si="112"/>
        <v>0</v>
      </c>
      <c r="S1169" s="195">
        <v>0</v>
      </c>
      <c r="T1169" s="196">
        <f t="shared" si="113"/>
        <v>0</v>
      </c>
      <c r="U1169" s="35"/>
      <c r="V1169" s="35"/>
      <c r="W1169" s="35"/>
      <c r="X1169" s="35"/>
      <c r="Y1169" s="35"/>
      <c r="Z1169" s="35"/>
      <c r="AA1169" s="35"/>
      <c r="AB1169" s="35"/>
      <c r="AC1169" s="35"/>
      <c r="AD1169" s="35"/>
      <c r="AE1169" s="35"/>
      <c r="AR1169" s="197" t="s">
        <v>373</v>
      </c>
      <c r="AT1169" s="197" t="s">
        <v>250</v>
      </c>
      <c r="AU1169" s="197" t="s">
        <v>85</v>
      </c>
      <c r="AY1169" s="18" t="s">
        <v>158</v>
      </c>
      <c r="BE1169" s="198">
        <f t="shared" si="114"/>
        <v>0</v>
      </c>
      <c r="BF1169" s="198">
        <f t="shared" si="115"/>
        <v>0</v>
      </c>
      <c r="BG1169" s="198">
        <f t="shared" si="116"/>
        <v>0</v>
      </c>
      <c r="BH1169" s="198">
        <f t="shared" si="117"/>
        <v>0</v>
      </c>
      <c r="BI1169" s="198">
        <f t="shared" si="118"/>
        <v>0</v>
      </c>
      <c r="BJ1169" s="18" t="s">
        <v>8</v>
      </c>
      <c r="BK1169" s="198">
        <f t="shared" si="119"/>
        <v>0</v>
      </c>
      <c r="BL1169" s="18" t="s">
        <v>283</v>
      </c>
      <c r="BM1169" s="197" t="s">
        <v>7538</v>
      </c>
    </row>
    <row r="1170" spans="1:65" s="2" customFormat="1" ht="16.5" customHeight="1">
      <c r="A1170" s="35"/>
      <c r="B1170" s="36"/>
      <c r="C1170" s="247" t="s">
        <v>2439</v>
      </c>
      <c r="D1170" s="247" t="s">
        <v>250</v>
      </c>
      <c r="E1170" s="248" t="s">
        <v>4428</v>
      </c>
      <c r="F1170" s="249" t="s">
        <v>1752</v>
      </c>
      <c r="G1170" s="250" t="s">
        <v>498</v>
      </c>
      <c r="H1170" s="251">
        <v>1</v>
      </c>
      <c r="I1170" s="252"/>
      <c r="J1170" s="251">
        <f t="shared" si="110"/>
        <v>0</v>
      </c>
      <c r="K1170" s="249" t="s">
        <v>1</v>
      </c>
      <c r="L1170" s="253"/>
      <c r="M1170" s="254" t="s">
        <v>1</v>
      </c>
      <c r="N1170" s="255" t="s">
        <v>41</v>
      </c>
      <c r="O1170" s="72"/>
      <c r="P1170" s="195">
        <f t="shared" si="111"/>
        <v>0</v>
      </c>
      <c r="Q1170" s="195">
        <v>0</v>
      </c>
      <c r="R1170" s="195">
        <f t="shared" si="112"/>
        <v>0</v>
      </c>
      <c r="S1170" s="195">
        <v>0</v>
      </c>
      <c r="T1170" s="196">
        <f t="shared" si="113"/>
        <v>0</v>
      </c>
      <c r="U1170" s="35"/>
      <c r="V1170" s="35"/>
      <c r="W1170" s="35"/>
      <c r="X1170" s="35"/>
      <c r="Y1170" s="35"/>
      <c r="Z1170" s="35"/>
      <c r="AA1170" s="35"/>
      <c r="AB1170" s="35"/>
      <c r="AC1170" s="35"/>
      <c r="AD1170" s="35"/>
      <c r="AE1170" s="35"/>
      <c r="AR1170" s="197" t="s">
        <v>373</v>
      </c>
      <c r="AT1170" s="197" t="s">
        <v>250</v>
      </c>
      <c r="AU1170" s="197" t="s">
        <v>85</v>
      </c>
      <c r="AY1170" s="18" t="s">
        <v>158</v>
      </c>
      <c r="BE1170" s="198">
        <f t="shared" si="114"/>
        <v>0</v>
      </c>
      <c r="BF1170" s="198">
        <f t="shared" si="115"/>
        <v>0</v>
      </c>
      <c r="BG1170" s="198">
        <f t="shared" si="116"/>
        <v>0</v>
      </c>
      <c r="BH1170" s="198">
        <f t="shared" si="117"/>
        <v>0</v>
      </c>
      <c r="BI1170" s="198">
        <f t="shared" si="118"/>
        <v>0</v>
      </c>
      <c r="BJ1170" s="18" t="s">
        <v>8</v>
      </c>
      <c r="BK1170" s="198">
        <f t="shared" si="119"/>
        <v>0</v>
      </c>
      <c r="BL1170" s="18" t="s">
        <v>283</v>
      </c>
      <c r="BM1170" s="197" t="s">
        <v>7539</v>
      </c>
    </row>
    <row r="1171" spans="1:65" s="2" customFormat="1" ht="16.5" customHeight="1">
      <c r="A1171" s="35"/>
      <c r="B1171" s="36"/>
      <c r="C1171" s="247" t="s">
        <v>2445</v>
      </c>
      <c r="D1171" s="247" t="s">
        <v>250</v>
      </c>
      <c r="E1171" s="248" t="s">
        <v>7519</v>
      </c>
      <c r="F1171" s="249" t="s">
        <v>3140</v>
      </c>
      <c r="G1171" s="250" t="s">
        <v>498</v>
      </c>
      <c r="H1171" s="251">
        <v>1</v>
      </c>
      <c r="I1171" s="252"/>
      <c r="J1171" s="251">
        <f t="shared" si="110"/>
        <v>0</v>
      </c>
      <c r="K1171" s="249" t="s">
        <v>1</v>
      </c>
      <c r="L1171" s="253"/>
      <c r="M1171" s="254" t="s">
        <v>1</v>
      </c>
      <c r="N1171" s="255" t="s">
        <v>41</v>
      </c>
      <c r="O1171" s="72"/>
      <c r="P1171" s="195">
        <f t="shared" si="111"/>
        <v>0</v>
      </c>
      <c r="Q1171" s="195">
        <v>0</v>
      </c>
      <c r="R1171" s="195">
        <f t="shared" si="112"/>
        <v>0</v>
      </c>
      <c r="S1171" s="195">
        <v>0</v>
      </c>
      <c r="T1171" s="196">
        <f t="shared" si="113"/>
        <v>0</v>
      </c>
      <c r="U1171" s="35"/>
      <c r="V1171" s="35"/>
      <c r="W1171" s="35"/>
      <c r="X1171" s="35"/>
      <c r="Y1171" s="35"/>
      <c r="Z1171" s="35"/>
      <c r="AA1171" s="35"/>
      <c r="AB1171" s="35"/>
      <c r="AC1171" s="35"/>
      <c r="AD1171" s="35"/>
      <c r="AE1171" s="35"/>
      <c r="AR1171" s="197" t="s">
        <v>373</v>
      </c>
      <c r="AT1171" s="197" t="s">
        <v>250</v>
      </c>
      <c r="AU1171" s="197" t="s">
        <v>85</v>
      </c>
      <c r="AY1171" s="18" t="s">
        <v>158</v>
      </c>
      <c r="BE1171" s="198">
        <f t="shared" si="114"/>
        <v>0</v>
      </c>
      <c r="BF1171" s="198">
        <f t="shared" si="115"/>
        <v>0</v>
      </c>
      <c r="BG1171" s="198">
        <f t="shared" si="116"/>
        <v>0</v>
      </c>
      <c r="BH1171" s="198">
        <f t="shared" si="117"/>
        <v>0</v>
      </c>
      <c r="BI1171" s="198">
        <f t="shared" si="118"/>
        <v>0</v>
      </c>
      <c r="BJ1171" s="18" t="s">
        <v>8</v>
      </c>
      <c r="BK1171" s="198">
        <f t="shared" si="119"/>
        <v>0</v>
      </c>
      <c r="BL1171" s="18" t="s">
        <v>283</v>
      </c>
      <c r="BM1171" s="197" t="s">
        <v>7540</v>
      </c>
    </row>
    <row r="1172" spans="1:65" s="2" customFormat="1" ht="16.5" customHeight="1">
      <c r="A1172" s="35"/>
      <c r="B1172" s="36"/>
      <c r="C1172" s="247" t="s">
        <v>2449</v>
      </c>
      <c r="D1172" s="247" t="s">
        <v>250</v>
      </c>
      <c r="E1172" s="248" t="s">
        <v>3628</v>
      </c>
      <c r="F1172" s="249" t="s">
        <v>1726</v>
      </c>
      <c r="G1172" s="250" t="s">
        <v>1739</v>
      </c>
      <c r="H1172" s="251">
        <v>2</v>
      </c>
      <c r="I1172" s="252"/>
      <c r="J1172" s="251">
        <f t="shared" si="110"/>
        <v>0</v>
      </c>
      <c r="K1172" s="249" t="s">
        <v>1</v>
      </c>
      <c r="L1172" s="253"/>
      <c r="M1172" s="254" t="s">
        <v>1</v>
      </c>
      <c r="N1172" s="255" t="s">
        <v>41</v>
      </c>
      <c r="O1172" s="72"/>
      <c r="P1172" s="195">
        <f t="shared" si="111"/>
        <v>0</v>
      </c>
      <c r="Q1172" s="195">
        <v>0</v>
      </c>
      <c r="R1172" s="195">
        <f t="shared" si="112"/>
        <v>0</v>
      </c>
      <c r="S1172" s="195">
        <v>0</v>
      </c>
      <c r="T1172" s="196">
        <f t="shared" si="113"/>
        <v>0</v>
      </c>
      <c r="U1172" s="35"/>
      <c r="V1172" s="35"/>
      <c r="W1172" s="35"/>
      <c r="X1172" s="35"/>
      <c r="Y1172" s="35"/>
      <c r="Z1172" s="35"/>
      <c r="AA1172" s="35"/>
      <c r="AB1172" s="35"/>
      <c r="AC1172" s="35"/>
      <c r="AD1172" s="35"/>
      <c r="AE1172" s="35"/>
      <c r="AR1172" s="197" t="s">
        <v>373</v>
      </c>
      <c r="AT1172" s="197" t="s">
        <v>250</v>
      </c>
      <c r="AU1172" s="197" t="s">
        <v>85</v>
      </c>
      <c r="AY1172" s="18" t="s">
        <v>158</v>
      </c>
      <c r="BE1172" s="198">
        <f t="shared" si="114"/>
        <v>0</v>
      </c>
      <c r="BF1172" s="198">
        <f t="shared" si="115"/>
        <v>0</v>
      </c>
      <c r="BG1172" s="198">
        <f t="shared" si="116"/>
        <v>0</v>
      </c>
      <c r="BH1172" s="198">
        <f t="shared" si="117"/>
        <v>0</v>
      </c>
      <c r="BI1172" s="198">
        <f t="shared" si="118"/>
        <v>0</v>
      </c>
      <c r="BJ1172" s="18" t="s">
        <v>8</v>
      </c>
      <c r="BK1172" s="198">
        <f t="shared" si="119"/>
        <v>0</v>
      </c>
      <c r="BL1172" s="18" t="s">
        <v>283</v>
      </c>
      <c r="BM1172" s="197" t="s">
        <v>7541</v>
      </c>
    </row>
    <row r="1173" spans="1:65" s="2" customFormat="1" ht="16.5" customHeight="1">
      <c r="A1173" s="35"/>
      <c r="B1173" s="36"/>
      <c r="C1173" s="247" t="s">
        <v>2453</v>
      </c>
      <c r="D1173" s="247" t="s">
        <v>250</v>
      </c>
      <c r="E1173" s="248" t="s">
        <v>7542</v>
      </c>
      <c r="F1173" s="249" t="s">
        <v>1730</v>
      </c>
      <c r="G1173" s="250" t="s">
        <v>498</v>
      </c>
      <c r="H1173" s="251">
        <v>1</v>
      </c>
      <c r="I1173" s="252"/>
      <c r="J1173" s="251">
        <f t="shared" si="110"/>
        <v>0</v>
      </c>
      <c r="K1173" s="249" t="s">
        <v>1</v>
      </c>
      <c r="L1173" s="253"/>
      <c r="M1173" s="254" t="s">
        <v>1</v>
      </c>
      <c r="N1173" s="255" t="s">
        <v>41</v>
      </c>
      <c r="O1173" s="72"/>
      <c r="P1173" s="195">
        <f t="shared" si="111"/>
        <v>0</v>
      </c>
      <c r="Q1173" s="195">
        <v>0</v>
      </c>
      <c r="R1173" s="195">
        <f t="shared" si="112"/>
        <v>0</v>
      </c>
      <c r="S1173" s="195">
        <v>0</v>
      </c>
      <c r="T1173" s="196">
        <f t="shared" si="113"/>
        <v>0</v>
      </c>
      <c r="U1173" s="35"/>
      <c r="V1173" s="35"/>
      <c r="W1173" s="35"/>
      <c r="X1173" s="35"/>
      <c r="Y1173" s="35"/>
      <c r="Z1173" s="35"/>
      <c r="AA1173" s="35"/>
      <c r="AB1173" s="35"/>
      <c r="AC1173" s="35"/>
      <c r="AD1173" s="35"/>
      <c r="AE1173" s="35"/>
      <c r="AR1173" s="197" t="s">
        <v>373</v>
      </c>
      <c r="AT1173" s="197" t="s">
        <v>250</v>
      </c>
      <c r="AU1173" s="197" t="s">
        <v>85</v>
      </c>
      <c r="AY1173" s="18" t="s">
        <v>158</v>
      </c>
      <c r="BE1173" s="198">
        <f t="shared" si="114"/>
        <v>0</v>
      </c>
      <c r="BF1173" s="198">
        <f t="shared" si="115"/>
        <v>0</v>
      </c>
      <c r="BG1173" s="198">
        <f t="shared" si="116"/>
        <v>0</v>
      </c>
      <c r="BH1173" s="198">
        <f t="shared" si="117"/>
        <v>0</v>
      </c>
      <c r="BI1173" s="198">
        <f t="shared" si="118"/>
        <v>0</v>
      </c>
      <c r="BJ1173" s="18" t="s">
        <v>8</v>
      </c>
      <c r="BK1173" s="198">
        <f t="shared" si="119"/>
        <v>0</v>
      </c>
      <c r="BL1173" s="18" t="s">
        <v>283</v>
      </c>
      <c r="BM1173" s="197" t="s">
        <v>7543</v>
      </c>
    </row>
    <row r="1174" spans="1:65" s="2" customFormat="1" ht="16.5" customHeight="1">
      <c r="A1174" s="35"/>
      <c r="B1174" s="36"/>
      <c r="C1174" s="247" t="s">
        <v>2457</v>
      </c>
      <c r="D1174" s="247" t="s">
        <v>250</v>
      </c>
      <c r="E1174" s="248" t="s">
        <v>7544</v>
      </c>
      <c r="F1174" s="249" t="s">
        <v>3149</v>
      </c>
      <c r="G1174" s="250" t="s">
        <v>498</v>
      </c>
      <c r="H1174" s="251">
        <v>1</v>
      </c>
      <c r="I1174" s="252"/>
      <c r="J1174" s="251">
        <f t="shared" si="110"/>
        <v>0</v>
      </c>
      <c r="K1174" s="249" t="s">
        <v>1</v>
      </c>
      <c r="L1174" s="253"/>
      <c r="M1174" s="254" t="s">
        <v>1</v>
      </c>
      <c r="N1174" s="255" t="s">
        <v>41</v>
      </c>
      <c r="O1174" s="72"/>
      <c r="P1174" s="195">
        <f t="shared" si="111"/>
        <v>0</v>
      </c>
      <c r="Q1174" s="195">
        <v>0</v>
      </c>
      <c r="R1174" s="195">
        <f t="shared" si="112"/>
        <v>0</v>
      </c>
      <c r="S1174" s="195">
        <v>0</v>
      </c>
      <c r="T1174" s="196">
        <f t="shared" si="113"/>
        <v>0</v>
      </c>
      <c r="U1174" s="35"/>
      <c r="V1174" s="35"/>
      <c r="W1174" s="35"/>
      <c r="X1174" s="35"/>
      <c r="Y1174" s="35"/>
      <c r="Z1174" s="35"/>
      <c r="AA1174" s="35"/>
      <c r="AB1174" s="35"/>
      <c r="AC1174" s="35"/>
      <c r="AD1174" s="35"/>
      <c r="AE1174" s="35"/>
      <c r="AR1174" s="197" t="s">
        <v>373</v>
      </c>
      <c r="AT1174" s="197" t="s">
        <v>250</v>
      </c>
      <c r="AU1174" s="197" t="s">
        <v>85</v>
      </c>
      <c r="AY1174" s="18" t="s">
        <v>158</v>
      </c>
      <c r="BE1174" s="198">
        <f t="shared" si="114"/>
        <v>0</v>
      </c>
      <c r="BF1174" s="198">
        <f t="shared" si="115"/>
        <v>0</v>
      </c>
      <c r="BG1174" s="198">
        <f t="shared" si="116"/>
        <v>0</v>
      </c>
      <c r="BH1174" s="198">
        <f t="shared" si="117"/>
        <v>0</v>
      </c>
      <c r="BI1174" s="198">
        <f t="shared" si="118"/>
        <v>0</v>
      </c>
      <c r="BJ1174" s="18" t="s">
        <v>8</v>
      </c>
      <c r="BK1174" s="198">
        <f t="shared" si="119"/>
        <v>0</v>
      </c>
      <c r="BL1174" s="18" t="s">
        <v>283</v>
      </c>
      <c r="BM1174" s="197" t="s">
        <v>7545</v>
      </c>
    </row>
    <row r="1175" spans="1:65" s="12" customFormat="1" ht="22.9" customHeight="1">
      <c r="B1175" s="171"/>
      <c r="C1175" s="172"/>
      <c r="D1175" s="173" t="s">
        <v>75</v>
      </c>
      <c r="E1175" s="185" t="s">
        <v>4007</v>
      </c>
      <c r="F1175" s="185" t="s">
        <v>4008</v>
      </c>
      <c r="G1175" s="172"/>
      <c r="H1175" s="172"/>
      <c r="I1175" s="175"/>
      <c r="J1175" s="186">
        <f>BK1175</f>
        <v>0</v>
      </c>
      <c r="K1175" s="172"/>
      <c r="L1175" s="177"/>
      <c r="M1175" s="178"/>
      <c r="N1175" s="179"/>
      <c r="O1175" s="179"/>
      <c r="P1175" s="180">
        <f>SUM(P1176:P1312)</f>
        <v>0</v>
      </c>
      <c r="Q1175" s="179"/>
      <c r="R1175" s="180">
        <f>SUM(R1176:R1312)</f>
        <v>0</v>
      </c>
      <c r="S1175" s="179"/>
      <c r="T1175" s="181">
        <f>SUM(T1176:T1312)</f>
        <v>0</v>
      </c>
      <c r="AR1175" s="182" t="s">
        <v>85</v>
      </c>
      <c r="AT1175" s="183" t="s">
        <v>75</v>
      </c>
      <c r="AU1175" s="183" t="s">
        <v>8</v>
      </c>
      <c r="AY1175" s="182" t="s">
        <v>158</v>
      </c>
      <c r="BK1175" s="184">
        <f>SUM(BK1176:BK1312)</f>
        <v>0</v>
      </c>
    </row>
    <row r="1176" spans="1:65" s="2" customFormat="1" ht="16.5" customHeight="1">
      <c r="A1176" s="35"/>
      <c r="B1176" s="36"/>
      <c r="C1176" s="187" t="s">
        <v>2460</v>
      </c>
      <c r="D1176" s="187" t="s">
        <v>160</v>
      </c>
      <c r="E1176" s="188" t="s">
        <v>7546</v>
      </c>
      <c r="F1176" s="189" t="s">
        <v>7302</v>
      </c>
      <c r="G1176" s="190" t="s">
        <v>442</v>
      </c>
      <c r="H1176" s="191">
        <v>3</v>
      </c>
      <c r="I1176" s="192"/>
      <c r="J1176" s="191">
        <f t="shared" ref="J1176:J1207" si="120">ROUND(I1176*H1176,0)</f>
        <v>0</v>
      </c>
      <c r="K1176" s="189" t="s">
        <v>1</v>
      </c>
      <c r="L1176" s="40"/>
      <c r="M1176" s="193" t="s">
        <v>1</v>
      </c>
      <c r="N1176" s="194" t="s">
        <v>41</v>
      </c>
      <c r="O1176" s="72"/>
      <c r="P1176" s="195">
        <f t="shared" ref="P1176:P1207" si="121">O1176*H1176</f>
        <v>0</v>
      </c>
      <c r="Q1176" s="195">
        <v>0</v>
      </c>
      <c r="R1176" s="195">
        <f t="shared" ref="R1176:R1207" si="122">Q1176*H1176</f>
        <v>0</v>
      </c>
      <c r="S1176" s="195">
        <v>0</v>
      </c>
      <c r="T1176" s="196">
        <f t="shared" ref="T1176:T1207" si="123">S1176*H1176</f>
        <v>0</v>
      </c>
      <c r="U1176" s="35"/>
      <c r="V1176" s="35"/>
      <c r="W1176" s="35"/>
      <c r="X1176" s="35"/>
      <c r="Y1176" s="35"/>
      <c r="Z1176" s="35"/>
      <c r="AA1176" s="35"/>
      <c r="AB1176" s="35"/>
      <c r="AC1176" s="35"/>
      <c r="AD1176" s="35"/>
      <c r="AE1176" s="35"/>
      <c r="AR1176" s="197" t="s">
        <v>283</v>
      </c>
      <c r="AT1176" s="197" t="s">
        <v>160</v>
      </c>
      <c r="AU1176" s="197" t="s">
        <v>85</v>
      </c>
      <c r="AY1176" s="18" t="s">
        <v>158</v>
      </c>
      <c r="BE1176" s="198">
        <f t="shared" ref="BE1176:BE1207" si="124">IF(N1176="základní",J1176,0)</f>
        <v>0</v>
      </c>
      <c r="BF1176" s="198">
        <f t="shared" ref="BF1176:BF1207" si="125">IF(N1176="snížená",J1176,0)</f>
        <v>0</v>
      </c>
      <c r="BG1176" s="198">
        <f t="shared" ref="BG1176:BG1207" si="126">IF(N1176="zákl. přenesená",J1176,0)</f>
        <v>0</v>
      </c>
      <c r="BH1176" s="198">
        <f t="shared" ref="BH1176:BH1207" si="127">IF(N1176="sníž. přenesená",J1176,0)</f>
        <v>0</v>
      </c>
      <c r="BI1176" s="198">
        <f t="shared" ref="BI1176:BI1207" si="128">IF(N1176="nulová",J1176,0)</f>
        <v>0</v>
      </c>
      <c r="BJ1176" s="18" t="s">
        <v>8</v>
      </c>
      <c r="BK1176" s="198">
        <f t="shared" ref="BK1176:BK1207" si="129">ROUND(I1176*H1176,0)</f>
        <v>0</v>
      </c>
      <c r="BL1176" s="18" t="s">
        <v>283</v>
      </c>
      <c r="BM1176" s="197" t="s">
        <v>7547</v>
      </c>
    </row>
    <row r="1177" spans="1:65" s="2" customFormat="1" ht="36">
      <c r="A1177" s="35"/>
      <c r="B1177" s="36"/>
      <c r="C1177" s="187" t="s">
        <v>2464</v>
      </c>
      <c r="D1177" s="187" t="s">
        <v>160</v>
      </c>
      <c r="E1177" s="188" t="s">
        <v>5866</v>
      </c>
      <c r="F1177" s="189" t="s">
        <v>4055</v>
      </c>
      <c r="G1177" s="190" t="s">
        <v>309</v>
      </c>
      <c r="H1177" s="191">
        <v>20</v>
      </c>
      <c r="I1177" s="192"/>
      <c r="J1177" s="191">
        <f t="shared" si="120"/>
        <v>0</v>
      </c>
      <c r="K1177" s="189" t="s">
        <v>1</v>
      </c>
      <c r="L1177" s="40"/>
      <c r="M1177" s="193" t="s">
        <v>1</v>
      </c>
      <c r="N1177" s="194" t="s">
        <v>41</v>
      </c>
      <c r="O1177" s="72"/>
      <c r="P1177" s="195">
        <f t="shared" si="121"/>
        <v>0</v>
      </c>
      <c r="Q1177" s="195">
        <v>0</v>
      </c>
      <c r="R1177" s="195">
        <f t="shared" si="122"/>
        <v>0</v>
      </c>
      <c r="S1177" s="195">
        <v>0</v>
      </c>
      <c r="T1177" s="196">
        <f t="shared" si="123"/>
        <v>0</v>
      </c>
      <c r="U1177" s="35"/>
      <c r="V1177" s="35"/>
      <c r="W1177" s="35"/>
      <c r="X1177" s="35"/>
      <c r="Y1177" s="35"/>
      <c r="Z1177" s="35"/>
      <c r="AA1177" s="35"/>
      <c r="AB1177" s="35"/>
      <c r="AC1177" s="35"/>
      <c r="AD1177" s="35"/>
      <c r="AE1177" s="35"/>
      <c r="AR1177" s="197" t="s">
        <v>283</v>
      </c>
      <c r="AT1177" s="197" t="s">
        <v>160</v>
      </c>
      <c r="AU1177" s="197" t="s">
        <v>85</v>
      </c>
      <c r="AY1177" s="18" t="s">
        <v>158</v>
      </c>
      <c r="BE1177" s="198">
        <f t="shared" si="124"/>
        <v>0</v>
      </c>
      <c r="BF1177" s="198">
        <f t="shared" si="125"/>
        <v>0</v>
      </c>
      <c r="BG1177" s="198">
        <f t="shared" si="126"/>
        <v>0</v>
      </c>
      <c r="BH1177" s="198">
        <f t="shared" si="127"/>
        <v>0</v>
      </c>
      <c r="BI1177" s="198">
        <f t="shared" si="128"/>
        <v>0</v>
      </c>
      <c r="BJ1177" s="18" t="s">
        <v>8</v>
      </c>
      <c r="BK1177" s="198">
        <f t="shared" si="129"/>
        <v>0</v>
      </c>
      <c r="BL1177" s="18" t="s">
        <v>283</v>
      </c>
      <c r="BM1177" s="197" t="s">
        <v>7548</v>
      </c>
    </row>
    <row r="1178" spans="1:65" s="2" customFormat="1" ht="24">
      <c r="A1178" s="35"/>
      <c r="B1178" s="36"/>
      <c r="C1178" s="187" t="s">
        <v>2468</v>
      </c>
      <c r="D1178" s="187" t="s">
        <v>160</v>
      </c>
      <c r="E1178" s="188" t="s">
        <v>5868</v>
      </c>
      <c r="F1178" s="189" t="s">
        <v>5869</v>
      </c>
      <c r="G1178" s="190" t="s">
        <v>442</v>
      </c>
      <c r="H1178" s="191">
        <v>0</v>
      </c>
      <c r="I1178" s="192"/>
      <c r="J1178" s="191">
        <f t="shared" si="120"/>
        <v>0</v>
      </c>
      <c r="K1178" s="189" t="s">
        <v>1</v>
      </c>
      <c r="L1178" s="40"/>
      <c r="M1178" s="193" t="s">
        <v>1</v>
      </c>
      <c r="N1178" s="194" t="s">
        <v>41</v>
      </c>
      <c r="O1178" s="72"/>
      <c r="P1178" s="195">
        <f t="shared" si="121"/>
        <v>0</v>
      </c>
      <c r="Q1178" s="195">
        <v>0</v>
      </c>
      <c r="R1178" s="195">
        <f t="shared" si="122"/>
        <v>0</v>
      </c>
      <c r="S1178" s="195">
        <v>0</v>
      </c>
      <c r="T1178" s="196">
        <f t="shared" si="123"/>
        <v>0</v>
      </c>
      <c r="U1178" s="35"/>
      <c r="V1178" s="35"/>
      <c r="W1178" s="35"/>
      <c r="X1178" s="35"/>
      <c r="Y1178" s="35"/>
      <c r="Z1178" s="35"/>
      <c r="AA1178" s="35"/>
      <c r="AB1178" s="35"/>
      <c r="AC1178" s="35"/>
      <c r="AD1178" s="35"/>
      <c r="AE1178" s="35"/>
      <c r="AR1178" s="197" t="s">
        <v>283</v>
      </c>
      <c r="AT1178" s="197" t="s">
        <v>160</v>
      </c>
      <c r="AU1178" s="197" t="s">
        <v>85</v>
      </c>
      <c r="AY1178" s="18" t="s">
        <v>158</v>
      </c>
      <c r="BE1178" s="198">
        <f t="shared" si="124"/>
        <v>0</v>
      </c>
      <c r="BF1178" s="198">
        <f t="shared" si="125"/>
        <v>0</v>
      </c>
      <c r="BG1178" s="198">
        <f t="shared" si="126"/>
        <v>0</v>
      </c>
      <c r="BH1178" s="198">
        <f t="shared" si="127"/>
        <v>0</v>
      </c>
      <c r="BI1178" s="198">
        <f t="shared" si="128"/>
        <v>0</v>
      </c>
      <c r="BJ1178" s="18" t="s">
        <v>8</v>
      </c>
      <c r="BK1178" s="198">
        <f t="shared" si="129"/>
        <v>0</v>
      </c>
      <c r="BL1178" s="18" t="s">
        <v>283</v>
      </c>
      <c r="BM1178" s="197" t="s">
        <v>7549</v>
      </c>
    </row>
    <row r="1179" spans="1:65" s="2" customFormat="1" ht="24">
      <c r="A1179" s="35"/>
      <c r="B1179" s="36"/>
      <c r="C1179" s="187" t="s">
        <v>2470</v>
      </c>
      <c r="D1179" s="187" t="s">
        <v>160</v>
      </c>
      <c r="E1179" s="188" t="s">
        <v>5871</v>
      </c>
      <c r="F1179" s="189" t="s">
        <v>4059</v>
      </c>
      <c r="G1179" s="190" t="s">
        <v>442</v>
      </c>
      <c r="H1179" s="191">
        <v>1</v>
      </c>
      <c r="I1179" s="192"/>
      <c r="J1179" s="191">
        <f t="shared" si="120"/>
        <v>0</v>
      </c>
      <c r="K1179" s="189" t="s">
        <v>1</v>
      </c>
      <c r="L1179" s="40"/>
      <c r="M1179" s="193" t="s">
        <v>1</v>
      </c>
      <c r="N1179" s="194" t="s">
        <v>41</v>
      </c>
      <c r="O1179" s="72"/>
      <c r="P1179" s="195">
        <f t="shared" si="121"/>
        <v>0</v>
      </c>
      <c r="Q1179" s="195">
        <v>0</v>
      </c>
      <c r="R1179" s="195">
        <f t="shared" si="122"/>
        <v>0</v>
      </c>
      <c r="S1179" s="195">
        <v>0</v>
      </c>
      <c r="T1179" s="196">
        <f t="shared" si="123"/>
        <v>0</v>
      </c>
      <c r="U1179" s="35"/>
      <c r="V1179" s="35"/>
      <c r="W1179" s="35"/>
      <c r="X1179" s="35"/>
      <c r="Y1179" s="35"/>
      <c r="Z1179" s="35"/>
      <c r="AA1179" s="35"/>
      <c r="AB1179" s="35"/>
      <c r="AC1179" s="35"/>
      <c r="AD1179" s="35"/>
      <c r="AE1179" s="35"/>
      <c r="AR1179" s="197" t="s">
        <v>283</v>
      </c>
      <c r="AT1179" s="197" t="s">
        <v>160</v>
      </c>
      <c r="AU1179" s="197" t="s">
        <v>85</v>
      </c>
      <c r="AY1179" s="18" t="s">
        <v>158</v>
      </c>
      <c r="BE1179" s="198">
        <f t="shared" si="124"/>
        <v>0</v>
      </c>
      <c r="BF1179" s="198">
        <f t="shared" si="125"/>
        <v>0</v>
      </c>
      <c r="BG1179" s="198">
        <f t="shared" si="126"/>
        <v>0</v>
      </c>
      <c r="BH1179" s="198">
        <f t="shared" si="127"/>
        <v>0</v>
      </c>
      <c r="BI1179" s="198">
        <f t="shared" si="128"/>
        <v>0</v>
      </c>
      <c r="BJ1179" s="18" t="s">
        <v>8</v>
      </c>
      <c r="BK1179" s="198">
        <f t="shared" si="129"/>
        <v>0</v>
      </c>
      <c r="BL1179" s="18" t="s">
        <v>283</v>
      </c>
      <c r="BM1179" s="197" t="s">
        <v>7550</v>
      </c>
    </row>
    <row r="1180" spans="1:65" s="2" customFormat="1" ht="48">
      <c r="A1180" s="35"/>
      <c r="B1180" s="36"/>
      <c r="C1180" s="187" t="s">
        <v>2474</v>
      </c>
      <c r="D1180" s="187" t="s">
        <v>160</v>
      </c>
      <c r="E1180" s="188" t="s">
        <v>7551</v>
      </c>
      <c r="F1180" s="189" t="s">
        <v>7308</v>
      </c>
      <c r="G1180" s="190" t="s">
        <v>498</v>
      </c>
      <c r="H1180" s="191">
        <v>1</v>
      </c>
      <c r="I1180" s="192"/>
      <c r="J1180" s="191">
        <f t="shared" si="120"/>
        <v>0</v>
      </c>
      <c r="K1180" s="189" t="s">
        <v>1</v>
      </c>
      <c r="L1180" s="40"/>
      <c r="M1180" s="193" t="s">
        <v>1</v>
      </c>
      <c r="N1180" s="194" t="s">
        <v>41</v>
      </c>
      <c r="O1180" s="72"/>
      <c r="P1180" s="195">
        <f t="shared" si="121"/>
        <v>0</v>
      </c>
      <c r="Q1180" s="195">
        <v>0</v>
      </c>
      <c r="R1180" s="195">
        <f t="shared" si="122"/>
        <v>0</v>
      </c>
      <c r="S1180" s="195">
        <v>0</v>
      </c>
      <c r="T1180" s="196">
        <f t="shared" si="123"/>
        <v>0</v>
      </c>
      <c r="U1180" s="35"/>
      <c r="V1180" s="35"/>
      <c r="W1180" s="35"/>
      <c r="X1180" s="35"/>
      <c r="Y1180" s="35"/>
      <c r="Z1180" s="35"/>
      <c r="AA1180" s="35"/>
      <c r="AB1180" s="35"/>
      <c r="AC1180" s="35"/>
      <c r="AD1180" s="35"/>
      <c r="AE1180" s="35"/>
      <c r="AR1180" s="197" t="s">
        <v>283</v>
      </c>
      <c r="AT1180" s="197" t="s">
        <v>160</v>
      </c>
      <c r="AU1180" s="197" t="s">
        <v>85</v>
      </c>
      <c r="AY1180" s="18" t="s">
        <v>158</v>
      </c>
      <c r="BE1180" s="198">
        <f t="shared" si="124"/>
        <v>0</v>
      </c>
      <c r="BF1180" s="198">
        <f t="shared" si="125"/>
        <v>0</v>
      </c>
      <c r="BG1180" s="198">
        <f t="shared" si="126"/>
        <v>0</v>
      </c>
      <c r="BH1180" s="198">
        <f t="shared" si="127"/>
        <v>0</v>
      </c>
      <c r="BI1180" s="198">
        <f t="shared" si="128"/>
        <v>0</v>
      </c>
      <c r="BJ1180" s="18" t="s">
        <v>8</v>
      </c>
      <c r="BK1180" s="198">
        <f t="shared" si="129"/>
        <v>0</v>
      </c>
      <c r="BL1180" s="18" t="s">
        <v>283</v>
      </c>
      <c r="BM1180" s="197" t="s">
        <v>7552</v>
      </c>
    </row>
    <row r="1181" spans="1:65" s="2" customFormat="1" ht="33" customHeight="1">
      <c r="A1181" s="35"/>
      <c r="B1181" s="36"/>
      <c r="C1181" s="187" t="s">
        <v>2478</v>
      </c>
      <c r="D1181" s="187" t="s">
        <v>160</v>
      </c>
      <c r="E1181" s="188" t="s">
        <v>7553</v>
      </c>
      <c r="F1181" s="189" t="s">
        <v>7311</v>
      </c>
      <c r="G1181" s="190" t="s">
        <v>498</v>
      </c>
      <c r="H1181" s="191">
        <v>1</v>
      </c>
      <c r="I1181" s="192"/>
      <c r="J1181" s="191">
        <f t="shared" si="120"/>
        <v>0</v>
      </c>
      <c r="K1181" s="189" t="s">
        <v>1</v>
      </c>
      <c r="L1181" s="40"/>
      <c r="M1181" s="193" t="s">
        <v>1</v>
      </c>
      <c r="N1181" s="194" t="s">
        <v>41</v>
      </c>
      <c r="O1181" s="72"/>
      <c r="P1181" s="195">
        <f t="shared" si="121"/>
        <v>0</v>
      </c>
      <c r="Q1181" s="195">
        <v>0</v>
      </c>
      <c r="R1181" s="195">
        <f t="shared" si="122"/>
        <v>0</v>
      </c>
      <c r="S1181" s="195">
        <v>0</v>
      </c>
      <c r="T1181" s="196">
        <f t="shared" si="123"/>
        <v>0</v>
      </c>
      <c r="U1181" s="35"/>
      <c r="V1181" s="35"/>
      <c r="W1181" s="35"/>
      <c r="X1181" s="35"/>
      <c r="Y1181" s="35"/>
      <c r="Z1181" s="35"/>
      <c r="AA1181" s="35"/>
      <c r="AB1181" s="35"/>
      <c r="AC1181" s="35"/>
      <c r="AD1181" s="35"/>
      <c r="AE1181" s="35"/>
      <c r="AR1181" s="197" t="s">
        <v>283</v>
      </c>
      <c r="AT1181" s="197" t="s">
        <v>160</v>
      </c>
      <c r="AU1181" s="197" t="s">
        <v>85</v>
      </c>
      <c r="AY1181" s="18" t="s">
        <v>158</v>
      </c>
      <c r="BE1181" s="198">
        <f t="shared" si="124"/>
        <v>0</v>
      </c>
      <c r="BF1181" s="198">
        <f t="shared" si="125"/>
        <v>0</v>
      </c>
      <c r="BG1181" s="198">
        <f t="shared" si="126"/>
        <v>0</v>
      </c>
      <c r="BH1181" s="198">
        <f t="shared" si="127"/>
        <v>0</v>
      </c>
      <c r="BI1181" s="198">
        <f t="shared" si="128"/>
        <v>0</v>
      </c>
      <c r="BJ1181" s="18" t="s">
        <v>8</v>
      </c>
      <c r="BK1181" s="198">
        <f t="shared" si="129"/>
        <v>0</v>
      </c>
      <c r="BL1181" s="18" t="s">
        <v>283</v>
      </c>
      <c r="BM1181" s="197" t="s">
        <v>7554</v>
      </c>
    </row>
    <row r="1182" spans="1:65" s="2" customFormat="1" ht="24">
      <c r="A1182" s="35"/>
      <c r="B1182" s="36"/>
      <c r="C1182" s="187" t="s">
        <v>2482</v>
      </c>
      <c r="D1182" s="187" t="s">
        <v>160</v>
      </c>
      <c r="E1182" s="188" t="s">
        <v>7555</v>
      </c>
      <c r="F1182" s="189" t="s">
        <v>3012</v>
      </c>
      <c r="G1182" s="190" t="s">
        <v>4066</v>
      </c>
      <c r="H1182" s="191">
        <v>9</v>
      </c>
      <c r="I1182" s="192"/>
      <c r="J1182" s="191">
        <f t="shared" si="120"/>
        <v>0</v>
      </c>
      <c r="K1182" s="189" t="s">
        <v>1</v>
      </c>
      <c r="L1182" s="40"/>
      <c r="M1182" s="193" t="s">
        <v>1</v>
      </c>
      <c r="N1182" s="194" t="s">
        <v>41</v>
      </c>
      <c r="O1182" s="72"/>
      <c r="P1182" s="195">
        <f t="shared" si="121"/>
        <v>0</v>
      </c>
      <c r="Q1182" s="195">
        <v>0</v>
      </c>
      <c r="R1182" s="195">
        <f t="shared" si="122"/>
        <v>0</v>
      </c>
      <c r="S1182" s="195">
        <v>0</v>
      </c>
      <c r="T1182" s="196">
        <f t="shared" si="123"/>
        <v>0</v>
      </c>
      <c r="U1182" s="35"/>
      <c r="V1182" s="35"/>
      <c r="W1182" s="35"/>
      <c r="X1182" s="35"/>
      <c r="Y1182" s="35"/>
      <c r="Z1182" s="35"/>
      <c r="AA1182" s="35"/>
      <c r="AB1182" s="35"/>
      <c r="AC1182" s="35"/>
      <c r="AD1182" s="35"/>
      <c r="AE1182" s="35"/>
      <c r="AR1182" s="197" t="s">
        <v>283</v>
      </c>
      <c r="AT1182" s="197" t="s">
        <v>160</v>
      </c>
      <c r="AU1182" s="197" t="s">
        <v>85</v>
      </c>
      <c r="AY1182" s="18" t="s">
        <v>158</v>
      </c>
      <c r="BE1182" s="198">
        <f t="shared" si="124"/>
        <v>0</v>
      </c>
      <c r="BF1182" s="198">
        <f t="shared" si="125"/>
        <v>0</v>
      </c>
      <c r="BG1182" s="198">
        <f t="shared" si="126"/>
        <v>0</v>
      </c>
      <c r="BH1182" s="198">
        <f t="shared" si="127"/>
        <v>0</v>
      </c>
      <c r="BI1182" s="198">
        <f t="shared" si="128"/>
        <v>0</v>
      </c>
      <c r="BJ1182" s="18" t="s">
        <v>8</v>
      </c>
      <c r="BK1182" s="198">
        <f t="shared" si="129"/>
        <v>0</v>
      </c>
      <c r="BL1182" s="18" t="s">
        <v>283</v>
      </c>
      <c r="BM1182" s="197" t="s">
        <v>7556</v>
      </c>
    </row>
    <row r="1183" spans="1:65" s="2" customFormat="1" ht="16.5" customHeight="1">
      <c r="A1183" s="35"/>
      <c r="B1183" s="36"/>
      <c r="C1183" s="187" t="s">
        <v>2486</v>
      </c>
      <c r="D1183" s="187" t="s">
        <v>160</v>
      </c>
      <c r="E1183" s="188" t="s">
        <v>3015</v>
      </c>
      <c r="F1183" s="189" t="s">
        <v>3016</v>
      </c>
      <c r="G1183" s="190" t="s">
        <v>498</v>
      </c>
      <c r="H1183" s="191">
        <v>1</v>
      </c>
      <c r="I1183" s="192"/>
      <c r="J1183" s="191">
        <f t="shared" si="120"/>
        <v>0</v>
      </c>
      <c r="K1183" s="189" t="s">
        <v>1</v>
      </c>
      <c r="L1183" s="40"/>
      <c r="M1183" s="193" t="s">
        <v>1</v>
      </c>
      <c r="N1183" s="194" t="s">
        <v>41</v>
      </c>
      <c r="O1183" s="72"/>
      <c r="P1183" s="195">
        <f t="shared" si="121"/>
        <v>0</v>
      </c>
      <c r="Q1183" s="195">
        <v>0</v>
      </c>
      <c r="R1183" s="195">
        <f t="shared" si="122"/>
        <v>0</v>
      </c>
      <c r="S1183" s="195">
        <v>0</v>
      </c>
      <c r="T1183" s="196">
        <f t="shared" si="123"/>
        <v>0</v>
      </c>
      <c r="U1183" s="35"/>
      <c r="V1183" s="35"/>
      <c r="W1183" s="35"/>
      <c r="X1183" s="35"/>
      <c r="Y1183" s="35"/>
      <c r="Z1183" s="35"/>
      <c r="AA1183" s="35"/>
      <c r="AB1183" s="35"/>
      <c r="AC1183" s="35"/>
      <c r="AD1183" s="35"/>
      <c r="AE1183" s="35"/>
      <c r="AR1183" s="197" t="s">
        <v>283</v>
      </c>
      <c r="AT1183" s="197" t="s">
        <v>160</v>
      </c>
      <c r="AU1183" s="197" t="s">
        <v>85</v>
      </c>
      <c r="AY1183" s="18" t="s">
        <v>158</v>
      </c>
      <c r="BE1183" s="198">
        <f t="shared" si="124"/>
        <v>0</v>
      </c>
      <c r="BF1183" s="198">
        <f t="shared" si="125"/>
        <v>0</v>
      </c>
      <c r="BG1183" s="198">
        <f t="shared" si="126"/>
        <v>0</v>
      </c>
      <c r="BH1183" s="198">
        <f t="shared" si="127"/>
        <v>0</v>
      </c>
      <c r="BI1183" s="198">
        <f t="shared" si="128"/>
        <v>0</v>
      </c>
      <c r="BJ1183" s="18" t="s">
        <v>8</v>
      </c>
      <c r="BK1183" s="198">
        <f t="shared" si="129"/>
        <v>0</v>
      </c>
      <c r="BL1183" s="18" t="s">
        <v>283</v>
      </c>
      <c r="BM1183" s="197" t="s">
        <v>7557</v>
      </c>
    </row>
    <row r="1184" spans="1:65" s="2" customFormat="1" ht="33" customHeight="1">
      <c r="A1184" s="35"/>
      <c r="B1184" s="36"/>
      <c r="C1184" s="187" t="s">
        <v>2488</v>
      </c>
      <c r="D1184" s="187" t="s">
        <v>160</v>
      </c>
      <c r="E1184" s="188" t="s">
        <v>3307</v>
      </c>
      <c r="F1184" s="189" t="s">
        <v>3308</v>
      </c>
      <c r="G1184" s="190" t="s">
        <v>498</v>
      </c>
      <c r="H1184" s="191">
        <v>5</v>
      </c>
      <c r="I1184" s="192"/>
      <c r="J1184" s="191">
        <f t="shared" si="120"/>
        <v>0</v>
      </c>
      <c r="K1184" s="189" t="s">
        <v>1</v>
      </c>
      <c r="L1184" s="40"/>
      <c r="M1184" s="193" t="s">
        <v>1</v>
      </c>
      <c r="N1184" s="194" t="s">
        <v>41</v>
      </c>
      <c r="O1184" s="72"/>
      <c r="P1184" s="195">
        <f t="shared" si="121"/>
        <v>0</v>
      </c>
      <c r="Q1184" s="195">
        <v>0</v>
      </c>
      <c r="R1184" s="195">
        <f t="shared" si="122"/>
        <v>0</v>
      </c>
      <c r="S1184" s="195">
        <v>0</v>
      </c>
      <c r="T1184" s="196">
        <f t="shared" si="123"/>
        <v>0</v>
      </c>
      <c r="U1184" s="35"/>
      <c r="V1184" s="35"/>
      <c r="W1184" s="35"/>
      <c r="X1184" s="35"/>
      <c r="Y1184" s="35"/>
      <c r="Z1184" s="35"/>
      <c r="AA1184" s="35"/>
      <c r="AB1184" s="35"/>
      <c r="AC1184" s="35"/>
      <c r="AD1184" s="35"/>
      <c r="AE1184" s="35"/>
      <c r="AR1184" s="197" t="s">
        <v>283</v>
      </c>
      <c r="AT1184" s="197" t="s">
        <v>160</v>
      </c>
      <c r="AU1184" s="197" t="s">
        <v>85</v>
      </c>
      <c r="AY1184" s="18" t="s">
        <v>158</v>
      </c>
      <c r="BE1184" s="198">
        <f t="shared" si="124"/>
        <v>0</v>
      </c>
      <c r="BF1184" s="198">
        <f t="shared" si="125"/>
        <v>0</v>
      </c>
      <c r="BG1184" s="198">
        <f t="shared" si="126"/>
        <v>0</v>
      </c>
      <c r="BH1184" s="198">
        <f t="shared" si="127"/>
        <v>0</v>
      </c>
      <c r="BI1184" s="198">
        <f t="shared" si="128"/>
        <v>0</v>
      </c>
      <c r="BJ1184" s="18" t="s">
        <v>8</v>
      </c>
      <c r="BK1184" s="198">
        <f t="shared" si="129"/>
        <v>0</v>
      </c>
      <c r="BL1184" s="18" t="s">
        <v>283</v>
      </c>
      <c r="BM1184" s="197" t="s">
        <v>7558</v>
      </c>
    </row>
    <row r="1185" spans="1:65" s="2" customFormat="1" ht="33" customHeight="1">
      <c r="A1185" s="35"/>
      <c r="B1185" s="36"/>
      <c r="C1185" s="187" t="s">
        <v>2492</v>
      </c>
      <c r="D1185" s="187" t="s">
        <v>160</v>
      </c>
      <c r="E1185" s="188" t="s">
        <v>3315</v>
      </c>
      <c r="F1185" s="189" t="s">
        <v>3316</v>
      </c>
      <c r="G1185" s="190" t="s">
        <v>498</v>
      </c>
      <c r="H1185" s="191">
        <v>3</v>
      </c>
      <c r="I1185" s="192"/>
      <c r="J1185" s="191">
        <f t="shared" si="120"/>
        <v>0</v>
      </c>
      <c r="K1185" s="189" t="s">
        <v>1</v>
      </c>
      <c r="L1185" s="40"/>
      <c r="M1185" s="193" t="s">
        <v>1</v>
      </c>
      <c r="N1185" s="194" t="s">
        <v>41</v>
      </c>
      <c r="O1185" s="72"/>
      <c r="P1185" s="195">
        <f t="shared" si="121"/>
        <v>0</v>
      </c>
      <c r="Q1185" s="195">
        <v>0</v>
      </c>
      <c r="R1185" s="195">
        <f t="shared" si="122"/>
        <v>0</v>
      </c>
      <c r="S1185" s="195">
        <v>0</v>
      </c>
      <c r="T1185" s="196">
        <f t="shared" si="123"/>
        <v>0</v>
      </c>
      <c r="U1185" s="35"/>
      <c r="V1185" s="35"/>
      <c r="W1185" s="35"/>
      <c r="X1185" s="35"/>
      <c r="Y1185" s="35"/>
      <c r="Z1185" s="35"/>
      <c r="AA1185" s="35"/>
      <c r="AB1185" s="35"/>
      <c r="AC1185" s="35"/>
      <c r="AD1185" s="35"/>
      <c r="AE1185" s="35"/>
      <c r="AR1185" s="197" t="s">
        <v>283</v>
      </c>
      <c r="AT1185" s="197" t="s">
        <v>160</v>
      </c>
      <c r="AU1185" s="197" t="s">
        <v>85</v>
      </c>
      <c r="AY1185" s="18" t="s">
        <v>158</v>
      </c>
      <c r="BE1185" s="198">
        <f t="shared" si="124"/>
        <v>0</v>
      </c>
      <c r="BF1185" s="198">
        <f t="shared" si="125"/>
        <v>0</v>
      </c>
      <c r="BG1185" s="198">
        <f t="shared" si="126"/>
        <v>0</v>
      </c>
      <c r="BH1185" s="198">
        <f t="shared" si="127"/>
        <v>0</v>
      </c>
      <c r="BI1185" s="198">
        <f t="shared" si="128"/>
        <v>0</v>
      </c>
      <c r="BJ1185" s="18" t="s">
        <v>8</v>
      </c>
      <c r="BK1185" s="198">
        <f t="shared" si="129"/>
        <v>0</v>
      </c>
      <c r="BL1185" s="18" t="s">
        <v>283</v>
      </c>
      <c r="BM1185" s="197" t="s">
        <v>7559</v>
      </c>
    </row>
    <row r="1186" spans="1:65" s="2" customFormat="1" ht="24">
      <c r="A1186" s="35"/>
      <c r="B1186" s="36"/>
      <c r="C1186" s="187" t="s">
        <v>2496</v>
      </c>
      <c r="D1186" s="187" t="s">
        <v>160</v>
      </c>
      <c r="E1186" s="188" t="s">
        <v>7560</v>
      </c>
      <c r="F1186" s="189" t="s">
        <v>7319</v>
      </c>
      <c r="G1186" s="190" t="s">
        <v>498</v>
      </c>
      <c r="H1186" s="191">
        <v>1</v>
      </c>
      <c r="I1186" s="192"/>
      <c r="J1186" s="191">
        <f t="shared" si="120"/>
        <v>0</v>
      </c>
      <c r="K1186" s="189" t="s">
        <v>1</v>
      </c>
      <c r="L1186" s="40"/>
      <c r="M1186" s="193" t="s">
        <v>1</v>
      </c>
      <c r="N1186" s="194" t="s">
        <v>41</v>
      </c>
      <c r="O1186" s="72"/>
      <c r="P1186" s="195">
        <f t="shared" si="121"/>
        <v>0</v>
      </c>
      <c r="Q1186" s="195">
        <v>0</v>
      </c>
      <c r="R1186" s="195">
        <f t="shared" si="122"/>
        <v>0</v>
      </c>
      <c r="S1186" s="195">
        <v>0</v>
      </c>
      <c r="T1186" s="196">
        <f t="shared" si="123"/>
        <v>0</v>
      </c>
      <c r="U1186" s="35"/>
      <c r="V1186" s="35"/>
      <c r="W1186" s="35"/>
      <c r="X1186" s="35"/>
      <c r="Y1186" s="35"/>
      <c r="Z1186" s="35"/>
      <c r="AA1186" s="35"/>
      <c r="AB1186" s="35"/>
      <c r="AC1186" s="35"/>
      <c r="AD1186" s="35"/>
      <c r="AE1186" s="35"/>
      <c r="AR1186" s="197" t="s">
        <v>283</v>
      </c>
      <c r="AT1186" s="197" t="s">
        <v>160</v>
      </c>
      <c r="AU1186" s="197" t="s">
        <v>85</v>
      </c>
      <c r="AY1186" s="18" t="s">
        <v>158</v>
      </c>
      <c r="BE1186" s="198">
        <f t="shared" si="124"/>
        <v>0</v>
      </c>
      <c r="BF1186" s="198">
        <f t="shared" si="125"/>
        <v>0</v>
      </c>
      <c r="BG1186" s="198">
        <f t="shared" si="126"/>
        <v>0</v>
      </c>
      <c r="BH1186" s="198">
        <f t="shared" si="127"/>
        <v>0</v>
      </c>
      <c r="BI1186" s="198">
        <f t="shared" si="128"/>
        <v>0</v>
      </c>
      <c r="BJ1186" s="18" t="s">
        <v>8</v>
      </c>
      <c r="BK1186" s="198">
        <f t="shared" si="129"/>
        <v>0</v>
      </c>
      <c r="BL1186" s="18" t="s">
        <v>283</v>
      </c>
      <c r="BM1186" s="197" t="s">
        <v>7561</v>
      </c>
    </row>
    <row r="1187" spans="1:65" s="2" customFormat="1" ht="24">
      <c r="A1187" s="35"/>
      <c r="B1187" s="36"/>
      <c r="C1187" s="187" t="s">
        <v>2500</v>
      </c>
      <c r="D1187" s="187" t="s">
        <v>160</v>
      </c>
      <c r="E1187" s="188" t="s">
        <v>7562</v>
      </c>
      <c r="F1187" s="189" t="s">
        <v>7322</v>
      </c>
      <c r="G1187" s="190" t="s">
        <v>498</v>
      </c>
      <c r="H1187" s="191">
        <v>2</v>
      </c>
      <c r="I1187" s="192"/>
      <c r="J1187" s="191">
        <f t="shared" si="120"/>
        <v>0</v>
      </c>
      <c r="K1187" s="189" t="s">
        <v>1</v>
      </c>
      <c r="L1187" s="40"/>
      <c r="M1187" s="193" t="s">
        <v>1</v>
      </c>
      <c r="N1187" s="194" t="s">
        <v>41</v>
      </c>
      <c r="O1187" s="72"/>
      <c r="P1187" s="195">
        <f t="shared" si="121"/>
        <v>0</v>
      </c>
      <c r="Q1187" s="195">
        <v>0</v>
      </c>
      <c r="R1187" s="195">
        <f t="shared" si="122"/>
        <v>0</v>
      </c>
      <c r="S1187" s="195">
        <v>0</v>
      </c>
      <c r="T1187" s="196">
        <f t="shared" si="123"/>
        <v>0</v>
      </c>
      <c r="U1187" s="35"/>
      <c r="V1187" s="35"/>
      <c r="W1187" s="35"/>
      <c r="X1187" s="35"/>
      <c r="Y1187" s="35"/>
      <c r="Z1187" s="35"/>
      <c r="AA1187" s="35"/>
      <c r="AB1187" s="35"/>
      <c r="AC1187" s="35"/>
      <c r="AD1187" s="35"/>
      <c r="AE1187" s="35"/>
      <c r="AR1187" s="197" t="s">
        <v>283</v>
      </c>
      <c r="AT1187" s="197" t="s">
        <v>160</v>
      </c>
      <c r="AU1187" s="197" t="s">
        <v>85</v>
      </c>
      <c r="AY1187" s="18" t="s">
        <v>158</v>
      </c>
      <c r="BE1187" s="198">
        <f t="shared" si="124"/>
        <v>0</v>
      </c>
      <c r="BF1187" s="198">
        <f t="shared" si="125"/>
        <v>0</v>
      </c>
      <c r="BG1187" s="198">
        <f t="shared" si="126"/>
        <v>0</v>
      </c>
      <c r="BH1187" s="198">
        <f t="shared" si="127"/>
        <v>0</v>
      </c>
      <c r="BI1187" s="198">
        <f t="shared" si="128"/>
        <v>0</v>
      </c>
      <c r="BJ1187" s="18" t="s">
        <v>8</v>
      </c>
      <c r="BK1187" s="198">
        <f t="shared" si="129"/>
        <v>0</v>
      </c>
      <c r="BL1187" s="18" t="s">
        <v>283</v>
      </c>
      <c r="BM1187" s="197" t="s">
        <v>7563</v>
      </c>
    </row>
    <row r="1188" spans="1:65" s="2" customFormat="1" ht="24">
      <c r="A1188" s="35"/>
      <c r="B1188" s="36"/>
      <c r="C1188" s="187" t="s">
        <v>2504</v>
      </c>
      <c r="D1188" s="187" t="s">
        <v>160</v>
      </c>
      <c r="E1188" s="188" t="s">
        <v>7564</v>
      </c>
      <c r="F1188" s="189" t="s">
        <v>7325</v>
      </c>
      <c r="G1188" s="190" t="s">
        <v>498</v>
      </c>
      <c r="H1188" s="191">
        <v>18</v>
      </c>
      <c r="I1188" s="192"/>
      <c r="J1188" s="191">
        <f t="shared" si="120"/>
        <v>0</v>
      </c>
      <c r="K1188" s="189" t="s">
        <v>1</v>
      </c>
      <c r="L1188" s="40"/>
      <c r="M1188" s="193" t="s">
        <v>1</v>
      </c>
      <c r="N1188" s="194" t="s">
        <v>41</v>
      </c>
      <c r="O1188" s="72"/>
      <c r="P1188" s="195">
        <f t="shared" si="121"/>
        <v>0</v>
      </c>
      <c r="Q1188" s="195">
        <v>0</v>
      </c>
      <c r="R1188" s="195">
        <f t="shared" si="122"/>
        <v>0</v>
      </c>
      <c r="S1188" s="195">
        <v>0</v>
      </c>
      <c r="T1188" s="196">
        <f t="shared" si="123"/>
        <v>0</v>
      </c>
      <c r="U1188" s="35"/>
      <c r="V1188" s="35"/>
      <c r="W1188" s="35"/>
      <c r="X1188" s="35"/>
      <c r="Y1188" s="35"/>
      <c r="Z1188" s="35"/>
      <c r="AA1188" s="35"/>
      <c r="AB1188" s="35"/>
      <c r="AC1188" s="35"/>
      <c r="AD1188" s="35"/>
      <c r="AE1188" s="35"/>
      <c r="AR1188" s="197" t="s">
        <v>283</v>
      </c>
      <c r="AT1188" s="197" t="s">
        <v>160</v>
      </c>
      <c r="AU1188" s="197" t="s">
        <v>85</v>
      </c>
      <c r="AY1188" s="18" t="s">
        <v>158</v>
      </c>
      <c r="BE1188" s="198">
        <f t="shared" si="124"/>
        <v>0</v>
      </c>
      <c r="BF1188" s="198">
        <f t="shared" si="125"/>
        <v>0</v>
      </c>
      <c r="BG1188" s="198">
        <f t="shared" si="126"/>
        <v>0</v>
      </c>
      <c r="BH1188" s="198">
        <f t="shared" si="127"/>
        <v>0</v>
      </c>
      <c r="BI1188" s="198">
        <f t="shared" si="128"/>
        <v>0</v>
      </c>
      <c r="BJ1188" s="18" t="s">
        <v>8</v>
      </c>
      <c r="BK1188" s="198">
        <f t="shared" si="129"/>
        <v>0</v>
      </c>
      <c r="BL1188" s="18" t="s">
        <v>283</v>
      </c>
      <c r="BM1188" s="197" t="s">
        <v>7565</v>
      </c>
    </row>
    <row r="1189" spans="1:65" s="2" customFormat="1" ht="21.75" customHeight="1">
      <c r="A1189" s="35"/>
      <c r="B1189" s="36"/>
      <c r="C1189" s="187" t="s">
        <v>2506</v>
      </c>
      <c r="D1189" s="187" t="s">
        <v>160</v>
      </c>
      <c r="E1189" s="188" t="s">
        <v>7566</v>
      </c>
      <c r="F1189" s="189" t="s">
        <v>3340</v>
      </c>
      <c r="G1189" s="190" t="s">
        <v>498</v>
      </c>
      <c r="H1189" s="191">
        <v>1</v>
      </c>
      <c r="I1189" s="192"/>
      <c r="J1189" s="191">
        <f t="shared" si="120"/>
        <v>0</v>
      </c>
      <c r="K1189" s="189" t="s">
        <v>1</v>
      </c>
      <c r="L1189" s="40"/>
      <c r="M1189" s="193" t="s">
        <v>1</v>
      </c>
      <c r="N1189" s="194" t="s">
        <v>41</v>
      </c>
      <c r="O1189" s="72"/>
      <c r="P1189" s="195">
        <f t="shared" si="121"/>
        <v>0</v>
      </c>
      <c r="Q1189" s="195">
        <v>0</v>
      </c>
      <c r="R1189" s="195">
        <f t="shared" si="122"/>
        <v>0</v>
      </c>
      <c r="S1189" s="195">
        <v>0</v>
      </c>
      <c r="T1189" s="196">
        <f t="shared" si="123"/>
        <v>0</v>
      </c>
      <c r="U1189" s="35"/>
      <c r="V1189" s="35"/>
      <c r="W1189" s="35"/>
      <c r="X1189" s="35"/>
      <c r="Y1189" s="35"/>
      <c r="Z1189" s="35"/>
      <c r="AA1189" s="35"/>
      <c r="AB1189" s="35"/>
      <c r="AC1189" s="35"/>
      <c r="AD1189" s="35"/>
      <c r="AE1189" s="35"/>
      <c r="AR1189" s="197" t="s">
        <v>283</v>
      </c>
      <c r="AT1189" s="197" t="s">
        <v>160</v>
      </c>
      <c r="AU1189" s="197" t="s">
        <v>85</v>
      </c>
      <c r="AY1189" s="18" t="s">
        <v>158</v>
      </c>
      <c r="BE1189" s="198">
        <f t="shared" si="124"/>
        <v>0</v>
      </c>
      <c r="BF1189" s="198">
        <f t="shared" si="125"/>
        <v>0</v>
      </c>
      <c r="BG1189" s="198">
        <f t="shared" si="126"/>
        <v>0</v>
      </c>
      <c r="BH1189" s="198">
        <f t="shared" si="127"/>
        <v>0</v>
      </c>
      <c r="BI1189" s="198">
        <f t="shared" si="128"/>
        <v>0</v>
      </c>
      <c r="BJ1189" s="18" t="s">
        <v>8</v>
      </c>
      <c r="BK1189" s="198">
        <f t="shared" si="129"/>
        <v>0</v>
      </c>
      <c r="BL1189" s="18" t="s">
        <v>283</v>
      </c>
      <c r="BM1189" s="197" t="s">
        <v>7567</v>
      </c>
    </row>
    <row r="1190" spans="1:65" s="2" customFormat="1" ht="21.75" customHeight="1">
      <c r="A1190" s="35"/>
      <c r="B1190" s="36"/>
      <c r="C1190" s="187" t="s">
        <v>2510</v>
      </c>
      <c r="D1190" s="187" t="s">
        <v>160</v>
      </c>
      <c r="E1190" s="188" t="s">
        <v>7568</v>
      </c>
      <c r="F1190" s="189" t="s">
        <v>7330</v>
      </c>
      <c r="G1190" s="190" t="s">
        <v>498</v>
      </c>
      <c r="H1190" s="191">
        <v>1</v>
      </c>
      <c r="I1190" s="192"/>
      <c r="J1190" s="191">
        <f t="shared" si="120"/>
        <v>0</v>
      </c>
      <c r="K1190" s="189" t="s">
        <v>1</v>
      </c>
      <c r="L1190" s="40"/>
      <c r="M1190" s="193" t="s">
        <v>1</v>
      </c>
      <c r="N1190" s="194" t="s">
        <v>41</v>
      </c>
      <c r="O1190" s="72"/>
      <c r="P1190" s="195">
        <f t="shared" si="121"/>
        <v>0</v>
      </c>
      <c r="Q1190" s="195">
        <v>0</v>
      </c>
      <c r="R1190" s="195">
        <f t="shared" si="122"/>
        <v>0</v>
      </c>
      <c r="S1190" s="195">
        <v>0</v>
      </c>
      <c r="T1190" s="196">
        <f t="shared" si="123"/>
        <v>0</v>
      </c>
      <c r="U1190" s="35"/>
      <c r="V1190" s="35"/>
      <c r="W1190" s="35"/>
      <c r="X1190" s="35"/>
      <c r="Y1190" s="35"/>
      <c r="Z1190" s="35"/>
      <c r="AA1190" s="35"/>
      <c r="AB1190" s="35"/>
      <c r="AC1190" s="35"/>
      <c r="AD1190" s="35"/>
      <c r="AE1190" s="35"/>
      <c r="AR1190" s="197" t="s">
        <v>283</v>
      </c>
      <c r="AT1190" s="197" t="s">
        <v>160</v>
      </c>
      <c r="AU1190" s="197" t="s">
        <v>85</v>
      </c>
      <c r="AY1190" s="18" t="s">
        <v>158</v>
      </c>
      <c r="BE1190" s="198">
        <f t="shared" si="124"/>
        <v>0</v>
      </c>
      <c r="BF1190" s="198">
        <f t="shared" si="125"/>
        <v>0</v>
      </c>
      <c r="BG1190" s="198">
        <f t="shared" si="126"/>
        <v>0</v>
      </c>
      <c r="BH1190" s="198">
        <f t="shared" si="127"/>
        <v>0</v>
      </c>
      <c r="BI1190" s="198">
        <f t="shared" si="128"/>
        <v>0</v>
      </c>
      <c r="BJ1190" s="18" t="s">
        <v>8</v>
      </c>
      <c r="BK1190" s="198">
        <f t="shared" si="129"/>
        <v>0</v>
      </c>
      <c r="BL1190" s="18" t="s">
        <v>283</v>
      </c>
      <c r="BM1190" s="197" t="s">
        <v>7569</v>
      </c>
    </row>
    <row r="1191" spans="1:65" s="2" customFormat="1" ht="16.5" customHeight="1">
      <c r="A1191" s="35"/>
      <c r="B1191" s="36"/>
      <c r="C1191" s="187" t="s">
        <v>2514</v>
      </c>
      <c r="D1191" s="187" t="s">
        <v>160</v>
      </c>
      <c r="E1191" s="188" t="s">
        <v>7570</v>
      </c>
      <c r="F1191" s="189" t="s">
        <v>7333</v>
      </c>
      <c r="G1191" s="190" t="s">
        <v>498</v>
      </c>
      <c r="H1191" s="191">
        <v>1</v>
      </c>
      <c r="I1191" s="192"/>
      <c r="J1191" s="191">
        <f t="shared" si="120"/>
        <v>0</v>
      </c>
      <c r="K1191" s="189" t="s">
        <v>1</v>
      </c>
      <c r="L1191" s="40"/>
      <c r="M1191" s="193" t="s">
        <v>1</v>
      </c>
      <c r="N1191" s="194" t="s">
        <v>41</v>
      </c>
      <c r="O1191" s="72"/>
      <c r="P1191" s="195">
        <f t="shared" si="121"/>
        <v>0</v>
      </c>
      <c r="Q1191" s="195">
        <v>0</v>
      </c>
      <c r="R1191" s="195">
        <f t="shared" si="122"/>
        <v>0</v>
      </c>
      <c r="S1191" s="195">
        <v>0</v>
      </c>
      <c r="T1191" s="196">
        <f t="shared" si="123"/>
        <v>0</v>
      </c>
      <c r="U1191" s="35"/>
      <c r="V1191" s="35"/>
      <c r="W1191" s="35"/>
      <c r="X1191" s="35"/>
      <c r="Y1191" s="35"/>
      <c r="Z1191" s="35"/>
      <c r="AA1191" s="35"/>
      <c r="AB1191" s="35"/>
      <c r="AC1191" s="35"/>
      <c r="AD1191" s="35"/>
      <c r="AE1191" s="35"/>
      <c r="AR1191" s="197" t="s">
        <v>283</v>
      </c>
      <c r="AT1191" s="197" t="s">
        <v>160</v>
      </c>
      <c r="AU1191" s="197" t="s">
        <v>85</v>
      </c>
      <c r="AY1191" s="18" t="s">
        <v>158</v>
      </c>
      <c r="BE1191" s="198">
        <f t="shared" si="124"/>
        <v>0</v>
      </c>
      <c r="BF1191" s="198">
        <f t="shared" si="125"/>
        <v>0</v>
      </c>
      <c r="BG1191" s="198">
        <f t="shared" si="126"/>
        <v>0</v>
      </c>
      <c r="BH1191" s="198">
        <f t="shared" si="127"/>
        <v>0</v>
      </c>
      <c r="BI1191" s="198">
        <f t="shared" si="128"/>
        <v>0</v>
      </c>
      <c r="BJ1191" s="18" t="s">
        <v>8</v>
      </c>
      <c r="BK1191" s="198">
        <f t="shared" si="129"/>
        <v>0</v>
      </c>
      <c r="BL1191" s="18" t="s">
        <v>283</v>
      </c>
      <c r="BM1191" s="197" t="s">
        <v>7571</v>
      </c>
    </row>
    <row r="1192" spans="1:65" s="2" customFormat="1" ht="16.5" customHeight="1">
      <c r="A1192" s="35"/>
      <c r="B1192" s="36"/>
      <c r="C1192" s="187" t="s">
        <v>2518</v>
      </c>
      <c r="D1192" s="187" t="s">
        <v>160</v>
      </c>
      <c r="E1192" s="188" t="s">
        <v>7572</v>
      </c>
      <c r="F1192" s="189" t="s">
        <v>7336</v>
      </c>
      <c r="G1192" s="190" t="s">
        <v>498</v>
      </c>
      <c r="H1192" s="191">
        <v>2</v>
      </c>
      <c r="I1192" s="192"/>
      <c r="J1192" s="191">
        <f t="shared" si="120"/>
        <v>0</v>
      </c>
      <c r="K1192" s="189" t="s">
        <v>1</v>
      </c>
      <c r="L1192" s="40"/>
      <c r="M1192" s="193" t="s">
        <v>1</v>
      </c>
      <c r="N1192" s="194" t="s">
        <v>41</v>
      </c>
      <c r="O1192" s="72"/>
      <c r="P1192" s="195">
        <f t="shared" si="121"/>
        <v>0</v>
      </c>
      <c r="Q1192" s="195">
        <v>0</v>
      </c>
      <c r="R1192" s="195">
        <f t="shared" si="122"/>
        <v>0</v>
      </c>
      <c r="S1192" s="195">
        <v>0</v>
      </c>
      <c r="T1192" s="196">
        <f t="shared" si="123"/>
        <v>0</v>
      </c>
      <c r="U1192" s="35"/>
      <c r="V1192" s="35"/>
      <c r="W1192" s="35"/>
      <c r="X1192" s="35"/>
      <c r="Y1192" s="35"/>
      <c r="Z1192" s="35"/>
      <c r="AA1192" s="35"/>
      <c r="AB1192" s="35"/>
      <c r="AC1192" s="35"/>
      <c r="AD1192" s="35"/>
      <c r="AE1192" s="35"/>
      <c r="AR1192" s="197" t="s">
        <v>283</v>
      </c>
      <c r="AT1192" s="197" t="s">
        <v>160</v>
      </c>
      <c r="AU1192" s="197" t="s">
        <v>85</v>
      </c>
      <c r="AY1192" s="18" t="s">
        <v>158</v>
      </c>
      <c r="BE1192" s="198">
        <f t="shared" si="124"/>
        <v>0</v>
      </c>
      <c r="BF1192" s="198">
        <f t="shared" si="125"/>
        <v>0</v>
      </c>
      <c r="BG1192" s="198">
        <f t="shared" si="126"/>
        <v>0</v>
      </c>
      <c r="BH1192" s="198">
        <f t="shared" si="127"/>
        <v>0</v>
      </c>
      <c r="BI1192" s="198">
        <f t="shared" si="128"/>
        <v>0</v>
      </c>
      <c r="BJ1192" s="18" t="s">
        <v>8</v>
      </c>
      <c r="BK1192" s="198">
        <f t="shared" si="129"/>
        <v>0</v>
      </c>
      <c r="BL1192" s="18" t="s">
        <v>283</v>
      </c>
      <c r="BM1192" s="197" t="s">
        <v>7573</v>
      </c>
    </row>
    <row r="1193" spans="1:65" s="2" customFormat="1" ht="16.5" customHeight="1">
      <c r="A1193" s="35"/>
      <c r="B1193" s="36"/>
      <c r="C1193" s="187" t="s">
        <v>2520</v>
      </c>
      <c r="D1193" s="187" t="s">
        <v>160</v>
      </c>
      <c r="E1193" s="188" t="s">
        <v>3351</v>
      </c>
      <c r="F1193" s="189" t="s">
        <v>3703</v>
      </c>
      <c r="G1193" s="190" t="s">
        <v>498</v>
      </c>
      <c r="H1193" s="191">
        <v>6</v>
      </c>
      <c r="I1193" s="192"/>
      <c r="J1193" s="191">
        <f t="shared" si="120"/>
        <v>0</v>
      </c>
      <c r="K1193" s="189" t="s">
        <v>1</v>
      </c>
      <c r="L1193" s="40"/>
      <c r="M1193" s="193" t="s">
        <v>1</v>
      </c>
      <c r="N1193" s="194" t="s">
        <v>41</v>
      </c>
      <c r="O1193" s="72"/>
      <c r="P1193" s="195">
        <f t="shared" si="121"/>
        <v>0</v>
      </c>
      <c r="Q1193" s="195">
        <v>0</v>
      </c>
      <c r="R1193" s="195">
        <f t="shared" si="122"/>
        <v>0</v>
      </c>
      <c r="S1193" s="195">
        <v>0</v>
      </c>
      <c r="T1193" s="196">
        <f t="shared" si="123"/>
        <v>0</v>
      </c>
      <c r="U1193" s="35"/>
      <c r="V1193" s="35"/>
      <c r="W1193" s="35"/>
      <c r="X1193" s="35"/>
      <c r="Y1193" s="35"/>
      <c r="Z1193" s="35"/>
      <c r="AA1193" s="35"/>
      <c r="AB1193" s="35"/>
      <c r="AC1193" s="35"/>
      <c r="AD1193" s="35"/>
      <c r="AE1193" s="35"/>
      <c r="AR1193" s="197" t="s">
        <v>283</v>
      </c>
      <c r="AT1193" s="197" t="s">
        <v>160</v>
      </c>
      <c r="AU1193" s="197" t="s">
        <v>85</v>
      </c>
      <c r="AY1193" s="18" t="s">
        <v>158</v>
      </c>
      <c r="BE1193" s="198">
        <f t="shared" si="124"/>
        <v>0</v>
      </c>
      <c r="BF1193" s="198">
        <f t="shared" si="125"/>
        <v>0</v>
      </c>
      <c r="BG1193" s="198">
        <f t="shared" si="126"/>
        <v>0</v>
      </c>
      <c r="BH1193" s="198">
        <f t="shared" si="127"/>
        <v>0</v>
      </c>
      <c r="BI1193" s="198">
        <f t="shared" si="128"/>
        <v>0</v>
      </c>
      <c r="BJ1193" s="18" t="s">
        <v>8</v>
      </c>
      <c r="BK1193" s="198">
        <f t="shared" si="129"/>
        <v>0</v>
      </c>
      <c r="BL1193" s="18" t="s">
        <v>283</v>
      </c>
      <c r="BM1193" s="197" t="s">
        <v>7574</v>
      </c>
    </row>
    <row r="1194" spans="1:65" s="2" customFormat="1" ht="16.5" customHeight="1">
      <c r="A1194" s="35"/>
      <c r="B1194" s="36"/>
      <c r="C1194" s="187" t="s">
        <v>2524</v>
      </c>
      <c r="D1194" s="187" t="s">
        <v>160</v>
      </c>
      <c r="E1194" s="188" t="s">
        <v>4279</v>
      </c>
      <c r="F1194" s="189" t="s">
        <v>3757</v>
      </c>
      <c r="G1194" s="190" t="s">
        <v>498</v>
      </c>
      <c r="H1194" s="191">
        <v>1</v>
      </c>
      <c r="I1194" s="192"/>
      <c r="J1194" s="191">
        <f t="shared" si="120"/>
        <v>0</v>
      </c>
      <c r="K1194" s="189" t="s">
        <v>1</v>
      </c>
      <c r="L1194" s="40"/>
      <c r="M1194" s="193" t="s">
        <v>1</v>
      </c>
      <c r="N1194" s="194" t="s">
        <v>41</v>
      </c>
      <c r="O1194" s="72"/>
      <c r="P1194" s="195">
        <f t="shared" si="121"/>
        <v>0</v>
      </c>
      <c r="Q1194" s="195">
        <v>0</v>
      </c>
      <c r="R1194" s="195">
        <f t="shared" si="122"/>
        <v>0</v>
      </c>
      <c r="S1194" s="195">
        <v>0</v>
      </c>
      <c r="T1194" s="196">
        <f t="shared" si="123"/>
        <v>0</v>
      </c>
      <c r="U1194" s="35"/>
      <c r="V1194" s="35"/>
      <c r="W1194" s="35"/>
      <c r="X1194" s="35"/>
      <c r="Y1194" s="35"/>
      <c r="Z1194" s="35"/>
      <c r="AA1194" s="35"/>
      <c r="AB1194" s="35"/>
      <c r="AC1194" s="35"/>
      <c r="AD1194" s="35"/>
      <c r="AE1194" s="35"/>
      <c r="AR1194" s="197" t="s">
        <v>283</v>
      </c>
      <c r="AT1194" s="197" t="s">
        <v>160</v>
      </c>
      <c r="AU1194" s="197" t="s">
        <v>85</v>
      </c>
      <c r="AY1194" s="18" t="s">
        <v>158</v>
      </c>
      <c r="BE1194" s="198">
        <f t="shared" si="124"/>
        <v>0</v>
      </c>
      <c r="BF1194" s="198">
        <f t="shared" si="125"/>
        <v>0</v>
      </c>
      <c r="BG1194" s="198">
        <f t="shared" si="126"/>
        <v>0</v>
      </c>
      <c r="BH1194" s="198">
        <f t="shared" si="127"/>
        <v>0</v>
      </c>
      <c r="BI1194" s="198">
        <f t="shared" si="128"/>
        <v>0</v>
      </c>
      <c r="BJ1194" s="18" t="s">
        <v>8</v>
      </c>
      <c r="BK1194" s="198">
        <f t="shared" si="129"/>
        <v>0</v>
      </c>
      <c r="BL1194" s="18" t="s">
        <v>283</v>
      </c>
      <c r="BM1194" s="197" t="s">
        <v>7575</v>
      </c>
    </row>
    <row r="1195" spans="1:65" s="2" customFormat="1" ht="16.5" customHeight="1">
      <c r="A1195" s="35"/>
      <c r="B1195" s="36"/>
      <c r="C1195" s="187" t="s">
        <v>2526</v>
      </c>
      <c r="D1195" s="187" t="s">
        <v>160</v>
      </c>
      <c r="E1195" s="188" t="s">
        <v>7576</v>
      </c>
      <c r="F1195" s="189" t="s">
        <v>7342</v>
      </c>
      <c r="G1195" s="190" t="s">
        <v>498</v>
      </c>
      <c r="H1195" s="191">
        <v>1</v>
      </c>
      <c r="I1195" s="192"/>
      <c r="J1195" s="191">
        <f t="shared" si="120"/>
        <v>0</v>
      </c>
      <c r="K1195" s="189" t="s">
        <v>1</v>
      </c>
      <c r="L1195" s="40"/>
      <c r="M1195" s="193" t="s">
        <v>1</v>
      </c>
      <c r="N1195" s="194" t="s">
        <v>41</v>
      </c>
      <c r="O1195" s="72"/>
      <c r="P1195" s="195">
        <f t="shared" si="121"/>
        <v>0</v>
      </c>
      <c r="Q1195" s="195">
        <v>0</v>
      </c>
      <c r="R1195" s="195">
        <f t="shared" si="122"/>
        <v>0</v>
      </c>
      <c r="S1195" s="195">
        <v>0</v>
      </c>
      <c r="T1195" s="196">
        <f t="shared" si="123"/>
        <v>0</v>
      </c>
      <c r="U1195" s="35"/>
      <c r="V1195" s="35"/>
      <c r="W1195" s="35"/>
      <c r="X1195" s="35"/>
      <c r="Y1195" s="35"/>
      <c r="Z1195" s="35"/>
      <c r="AA1195" s="35"/>
      <c r="AB1195" s="35"/>
      <c r="AC1195" s="35"/>
      <c r="AD1195" s="35"/>
      <c r="AE1195" s="35"/>
      <c r="AR1195" s="197" t="s">
        <v>283</v>
      </c>
      <c r="AT1195" s="197" t="s">
        <v>160</v>
      </c>
      <c r="AU1195" s="197" t="s">
        <v>85</v>
      </c>
      <c r="AY1195" s="18" t="s">
        <v>158</v>
      </c>
      <c r="BE1195" s="198">
        <f t="shared" si="124"/>
        <v>0</v>
      </c>
      <c r="BF1195" s="198">
        <f t="shared" si="125"/>
        <v>0</v>
      </c>
      <c r="BG1195" s="198">
        <f t="shared" si="126"/>
        <v>0</v>
      </c>
      <c r="BH1195" s="198">
        <f t="shared" si="127"/>
        <v>0</v>
      </c>
      <c r="BI1195" s="198">
        <f t="shared" si="128"/>
        <v>0</v>
      </c>
      <c r="BJ1195" s="18" t="s">
        <v>8</v>
      </c>
      <c r="BK1195" s="198">
        <f t="shared" si="129"/>
        <v>0</v>
      </c>
      <c r="BL1195" s="18" t="s">
        <v>283</v>
      </c>
      <c r="BM1195" s="197" t="s">
        <v>7577</v>
      </c>
    </row>
    <row r="1196" spans="1:65" s="2" customFormat="1" ht="24">
      <c r="A1196" s="35"/>
      <c r="B1196" s="36"/>
      <c r="C1196" s="187" t="s">
        <v>2530</v>
      </c>
      <c r="D1196" s="187" t="s">
        <v>160</v>
      </c>
      <c r="E1196" s="188" t="s">
        <v>7578</v>
      </c>
      <c r="F1196" s="189" t="s">
        <v>7345</v>
      </c>
      <c r="G1196" s="190" t="s">
        <v>498</v>
      </c>
      <c r="H1196" s="191">
        <v>1</v>
      </c>
      <c r="I1196" s="192"/>
      <c r="J1196" s="191">
        <f t="shared" si="120"/>
        <v>0</v>
      </c>
      <c r="K1196" s="189" t="s">
        <v>1</v>
      </c>
      <c r="L1196" s="40"/>
      <c r="M1196" s="193" t="s">
        <v>1</v>
      </c>
      <c r="N1196" s="194" t="s">
        <v>41</v>
      </c>
      <c r="O1196" s="72"/>
      <c r="P1196" s="195">
        <f t="shared" si="121"/>
        <v>0</v>
      </c>
      <c r="Q1196" s="195">
        <v>0</v>
      </c>
      <c r="R1196" s="195">
        <f t="shared" si="122"/>
        <v>0</v>
      </c>
      <c r="S1196" s="195">
        <v>0</v>
      </c>
      <c r="T1196" s="196">
        <f t="shared" si="123"/>
        <v>0</v>
      </c>
      <c r="U1196" s="35"/>
      <c r="V1196" s="35"/>
      <c r="W1196" s="35"/>
      <c r="X1196" s="35"/>
      <c r="Y1196" s="35"/>
      <c r="Z1196" s="35"/>
      <c r="AA1196" s="35"/>
      <c r="AB1196" s="35"/>
      <c r="AC1196" s="35"/>
      <c r="AD1196" s="35"/>
      <c r="AE1196" s="35"/>
      <c r="AR1196" s="197" t="s">
        <v>283</v>
      </c>
      <c r="AT1196" s="197" t="s">
        <v>160</v>
      </c>
      <c r="AU1196" s="197" t="s">
        <v>85</v>
      </c>
      <c r="AY1196" s="18" t="s">
        <v>158</v>
      </c>
      <c r="BE1196" s="198">
        <f t="shared" si="124"/>
        <v>0</v>
      </c>
      <c r="BF1196" s="198">
        <f t="shared" si="125"/>
        <v>0</v>
      </c>
      <c r="BG1196" s="198">
        <f t="shared" si="126"/>
        <v>0</v>
      </c>
      <c r="BH1196" s="198">
        <f t="shared" si="127"/>
        <v>0</v>
      </c>
      <c r="BI1196" s="198">
        <f t="shared" si="128"/>
        <v>0</v>
      </c>
      <c r="BJ1196" s="18" t="s">
        <v>8</v>
      </c>
      <c r="BK1196" s="198">
        <f t="shared" si="129"/>
        <v>0</v>
      </c>
      <c r="BL1196" s="18" t="s">
        <v>283</v>
      </c>
      <c r="BM1196" s="197" t="s">
        <v>7579</v>
      </c>
    </row>
    <row r="1197" spans="1:65" s="2" customFormat="1" ht="24">
      <c r="A1197" s="35"/>
      <c r="B1197" s="36"/>
      <c r="C1197" s="187" t="s">
        <v>2532</v>
      </c>
      <c r="D1197" s="187" t="s">
        <v>160</v>
      </c>
      <c r="E1197" s="188" t="s">
        <v>7580</v>
      </c>
      <c r="F1197" s="189" t="s">
        <v>7348</v>
      </c>
      <c r="G1197" s="190" t="s">
        <v>498</v>
      </c>
      <c r="H1197" s="191">
        <v>1</v>
      </c>
      <c r="I1197" s="192"/>
      <c r="J1197" s="191">
        <f t="shared" si="120"/>
        <v>0</v>
      </c>
      <c r="K1197" s="189" t="s">
        <v>1</v>
      </c>
      <c r="L1197" s="40"/>
      <c r="M1197" s="193" t="s">
        <v>1</v>
      </c>
      <c r="N1197" s="194" t="s">
        <v>41</v>
      </c>
      <c r="O1197" s="72"/>
      <c r="P1197" s="195">
        <f t="shared" si="121"/>
        <v>0</v>
      </c>
      <c r="Q1197" s="195">
        <v>0</v>
      </c>
      <c r="R1197" s="195">
        <f t="shared" si="122"/>
        <v>0</v>
      </c>
      <c r="S1197" s="195">
        <v>0</v>
      </c>
      <c r="T1197" s="196">
        <f t="shared" si="123"/>
        <v>0</v>
      </c>
      <c r="U1197" s="35"/>
      <c r="V1197" s="35"/>
      <c r="W1197" s="35"/>
      <c r="X1197" s="35"/>
      <c r="Y1197" s="35"/>
      <c r="Z1197" s="35"/>
      <c r="AA1197" s="35"/>
      <c r="AB1197" s="35"/>
      <c r="AC1197" s="35"/>
      <c r="AD1197" s="35"/>
      <c r="AE1197" s="35"/>
      <c r="AR1197" s="197" t="s">
        <v>283</v>
      </c>
      <c r="AT1197" s="197" t="s">
        <v>160</v>
      </c>
      <c r="AU1197" s="197" t="s">
        <v>85</v>
      </c>
      <c r="AY1197" s="18" t="s">
        <v>158</v>
      </c>
      <c r="BE1197" s="198">
        <f t="shared" si="124"/>
        <v>0</v>
      </c>
      <c r="BF1197" s="198">
        <f t="shared" si="125"/>
        <v>0</v>
      </c>
      <c r="BG1197" s="198">
        <f t="shared" si="126"/>
        <v>0</v>
      </c>
      <c r="BH1197" s="198">
        <f t="shared" si="127"/>
        <v>0</v>
      </c>
      <c r="BI1197" s="198">
        <f t="shared" si="128"/>
        <v>0</v>
      </c>
      <c r="BJ1197" s="18" t="s">
        <v>8</v>
      </c>
      <c r="BK1197" s="198">
        <f t="shared" si="129"/>
        <v>0</v>
      </c>
      <c r="BL1197" s="18" t="s">
        <v>283</v>
      </c>
      <c r="BM1197" s="197" t="s">
        <v>7581</v>
      </c>
    </row>
    <row r="1198" spans="1:65" s="2" customFormat="1" ht="24">
      <c r="A1198" s="35"/>
      <c r="B1198" s="36"/>
      <c r="C1198" s="187" t="s">
        <v>2534</v>
      </c>
      <c r="D1198" s="187" t="s">
        <v>160</v>
      </c>
      <c r="E1198" s="188" t="s">
        <v>7582</v>
      </c>
      <c r="F1198" s="189" t="s">
        <v>7351</v>
      </c>
      <c r="G1198" s="190" t="s">
        <v>498</v>
      </c>
      <c r="H1198" s="191">
        <v>1</v>
      </c>
      <c r="I1198" s="192"/>
      <c r="J1198" s="191">
        <f t="shared" si="120"/>
        <v>0</v>
      </c>
      <c r="K1198" s="189" t="s">
        <v>1</v>
      </c>
      <c r="L1198" s="40"/>
      <c r="M1198" s="193" t="s">
        <v>1</v>
      </c>
      <c r="N1198" s="194" t="s">
        <v>41</v>
      </c>
      <c r="O1198" s="72"/>
      <c r="P1198" s="195">
        <f t="shared" si="121"/>
        <v>0</v>
      </c>
      <c r="Q1198" s="195">
        <v>0</v>
      </c>
      <c r="R1198" s="195">
        <f t="shared" si="122"/>
        <v>0</v>
      </c>
      <c r="S1198" s="195">
        <v>0</v>
      </c>
      <c r="T1198" s="196">
        <f t="shared" si="123"/>
        <v>0</v>
      </c>
      <c r="U1198" s="35"/>
      <c r="V1198" s="35"/>
      <c r="W1198" s="35"/>
      <c r="X1198" s="35"/>
      <c r="Y1198" s="35"/>
      <c r="Z1198" s="35"/>
      <c r="AA1198" s="35"/>
      <c r="AB1198" s="35"/>
      <c r="AC1198" s="35"/>
      <c r="AD1198" s="35"/>
      <c r="AE1198" s="35"/>
      <c r="AR1198" s="197" t="s">
        <v>283</v>
      </c>
      <c r="AT1198" s="197" t="s">
        <v>160</v>
      </c>
      <c r="AU1198" s="197" t="s">
        <v>85</v>
      </c>
      <c r="AY1198" s="18" t="s">
        <v>158</v>
      </c>
      <c r="BE1198" s="198">
        <f t="shared" si="124"/>
        <v>0</v>
      </c>
      <c r="BF1198" s="198">
        <f t="shared" si="125"/>
        <v>0</v>
      </c>
      <c r="BG1198" s="198">
        <f t="shared" si="126"/>
        <v>0</v>
      </c>
      <c r="BH1198" s="198">
        <f t="shared" si="127"/>
        <v>0</v>
      </c>
      <c r="BI1198" s="198">
        <f t="shared" si="128"/>
        <v>0</v>
      </c>
      <c r="BJ1198" s="18" t="s">
        <v>8</v>
      </c>
      <c r="BK1198" s="198">
        <f t="shared" si="129"/>
        <v>0</v>
      </c>
      <c r="BL1198" s="18" t="s">
        <v>283</v>
      </c>
      <c r="BM1198" s="197" t="s">
        <v>7583</v>
      </c>
    </row>
    <row r="1199" spans="1:65" s="2" customFormat="1" ht="24">
      <c r="A1199" s="35"/>
      <c r="B1199" s="36"/>
      <c r="C1199" s="187" t="s">
        <v>2536</v>
      </c>
      <c r="D1199" s="187" t="s">
        <v>160</v>
      </c>
      <c r="E1199" s="188" t="s">
        <v>7584</v>
      </c>
      <c r="F1199" s="189" t="s">
        <v>7354</v>
      </c>
      <c r="G1199" s="190" t="s">
        <v>498</v>
      </c>
      <c r="H1199" s="191">
        <v>1</v>
      </c>
      <c r="I1199" s="192"/>
      <c r="J1199" s="191">
        <f t="shared" si="120"/>
        <v>0</v>
      </c>
      <c r="K1199" s="189" t="s">
        <v>1</v>
      </c>
      <c r="L1199" s="40"/>
      <c r="M1199" s="193" t="s">
        <v>1</v>
      </c>
      <c r="N1199" s="194" t="s">
        <v>41</v>
      </c>
      <c r="O1199" s="72"/>
      <c r="P1199" s="195">
        <f t="shared" si="121"/>
        <v>0</v>
      </c>
      <c r="Q1199" s="195">
        <v>0</v>
      </c>
      <c r="R1199" s="195">
        <f t="shared" si="122"/>
        <v>0</v>
      </c>
      <c r="S1199" s="195">
        <v>0</v>
      </c>
      <c r="T1199" s="196">
        <f t="shared" si="123"/>
        <v>0</v>
      </c>
      <c r="U1199" s="35"/>
      <c r="V1199" s="35"/>
      <c r="W1199" s="35"/>
      <c r="X1199" s="35"/>
      <c r="Y1199" s="35"/>
      <c r="Z1199" s="35"/>
      <c r="AA1199" s="35"/>
      <c r="AB1199" s="35"/>
      <c r="AC1199" s="35"/>
      <c r="AD1199" s="35"/>
      <c r="AE1199" s="35"/>
      <c r="AR1199" s="197" t="s">
        <v>283</v>
      </c>
      <c r="AT1199" s="197" t="s">
        <v>160</v>
      </c>
      <c r="AU1199" s="197" t="s">
        <v>85</v>
      </c>
      <c r="AY1199" s="18" t="s">
        <v>158</v>
      </c>
      <c r="BE1199" s="198">
        <f t="shared" si="124"/>
        <v>0</v>
      </c>
      <c r="BF1199" s="198">
        <f t="shared" si="125"/>
        <v>0</v>
      </c>
      <c r="BG1199" s="198">
        <f t="shared" si="126"/>
        <v>0</v>
      </c>
      <c r="BH1199" s="198">
        <f t="shared" si="127"/>
        <v>0</v>
      </c>
      <c r="BI1199" s="198">
        <f t="shared" si="128"/>
        <v>0</v>
      </c>
      <c r="BJ1199" s="18" t="s">
        <v>8</v>
      </c>
      <c r="BK1199" s="198">
        <f t="shared" si="129"/>
        <v>0</v>
      </c>
      <c r="BL1199" s="18" t="s">
        <v>283</v>
      </c>
      <c r="BM1199" s="197" t="s">
        <v>7585</v>
      </c>
    </row>
    <row r="1200" spans="1:65" s="2" customFormat="1" ht="24">
      <c r="A1200" s="35"/>
      <c r="B1200" s="36"/>
      <c r="C1200" s="187" t="s">
        <v>2538</v>
      </c>
      <c r="D1200" s="187" t="s">
        <v>160</v>
      </c>
      <c r="E1200" s="188" t="s">
        <v>7584</v>
      </c>
      <c r="F1200" s="189" t="s">
        <v>7354</v>
      </c>
      <c r="G1200" s="190" t="s">
        <v>498</v>
      </c>
      <c r="H1200" s="191">
        <v>1</v>
      </c>
      <c r="I1200" s="192"/>
      <c r="J1200" s="191">
        <f t="shared" si="120"/>
        <v>0</v>
      </c>
      <c r="K1200" s="189" t="s">
        <v>1</v>
      </c>
      <c r="L1200" s="40"/>
      <c r="M1200" s="193" t="s">
        <v>1</v>
      </c>
      <c r="N1200" s="194" t="s">
        <v>41</v>
      </c>
      <c r="O1200" s="72"/>
      <c r="P1200" s="195">
        <f t="shared" si="121"/>
        <v>0</v>
      </c>
      <c r="Q1200" s="195">
        <v>0</v>
      </c>
      <c r="R1200" s="195">
        <f t="shared" si="122"/>
        <v>0</v>
      </c>
      <c r="S1200" s="195">
        <v>0</v>
      </c>
      <c r="T1200" s="196">
        <f t="shared" si="123"/>
        <v>0</v>
      </c>
      <c r="U1200" s="35"/>
      <c r="V1200" s="35"/>
      <c r="W1200" s="35"/>
      <c r="X1200" s="35"/>
      <c r="Y1200" s="35"/>
      <c r="Z1200" s="35"/>
      <c r="AA1200" s="35"/>
      <c r="AB1200" s="35"/>
      <c r="AC1200" s="35"/>
      <c r="AD1200" s="35"/>
      <c r="AE1200" s="35"/>
      <c r="AR1200" s="197" t="s">
        <v>283</v>
      </c>
      <c r="AT1200" s="197" t="s">
        <v>160</v>
      </c>
      <c r="AU1200" s="197" t="s">
        <v>85</v>
      </c>
      <c r="AY1200" s="18" t="s">
        <v>158</v>
      </c>
      <c r="BE1200" s="198">
        <f t="shared" si="124"/>
        <v>0</v>
      </c>
      <c r="BF1200" s="198">
        <f t="shared" si="125"/>
        <v>0</v>
      </c>
      <c r="BG1200" s="198">
        <f t="shared" si="126"/>
        <v>0</v>
      </c>
      <c r="BH1200" s="198">
        <f t="shared" si="127"/>
        <v>0</v>
      </c>
      <c r="BI1200" s="198">
        <f t="shared" si="128"/>
        <v>0</v>
      </c>
      <c r="BJ1200" s="18" t="s">
        <v>8</v>
      </c>
      <c r="BK1200" s="198">
        <f t="shared" si="129"/>
        <v>0</v>
      </c>
      <c r="BL1200" s="18" t="s">
        <v>283</v>
      </c>
      <c r="BM1200" s="197" t="s">
        <v>7586</v>
      </c>
    </row>
    <row r="1201" spans="1:65" s="2" customFormat="1" ht="24">
      <c r="A1201" s="35"/>
      <c r="B1201" s="36"/>
      <c r="C1201" s="187" t="s">
        <v>2540</v>
      </c>
      <c r="D1201" s="187" t="s">
        <v>160</v>
      </c>
      <c r="E1201" s="188" t="s">
        <v>7587</v>
      </c>
      <c r="F1201" s="189" t="s">
        <v>7358</v>
      </c>
      <c r="G1201" s="190" t="s">
        <v>498</v>
      </c>
      <c r="H1201" s="191">
        <v>1</v>
      </c>
      <c r="I1201" s="192"/>
      <c r="J1201" s="191">
        <f t="shared" si="120"/>
        <v>0</v>
      </c>
      <c r="K1201" s="189" t="s">
        <v>1</v>
      </c>
      <c r="L1201" s="40"/>
      <c r="M1201" s="193" t="s">
        <v>1</v>
      </c>
      <c r="N1201" s="194" t="s">
        <v>41</v>
      </c>
      <c r="O1201" s="72"/>
      <c r="P1201" s="195">
        <f t="shared" si="121"/>
        <v>0</v>
      </c>
      <c r="Q1201" s="195">
        <v>0</v>
      </c>
      <c r="R1201" s="195">
        <f t="shared" si="122"/>
        <v>0</v>
      </c>
      <c r="S1201" s="195">
        <v>0</v>
      </c>
      <c r="T1201" s="196">
        <f t="shared" si="123"/>
        <v>0</v>
      </c>
      <c r="U1201" s="35"/>
      <c r="V1201" s="35"/>
      <c r="W1201" s="35"/>
      <c r="X1201" s="35"/>
      <c r="Y1201" s="35"/>
      <c r="Z1201" s="35"/>
      <c r="AA1201" s="35"/>
      <c r="AB1201" s="35"/>
      <c r="AC1201" s="35"/>
      <c r="AD1201" s="35"/>
      <c r="AE1201" s="35"/>
      <c r="AR1201" s="197" t="s">
        <v>283</v>
      </c>
      <c r="AT1201" s="197" t="s">
        <v>160</v>
      </c>
      <c r="AU1201" s="197" t="s">
        <v>85</v>
      </c>
      <c r="AY1201" s="18" t="s">
        <v>158</v>
      </c>
      <c r="BE1201" s="198">
        <f t="shared" si="124"/>
        <v>0</v>
      </c>
      <c r="BF1201" s="198">
        <f t="shared" si="125"/>
        <v>0</v>
      </c>
      <c r="BG1201" s="198">
        <f t="shared" si="126"/>
        <v>0</v>
      </c>
      <c r="BH1201" s="198">
        <f t="shared" si="127"/>
        <v>0</v>
      </c>
      <c r="BI1201" s="198">
        <f t="shared" si="128"/>
        <v>0</v>
      </c>
      <c r="BJ1201" s="18" t="s">
        <v>8</v>
      </c>
      <c r="BK1201" s="198">
        <f t="shared" si="129"/>
        <v>0</v>
      </c>
      <c r="BL1201" s="18" t="s">
        <v>283</v>
      </c>
      <c r="BM1201" s="197" t="s">
        <v>7588</v>
      </c>
    </row>
    <row r="1202" spans="1:65" s="2" customFormat="1" ht="24">
      <c r="A1202" s="35"/>
      <c r="B1202" s="36"/>
      <c r="C1202" s="187" t="s">
        <v>2542</v>
      </c>
      <c r="D1202" s="187" t="s">
        <v>160</v>
      </c>
      <c r="E1202" s="188" t="s">
        <v>7589</v>
      </c>
      <c r="F1202" s="189" t="s">
        <v>7361</v>
      </c>
      <c r="G1202" s="190" t="s">
        <v>498</v>
      </c>
      <c r="H1202" s="191">
        <v>1</v>
      </c>
      <c r="I1202" s="192"/>
      <c r="J1202" s="191">
        <f t="shared" si="120"/>
        <v>0</v>
      </c>
      <c r="K1202" s="189" t="s">
        <v>1</v>
      </c>
      <c r="L1202" s="40"/>
      <c r="M1202" s="193" t="s">
        <v>1</v>
      </c>
      <c r="N1202" s="194" t="s">
        <v>41</v>
      </c>
      <c r="O1202" s="72"/>
      <c r="P1202" s="195">
        <f t="shared" si="121"/>
        <v>0</v>
      </c>
      <c r="Q1202" s="195">
        <v>0</v>
      </c>
      <c r="R1202" s="195">
        <f t="shared" si="122"/>
        <v>0</v>
      </c>
      <c r="S1202" s="195">
        <v>0</v>
      </c>
      <c r="T1202" s="196">
        <f t="shared" si="123"/>
        <v>0</v>
      </c>
      <c r="U1202" s="35"/>
      <c r="V1202" s="35"/>
      <c r="W1202" s="35"/>
      <c r="X1202" s="35"/>
      <c r="Y1202" s="35"/>
      <c r="Z1202" s="35"/>
      <c r="AA1202" s="35"/>
      <c r="AB1202" s="35"/>
      <c r="AC1202" s="35"/>
      <c r="AD1202" s="35"/>
      <c r="AE1202" s="35"/>
      <c r="AR1202" s="197" t="s">
        <v>283</v>
      </c>
      <c r="AT1202" s="197" t="s">
        <v>160</v>
      </c>
      <c r="AU1202" s="197" t="s">
        <v>85</v>
      </c>
      <c r="AY1202" s="18" t="s">
        <v>158</v>
      </c>
      <c r="BE1202" s="198">
        <f t="shared" si="124"/>
        <v>0</v>
      </c>
      <c r="BF1202" s="198">
        <f t="shared" si="125"/>
        <v>0</v>
      </c>
      <c r="BG1202" s="198">
        <f t="shared" si="126"/>
        <v>0</v>
      </c>
      <c r="BH1202" s="198">
        <f t="shared" si="127"/>
        <v>0</v>
      </c>
      <c r="BI1202" s="198">
        <f t="shared" si="128"/>
        <v>0</v>
      </c>
      <c r="BJ1202" s="18" t="s">
        <v>8</v>
      </c>
      <c r="BK1202" s="198">
        <f t="shared" si="129"/>
        <v>0</v>
      </c>
      <c r="BL1202" s="18" t="s">
        <v>283</v>
      </c>
      <c r="BM1202" s="197" t="s">
        <v>7590</v>
      </c>
    </row>
    <row r="1203" spans="1:65" s="2" customFormat="1" ht="24">
      <c r="A1203" s="35"/>
      <c r="B1203" s="36"/>
      <c r="C1203" s="187" t="s">
        <v>2544</v>
      </c>
      <c r="D1203" s="187" t="s">
        <v>160</v>
      </c>
      <c r="E1203" s="188" t="s">
        <v>7591</v>
      </c>
      <c r="F1203" s="189" t="s">
        <v>7364</v>
      </c>
      <c r="G1203" s="190" t="s">
        <v>498</v>
      </c>
      <c r="H1203" s="191">
        <v>1</v>
      </c>
      <c r="I1203" s="192"/>
      <c r="J1203" s="191">
        <f t="shared" si="120"/>
        <v>0</v>
      </c>
      <c r="K1203" s="189" t="s">
        <v>1</v>
      </c>
      <c r="L1203" s="40"/>
      <c r="M1203" s="193" t="s">
        <v>1</v>
      </c>
      <c r="N1203" s="194" t="s">
        <v>41</v>
      </c>
      <c r="O1203" s="72"/>
      <c r="P1203" s="195">
        <f t="shared" si="121"/>
        <v>0</v>
      </c>
      <c r="Q1203" s="195">
        <v>0</v>
      </c>
      <c r="R1203" s="195">
        <f t="shared" si="122"/>
        <v>0</v>
      </c>
      <c r="S1203" s="195">
        <v>0</v>
      </c>
      <c r="T1203" s="196">
        <f t="shared" si="123"/>
        <v>0</v>
      </c>
      <c r="U1203" s="35"/>
      <c r="V1203" s="35"/>
      <c r="W1203" s="35"/>
      <c r="X1203" s="35"/>
      <c r="Y1203" s="35"/>
      <c r="Z1203" s="35"/>
      <c r="AA1203" s="35"/>
      <c r="AB1203" s="35"/>
      <c r="AC1203" s="35"/>
      <c r="AD1203" s="35"/>
      <c r="AE1203" s="35"/>
      <c r="AR1203" s="197" t="s">
        <v>283</v>
      </c>
      <c r="AT1203" s="197" t="s">
        <v>160</v>
      </c>
      <c r="AU1203" s="197" t="s">
        <v>85</v>
      </c>
      <c r="AY1203" s="18" t="s">
        <v>158</v>
      </c>
      <c r="BE1203" s="198">
        <f t="shared" si="124"/>
        <v>0</v>
      </c>
      <c r="BF1203" s="198">
        <f t="shared" si="125"/>
        <v>0</v>
      </c>
      <c r="BG1203" s="198">
        <f t="shared" si="126"/>
        <v>0</v>
      </c>
      <c r="BH1203" s="198">
        <f t="shared" si="127"/>
        <v>0</v>
      </c>
      <c r="BI1203" s="198">
        <f t="shared" si="128"/>
        <v>0</v>
      </c>
      <c r="BJ1203" s="18" t="s">
        <v>8</v>
      </c>
      <c r="BK1203" s="198">
        <f t="shared" si="129"/>
        <v>0</v>
      </c>
      <c r="BL1203" s="18" t="s">
        <v>283</v>
      </c>
      <c r="BM1203" s="197" t="s">
        <v>7592</v>
      </c>
    </row>
    <row r="1204" spans="1:65" s="2" customFormat="1" ht="36">
      <c r="A1204" s="35"/>
      <c r="B1204" s="36"/>
      <c r="C1204" s="187" t="s">
        <v>2546</v>
      </c>
      <c r="D1204" s="187" t="s">
        <v>160</v>
      </c>
      <c r="E1204" s="188" t="s">
        <v>7593</v>
      </c>
      <c r="F1204" s="189" t="s">
        <v>7367</v>
      </c>
      <c r="G1204" s="190" t="s">
        <v>498</v>
      </c>
      <c r="H1204" s="191">
        <v>1</v>
      </c>
      <c r="I1204" s="192"/>
      <c r="J1204" s="191">
        <f t="shared" si="120"/>
        <v>0</v>
      </c>
      <c r="K1204" s="189" t="s">
        <v>1</v>
      </c>
      <c r="L1204" s="40"/>
      <c r="M1204" s="193" t="s">
        <v>1</v>
      </c>
      <c r="N1204" s="194" t="s">
        <v>41</v>
      </c>
      <c r="O1204" s="72"/>
      <c r="P1204" s="195">
        <f t="shared" si="121"/>
        <v>0</v>
      </c>
      <c r="Q1204" s="195">
        <v>0</v>
      </c>
      <c r="R1204" s="195">
        <f t="shared" si="122"/>
        <v>0</v>
      </c>
      <c r="S1204" s="195">
        <v>0</v>
      </c>
      <c r="T1204" s="196">
        <f t="shared" si="123"/>
        <v>0</v>
      </c>
      <c r="U1204" s="35"/>
      <c r="V1204" s="35"/>
      <c r="W1204" s="35"/>
      <c r="X1204" s="35"/>
      <c r="Y1204" s="35"/>
      <c r="Z1204" s="35"/>
      <c r="AA1204" s="35"/>
      <c r="AB1204" s="35"/>
      <c r="AC1204" s="35"/>
      <c r="AD1204" s="35"/>
      <c r="AE1204" s="35"/>
      <c r="AR1204" s="197" t="s">
        <v>283</v>
      </c>
      <c r="AT1204" s="197" t="s">
        <v>160</v>
      </c>
      <c r="AU1204" s="197" t="s">
        <v>85</v>
      </c>
      <c r="AY1204" s="18" t="s">
        <v>158</v>
      </c>
      <c r="BE1204" s="198">
        <f t="shared" si="124"/>
        <v>0</v>
      </c>
      <c r="BF1204" s="198">
        <f t="shared" si="125"/>
        <v>0</v>
      </c>
      <c r="BG1204" s="198">
        <f t="shared" si="126"/>
        <v>0</v>
      </c>
      <c r="BH1204" s="198">
        <f t="shared" si="127"/>
        <v>0</v>
      </c>
      <c r="BI1204" s="198">
        <f t="shared" si="128"/>
        <v>0</v>
      </c>
      <c r="BJ1204" s="18" t="s">
        <v>8</v>
      </c>
      <c r="BK1204" s="198">
        <f t="shared" si="129"/>
        <v>0</v>
      </c>
      <c r="BL1204" s="18" t="s">
        <v>283</v>
      </c>
      <c r="BM1204" s="197" t="s">
        <v>7594</v>
      </c>
    </row>
    <row r="1205" spans="1:65" s="2" customFormat="1" ht="24">
      <c r="A1205" s="35"/>
      <c r="B1205" s="36"/>
      <c r="C1205" s="187" t="s">
        <v>2548</v>
      </c>
      <c r="D1205" s="187" t="s">
        <v>160</v>
      </c>
      <c r="E1205" s="188" t="s">
        <v>7595</v>
      </c>
      <c r="F1205" s="189" t="s">
        <v>7370</v>
      </c>
      <c r="G1205" s="190" t="s">
        <v>498</v>
      </c>
      <c r="H1205" s="191">
        <v>1</v>
      </c>
      <c r="I1205" s="192"/>
      <c r="J1205" s="191">
        <f t="shared" si="120"/>
        <v>0</v>
      </c>
      <c r="K1205" s="189" t="s">
        <v>1</v>
      </c>
      <c r="L1205" s="40"/>
      <c r="M1205" s="193" t="s">
        <v>1</v>
      </c>
      <c r="N1205" s="194" t="s">
        <v>41</v>
      </c>
      <c r="O1205" s="72"/>
      <c r="P1205" s="195">
        <f t="shared" si="121"/>
        <v>0</v>
      </c>
      <c r="Q1205" s="195">
        <v>0</v>
      </c>
      <c r="R1205" s="195">
        <f t="shared" si="122"/>
        <v>0</v>
      </c>
      <c r="S1205" s="195">
        <v>0</v>
      </c>
      <c r="T1205" s="196">
        <f t="shared" si="123"/>
        <v>0</v>
      </c>
      <c r="U1205" s="35"/>
      <c r="V1205" s="35"/>
      <c r="W1205" s="35"/>
      <c r="X1205" s="35"/>
      <c r="Y1205" s="35"/>
      <c r="Z1205" s="35"/>
      <c r="AA1205" s="35"/>
      <c r="AB1205" s="35"/>
      <c r="AC1205" s="35"/>
      <c r="AD1205" s="35"/>
      <c r="AE1205" s="35"/>
      <c r="AR1205" s="197" t="s">
        <v>283</v>
      </c>
      <c r="AT1205" s="197" t="s">
        <v>160</v>
      </c>
      <c r="AU1205" s="197" t="s">
        <v>85</v>
      </c>
      <c r="AY1205" s="18" t="s">
        <v>158</v>
      </c>
      <c r="BE1205" s="198">
        <f t="shared" si="124"/>
        <v>0</v>
      </c>
      <c r="BF1205" s="198">
        <f t="shared" si="125"/>
        <v>0</v>
      </c>
      <c r="BG1205" s="198">
        <f t="shared" si="126"/>
        <v>0</v>
      </c>
      <c r="BH1205" s="198">
        <f t="shared" si="127"/>
        <v>0</v>
      </c>
      <c r="BI1205" s="198">
        <f t="shared" si="128"/>
        <v>0</v>
      </c>
      <c r="BJ1205" s="18" t="s">
        <v>8</v>
      </c>
      <c r="BK1205" s="198">
        <f t="shared" si="129"/>
        <v>0</v>
      </c>
      <c r="BL1205" s="18" t="s">
        <v>283</v>
      </c>
      <c r="BM1205" s="197" t="s">
        <v>7596</v>
      </c>
    </row>
    <row r="1206" spans="1:65" s="2" customFormat="1" ht="24">
      <c r="A1206" s="35"/>
      <c r="B1206" s="36"/>
      <c r="C1206" s="187" t="s">
        <v>2550</v>
      </c>
      <c r="D1206" s="187" t="s">
        <v>160</v>
      </c>
      <c r="E1206" s="188" t="s">
        <v>7597</v>
      </c>
      <c r="F1206" s="189" t="s">
        <v>7373</v>
      </c>
      <c r="G1206" s="190" t="s">
        <v>498</v>
      </c>
      <c r="H1206" s="191">
        <v>1</v>
      </c>
      <c r="I1206" s="192"/>
      <c r="J1206" s="191">
        <f t="shared" si="120"/>
        <v>0</v>
      </c>
      <c r="K1206" s="189" t="s">
        <v>1</v>
      </c>
      <c r="L1206" s="40"/>
      <c r="M1206" s="193" t="s">
        <v>1</v>
      </c>
      <c r="N1206" s="194" t="s">
        <v>41</v>
      </c>
      <c r="O1206" s="72"/>
      <c r="P1206" s="195">
        <f t="shared" si="121"/>
        <v>0</v>
      </c>
      <c r="Q1206" s="195">
        <v>0</v>
      </c>
      <c r="R1206" s="195">
        <f t="shared" si="122"/>
        <v>0</v>
      </c>
      <c r="S1206" s="195">
        <v>0</v>
      </c>
      <c r="T1206" s="196">
        <f t="shared" si="123"/>
        <v>0</v>
      </c>
      <c r="U1206" s="35"/>
      <c r="V1206" s="35"/>
      <c r="W1206" s="35"/>
      <c r="X1206" s="35"/>
      <c r="Y1206" s="35"/>
      <c r="Z1206" s="35"/>
      <c r="AA1206" s="35"/>
      <c r="AB1206" s="35"/>
      <c r="AC1206" s="35"/>
      <c r="AD1206" s="35"/>
      <c r="AE1206" s="35"/>
      <c r="AR1206" s="197" t="s">
        <v>283</v>
      </c>
      <c r="AT1206" s="197" t="s">
        <v>160</v>
      </c>
      <c r="AU1206" s="197" t="s">
        <v>85</v>
      </c>
      <c r="AY1206" s="18" t="s">
        <v>158</v>
      </c>
      <c r="BE1206" s="198">
        <f t="shared" si="124"/>
        <v>0</v>
      </c>
      <c r="BF1206" s="198">
        <f t="shared" si="125"/>
        <v>0</v>
      </c>
      <c r="BG1206" s="198">
        <f t="shared" si="126"/>
        <v>0</v>
      </c>
      <c r="BH1206" s="198">
        <f t="shared" si="127"/>
        <v>0</v>
      </c>
      <c r="BI1206" s="198">
        <f t="shared" si="128"/>
        <v>0</v>
      </c>
      <c r="BJ1206" s="18" t="s">
        <v>8</v>
      </c>
      <c r="BK1206" s="198">
        <f t="shared" si="129"/>
        <v>0</v>
      </c>
      <c r="BL1206" s="18" t="s">
        <v>283</v>
      </c>
      <c r="BM1206" s="197" t="s">
        <v>7598</v>
      </c>
    </row>
    <row r="1207" spans="1:65" s="2" customFormat="1" ht="24">
      <c r="A1207" s="35"/>
      <c r="B1207" s="36"/>
      <c r="C1207" s="187" t="s">
        <v>2554</v>
      </c>
      <c r="D1207" s="187" t="s">
        <v>160</v>
      </c>
      <c r="E1207" s="188" t="s">
        <v>3218</v>
      </c>
      <c r="F1207" s="189" t="s">
        <v>3219</v>
      </c>
      <c r="G1207" s="190" t="s">
        <v>498</v>
      </c>
      <c r="H1207" s="191">
        <v>1</v>
      </c>
      <c r="I1207" s="192"/>
      <c r="J1207" s="191">
        <f t="shared" si="120"/>
        <v>0</v>
      </c>
      <c r="K1207" s="189" t="s">
        <v>1</v>
      </c>
      <c r="L1207" s="40"/>
      <c r="M1207" s="193" t="s">
        <v>1</v>
      </c>
      <c r="N1207" s="194" t="s">
        <v>41</v>
      </c>
      <c r="O1207" s="72"/>
      <c r="P1207" s="195">
        <f t="shared" si="121"/>
        <v>0</v>
      </c>
      <c r="Q1207" s="195">
        <v>0</v>
      </c>
      <c r="R1207" s="195">
        <f t="shared" si="122"/>
        <v>0</v>
      </c>
      <c r="S1207" s="195">
        <v>0</v>
      </c>
      <c r="T1207" s="196">
        <f t="shared" si="123"/>
        <v>0</v>
      </c>
      <c r="U1207" s="35"/>
      <c r="V1207" s="35"/>
      <c r="W1207" s="35"/>
      <c r="X1207" s="35"/>
      <c r="Y1207" s="35"/>
      <c r="Z1207" s="35"/>
      <c r="AA1207" s="35"/>
      <c r="AB1207" s="35"/>
      <c r="AC1207" s="35"/>
      <c r="AD1207" s="35"/>
      <c r="AE1207" s="35"/>
      <c r="AR1207" s="197" t="s">
        <v>283</v>
      </c>
      <c r="AT1207" s="197" t="s">
        <v>160</v>
      </c>
      <c r="AU1207" s="197" t="s">
        <v>85</v>
      </c>
      <c r="AY1207" s="18" t="s">
        <v>158</v>
      </c>
      <c r="BE1207" s="198">
        <f t="shared" si="124"/>
        <v>0</v>
      </c>
      <c r="BF1207" s="198">
        <f t="shared" si="125"/>
        <v>0</v>
      </c>
      <c r="BG1207" s="198">
        <f t="shared" si="126"/>
        <v>0</v>
      </c>
      <c r="BH1207" s="198">
        <f t="shared" si="127"/>
        <v>0</v>
      </c>
      <c r="BI1207" s="198">
        <f t="shared" si="128"/>
        <v>0</v>
      </c>
      <c r="BJ1207" s="18" t="s">
        <v>8</v>
      </c>
      <c r="BK1207" s="198">
        <f t="shared" si="129"/>
        <v>0</v>
      </c>
      <c r="BL1207" s="18" t="s">
        <v>283</v>
      </c>
      <c r="BM1207" s="197" t="s">
        <v>7599</v>
      </c>
    </row>
    <row r="1208" spans="1:65" s="2" customFormat="1" ht="24">
      <c r="A1208" s="35"/>
      <c r="B1208" s="36"/>
      <c r="C1208" s="187" t="s">
        <v>2556</v>
      </c>
      <c r="D1208" s="187" t="s">
        <v>160</v>
      </c>
      <c r="E1208" s="188" t="s">
        <v>7600</v>
      </c>
      <c r="F1208" s="189" t="s">
        <v>7378</v>
      </c>
      <c r="G1208" s="190" t="s">
        <v>498</v>
      </c>
      <c r="H1208" s="191">
        <v>1</v>
      </c>
      <c r="I1208" s="192"/>
      <c r="J1208" s="191">
        <f t="shared" ref="J1208:J1239" si="130">ROUND(I1208*H1208,0)</f>
        <v>0</v>
      </c>
      <c r="K1208" s="189" t="s">
        <v>1</v>
      </c>
      <c r="L1208" s="40"/>
      <c r="M1208" s="193" t="s">
        <v>1</v>
      </c>
      <c r="N1208" s="194" t="s">
        <v>41</v>
      </c>
      <c r="O1208" s="72"/>
      <c r="P1208" s="195">
        <f t="shared" ref="P1208:P1239" si="131">O1208*H1208</f>
        <v>0</v>
      </c>
      <c r="Q1208" s="195">
        <v>0</v>
      </c>
      <c r="R1208" s="195">
        <f t="shared" ref="R1208:R1239" si="132">Q1208*H1208</f>
        <v>0</v>
      </c>
      <c r="S1208" s="195">
        <v>0</v>
      </c>
      <c r="T1208" s="196">
        <f t="shared" ref="T1208:T1239" si="133">S1208*H1208</f>
        <v>0</v>
      </c>
      <c r="U1208" s="35"/>
      <c r="V1208" s="35"/>
      <c r="W1208" s="35"/>
      <c r="X1208" s="35"/>
      <c r="Y1208" s="35"/>
      <c r="Z1208" s="35"/>
      <c r="AA1208" s="35"/>
      <c r="AB1208" s="35"/>
      <c r="AC1208" s="35"/>
      <c r="AD1208" s="35"/>
      <c r="AE1208" s="35"/>
      <c r="AR1208" s="197" t="s">
        <v>283</v>
      </c>
      <c r="AT1208" s="197" t="s">
        <v>160</v>
      </c>
      <c r="AU1208" s="197" t="s">
        <v>85</v>
      </c>
      <c r="AY1208" s="18" t="s">
        <v>158</v>
      </c>
      <c r="BE1208" s="198">
        <f t="shared" ref="BE1208:BE1239" si="134">IF(N1208="základní",J1208,0)</f>
        <v>0</v>
      </c>
      <c r="BF1208" s="198">
        <f t="shared" ref="BF1208:BF1239" si="135">IF(N1208="snížená",J1208,0)</f>
        <v>0</v>
      </c>
      <c r="BG1208" s="198">
        <f t="shared" ref="BG1208:BG1239" si="136">IF(N1208="zákl. přenesená",J1208,0)</f>
        <v>0</v>
      </c>
      <c r="BH1208" s="198">
        <f t="shared" ref="BH1208:BH1239" si="137">IF(N1208="sníž. přenesená",J1208,0)</f>
        <v>0</v>
      </c>
      <c r="BI1208" s="198">
        <f t="shared" ref="BI1208:BI1239" si="138">IF(N1208="nulová",J1208,0)</f>
        <v>0</v>
      </c>
      <c r="BJ1208" s="18" t="s">
        <v>8</v>
      </c>
      <c r="BK1208" s="198">
        <f t="shared" ref="BK1208:BK1239" si="139">ROUND(I1208*H1208,0)</f>
        <v>0</v>
      </c>
      <c r="BL1208" s="18" t="s">
        <v>283</v>
      </c>
      <c r="BM1208" s="197" t="s">
        <v>7601</v>
      </c>
    </row>
    <row r="1209" spans="1:65" s="2" customFormat="1" ht="24">
      <c r="A1209" s="35"/>
      <c r="B1209" s="36"/>
      <c r="C1209" s="187" t="s">
        <v>2558</v>
      </c>
      <c r="D1209" s="187" t="s">
        <v>160</v>
      </c>
      <c r="E1209" s="188" t="s">
        <v>7602</v>
      </c>
      <c r="F1209" s="189" t="s">
        <v>7381</v>
      </c>
      <c r="G1209" s="190" t="s">
        <v>498</v>
      </c>
      <c r="H1209" s="191">
        <v>2</v>
      </c>
      <c r="I1209" s="192"/>
      <c r="J1209" s="191">
        <f t="shared" si="130"/>
        <v>0</v>
      </c>
      <c r="K1209" s="189" t="s">
        <v>1</v>
      </c>
      <c r="L1209" s="40"/>
      <c r="M1209" s="193" t="s">
        <v>1</v>
      </c>
      <c r="N1209" s="194" t="s">
        <v>41</v>
      </c>
      <c r="O1209" s="72"/>
      <c r="P1209" s="195">
        <f t="shared" si="131"/>
        <v>0</v>
      </c>
      <c r="Q1209" s="195">
        <v>0</v>
      </c>
      <c r="R1209" s="195">
        <f t="shared" si="132"/>
        <v>0</v>
      </c>
      <c r="S1209" s="195">
        <v>0</v>
      </c>
      <c r="T1209" s="196">
        <f t="shared" si="133"/>
        <v>0</v>
      </c>
      <c r="U1209" s="35"/>
      <c r="V1209" s="35"/>
      <c r="W1209" s="35"/>
      <c r="X1209" s="35"/>
      <c r="Y1209" s="35"/>
      <c r="Z1209" s="35"/>
      <c r="AA1209" s="35"/>
      <c r="AB1209" s="35"/>
      <c r="AC1209" s="35"/>
      <c r="AD1209" s="35"/>
      <c r="AE1209" s="35"/>
      <c r="AR1209" s="197" t="s">
        <v>283</v>
      </c>
      <c r="AT1209" s="197" t="s">
        <v>160</v>
      </c>
      <c r="AU1209" s="197" t="s">
        <v>85</v>
      </c>
      <c r="AY1209" s="18" t="s">
        <v>158</v>
      </c>
      <c r="BE1209" s="198">
        <f t="shared" si="134"/>
        <v>0</v>
      </c>
      <c r="BF1209" s="198">
        <f t="shared" si="135"/>
        <v>0</v>
      </c>
      <c r="BG1209" s="198">
        <f t="shared" si="136"/>
        <v>0</v>
      </c>
      <c r="BH1209" s="198">
        <f t="shared" si="137"/>
        <v>0</v>
      </c>
      <c r="BI1209" s="198">
        <f t="shared" si="138"/>
        <v>0</v>
      </c>
      <c r="BJ1209" s="18" t="s">
        <v>8</v>
      </c>
      <c r="BK1209" s="198">
        <f t="shared" si="139"/>
        <v>0</v>
      </c>
      <c r="BL1209" s="18" t="s">
        <v>283</v>
      </c>
      <c r="BM1209" s="197" t="s">
        <v>7603</v>
      </c>
    </row>
    <row r="1210" spans="1:65" s="2" customFormat="1" ht="24">
      <c r="A1210" s="35"/>
      <c r="B1210" s="36"/>
      <c r="C1210" s="187" t="s">
        <v>2560</v>
      </c>
      <c r="D1210" s="187" t="s">
        <v>160</v>
      </c>
      <c r="E1210" s="188" t="s">
        <v>5989</v>
      </c>
      <c r="F1210" s="189" t="s">
        <v>5990</v>
      </c>
      <c r="G1210" s="190" t="s">
        <v>498</v>
      </c>
      <c r="H1210" s="191">
        <v>3</v>
      </c>
      <c r="I1210" s="192"/>
      <c r="J1210" s="191">
        <f t="shared" si="130"/>
        <v>0</v>
      </c>
      <c r="K1210" s="189" t="s">
        <v>1</v>
      </c>
      <c r="L1210" s="40"/>
      <c r="M1210" s="193" t="s">
        <v>1</v>
      </c>
      <c r="N1210" s="194" t="s">
        <v>41</v>
      </c>
      <c r="O1210" s="72"/>
      <c r="P1210" s="195">
        <f t="shared" si="131"/>
        <v>0</v>
      </c>
      <c r="Q1210" s="195">
        <v>0</v>
      </c>
      <c r="R1210" s="195">
        <f t="shared" si="132"/>
        <v>0</v>
      </c>
      <c r="S1210" s="195">
        <v>0</v>
      </c>
      <c r="T1210" s="196">
        <f t="shared" si="133"/>
        <v>0</v>
      </c>
      <c r="U1210" s="35"/>
      <c r="V1210" s="35"/>
      <c r="W1210" s="35"/>
      <c r="X1210" s="35"/>
      <c r="Y1210" s="35"/>
      <c r="Z1210" s="35"/>
      <c r="AA1210" s="35"/>
      <c r="AB1210" s="35"/>
      <c r="AC1210" s="35"/>
      <c r="AD1210" s="35"/>
      <c r="AE1210" s="35"/>
      <c r="AR1210" s="197" t="s">
        <v>283</v>
      </c>
      <c r="AT1210" s="197" t="s">
        <v>160</v>
      </c>
      <c r="AU1210" s="197" t="s">
        <v>85</v>
      </c>
      <c r="AY1210" s="18" t="s">
        <v>158</v>
      </c>
      <c r="BE1210" s="198">
        <f t="shared" si="134"/>
        <v>0</v>
      </c>
      <c r="BF1210" s="198">
        <f t="shared" si="135"/>
        <v>0</v>
      </c>
      <c r="BG1210" s="198">
        <f t="shared" si="136"/>
        <v>0</v>
      </c>
      <c r="BH1210" s="198">
        <f t="shared" si="137"/>
        <v>0</v>
      </c>
      <c r="BI1210" s="198">
        <f t="shared" si="138"/>
        <v>0</v>
      </c>
      <c r="BJ1210" s="18" t="s">
        <v>8</v>
      </c>
      <c r="BK1210" s="198">
        <f t="shared" si="139"/>
        <v>0</v>
      </c>
      <c r="BL1210" s="18" t="s">
        <v>283</v>
      </c>
      <c r="BM1210" s="197" t="s">
        <v>7604</v>
      </c>
    </row>
    <row r="1211" spans="1:65" s="2" customFormat="1" ht="24">
      <c r="A1211" s="35"/>
      <c r="B1211" s="36"/>
      <c r="C1211" s="187" t="s">
        <v>2562</v>
      </c>
      <c r="D1211" s="187" t="s">
        <v>160</v>
      </c>
      <c r="E1211" s="188" t="s">
        <v>3559</v>
      </c>
      <c r="F1211" s="189" t="s">
        <v>3454</v>
      </c>
      <c r="G1211" s="190" t="s">
        <v>498</v>
      </c>
      <c r="H1211" s="191">
        <v>2</v>
      </c>
      <c r="I1211" s="192"/>
      <c r="J1211" s="191">
        <f t="shared" si="130"/>
        <v>0</v>
      </c>
      <c r="K1211" s="189" t="s">
        <v>1</v>
      </c>
      <c r="L1211" s="40"/>
      <c r="M1211" s="193" t="s">
        <v>1</v>
      </c>
      <c r="N1211" s="194" t="s">
        <v>41</v>
      </c>
      <c r="O1211" s="72"/>
      <c r="P1211" s="195">
        <f t="shared" si="131"/>
        <v>0</v>
      </c>
      <c r="Q1211" s="195">
        <v>0</v>
      </c>
      <c r="R1211" s="195">
        <f t="shared" si="132"/>
        <v>0</v>
      </c>
      <c r="S1211" s="195">
        <v>0</v>
      </c>
      <c r="T1211" s="196">
        <f t="shared" si="133"/>
        <v>0</v>
      </c>
      <c r="U1211" s="35"/>
      <c r="V1211" s="35"/>
      <c r="W1211" s="35"/>
      <c r="X1211" s="35"/>
      <c r="Y1211" s="35"/>
      <c r="Z1211" s="35"/>
      <c r="AA1211" s="35"/>
      <c r="AB1211" s="35"/>
      <c r="AC1211" s="35"/>
      <c r="AD1211" s="35"/>
      <c r="AE1211" s="35"/>
      <c r="AR1211" s="197" t="s">
        <v>283</v>
      </c>
      <c r="AT1211" s="197" t="s">
        <v>160</v>
      </c>
      <c r="AU1211" s="197" t="s">
        <v>85</v>
      </c>
      <c r="AY1211" s="18" t="s">
        <v>158</v>
      </c>
      <c r="BE1211" s="198">
        <f t="shared" si="134"/>
        <v>0</v>
      </c>
      <c r="BF1211" s="198">
        <f t="shared" si="135"/>
        <v>0</v>
      </c>
      <c r="BG1211" s="198">
        <f t="shared" si="136"/>
        <v>0</v>
      </c>
      <c r="BH1211" s="198">
        <f t="shared" si="137"/>
        <v>0</v>
      </c>
      <c r="BI1211" s="198">
        <f t="shared" si="138"/>
        <v>0</v>
      </c>
      <c r="BJ1211" s="18" t="s">
        <v>8</v>
      </c>
      <c r="BK1211" s="198">
        <f t="shared" si="139"/>
        <v>0</v>
      </c>
      <c r="BL1211" s="18" t="s">
        <v>283</v>
      </c>
      <c r="BM1211" s="197" t="s">
        <v>7605</v>
      </c>
    </row>
    <row r="1212" spans="1:65" s="2" customFormat="1" ht="24">
      <c r="A1212" s="35"/>
      <c r="B1212" s="36"/>
      <c r="C1212" s="187" t="s">
        <v>2564</v>
      </c>
      <c r="D1212" s="187" t="s">
        <v>160</v>
      </c>
      <c r="E1212" s="188" t="s">
        <v>5997</v>
      </c>
      <c r="F1212" s="189" t="s">
        <v>5998</v>
      </c>
      <c r="G1212" s="190" t="s">
        <v>498</v>
      </c>
      <c r="H1212" s="191">
        <v>2</v>
      </c>
      <c r="I1212" s="192"/>
      <c r="J1212" s="191">
        <f t="shared" si="130"/>
        <v>0</v>
      </c>
      <c r="K1212" s="189" t="s">
        <v>1</v>
      </c>
      <c r="L1212" s="40"/>
      <c r="M1212" s="193" t="s">
        <v>1</v>
      </c>
      <c r="N1212" s="194" t="s">
        <v>41</v>
      </c>
      <c r="O1212" s="72"/>
      <c r="P1212" s="195">
        <f t="shared" si="131"/>
        <v>0</v>
      </c>
      <c r="Q1212" s="195">
        <v>0</v>
      </c>
      <c r="R1212" s="195">
        <f t="shared" si="132"/>
        <v>0</v>
      </c>
      <c r="S1212" s="195">
        <v>0</v>
      </c>
      <c r="T1212" s="196">
        <f t="shared" si="133"/>
        <v>0</v>
      </c>
      <c r="U1212" s="35"/>
      <c r="V1212" s="35"/>
      <c r="W1212" s="35"/>
      <c r="X1212" s="35"/>
      <c r="Y1212" s="35"/>
      <c r="Z1212" s="35"/>
      <c r="AA1212" s="35"/>
      <c r="AB1212" s="35"/>
      <c r="AC1212" s="35"/>
      <c r="AD1212" s="35"/>
      <c r="AE1212" s="35"/>
      <c r="AR1212" s="197" t="s">
        <v>283</v>
      </c>
      <c r="AT1212" s="197" t="s">
        <v>160</v>
      </c>
      <c r="AU1212" s="197" t="s">
        <v>85</v>
      </c>
      <c r="AY1212" s="18" t="s">
        <v>158</v>
      </c>
      <c r="BE1212" s="198">
        <f t="shared" si="134"/>
        <v>0</v>
      </c>
      <c r="BF1212" s="198">
        <f t="shared" si="135"/>
        <v>0</v>
      </c>
      <c r="BG1212" s="198">
        <f t="shared" si="136"/>
        <v>0</v>
      </c>
      <c r="BH1212" s="198">
        <f t="shared" si="137"/>
        <v>0</v>
      </c>
      <c r="BI1212" s="198">
        <f t="shared" si="138"/>
        <v>0</v>
      </c>
      <c r="BJ1212" s="18" t="s">
        <v>8</v>
      </c>
      <c r="BK1212" s="198">
        <f t="shared" si="139"/>
        <v>0</v>
      </c>
      <c r="BL1212" s="18" t="s">
        <v>283</v>
      </c>
      <c r="BM1212" s="197" t="s">
        <v>7606</v>
      </c>
    </row>
    <row r="1213" spans="1:65" s="2" customFormat="1" ht="24">
      <c r="A1213" s="35"/>
      <c r="B1213" s="36"/>
      <c r="C1213" s="187" t="s">
        <v>2568</v>
      </c>
      <c r="D1213" s="187" t="s">
        <v>160</v>
      </c>
      <c r="E1213" s="188" t="s">
        <v>6000</v>
      </c>
      <c r="F1213" s="189" t="s">
        <v>6001</v>
      </c>
      <c r="G1213" s="190" t="s">
        <v>498</v>
      </c>
      <c r="H1213" s="191">
        <v>2</v>
      </c>
      <c r="I1213" s="192"/>
      <c r="J1213" s="191">
        <f t="shared" si="130"/>
        <v>0</v>
      </c>
      <c r="K1213" s="189" t="s">
        <v>1</v>
      </c>
      <c r="L1213" s="40"/>
      <c r="M1213" s="193" t="s">
        <v>1</v>
      </c>
      <c r="N1213" s="194" t="s">
        <v>41</v>
      </c>
      <c r="O1213" s="72"/>
      <c r="P1213" s="195">
        <f t="shared" si="131"/>
        <v>0</v>
      </c>
      <c r="Q1213" s="195">
        <v>0</v>
      </c>
      <c r="R1213" s="195">
        <f t="shared" si="132"/>
        <v>0</v>
      </c>
      <c r="S1213" s="195">
        <v>0</v>
      </c>
      <c r="T1213" s="196">
        <f t="shared" si="133"/>
        <v>0</v>
      </c>
      <c r="U1213" s="35"/>
      <c r="V1213" s="35"/>
      <c r="W1213" s="35"/>
      <c r="X1213" s="35"/>
      <c r="Y1213" s="35"/>
      <c r="Z1213" s="35"/>
      <c r="AA1213" s="35"/>
      <c r="AB1213" s="35"/>
      <c r="AC1213" s="35"/>
      <c r="AD1213" s="35"/>
      <c r="AE1213" s="35"/>
      <c r="AR1213" s="197" t="s">
        <v>283</v>
      </c>
      <c r="AT1213" s="197" t="s">
        <v>160</v>
      </c>
      <c r="AU1213" s="197" t="s">
        <v>85</v>
      </c>
      <c r="AY1213" s="18" t="s">
        <v>158</v>
      </c>
      <c r="BE1213" s="198">
        <f t="shared" si="134"/>
        <v>0</v>
      </c>
      <c r="BF1213" s="198">
        <f t="shared" si="135"/>
        <v>0</v>
      </c>
      <c r="BG1213" s="198">
        <f t="shared" si="136"/>
        <v>0</v>
      </c>
      <c r="BH1213" s="198">
        <f t="shared" si="137"/>
        <v>0</v>
      </c>
      <c r="BI1213" s="198">
        <f t="shared" si="138"/>
        <v>0</v>
      </c>
      <c r="BJ1213" s="18" t="s">
        <v>8</v>
      </c>
      <c r="BK1213" s="198">
        <f t="shared" si="139"/>
        <v>0</v>
      </c>
      <c r="BL1213" s="18" t="s">
        <v>283</v>
      </c>
      <c r="BM1213" s="197" t="s">
        <v>7607</v>
      </c>
    </row>
    <row r="1214" spans="1:65" s="2" customFormat="1" ht="24">
      <c r="A1214" s="35"/>
      <c r="B1214" s="36"/>
      <c r="C1214" s="187" t="s">
        <v>2570</v>
      </c>
      <c r="D1214" s="187" t="s">
        <v>160</v>
      </c>
      <c r="E1214" s="188" t="s">
        <v>3469</v>
      </c>
      <c r="F1214" s="189" t="s">
        <v>3470</v>
      </c>
      <c r="G1214" s="190" t="s">
        <v>498</v>
      </c>
      <c r="H1214" s="191">
        <v>1</v>
      </c>
      <c r="I1214" s="192"/>
      <c r="J1214" s="191">
        <f t="shared" si="130"/>
        <v>0</v>
      </c>
      <c r="K1214" s="189" t="s">
        <v>1</v>
      </c>
      <c r="L1214" s="40"/>
      <c r="M1214" s="193" t="s">
        <v>1</v>
      </c>
      <c r="N1214" s="194" t="s">
        <v>41</v>
      </c>
      <c r="O1214" s="72"/>
      <c r="P1214" s="195">
        <f t="shared" si="131"/>
        <v>0</v>
      </c>
      <c r="Q1214" s="195">
        <v>0</v>
      </c>
      <c r="R1214" s="195">
        <f t="shared" si="132"/>
        <v>0</v>
      </c>
      <c r="S1214" s="195">
        <v>0</v>
      </c>
      <c r="T1214" s="196">
        <f t="shared" si="133"/>
        <v>0</v>
      </c>
      <c r="U1214" s="35"/>
      <c r="V1214" s="35"/>
      <c r="W1214" s="35"/>
      <c r="X1214" s="35"/>
      <c r="Y1214" s="35"/>
      <c r="Z1214" s="35"/>
      <c r="AA1214" s="35"/>
      <c r="AB1214" s="35"/>
      <c r="AC1214" s="35"/>
      <c r="AD1214" s="35"/>
      <c r="AE1214" s="35"/>
      <c r="AR1214" s="197" t="s">
        <v>283</v>
      </c>
      <c r="AT1214" s="197" t="s">
        <v>160</v>
      </c>
      <c r="AU1214" s="197" t="s">
        <v>85</v>
      </c>
      <c r="AY1214" s="18" t="s">
        <v>158</v>
      </c>
      <c r="BE1214" s="198">
        <f t="shared" si="134"/>
        <v>0</v>
      </c>
      <c r="BF1214" s="198">
        <f t="shared" si="135"/>
        <v>0</v>
      </c>
      <c r="BG1214" s="198">
        <f t="shared" si="136"/>
        <v>0</v>
      </c>
      <c r="BH1214" s="198">
        <f t="shared" si="137"/>
        <v>0</v>
      </c>
      <c r="BI1214" s="198">
        <f t="shared" si="138"/>
        <v>0</v>
      </c>
      <c r="BJ1214" s="18" t="s">
        <v>8</v>
      </c>
      <c r="BK1214" s="198">
        <f t="shared" si="139"/>
        <v>0</v>
      </c>
      <c r="BL1214" s="18" t="s">
        <v>283</v>
      </c>
      <c r="BM1214" s="197" t="s">
        <v>7608</v>
      </c>
    </row>
    <row r="1215" spans="1:65" s="2" customFormat="1" ht="21.75" customHeight="1">
      <c r="A1215" s="35"/>
      <c r="B1215" s="36"/>
      <c r="C1215" s="187" t="s">
        <v>2574</v>
      </c>
      <c r="D1215" s="187" t="s">
        <v>160</v>
      </c>
      <c r="E1215" s="188" t="s">
        <v>6005</v>
      </c>
      <c r="F1215" s="189" t="s">
        <v>6006</v>
      </c>
      <c r="G1215" s="190" t="s">
        <v>498</v>
      </c>
      <c r="H1215" s="191">
        <v>1</v>
      </c>
      <c r="I1215" s="192"/>
      <c r="J1215" s="191">
        <f t="shared" si="130"/>
        <v>0</v>
      </c>
      <c r="K1215" s="189" t="s">
        <v>1</v>
      </c>
      <c r="L1215" s="40"/>
      <c r="M1215" s="193" t="s">
        <v>1</v>
      </c>
      <c r="N1215" s="194" t="s">
        <v>41</v>
      </c>
      <c r="O1215" s="72"/>
      <c r="P1215" s="195">
        <f t="shared" si="131"/>
        <v>0</v>
      </c>
      <c r="Q1215" s="195">
        <v>0</v>
      </c>
      <c r="R1215" s="195">
        <f t="shared" si="132"/>
        <v>0</v>
      </c>
      <c r="S1215" s="195">
        <v>0</v>
      </c>
      <c r="T1215" s="196">
        <f t="shared" si="133"/>
        <v>0</v>
      </c>
      <c r="U1215" s="35"/>
      <c r="V1215" s="35"/>
      <c r="W1215" s="35"/>
      <c r="X1215" s="35"/>
      <c r="Y1215" s="35"/>
      <c r="Z1215" s="35"/>
      <c r="AA1215" s="35"/>
      <c r="AB1215" s="35"/>
      <c r="AC1215" s="35"/>
      <c r="AD1215" s="35"/>
      <c r="AE1215" s="35"/>
      <c r="AR1215" s="197" t="s">
        <v>283</v>
      </c>
      <c r="AT1215" s="197" t="s">
        <v>160</v>
      </c>
      <c r="AU1215" s="197" t="s">
        <v>85</v>
      </c>
      <c r="AY1215" s="18" t="s">
        <v>158</v>
      </c>
      <c r="BE1215" s="198">
        <f t="shared" si="134"/>
        <v>0</v>
      </c>
      <c r="BF1215" s="198">
        <f t="shared" si="135"/>
        <v>0</v>
      </c>
      <c r="BG1215" s="198">
        <f t="shared" si="136"/>
        <v>0</v>
      </c>
      <c r="BH1215" s="198">
        <f t="shared" si="137"/>
        <v>0</v>
      </c>
      <c r="BI1215" s="198">
        <f t="shared" si="138"/>
        <v>0</v>
      </c>
      <c r="BJ1215" s="18" t="s">
        <v>8</v>
      </c>
      <c r="BK1215" s="198">
        <f t="shared" si="139"/>
        <v>0</v>
      </c>
      <c r="BL1215" s="18" t="s">
        <v>283</v>
      </c>
      <c r="BM1215" s="197" t="s">
        <v>7609</v>
      </c>
    </row>
    <row r="1216" spans="1:65" s="2" customFormat="1" ht="21.75" customHeight="1">
      <c r="A1216" s="35"/>
      <c r="B1216" s="36"/>
      <c r="C1216" s="187" t="s">
        <v>2576</v>
      </c>
      <c r="D1216" s="187" t="s">
        <v>160</v>
      </c>
      <c r="E1216" s="188" t="s">
        <v>7610</v>
      </c>
      <c r="F1216" s="189" t="s">
        <v>7392</v>
      </c>
      <c r="G1216" s="190" t="s">
        <v>498</v>
      </c>
      <c r="H1216" s="191">
        <v>1</v>
      </c>
      <c r="I1216" s="192"/>
      <c r="J1216" s="191">
        <f t="shared" si="130"/>
        <v>0</v>
      </c>
      <c r="K1216" s="189" t="s">
        <v>1</v>
      </c>
      <c r="L1216" s="40"/>
      <c r="M1216" s="193" t="s">
        <v>1</v>
      </c>
      <c r="N1216" s="194" t="s">
        <v>41</v>
      </c>
      <c r="O1216" s="72"/>
      <c r="P1216" s="195">
        <f t="shared" si="131"/>
        <v>0</v>
      </c>
      <c r="Q1216" s="195">
        <v>0</v>
      </c>
      <c r="R1216" s="195">
        <f t="shared" si="132"/>
        <v>0</v>
      </c>
      <c r="S1216" s="195">
        <v>0</v>
      </c>
      <c r="T1216" s="196">
        <f t="shared" si="133"/>
        <v>0</v>
      </c>
      <c r="U1216" s="35"/>
      <c r="V1216" s="35"/>
      <c r="W1216" s="35"/>
      <c r="X1216" s="35"/>
      <c r="Y1216" s="35"/>
      <c r="Z1216" s="35"/>
      <c r="AA1216" s="35"/>
      <c r="AB1216" s="35"/>
      <c r="AC1216" s="35"/>
      <c r="AD1216" s="35"/>
      <c r="AE1216" s="35"/>
      <c r="AR1216" s="197" t="s">
        <v>283</v>
      </c>
      <c r="AT1216" s="197" t="s">
        <v>160</v>
      </c>
      <c r="AU1216" s="197" t="s">
        <v>85</v>
      </c>
      <c r="AY1216" s="18" t="s">
        <v>158</v>
      </c>
      <c r="BE1216" s="198">
        <f t="shared" si="134"/>
        <v>0</v>
      </c>
      <c r="BF1216" s="198">
        <f t="shared" si="135"/>
        <v>0</v>
      </c>
      <c r="BG1216" s="198">
        <f t="shared" si="136"/>
        <v>0</v>
      </c>
      <c r="BH1216" s="198">
        <f t="shared" si="137"/>
        <v>0</v>
      </c>
      <c r="BI1216" s="198">
        <f t="shared" si="138"/>
        <v>0</v>
      </c>
      <c r="BJ1216" s="18" t="s">
        <v>8</v>
      </c>
      <c r="BK1216" s="198">
        <f t="shared" si="139"/>
        <v>0</v>
      </c>
      <c r="BL1216" s="18" t="s">
        <v>283</v>
      </c>
      <c r="BM1216" s="197" t="s">
        <v>7611</v>
      </c>
    </row>
    <row r="1217" spans="1:65" s="2" customFormat="1" ht="24">
      <c r="A1217" s="35"/>
      <c r="B1217" s="36"/>
      <c r="C1217" s="187" t="s">
        <v>2580</v>
      </c>
      <c r="D1217" s="187" t="s">
        <v>160</v>
      </c>
      <c r="E1217" s="188" t="s">
        <v>6011</v>
      </c>
      <c r="F1217" s="189" t="s">
        <v>6012</v>
      </c>
      <c r="G1217" s="190" t="s">
        <v>309</v>
      </c>
      <c r="H1217" s="191">
        <v>14</v>
      </c>
      <c r="I1217" s="192"/>
      <c r="J1217" s="191">
        <f t="shared" si="130"/>
        <v>0</v>
      </c>
      <c r="K1217" s="189" t="s">
        <v>1</v>
      </c>
      <c r="L1217" s="40"/>
      <c r="M1217" s="193" t="s">
        <v>1</v>
      </c>
      <c r="N1217" s="194" t="s">
        <v>41</v>
      </c>
      <c r="O1217" s="72"/>
      <c r="P1217" s="195">
        <f t="shared" si="131"/>
        <v>0</v>
      </c>
      <c r="Q1217" s="195">
        <v>0</v>
      </c>
      <c r="R1217" s="195">
        <f t="shared" si="132"/>
        <v>0</v>
      </c>
      <c r="S1217" s="195">
        <v>0</v>
      </c>
      <c r="T1217" s="196">
        <f t="shared" si="133"/>
        <v>0</v>
      </c>
      <c r="U1217" s="35"/>
      <c r="V1217" s="35"/>
      <c r="W1217" s="35"/>
      <c r="X1217" s="35"/>
      <c r="Y1217" s="35"/>
      <c r="Z1217" s="35"/>
      <c r="AA1217" s="35"/>
      <c r="AB1217" s="35"/>
      <c r="AC1217" s="35"/>
      <c r="AD1217" s="35"/>
      <c r="AE1217" s="35"/>
      <c r="AR1217" s="197" t="s">
        <v>283</v>
      </c>
      <c r="AT1217" s="197" t="s">
        <v>160</v>
      </c>
      <c r="AU1217" s="197" t="s">
        <v>85</v>
      </c>
      <c r="AY1217" s="18" t="s">
        <v>158</v>
      </c>
      <c r="BE1217" s="198">
        <f t="shared" si="134"/>
        <v>0</v>
      </c>
      <c r="BF1217" s="198">
        <f t="shared" si="135"/>
        <v>0</v>
      </c>
      <c r="BG1217" s="198">
        <f t="shared" si="136"/>
        <v>0</v>
      </c>
      <c r="BH1217" s="198">
        <f t="shared" si="137"/>
        <v>0</v>
      </c>
      <c r="BI1217" s="198">
        <f t="shared" si="138"/>
        <v>0</v>
      </c>
      <c r="BJ1217" s="18" t="s">
        <v>8</v>
      </c>
      <c r="BK1217" s="198">
        <f t="shared" si="139"/>
        <v>0</v>
      </c>
      <c r="BL1217" s="18" t="s">
        <v>283</v>
      </c>
      <c r="BM1217" s="197" t="s">
        <v>7612</v>
      </c>
    </row>
    <row r="1218" spans="1:65" s="2" customFormat="1" ht="24">
      <c r="A1218" s="35"/>
      <c r="B1218" s="36"/>
      <c r="C1218" s="187" t="s">
        <v>2582</v>
      </c>
      <c r="D1218" s="187" t="s">
        <v>160</v>
      </c>
      <c r="E1218" s="188" t="s">
        <v>3768</v>
      </c>
      <c r="F1218" s="189" t="s">
        <v>3486</v>
      </c>
      <c r="G1218" s="190" t="s">
        <v>309</v>
      </c>
      <c r="H1218" s="191">
        <v>10</v>
      </c>
      <c r="I1218" s="192"/>
      <c r="J1218" s="191">
        <f t="shared" si="130"/>
        <v>0</v>
      </c>
      <c r="K1218" s="189" t="s">
        <v>1</v>
      </c>
      <c r="L1218" s="40"/>
      <c r="M1218" s="193" t="s">
        <v>1</v>
      </c>
      <c r="N1218" s="194" t="s">
        <v>41</v>
      </c>
      <c r="O1218" s="72"/>
      <c r="P1218" s="195">
        <f t="shared" si="131"/>
        <v>0</v>
      </c>
      <c r="Q1218" s="195">
        <v>0</v>
      </c>
      <c r="R1218" s="195">
        <f t="shared" si="132"/>
        <v>0</v>
      </c>
      <c r="S1218" s="195">
        <v>0</v>
      </c>
      <c r="T1218" s="196">
        <f t="shared" si="133"/>
        <v>0</v>
      </c>
      <c r="U1218" s="35"/>
      <c r="V1218" s="35"/>
      <c r="W1218" s="35"/>
      <c r="X1218" s="35"/>
      <c r="Y1218" s="35"/>
      <c r="Z1218" s="35"/>
      <c r="AA1218" s="35"/>
      <c r="AB1218" s="35"/>
      <c r="AC1218" s="35"/>
      <c r="AD1218" s="35"/>
      <c r="AE1218" s="35"/>
      <c r="AR1218" s="197" t="s">
        <v>283</v>
      </c>
      <c r="AT1218" s="197" t="s">
        <v>160</v>
      </c>
      <c r="AU1218" s="197" t="s">
        <v>85</v>
      </c>
      <c r="AY1218" s="18" t="s">
        <v>158</v>
      </c>
      <c r="BE1218" s="198">
        <f t="shared" si="134"/>
        <v>0</v>
      </c>
      <c r="BF1218" s="198">
        <f t="shared" si="135"/>
        <v>0</v>
      </c>
      <c r="BG1218" s="198">
        <f t="shared" si="136"/>
        <v>0</v>
      </c>
      <c r="BH1218" s="198">
        <f t="shared" si="137"/>
        <v>0</v>
      </c>
      <c r="BI1218" s="198">
        <f t="shared" si="138"/>
        <v>0</v>
      </c>
      <c r="BJ1218" s="18" t="s">
        <v>8</v>
      </c>
      <c r="BK1218" s="198">
        <f t="shared" si="139"/>
        <v>0</v>
      </c>
      <c r="BL1218" s="18" t="s">
        <v>283</v>
      </c>
      <c r="BM1218" s="197" t="s">
        <v>7613</v>
      </c>
    </row>
    <row r="1219" spans="1:65" s="2" customFormat="1" ht="24">
      <c r="A1219" s="35"/>
      <c r="B1219" s="36"/>
      <c r="C1219" s="187" t="s">
        <v>2585</v>
      </c>
      <c r="D1219" s="187" t="s">
        <v>160</v>
      </c>
      <c r="E1219" s="188" t="s">
        <v>3497</v>
      </c>
      <c r="F1219" s="189" t="s">
        <v>3498</v>
      </c>
      <c r="G1219" s="190" t="s">
        <v>309</v>
      </c>
      <c r="H1219" s="191">
        <v>9</v>
      </c>
      <c r="I1219" s="192"/>
      <c r="J1219" s="191">
        <f t="shared" si="130"/>
        <v>0</v>
      </c>
      <c r="K1219" s="189" t="s">
        <v>1</v>
      </c>
      <c r="L1219" s="40"/>
      <c r="M1219" s="193" t="s">
        <v>1</v>
      </c>
      <c r="N1219" s="194" t="s">
        <v>41</v>
      </c>
      <c r="O1219" s="72"/>
      <c r="P1219" s="195">
        <f t="shared" si="131"/>
        <v>0</v>
      </c>
      <c r="Q1219" s="195">
        <v>0</v>
      </c>
      <c r="R1219" s="195">
        <f t="shared" si="132"/>
        <v>0</v>
      </c>
      <c r="S1219" s="195">
        <v>0</v>
      </c>
      <c r="T1219" s="196">
        <f t="shared" si="133"/>
        <v>0</v>
      </c>
      <c r="U1219" s="35"/>
      <c r="V1219" s="35"/>
      <c r="W1219" s="35"/>
      <c r="X1219" s="35"/>
      <c r="Y1219" s="35"/>
      <c r="Z1219" s="35"/>
      <c r="AA1219" s="35"/>
      <c r="AB1219" s="35"/>
      <c r="AC1219" s="35"/>
      <c r="AD1219" s="35"/>
      <c r="AE1219" s="35"/>
      <c r="AR1219" s="197" t="s">
        <v>283</v>
      </c>
      <c r="AT1219" s="197" t="s">
        <v>160</v>
      </c>
      <c r="AU1219" s="197" t="s">
        <v>85</v>
      </c>
      <c r="AY1219" s="18" t="s">
        <v>158</v>
      </c>
      <c r="BE1219" s="198">
        <f t="shared" si="134"/>
        <v>0</v>
      </c>
      <c r="BF1219" s="198">
        <f t="shared" si="135"/>
        <v>0</v>
      </c>
      <c r="BG1219" s="198">
        <f t="shared" si="136"/>
        <v>0</v>
      </c>
      <c r="BH1219" s="198">
        <f t="shared" si="137"/>
        <v>0</v>
      </c>
      <c r="BI1219" s="198">
        <f t="shared" si="138"/>
        <v>0</v>
      </c>
      <c r="BJ1219" s="18" t="s">
        <v>8</v>
      </c>
      <c r="BK1219" s="198">
        <f t="shared" si="139"/>
        <v>0</v>
      </c>
      <c r="BL1219" s="18" t="s">
        <v>283</v>
      </c>
      <c r="BM1219" s="197" t="s">
        <v>7614</v>
      </c>
    </row>
    <row r="1220" spans="1:65" s="2" customFormat="1" ht="24">
      <c r="A1220" s="35"/>
      <c r="B1220" s="36"/>
      <c r="C1220" s="187" t="s">
        <v>2589</v>
      </c>
      <c r="D1220" s="187" t="s">
        <v>160</v>
      </c>
      <c r="E1220" s="188" t="s">
        <v>6017</v>
      </c>
      <c r="F1220" s="189" t="s">
        <v>3506</v>
      </c>
      <c r="G1220" s="190" t="s">
        <v>309</v>
      </c>
      <c r="H1220" s="191">
        <v>5</v>
      </c>
      <c r="I1220" s="192"/>
      <c r="J1220" s="191">
        <f t="shared" si="130"/>
        <v>0</v>
      </c>
      <c r="K1220" s="189" t="s">
        <v>1</v>
      </c>
      <c r="L1220" s="40"/>
      <c r="M1220" s="193" t="s">
        <v>1</v>
      </c>
      <c r="N1220" s="194" t="s">
        <v>41</v>
      </c>
      <c r="O1220" s="72"/>
      <c r="P1220" s="195">
        <f t="shared" si="131"/>
        <v>0</v>
      </c>
      <c r="Q1220" s="195">
        <v>0</v>
      </c>
      <c r="R1220" s="195">
        <f t="shared" si="132"/>
        <v>0</v>
      </c>
      <c r="S1220" s="195">
        <v>0</v>
      </c>
      <c r="T1220" s="196">
        <f t="shared" si="133"/>
        <v>0</v>
      </c>
      <c r="U1220" s="35"/>
      <c r="V1220" s="35"/>
      <c r="W1220" s="35"/>
      <c r="X1220" s="35"/>
      <c r="Y1220" s="35"/>
      <c r="Z1220" s="35"/>
      <c r="AA1220" s="35"/>
      <c r="AB1220" s="35"/>
      <c r="AC1220" s="35"/>
      <c r="AD1220" s="35"/>
      <c r="AE1220" s="35"/>
      <c r="AR1220" s="197" t="s">
        <v>283</v>
      </c>
      <c r="AT1220" s="197" t="s">
        <v>160</v>
      </c>
      <c r="AU1220" s="197" t="s">
        <v>85</v>
      </c>
      <c r="AY1220" s="18" t="s">
        <v>158</v>
      </c>
      <c r="BE1220" s="198">
        <f t="shared" si="134"/>
        <v>0</v>
      </c>
      <c r="BF1220" s="198">
        <f t="shared" si="135"/>
        <v>0</v>
      </c>
      <c r="BG1220" s="198">
        <f t="shared" si="136"/>
        <v>0</v>
      </c>
      <c r="BH1220" s="198">
        <f t="shared" si="137"/>
        <v>0</v>
      </c>
      <c r="BI1220" s="198">
        <f t="shared" si="138"/>
        <v>0</v>
      </c>
      <c r="BJ1220" s="18" t="s">
        <v>8</v>
      </c>
      <c r="BK1220" s="198">
        <f t="shared" si="139"/>
        <v>0</v>
      </c>
      <c r="BL1220" s="18" t="s">
        <v>283</v>
      </c>
      <c r="BM1220" s="197" t="s">
        <v>7615</v>
      </c>
    </row>
    <row r="1221" spans="1:65" s="2" customFormat="1" ht="24">
      <c r="A1221" s="35"/>
      <c r="B1221" s="36"/>
      <c r="C1221" s="187" t="s">
        <v>2591</v>
      </c>
      <c r="D1221" s="187" t="s">
        <v>160</v>
      </c>
      <c r="E1221" s="188" t="s">
        <v>7584</v>
      </c>
      <c r="F1221" s="189" t="s">
        <v>7354</v>
      </c>
      <c r="G1221" s="190" t="s">
        <v>498</v>
      </c>
      <c r="H1221" s="191">
        <v>1</v>
      </c>
      <c r="I1221" s="192"/>
      <c r="J1221" s="191">
        <f t="shared" si="130"/>
        <v>0</v>
      </c>
      <c r="K1221" s="189" t="s">
        <v>1</v>
      </c>
      <c r="L1221" s="40"/>
      <c r="M1221" s="193" t="s">
        <v>1</v>
      </c>
      <c r="N1221" s="194" t="s">
        <v>41</v>
      </c>
      <c r="O1221" s="72"/>
      <c r="P1221" s="195">
        <f t="shared" si="131"/>
        <v>0</v>
      </c>
      <c r="Q1221" s="195">
        <v>0</v>
      </c>
      <c r="R1221" s="195">
        <f t="shared" si="132"/>
        <v>0</v>
      </c>
      <c r="S1221" s="195">
        <v>0</v>
      </c>
      <c r="T1221" s="196">
        <f t="shared" si="133"/>
        <v>0</v>
      </c>
      <c r="U1221" s="35"/>
      <c r="V1221" s="35"/>
      <c r="W1221" s="35"/>
      <c r="X1221" s="35"/>
      <c r="Y1221" s="35"/>
      <c r="Z1221" s="35"/>
      <c r="AA1221" s="35"/>
      <c r="AB1221" s="35"/>
      <c r="AC1221" s="35"/>
      <c r="AD1221" s="35"/>
      <c r="AE1221" s="35"/>
      <c r="AR1221" s="197" t="s">
        <v>283</v>
      </c>
      <c r="AT1221" s="197" t="s">
        <v>160</v>
      </c>
      <c r="AU1221" s="197" t="s">
        <v>85</v>
      </c>
      <c r="AY1221" s="18" t="s">
        <v>158</v>
      </c>
      <c r="BE1221" s="198">
        <f t="shared" si="134"/>
        <v>0</v>
      </c>
      <c r="BF1221" s="198">
        <f t="shared" si="135"/>
        <v>0</v>
      </c>
      <c r="BG1221" s="198">
        <f t="shared" si="136"/>
        <v>0</v>
      </c>
      <c r="BH1221" s="198">
        <f t="shared" si="137"/>
        <v>0</v>
      </c>
      <c r="BI1221" s="198">
        <f t="shared" si="138"/>
        <v>0</v>
      </c>
      <c r="BJ1221" s="18" t="s">
        <v>8</v>
      </c>
      <c r="BK1221" s="198">
        <f t="shared" si="139"/>
        <v>0</v>
      </c>
      <c r="BL1221" s="18" t="s">
        <v>283</v>
      </c>
      <c r="BM1221" s="197" t="s">
        <v>7616</v>
      </c>
    </row>
    <row r="1222" spans="1:65" s="2" customFormat="1" ht="21.75" customHeight="1">
      <c r="A1222" s="35"/>
      <c r="B1222" s="36"/>
      <c r="C1222" s="187" t="s">
        <v>2593</v>
      </c>
      <c r="D1222" s="187" t="s">
        <v>160</v>
      </c>
      <c r="E1222" s="188" t="s">
        <v>7617</v>
      </c>
      <c r="F1222" s="189" t="s">
        <v>7401</v>
      </c>
      <c r="G1222" s="190" t="s">
        <v>498</v>
      </c>
      <c r="H1222" s="191">
        <v>1</v>
      </c>
      <c r="I1222" s="192"/>
      <c r="J1222" s="191">
        <f t="shared" si="130"/>
        <v>0</v>
      </c>
      <c r="K1222" s="189" t="s">
        <v>1</v>
      </c>
      <c r="L1222" s="40"/>
      <c r="M1222" s="193" t="s">
        <v>1</v>
      </c>
      <c r="N1222" s="194" t="s">
        <v>41</v>
      </c>
      <c r="O1222" s="72"/>
      <c r="P1222" s="195">
        <f t="shared" si="131"/>
        <v>0</v>
      </c>
      <c r="Q1222" s="195">
        <v>0</v>
      </c>
      <c r="R1222" s="195">
        <f t="shared" si="132"/>
        <v>0</v>
      </c>
      <c r="S1222" s="195">
        <v>0</v>
      </c>
      <c r="T1222" s="196">
        <f t="shared" si="133"/>
        <v>0</v>
      </c>
      <c r="U1222" s="35"/>
      <c r="V1222" s="35"/>
      <c r="W1222" s="35"/>
      <c r="X1222" s="35"/>
      <c r="Y1222" s="35"/>
      <c r="Z1222" s="35"/>
      <c r="AA1222" s="35"/>
      <c r="AB1222" s="35"/>
      <c r="AC1222" s="35"/>
      <c r="AD1222" s="35"/>
      <c r="AE1222" s="35"/>
      <c r="AR1222" s="197" t="s">
        <v>283</v>
      </c>
      <c r="AT1222" s="197" t="s">
        <v>160</v>
      </c>
      <c r="AU1222" s="197" t="s">
        <v>85</v>
      </c>
      <c r="AY1222" s="18" t="s">
        <v>158</v>
      </c>
      <c r="BE1222" s="198">
        <f t="shared" si="134"/>
        <v>0</v>
      </c>
      <c r="BF1222" s="198">
        <f t="shared" si="135"/>
        <v>0</v>
      </c>
      <c r="BG1222" s="198">
        <f t="shared" si="136"/>
        <v>0</v>
      </c>
      <c r="BH1222" s="198">
        <f t="shared" si="137"/>
        <v>0</v>
      </c>
      <c r="BI1222" s="198">
        <f t="shared" si="138"/>
        <v>0</v>
      </c>
      <c r="BJ1222" s="18" t="s">
        <v>8</v>
      </c>
      <c r="BK1222" s="198">
        <f t="shared" si="139"/>
        <v>0</v>
      </c>
      <c r="BL1222" s="18" t="s">
        <v>283</v>
      </c>
      <c r="BM1222" s="197" t="s">
        <v>7618</v>
      </c>
    </row>
    <row r="1223" spans="1:65" s="2" customFormat="1" ht="24">
      <c r="A1223" s="35"/>
      <c r="B1223" s="36"/>
      <c r="C1223" s="187" t="s">
        <v>2597</v>
      </c>
      <c r="D1223" s="187" t="s">
        <v>160</v>
      </c>
      <c r="E1223" s="188" t="s">
        <v>7589</v>
      </c>
      <c r="F1223" s="189" t="s">
        <v>7361</v>
      </c>
      <c r="G1223" s="190" t="s">
        <v>498</v>
      </c>
      <c r="H1223" s="191">
        <v>1</v>
      </c>
      <c r="I1223" s="192"/>
      <c r="J1223" s="191">
        <f t="shared" si="130"/>
        <v>0</v>
      </c>
      <c r="K1223" s="189" t="s">
        <v>1</v>
      </c>
      <c r="L1223" s="40"/>
      <c r="M1223" s="193" t="s">
        <v>1</v>
      </c>
      <c r="N1223" s="194" t="s">
        <v>41</v>
      </c>
      <c r="O1223" s="72"/>
      <c r="P1223" s="195">
        <f t="shared" si="131"/>
        <v>0</v>
      </c>
      <c r="Q1223" s="195">
        <v>0</v>
      </c>
      <c r="R1223" s="195">
        <f t="shared" si="132"/>
        <v>0</v>
      </c>
      <c r="S1223" s="195">
        <v>0</v>
      </c>
      <c r="T1223" s="196">
        <f t="shared" si="133"/>
        <v>0</v>
      </c>
      <c r="U1223" s="35"/>
      <c r="V1223" s="35"/>
      <c r="W1223" s="35"/>
      <c r="X1223" s="35"/>
      <c r="Y1223" s="35"/>
      <c r="Z1223" s="35"/>
      <c r="AA1223" s="35"/>
      <c r="AB1223" s="35"/>
      <c r="AC1223" s="35"/>
      <c r="AD1223" s="35"/>
      <c r="AE1223" s="35"/>
      <c r="AR1223" s="197" t="s">
        <v>283</v>
      </c>
      <c r="AT1223" s="197" t="s">
        <v>160</v>
      </c>
      <c r="AU1223" s="197" t="s">
        <v>85</v>
      </c>
      <c r="AY1223" s="18" t="s">
        <v>158</v>
      </c>
      <c r="BE1223" s="198">
        <f t="shared" si="134"/>
        <v>0</v>
      </c>
      <c r="BF1223" s="198">
        <f t="shared" si="135"/>
        <v>0</v>
      </c>
      <c r="BG1223" s="198">
        <f t="shared" si="136"/>
        <v>0</v>
      </c>
      <c r="BH1223" s="198">
        <f t="shared" si="137"/>
        <v>0</v>
      </c>
      <c r="BI1223" s="198">
        <f t="shared" si="138"/>
        <v>0</v>
      </c>
      <c r="BJ1223" s="18" t="s">
        <v>8</v>
      </c>
      <c r="BK1223" s="198">
        <f t="shared" si="139"/>
        <v>0</v>
      </c>
      <c r="BL1223" s="18" t="s">
        <v>283</v>
      </c>
      <c r="BM1223" s="197" t="s">
        <v>7619</v>
      </c>
    </row>
    <row r="1224" spans="1:65" s="2" customFormat="1" ht="24">
      <c r="A1224" s="35"/>
      <c r="B1224" s="36"/>
      <c r="C1224" s="187" t="s">
        <v>2599</v>
      </c>
      <c r="D1224" s="187" t="s">
        <v>160</v>
      </c>
      <c r="E1224" s="188" t="s">
        <v>7591</v>
      </c>
      <c r="F1224" s="189" t="s">
        <v>7364</v>
      </c>
      <c r="G1224" s="190" t="s">
        <v>498</v>
      </c>
      <c r="H1224" s="191">
        <v>1</v>
      </c>
      <c r="I1224" s="192"/>
      <c r="J1224" s="191">
        <f t="shared" si="130"/>
        <v>0</v>
      </c>
      <c r="K1224" s="189" t="s">
        <v>1</v>
      </c>
      <c r="L1224" s="40"/>
      <c r="M1224" s="193" t="s">
        <v>1</v>
      </c>
      <c r="N1224" s="194" t="s">
        <v>41</v>
      </c>
      <c r="O1224" s="72"/>
      <c r="P1224" s="195">
        <f t="shared" si="131"/>
        <v>0</v>
      </c>
      <c r="Q1224" s="195">
        <v>0</v>
      </c>
      <c r="R1224" s="195">
        <f t="shared" si="132"/>
        <v>0</v>
      </c>
      <c r="S1224" s="195">
        <v>0</v>
      </c>
      <c r="T1224" s="196">
        <f t="shared" si="133"/>
        <v>0</v>
      </c>
      <c r="U1224" s="35"/>
      <c r="V1224" s="35"/>
      <c r="W1224" s="35"/>
      <c r="X1224" s="35"/>
      <c r="Y1224" s="35"/>
      <c r="Z1224" s="35"/>
      <c r="AA1224" s="35"/>
      <c r="AB1224" s="35"/>
      <c r="AC1224" s="35"/>
      <c r="AD1224" s="35"/>
      <c r="AE1224" s="35"/>
      <c r="AR1224" s="197" t="s">
        <v>283</v>
      </c>
      <c r="AT1224" s="197" t="s">
        <v>160</v>
      </c>
      <c r="AU1224" s="197" t="s">
        <v>85</v>
      </c>
      <c r="AY1224" s="18" t="s">
        <v>158</v>
      </c>
      <c r="BE1224" s="198">
        <f t="shared" si="134"/>
        <v>0</v>
      </c>
      <c r="BF1224" s="198">
        <f t="shared" si="135"/>
        <v>0</v>
      </c>
      <c r="BG1224" s="198">
        <f t="shared" si="136"/>
        <v>0</v>
      </c>
      <c r="BH1224" s="198">
        <f t="shared" si="137"/>
        <v>0</v>
      </c>
      <c r="BI1224" s="198">
        <f t="shared" si="138"/>
        <v>0</v>
      </c>
      <c r="BJ1224" s="18" t="s">
        <v>8</v>
      </c>
      <c r="BK1224" s="198">
        <f t="shared" si="139"/>
        <v>0</v>
      </c>
      <c r="BL1224" s="18" t="s">
        <v>283</v>
      </c>
      <c r="BM1224" s="197" t="s">
        <v>7620</v>
      </c>
    </row>
    <row r="1225" spans="1:65" s="2" customFormat="1" ht="36">
      <c r="A1225" s="35"/>
      <c r="B1225" s="36"/>
      <c r="C1225" s="187" t="s">
        <v>2601</v>
      </c>
      <c r="D1225" s="187" t="s">
        <v>160</v>
      </c>
      <c r="E1225" s="188" t="s">
        <v>7593</v>
      </c>
      <c r="F1225" s="189" t="s">
        <v>7367</v>
      </c>
      <c r="G1225" s="190" t="s">
        <v>498</v>
      </c>
      <c r="H1225" s="191">
        <v>1</v>
      </c>
      <c r="I1225" s="192"/>
      <c r="J1225" s="191">
        <f t="shared" si="130"/>
        <v>0</v>
      </c>
      <c r="K1225" s="189" t="s">
        <v>1</v>
      </c>
      <c r="L1225" s="40"/>
      <c r="M1225" s="193" t="s">
        <v>1</v>
      </c>
      <c r="N1225" s="194" t="s">
        <v>41</v>
      </c>
      <c r="O1225" s="72"/>
      <c r="P1225" s="195">
        <f t="shared" si="131"/>
        <v>0</v>
      </c>
      <c r="Q1225" s="195">
        <v>0</v>
      </c>
      <c r="R1225" s="195">
        <f t="shared" si="132"/>
        <v>0</v>
      </c>
      <c r="S1225" s="195">
        <v>0</v>
      </c>
      <c r="T1225" s="196">
        <f t="shared" si="133"/>
        <v>0</v>
      </c>
      <c r="U1225" s="35"/>
      <c r="V1225" s="35"/>
      <c r="W1225" s="35"/>
      <c r="X1225" s="35"/>
      <c r="Y1225" s="35"/>
      <c r="Z1225" s="35"/>
      <c r="AA1225" s="35"/>
      <c r="AB1225" s="35"/>
      <c r="AC1225" s="35"/>
      <c r="AD1225" s="35"/>
      <c r="AE1225" s="35"/>
      <c r="AR1225" s="197" t="s">
        <v>283</v>
      </c>
      <c r="AT1225" s="197" t="s">
        <v>160</v>
      </c>
      <c r="AU1225" s="197" t="s">
        <v>85</v>
      </c>
      <c r="AY1225" s="18" t="s">
        <v>158</v>
      </c>
      <c r="BE1225" s="198">
        <f t="shared" si="134"/>
        <v>0</v>
      </c>
      <c r="BF1225" s="198">
        <f t="shared" si="135"/>
        <v>0</v>
      </c>
      <c r="BG1225" s="198">
        <f t="shared" si="136"/>
        <v>0</v>
      </c>
      <c r="BH1225" s="198">
        <f t="shared" si="137"/>
        <v>0</v>
      </c>
      <c r="BI1225" s="198">
        <f t="shared" si="138"/>
        <v>0</v>
      </c>
      <c r="BJ1225" s="18" t="s">
        <v>8</v>
      </c>
      <c r="BK1225" s="198">
        <f t="shared" si="139"/>
        <v>0</v>
      </c>
      <c r="BL1225" s="18" t="s">
        <v>283</v>
      </c>
      <c r="BM1225" s="197" t="s">
        <v>7621</v>
      </c>
    </row>
    <row r="1226" spans="1:65" s="2" customFormat="1" ht="24">
      <c r="A1226" s="35"/>
      <c r="B1226" s="36"/>
      <c r="C1226" s="187" t="s">
        <v>2603</v>
      </c>
      <c r="D1226" s="187" t="s">
        <v>160</v>
      </c>
      <c r="E1226" s="188" t="s">
        <v>7622</v>
      </c>
      <c r="F1226" s="189" t="s">
        <v>7407</v>
      </c>
      <c r="G1226" s="190" t="s">
        <v>498</v>
      </c>
      <c r="H1226" s="191">
        <v>1</v>
      </c>
      <c r="I1226" s="192"/>
      <c r="J1226" s="191">
        <f t="shared" si="130"/>
        <v>0</v>
      </c>
      <c r="K1226" s="189" t="s">
        <v>1</v>
      </c>
      <c r="L1226" s="40"/>
      <c r="M1226" s="193" t="s">
        <v>1</v>
      </c>
      <c r="N1226" s="194" t="s">
        <v>41</v>
      </c>
      <c r="O1226" s="72"/>
      <c r="P1226" s="195">
        <f t="shared" si="131"/>
        <v>0</v>
      </c>
      <c r="Q1226" s="195">
        <v>0</v>
      </c>
      <c r="R1226" s="195">
        <f t="shared" si="132"/>
        <v>0</v>
      </c>
      <c r="S1226" s="195">
        <v>0</v>
      </c>
      <c r="T1226" s="196">
        <f t="shared" si="133"/>
        <v>0</v>
      </c>
      <c r="U1226" s="35"/>
      <c r="V1226" s="35"/>
      <c r="W1226" s="35"/>
      <c r="X1226" s="35"/>
      <c r="Y1226" s="35"/>
      <c r="Z1226" s="35"/>
      <c r="AA1226" s="35"/>
      <c r="AB1226" s="35"/>
      <c r="AC1226" s="35"/>
      <c r="AD1226" s="35"/>
      <c r="AE1226" s="35"/>
      <c r="AR1226" s="197" t="s">
        <v>283</v>
      </c>
      <c r="AT1226" s="197" t="s">
        <v>160</v>
      </c>
      <c r="AU1226" s="197" t="s">
        <v>85</v>
      </c>
      <c r="AY1226" s="18" t="s">
        <v>158</v>
      </c>
      <c r="BE1226" s="198">
        <f t="shared" si="134"/>
        <v>0</v>
      </c>
      <c r="BF1226" s="198">
        <f t="shared" si="135"/>
        <v>0</v>
      </c>
      <c r="BG1226" s="198">
        <f t="shared" si="136"/>
        <v>0</v>
      </c>
      <c r="BH1226" s="198">
        <f t="shared" si="137"/>
        <v>0</v>
      </c>
      <c r="BI1226" s="198">
        <f t="shared" si="138"/>
        <v>0</v>
      </c>
      <c r="BJ1226" s="18" t="s">
        <v>8</v>
      </c>
      <c r="BK1226" s="198">
        <f t="shared" si="139"/>
        <v>0</v>
      </c>
      <c r="BL1226" s="18" t="s">
        <v>283</v>
      </c>
      <c r="BM1226" s="197" t="s">
        <v>7623</v>
      </c>
    </row>
    <row r="1227" spans="1:65" s="2" customFormat="1" ht="24">
      <c r="A1227" s="35"/>
      <c r="B1227" s="36"/>
      <c r="C1227" s="187" t="s">
        <v>2605</v>
      </c>
      <c r="D1227" s="187" t="s">
        <v>160</v>
      </c>
      <c r="E1227" s="188" t="s">
        <v>7624</v>
      </c>
      <c r="F1227" s="189" t="s">
        <v>7410</v>
      </c>
      <c r="G1227" s="190" t="s">
        <v>498</v>
      </c>
      <c r="H1227" s="191">
        <v>1</v>
      </c>
      <c r="I1227" s="192"/>
      <c r="J1227" s="191">
        <f t="shared" si="130"/>
        <v>0</v>
      </c>
      <c r="K1227" s="189" t="s">
        <v>1</v>
      </c>
      <c r="L1227" s="40"/>
      <c r="M1227" s="193" t="s">
        <v>1</v>
      </c>
      <c r="N1227" s="194" t="s">
        <v>41</v>
      </c>
      <c r="O1227" s="72"/>
      <c r="P1227" s="195">
        <f t="shared" si="131"/>
        <v>0</v>
      </c>
      <c r="Q1227" s="195">
        <v>0</v>
      </c>
      <c r="R1227" s="195">
        <f t="shared" si="132"/>
        <v>0</v>
      </c>
      <c r="S1227" s="195">
        <v>0</v>
      </c>
      <c r="T1227" s="196">
        <f t="shared" si="133"/>
        <v>0</v>
      </c>
      <c r="U1227" s="35"/>
      <c r="V1227" s="35"/>
      <c r="W1227" s="35"/>
      <c r="X1227" s="35"/>
      <c r="Y1227" s="35"/>
      <c r="Z1227" s="35"/>
      <c r="AA1227" s="35"/>
      <c r="AB1227" s="35"/>
      <c r="AC1227" s="35"/>
      <c r="AD1227" s="35"/>
      <c r="AE1227" s="35"/>
      <c r="AR1227" s="197" t="s">
        <v>283</v>
      </c>
      <c r="AT1227" s="197" t="s">
        <v>160</v>
      </c>
      <c r="AU1227" s="197" t="s">
        <v>85</v>
      </c>
      <c r="AY1227" s="18" t="s">
        <v>158</v>
      </c>
      <c r="BE1227" s="198">
        <f t="shared" si="134"/>
        <v>0</v>
      </c>
      <c r="BF1227" s="198">
        <f t="shared" si="135"/>
        <v>0</v>
      </c>
      <c r="BG1227" s="198">
        <f t="shared" si="136"/>
        <v>0</v>
      </c>
      <c r="BH1227" s="198">
        <f t="shared" si="137"/>
        <v>0</v>
      </c>
      <c r="BI1227" s="198">
        <f t="shared" si="138"/>
        <v>0</v>
      </c>
      <c r="BJ1227" s="18" t="s">
        <v>8</v>
      </c>
      <c r="BK1227" s="198">
        <f t="shared" si="139"/>
        <v>0</v>
      </c>
      <c r="BL1227" s="18" t="s">
        <v>283</v>
      </c>
      <c r="BM1227" s="197" t="s">
        <v>7625</v>
      </c>
    </row>
    <row r="1228" spans="1:65" s="2" customFormat="1" ht="24">
      <c r="A1228" s="35"/>
      <c r="B1228" s="36"/>
      <c r="C1228" s="187" t="s">
        <v>2607</v>
      </c>
      <c r="D1228" s="187" t="s">
        <v>160</v>
      </c>
      <c r="E1228" s="188" t="s">
        <v>7626</v>
      </c>
      <c r="F1228" s="189" t="s">
        <v>7373</v>
      </c>
      <c r="G1228" s="190" t="s">
        <v>498</v>
      </c>
      <c r="H1228" s="191">
        <v>1</v>
      </c>
      <c r="I1228" s="192"/>
      <c r="J1228" s="191">
        <f t="shared" si="130"/>
        <v>0</v>
      </c>
      <c r="K1228" s="189" t="s">
        <v>1</v>
      </c>
      <c r="L1228" s="40"/>
      <c r="M1228" s="193" t="s">
        <v>1</v>
      </c>
      <c r="N1228" s="194" t="s">
        <v>41</v>
      </c>
      <c r="O1228" s="72"/>
      <c r="P1228" s="195">
        <f t="shared" si="131"/>
        <v>0</v>
      </c>
      <c r="Q1228" s="195">
        <v>0</v>
      </c>
      <c r="R1228" s="195">
        <f t="shared" si="132"/>
        <v>0</v>
      </c>
      <c r="S1228" s="195">
        <v>0</v>
      </c>
      <c r="T1228" s="196">
        <f t="shared" si="133"/>
        <v>0</v>
      </c>
      <c r="U1228" s="35"/>
      <c r="V1228" s="35"/>
      <c r="W1228" s="35"/>
      <c r="X1228" s="35"/>
      <c r="Y1228" s="35"/>
      <c r="Z1228" s="35"/>
      <c r="AA1228" s="35"/>
      <c r="AB1228" s="35"/>
      <c r="AC1228" s="35"/>
      <c r="AD1228" s="35"/>
      <c r="AE1228" s="35"/>
      <c r="AR1228" s="197" t="s">
        <v>283</v>
      </c>
      <c r="AT1228" s="197" t="s">
        <v>160</v>
      </c>
      <c r="AU1228" s="197" t="s">
        <v>85</v>
      </c>
      <c r="AY1228" s="18" t="s">
        <v>158</v>
      </c>
      <c r="BE1228" s="198">
        <f t="shared" si="134"/>
        <v>0</v>
      </c>
      <c r="BF1228" s="198">
        <f t="shared" si="135"/>
        <v>0</v>
      </c>
      <c r="BG1228" s="198">
        <f t="shared" si="136"/>
        <v>0</v>
      </c>
      <c r="BH1228" s="198">
        <f t="shared" si="137"/>
        <v>0</v>
      </c>
      <c r="BI1228" s="198">
        <f t="shared" si="138"/>
        <v>0</v>
      </c>
      <c r="BJ1228" s="18" t="s">
        <v>8</v>
      </c>
      <c r="BK1228" s="198">
        <f t="shared" si="139"/>
        <v>0</v>
      </c>
      <c r="BL1228" s="18" t="s">
        <v>283</v>
      </c>
      <c r="BM1228" s="197" t="s">
        <v>7627</v>
      </c>
    </row>
    <row r="1229" spans="1:65" s="2" customFormat="1" ht="24">
      <c r="A1229" s="35"/>
      <c r="B1229" s="36"/>
      <c r="C1229" s="187" t="s">
        <v>2609</v>
      </c>
      <c r="D1229" s="187" t="s">
        <v>160</v>
      </c>
      <c r="E1229" s="188" t="s">
        <v>7628</v>
      </c>
      <c r="F1229" s="189" t="s">
        <v>7415</v>
      </c>
      <c r="G1229" s="190" t="s">
        <v>498</v>
      </c>
      <c r="H1229" s="191">
        <v>1</v>
      </c>
      <c r="I1229" s="192"/>
      <c r="J1229" s="191">
        <f t="shared" si="130"/>
        <v>0</v>
      </c>
      <c r="K1229" s="189" t="s">
        <v>1</v>
      </c>
      <c r="L1229" s="40"/>
      <c r="M1229" s="193" t="s">
        <v>1</v>
      </c>
      <c r="N1229" s="194" t="s">
        <v>41</v>
      </c>
      <c r="O1229" s="72"/>
      <c r="P1229" s="195">
        <f t="shared" si="131"/>
        <v>0</v>
      </c>
      <c r="Q1229" s="195">
        <v>0</v>
      </c>
      <c r="R1229" s="195">
        <f t="shared" si="132"/>
        <v>0</v>
      </c>
      <c r="S1229" s="195">
        <v>0</v>
      </c>
      <c r="T1229" s="196">
        <f t="shared" si="133"/>
        <v>0</v>
      </c>
      <c r="U1229" s="35"/>
      <c r="V1229" s="35"/>
      <c r="W1229" s="35"/>
      <c r="X1229" s="35"/>
      <c r="Y1229" s="35"/>
      <c r="Z1229" s="35"/>
      <c r="AA1229" s="35"/>
      <c r="AB1229" s="35"/>
      <c r="AC1229" s="35"/>
      <c r="AD1229" s="35"/>
      <c r="AE1229" s="35"/>
      <c r="AR1229" s="197" t="s">
        <v>283</v>
      </c>
      <c r="AT1229" s="197" t="s">
        <v>160</v>
      </c>
      <c r="AU1229" s="197" t="s">
        <v>85</v>
      </c>
      <c r="AY1229" s="18" t="s">
        <v>158</v>
      </c>
      <c r="BE1229" s="198">
        <f t="shared" si="134"/>
        <v>0</v>
      </c>
      <c r="BF1229" s="198">
        <f t="shared" si="135"/>
        <v>0</v>
      </c>
      <c r="BG1229" s="198">
        <f t="shared" si="136"/>
        <v>0</v>
      </c>
      <c r="BH1229" s="198">
        <f t="shared" si="137"/>
        <v>0</v>
      </c>
      <c r="BI1229" s="198">
        <f t="shared" si="138"/>
        <v>0</v>
      </c>
      <c r="BJ1229" s="18" t="s">
        <v>8</v>
      </c>
      <c r="BK1229" s="198">
        <f t="shared" si="139"/>
        <v>0</v>
      </c>
      <c r="BL1229" s="18" t="s">
        <v>283</v>
      </c>
      <c r="BM1229" s="197" t="s">
        <v>7629</v>
      </c>
    </row>
    <row r="1230" spans="1:65" s="2" customFormat="1" ht="24">
      <c r="A1230" s="35"/>
      <c r="B1230" s="36"/>
      <c r="C1230" s="187" t="s">
        <v>2611</v>
      </c>
      <c r="D1230" s="187" t="s">
        <v>160</v>
      </c>
      <c r="E1230" s="188" t="s">
        <v>3218</v>
      </c>
      <c r="F1230" s="189" t="s">
        <v>3219</v>
      </c>
      <c r="G1230" s="190" t="s">
        <v>498</v>
      </c>
      <c r="H1230" s="191">
        <v>1</v>
      </c>
      <c r="I1230" s="192"/>
      <c r="J1230" s="191">
        <f t="shared" si="130"/>
        <v>0</v>
      </c>
      <c r="K1230" s="189" t="s">
        <v>1</v>
      </c>
      <c r="L1230" s="40"/>
      <c r="M1230" s="193" t="s">
        <v>1</v>
      </c>
      <c r="N1230" s="194" t="s">
        <v>41</v>
      </c>
      <c r="O1230" s="72"/>
      <c r="P1230" s="195">
        <f t="shared" si="131"/>
        <v>0</v>
      </c>
      <c r="Q1230" s="195">
        <v>0</v>
      </c>
      <c r="R1230" s="195">
        <f t="shared" si="132"/>
        <v>0</v>
      </c>
      <c r="S1230" s="195">
        <v>0</v>
      </c>
      <c r="T1230" s="196">
        <f t="shared" si="133"/>
        <v>0</v>
      </c>
      <c r="U1230" s="35"/>
      <c r="V1230" s="35"/>
      <c r="W1230" s="35"/>
      <c r="X1230" s="35"/>
      <c r="Y1230" s="35"/>
      <c r="Z1230" s="35"/>
      <c r="AA1230" s="35"/>
      <c r="AB1230" s="35"/>
      <c r="AC1230" s="35"/>
      <c r="AD1230" s="35"/>
      <c r="AE1230" s="35"/>
      <c r="AR1230" s="197" t="s">
        <v>283</v>
      </c>
      <c r="AT1230" s="197" t="s">
        <v>160</v>
      </c>
      <c r="AU1230" s="197" t="s">
        <v>85</v>
      </c>
      <c r="AY1230" s="18" t="s">
        <v>158</v>
      </c>
      <c r="BE1230" s="198">
        <f t="shared" si="134"/>
        <v>0</v>
      </c>
      <c r="BF1230" s="198">
        <f t="shared" si="135"/>
        <v>0</v>
      </c>
      <c r="BG1230" s="198">
        <f t="shared" si="136"/>
        <v>0</v>
      </c>
      <c r="BH1230" s="198">
        <f t="shared" si="137"/>
        <v>0</v>
      </c>
      <c r="BI1230" s="198">
        <f t="shared" si="138"/>
        <v>0</v>
      </c>
      <c r="BJ1230" s="18" t="s">
        <v>8</v>
      </c>
      <c r="BK1230" s="198">
        <f t="shared" si="139"/>
        <v>0</v>
      </c>
      <c r="BL1230" s="18" t="s">
        <v>283</v>
      </c>
      <c r="BM1230" s="197" t="s">
        <v>7630</v>
      </c>
    </row>
    <row r="1231" spans="1:65" s="2" customFormat="1" ht="24">
      <c r="A1231" s="35"/>
      <c r="B1231" s="36"/>
      <c r="C1231" s="187" t="s">
        <v>2613</v>
      </c>
      <c r="D1231" s="187" t="s">
        <v>160</v>
      </c>
      <c r="E1231" s="188" t="s">
        <v>7631</v>
      </c>
      <c r="F1231" s="189" t="s">
        <v>7378</v>
      </c>
      <c r="G1231" s="190" t="s">
        <v>498</v>
      </c>
      <c r="H1231" s="191">
        <v>1</v>
      </c>
      <c r="I1231" s="192"/>
      <c r="J1231" s="191">
        <f t="shared" si="130"/>
        <v>0</v>
      </c>
      <c r="K1231" s="189" t="s">
        <v>1</v>
      </c>
      <c r="L1231" s="40"/>
      <c r="M1231" s="193" t="s">
        <v>1</v>
      </c>
      <c r="N1231" s="194" t="s">
        <v>41</v>
      </c>
      <c r="O1231" s="72"/>
      <c r="P1231" s="195">
        <f t="shared" si="131"/>
        <v>0</v>
      </c>
      <c r="Q1231" s="195">
        <v>0</v>
      </c>
      <c r="R1231" s="195">
        <f t="shared" si="132"/>
        <v>0</v>
      </c>
      <c r="S1231" s="195">
        <v>0</v>
      </c>
      <c r="T1231" s="196">
        <f t="shared" si="133"/>
        <v>0</v>
      </c>
      <c r="U1231" s="35"/>
      <c r="V1231" s="35"/>
      <c r="W1231" s="35"/>
      <c r="X1231" s="35"/>
      <c r="Y1231" s="35"/>
      <c r="Z1231" s="35"/>
      <c r="AA1231" s="35"/>
      <c r="AB1231" s="35"/>
      <c r="AC1231" s="35"/>
      <c r="AD1231" s="35"/>
      <c r="AE1231" s="35"/>
      <c r="AR1231" s="197" t="s">
        <v>283</v>
      </c>
      <c r="AT1231" s="197" t="s">
        <v>160</v>
      </c>
      <c r="AU1231" s="197" t="s">
        <v>85</v>
      </c>
      <c r="AY1231" s="18" t="s">
        <v>158</v>
      </c>
      <c r="BE1231" s="198">
        <f t="shared" si="134"/>
        <v>0</v>
      </c>
      <c r="BF1231" s="198">
        <f t="shared" si="135"/>
        <v>0</v>
      </c>
      <c r="BG1231" s="198">
        <f t="shared" si="136"/>
        <v>0</v>
      </c>
      <c r="BH1231" s="198">
        <f t="shared" si="137"/>
        <v>0</v>
      </c>
      <c r="BI1231" s="198">
        <f t="shared" si="138"/>
        <v>0</v>
      </c>
      <c r="BJ1231" s="18" t="s">
        <v>8</v>
      </c>
      <c r="BK1231" s="198">
        <f t="shared" si="139"/>
        <v>0</v>
      </c>
      <c r="BL1231" s="18" t="s">
        <v>283</v>
      </c>
      <c r="BM1231" s="197" t="s">
        <v>7632</v>
      </c>
    </row>
    <row r="1232" spans="1:65" s="2" customFormat="1" ht="24">
      <c r="A1232" s="35"/>
      <c r="B1232" s="36"/>
      <c r="C1232" s="187" t="s">
        <v>2615</v>
      </c>
      <c r="D1232" s="187" t="s">
        <v>160</v>
      </c>
      <c r="E1232" s="188" t="s">
        <v>7602</v>
      </c>
      <c r="F1232" s="189" t="s">
        <v>7381</v>
      </c>
      <c r="G1232" s="190" t="s">
        <v>498</v>
      </c>
      <c r="H1232" s="191">
        <v>1</v>
      </c>
      <c r="I1232" s="192"/>
      <c r="J1232" s="191">
        <f t="shared" si="130"/>
        <v>0</v>
      </c>
      <c r="K1232" s="189" t="s">
        <v>1</v>
      </c>
      <c r="L1232" s="40"/>
      <c r="M1232" s="193" t="s">
        <v>1</v>
      </c>
      <c r="N1232" s="194" t="s">
        <v>41</v>
      </c>
      <c r="O1232" s="72"/>
      <c r="P1232" s="195">
        <f t="shared" si="131"/>
        <v>0</v>
      </c>
      <c r="Q1232" s="195">
        <v>0</v>
      </c>
      <c r="R1232" s="195">
        <f t="shared" si="132"/>
        <v>0</v>
      </c>
      <c r="S1232" s="195">
        <v>0</v>
      </c>
      <c r="T1232" s="196">
        <f t="shared" si="133"/>
        <v>0</v>
      </c>
      <c r="U1232" s="35"/>
      <c r="V1232" s="35"/>
      <c r="W1232" s="35"/>
      <c r="X1232" s="35"/>
      <c r="Y1232" s="35"/>
      <c r="Z1232" s="35"/>
      <c r="AA1232" s="35"/>
      <c r="AB1232" s="35"/>
      <c r="AC1232" s="35"/>
      <c r="AD1232" s="35"/>
      <c r="AE1232" s="35"/>
      <c r="AR1232" s="197" t="s">
        <v>283</v>
      </c>
      <c r="AT1232" s="197" t="s">
        <v>160</v>
      </c>
      <c r="AU1232" s="197" t="s">
        <v>85</v>
      </c>
      <c r="AY1232" s="18" t="s">
        <v>158</v>
      </c>
      <c r="BE1232" s="198">
        <f t="shared" si="134"/>
        <v>0</v>
      </c>
      <c r="BF1232" s="198">
        <f t="shared" si="135"/>
        <v>0</v>
      </c>
      <c r="BG1232" s="198">
        <f t="shared" si="136"/>
        <v>0</v>
      </c>
      <c r="BH1232" s="198">
        <f t="shared" si="137"/>
        <v>0</v>
      </c>
      <c r="BI1232" s="198">
        <f t="shared" si="138"/>
        <v>0</v>
      </c>
      <c r="BJ1232" s="18" t="s">
        <v>8</v>
      </c>
      <c r="BK1232" s="198">
        <f t="shared" si="139"/>
        <v>0</v>
      </c>
      <c r="BL1232" s="18" t="s">
        <v>283</v>
      </c>
      <c r="BM1232" s="197" t="s">
        <v>7633</v>
      </c>
    </row>
    <row r="1233" spans="1:65" s="2" customFormat="1" ht="24">
      <c r="A1233" s="35"/>
      <c r="B1233" s="36"/>
      <c r="C1233" s="187" t="s">
        <v>2617</v>
      </c>
      <c r="D1233" s="187" t="s">
        <v>160</v>
      </c>
      <c r="E1233" s="188" t="s">
        <v>3548</v>
      </c>
      <c r="F1233" s="189" t="s">
        <v>3450</v>
      </c>
      <c r="G1233" s="190" t="s">
        <v>498</v>
      </c>
      <c r="H1233" s="191">
        <v>1</v>
      </c>
      <c r="I1233" s="192"/>
      <c r="J1233" s="191">
        <f t="shared" si="130"/>
        <v>0</v>
      </c>
      <c r="K1233" s="189" t="s">
        <v>1</v>
      </c>
      <c r="L1233" s="40"/>
      <c r="M1233" s="193" t="s">
        <v>1</v>
      </c>
      <c r="N1233" s="194" t="s">
        <v>41</v>
      </c>
      <c r="O1233" s="72"/>
      <c r="P1233" s="195">
        <f t="shared" si="131"/>
        <v>0</v>
      </c>
      <c r="Q1233" s="195">
        <v>0</v>
      </c>
      <c r="R1233" s="195">
        <f t="shared" si="132"/>
        <v>0</v>
      </c>
      <c r="S1233" s="195">
        <v>0</v>
      </c>
      <c r="T1233" s="196">
        <f t="shared" si="133"/>
        <v>0</v>
      </c>
      <c r="U1233" s="35"/>
      <c r="V1233" s="35"/>
      <c r="W1233" s="35"/>
      <c r="X1233" s="35"/>
      <c r="Y1233" s="35"/>
      <c r="Z1233" s="35"/>
      <c r="AA1233" s="35"/>
      <c r="AB1233" s="35"/>
      <c r="AC1233" s="35"/>
      <c r="AD1233" s="35"/>
      <c r="AE1233" s="35"/>
      <c r="AR1233" s="197" t="s">
        <v>283</v>
      </c>
      <c r="AT1233" s="197" t="s">
        <v>160</v>
      </c>
      <c r="AU1233" s="197" t="s">
        <v>85</v>
      </c>
      <c r="AY1233" s="18" t="s">
        <v>158</v>
      </c>
      <c r="BE1233" s="198">
        <f t="shared" si="134"/>
        <v>0</v>
      </c>
      <c r="BF1233" s="198">
        <f t="shared" si="135"/>
        <v>0</v>
      </c>
      <c r="BG1233" s="198">
        <f t="shared" si="136"/>
        <v>0</v>
      </c>
      <c r="BH1233" s="198">
        <f t="shared" si="137"/>
        <v>0</v>
      </c>
      <c r="BI1233" s="198">
        <f t="shared" si="138"/>
        <v>0</v>
      </c>
      <c r="BJ1233" s="18" t="s">
        <v>8</v>
      </c>
      <c r="BK1233" s="198">
        <f t="shared" si="139"/>
        <v>0</v>
      </c>
      <c r="BL1233" s="18" t="s">
        <v>283</v>
      </c>
      <c r="BM1233" s="197" t="s">
        <v>7634</v>
      </c>
    </row>
    <row r="1234" spans="1:65" s="2" customFormat="1" ht="24">
      <c r="A1234" s="35"/>
      <c r="B1234" s="36"/>
      <c r="C1234" s="187" t="s">
        <v>2619</v>
      </c>
      <c r="D1234" s="187" t="s">
        <v>160</v>
      </c>
      <c r="E1234" s="188" t="s">
        <v>3551</v>
      </c>
      <c r="F1234" s="189" t="s">
        <v>3552</v>
      </c>
      <c r="G1234" s="190" t="s">
        <v>498</v>
      </c>
      <c r="H1234" s="191">
        <v>1</v>
      </c>
      <c r="I1234" s="192"/>
      <c r="J1234" s="191">
        <f t="shared" si="130"/>
        <v>0</v>
      </c>
      <c r="K1234" s="189" t="s">
        <v>1</v>
      </c>
      <c r="L1234" s="40"/>
      <c r="M1234" s="193" t="s">
        <v>1</v>
      </c>
      <c r="N1234" s="194" t="s">
        <v>41</v>
      </c>
      <c r="O1234" s="72"/>
      <c r="P1234" s="195">
        <f t="shared" si="131"/>
        <v>0</v>
      </c>
      <c r="Q1234" s="195">
        <v>0</v>
      </c>
      <c r="R1234" s="195">
        <f t="shared" si="132"/>
        <v>0</v>
      </c>
      <c r="S1234" s="195">
        <v>0</v>
      </c>
      <c r="T1234" s="196">
        <f t="shared" si="133"/>
        <v>0</v>
      </c>
      <c r="U1234" s="35"/>
      <c r="V1234" s="35"/>
      <c r="W1234" s="35"/>
      <c r="X1234" s="35"/>
      <c r="Y1234" s="35"/>
      <c r="Z1234" s="35"/>
      <c r="AA1234" s="35"/>
      <c r="AB1234" s="35"/>
      <c r="AC1234" s="35"/>
      <c r="AD1234" s="35"/>
      <c r="AE1234" s="35"/>
      <c r="AR1234" s="197" t="s">
        <v>283</v>
      </c>
      <c r="AT1234" s="197" t="s">
        <v>160</v>
      </c>
      <c r="AU1234" s="197" t="s">
        <v>85</v>
      </c>
      <c r="AY1234" s="18" t="s">
        <v>158</v>
      </c>
      <c r="BE1234" s="198">
        <f t="shared" si="134"/>
        <v>0</v>
      </c>
      <c r="BF1234" s="198">
        <f t="shared" si="135"/>
        <v>0</v>
      </c>
      <c r="BG1234" s="198">
        <f t="shared" si="136"/>
        <v>0</v>
      </c>
      <c r="BH1234" s="198">
        <f t="shared" si="137"/>
        <v>0</v>
      </c>
      <c r="BI1234" s="198">
        <f t="shared" si="138"/>
        <v>0</v>
      </c>
      <c r="BJ1234" s="18" t="s">
        <v>8</v>
      </c>
      <c r="BK1234" s="198">
        <f t="shared" si="139"/>
        <v>0</v>
      </c>
      <c r="BL1234" s="18" t="s">
        <v>283</v>
      </c>
      <c r="BM1234" s="197" t="s">
        <v>7635</v>
      </c>
    </row>
    <row r="1235" spans="1:65" s="2" customFormat="1" ht="24">
      <c r="A1235" s="35"/>
      <c r="B1235" s="36"/>
      <c r="C1235" s="187" t="s">
        <v>2621</v>
      </c>
      <c r="D1235" s="187" t="s">
        <v>160</v>
      </c>
      <c r="E1235" s="188" t="s">
        <v>3555</v>
      </c>
      <c r="F1235" s="189" t="s">
        <v>3556</v>
      </c>
      <c r="G1235" s="190" t="s">
        <v>498</v>
      </c>
      <c r="H1235" s="191">
        <v>3</v>
      </c>
      <c r="I1235" s="192"/>
      <c r="J1235" s="191">
        <f t="shared" si="130"/>
        <v>0</v>
      </c>
      <c r="K1235" s="189" t="s">
        <v>1</v>
      </c>
      <c r="L1235" s="40"/>
      <c r="M1235" s="193" t="s">
        <v>1</v>
      </c>
      <c r="N1235" s="194" t="s">
        <v>41</v>
      </c>
      <c r="O1235" s="72"/>
      <c r="P1235" s="195">
        <f t="shared" si="131"/>
        <v>0</v>
      </c>
      <c r="Q1235" s="195">
        <v>0</v>
      </c>
      <c r="R1235" s="195">
        <f t="shared" si="132"/>
        <v>0</v>
      </c>
      <c r="S1235" s="195">
        <v>0</v>
      </c>
      <c r="T1235" s="196">
        <f t="shared" si="133"/>
        <v>0</v>
      </c>
      <c r="U1235" s="35"/>
      <c r="V1235" s="35"/>
      <c r="W1235" s="35"/>
      <c r="X1235" s="35"/>
      <c r="Y1235" s="35"/>
      <c r="Z1235" s="35"/>
      <c r="AA1235" s="35"/>
      <c r="AB1235" s="35"/>
      <c r="AC1235" s="35"/>
      <c r="AD1235" s="35"/>
      <c r="AE1235" s="35"/>
      <c r="AR1235" s="197" t="s">
        <v>283</v>
      </c>
      <c r="AT1235" s="197" t="s">
        <v>160</v>
      </c>
      <c r="AU1235" s="197" t="s">
        <v>85</v>
      </c>
      <c r="AY1235" s="18" t="s">
        <v>158</v>
      </c>
      <c r="BE1235" s="198">
        <f t="shared" si="134"/>
        <v>0</v>
      </c>
      <c r="BF1235" s="198">
        <f t="shared" si="135"/>
        <v>0</v>
      </c>
      <c r="BG1235" s="198">
        <f t="shared" si="136"/>
        <v>0</v>
      </c>
      <c r="BH1235" s="198">
        <f t="shared" si="137"/>
        <v>0</v>
      </c>
      <c r="BI1235" s="198">
        <f t="shared" si="138"/>
        <v>0</v>
      </c>
      <c r="BJ1235" s="18" t="s">
        <v>8</v>
      </c>
      <c r="BK1235" s="198">
        <f t="shared" si="139"/>
        <v>0</v>
      </c>
      <c r="BL1235" s="18" t="s">
        <v>283</v>
      </c>
      <c r="BM1235" s="197" t="s">
        <v>7636</v>
      </c>
    </row>
    <row r="1236" spans="1:65" s="2" customFormat="1" ht="24">
      <c r="A1236" s="35"/>
      <c r="B1236" s="36"/>
      <c r="C1236" s="187" t="s">
        <v>2623</v>
      </c>
      <c r="D1236" s="187" t="s">
        <v>160</v>
      </c>
      <c r="E1236" s="188" t="s">
        <v>3559</v>
      </c>
      <c r="F1236" s="189" t="s">
        <v>3454</v>
      </c>
      <c r="G1236" s="190" t="s">
        <v>498</v>
      </c>
      <c r="H1236" s="191">
        <v>1</v>
      </c>
      <c r="I1236" s="192"/>
      <c r="J1236" s="191">
        <f t="shared" si="130"/>
        <v>0</v>
      </c>
      <c r="K1236" s="189" t="s">
        <v>1</v>
      </c>
      <c r="L1236" s="40"/>
      <c r="M1236" s="193" t="s">
        <v>1</v>
      </c>
      <c r="N1236" s="194" t="s">
        <v>41</v>
      </c>
      <c r="O1236" s="72"/>
      <c r="P1236" s="195">
        <f t="shared" si="131"/>
        <v>0</v>
      </c>
      <c r="Q1236" s="195">
        <v>0</v>
      </c>
      <c r="R1236" s="195">
        <f t="shared" si="132"/>
        <v>0</v>
      </c>
      <c r="S1236" s="195">
        <v>0</v>
      </c>
      <c r="T1236" s="196">
        <f t="shared" si="133"/>
        <v>0</v>
      </c>
      <c r="U1236" s="35"/>
      <c r="V1236" s="35"/>
      <c r="W1236" s="35"/>
      <c r="X1236" s="35"/>
      <c r="Y1236" s="35"/>
      <c r="Z1236" s="35"/>
      <c r="AA1236" s="35"/>
      <c r="AB1236" s="35"/>
      <c r="AC1236" s="35"/>
      <c r="AD1236" s="35"/>
      <c r="AE1236" s="35"/>
      <c r="AR1236" s="197" t="s">
        <v>283</v>
      </c>
      <c r="AT1236" s="197" t="s">
        <v>160</v>
      </c>
      <c r="AU1236" s="197" t="s">
        <v>85</v>
      </c>
      <c r="AY1236" s="18" t="s">
        <v>158</v>
      </c>
      <c r="BE1236" s="198">
        <f t="shared" si="134"/>
        <v>0</v>
      </c>
      <c r="BF1236" s="198">
        <f t="shared" si="135"/>
        <v>0</v>
      </c>
      <c r="BG1236" s="198">
        <f t="shared" si="136"/>
        <v>0</v>
      </c>
      <c r="BH1236" s="198">
        <f t="shared" si="137"/>
        <v>0</v>
      </c>
      <c r="BI1236" s="198">
        <f t="shared" si="138"/>
        <v>0</v>
      </c>
      <c r="BJ1236" s="18" t="s">
        <v>8</v>
      </c>
      <c r="BK1236" s="198">
        <f t="shared" si="139"/>
        <v>0</v>
      </c>
      <c r="BL1236" s="18" t="s">
        <v>283</v>
      </c>
      <c r="BM1236" s="197" t="s">
        <v>7637</v>
      </c>
    </row>
    <row r="1237" spans="1:65" s="2" customFormat="1" ht="24">
      <c r="A1237" s="35"/>
      <c r="B1237" s="36"/>
      <c r="C1237" s="187" t="s">
        <v>2625</v>
      </c>
      <c r="D1237" s="187" t="s">
        <v>160</v>
      </c>
      <c r="E1237" s="188" t="s">
        <v>3922</v>
      </c>
      <c r="F1237" s="189" t="s">
        <v>3923</v>
      </c>
      <c r="G1237" s="190" t="s">
        <v>498</v>
      </c>
      <c r="H1237" s="191">
        <v>2</v>
      </c>
      <c r="I1237" s="192"/>
      <c r="J1237" s="191">
        <f t="shared" si="130"/>
        <v>0</v>
      </c>
      <c r="K1237" s="189" t="s">
        <v>1</v>
      </c>
      <c r="L1237" s="40"/>
      <c r="M1237" s="193" t="s">
        <v>1</v>
      </c>
      <c r="N1237" s="194" t="s">
        <v>41</v>
      </c>
      <c r="O1237" s="72"/>
      <c r="P1237" s="195">
        <f t="shared" si="131"/>
        <v>0</v>
      </c>
      <c r="Q1237" s="195">
        <v>0</v>
      </c>
      <c r="R1237" s="195">
        <f t="shared" si="132"/>
        <v>0</v>
      </c>
      <c r="S1237" s="195">
        <v>0</v>
      </c>
      <c r="T1237" s="196">
        <f t="shared" si="133"/>
        <v>0</v>
      </c>
      <c r="U1237" s="35"/>
      <c r="V1237" s="35"/>
      <c r="W1237" s="35"/>
      <c r="X1237" s="35"/>
      <c r="Y1237" s="35"/>
      <c r="Z1237" s="35"/>
      <c r="AA1237" s="35"/>
      <c r="AB1237" s="35"/>
      <c r="AC1237" s="35"/>
      <c r="AD1237" s="35"/>
      <c r="AE1237" s="35"/>
      <c r="AR1237" s="197" t="s">
        <v>283</v>
      </c>
      <c r="AT1237" s="197" t="s">
        <v>160</v>
      </c>
      <c r="AU1237" s="197" t="s">
        <v>85</v>
      </c>
      <c r="AY1237" s="18" t="s">
        <v>158</v>
      </c>
      <c r="BE1237" s="198">
        <f t="shared" si="134"/>
        <v>0</v>
      </c>
      <c r="BF1237" s="198">
        <f t="shared" si="135"/>
        <v>0</v>
      </c>
      <c r="BG1237" s="198">
        <f t="shared" si="136"/>
        <v>0</v>
      </c>
      <c r="BH1237" s="198">
        <f t="shared" si="137"/>
        <v>0</v>
      </c>
      <c r="BI1237" s="198">
        <f t="shared" si="138"/>
        <v>0</v>
      </c>
      <c r="BJ1237" s="18" t="s">
        <v>8</v>
      </c>
      <c r="BK1237" s="198">
        <f t="shared" si="139"/>
        <v>0</v>
      </c>
      <c r="BL1237" s="18" t="s">
        <v>283</v>
      </c>
      <c r="BM1237" s="197" t="s">
        <v>7638</v>
      </c>
    </row>
    <row r="1238" spans="1:65" s="2" customFormat="1" ht="24">
      <c r="A1238" s="35"/>
      <c r="B1238" s="36"/>
      <c r="C1238" s="187" t="s">
        <v>2627</v>
      </c>
      <c r="D1238" s="187" t="s">
        <v>160</v>
      </c>
      <c r="E1238" s="188" t="s">
        <v>5994</v>
      </c>
      <c r="F1238" s="189" t="s">
        <v>5995</v>
      </c>
      <c r="G1238" s="190" t="s">
        <v>498</v>
      </c>
      <c r="H1238" s="191">
        <v>2</v>
      </c>
      <c r="I1238" s="192"/>
      <c r="J1238" s="191">
        <f t="shared" si="130"/>
        <v>0</v>
      </c>
      <c r="K1238" s="189" t="s">
        <v>1</v>
      </c>
      <c r="L1238" s="40"/>
      <c r="M1238" s="193" t="s">
        <v>1</v>
      </c>
      <c r="N1238" s="194" t="s">
        <v>41</v>
      </c>
      <c r="O1238" s="72"/>
      <c r="P1238" s="195">
        <f t="shared" si="131"/>
        <v>0</v>
      </c>
      <c r="Q1238" s="195">
        <v>0</v>
      </c>
      <c r="R1238" s="195">
        <f t="shared" si="132"/>
        <v>0</v>
      </c>
      <c r="S1238" s="195">
        <v>0</v>
      </c>
      <c r="T1238" s="196">
        <f t="shared" si="133"/>
        <v>0</v>
      </c>
      <c r="U1238" s="35"/>
      <c r="V1238" s="35"/>
      <c r="W1238" s="35"/>
      <c r="X1238" s="35"/>
      <c r="Y1238" s="35"/>
      <c r="Z1238" s="35"/>
      <c r="AA1238" s="35"/>
      <c r="AB1238" s="35"/>
      <c r="AC1238" s="35"/>
      <c r="AD1238" s="35"/>
      <c r="AE1238" s="35"/>
      <c r="AR1238" s="197" t="s">
        <v>283</v>
      </c>
      <c r="AT1238" s="197" t="s">
        <v>160</v>
      </c>
      <c r="AU1238" s="197" t="s">
        <v>85</v>
      </c>
      <c r="AY1238" s="18" t="s">
        <v>158</v>
      </c>
      <c r="BE1238" s="198">
        <f t="shared" si="134"/>
        <v>0</v>
      </c>
      <c r="BF1238" s="198">
        <f t="shared" si="135"/>
        <v>0</v>
      </c>
      <c r="BG1238" s="198">
        <f t="shared" si="136"/>
        <v>0</v>
      </c>
      <c r="BH1238" s="198">
        <f t="shared" si="137"/>
        <v>0</v>
      </c>
      <c r="BI1238" s="198">
        <f t="shared" si="138"/>
        <v>0</v>
      </c>
      <c r="BJ1238" s="18" t="s">
        <v>8</v>
      </c>
      <c r="BK1238" s="198">
        <f t="shared" si="139"/>
        <v>0</v>
      </c>
      <c r="BL1238" s="18" t="s">
        <v>283</v>
      </c>
      <c r="BM1238" s="197" t="s">
        <v>7639</v>
      </c>
    </row>
    <row r="1239" spans="1:65" s="2" customFormat="1" ht="24">
      <c r="A1239" s="35"/>
      <c r="B1239" s="36"/>
      <c r="C1239" s="187" t="s">
        <v>2629</v>
      </c>
      <c r="D1239" s="187" t="s">
        <v>160</v>
      </c>
      <c r="E1239" s="188" t="s">
        <v>7640</v>
      </c>
      <c r="F1239" s="189" t="s">
        <v>7430</v>
      </c>
      <c r="G1239" s="190" t="s">
        <v>498</v>
      </c>
      <c r="H1239" s="191">
        <v>1</v>
      </c>
      <c r="I1239" s="192"/>
      <c r="J1239" s="191">
        <f t="shared" si="130"/>
        <v>0</v>
      </c>
      <c r="K1239" s="189" t="s">
        <v>1</v>
      </c>
      <c r="L1239" s="40"/>
      <c r="M1239" s="193" t="s">
        <v>1</v>
      </c>
      <c r="N1239" s="194" t="s">
        <v>41</v>
      </c>
      <c r="O1239" s="72"/>
      <c r="P1239" s="195">
        <f t="shared" si="131"/>
        <v>0</v>
      </c>
      <c r="Q1239" s="195">
        <v>0</v>
      </c>
      <c r="R1239" s="195">
        <f t="shared" si="132"/>
        <v>0</v>
      </c>
      <c r="S1239" s="195">
        <v>0</v>
      </c>
      <c r="T1239" s="196">
        <f t="shared" si="133"/>
        <v>0</v>
      </c>
      <c r="U1239" s="35"/>
      <c r="V1239" s="35"/>
      <c r="W1239" s="35"/>
      <c r="X1239" s="35"/>
      <c r="Y1239" s="35"/>
      <c r="Z1239" s="35"/>
      <c r="AA1239" s="35"/>
      <c r="AB1239" s="35"/>
      <c r="AC1239" s="35"/>
      <c r="AD1239" s="35"/>
      <c r="AE1239" s="35"/>
      <c r="AR1239" s="197" t="s">
        <v>283</v>
      </c>
      <c r="AT1239" s="197" t="s">
        <v>160</v>
      </c>
      <c r="AU1239" s="197" t="s">
        <v>85</v>
      </c>
      <c r="AY1239" s="18" t="s">
        <v>158</v>
      </c>
      <c r="BE1239" s="198">
        <f t="shared" si="134"/>
        <v>0</v>
      </c>
      <c r="BF1239" s="198">
        <f t="shared" si="135"/>
        <v>0</v>
      </c>
      <c r="BG1239" s="198">
        <f t="shared" si="136"/>
        <v>0</v>
      </c>
      <c r="BH1239" s="198">
        <f t="shared" si="137"/>
        <v>0</v>
      </c>
      <c r="BI1239" s="198">
        <f t="shared" si="138"/>
        <v>0</v>
      </c>
      <c r="BJ1239" s="18" t="s">
        <v>8</v>
      </c>
      <c r="BK1239" s="198">
        <f t="shared" si="139"/>
        <v>0</v>
      </c>
      <c r="BL1239" s="18" t="s">
        <v>283</v>
      </c>
      <c r="BM1239" s="197" t="s">
        <v>7641</v>
      </c>
    </row>
    <row r="1240" spans="1:65" s="2" customFormat="1" ht="24">
      <c r="A1240" s="35"/>
      <c r="B1240" s="36"/>
      <c r="C1240" s="187" t="s">
        <v>2631</v>
      </c>
      <c r="D1240" s="187" t="s">
        <v>160</v>
      </c>
      <c r="E1240" s="188" t="s">
        <v>6000</v>
      </c>
      <c r="F1240" s="189" t="s">
        <v>6001</v>
      </c>
      <c r="G1240" s="190" t="s">
        <v>498</v>
      </c>
      <c r="H1240" s="191">
        <v>1</v>
      </c>
      <c r="I1240" s="192"/>
      <c r="J1240" s="191">
        <f t="shared" ref="J1240:J1271" si="140">ROUND(I1240*H1240,0)</f>
        <v>0</v>
      </c>
      <c r="K1240" s="189" t="s">
        <v>1</v>
      </c>
      <c r="L1240" s="40"/>
      <c r="M1240" s="193" t="s">
        <v>1</v>
      </c>
      <c r="N1240" s="194" t="s">
        <v>41</v>
      </c>
      <c r="O1240" s="72"/>
      <c r="P1240" s="195">
        <f t="shared" ref="P1240:P1271" si="141">O1240*H1240</f>
        <v>0</v>
      </c>
      <c r="Q1240" s="195">
        <v>0</v>
      </c>
      <c r="R1240" s="195">
        <f t="shared" ref="R1240:R1271" si="142">Q1240*H1240</f>
        <v>0</v>
      </c>
      <c r="S1240" s="195">
        <v>0</v>
      </c>
      <c r="T1240" s="196">
        <f t="shared" ref="T1240:T1271" si="143">S1240*H1240</f>
        <v>0</v>
      </c>
      <c r="U1240" s="35"/>
      <c r="V1240" s="35"/>
      <c r="W1240" s="35"/>
      <c r="X1240" s="35"/>
      <c r="Y1240" s="35"/>
      <c r="Z1240" s="35"/>
      <c r="AA1240" s="35"/>
      <c r="AB1240" s="35"/>
      <c r="AC1240" s="35"/>
      <c r="AD1240" s="35"/>
      <c r="AE1240" s="35"/>
      <c r="AR1240" s="197" t="s">
        <v>283</v>
      </c>
      <c r="AT1240" s="197" t="s">
        <v>160</v>
      </c>
      <c r="AU1240" s="197" t="s">
        <v>85</v>
      </c>
      <c r="AY1240" s="18" t="s">
        <v>158</v>
      </c>
      <c r="BE1240" s="198">
        <f t="shared" ref="BE1240:BE1271" si="144">IF(N1240="základní",J1240,0)</f>
        <v>0</v>
      </c>
      <c r="BF1240" s="198">
        <f t="shared" ref="BF1240:BF1271" si="145">IF(N1240="snížená",J1240,0)</f>
        <v>0</v>
      </c>
      <c r="BG1240" s="198">
        <f t="shared" ref="BG1240:BG1271" si="146">IF(N1240="zákl. přenesená",J1240,0)</f>
        <v>0</v>
      </c>
      <c r="BH1240" s="198">
        <f t="shared" ref="BH1240:BH1271" si="147">IF(N1240="sníž. přenesená",J1240,0)</f>
        <v>0</v>
      </c>
      <c r="BI1240" s="198">
        <f t="shared" ref="BI1240:BI1271" si="148">IF(N1240="nulová",J1240,0)</f>
        <v>0</v>
      </c>
      <c r="BJ1240" s="18" t="s">
        <v>8</v>
      </c>
      <c r="BK1240" s="198">
        <f t="shared" ref="BK1240:BK1271" si="149">ROUND(I1240*H1240,0)</f>
        <v>0</v>
      </c>
      <c r="BL1240" s="18" t="s">
        <v>283</v>
      </c>
      <c r="BM1240" s="197" t="s">
        <v>7642</v>
      </c>
    </row>
    <row r="1241" spans="1:65" s="2" customFormat="1" ht="24">
      <c r="A1241" s="35"/>
      <c r="B1241" s="36"/>
      <c r="C1241" s="187" t="s">
        <v>2633</v>
      </c>
      <c r="D1241" s="187" t="s">
        <v>160</v>
      </c>
      <c r="E1241" s="188" t="s">
        <v>7643</v>
      </c>
      <c r="F1241" s="189" t="s">
        <v>7434</v>
      </c>
      <c r="G1241" s="190" t="s">
        <v>498</v>
      </c>
      <c r="H1241" s="191">
        <v>1</v>
      </c>
      <c r="I1241" s="192"/>
      <c r="J1241" s="191">
        <f t="shared" si="140"/>
        <v>0</v>
      </c>
      <c r="K1241" s="189" t="s">
        <v>1</v>
      </c>
      <c r="L1241" s="40"/>
      <c r="M1241" s="193" t="s">
        <v>1</v>
      </c>
      <c r="N1241" s="194" t="s">
        <v>41</v>
      </c>
      <c r="O1241" s="72"/>
      <c r="P1241" s="195">
        <f t="shared" si="141"/>
        <v>0</v>
      </c>
      <c r="Q1241" s="195">
        <v>0</v>
      </c>
      <c r="R1241" s="195">
        <f t="shared" si="142"/>
        <v>0</v>
      </c>
      <c r="S1241" s="195">
        <v>0</v>
      </c>
      <c r="T1241" s="196">
        <f t="shared" si="143"/>
        <v>0</v>
      </c>
      <c r="U1241" s="35"/>
      <c r="V1241" s="35"/>
      <c r="W1241" s="35"/>
      <c r="X1241" s="35"/>
      <c r="Y1241" s="35"/>
      <c r="Z1241" s="35"/>
      <c r="AA1241" s="35"/>
      <c r="AB1241" s="35"/>
      <c r="AC1241" s="35"/>
      <c r="AD1241" s="35"/>
      <c r="AE1241" s="35"/>
      <c r="AR1241" s="197" t="s">
        <v>283</v>
      </c>
      <c r="AT1241" s="197" t="s">
        <v>160</v>
      </c>
      <c r="AU1241" s="197" t="s">
        <v>85</v>
      </c>
      <c r="AY1241" s="18" t="s">
        <v>158</v>
      </c>
      <c r="BE1241" s="198">
        <f t="shared" si="144"/>
        <v>0</v>
      </c>
      <c r="BF1241" s="198">
        <f t="shared" si="145"/>
        <v>0</v>
      </c>
      <c r="BG1241" s="198">
        <f t="shared" si="146"/>
        <v>0</v>
      </c>
      <c r="BH1241" s="198">
        <f t="shared" si="147"/>
        <v>0</v>
      </c>
      <c r="BI1241" s="198">
        <f t="shared" si="148"/>
        <v>0</v>
      </c>
      <c r="BJ1241" s="18" t="s">
        <v>8</v>
      </c>
      <c r="BK1241" s="198">
        <f t="shared" si="149"/>
        <v>0</v>
      </c>
      <c r="BL1241" s="18" t="s">
        <v>283</v>
      </c>
      <c r="BM1241" s="197" t="s">
        <v>7644</v>
      </c>
    </row>
    <row r="1242" spans="1:65" s="2" customFormat="1" ht="24">
      <c r="A1242" s="35"/>
      <c r="B1242" s="36"/>
      <c r="C1242" s="187" t="s">
        <v>2635</v>
      </c>
      <c r="D1242" s="187" t="s">
        <v>160</v>
      </c>
      <c r="E1242" s="188" t="s">
        <v>7645</v>
      </c>
      <c r="F1242" s="189" t="s">
        <v>7437</v>
      </c>
      <c r="G1242" s="190" t="s">
        <v>498</v>
      </c>
      <c r="H1242" s="191">
        <v>1</v>
      </c>
      <c r="I1242" s="192"/>
      <c r="J1242" s="191">
        <f t="shared" si="140"/>
        <v>0</v>
      </c>
      <c r="K1242" s="189" t="s">
        <v>1</v>
      </c>
      <c r="L1242" s="40"/>
      <c r="M1242" s="193" t="s">
        <v>1</v>
      </c>
      <c r="N1242" s="194" t="s">
        <v>41</v>
      </c>
      <c r="O1242" s="72"/>
      <c r="P1242" s="195">
        <f t="shared" si="141"/>
        <v>0</v>
      </c>
      <c r="Q1242" s="195">
        <v>0</v>
      </c>
      <c r="R1242" s="195">
        <f t="shared" si="142"/>
        <v>0</v>
      </c>
      <c r="S1242" s="195">
        <v>0</v>
      </c>
      <c r="T1242" s="196">
        <f t="shared" si="143"/>
        <v>0</v>
      </c>
      <c r="U1242" s="35"/>
      <c r="V1242" s="35"/>
      <c r="W1242" s="35"/>
      <c r="X1242" s="35"/>
      <c r="Y1242" s="35"/>
      <c r="Z1242" s="35"/>
      <c r="AA1242" s="35"/>
      <c r="AB1242" s="35"/>
      <c r="AC1242" s="35"/>
      <c r="AD1242" s="35"/>
      <c r="AE1242" s="35"/>
      <c r="AR1242" s="197" t="s">
        <v>283</v>
      </c>
      <c r="AT1242" s="197" t="s">
        <v>160</v>
      </c>
      <c r="AU1242" s="197" t="s">
        <v>85</v>
      </c>
      <c r="AY1242" s="18" t="s">
        <v>158</v>
      </c>
      <c r="BE1242" s="198">
        <f t="shared" si="144"/>
        <v>0</v>
      </c>
      <c r="BF1242" s="198">
        <f t="shared" si="145"/>
        <v>0</v>
      </c>
      <c r="BG1242" s="198">
        <f t="shared" si="146"/>
        <v>0</v>
      </c>
      <c r="BH1242" s="198">
        <f t="shared" si="147"/>
        <v>0</v>
      </c>
      <c r="BI1242" s="198">
        <f t="shared" si="148"/>
        <v>0</v>
      </c>
      <c r="BJ1242" s="18" t="s">
        <v>8</v>
      </c>
      <c r="BK1242" s="198">
        <f t="shared" si="149"/>
        <v>0</v>
      </c>
      <c r="BL1242" s="18" t="s">
        <v>283</v>
      </c>
      <c r="BM1242" s="197" t="s">
        <v>7646</v>
      </c>
    </row>
    <row r="1243" spans="1:65" s="2" customFormat="1" ht="24">
      <c r="A1243" s="35"/>
      <c r="B1243" s="36"/>
      <c r="C1243" s="187" t="s">
        <v>2637</v>
      </c>
      <c r="D1243" s="187" t="s">
        <v>160</v>
      </c>
      <c r="E1243" s="188" t="s">
        <v>3461</v>
      </c>
      <c r="F1243" s="189" t="s">
        <v>3462</v>
      </c>
      <c r="G1243" s="190" t="s">
        <v>498</v>
      </c>
      <c r="H1243" s="191">
        <v>6</v>
      </c>
      <c r="I1243" s="192"/>
      <c r="J1243" s="191">
        <f t="shared" si="140"/>
        <v>0</v>
      </c>
      <c r="K1243" s="189" t="s">
        <v>1</v>
      </c>
      <c r="L1243" s="40"/>
      <c r="M1243" s="193" t="s">
        <v>1</v>
      </c>
      <c r="N1243" s="194" t="s">
        <v>41</v>
      </c>
      <c r="O1243" s="72"/>
      <c r="P1243" s="195">
        <f t="shared" si="141"/>
        <v>0</v>
      </c>
      <c r="Q1243" s="195">
        <v>0</v>
      </c>
      <c r="R1243" s="195">
        <f t="shared" si="142"/>
        <v>0</v>
      </c>
      <c r="S1243" s="195">
        <v>0</v>
      </c>
      <c r="T1243" s="196">
        <f t="shared" si="143"/>
        <v>0</v>
      </c>
      <c r="U1243" s="35"/>
      <c r="V1243" s="35"/>
      <c r="W1243" s="35"/>
      <c r="X1243" s="35"/>
      <c r="Y1243" s="35"/>
      <c r="Z1243" s="35"/>
      <c r="AA1243" s="35"/>
      <c r="AB1243" s="35"/>
      <c r="AC1243" s="35"/>
      <c r="AD1243" s="35"/>
      <c r="AE1243" s="35"/>
      <c r="AR1243" s="197" t="s">
        <v>283</v>
      </c>
      <c r="AT1243" s="197" t="s">
        <v>160</v>
      </c>
      <c r="AU1243" s="197" t="s">
        <v>85</v>
      </c>
      <c r="AY1243" s="18" t="s">
        <v>158</v>
      </c>
      <c r="BE1243" s="198">
        <f t="shared" si="144"/>
        <v>0</v>
      </c>
      <c r="BF1243" s="198">
        <f t="shared" si="145"/>
        <v>0</v>
      </c>
      <c r="BG1243" s="198">
        <f t="shared" si="146"/>
        <v>0</v>
      </c>
      <c r="BH1243" s="198">
        <f t="shared" si="147"/>
        <v>0</v>
      </c>
      <c r="BI1243" s="198">
        <f t="shared" si="148"/>
        <v>0</v>
      </c>
      <c r="BJ1243" s="18" t="s">
        <v>8</v>
      </c>
      <c r="BK1243" s="198">
        <f t="shared" si="149"/>
        <v>0</v>
      </c>
      <c r="BL1243" s="18" t="s">
        <v>283</v>
      </c>
      <c r="BM1243" s="197" t="s">
        <v>7647</v>
      </c>
    </row>
    <row r="1244" spans="1:65" s="2" customFormat="1" ht="24">
      <c r="A1244" s="35"/>
      <c r="B1244" s="36"/>
      <c r="C1244" s="187" t="s">
        <v>2639</v>
      </c>
      <c r="D1244" s="187" t="s">
        <v>160</v>
      </c>
      <c r="E1244" s="188" t="s">
        <v>3576</v>
      </c>
      <c r="F1244" s="189" t="s">
        <v>3577</v>
      </c>
      <c r="G1244" s="190" t="s">
        <v>498</v>
      </c>
      <c r="H1244" s="191">
        <v>3</v>
      </c>
      <c r="I1244" s="192"/>
      <c r="J1244" s="191">
        <f t="shared" si="140"/>
        <v>0</v>
      </c>
      <c r="K1244" s="189" t="s">
        <v>1</v>
      </c>
      <c r="L1244" s="40"/>
      <c r="M1244" s="193" t="s">
        <v>1</v>
      </c>
      <c r="N1244" s="194" t="s">
        <v>41</v>
      </c>
      <c r="O1244" s="72"/>
      <c r="P1244" s="195">
        <f t="shared" si="141"/>
        <v>0</v>
      </c>
      <c r="Q1244" s="195">
        <v>0</v>
      </c>
      <c r="R1244" s="195">
        <f t="shared" si="142"/>
        <v>0</v>
      </c>
      <c r="S1244" s="195">
        <v>0</v>
      </c>
      <c r="T1244" s="196">
        <f t="shared" si="143"/>
        <v>0</v>
      </c>
      <c r="U1244" s="35"/>
      <c r="V1244" s="35"/>
      <c r="W1244" s="35"/>
      <c r="X1244" s="35"/>
      <c r="Y1244" s="35"/>
      <c r="Z1244" s="35"/>
      <c r="AA1244" s="35"/>
      <c r="AB1244" s="35"/>
      <c r="AC1244" s="35"/>
      <c r="AD1244" s="35"/>
      <c r="AE1244" s="35"/>
      <c r="AR1244" s="197" t="s">
        <v>283</v>
      </c>
      <c r="AT1244" s="197" t="s">
        <v>160</v>
      </c>
      <c r="AU1244" s="197" t="s">
        <v>85</v>
      </c>
      <c r="AY1244" s="18" t="s">
        <v>158</v>
      </c>
      <c r="BE1244" s="198">
        <f t="shared" si="144"/>
        <v>0</v>
      </c>
      <c r="BF1244" s="198">
        <f t="shared" si="145"/>
        <v>0</v>
      </c>
      <c r="BG1244" s="198">
        <f t="shared" si="146"/>
        <v>0</v>
      </c>
      <c r="BH1244" s="198">
        <f t="shared" si="147"/>
        <v>0</v>
      </c>
      <c r="BI1244" s="198">
        <f t="shared" si="148"/>
        <v>0</v>
      </c>
      <c r="BJ1244" s="18" t="s">
        <v>8</v>
      </c>
      <c r="BK1244" s="198">
        <f t="shared" si="149"/>
        <v>0</v>
      </c>
      <c r="BL1244" s="18" t="s">
        <v>283</v>
      </c>
      <c r="BM1244" s="197" t="s">
        <v>7648</v>
      </c>
    </row>
    <row r="1245" spans="1:65" s="2" customFormat="1" ht="24">
      <c r="A1245" s="35"/>
      <c r="B1245" s="36"/>
      <c r="C1245" s="187" t="s">
        <v>2641</v>
      </c>
      <c r="D1245" s="187" t="s">
        <v>160</v>
      </c>
      <c r="E1245" s="188" t="s">
        <v>6136</v>
      </c>
      <c r="F1245" s="189" t="s">
        <v>6137</v>
      </c>
      <c r="G1245" s="190" t="s">
        <v>498</v>
      </c>
      <c r="H1245" s="191">
        <v>2</v>
      </c>
      <c r="I1245" s="192"/>
      <c r="J1245" s="191">
        <f t="shared" si="140"/>
        <v>0</v>
      </c>
      <c r="K1245" s="189" t="s">
        <v>1</v>
      </c>
      <c r="L1245" s="40"/>
      <c r="M1245" s="193" t="s">
        <v>1</v>
      </c>
      <c r="N1245" s="194" t="s">
        <v>41</v>
      </c>
      <c r="O1245" s="72"/>
      <c r="P1245" s="195">
        <f t="shared" si="141"/>
        <v>0</v>
      </c>
      <c r="Q1245" s="195">
        <v>0</v>
      </c>
      <c r="R1245" s="195">
        <f t="shared" si="142"/>
        <v>0</v>
      </c>
      <c r="S1245" s="195">
        <v>0</v>
      </c>
      <c r="T1245" s="196">
        <f t="shared" si="143"/>
        <v>0</v>
      </c>
      <c r="U1245" s="35"/>
      <c r="V1245" s="35"/>
      <c r="W1245" s="35"/>
      <c r="X1245" s="35"/>
      <c r="Y1245" s="35"/>
      <c r="Z1245" s="35"/>
      <c r="AA1245" s="35"/>
      <c r="AB1245" s="35"/>
      <c r="AC1245" s="35"/>
      <c r="AD1245" s="35"/>
      <c r="AE1245" s="35"/>
      <c r="AR1245" s="197" t="s">
        <v>283</v>
      </c>
      <c r="AT1245" s="197" t="s">
        <v>160</v>
      </c>
      <c r="AU1245" s="197" t="s">
        <v>85</v>
      </c>
      <c r="AY1245" s="18" t="s">
        <v>158</v>
      </c>
      <c r="BE1245" s="198">
        <f t="shared" si="144"/>
        <v>0</v>
      </c>
      <c r="BF1245" s="198">
        <f t="shared" si="145"/>
        <v>0</v>
      </c>
      <c r="BG1245" s="198">
        <f t="shared" si="146"/>
        <v>0</v>
      </c>
      <c r="BH1245" s="198">
        <f t="shared" si="147"/>
        <v>0</v>
      </c>
      <c r="BI1245" s="198">
        <f t="shared" si="148"/>
        <v>0</v>
      </c>
      <c r="BJ1245" s="18" t="s">
        <v>8</v>
      </c>
      <c r="BK1245" s="198">
        <f t="shared" si="149"/>
        <v>0</v>
      </c>
      <c r="BL1245" s="18" t="s">
        <v>283</v>
      </c>
      <c r="BM1245" s="197" t="s">
        <v>7649</v>
      </c>
    </row>
    <row r="1246" spans="1:65" s="2" customFormat="1" ht="24">
      <c r="A1246" s="35"/>
      <c r="B1246" s="36"/>
      <c r="C1246" s="187" t="s">
        <v>2645</v>
      </c>
      <c r="D1246" s="187" t="s">
        <v>160</v>
      </c>
      <c r="E1246" s="188" t="s">
        <v>7650</v>
      </c>
      <c r="F1246" s="189" t="s">
        <v>7444</v>
      </c>
      <c r="G1246" s="190" t="s">
        <v>498</v>
      </c>
      <c r="H1246" s="191">
        <v>3</v>
      </c>
      <c r="I1246" s="192"/>
      <c r="J1246" s="191">
        <f t="shared" si="140"/>
        <v>0</v>
      </c>
      <c r="K1246" s="189" t="s">
        <v>1</v>
      </c>
      <c r="L1246" s="40"/>
      <c r="M1246" s="193" t="s">
        <v>1</v>
      </c>
      <c r="N1246" s="194" t="s">
        <v>41</v>
      </c>
      <c r="O1246" s="72"/>
      <c r="P1246" s="195">
        <f t="shared" si="141"/>
        <v>0</v>
      </c>
      <c r="Q1246" s="195">
        <v>0</v>
      </c>
      <c r="R1246" s="195">
        <f t="shared" si="142"/>
        <v>0</v>
      </c>
      <c r="S1246" s="195">
        <v>0</v>
      </c>
      <c r="T1246" s="196">
        <f t="shared" si="143"/>
        <v>0</v>
      </c>
      <c r="U1246" s="35"/>
      <c r="V1246" s="35"/>
      <c r="W1246" s="35"/>
      <c r="X1246" s="35"/>
      <c r="Y1246" s="35"/>
      <c r="Z1246" s="35"/>
      <c r="AA1246" s="35"/>
      <c r="AB1246" s="35"/>
      <c r="AC1246" s="35"/>
      <c r="AD1246" s="35"/>
      <c r="AE1246" s="35"/>
      <c r="AR1246" s="197" t="s">
        <v>283</v>
      </c>
      <c r="AT1246" s="197" t="s">
        <v>160</v>
      </c>
      <c r="AU1246" s="197" t="s">
        <v>85</v>
      </c>
      <c r="AY1246" s="18" t="s">
        <v>158</v>
      </c>
      <c r="BE1246" s="198">
        <f t="shared" si="144"/>
        <v>0</v>
      </c>
      <c r="BF1246" s="198">
        <f t="shared" si="145"/>
        <v>0</v>
      </c>
      <c r="BG1246" s="198">
        <f t="shared" si="146"/>
        <v>0</v>
      </c>
      <c r="BH1246" s="198">
        <f t="shared" si="147"/>
        <v>0</v>
      </c>
      <c r="BI1246" s="198">
        <f t="shared" si="148"/>
        <v>0</v>
      </c>
      <c r="BJ1246" s="18" t="s">
        <v>8</v>
      </c>
      <c r="BK1246" s="198">
        <f t="shared" si="149"/>
        <v>0</v>
      </c>
      <c r="BL1246" s="18" t="s">
        <v>283</v>
      </c>
      <c r="BM1246" s="197" t="s">
        <v>7651</v>
      </c>
    </row>
    <row r="1247" spans="1:65" s="2" customFormat="1" ht="24">
      <c r="A1247" s="35"/>
      <c r="B1247" s="36"/>
      <c r="C1247" s="187" t="s">
        <v>2647</v>
      </c>
      <c r="D1247" s="187" t="s">
        <v>160</v>
      </c>
      <c r="E1247" s="188" t="s">
        <v>3473</v>
      </c>
      <c r="F1247" s="189" t="s">
        <v>3474</v>
      </c>
      <c r="G1247" s="190" t="s">
        <v>498</v>
      </c>
      <c r="H1247" s="191">
        <v>12</v>
      </c>
      <c r="I1247" s="192"/>
      <c r="J1247" s="191">
        <f t="shared" si="140"/>
        <v>0</v>
      </c>
      <c r="K1247" s="189" t="s">
        <v>1</v>
      </c>
      <c r="L1247" s="40"/>
      <c r="M1247" s="193" t="s">
        <v>1</v>
      </c>
      <c r="N1247" s="194" t="s">
        <v>41</v>
      </c>
      <c r="O1247" s="72"/>
      <c r="P1247" s="195">
        <f t="shared" si="141"/>
        <v>0</v>
      </c>
      <c r="Q1247" s="195">
        <v>0</v>
      </c>
      <c r="R1247" s="195">
        <f t="shared" si="142"/>
        <v>0</v>
      </c>
      <c r="S1247" s="195">
        <v>0</v>
      </c>
      <c r="T1247" s="196">
        <f t="shared" si="143"/>
        <v>0</v>
      </c>
      <c r="U1247" s="35"/>
      <c r="V1247" s="35"/>
      <c r="W1247" s="35"/>
      <c r="X1247" s="35"/>
      <c r="Y1247" s="35"/>
      <c r="Z1247" s="35"/>
      <c r="AA1247" s="35"/>
      <c r="AB1247" s="35"/>
      <c r="AC1247" s="35"/>
      <c r="AD1247" s="35"/>
      <c r="AE1247" s="35"/>
      <c r="AR1247" s="197" t="s">
        <v>283</v>
      </c>
      <c r="AT1247" s="197" t="s">
        <v>160</v>
      </c>
      <c r="AU1247" s="197" t="s">
        <v>85</v>
      </c>
      <c r="AY1247" s="18" t="s">
        <v>158</v>
      </c>
      <c r="BE1247" s="198">
        <f t="shared" si="144"/>
        <v>0</v>
      </c>
      <c r="BF1247" s="198">
        <f t="shared" si="145"/>
        <v>0</v>
      </c>
      <c r="BG1247" s="198">
        <f t="shared" si="146"/>
        <v>0</v>
      </c>
      <c r="BH1247" s="198">
        <f t="shared" si="147"/>
        <v>0</v>
      </c>
      <c r="BI1247" s="198">
        <f t="shared" si="148"/>
        <v>0</v>
      </c>
      <c r="BJ1247" s="18" t="s">
        <v>8</v>
      </c>
      <c r="BK1247" s="198">
        <f t="shared" si="149"/>
        <v>0</v>
      </c>
      <c r="BL1247" s="18" t="s">
        <v>283</v>
      </c>
      <c r="BM1247" s="197" t="s">
        <v>7652</v>
      </c>
    </row>
    <row r="1248" spans="1:65" s="2" customFormat="1" ht="21.75" customHeight="1">
      <c r="A1248" s="35"/>
      <c r="B1248" s="36"/>
      <c r="C1248" s="187" t="s">
        <v>2651</v>
      </c>
      <c r="D1248" s="187" t="s">
        <v>160</v>
      </c>
      <c r="E1248" s="188" t="s">
        <v>7653</v>
      </c>
      <c r="F1248" s="189" t="s">
        <v>7448</v>
      </c>
      <c r="G1248" s="190" t="s">
        <v>498</v>
      </c>
      <c r="H1248" s="191">
        <v>1</v>
      </c>
      <c r="I1248" s="192"/>
      <c r="J1248" s="191">
        <f t="shared" si="140"/>
        <v>0</v>
      </c>
      <c r="K1248" s="189" t="s">
        <v>1</v>
      </c>
      <c r="L1248" s="40"/>
      <c r="M1248" s="193" t="s">
        <v>1</v>
      </c>
      <c r="N1248" s="194" t="s">
        <v>41</v>
      </c>
      <c r="O1248" s="72"/>
      <c r="P1248" s="195">
        <f t="shared" si="141"/>
        <v>0</v>
      </c>
      <c r="Q1248" s="195">
        <v>0</v>
      </c>
      <c r="R1248" s="195">
        <f t="shared" si="142"/>
        <v>0</v>
      </c>
      <c r="S1248" s="195">
        <v>0</v>
      </c>
      <c r="T1248" s="196">
        <f t="shared" si="143"/>
        <v>0</v>
      </c>
      <c r="U1248" s="35"/>
      <c r="V1248" s="35"/>
      <c r="W1248" s="35"/>
      <c r="X1248" s="35"/>
      <c r="Y1248" s="35"/>
      <c r="Z1248" s="35"/>
      <c r="AA1248" s="35"/>
      <c r="AB1248" s="35"/>
      <c r="AC1248" s="35"/>
      <c r="AD1248" s="35"/>
      <c r="AE1248" s="35"/>
      <c r="AR1248" s="197" t="s">
        <v>283</v>
      </c>
      <c r="AT1248" s="197" t="s">
        <v>160</v>
      </c>
      <c r="AU1248" s="197" t="s">
        <v>85</v>
      </c>
      <c r="AY1248" s="18" t="s">
        <v>158</v>
      </c>
      <c r="BE1248" s="198">
        <f t="shared" si="144"/>
        <v>0</v>
      </c>
      <c r="BF1248" s="198">
        <f t="shared" si="145"/>
        <v>0</v>
      </c>
      <c r="BG1248" s="198">
        <f t="shared" si="146"/>
        <v>0</v>
      </c>
      <c r="BH1248" s="198">
        <f t="shared" si="147"/>
        <v>0</v>
      </c>
      <c r="BI1248" s="198">
        <f t="shared" si="148"/>
        <v>0</v>
      </c>
      <c r="BJ1248" s="18" t="s">
        <v>8</v>
      </c>
      <c r="BK1248" s="198">
        <f t="shared" si="149"/>
        <v>0</v>
      </c>
      <c r="BL1248" s="18" t="s">
        <v>283</v>
      </c>
      <c r="BM1248" s="197" t="s">
        <v>7654</v>
      </c>
    </row>
    <row r="1249" spans="1:65" s="2" customFormat="1" ht="21.75" customHeight="1">
      <c r="A1249" s="35"/>
      <c r="B1249" s="36"/>
      <c r="C1249" s="187" t="s">
        <v>2655</v>
      </c>
      <c r="D1249" s="187" t="s">
        <v>160</v>
      </c>
      <c r="E1249" s="188" t="s">
        <v>7655</v>
      </c>
      <c r="F1249" s="189" t="s">
        <v>7451</v>
      </c>
      <c r="G1249" s="190" t="s">
        <v>498</v>
      </c>
      <c r="H1249" s="191">
        <v>1</v>
      </c>
      <c r="I1249" s="192"/>
      <c r="J1249" s="191">
        <f t="shared" si="140"/>
        <v>0</v>
      </c>
      <c r="K1249" s="189" t="s">
        <v>1</v>
      </c>
      <c r="L1249" s="40"/>
      <c r="M1249" s="193" t="s">
        <v>1</v>
      </c>
      <c r="N1249" s="194" t="s">
        <v>41</v>
      </c>
      <c r="O1249" s="72"/>
      <c r="P1249" s="195">
        <f t="shared" si="141"/>
        <v>0</v>
      </c>
      <c r="Q1249" s="195">
        <v>0</v>
      </c>
      <c r="R1249" s="195">
        <f t="shared" si="142"/>
        <v>0</v>
      </c>
      <c r="S1249" s="195">
        <v>0</v>
      </c>
      <c r="T1249" s="196">
        <f t="shared" si="143"/>
        <v>0</v>
      </c>
      <c r="U1249" s="35"/>
      <c r="V1249" s="35"/>
      <c r="W1249" s="35"/>
      <c r="X1249" s="35"/>
      <c r="Y1249" s="35"/>
      <c r="Z1249" s="35"/>
      <c r="AA1249" s="35"/>
      <c r="AB1249" s="35"/>
      <c r="AC1249" s="35"/>
      <c r="AD1249" s="35"/>
      <c r="AE1249" s="35"/>
      <c r="AR1249" s="197" t="s">
        <v>283</v>
      </c>
      <c r="AT1249" s="197" t="s">
        <v>160</v>
      </c>
      <c r="AU1249" s="197" t="s">
        <v>85</v>
      </c>
      <c r="AY1249" s="18" t="s">
        <v>158</v>
      </c>
      <c r="BE1249" s="198">
        <f t="shared" si="144"/>
        <v>0</v>
      </c>
      <c r="BF1249" s="198">
        <f t="shared" si="145"/>
        <v>0</v>
      </c>
      <c r="BG1249" s="198">
        <f t="shared" si="146"/>
        <v>0</v>
      </c>
      <c r="BH1249" s="198">
        <f t="shared" si="147"/>
        <v>0</v>
      </c>
      <c r="BI1249" s="198">
        <f t="shared" si="148"/>
        <v>0</v>
      </c>
      <c r="BJ1249" s="18" t="s">
        <v>8</v>
      </c>
      <c r="BK1249" s="198">
        <f t="shared" si="149"/>
        <v>0</v>
      </c>
      <c r="BL1249" s="18" t="s">
        <v>283</v>
      </c>
      <c r="BM1249" s="197" t="s">
        <v>7656</v>
      </c>
    </row>
    <row r="1250" spans="1:65" s="2" customFormat="1" ht="21.75" customHeight="1">
      <c r="A1250" s="35"/>
      <c r="B1250" s="36"/>
      <c r="C1250" s="187" t="s">
        <v>2659</v>
      </c>
      <c r="D1250" s="187" t="s">
        <v>160</v>
      </c>
      <c r="E1250" s="188" t="s">
        <v>7657</v>
      </c>
      <c r="F1250" s="189" t="s">
        <v>7454</v>
      </c>
      <c r="G1250" s="190" t="s">
        <v>498</v>
      </c>
      <c r="H1250" s="191">
        <v>1</v>
      </c>
      <c r="I1250" s="192"/>
      <c r="J1250" s="191">
        <f t="shared" si="140"/>
        <v>0</v>
      </c>
      <c r="K1250" s="189" t="s">
        <v>1</v>
      </c>
      <c r="L1250" s="40"/>
      <c r="M1250" s="193" t="s">
        <v>1</v>
      </c>
      <c r="N1250" s="194" t="s">
        <v>41</v>
      </c>
      <c r="O1250" s="72"/>
      <c r="P1250" s="195">
        <f t="shared" si="141"/>
        <v>0</v>
      </c>
      <c r="Q1250" s="195">
        <v>0</v>
      </c>
      <c r="R1250" s="195">
        <f t="shared" si="142"/>
        <v>0</v>
      </c>
      <c r="S1250" s="195">
        <v>0</v>
      </c>
      <c r="T1250" s="196">
        <f t="shared" si="143"/>
        <v>0</v>
      </c>
      <c r="U1250" s="35"/>
      <c r="V1250" s="35"/>
      <c r="W1250" s="35"/>
      <c r="X1250" s="35"/>
      <c r="Y1250" s="35"/>
      <c r="Z1250" s="35"/>
      <c r="AA1250" s="35"/>
      <c r="AB1250" s="35"/>
      <c r="AC1250" s="35"/>
      <c r="AD1250" s="35"/>
      <c r="AE1250" s="35"/>
      <c r="AR1250" s="197" t="s">
        <v>283</v>
      </c>
      <c r="AT1250" s="197" t="s">
        <v>160</v>
      </c>
      <c r="AU1250" s="197" t="s">
        <v>85</v>
      </c>
      <c r="AY1250" s="18" t="s">
        <v>158</v>
      </c>
      <c r="BE1250" s="198">
        <f t="shared" si="144"/>
        <v>0</v>
      </c>
      <c r="BF1250" s="198">
        <f t="shared" si="145"/>
        <v>0</v>
      </c>
      <c r="BG1250" s="198">
        <f t="shared" si="146"/>
        <v>0</v>
      </c>
      <c r="BH1250" s="198">
        <f t="shared" si="147"/>
        <v>0</v>
      </c>
      <c r="BI1250" s="198">
        <f t="shared" si="148"/>
        <v>0</v>
      </c>
      <c r="BJ1250" s="18" t="s">
        <v>8</v>
      </c>
      <c r="BK1250" s="198">
        <f t="shared" si="149"/>
        <v>0</v>
      </c>
      <c r="BL1250" s="18" t="s">
        <v>283</v>
      </c>
      <c r="BM1250" s="197" t="s">
        <v>7658</v>
      </c>
    </row>
    <row r="1251" spans="1:65" s="2" customFormat="1" ht="21.75" customHeight="1">
      <c r="A1251" s="35"/>
      <c r="B1251" s="36"/>
      <c r="C1251" s="187" t="s">
        <v>2663</v>
      </c>
      <c r="D1251" s="187" t="s">
        <v>160</v>
      </c>
      <c r="E1251" s="188" t="s">
        <v>6142</v>
      </c>
      <c r="F1251" s="189" t="s">
        <v>6143</v>
      </c>
      <c r="G1251" s="190" t="s">
        <v>498</v>
      </c>
      <c r="H1251" s="191">
        <v>1</v>
      </c>
      <c r="I1251" s="192"/>
      <c r="J1251" s="191">
        <f t="shared" si="140"/>
        <v>0</v>
      </c>
      <c r="K1251" s="189" t="s">
        <v>1</v>
      </c>
      <c r="L1251" s="40"/>
      <c r="M1251" s="193" t="s">
        <v>1</v>
      </c>
      <c r="N1251" s="194" t="s">
        <v>41</v>
      </c>
      <c r="O1251" s="72"/>
      <c r="P1251" s="195">
        <f t="shared" si="141"/>
        <v>0</v>
      </c>
      <c r="Q1251" s="195">
        <v>0</v>
      </c>
      <c r="R1251" s="195">
        <f t="shared" si="142"/>
        <v>0</v>
      </c>
      <c r="S1251" s="195">
        <v>0</v>
      </c>
      <c r="T1251" s="196">
        <f t="shared" si="143"/>
        <v>0</v>
      </c>
      <c r="U1251" s="35"/>
      <c r="V1251" s="35"/>
      <c r="W1251" s="35"/>
      <c r="X1251" s="35"/>
      <c r="Y1251" s="35"/>
      <c r="Z1251" s="35"/>
      <c r="AA1251" s="35"/>
      <c r="AB1251" s="35"/>
      <c r="AC1251" s="35"/>
      <c r="AD1251" s="35"/>
      <c r="AE1251" s="35"/>
      <c r="AR1251" s="197" t="s">
        <v>283</v>
      </c>
      <c r="AT1251" s="197" t="s">
        <v>160</v>
      </c>
      <c r="AU1251" s="197" t="s">
        <v>85</v>
      </c>
      <c r="AY1251" s="18" t="s">
        <v>158</v>
      </c>
      <c r="BE1251" s="198">
        <f t="shared" si="144"/>
        <v>0</v>
      </c>
      <c r="BF1251" s="198">
        <f t="shared" si="145"/>
        <v>0</v>
      </c>
      <c r="BG1251" s="198">
        <f t="shared" si="146"/>
        <v>0</v>
      </c>
      <c r="BH1251" s="198">
        <f t="shared" si="147"/>
        <v>0</v>
      </c>
      <c r="BI1251" s="198">
        <f t="shared" si="148"/>
        <v>0</v>
      </c>
      <c r="BJ1251" s="18" t="s">
        <v>8</v>
      </c>
      <c r="BK1251" s="198">
        <f t="shared" si="149"/>
        <v>0</v>
      </c>
      <c r="BL1251" s="18" t="s">
        <v>283</v>
      </c>
      <c r="BM1251" s="197" t="s">
        <v>7659</v>
      </c>
    </row>
    <row r="1252" spans="1:65" s="2" customFormat="1" ht="21.75" customHeight="1">
      <c r="A1252" s="35"/>
      <c r="B1252" s="36"/>
      <c r="C1252" s="187" t="s">
        <v>2667</v>
      </c>
      <c r="D1252" s="187" t="s">
        <v>160</v>
      </c>
      <c r="E1252" s="188" t="s">
        <v>7660</v>
      </c>
      <c r="F1252" s="189" t="s">
        <v>7458</v>
      </c>
      <c r="G1252" s="190" t="s">
        <v>498</v>
      </c>
      <c r="H1252" s="191">
        <v>1</v>
      </c>
      <c r="I1252" s="192"/>
      <c r="J1252" s="191">
        <f t="shared" si="140"/>
        <v>0</v>
      </c>
      <c r="K1252" s="189" t="s">
        <v>1</v>
      </c>
      <c r="L1252" s="40"/>
      <c r="M1252" s="193" t="s">
        <v>1</v>
      </c>
      <c r="N1252" s="194" t="s">
        <v>41</v>
      </c>
      <c r="O1252" s="72"/>
      <c r="P1252" s="195">
        <f t="shared" si="141"/>
        <v>0</v>
      </c>
      <c r="Q1252" s="195">
        <v>0</v>
      </c>
      <c r="R1252" s="195">
        <f t="shared" si="142"/>
        <v>0</v>
      </c>
      <c r="S1252" s="195">
        <v>0</v>
      </c>
      <c r="T1252" s="196">
        <f t="shared" si="143"/>
        <v>0</v>
      </c>
      <c r="U1252" s="35"/>
      <c r="V1252" s="35"/>
      <c r="W1252" s="35"/>
      <c r="X1252" s="35"/>
      <c r="Y1252" s="35"/>
      <c r="Z1252" s="35"/>
      <c r="AA1252" s="35"/>
      <c r="AB1252" s="35"/>
      <c r="AC1252" s="35"/>
      <c r="AD1252" s="35"/>
      <c r="AE1252" s="35"/>
      <c r="AR1252" s="197" t="s">
        <v>283</v>
      </c>
      <c r="AT1252" s="197" t="s">
        <v>160</v>
      </c>
      <c r="AU1252" s="197" t="s">
        <v>85</v>
      </c>
      <c r="AY1252" s="18" t="s">
        <v>158</v>
      </c>
      <c r="BE1252" s="198">
        <f t="shared" si="144"/>
        <v>0</v>
      </c>
      <c r="BF1252" s="198">
        <f t="shared" si="145"/>
        <v>0</v>
      </c>
      <c r="BG1252" s="198">
        <f t="shared" si="146"/>
        <v>0</v>
      </c>
      <c r="BH1252" s="198">
        <f t="shared" si="147"/>
        <v>0</v>
      </c>
      <c r="BI1252" s="198">
        <f t="shared" si="148"/>
        <v>0</v>
      </c>
      <c r="BJ1252" s="18" t="s">
        <v>8</v>
      </c>
      <c r="BK1252" s="198">
        <f t="shared" si="149"/>
        <v>0</v>
      </c>
      <c r="BL1252" s="18" t="s">
        <v>283</v>
      </c>
      <c r="BM1252" s="197" t="s">
        <v>7661</v>
      </c>
    </row>
    <row r="1253" spans="1:65" s="2" customFormat="1" ht="24">
      <c r="A1253" s="35"/>
      <c r="B1253" s="36"/>
      <c r="C1253" s="187" t="s">
        <v>2671</v>
      </c>
      <c r="D1253" s="187" t="s">
        <v>160</v>
      </c>
      <c r="E1253" s="188" t="s">
        <v>6011</v>
      </c>
      <c r="F1253" s="189" t="s">
        <v>6012</v>
      </c>
      <c r="G1253" s="190" t="s">
        <v>309</v>
      </c>
      <c r="H1253" s="191">
        <v>4</v>
      </c>
      <c r="I1253" s="192"/>
      <c r="J1253" s="191">
        <f t="shared" si="140"/>
        <v>0</v>
      </c>
      <c r="K1253" s="189" t="s">
        <v>1</v>
      </c>
      <c r="L1253" s="40"/>
      <c r="M1253" s="193" t="s">
        <v>1</v>
      </c>
      <c r="N1253" s="194" t="s">
        <v>41</v>
      </c>
      <c r="O1253" s="72"/>
      <c r="P1253" s="195">
        <f t="shared" si="141"/>
        <v>0</v>
      </c>
      <c r="Q1253" s="195">
        <v>0</v>
      </c>
      <c r="R1253" s="195">
        <f t="shared" si="142"/>
        <v>0</v>
      </c>
      <c r="S1253" s="195">
        <v>0</v>
      </c>
      <c r="T1253" s="196">
        <f t="shared" si="143"/>
        <v>0</v>
      </c>
      <c r="U1253" s="35"/>
      <c r="V1253" s="35"/>
      <c r="W1253" s="35"/>
      <c r="X1253" s="35"/>
      <c r="Y1253" s="35"/>
      <c r="Z1253" s="35"/>
      <c r="AA1253" s="35"/>
      <c r="AB1253" s="35"/>
      <c r="AC1253" s="35"/>
      <c r="AD1253" s="35"/>
      <c r="AE1253" s="35"/>
      <c r="AR1253" s="197" t="s">
        <v>283</v>
      </c>
      <c r="AT1253" s="197" t="s">
        <v>160</v>
      </c>
      <c r="AU1253" s="197" t="s">
        <v>85</v>
      </c>
      <c r="AY1253" s="18" t="s">
        <v>158</v>
      </c>
      <c r="BE1253" s="198">
        <f t="shared" si="144"/>
        <v>0</v>
      </c>
      <c r="BF1253" s="198">
        <f t="shared" si="145"/>
        <v>0</v>
      </c>
      <c r="BG1253" s="198">
        <f t="shared" si="146"/>
        <v>0</v>
      </c>
      <c r="BH1253" s="198">
        <f t="shared" si="147"/>
        <v>0</v>
      </c>
      <c r="BI1253" s="198">
        <f t="shared" si="148"/>
        <v>0</v>
      </c>
      <c r="BJ1253" s="18" t="s">
        <v>8</v>
      </c>
      <c r="BK1253" s="198">
        <f t="shared" si="149"/>
        <v>0</v>
      </c>
      <c r="BL1253" s="18" t="s">
        <v>283</v>
      </c>
      <c r="BM1253" s="197" t="s">
        <v>7662</v>
      </c>
    </row>
    <row r="1254" spans="1:65" s="2" customFormat="1" ht="24">
      <c r="A1254" s="35"/>
      <c r="B1254" s="36"/>
      <c r="C1254" s="187" t="s">
        <v>2675</v>
      </c>
      <c r="D1254" s="187" t="s">
        <v>160</v>
      </c>
      <c r="E1254" s="188" t="s">
        <v>3768</v>
      </c>
      <c r="F1254" s="189" t="s">
        <v>3486</v>
      </c>
      <c r="G1254" s="190" t="s">
        <v>309</v>
      </c>
      <c r="H1254" s="191">
        <v>5</v>
      </c>
      <c r="I1254" s="192"/>
      <c r="J1254" s="191">
        <f t="shared" si="140"/>
        <v>0</v>
      </c>
      <c r="K1254" s="189" t="s">
        <v>1</v>
      </c>
      <c r="L1254" s="40"/>
      <c r="M1254" s="193" t="s">
        <v>1</v>
      </c>
      <c r="N1254" s="194" t="s">
        <v>41</v>
      </c>
      <c r="O1254" s="72"/>
      <c r="P1254" s="195">
        <f t="shared" si="141"/>
        <v>0</v>
      </c>
      <c r="Q1254" s="195">
        <v>0</v>
      </c>
      <c r="R1254" s="195">
        <f t="shared" si="142"/>
        <v>0</v>
      </c>
      <c r="S1254" s="195">
        <v>0</v>
      </c>
      <c r="T1254" s="196">
        <f t="shared" si="143"/>
        <v>0</v>
      </c>
      <c r="U1254" s="35"/>
      <c r="V1254" s="35"/>
      <c r="W1254" s="35"/>
      <c r="X1254" s="35"/>
      <c r="Y1254" s="35"/>
      <c r="Z1254" s="35"/>
      <c r="AA1254" s="35"/>
      <c r="AB1254" s="35"/>
      <c r="AC1254" s="35"/>
      <c r="AD1254" s="35"/>
      <c r="AE1254" s="35"/>
      <c r="AR1254" s="197" t="s">
        <v>283</v>
      </c>
      <c r="AT1254" s="197" t="s">
        <v>160</v>
      </c>
      <c r="AU1254" s="197" t="s">
        <v>85</v>
      </c>
      <c r="AY1254" s="18" t="s">
        <v>158</v>
      </c>
      <c r="BE1254" s="198">
        <f t="shared" si="144"/>
        <v>0</v>
      </c>
      <c r="BF1254" s="198">
        <f t="shared" si="145"/>
        <v>0</v>
      </c>
      <c r="BG1254" s="198">
        <f t="shared" si="146"/>
        <v>0</v>
      </c>
      <c r="BH1254" s="198">
        <f t="shared" si="147"/>
        <v>0</v>
      </c>
      <c r="BI1254" s="198">
        <f t="shared" si="148"/>
        <v>0</v>
      </c>
      <c r="BJ1254" s="18" t="s">
        <v>8</v>
      </c>
      <c r="BK1254" s="198">
        <f t="shared" si="149"/>
        <v>0</v>
      </c>
      <c r="BL1254" s="18" t="s">
        <v>283</v>
      </c>
      <c r="BM1254" s="197" t="s">
        <v>7663</v>
      </c>
    </row>
    <row r="1255" spans="1:65" s="2" customFormat="1" ht="24">
      <c r="A1255" s="35"/>
      <c r="B1255" s="36"/>
      <c r="C1255" s="187" t="s">
        <v>2677</v>
      </c>
      <c r="D1255" s="187" t="s">
        <v>160</v>
      </c>
      <c r="E1255" s="188" t="s">
        <v>3489</v>
      </c>
      <c r="F1255" s="189" t="s">
        <v>3490</v>
      </c>
      <c r="G1255" s="190" t="s">
        <v>309</v>
      </c>
      <c r="H1255" s="191">
        <v>5</v>
      </c>
      <c r="I1255" s="192"/>
      <c r="J1255" s="191">
        <f t="shared" si="140"/>
        <v>0</v>
      </c>
      <c r="K1255" s="189" t="s">
        <v>1</v>
      </c>
      <c r="L1255" s="40"/>
      <c r="M1255" s="193" t="s">
        <v>1</v>
      </c>
      <c r="N1255" s="194" t="s">
        <v>41</v>
      </c>
      <c r="O1255" s="72"/>
      <c r="P1255" s="195">
        <f t="shared" si="141"/>
        <v>0</v>
      </c>
      <c r="Q1255" s="195">
        <v>0</v>
      </c>
      <c r="R1255" s="195">
        <f t="shared" si="142"/>
        <v>0</v>
      </c>
      <c r="S1255" s="195">
        <v>0</v>
      </c>
      <c r="T1255" s="196">
        <f t="shared" si="143"/>
        <v>0</v>
      </c>
      <c r="U1255" s="35"/>
      <c r="V1255" s="35"/>
      <c r="W1255" s="35"/>
      <c r="X1255" s="35"/>
      <c r="Y1255" s="35"/>
      <c r="Z1255" s="35"/>
      <c r="AA1255" s="35"/>
      <c r="AB1255" s="35"/>
      <c r="AC1255" s="35"/>
      <c r="AD1255" s="35"/>
      <c r="AE1255" s="35"/>
      <c r="AR1255" s="197" t="s">
        <v>283</v>
      </c>
      <c r="AT1255" s="197" t="s">
        <v>160</v>
      </c>
      <c r="AU1255" s="197" t="s">
        <v>85</v>
      </c>
      <c r="AY1255" s="18" t="s">
        <v>158</v>
      </c>
      <c r="BE1255" s="198">
        <f t="shared" si="144"/>
        <v>0</v>
      </c>
      <c r="BF1255" s="198">
        <f t="shared" si="145"/>
        <v>0</v>
      </c>
      <c r="BG1255" s="198">
        <f t="shared" si="146"/>
        <v>0</v>
      </c>
      <c r="BH1255" s="198">
        <f t="shared" si="147"/>
        <v>0</v>
      </c>
      <c r="BI1255" s="198">
        <f t="shared" si="148"/>
        <v>0</v>
      </c>
      <c r="BJ1255" s="18" t="s">
        <v>8</v>
      </c>
      <c r="BK1255" s="198">
        <f t="shared" si="149"/>
        <v>0</v>
      </c>
      <c r="BL1255" s="18" t="s">
        <v>283</v>
      </c>
      <c r="BM1255" s="197" t="s">
        <v>7664</v>
      </c>
    </row>
    <row r="1256" spans="1:65" s="2" customFormat="1" ht="24">
      <c r="A1256" s="35"/>
      <c r="B1256" s="36"/>
      <c r="C1256" s="187" t="s">
        <v>2681</v>
      </c>
      <c r="D1256" s="187" t="s">
        <v>160</v>
      </c>
      <c r="E1256" s="188" t="s">
        <v>3699</v>
      </c>
      <c r="F1256" s="189" t="s">
        <v>3604</v>
      </c>
      <c r="G1256" s="190" t="s">
        <v>309</v>
      </c>
      <c r="H1256" s="191">
        <v>5</v>
      </c>
      <c r="I1256" s="192"/>
      <c r="J1256" s="191">
        <f t="shared" si="140"/>
        <v>0</v>
      </c>
      <c r="K1256" s="189" t="s">
        <v>1</v>
      </c>
      <c r="L1256" s="40"/>
      <c r="M1256" s="193" t="s">
        <v>1</v>
      </c>
      <c r="N1256" s="194" t="s">
        <v>41</v>
      </c>
      <c r="O1256" s="72"/>
      <c r="P1256" s="195">
        <f t="shared" si="141"/>
        <v>0</v>
      </c>
      <c r="Q1256" s="195">
        <v>0</v>
      </c>
      <c r="R1256" s="195">
        <f t="shared" si="142"/>
        <v>0</v>
      </c>
      <c r="S1256" s="195">
        <v>0</v>
      </c>
      <c r="T1256" s="196">
        <f t="shared" si="143"/>
        <v>0</v>
      </c>
      <c r="U1256" s="35"/>
      <c r="V1256" s="35"/>
      <c r="W1256" s="35"/>
      <c r="X1256" s="35"/>
      <c r="Y1256" s="35"/>
      <c r="Z1256" s="35"/>
      <c r="AA1256" s="35"/>
      <c r="AB1256" s="35"/>
      <c r="AC1256" s="35"/>
      <c r="AD1256" s="35"/>
      <c r="AE1256" s="35"/>
      <c r="AR1256" s="197" t="s">
        <v>283</v>
      </c>
      <c r="AT1256" s="197" t="s">
        <v>160</v>
      </c>
      <c r="AU1256" s="197" t="s">
        <v>85</v>
      </c>
      <c r="AY1256" s="18" t="s">
        <v>158</v>
      </c>
      <c r="BE1256" s="198">
        <f t="shared" si="144"/>
        <v>0</v>
      </c>
      <c r="BF1256" s="198">
        <f t="shared" si="145"/>
        <v>0</v>
      </c>
      <c r="BG1256" s="198">
        <f t="shared" si="146"/>
        <v>0</v>
      </c>
      <c r="BH1256" s="198">
        <f t="shared" si="147"/>
        <v>0</v>
      </c>
      <c r="BI1256" s="198">
        <f t="shared" si="148"/>
        <v>0</v>
      </c>
      <c r="BJ1256" s="18" t="s">
        <v>8</v>
      </c>
      <c r="BK1256" s="198">
        <f t="shared" si="149"/>
        <v>0</v>
      </c>
      <c r="BL1256" s="18" t="s">
        <v>283</v>
      </c>
      <c r="BM1256" s="197" t="s">
        <v>7665</v>
      </c>
    </row>
    <row r="1257" spans="1:65" s="2" customFormat="1" ht="24">
      <c r="A1257" s="35"/>
      <c r="B1257" s="36"/>
      <c r="C1257" s="187" t="s">
        <v>2685</v>
      </c>
      <c r="D1257" s="187" t="s">
        <v>160</v>
      </c>
      <c r="E1257" s="188" t="s">
        <v>3497</v>
      </c>
      <c r="F1257" s="189" t="s">
        <v>3498</v>
      </c>
      <c r="G1257" s="190" t="s">
        <v>309</v>
      </c>
      <c r="H1257" s="191">
        <v>4</v>
      </c>
      <c r="I1257" s="192"/>
      <c r="J1257" s="191">
        <f t="shared" si="140"/>
        <v>0</v>
      </c>
      <c r="K1257" s="189" t="s">
        <v>1</v>
      </c>
      <c r="L1257" s="40"/>
      <c r="M1257" s="193" t="s">
        <v>1</v>
      </c>
      <c r="N1257" s="194" t="s">
        <v>41</v>
      </c>
      <c r="O1257" s="72"/>
      <c r="P1257" s="195">
        <f t="shared" si="141"/>
        <v>0</v>
      </c>
      <c r="Q1257" s="195">
        <v>0</v>
      </c>
      <c r="R1257" s="195">
        <f t="shared" si="142"/>
        <v>0</v>
      </c>
      <c r="S1257" s="195">
        <v>0</v>
      </c>
      <c r="T1257" s="196">
        <f t="shared" si="143"/>
        <v>0</v>
      </c>
      <c r="U1257" s="35"/>
      <c r="V1257" s="35"/>
      <c r="W1257" s="35"/>
      <c r="X1257" s="35"/>
      <c r="Y1257" s="35"/>
      <c r="Z1257" s="35"/>
      <c r="AA1257" s="35"/>
      <c r="AB1257" s="35"/>
      <c r="AC1257" s="35"/>
      <c r="AD1257" s="35"/>
      <c r="AE1257" s="35"/>
      <c r="AR1257" s="197" t="s">
        <v>283</v>
      </c>
      <c r="AT1257" s="197" t="s">
        <v>160</v>
      </c>
      <c r="AU1257" s="197" t="s">
        <v>85</v>
      </c>
      <c r="AY1257" s="18" t="s">
        <v>158</v>
      </c>
      <c r="BE1257" s="198">
        <f t="shared" si="144"/>
        <v>0</v>
      </c>
      <c r="BF1257" s="198">
        <f t="shared" si="145"/>
        <v>0</v>
      </c>
      <c r="BG1257" s="198">
        <f t="shared" si="146"/>
        <v>0</v>
      </c>
      <c r="BH1257" s="198">
        <f t="shared" si="147"/>
        <v>0</v>
      </c>
      <c r="BI1257" s="198">
        <f t="shared" si="148"/>
        <v>0</v>
      </c>
      <c r="BJ1257" s="18" t="s">
        <v>8</v>
      </c>
      <c r="BK1257" s="198">
        <f t="shared" si="149"/>
        <v>0</v>
      </c>
      <c r="BL1257" s="18" t="s">
        <v>283</v>
      </c>
      <c r="BM1257" s="197" t="s">
        <v>7666</v>
      </c>
    </row>
    <row r="1258" spans="1:65" s="2" customFormat="1" ht="24">
      <c r="A1258" s="35"/>
      <c r="B1258" s="36"/>
      <c r="C1258" s="187" t="s">
        <v>2689</v>
      </c>
      <c r="D1258" s="187" t="s">
        <v>160</v>
      </c>
      <c r="E1258" s="188" t="s">
        <v>3610</v>
      </c>
      <c r="F1258" s="189" t="s">
        <v>3502</v>
      </c>
      <c r="G1258" s="190" t="s">
        <v>309</v>
      </c>
      <c r="H1258" s="191">
        <v>16</v>
      </c>
      <c r="I1258" s="192"/>
      <c r="J1258" s="191">
        <f t="shared" si="140"/>
        <v>0</v>
      </c>
      <c r="K1258" s="189" t="s">
        <v>1</v>
      </c>
      <c r="L1258" s="40"/>
      <c r="M1258" s="193" t="s">
        <v>1</v>
      </c>
      <c r="N1258" s="194" t="s">
        <v>41</v>
      </c>
      <c r="O1258" s="72"/>
      <c r="P1258" s="195">
        <f t="shared" si="141"/>
        <v>0</v>
      </c>
      <c r="Q1258" s="195">
        <v>0</v>
      </c>
      <c r="R1258" s="195">
        <f t="shared" si="142"/>
        <v>0</v>
      </c>
      <c r="S1258" s="195">
        <v>0</v>
      </c>
      <c r="T1258" s="196">
        <f t="shared" si="143"/>
        <v>0</v>
      </c>
      <c r="U1258" s="35"/>
      <c r="V1258" s="35"/>
      <c r="W1258" s="35"/>
      <c r="X1258" s="35"/>
      <c r="Y1258" s="35"/>
      <c r="Z1258" s="35"/>
      <c r="AA1258" s="35"/>
      <c r="AB1258" s="35"/>
      <c r="AC1258" s="35"/>
      <c r="AD1258" s="35"/>
      <c r="AE1258" s="35"/>
      <c r="AR1258" s="197" t="s">
        <v>283</v>
      </c>
      <c r="AT1258" s="197" t="s">
        <v>160</v>
      </c>
      <c r="AU1258" s="197" t="s">
        <v>85</v>
      </c>
      <c r="AY1258" s="18" t="s">
        <v>158</v>
      </c>
      <c r="BE1258" s="198">
        <f t="shared" si="144"/>
        <v>0</v>
      </c>
      <c r="BF1258" s="198">
        <f t="shared" si="145"/>
        <v>0</v>
      </c>
      <c r="BG1258" s="198">
        <f t="shared" si="146"/>
        <v>0</v>
      </c>
      <c r="BH1258" s="198">
        <f t="shared" si="147"/>
        <v>0</v>
      </c>
      <c r="BI1258" s="198">
        <f t="shared" si="148"/>
        <v>0</v>
      </c>
      <c r="BJ1258" s="18" t="s">
        <v>8</v>
      </c>
      <c r="BK1258" s="198">
        <f t="shared" si="149"/>
        <v>0</v>
      </c>
      <c r="BL1258" s="18" t="s">
        <v>283</v>
      </c>
      <c r="BM1258" s="197" t="s">
        <v>7667</v>
      </c>
    </row>
    <row r="1259" spans="1:65" s="2" customFormat="1" ht="24">
      <c r="A1259" s="35"/>
      <c r="B1259" s="36"/>
      <c r="C1259" s="187" t="s">
        <v>2693</v>
      </c>
      <c r="D1259" s="187" t="s">
        <v>160</v>
      </c>
      <c r="E1259" s="188" t="s">
        <v>6017</v>
      </c>
      <c r="F1259" s="189" t="s">
        <v>3506</v>
      </c>
      <c r="G1259" s="190" t="s">
        <v>309</v>
      </c>
      <c r="H1259" s="191">
        <v>1</v>
      </c>
      <c r="I1259" s="192"/>
      <c r="J1259" s="191">
        <f t="shared" si="140"/>
        <v>0</v>
      </c>
      <c r="K1259" s="189" t="s">
        <v>1</v>
      </c>
      <c r="L1259" s="40"/>
      <c r="M1259" s="193" t="s">
        <v>1</v>
      </c>
      <c r="N1259" s="194" t="s">
        <v>41</v>
      </c>
      <c r="O1259" s="72"/>
      <c r="P1259" s="195">
        <f t="shared" si="141"/>
        <v>0</v>
      </c>
      <c r="Q1259" s="195">
        <v>0</v>
      </c>
      <c r="R1259" s="195">
        <f t="shared" si="142"/>
        <v>0</v>
      </c>
      <c r="S1259" s="195">
        <v>0</v>
      </c>
      <c r="T1259" s="196">
        <f t="shared" si="143"/>
        <v>0</v>
      </c>
      <c r="U1259" s="35"/>
      <c r="V1259" s="35"/>
      <c r="W1259" s="35"/>
      <c r="X1259" s="35"/>
      <c r="Y1259" s="35"/>
      <c r="Z1259" s="35"/>
      <c r="AA1259" s="35"/>
      <c r="AB1259" s="35"/>
      <c r="AC1259" s="35"/>
      <c r="AD1259" s="35"/>
      <c r="AE1259" s="35"/>
      <c r="AR1259" s="197" t="s">
        <v>283</v>
      </c>
      <c r="AT1259" s="197" t="s">
        <v>160</v>
      </c>
      <c r="AU1259" s="197" t="s">
        <v>85</v>
      </c>
      <c r="AY1259" s="18" t="s">
        <v>158</v>
      </c>
      <c r="BE1259" s="198">
        <f t="shared" si="144"/>
        <v>0</v>
      </c>
      <c r="BF1259" s="198">
        <f t="shared" si="145"/>
        <v>0</v>
      </c>
      <c r="BG1259" s="198">
        <f t="shared" si="146"/>
        <v>0</v>
      </c>
      <c r="BH1259" s="198">
        <f t="shared" si="147"/>
        <v>0</v>
      </c>
      <c r="BI1259" s="198">
        <f t="shared" si="148"/>
        <v>0</v>
      </c>
      <c r="BJ1259" s="18" t="s">
        <v>8</v>
      </c>
      <c r="BK1259" s="198">
        <f t="shared" si="149"/>
        <v>0</v>
      </c>
      <c r="BL1259" s="18" t="s">
        <v>283</v>
      </c>
      <c r="BM1259" s="197" t="s">
        <v>7668</v>
      </c>
    </row>
    <row r="1260" spans="1:65" s="2" customFormat="1" ht="16.5" customHeight="1">
      <c r="A1260" s="35"/>
      <c r="B1260" s="36"/>
      <c r="C1260" s="187" t="s">
        <v>2697</v>
      </c>
      <c r="D1260" s="187" t="s">
        <v>160</v>
      </c>
      <c r="E1260" s="188" t="s">
        <v>3122</v>
      </c>
      <c r="F1260" s="189" t="s">
        <v>1738</v>
      </c>
      <c r="G1260" s="190" t="s">
        <v>1739</v>
      </c>
      <c r="H1260" s="191">
        <v>25</v>
      </c>
      <c r="I1260" s="192"/>
      <c r="J1260" s="191">
        <f t="shared" si="140"/>
        <v>0</v>
      </c>
      <c r="K1260" s="189" t="s">
        <v>1</v>
      </c>
      <c r="L1260" s="40"/>
      <c r="M1260" s="193" t="s">
        <v>1</v>
      </c>
      <c r="N1260" s="194" t="s">
        <v>41</v>
      </c>
      <c r="O1260" s="72"/>
      <c r="P1260" s="195">
        <f t="shared" si="141"/>
        <v>0</v>
      </c>
      <c r="Q1260" s="195">
        <v>0</v>
      </c>
      <c r="R1260" s="195">
        <f t="shared" si="142"/>
        <v>0</v>
      </c>
      <c r="S1260" s="195">
        <v>0</v>
      </c>
      <c r="T1260" s="196">
        <f t="shared" si="143"/>
        <v>0</v>
      </c>
      <c r="U1260" s="35"/>
      <c r="V1260" s="35"/>
      <c r="W1260" s="35"/>
      <c r="X1260" s="35"/>
      <c r="Y1260" s="35"/>
      <c r="Z1260" s="35"/>
      <c r="AA1260" s="35"/>
      <c r="AB1260" s="35"/>
      <c r="AC1260" s="35"/>
      <c r="AD1260" s="35"/>
      <c r="AE1260" s="35"/>
      <c r="AR1260" s="197" t="s">
        <v>283</v>
      </c>
      <c r="AT1260" s="197" t="s">
        <v>160</v>
      </c>
      <c r="AU1260" s="197" t="s">
        <v>85</v>
      </c>
      <c r="AY1260" s="18" t="s">
        <v>158</v>
      </c>
      <c r="BE1260" s="198">
        <f t="shared" si="144"/>
        <v>0</v>
      </c>
      <c r="BF1260" s="198">
        <f t="shared" si="145"/>
        <v>0</v>
      </c>
      <c r="BG1260" s="198">
        <f t="shared" si="146"/>
        <v>0</v>
      </c>
      <c r="BH1260" s="198">
        <f t="shared" si="147"/>
        <v>0</v>
      </c>
      <c r="BI1260" s="198">
        <f t="shared" si="148"/>
        <v>0</v>
      </c>
      <c r="BJ1260" s="18" t="s">
        <v>8</v>
      </c>
      <c r="BK1260" s="198">
        <f t="shared" si="149"/>
        <v>0</v>
      </c>
      <c r="BL1260" s="18" t="s">
        <v>283</v>
      </c>
      <c r="BM1260" s="197" t="s">
        <v>7669</v>
      </c>
    </row>
    <row r="1261" spans="1:65" s="2" customFormat="1" ht="24">
      <c r="A1261" s="35"/>
      <c r="B1261" s="36"/>
      <c r="C1261" s="187" t="s">
        <v>2701</v>
      </c>
      <c r="D1261" s="187" t="s">
        <v>160</v>
      </c>
      <c r="E1261" s="188" t="s">
        <v>3125</v>
      </c>
      <c r="F1261" s="189" t="s">
        <v>3126</v>
      </c>
      <c r="G1261" s="190" t="s">
        <v>163</v>
      </c>
      <c r="H1261" s="191">
        <v>6</v>
      </c>
      <c r="I1261" s="192"/>
      <c r="J1261" s="191">
        <f t="shared" si="140"/>
        <v>0</v>
      </c>
      <c r="K1261" s="189" t="s">
        <v>1</v>
      </c>
      <c r="L1261" s="40"/>
      <c r="M1261" s="193" t="s">
        <v>1</v>
      </c>
      <c r="N1261" s="194" t="s">
        <v>41</v>
      </c>
      <c r="O1261" s="72"/>
      <c r="P1261" s="195">
        <f t="shared" si="141"/>
        <v>0</v>
      </c>
      <c r="Q1261" s="195">
        <v>0</v>
      </c>
      <c r="R1261" s="195">
        <f t="shared" si="142"/>
        <v>0</v>
      </c>
      <c r="S1261" s="195">
        <v>0</v>
      </c>
      <c r="T1261" s="196">
        <f t="shared" si="143"/>
        <v>0</v>
      </c>
      <c r="U1261" s="35"/>
      <c r="V1261" s="35"/>
      <c r="W1261" s="35"/>
      <c r="X1261" s="35"/>
      <c r="Y1261" s="35"/>
      <c r="Z1261" s="35"/>
      <c r="AA1261" s="35"/>
      <c r="AB1261" s="35"/>
      <c r="AC1261" s="35"/>
      <c r="AD1261" s="35"/>
      <c r="AE1261" s="35"/>
      <c r="AR1261" s="197" t="s">
        <v>283</v>
      </c>
      <c r="AT1261" s="197" t="s">
        <v>160</v>
      </c>
      <c r="AU1261" s="197" t="s">
        <v>85</v>
      </c>
      <c r="AY1261" s="18" t="s">
        <v>158</v>
      </c>
      <c r="BE1261" s="198">
        <f t="shared" si="144"/>
        <v>0</v>
      </c>
      <c r="BF1261" s="198">
        <f t="shared" si="145"/>
        <v>0</v>
      </c>
      <c r="BG1261" s="198">
        <f t="shared" si="146"/>
        <v>0</v>
      </c>
      <c r="BH1261" s="198">
        <f t="shared" si="147"/>
        <v>0</v>
      </c>
      <c r="BI1261" s="198">
        <f t="shared" si="148"/>
        <v>0</v>
      </c>
      <c r="BJ1261" s="18" t="s">
        <v>8</v>
      </c>
      <c r="BK1261" s="198">
        <f t="shared" si="149"/>
        <v>0</v>
      </c>
      <c r="BL1261" s="18" t="s">
        <v>283</v>
      </c>
      <c r="BM1261" s="197" t="s">
        <v>7670</v>
      </c>
    </row>
    <row r="1262" spans="1:65" s="2" customFormat="1" ht="16.5" customHeight="1">
      <c r="A1262" s="35"/>
      <c r="B1262" s="36"/>
      <c r="C1262" s="187" t="s">
        <v>2705</v>
      </c>
      <c r="D1262" s="187" t="s">
        <v>160</v>
      </c>
      <c r="E1262" s="188" t="s">
        <v>6157</v>
      </c>
      <c r="F1262" s="189" t="s">
        <v>3134</v>
      </c>
      <c r="G1262" s="190" t="s">
        <v>498</v>
      </c>
      <c r="H1262" s="191">
        <v>1</v>
      </c>
      <c r="I1262" s="192"/>
      <c r="J1262" s="191">
        <f t="shared" si="140"/>
        <v>0</v>
      </c>
      <c r="K1262" s="189" t="s">
        <v>1</v>
      </c>
      <c r="L1262" s="40"/>
      <c r="M1262" s="193" t="s">
        <v>1</v>
      </c>
      <c r="N1262" s="194" t="s">
        <v>41</v>
      </c>
      <c r="O1262" s="72"/>
      <c r="P1262" s="195">
        <f t="shared" si="141"/>
        <v>0</v>
      </c>
      <c r="Q1262" s="195">
        <v>0</v>
      </c>
      <c r="R1262" s="195">
        <f t="shared" si="142"/>
        <v>0</v>
      </c>
      <c r="S1262" s="195">
        <v>0</v>
      </c>
      <c r="T1262" s="196">
        <f t="shared" si="143"/>
        <v>0</v>
      </c>
      <c r="U1262" s="35"/>
      <c r="V1262" s="35"/>
      <c r="W1262" s="35"/>
      <c r="X1262" s="35"/>
      <c r="Y1262" s="35"/>
      <c r="Z1262" s="35"/>
      <c r="AA1262" s="35"/>
      <c r="AB1262" s="35"/>
      <c r="AC1262" s="35"/>
      <c r="AD1262" s="35"/>
      <c r="AE1262" s="35"/>
      <c r="AR1262" s="197" t="s">
        <v>283</v>
      </c>
      <c r="AT1262" s="197" t="s">
        <v>160</v>
      </c>
      <c r="AU1262" s="197" t="s">
        <v>85</v>
      </c>
      <c r="AY1262" s="18" t="s">
        <v>158</v>
      </c>
      <c r="BE1262" s="198">
        <f t="shared" si="144"/>
        <v>0</v>
      </c>
      <c r="BF1262" s="198">
        <f t="shared" si="145"/>
        <v>0</v>
      </c>
      <c r="BG1262" s="198">
        <f t="shared" si="146"/>
        <v>0</v>
      </c>
      <c r="BH1262" s="198">
        <f t="shared" si="147"/>
        <v>0</v>
      </c>
      <c r="BI1262" s="198">
        <f t="shared" si="148"/>
        <v>0</v>
      </c>
      <c r="BJ1262" s="18" t="s">
        <v>8</v>
      </c>
      <c r="BK1262" s="198">
        <f t="shared" si="149"/>
        <v>0</v>
      </c>
      <c r="BL1262" s="18" t="s">
        <v>283</v>
      </c>
      <c r="BM1262" s="197" t="s">
        <v>7671</v>
      </c>
    </row>
    <row r="1263" spans="1:65" s="2" customFormat="1" ht="16.5" customHeight="1">
      <c r="A1263" s="35"/>
      <c r="B1263" s="36"/>
      <c r="C1263" s="187" t="s">
        <v>2709</v>
      </c>
      <c r="D1263" s="187" t="s">
        <v>160</v>
      </c>
      <c r="E1263" s="188" t="s">
        <v>6154</v>
      </c>
      <c r="F1263" s="189" t="s">
        <v>6155</v>
      </c>
      <c r="G1263" s="190" t="s">
        <v>1718</v>
      </c>
      <c r="H1263" s="191">
        <v>4</v>
      </c>
      <c r="I1263" s="192"/>
      <c r="J1263" s="191">
        <f t="shared" si="140"/>
        <v>0</v>
      </c>
      <c r="K1263" s="189" t="s">
        <v>1</v>
      </c>
      <c r="L1263" s="40"/>
      <c r="M1263" s="193" t="s">
        <v>1</v>
      </c>
      <c r="N1263" s="194" t="s">
        <v>41</v>
      </c>
      <c r="O1263" s="72"/>
      <c r="P1263" s="195">
        <f t="shared" si="141"/>
        <v>0</v>
      </c>
      <c r="Q1263" s="195">
        <v>0</v>
      </c>
      <c r="R1263" s="195">
        <f t="shared" si="142"/>
        <v>0</v>
      </c>
      <c r="S1263" s="195">
        <v>0</v>
      </c>
      <c r="T1263" s="196">
        <f t="shared" si="143"/>
        <v>0</v>
      </c>
      <c r="U1263" s="35"/>
      <c r="V1263" s="35"/>
      <c r="W1263" s="35"/>
      <c r="X1263" s="35"/>
      <c r="Y1263" s="35"/>
      <c r="Z1263" s="35"/>
      <c r="AA1263" s="35"/>
      <c r="AB1263" s="35"/>
      <c r="AC1263" s="35"/>
      <c r="AD1263" s="35"/>
      <c r="AE1263" s="35"/>
      <c r="AR1263" s="197" t="s">
        <v>283</v>
      </c>
      <c r="AT1263" s="197" t="s">
        <v>160</v>
      </c>
      <c r="AU1263" s="197" t="s">
        <v>85</v>
      </c>
      <c r="AY1263" s="18" t="s">
        <v>158</v>
      </c>
      <c r="BE1263" s="198">
        <f t="shared" si="144"/>
        <v>0</v>
      </c>
      <c r="BF1263" s="198">
        <f t="shared" si="145"/>
        <v>0</v>
      </c>
      <c r="BG1263" s="198">
        <f t="shared" si="146"/>
        <v>0</v>
      </c>
      <c r="BH1263" s="198">
        <f t="shared" si="147"/>
        <v>0</v>
      </c>
      <c r="BI1263" s="198">
        <f t="shared" si="148"/>
        <v>0</v>
      </c>
      <c r="BJ1263" s="18" t="s">
        <v>8</v>
      </c>
      <c r="BK1263" s="198">
        <f t="shared" si="149"/>
        <v>0</v>
      </c>
      <c r="BL1263" s="18" t="s">
        <v>283</v>
      </c>
      <c r="BM1263" s="197" t="s">
        <v>7672</v>
      </c>
    </row>
    <row r="1264" spans="1:65" s="2" customFormat="1" ht="16.5" customHeight="1">
      <c r="A1264" s="35"/>
      <c r="B1264" s="36"/>
      <c r="C1264" s="187" t="s">
        <v>2713</v>
      </c>
      <c r="D1264" s="187" t="s">
        <v>160</v>
      </c>
      <c r="E1264" s="188" t="s">
        <v>4139</v>
      </c>
      <c r="F1264" s="189" t="s">
        <v>1743</v>
      </c>
      <c r="G1264" s="190" t="s">
        <v>498</v>
      </c>
      <c r="H1264" s="191">
        <v>1</v>
      </c>
      <c r="I1264" s="192"/>
      <c r="J1264" s="191">
        <f t="shared" si="140"/>
        <v>0</v>
      </c>
      <c r="K1264" s="189" t="s">
        <v>1</v>
      </c>
      <c r="L1264" s="40"/>
      <c r="M1264" s="193" t="s">
        <v>1</v>
      </c>
      <c r="N1264" s="194" t="s">
        <v>41</v>
      </c>
      <c r="O1264" s="72"/>
      <c r="P1264" s="195">
        <f t="shared" si="141"/>
        <v>0</v>
      </c>
      <c r="Q1264" s="195">
        <v>0</v>
      </c>
      <c r="R1264" s="195">
        <f t="shared" si="142"/>
        <v>0</v>
      </c>
      <c r="S1264" s="195">
        <v>0</v>
      </c>
      <c r="T1264" s="196">
        <f t="shared" si="143"/>
        <v>0</v>
      </c>
      <c r="U1264" s="35"/>
      <c r="V1264" s="35"/>
      <c r="W1264" s="35"/>
      <c r="X1264" s="35"/>
      <c r="Y1264" s="35"/>
      <c r="Z1264" s="35"/>
      <c r="AA1264" s="35"/>
      <c r="AB1264" s="35"/>
      <c r="AC1264" s="35"/>
      <c r="AD1264" s="35"/>
      <c r="AE1264" s="35"/>
      <c r="AR1264" s="197" t="s">
        <v>283</v>
      </c>
      <c r="AT1264" s="197" t="s">
        <v>160</v>
      </c>
      <c r="AU1264" s="197" t="s">
        <v>85</v>
      </c>
      <c r="AY1264" s="18" t="s">
        <v>158</v>
      </c>
      <c r="BE1264" s="198">
        <f t="shared" si="144"/>
        <v>0</v>
      </c>
      <c r="BF1264" s="198">
        <f t="shared" si="145"/>
        <v>0</v>
      </c>
      <c r="BG1264" s="198">
        <f t="shared" si="146"/>
        <v>0</v>
      </c>
      <c r="BH1264" s="198">
        <f t="shared" si="147"/>
        <v>0</v>
      </c>
      <c r="BI1264" s="198">
        <f t="shared" si="148"/>
        <v>0</v>
      </c>
      <c r="BJ1264" s="18" t="s">
        <v>8</v>
      </c>
      <c r="BK1264" s="198">
        <f t="shared" si="149"/>
        <v>0</v>
      </c>
      <c r="BL1264" s="18" t="s">
        <v>283</v>
      </c>
      <c r="BM1264" s="197" t="s">
        <v>7673</v>
      </c>
    </row>
    <row r="1265" spans="1:65" s="2" customFormat="1" ht="16.5" customHeight="1">
      <c r="A1265" s="35"/>
      <c r="B1265" s="36"/>
      <c r="C1265" s="187" t="s">
        <v>2717</v>
      </c>
      <c r="D1265" s="187" t="s">
        <v>160</v>
      </c>
      <c r="E1265" s="188" t="s">
        <v>4142</v>
      </c>
      <c r="F1265" s="189" t="s">
        <v>1752</v>
      </c>
      <c r="G1265" s="190" t="s">
        <v>498</v>
      </c>
      <c r="H1265" s="191">
        <v>1</v>
      </c>
      <c r="I1265" s="192"/>
      <c r="J1265" s="191">
        <f t="shared" si="140"/>
        <v>0</v>
      </c>
      <c r="K1265" s="189" t="s">
        <v>1</v>
      </c>
      <c r="L1265" s="40"/>
      <c r="M1265" s="193" t="s">
        <v>1</v>
      </c>
      <c r="N1265" s="194" t="s">
        <v>41</v>
      </c>
      <c r="O1265" s="72"/>
      <c r="P1265" s="195">
        <f t="shared" si="141"/>
        <v>0</v>
      </c>
      <c r="Q1265" s="195">
        <v>0</v>
      </c>
      <c r="R1265" s="195">
        <f t="shared" si="142"/>
        <v>0</v>
      </c>
      <c r="S1265" s="195">
        <v>0</v>
      </c>
      <c r="T1265" s="196">
        <f t="shared" si="143"/>
        <v>0</v>
      </c>
      <c r="U1265" s="35"/>
      <c r="V1265" s="35"/>
      <c r="W1265" s="35"/>
      <c r="X1265" s="35"/>
      <c r="Y1265" s="35"/>
      <c r="Z1265" s="35"/>
      <c r="AA1265" s="35"/>
      <c r="AB1265" s="35"/>
      <c r="AC1265" s="35"/>
      <c r="AD1265" s="35"/>
      <c r="AE1265" s="35"/>
      <c r="AR1265" s="197" t="s">
        <v>283</v>
      </c>
      <c r="AT1265" s="197" t="s">
        <v>160</v>
      </c>
      <c r="AU1265" s="197" t="s">
        <v>85</v>
      </c>
      <c r="AY1265" s="18" t="s">
        <v>158</v>
      </c>
      <c r="BE1265" s="198">
        <f t="shared" si="144"/>
        <v>0</v>
      </c>
      <c r="BF1265" s="198">
        <f t="shared" si="145"/>
        <v>0</v>
      </c>
      <c r="BG1265" s="198">
        <f t="shared" si="146"/>
        <v>0</v>
      </c>
      <c r="BH1265" s="198">
        <f t="shared" si="147"/>
        <v>0</v>
      </c>
      <c r="BI1265" s="198">
        <f t="shared" si="148"/>
        <v>0</v>
      </c>
      <c r="BJ1265" s="18" t="s">
        <v>8</v>
      </c>
      <c r="BK1265" s="198">
        <f t="shared" si="149"/>
        <v>0</v>
      </c>
      <c r="BL1265" s="18" t="s">
        <v>283</v>
      </c>
      <c r="BM1265" s="197" t="s">
        <v>7674</v>
      </c>
    </row>
    <row r="1266" spans="1:65" s="2" customFormat="1" ht="16.5" customHeight="1">
      <c r="A1266" s="35"/>
      <c r="B1266" s="36"/>
      <c r="C1266" s="187" t="s">
        <v>2721</v>
      </c>
      <c r="D1266" s="187" t="s">
        <v>160</v>
      </c>
      <c r="E1266" s="188" t="s">
        <v>3139</v>
      </c>
      <c r="F1266" s="189" t="s">
        <v>3140</v>
      </c>
      <c r="G1266" s="190" t="s">
        <v>498</v>
      </c>
      <c r="H1266" s="191">
        <v>1</v>
      </c>
      <c r="I1266" s="192"/>
      <c r="J1266" s="191">
        <f t="shared" si="140"/>
        <v>0</v>
      </c>
      <c r="K1266" s="189" t="s">
        <v>1</v>
      </c>
      <c r="L1266" s="40"/>
      <c r="M1266" s="193" t="s">
        <v>1</v>
      </c>
      <c r="N1266" s="194" t="s">
        <v>41</v>
      </c>
      <c r="O1266" s="72"/>
      <c r="P1266" s="195">
        <f t="shared" si="141"/>
        <v>0</v>
      </c>
      <c r="Q1266" s="195">
        <v>0</v>
      </c>
      <c r="R1266" s="195">
        <f t="shared" si="142"/>
        <v>0</v>
      </c>
      <c r="S1266" s="195">
        <v>0</v>
      </c>
      <c r="T1266" s="196">
        <f t="shared" si="143"/>
        <v>0</v>
      </c>
      <c r="U1266" s="35"/>
      <c r="V1266" s="35"/>
      <c r="W1266" s="35"/>
      <c r="X1266" s="35"/>
      <c r="Y1266" s="35"/>
      <c r="Z1266" s="35"/>
      <c r="AA1266" s="35"/>
      <c r="AB1266" s="35"/>
      <c r="AC1266" s="35"/>
      <c r="AD1266" s="35"/>
      <c r="AE1266" s="35"/>
      <c r="AR1266" s="197" t="s">
        <v>283</v>
      </c>
      <c r="AT1266" s="197" t="s">
        <v>160</v>
      </c>
      <c r="AU1266" s="197" t="s">
        <v>85</v>
      </c>
      <c r="AY1266" s="18" t="s">
        <v>158</v>
      </c>
      <c r="BE1266" s="198">
        <f t="shared" si="144"/>
        <v>0</v>
      </c>
      <c r="BF1266" s="198">
        <f t="shared" si="145"/>
        <v>0</v>
      </c>
      <c r="BG1266" s="198">
        <f t="shared" si="146"/>
        <v>0</v>
      </c>
      <c r="BH1266" s="198">
        <f t="shared" si="147"/>
        <v>0</v>
      </c>
      <c r="BI1266" s="198">
        <f t="shared" si="148"/>
        <v>0</v>
      </c>
      <c r="BJ1266" s="18" t="s">
        <v>8</v>
      </c>
      <c r="BK1266" s="198">
        <f t="shared" si="149"/>
        <v>0</v>
      </c>
      <c r="BL1266" s="18" t="s">
        <v>283</v>
      </c>
      <c r="BM1266" s="197" t="s">
        <v>7675</v>
      </c>
    </row>
    <row r="1267" spans="1:65" s="2" customFormat="1" ht="16.5" customHeight="1">
      <c r="A1267" s="35"/>
      <c r="B1267" s="36"/>
      <c r="C1267" s="187" t="s">
        <v>2726</v>
      </c>
      <c r="D1267" s="187" t="s">
        <v>160</v>
      </c>
      <c r="E1267" s="188" t="s">
        <v>3143</v>
      </c>
      <c r="F1267" s="189" t="s">
        <v>1726</v>
      </c>
      <c r="G1267" s="190" t="s">
        <v>1739</v>
      </c>
      <c r="H1267" s="191">
        <v>20</v>
      </c>
      <c r="I1267" s="192"/>
      <c r="J1267" s="191">
        <f t="shared" si="140"/>
        <v>0</v>
      </c>
      <c r="K1267" s="189" t="s">
        <v>1</v>
      </c>
      <c r="L1267" s="40"/>
      <c r="M1267" s="193" t="s">
        <v>1</v>
      </c>
      <c r="N1267" s="194" t="s">
        <v>41</v>
      </c>
      <c r="O1267" s="72"/>
      <c r="P1267" s="195">
        <f t="shared" si="141"/>
        <v>0</v>
      </c>
      <c r="Q1267" s="195">
        <v>0</v>
      </c>
      <c r="R1267" s="195">
        <f t="shared" si="142"/>
        <v>0</v>
      </c>
      <c r="S1267" s="195">
        <v>0</v>
      </c>
      <c r="T1267" s="196">
        <f t="shared" si="143"/>
        <v>0</v>
      </c>
      <c r="U1267" s="35"/>
      <c r="V1267" s="35"/>
      <c r="W1267" s="35"/>
      <c r="X1267" s="35"/>
      <c r="Y1267" s="35"/>
      <c r="Z1267" s="35"/>
      <c r="AA1267" s="35"/>
      <c r="AB1267" s="35"/>
      <c r="AC1267" s="35"/>
      <c r="AD1267" s="35"/>
      <c r="AE1267" s="35"/>
      <c r="AR1267" s="197" t="s">
        <v>283</v>
      </c>
      <c r="AT1267" s="197" t="s">
        <v>160</v>
      </c>
      <c r="AU1267" s="197" t="s">
        <v>85</v>
      </c>
      <c r="AY1267" s="18" t="s">
        <v>158</v>
      </c>
      <c r="BE1267" s="198">
        <f t="shared" si="144"/>
        <v>0</v>
      </c>
      <c r="BF1267" s="198">
        <f t="shared" si="145"/>
        <v>0</v>
      </c>
      <c r="BG1267" s="198">
        <f t="shared" si="146"/>
        <v>0</v>
      </c>
      <c r="BH1267" s="198">
        <f t="shared" si="147"/>
        <v>0</v>
      </c>
      <c r="BI1267" s="198">
        <f t="shared" si="148"/>
        <v>0</v>
      </c>
      <c r="BJ1267" s="18" t="s">
        <v>8</v>
      </c>
      <c r="BK1267" s="198">
        <f t="shared" si="149"/>
        <v>0</v>
      </c>
      <c r="BL1267" s="18" t="s">
        <v>283</v>
      </c>
      <c r="BM1267" s="197" t="s">
        <v>7676</v>
      </c>
    </row>
    <row r="1268" spans="1:65" s="2" customFormat="1" ht="16.5" customHeight="1">
      <c r="A1268" s="35"/>
      <c r="B1268" s="36"/>
      <c r="C1268" s="187" t="s">
        <v>2730</v>
      </c>
      <c r="D1268" s="187" t="s">
        <v>160</v>
      </c>
      <c r="E1268" s="188" t="s">
        <v>3146</v>
      </c>
      <c r="F1268" s="189" t="s">
        <v>1730</v>
      </c>
      <c r="G1268" s="190" t="s">
        <v>498</v>
      </c>
      <c r="H1268" s="191">
        <v>1</v>
      </c>
      <c r="I1268" s="192"/>
      <c r="J1268" s="191">
        <f t="shared" si="140"/>
        <v>0</v>
      </c>
      <c r="K1268" s="189" t="s">
        <v>1</v>
      </c>
      <c r="L1268" s="40"/>
      <c r="M1268" s="193" t="s">
        <v>1</v>
      </c>
      <c r="N1268" s="194" t="s">
        <v>41</v>
      </c>
      <c r="O1268" s="72"/>
      <c r="P1268" s="195">
        <f t="shared" si="141"/>
        <v>0</v>
      </c>
      <c r="Q1268" s="195">
        <v>0</v>
      </c>
      <c r="R1268" s="195">
        <f t="shared" si="142"/>
        <v>0</v>
      </c>
      <c r="S1268" s="195">
        <v>0</v>
      </c>
      <c r="T1268" s="196">
        <f t="shared" si="143"/>
        <v>0</v>
      </c>
      <c r="U1268" s="35"/>
      <c r="V1268" s="35"/>
      <c r="W1268" s="35"/>
      <c r="X1268" s="35"/>
      <c r="Y1268" s="35"/>
      <c r="Z1268" s="35"/>
      <c r="AA1268" s="35"/>
      <c r="AB1268" s="35"/>
      <c r="AC1268" s="35"/>
      <c r="AD1268" s="35"/>
      <c r="AE1268" s="35"/>
      <c r="AR1268" s="197" t="s">
        <v>283</v>
      </c>
      <c r="AT1268" s="197" t="s">
        <v>160</v>
      </c>
      <c r="AU1268" s="197" t="s">
        <v>85</v>
      </c>
      <c r="AY1268" s="18" t="s">
        <v>158</v>
      </c>
      <c r="BE1268" s="198">
        <f t="shared" si="144"/>
        <v>0</v>
      </c>
      <c r="BF1268" s="198">
        <f t="shared" si="145"/>
        <v>0</v>
      </c>
      <c r="BG1268" s="198">
        <f t="shared" si="146"/>
        <v>0</v>
      </c>
      <c r="BH1268" s="198">
        <f t="shared" si="147"/>
        <v>0</v>
      </c>
      <c r="BI1268" s="198">
        <f t="shared" si="148"/>
        <v>0</v>
      </c>
      <c r="BJ1268" s="18" t="s">
        <v>8</v>
      </c>
      <c r="BK1268" s="198">
        <f t="shared" si="149"/>
        <v>0</v>
      </c>
      <c r="BL1268" s="18" t="s">
        <v>283</v>
      </c>
      <c r="BM1268" s="197" t="s">
        <v>7677</v>
      </c>
    </row>
    <row r="1269" spans="1:65" s="2" customFormat="1" ht="16.5" customHeight="1">
      <c r="A1269" s="35"/>
      <c r="B1269" s="36"/>
      <c r="C1269" s="187" t="s">
        <v>2732</v>
      </c>
      <c r="D1269" s="187" t="s">
        <v>160</v>
      </c>
      <c r="E1269" s="188" t="s">
        <v>6164</v>
      </c>
      <c r="F1269" s="189" t="s">
        <v>3149</v>
      </c>
      <c r="G1269" s="190" t="s">
        <v>498</v>
      </c>
      <c r="H1269" s="191">
        <v>1</v>
      </c>
      <c r="I1269" s="192"/>
      <c r="J1269" s="191">
        <f t="shared" si="140"/>
        <v>0</v>
      </c>
      <c r="K1269" s="189" t="s">
        <v>1</v>
      </c>
      <c r="L1269" s="40"/>
      <c r="M1269" s="193" t="s">
        <v>1</v>
      </c>
      <c r="N1269" s="194" t="s">
        <v>41</v>
      </c>
      <c r="O1269" s="72"/>
      <c r="P1269" s="195">
        <f t="shared" si="141"/>
        <v>0</v>
      </c>
      <c r="Q1269" s="195">
        <v>0</v>
      </c>
      <c r="R1269" s="195">
        <f t="shared" si="142"/>
        <v>0</v>
      </c>
      <c r="S1269" s="195">
        <v>0</v>
      </c>
      <c r="T1269" s="196">
        <f t="shared" si="143"/>
        <v>0</v>
      </c>
      <c r="U1269" s="35"/>
      <c r="V1269" s="35"/>
      <c r="W1269" s="35"/>
      <c r="X1269" s="35"/>
      <c r="Y1269" s="35"/>
      <c r="Z1269" s="35"/>
      <c r="AA1269" s="35"/>
      <c r="AB1269" s="35"/>
      <c r="AC1269" s="35"/>
      <c r="AD1269" s="35"/>
      <c r="AE1269" s="35"/>
      <c r="AR1269" s="197" t="s">
        <v>283</v>
      </c>
      <c r="AT1269" s="197" t="s">
        <v>160</v>
      </c>
      <c r="AU1269" s="197" t="s">
        <v>85</v>
      </c>
      <c r="AY1269" s="18" t="s">
        <v>158</v>
      </c>
      <c r="BE1269" s="198">
        <f t="shared" si="144"/>
        <v>0</v>
      </c>
      <c r="BF1269" s="198">
        <f t="shared" si="145"/>
        <v>0</v>
      </c>
      <c r="BG1269" s="198">
        <f t="shared" si="146"/>
        <v>0</v>
      </c>
      <c r="BH1269" s="198">
        <f t="shared" si="147"/>
        <v>0</v>
      </c>
      <c r="BI1269" s="198">
        <f t="shared" si="148"/>
        <v>0</v>
      </c>
      <c r="BJ1269" s="18" t="s">
        <v>8</v>
      </c>
      <c r="BK1269" s="198">
        <f t="shared" si="149"/>
        <v>0</v>
      </c>
      <c r="BL1269" s="18" t="s">
        <v>283</v>
      </c>
      <c r="BM1269" s="197" t="s">
        <v>7678</v>
      </c>
    </row>
    <row r="1270" spans="1:65" s="2" customFormat="1" ht="33" customHeight="1">
      <c r="A1270" s="35"/>
      <c r="B1270" s="36"/>
      <c r="C1270" s="187" t="s">
        <v>2734</v>
      </c>
      <c r="D1270" s="187" t="s">
        <v>160</v>
      </c>
      <c r="E1270" s="188" t="s">
        <v>3307</v>
      </c>
      <c r="F1270" s="189" t="s">
        <v>3308</v>
      </c>
      <c r="G1270" s="190" t="s">
        <v>498</v>
      </c>
      <c r="H1270" s="191">
        <v>2</v>
      </c>
      <c r="I1270" s="192"/>
      <c r="J1270" s="191">
        <f t="shared" si="140"/>
        <v>0</v>
      </c>
      <c r="K1270" s="189" t="s">
        <v>1</v>
      </c>
      <c r="L1270" s="40"/>
      <c r="M1270" s="193" t="s">
        <v>1</v>
      </c>
      <c r="N1270" s="194" t="s">
        <v>41</v>
      </c>
      <c r="O1270" s="72"/>
      <c r="P1270" s="195">
        <f t="shared" si="141"/>
        <v>0</v>
      </c>
      <c r="Q1270" s="195">
        <v>0</v>
      </c>
      <c r="R1270" s="195">
        <f t="shared" si="142"/>
        <v>0</v>
      </c>
      <c r="S1270" s="195">
        <v>0</v>
      </c>
      <c r="T1270" s="196">
        <f t="shared" si="143"/>
        <v>0</v>
      </c>
      <c r="U1270" s="35"/>
      <c r="V1270" s="35"/>
      <c r="W1270" s="35"/>
      <c r="X1270" s="35"/>
      <c r="Y1270" s="35"/>
      <c r="Z1270" s="35"/>
      <c r="AA1270" s="35"/>
      <c r="AB1270" s="35"/>
      <c r="AC1270" s="35"/>
      <c r="AD1270" s="35"/>
      <c r="AE1270" s="35"/>
      <c r="AR1270" s="197" t="s">
        <v>283</v>
      </c>
      <c r="AT1270" s="197" t="s">
        <v>160</v>
      </c>
      <c r="AU1270" s="197" t="s">
        <v>85</v>
      </c>
      <c r="AY1270" s="18" t="s">
        <v>158</v>
      </c>
      <c r="BE1270" s="198">
        <f t="shared" si="144"/>
        <v>0</v>
      </c>
      <c r="BF1270" s="198">
        <f t="shared" si="145"/>
        <v>0</v>
      </c>
      <c r="BG1270" s="198">
        <f t="shared" si="146"/>
        <v>0</v>
      </c>
      <c r="BH1270" s="198">
        <f t="shared" si="147"/>
        <v>0</v>
      </c>
      <c r="BI1270" s="198">
        <f t="shared" si="148"/>
        <v>0</v>
      </c>
      <c r="BJ1270" s="18" t="s">
        <v>8</v>
      </c>
      <c r="BK1270" s="198">
        <f t="shared" si="149"/>
        <v>0</v>
      </c>
      <c r="BL1270" s="18" t="s">
        <v>283</v>
      </c>
      <c r="BM1270" s="197" t="s">
        <v>7679</v>
      </c>
    </row>
    <row r="1271" spans="1:65" s="2" customFormat="1" ht="33" customHeight="1">
      <c r="A1271" s="35"/>
      <c r="B1271" s="36"/>
      <c r="C1271" s="187" t="s">
        <v>2738</v>
      </c>
      <c r="D1271" s="187" t="s">
        <v>160</v>
      </c>
      <c r="E1271" s="188" t="s">
        <v>3311</v>
      </c>
      <c r="F1271" s="189" t="s">
        <v>3312</v>
      </c>
      <c r="G1271" s="190" t="s">
        <v>498</v>
      </c>
      <c r="H1271" s="191">
        <v>2</v>
      </c>
      <c r="I1271" s="192"/>
      <c r="J1271" s="191">
        <f t="shared" si="140"/>
        <v>0</v>
      </c>
      <c r="K1271" s="189" t="s">
        <v>1</v>
      </c>
      <c r="L1271" s="40"/>
      <c r="M1271" s="193" t="s">
        <v>1</v>
      </c>
      <c r="N1271" s="194" t="s">
        <v>41</v>
      </c>
      <c r="O1271" s="72"/>
      <c r="P1271" s="195">
        <f t="shared" si="141"/>
        <v>0</v>
      </c>
      <c r="Q1271" s="195">
        <v>0</v>
      </c>
      <c r="R1271" s="195">
        <f t="shared" si="142"/>
        <v>0</v>
      </c>
      <c r="S1271" s="195">
        <v>0</v>
      </c>
      <c r="T1271" s="196">
        <f t="shared" si="143"/>
        <v>0</v>
      </c>
      <c r="U1271" s="35"/>
      <c r="V1271" s="35"/>
      <c r="W1271" s="35"/>
      <c r="X1271" s="35"/>
      <c r="Y1271" s="35"/>
      <c r="Z1271" s="35"/>
      <c r="AA1271" s="35"/>
      <c r="AB1271" s="35"/>
      <c r="AC1271" s="35"/>
      <c r="AD1271" s="35"/>
      <c r="AE1271" s="35"/>
      <c r="AR1271" s="197" t="s">
        <v>283</v>
      </c>
      <c r="AT1271" s="197" t="s">
        <v>160</v>
      </c>
      <c r="AU1271" s="197" t="s">
        <v>85</v>
      </c>
      <c r="AY1271" s="18" t="s">
        <v>158</v>
      </c>
      <c r="BE1271" s="198">
        <f t="shared" si="144"/>
        <v>0</v>
      </c>
      <c r="BF1271" s="198">
        <f t="shared" si="145"/>
        <v>0</v>
      </c>
      <c r="BG1271" s="198">
        <f t="shared" si="146"/>
        <v>0</v>
      </c>
      <c r="BH1271" s="198">
        <f t="shared" si="147"/>
        <v>0</v>
      </c>
      <c r="BI1271" s="198">
        <f t="shared" si="148"/>
        <v>0</v>
      </c>
      <c r="BJ1271" s="18" t="s">
        <v>8</v>
      </c>
      <c r="BK1271" s="198">
        <f t="shared" si="149"/>
        <v>0</v>
      </c>
      <c r="BL1271" s="18" t="s">
        <v>283</v>
      </c>
      <c r="BM1271" s="197" t="s">
        <v>7680</v>
      </c>
    </row>
    <row r="1272" spans="1:65" s="2" customFormat="1" ht="33" customHeight="1">
      <c r="A1272" s="35"/>
      <c r="B1272" s="36"/>
      <c r="C1272" s="187" t="s">
        <v>2740</v>
      </c>
      <c r="D1272" s="187" t="s">
        <v>160</v>
      </c>
      <c r="E1272" s="188" t="s">
        <v>3315</v>
      </c>
      <c r="F1272" s="189" t="s">
        <v>3316</v>
      </c>
      <c r="G1272" s="190" t="s">
        <v>498</v>
      </c>
      <c r="H1272" s="191">
        <v>1</v>
      </c>
      <c r="I1272" s="192"/>
      <c r="J1272" s="191">
        <f t="shared" ref="J1272:J1303" si="150">ROUND(I1272*H1272,0)</f>
        <v>0</v>
      </c>
      <c r="K1272" s="189" t="s">
        <v>1</v>
      </c>
      <c r="L1272" s="40"/>
      <c r="M1272" s="193" t="s">
        <v>1</v>
      </c>
      <c r="N1272" s="194" t="s">
        <v>41</v>
      </c>
      <c r="O1272" s="72"/>
      <c r="P1272" s="195">
        <f t="shared" ref="P1272:P1303" si="151">O1272*H1272</f>
        <v>0</v>
      </c>
      <c r="Q1272" s="195">
        <v>0</v>
      </c>
      <c r="R1272" s="195">
        <f t="shared" ref="R1272:R1303" si="152">Q1272*H1272</f>
        <v>0</v>
      </c>
      <c r="S1272" s="195">
        <v>0</v>
      </c>
      <c r="T1272" s="196">
        <f t="shared" ref="T1272:T1303" si="153">S1272*H1272</f>
        <v>0</v>
      </c>
      <c r="U1272" s="35"/>
      <c r="V1272" s="35"/>
      <c r="W1272" s="35"/>
      <c r="X1272" s="35"/>
      <c r="Y1272" s="35"/>
      <c r="Z1272" s="35"/>
      <c r="AA1272" s="35"/>
      <c r="AB1272" s="35"/>
      <c r="AC1272" s="35"/>
      <c r="AD1272" s="35"/>
      <c r="AE1272" s="35"/>
      <c r="AR1272" s="197" t="s">
        <v>283</v>
      </c>
      <c r="AT1272" s="197" t="s">
        <v>160</v>
      </c>
      <c r="AU1272" s="197" t="s">
        <v>85</v>
      </c>
      <c r="AY1272" s="18" t="s">
        <v>158</v>
      </c>
      <c r="BE1272" s="198">
        <f t="shared" ref="BE1272:BE1303" si="154">IF(N1272="základní",J1272,0)</f>
        <v>0</v>
      </c>
      <c r="BF1272" s="198">
        <f t="shared" ref="BF1272:BF1303" si="155">IF(N1272="snížená",J1272,0)</f>
        <v>0</v>
      </c>
      <c r="BG1272" s="198">
        <f t="shared" ref="BG1272:BG1303" si="156">IF(N1272="zákl. přenesená",J1272,0)</f>
        <v>0</v>
      </c>
      <c r="BH1272" s="198">
        <f t="shared" ref="BH1272:BH1303" si="157">IF(N1272="sníž. přenesená",J1272,0)</f>
        <v>0</v>
      </c>
      <c r="BI1272" s="198">
        <f t="shared" ref="BI1272:BI1303" si="158">IF(N1272="nulová",J1272,0)</f>
        <v>0</v>
      </c>
      <c r="BJ1272" s="18" t="s">
        <v>8</v>
      </c>
      <c r="BK1272" s="198">
        <f t="shared" ref="BK1272:BK1303" si="159">ROUND(I1272*H1272,0)</f>
        <v>0</v>
      </c>
      <c r="BL1272" s="18" t="s">
        <v>283</v>
      </c>
      <c r="BM1272" s="197" t="s">
        <v>7681</v>
      </c>
    </row>
    <row r="1273" spans="1:65" s="2" customFormat="1" ht="33" customHeight="1">
      <c r="A1273" s="35"/>
      <c r="B1273" s="36"/>
      <c r="C1273" s="187" t="s">
        <v>2742</v>
      </c>
      <c r="D1273" s="187" t="s">
        <v>160</v>
      </c>
      <c r="E1273" s="188" t="s">
        <v>5884</v>
      </c>
      <c r="F1273" s="189" t="s">
        <v>5885</v>
      </c>
      <c r="G1273" s="190" t="s">
        <v>498</v>
      </c>
      <c r="H1273" s="191">
        <v>2</v>
      </c>
      <c r="I1273" s="192"/>
      <c r="J1273" s="191">
        <f t="shared" si="150"/>
        <v>0</v>
      </c>
      <c r="K1273" s="189" t="s">
        <v>1</v>
      </c>
      <c r="L1273" s="40"/>
      <c r="M1273" s="193" t="s">
        <v>1</v>
      </c>
      <c r="N1273" s="194" t="s">
        <v>41</v>
      </c>
      <c r="O1273" s="72"/>
      <c r="P1273" s="195">
        <f t="shared" si="151"/>
        <v>0</v>
      </c>
      <c r="Q1273" s="195">
        <v>0</v>
      </c>
      <c r="R1273" s="195">
        <f t="shared" si="152"/>
        <v>0</v>
      </c>
      <c r="S1273" s="195">
        <v>0</v>
      </c>
      <c r="T1273" s="196">
        <f t="shared" si="153"/>
        <v>0</v>
      </c>
      <c r="U1273" s="35"/>
      <c r="V1273" s="35"/>
      <c r="W1273" s="35"/>
      <c r="X1273" s="35"/>
      <c r="Y1273" s="35"/>
      <c r="Z1273" s="35"/>
      <c r="AA1273" s="35"/>
      <c r="AB1273" s="35"/>
      <c r="AC1273" s="35"/>
      <c r="AD1273" s="35"/>
      <c r="AE1273" s="35"/>
      <c r="AR1273" s="197" t="s">
        <v>283</v>
      </c>
      <c r="AT1273" s="197" t="s">
        <v>160</v>
      </c>
      <c r="AU1273" s="197" t="s">
        <v>85</v>
      </c>
      <c r="AY1273" s="18" t="s">
        <v>158</v>
      </c>
      <c r="BE1273" s="198">
        <f t="shared" si="154"/>
        <v>0</v>
      </c>
      <c r="BF1273" s="198">
        <f t="shared" si="155"/>
        <v>0</v>
      </c>
      <c r="BG1273" s="198">
        <f t="shared" si="156"/>
        <v>0</v>
      </c>
      <c r="BH1273" s="198">
        <f t="shared" si="157"/>
        <v>0</v>
      </c>
      <c r="BI1273" s="198">
        <f t="shared" si="158"/>
        <v>0</v>
      </c>
      <c r="BJ1273" s="18" t="s">
        <v>8</v>
      </c>
      <c r="BK1273" s="198">
        <f t="shared" si="159"/>
        <v>0</v>
      </c>
      <c r="BL1273" s="18" t="s">
        <v>283</v>
      </c>
      <c r="BM1273" s="197" t="s">
        <v>7682</v>
      </c>
    </row>
    <row r="1274" spans="1:65" s="2" customFormat="1" ht="24">
      <c r="A1274" s="35"/>
      <c r="B1274" s="36"/>
      <c r="C1274" s="187" t="s">
        <v>2744</v>
      </c>
      <c r="D1274" s="187" t="s">
        <v>160</v>
      </c>
      <c r="E1274" s="188" t="s">
        <v>7683</v>
      </c>
      <c r="F1274" s="189" t="s">
        <v>7483</v>
      </c>
      <c r="G1274" s="190" t="s">
        <v>498</v>
      </c>
      <c r="H1274" s="191">
        <v>1</v>
      </c>
      <c r="I1274" s="192"/>
      <c r="J1274" s="191">
        <f t="shared" si="150"/>
        <v>0</v>
      </c>
      <c r="K1274" s="189" t="s">
        <v>1</v>
      </c>
      <c r="L1274" s="40"/>
      <c r="M1274" s="193" t="s">
        <v>1</v>
      </c>
      <c r="N1274" s="194" t="s">
        <v>41</v>
      </c>
      <c r="O1274" s="72"/>
      <c r="P1274" s="195">
        <f t="shared" si="151"/>
        <v>0</v>
      </c>
      <c r="Q1274" s="195">
        <v>0</v>
      </c>
      <c r="R1274" s="195">
        <f t="shared" si="152"/>
        <v>0</v>
      </c>
      <c r="S1274" s="195">
        <v>0</v>
      </c>
      <c r="T1274" s="196">
        <f t="shared" si="153"/>
        <v>0</v>
      </c>
      <c r="U1274" s="35"/>
      <c r="V1274" s="35"/>
      <c r="W1274" s="35"/>
      <c r="X1274" s="35"/>
      <c r="Y1274" s="35"/>
      <c r="Z1274" s="35"/>
      <c r="AA1274" s="35"/>
      <c r="AB1274" s="35"/>
      <c r="AC1274" s="35"/>
      <c r="AD1274" s="35"/>
      <c r="AE1274" s="35"/>
      <c r="AR1274" s="197" t="s">
        <v>283</v>
      </c>
      <c r="AT1274" s="197" t="s">
        <v>160</v>
      </c>
      <c r="AU1274" s="197" t="s">
        <v>85</v>
      </c>
      <c r="AY1274" s="18" t="s">
        <v>158</v>
      </c>
      <c r="BE1274" s="198">
        <f t="shared" si="154"/>
        <v>0</v>
      </c>
      <c r="BF1274" s="198">
        <f t="shared" si="155"/>
        <v>0</v>
      </c>
      <c r="BG1274" s="198">
        <f t="shared" si="156"/>
        <v>0</v>
      </c>
      <c r="BH1274" s="198">
        <f t="shared" si="157"/>
        <v>0</v>
      </c>
      <c r="BI1274" s="198">
        <f t="shared" si="158"/>
        <v>0</v>
      </c>
      <c r="BJ1274" s="18" t="s">
        <v>8</v>
      </c>
      <c r="BK1274" s="198">
        <f t="shared" si="159"/>
        <v>0</v>
      </c>
      <c r="BL1274" s="18" t="s">
        <v>283</v>
      </c>
      <c r="BM1274" s="197" t="s">
        <v>7684</v>
      </c>
    </row>
    <row r="1275" spans="1:65" s="2" customFormat="1" ht="24">
      <c r="A1275" s="35"/>
      <c r="B1275" s="36"/>
      <c r="C1275" s="187" t="s">
        <v>2746</v>
      </c>
      <c r="D1275" s="187" t="s">
        <v>160</v>
      </c>
      <c r="E1275" s="188" t="s">
        <v>7685</v>
      </c>
      <c r="F1275" s="189" t="s">
        <v>7486</v>
      </c>
      <c r="G1275" s="190" t="s">
        <v>498</v>
      </c>
      <c r="H1275" s="191">
        <v>2</v>
      </c>
      <c r="I1275" s="192"/>
      <c r="J1275" s="191">
        <f t="shared" si="150"/>
        <v>0</v>
      </c>
      <c r="K1275" s="189" t="s">
        <v>1</v>
      </c>
      <c r="L1275" s="40"/>
      <c r="M1275" s="193" t="s">
        <v>1</v>
      </c>
      <c r="N1275" s="194" t="s">
        <v>41</v>
      </c>
      <c r="O1275" s="72"/>
      <c r="P1275" s="195">
        <f t="shared" si="151"/>
        <v>0</v>
      </c>
      <c r="Q1275" s="195">
        <v>0</v>
      </c>
      <c r="R1275" s="195">
        <f t="shared" si="152"/>
        <v>0</v>
      </c>
      <c r="S1275" s="195">
        <v>0</v>
      </c>
      <c r="T1275" s="196">
        <f t="shared" si="153"/>
        <v>0</v>
      </c>
      <c r="U1275" s="35"/>
      <c r="V1275" s="35"/>
      <c r="W1275" s="35"/>
      <c r="X1275" s="35"/>
      <c r="Y1275" s="35"/>
      <c r="Z1275" s="35"/>
      <c r="AA1275" s="35"/>
      <c r="AB1275" s="35"/>
      <c r="AC1275" s="35"/>
      <c r="AD1275" s="35"/>
      <c r="AE1275" s="35"/>
      <c r="AR1275" s="197" t="s">
        <v>283</v>
      </c>
      <c r="AT1275" s="197" t="s">
        <v>160</v>
      </c>
      <c r="AU1275" s="197" t="s">
        <v>85</v>
      </c>
      <c r="AY1275" s="18" t="s">
        <v>158</v>
      </c>
      <c r="BE1275" s="198">
        <f t="shared" si="154"/>
        <v>0</v>
      </c>
      <c r="BF1275" s="198">
        <f t="shared" si="155"/>
        <v>0</v>
      </c>
      <c r="BG1275" s="198">
        <f t="shared" si="156"/>
        <v>0</v>
      </c>
      <c r="BH1275" s="198">
        <f t="shared" si="157"/>
        <v>0</v>
      </c>
      <c r="BI1275" s="198">
        <f t="shared" si="158"/>
        <v>0</v>
      </c>
      <c r="BJ1275" s="18" t="s">
        <v>8</v>
      </c>
      <c r="BK1275" s="198">
        <f t="shared" si="159"/>
        <v>0</v>
      </c>
      <c r="BL1275" s="18" t="s">
        <v>283</v>
      </c>
      <c r="BM1275" s="197" t="s">
        <v>7686</v>
      </c>
    </row>
    <row r="1276" spans="1:65" s="2" customFormat="1" ht="24">
      <c r="A1276" s="35"/>
      <c r="B1276" s="36"/>
      <c r="C1276" s="187" t="s">
        <v>2748</v>
      </c>
      <c r="D1276" s="187" t="s">
        <v>160</v>
      </c>
      <c r="E1276" s="188" t="s">
        <v>3381</v>
      </c>
      <c r="F1276" s="189" t="s">
        <v>3382</v>
      </c>
      <c r="G1276" s="190" t="s">
        <v>498</v>
      </c>
      <c r="H1276" s="191">
        <v>1</v>
      </c>
      <c r="I1276" s="192"/>
      <c r="J1276" s="191">
        <f t="shared" si="150"/>
        <v>0</v>
      </c>
      <c r="K1276" s="189" t="s">
        <v>1</v>
      </c>
      <c r="L1276" s="40"/>
      <c r="M1276" s="193" t="s">
        <v>1</v>
      </c>
      <c r="N1276" s="194" t="s">
        <v>41</v>
      </c>
      <c r="O1276" s="72"/>
      <c r="P1276" s="195">
        <f t="shared" si="151"/>
        <v>0</v>
      </c>
      <c r="Q1276" s="195">
        <v>0</v>
      </c>
      <c r="R1276" s="195">
        <f t="shared" si="152"/>
        <v>0</v>
      </c>
      <c r="S1276" s="195">
        <v>0</v>
      </c>
      <c r="T1276" s="196">
        <f t="shared" si="153"/>
        <v>0</v>
      </c>
      <c r="U1276" s="35"/>
      <c r="V1276" s="35"/>
      <c r="W1276" s="35"/>
      <c r="X1276" s="35"/>
      <c r="Y1276" s="35"/>
      <c r="Z1276" s="35"/>
      <c r="AA1276" s="35"/>
      <c r="AB1276" s="35"/>
      <c r="AC1276" s="35"/>
      <c r="AD1276" s="35"/>
      <c r="AE1276" s="35"/>
      <c r="AR1276" s="197" t="s">
        <v>283</v>
      </c>
      <c r="AT1276" s="197" t="s">
        <v>160</v>
      </c>
      <c r="AU1276" s="197" t="s">
        <v>85</v>
      </c>
      <c r="AY1276" s="18" t="s">
        <v>158</v>
      </c>
      <c r="BE1276" s="198">
        <f t="shared" si="154"/>
        <v>0</v>
      </c>
      <c r="BF1276" s="198">
        <f t="shared" si="155"/>
        <v>0</v>
      </c>
      <c r="BG1276" s="198">
        <f t="shared" si="156"/>
        <v>0</v>
      </c>
      <c r="BH1276" s="198">
        <f t="shared" si="157"/>
        <v>0</v>
      </c>
      <c r="BI1276" s="198">
        <f t="shared" si="158"/>
        <v>0</v>
      </c>
      <c r="BJ1276" s="18" t="s">
        <v>8</v>
      </c>
      <c r="BK1276" s="198">
        <f t="shared" si="159"/>
        <v>0</v>
      </c>
      <c r="BL1276" s="18" t="s">
        <v>283</v>
      </c>
      <c r="BM1276" s="197" t="s">
        <v>7687</v>
      </c>
    </row>
    <row r="1277" spans="1:65" s="2" customFormat="1" ht="24">
      <c r="A1277" s="35"/>
      <c r="B1277" s="36"/>
      <c r="C1277" s="187" t="s">
        <v>2750</v>
      </c>
      <c r="D1277" s="187" t="s">
        <v>160</v>
      </c>
      <c r="E1277" s="188" t="s">
        <v>3791</v>
      </c>
      <c r="F1277" s="189" t="s">
        <v>3792</v>
      </c>
      <c r="G1277" s="190" t="s">
        <v>498</v>
      </c>
      <c r="H1277" s="191">
        <v>1</v>
      </c>
      <c r="I1277" s="192"/>
      <c r="J1277" s="191">
        <f t="shared" si="150"/>
        <v>0</v>
      </c>
      <c r="K1277" s="189" t="s">
        <v>1</v>
      </c>
      <c r="L1277" s="40"/>
      <c r="M1277" s="193" t="s">
        <v>1</v>
      </c>
      <c r="N1277" s="194" t="s">
        <v>41</v>
      </c>
      <c r="O1277" s="72"/>
      <c r="P1277" s="195">
        <f t="shared" si="151"/>
        <v>0</v>
      </c>
      <c r="Q1277" s="195">
        <v>0</v>
      </c>
      <c r="R1277" s="195">
        <f t="shared" si="152"/>
        <v>0</v>
      </c>
      <c r="S1277" s="195">
        <v>0</v>
      </c>
      <c r="T1277" s="196">
        <f t="shared" si="153"/>
        <v>0</v>
      </c>
      <c r="U1277" s="35"/>
      <c r="V1277" s="35"/>
      <c r="W1277" s="35"/>
      <c r="X1277" s="35"/>
      <c r="Y1277" s="35"/>
      <c r="Z1277" s="35"/>
      <c r="AA1277" s="35"/>
      <c r="AB1277" s="35"/>
      <c r="AC1277" s="35"/>
      <c r="AD1277" s="35"/>
      <c r="AE1277" s="35"/>
      <c r="AR1277" s="197" t="s">
        <v>283</v>
      </c>
      <c r="AT1277" s="197" t="s">
        <v>160</v>
      </c>
      <c r="AU1277" s="197" t="s">
        <v>85</v>
      </c>
      <c r="AY1277" s="18" t="s">
        <v>158</v>
      </c>
      <c r="BE1277" s="198">
        <f t="shared" si="154"/>
        <v>0</v>
      </c>
      <c r="BF1277" s="198">
        <f t="shared" si="155"/>
        <v>0</v>
      </c>
      <c r="BG1277" s="198">
        <f t="shared" si="156"/>
        <v>0</v>
      </c>
      <c r="BH1277" s="198">
        <f t="shared" si="157"/>
        <v>0</v>
      </c>
      <c r="BI1277" s="198">
        <f t="shared" si="158"/>
        <v>0</v>
      </c>
      <c r="BJ1277" s="18" t="s">
        <v>8</v>
      </c>
      <c r="BK1277" s="198">
        <f t="shared" si="159"/>
        <v>0</v>
      </c>
      <c r="BL1277" s="18" t="s">
        <v>283</v>
      </c>
      <c r="BM1277" s="197" t="s">
        <v>7688</v>
      </c>
    </row>
    <row r="1278" spans="1:65" s="2" customFormat="1" ht="24">
      <c r="A1278" s="35"/>
      <c r="B1278" s="36"/>
      <c r="C1278" s="187" t="s">
        <v>2752</v>
      </c>
      <c r="D1278" s="187" t="s">
        <v>160</v>
      </c>
      <c r="E1278" s="188" t="s">
        <v>7689</v>
      </c>
      <c r="F1278" s="189" t="s">
        <v>7491</v>
      </c>
      <c r="G1278" s="190" t="s">
        <v>498</v>
      </c>
      <c r="H1278" s="191">
        <v>1</v>
      </c>
      <c r="I1278" s="192"/>
      <c r="J1278" s="191">
        <f t="shared" si="150"/>
        <v>0</v>
      </c>
      <c r="K1278" s="189" t="s">
        <v>1</v>
      </c>
      <c r="L1278" s="40"/>
      <c r="M1278" s="193" t="s">
        <v>1</v>
      </c>
      <c r="N1278" s="194" t="s">
        <v>41</v>
      </c>
      <c r="O1278" s="72"/>
      <c r="P1278" s="195">
        <f t="shared" si="151"/>
        <v>0</v>
      </c>
      <c r="Q1278" s="195">
        <v>0</v>
      </c>
      <c r="R1278" s="195">
        <f t="shared" si="152"/>
        <v>0</v>
      </c>
      <c r="S1278" s="195">
        <v>0</v>
      </c>
      <c r="T1278" s="196">
        <f t="shared" si="153"/>
        <v>0</v>
      </c>
      <c r="U1278" s="35"/>
      <c r="V1278" s="35"/>
      <c r="W1278" s="35"/>
      <c r="X1278" s="35"/>
      <c r="Y1278" s="35"/>
      <c r="Z1278" s="35"/>
      <c r="AA1278" s="35"/>
      <c r="AB1278" s="35"/>
      <c r="AC1278" s="35"/>
      <c r="AD1278" s="35"/>
      <c r="AE1278" s="35"/>
      <c r="AR1278" s="197" t="s">
        <v>283</v>
      </c>
      <c r="AT1278" s="197" t="s">
        <v>160</v>
      </c>
      <c r="AU1278" s="197" t="s">
        <v>85</v>
      </c>
      <c r="AY1278" s="18" t="s">
        <v>158</v>
      </c>
      <c r="BE1278" s="198">
        <f t="shared" si="154"/>
        <v>0</v>
      </c>
      <c r="BF1278" s="198">
        <f t="shared" si="155"/>
        <v>0</v>
      </c>
      <c r="BG1278" s="198">
        <f t="shared" si="156"/>
        <v>0</v>
      </c>
      <c r="BH1278" s="198">
        <f t="shared" si="157"/>
        <v>0</v>
      </c>
      <c r="BI1278" s="198">
        <f t="shared" si="158"/>
        <v>0</v>
      </c>
      <c r="BJ1278" s="18" t="s">
        <v>8</v>
      </c>
      <c r="BK1278" s="198">
        <f t="shared" si="159"/>
        <v>0</v>
      </c>
      <c r="BL1278" s="18" t="s">
        <v>283</v>
      </c>
      <c r="BM1278" s="197" t="s">
        <v>7690</v>
      </c>
    </row>
    <row r="1279" spans="1:65" s="2" customFormat="1" ht="24">
      <c r="A1279" s="35"/>
      <c r="B1279" s="36"/>
      <c r="C1279" s="187" t="s">
        <v>2754</v>
      </c>
      <c r="D1279" s="187" t="s">
        <v>160</v>
      </c>
      <c r="E1279" s="188" t="s">
        <v>7691</v>
      </c>
      <c r="F1279" s="189" t="s">
        <v>7494</v>
      </c>
      <c r="G1279" s="190" t="s">
        <v>498</v>
      </c>
      <c r="H1279" s="191">
        <v>1</v>
      </c>
      <c r="I1279" s="192"/>
      <c r="J1279" s="191">
        <f t="shared" si="150"/>
        <v>0</v>
      </c>
      <c r="K1279" s="189" t="s">
        <v>1</v>
      </c>
      <c r="L1279" s="40"/>
      <c r="M1279" s="193" t="s">
        <v>1</v>
      </c>
      <c r="N1279" s="194" t="s">
        <v>41</v>
      </c>
      <c r="O1279" s="72"/>
      <c r="P1279" s="195">
        <f t="shared" si="151"/>
        <v>0</v>
      </c>
      <c r="Q1279" s="195">
        <v>0</v>
      </c>
      <c r="R1279" s="195">
        <f t="shared" si="152"/>
        <v>0</v>
      </c>
      <c r="S1279" s="195">
        <v>0</v>
      </c>
      <c r="T1279" s="196">
        <f t="shared" si="153"/>
        <v>0</v>
      </c>
      <c r="U1279" s="35"/>
      <c r="V1279" s="35"/>
      <c r="W1279" s="35"/>
      <c r="X1279" s="35"/>
      <c r="Y1279" s="35"/>
      <c r="Z1279" s="35"/>
      <c r="AA1279" s="35"/>
      <c r="AB1279" s="35"/>
      <c r="AC1279" s="35"/>
      <c r="AD1279" s="35"/>
      <c r="AE1279" s="35"/>
      <c r="AR1279" s="197" t="s">
        <v>283</v>
      </c>
      <c r="AT1279" s="197" t="s">
        <v>160</v>
      </c>
      <c r="AU1279" s="197" t="s">
        <v>85</v>
      </c>
      <c r="AY1279" s="18" t="s">
        <v>158</v>
      </c>
      <c r="BE1279" s="198">
        <f t="shared" si="154"/>
        <v>0</v>
      </c>
      <c r="BF1279" s="198">
        <f t="shared" si="155"/>
        <v>0</v>
      </c>
      <c r="BG1279" s="198">
        <f t="shared" si="156"/>
        <v>0</v>
      </c>
      <c r="BH1279" s="198">
        <f t="shared" si="157"/>
        <v>0</v>
      </c>
      <c r="BI1279" s="198">
        <f t="shared" si="158"/>
        <v>0</v>
      </c>
      <c r="BJ1279" s="18" t="s">
        <v>8</v>
      </c>
      <c r="BK1279" s="198">
        <f t="shared" si="159"/>
        <v>0</v>
      </c>
      <c r="BL1279" s="18" t="s">
        <v>283</v>
      </c>
      <c r="BM1279" s="197" t="s">
        <v>7692</v>
      </c>
    </row>
    <row r="1280" spans="1:65" s="2" customFormat="1" ht="24">
      <c r="A1280" s="35"/>
      <c r="B1280" s="36"/>
      <c r="C1280" s="187" t="s">
        <v>2756</v>
      </c>
      <c r="D1280" s="187" t="s">
        <v>160</v>
      </c>
      <c r="E1280" s="188" t="s">
        <v>3768</v>
      </c>
      <c r="F1280" s="189" t="s">
        <v>3486</v>
      </c>
      <c r="G1280" s="190" t="s">
        <v>309</v>
      </c>
      <c r="H1280" s="191">
        <v>3</v>
      </c>
      <c r="I1280" s="192"/>
      <c r="J1280" s="191">
        <f t="shared" si="150"/>
        <v>0</v>
      </c>
      <c r="K1280" s="189" t="s">
        <v>1</v>
      </c>
      <c r="L1280" s="40"/>
      <c r="M1280" s="193" t="s">
        <v>1</v>
      </c>
      <c r="N1280" s="194" t="s">
        <v>41</v>
      </c>
      <c r="O1280" s="72"/>
      <c r="P1280" s="195">
        <f t="shared" si="151"/>
        <v>0</v>
      </c>
      <c r="Q1280" s="195">
        <v>0</v>
      </c>
      <c r="R1280" s="195">
        <f t="shared" si="152"/>
        <v>0</v>
      </c>
      <c r="S1280" s="195">
        <v>0</v>
      </c>
      <c r="T1280" s="196">
        <f t="shared" si="153"/>
        <v>0</v>
      </c>
      <c r="U1280" s="35"/>
      <c r="V1280" s="35"/>
      <c r="W1280" s="35"/>
      <c r="X1280" s="35"/>
      <c r="Y1280" s="35"/>
      <c r="Z1280" s="35"/>
      <c r="AA1280" s="35"/>
      <c r="AB1280" s="35"/>
      <c r="AC1280" s="35"/>
      <c r="AD1280" s="35"/>
      <c r="AE1280" s="35"/>
      <c r="AR1280" s="197" t="s">
        <v>283</v>
      </c>
      <c r="AT1280" s="197" t="s">
        <v>160</v>
      </c>
      <c r="AU1280" s="197" t="s">
        <v>85</v>
      </c>
      <c r="AY1280" s="18" t="s">
        <v>158</v>
      </c>
      <c r="BE1280" s="198">
        <f t="shared" si="154"/>
        <v>0</v>
      </c>
      <c r="BF1280" s="198">
        <f t="shared" si="155"/>
        <v>0</v>
      </c>
      <c r="BG1280" s="198">
        <f t="shared" si="156"/>
        <v>0</v>
      </c>
      <c r="BH1280" s="198">
        <f t="shared" si="157"/>
        <v>0</v>
      </c>
      <c r="BI1280" s="198">
        <f t="shared" si="158"/>
        <v>0</v>
      </c>
      <c r="BJ1280" s="18" t="s">
        <v>8</v>
      </c>
      <c r="BK1280" s="198">
        <f t="shared" si="159"/>
        <v>0</v>
      </c>
      <c r="BL1280" s="18" t="s">
        <v>283</v>
      </c>
      <c r="BM1280" s="197" t="s">
        <v>7693</v>
      </c>
    </row>
    <row r="1281" spans="1:65" s="2" customFormat="1" ht="24">
      <c r="A1281" s="35"/>
      <c r="B1281" s="36"/>
      <c r="C1281" s="187" t="s">
        <v>2758</v>
      </c>
      <c r="D1281" s="187" t="s">
        <v>160</v>
      </c>
      <c r="E1281" s="188" t="s">
        <v>3802</v>
      </c>
      <c r="F1281" s="189" t="s">
        <v>3494</v>
      </c>
      <c r="G1281" s="190" t="s">
        <v>309</v>
      </c>
      <c r="H1281" s="191">
        <v>9</v>
      </c>
      <c r="I1281" s="192"/>
      <c r="J1281" s="191">
        <f t="shared" si="150"/>
        <v>0</v>
      </c>
      <c r="K1281" s="189" t="s">
        <v>1</v>
      </c>
      <c r="L1281" s="40"/>
      <c r="M1281" s="193" t="s">
        <v>1</v>
      </c>
      <c r="N1281" s="194" t="s">
        <v>41</v>
      </c>
      <c r="O1281" s="72"/>
      <c r="P1281" s="195">
        <f t="shared" si="151"/>
        <v>0</v>
      </c>
      <c r="Q1281" s="195">
        <v>0</v>
      </c>
      <c r="R1281" s="195">
        <f t="shared" si="152"/>
        <v>0</v>
      </c>
      <c r="S1281" s="195">
        <v>0</v>
      </c>
      <c r="T1281" s="196">
        <f t="shared" si="153"/>
        <v>0</v>
      </c>
      <c r="U1281" s="35"/>
      <c r="V1281" s="35"/>
      <c r="W1281" s="35"/>
      <c r="X1281" s="35"/>
      <c r="Y1281" s="35"/>
      <c r="Z1281" s="35"/>
      <c r="AA1281" s="35"/>
      <c r="AB1281" s="35"/>
      <c r="AC1281" s="35"/>
      <c r="AD1281" s="35"/>
      <c r="AE1281" s="35"/>
      <c r="AR1281" s="197" t="s">
        <v>283</v>
      </c>
      <c r="AT1281" s="197" t="s">
        <v>160</v>
      </c>
      <c r="AU1281" s="197" t="s">
        <v>85</v>
      </c>
      <c r="AY1281" s="18" t="s">
        <v>158</v>
      </c>
      <c r="BE1281" s="198">
        <f t="shared" si="154"/>
        <v>0</v>
      </c>
      <c r="BF1281" s="198">
        <f t="shared" si="155"/>
        <v>0</v>
      </c>
      <c r="BG1281" s="198">
        <f t="shared" si="156"/>
        <v>0</v>
      </c>
      <c r="BH1281" s="198">
        <f t="shared" si="157"/>
        <v>0</v>
      </c>
      <c r="BI1281" s="198">
        <f t="shared" si="158"/>
        <v>0</v>
      </c>
      <c r="BJ1281" s="18" t="s">
        <v>8</v>
      </c>
      <c r="BK1281" s="198">
        <f t="shared" si="159"/>
        <v>0</v>
      </c>
      <c r="BL1281" s="18" t="s">
        <v>283</v>
      </c>
      <c r="BM1281" s="197" t="s">
        <v>7694</v>
      </c>
    </row>
    <row r="1282" spans="1:65" s="2" customFormat="1" ht="24">
      <c r="A1282" s="35"/>
      <c r="B1282" s="36"/>
      <c r="C1282" s="187" t="s">
        <v>2760</v>
      </c>
      <c r="D1282" s="187" t="s">
        <v>160</v>
      </c>
      <c r="E1282" s="188" t="s">
        <v>6017</v>
      </c>
      <c r="F1282" s="189" t="s">
        <v>3506</v>
      </c>
      <c r="G1282" s="190" t="s">
        <v>309</v>
      </c>
      <c r="H1282" s="191">
        <v>2</v>
      </c>
      <c r="I1282" s="192"/>
      <c r="J1282" s="191">
        <f t="shared" si="150"/>
        <v>0</v>
      </c>
      <c r="K1282" s="189" t="s">
        <v>1</v>
      </c>
      <c r="L1282" s="40"/>
      <c r="M1282" s="193" t="s">
        <v>1</v>
      </c>
      <c r="N1282" s="194" t="s">
        <v>41</v>
      </c>
      <c r="O1282" s="72"/>
      <c r="P1282" s="195">
        <f t="shared" si="151"/>
        <v>0</v>
      </c>
      <c r="Q1282" s="195">
        <v>0</v>
      </c>
      <c r="R1282" s="195">
        <f t="shared" si="152"/>
        <v>0</v>
      </c>
      <c r="S1282" s="195">
        <v>0</v>
      </c>
      <c r="T1282" s="196">
        <f t="shared" si="153"/>
        <v>0</v>
      </c>
      <c r="U1282" s="35"/>
      <c r="V1282" s="35"/>
      <c r="W1282" s="35"/>
      <c r="X1282" s="35"/>
      <c r="Y1282" s="35"/>
      <c r="Z1282" s="35"/>
      <c r="AA1282" s="35"/>
      <c r="AB1282" s="35"/>
      <c r="AC1282" s="35"/>
      <c r="AD1282" s="35"/>
      <c r="AE1282" s="35"/>
      <c r="AR1282" s="197" t="s">
        <v>283</v>
      </c>
      <c r="AT1282" s="197" t="s">
        <v>160</v>
      </c>
      <c r="AU1282" s="197" t="s">
        <v>85</v>
      </c>
      <c r="AY1282" s="18" t="s">
        <v>158</v>
      </c>
      <c r="BE1282" s="198">
        <f t="shared" si="154"/>
        <v>0</v>
      </c>
      <c r="BF1282" s="198">
        <f t="shared" si="155"/>
        <v>0</v>
      </c>
      <c r="BG1282" s="198">
        <f t="shared" si="156"/>
        <v>0</v>
      </c>
      <c r="BH1282" s="198">
        <f t="shared" si="157"/>
        <v>0</v>
      </c>
      <c r="BI1282" s="198">
        <f t="shared" si="158"/>
        <v>0</v>
      </c>
      <c r="BJ1282" s="18" t="s">
        <v>8</v>
      </c>
      <c r="BK1282" s="198">
        <f t="shared" si="159"/>
        <v>0</v>
      </c>
      <c r="BL1282" s="18" t="s">
        <v>283</v>
      </c>
      <c r="BM1282" s="197" t="s">
        <v>7695</v>
      </c>
    </row>
    <row r="1283" spans="1:65" s="2" customFormat="1" ht="24">
      <c r="A1283" s="35"/>
      <c r="B1283" s="36"/>
      <c r="C1283" s="187" t="s">
        <v>2762</v>
      </c>
      <c r="D1283" s="187" t="s">
        <v>160</v>
      </c>
      <c r="E1283" s="188" t="s">
        <v>6019</v>
      </c>
      <c r="F1283" s="189" t="s">
        <v>3510</v>
      </c>
      <c r="G1283" s="190" t="s">
        <v>309</v>
      </c>
      <c r="H1283" s="191">
        <v>2</v>
      </c>
      <c r="I1283" s="192"/>
      <c r="J1283" s="191">
        <f t="shared" si="150"/>
        <v>0</v>
      </c>
      <c r="K1283" s="189" t="s">
        <v>1</v>
      </c>
      <c r="L1283" s="40"/>
      <c r="M1283" s="193" t="s">
        <v>1</v>
      </c>
      <c r="N1283" s="194" t="s">
        <v>41</v>
      </c>
      <c r="O1283" s="72"/>
      <c r="P1283" s="195">
        <f t="shared" si="151"/>
        <v>0</v>
      </c>
      <c r="Q1283" s="195">
        <v>0</v>
      </c>
      <c r="R1283" s="195">
        <f t="shared" si="152"/>
        <v>0</v>
      </c>
      <c r="S1283" s="195">
        <v>0</v>
      </c>
      <c r="T1283" s="196">
        <f t="shared" si="153"/>
        <v>0</v>
      </c>
      <c r="U1283" s="35"/>
      <c r="V1283" s="35"/>
      <c r="W1283" s="35"/>
      <c r="X1283" s="35"/>
      <c r="Y1283" s="35"/>
      <c r="Z1283" s="35"/>
      <c r="AA1283" s="35"/>
      <c r="AB1283" s="35"/>
      <c r="AC1283" s="35"/>
      <c r="AD1283" s="35"/>
      <c r="AE1283" s="35"/>
      <c r="AR1283" s="197" t="s">
        <v>283</v>
      </c>
      <c r="AT1283" s="197" t="s">
        <v>160</v>
      </c>
      <c r="AU1283" s="197" t="s">
        <v>85</v>
      </c>
      <c r="AY1283" s="18" t="s">
        <v>158</v>
      </c>
      <c r="BE1283" s="198">
        <f t="shared" si="154"/>
        <v>0</v>
      </c>
      <c r="BF1283" s="198">
        <f t="shared" si="155"/>
        <v>0</v>
      </c>
      <c r="BG1283" s="198">
        <f t="shared" si="156"/>
        <v>0</v>
      </c>
      <c r="BH1283" s="198">
        <f t="shared" si="157"/>
        <v>0</v>
      </c>
      <c r="BI1283" s="198">
        <f t="shared" si="158"/>
        <v>0</v>
      </c>
      <c r="BJ1283" s="18" t="s">
        <v>8</v>
      </c>
      <c r="BK1283" s="198">
        <f t="shared" si="159"/>
        <v>0</v>
      </c>
      <c r="BL1283" s="18" t="s">
        <v>283</v>
      </c>
      <c r="BM1283" s="197" t="s">
        <v>7696</v>
      </c>
    </row>
    <row r="1284" spans="1:65" s="2" customFormat="1" ht="24">
      <c r="A1284" s="35"/>
      <c r="B1284" s="36"/>
      <c r="C1284" s="187" t="s">
        <v>2764</v>
      </c>
      <c r="D1284" s="187" t="s">
        <v>160</v>
      </c>
      <c r="E1284" s="188" t="s">
        <v>3381</v>
      </c>
      <c r="F1284" s="189" t="s">
        <v>3382</v>
      </c>
      <c r="G1284" s="190" t="s">
        <v>498</v>
      </c>
      <c r="H1284" s="191">
        <v>1</v>
      </c>
      <c r="I1284" s="192"/>
      <c r="J1284" s="191">
        <f t="shared" si="150"/>
        <v>0</v>
      </c>
      <c r="K1284" s="189" t="s">
        <v>1</v>
      </c>
      <c r="L1284" s="40"/>
      <c r="M1284" s="193" t="s">
        <v>1</v>
      </c>
      <c r="N1284" s="194" t="s">
        <v>41</v>
      </c>
      <c r="O1284" s="72"/>
      <c r="P1284" s="195">
        <f t="shared" si="151"/>
        <v>0</v>
      </c>
      <c r="Q1284" s="195">
        <v>0</v>
      </c>
      <c r="R1284" s="195">
        <f t="shared" si="152"/>
        <v>0</v>
      </c>
      <c r="S1284" s="195">
        <v>0</v>
      </c>
      <c r="T1284" s="196">
        <f t="shared" si="153"/>
        <v>0</v>
      </c>
      <c r="U1284" s="35"/>
      <c r="V1284" s="35"/>
      <c r="W1284" s="35"/>
      <c r="X1284" s="35"/>
      <c r="Y1284" s="35"/>
      <c r="Z1284" s="35"/>
      <c r="AA1284" s="35"/>
      <c r="AB1284" s="35"/>
      <c r="AC1284" s="35"/>
      <c r="AD1284" s="35"/>
      <c r="AE1284" s="35"/>
      <c r="AR1284" s="197" t="s">
        <v>283</v>
      </c>
      <c r="AT1284" s="197" t="s">
        <v>160</v>
      </c>
      <c r="AU1284" s="197" t="s">
        <v>85</v>
      </c>
      <c r="AY1284" s="18" t="s">
        <v>158</v>
      </c>
      <c r="BE1284" s="198">
        <f t="shared" si="154"/>
        <v>0</v>
      </c>
      <c r="BF1284" s="198">
        <f t="shared" si="155"/>
        <v>0</v>
      </c>
      <c r="BG1284" s="198">
        <f t="shared" si="156"/>
        <v>0</v>
      </c>
      <c r="BH1284" s="198">
        <f t="shared" si="157"/>
        <v>0</v>
      </c>
      <c r="BI1284" s="198">
        <f t="shared" si="158"/>
        <v>0</v>
      </c>
      <c r="BJ1284" s="18" t="s">
        <v>8</v>
      </c>
      <c r="BK1284" s="198">
        <f t="shared" si="159"/>
        <v>0</v>
      </c>
      <c r="BL1284" s="18" t="s">
        <v>283</v>
      </c>
      <c r="BM1284" s="197" t="s">
        <v>7697</v>
      </c>
    </row>
    <row r="1285" spans="1:65" s="2" customFormat="1" ht="24">
      <c r="A1285" s="35"/>
      <c r="B1285" s="36"/>
      <c r="C1285" s="187" t="s">
        <v>2766</v>
      </c>
      <c r="D1285" s="187" t="s">
        <v>160</v>
      </c>
      <c r="E1285" s="188" t="s">
        <v>7698</v>
      </c>
      <c r="F1285" s="189" t="s">
        <v>7502</v>
      </c>
      <c r="G1285" s="190" t="s">
        <v>498</v>
      </c>
      <c r="H1285" s="191">
        <v>2</v>
      </c>
      <c r="I1285" s="192"/>
      <c r="J1285" s="191">
        <f t="shared" si="150"/>
        <v>0</v>
      </c>
      <c r="K1285" s="189" t="s">
        <v>1</v>
      </c>
      <c r="L1285" s="40"/>
      <c r="M1285" s="193" t="s">
        <v>1</v>
      </c>
      <c r="N1285" s="194" t="s">
        <v>41</v>
      </c>
      <c r="O1285" s="72"/>
      <c r="P1285" s="195">
        <f t="shared" si="151"/>
        <v>0</v>
      </c>
      <c r="Q1285" s="195">
        <v>0</v>
      </c>
      <c r="R1285" s="195">
        <f t="shared" si="152"/>
        <v>0</v>
      </c>
      <c r="S1285" s="195">
        <v>0</v>
      </c>
      <c r="T1285" s="196">
        <f t="shared" si="153"/>
        <v>0</v>
      </c>
      <c r="U1285" s="35"/>
      <c r="V1285" s="35"/>
      <c r="W1285" s="35"/>
      <c r="X1285" s="35"/>
      <c r="Y1285" s="35"/>
      <c r="Z1285" s="35"/>
      <c r="AA1285" s="35"/>
      <c r="AB1285" s="35"/>
      <c r="AC1285" s="35"/>
      <c r="AD1285" s="35"/>
      <c r="AE1285" s="35"/>
      <c r="AR1285" s="197" t="s">
        <v>283</v>
      </c>
      <c r="AT1285" s="197" t="s">
        <v>160</v>
      </c>
      <c r="AU1285" s="197" t="s">
        <v>85</v>
      </c>
      <c r="AY1285" s="18" t="s">
        <v>158</v>
      </c>
      <c r="BE1285" s="198">
        <f t="shared" si="154"/>
        <v>0</v>
      </c>
      <c r="BF1285" s="198">
        <f t="shared" si="155"/>
        <v>0</v>
      </c>
      <c r="BG1285" s="198">
        <f t="shared" si="156"/>
        <v>0</v>
      </c>
      <c r="BH1285" s="198">
        <f t="shared" si="157"/>
        <v>0</v>
      </c>
      <c r="BI1285" s="198">
        <f t="shared" si="158"/>
        <v>0</v>
      </c>
      <c r="BJ1285" s="18" t="s">
        <v>8</v>
      </c>
      <c r="BK1285" s="198">
        <f t="shared" si="159"/>
        <v>0</v>
      </c>
      <c r="BL1285" s="18" t="s">
        <v>283</v>
      </c>
      <c r="BM1285" s="197" t="s">
        <v>7699</v>
      </c>
    </row>
    <row r="1286" spans="1:65" s="2" customFormat="1" ht="24">
      <c r="A1286" s="35"/>
      <c r="B1286" s="36"/>
      <c r="C1286" s="187" t="s">
        <v>2768</v>
      </c>
      <c r="D1286" s="187" t="s">
        <v>160</v>
      </c>
      <c r="E1286" s="188" t="s">
        <v>6118</v>
      </c>
      <c r="F1286" s="189" t="s">
        <v>6119</v>
      </c>
      <c r="G1286" s="190" t="s">
        <v>498</v>
      </c>
      <c r="H1286" s="191">
        <v>1</v>
      </c>
      <c r="I1286" s="192"/>
      <c r="J1286" s="191">
        <f t="shared" si="150"/>
        <v>0</v>
      </c>
      <c r="K1286" s="189" t="s">
        <v>1</v>
      </c>
      <c r="L1286" s="40"/>
      <c r="M1286" s="193" t="s">
        <v>1</v>
      </c>
      <c r="N1286" s="194" t="s">
        <v>41</v>
      </c>
      <c r="O1286" s="72"/>
      <c r="P1286" s="195">
        <f t="shared" si="151"/>
        <v>0</v>
      </c>
      <c r="Q1286" s="195">
        <v>0</v>
      </c>
      <c r="R1286" s="195">
        <f t="shared" si="152"/>
        <v>0</v>
      </c>
      <c r="S1286" s="195">
        <v>0</v>
      </c>
      <c r="T1286" s="196">
        <f t="shared" si="153"/>
        <v>0</v>
      </c>
      <c r="U1286" s="35"/>
      <c r="V1286" s="35"/>
      <c r="W1286" s="35"/>
      <c r="X1286" s="35"/>
      <c r="Y1286" s="35"/>
      <c r="Z1286" s="35"/>
      <c r="AA1286" s="35"/>
      <c r="AB1286" s="35"/>
      <c r="AC1286" s="35"/>
      <c r="AD1286" s="35"/>
      <c r="AE1286" s="35"/>
      <c r="AR1286" s="197" t="s">
        <v>283</v>
      </c>
      <c r="AT1286" s="197" t="s">
        <v>160</v>
      </c>
      <c r="AU1286" s="197" t="s">
        <v>85</v>
      </c>
      <c r="AY1286" s="18" t="s">
        <v>158</v>
      </c>
      <c r="BE1286" s="198">
        <f t="shared" si="154"/>
        <v>0</v>
      </c>
      <c r="BF1286" s="198">
        <f t="shared" si="155"/>
        <v>0</v>
      </c>
      <c r="BG1286" s="198">
        <f t="shared" si="156"/>
        <v>0</v>
      </c>
      <c r="BH1286" s="198">
        <f t="shared" si="157"/>
        <v>0</v>
      </c>
      <c r="BI1286" s="198">
        <f t="shared" si="158"/>
        <v>0</v>
      </c>
      <c r="BJ1286" s="18" t="s">
        <v>8</v>
      </c>
      <c r="BK1286" s="198">
        <f t="shared" si="159"/>
        <v>0</v>
      </c>
      <c r="BL1286" s="18" t="s">
        <v>283</v>
      </c>
      <c r="BM1286" s="197" t="s">
        <v>7700</v>
      </c>
    </row>
    <row r="1287" spans="1:65" s="2" customFormat="1" ht="24">
      <c r="A1287" s="35"/>
      <c r="B1287" s="36"/>
      <c r="C1287" s="187" t="s">
        <v>2772</v>
      </c>
      <c r="D1287" s="187" t="s">
        <v>160</v>
      </c>
      <c r="E1287" s="188" t="s">
        <v>3791</v>
      </c>
      <c r="F1287" s="189" t="s">
        <v>3792</v>
      </c>
      <c r="G1287" s="190" t="s">
        <v>498</v>
      </c>
      <c r="H1287" s="191">
        <v>2</v>
      </c>
      <c r="I1287" s="192"/>
      <c r="J1287" s="191">
        <f t="shared" si="150"/>
        <v>0</v>
      </c>
      <c r="K1287" s="189" t="s">
        <v>1</v>
      </c>
      <c r="L1287" s="40"/>
      <c r="M1287" s="193" t="s">
        <v>1</v>
      </c>
      <c r="N1287" s="194" t="s">
        <v>41</v>
      </c>
      <c r="O1287" s="72"/>
      <c r="P1287" s="195">
        <f t="shared" si="151"/>
        <v>0</v>
      </c>
      <c r="Q1287" s="195">
        <v>0</v>
      </c>
      <c r="R1287" s="195">
        <f t="shared" si="152"/>
        <v>0</v>
      </c>
      <c r="S1287" s="195">
        <v>0</v>
      </c>
      <c r="T1287" s="196">
        <f t="shared" si="153"/>
        <v>0</v>
      </c>
      <c r="U1287" s="35"/>
      <c r="V1287" s="35"/>
      <c r="W1287" s="35"/>
      <c r="X1287" s="35"/>
      <c r="Y1287" s="35"/>
      <c r="Z1287" s="35"/>
      <c r="AA1287" s="35"/>
      <c r="AB1287" s="35"/>
      <c r="AC1287" s="35"/>
      <c r="AD1287" s="35"/>
      <c r="AE1287" s="35"/>
      <c r="AR1287" s="197" t="s">
        <v>283</v>
      </c>
      <c r="AT1287" s="197" t="s">
        <v>160</v>
      </c>
      <c r="AU1287" s="197" t="s">
        <v>85</v>
      </c>
      <c r="AY1287" s="18" t="s">
        <v>158</v>
      </c>
      <c r="BE1287" s="198">
        <f t="shared" si="154"/>
        <v>0</v>
      </c>
      <c r="BF1287" s="198">
        <f t="shared" si="155"/>
        <v>0</v>
      </c>
      <c r="BG1287" s="198">
        <f t="shared" si="156"/>
        <v>0</v>
      </c>
      <c r="BH1287" s="198">
        <f t="shared" si="157"/>
        <v>0</v>
      </c>
      <c r="BI1287" s="198">
        <f t="shared" si="158"/>
        <v>0</v>
      </c>
      <c r="BJ1287" s="18" t="s">
        <v>8</v>
      </c>
      <c r="BK1287" s="198">
        <f t="shared" si="159"/>
        <v>0</v>
      </c>
      <c r="BL1287" s="18" t="s">
        <v>283</v>
      </c>
      <c r="BM1287" s="197" t="s">
        <v>7701</v>
      </c>
    </row>
    <row r="1288" spans="1:65" s="2" customFormat="1" ht="24">
      <c r="A1288" s="35"/>
      <c r="B1288" s="36"/>
      <c r="C1288" s="187" t="s">
        <v>2776</v>
      </c>
      <c r="D1288" s="187" t="s">
        <v>160</v>
      </c>
      <c r="E1288" s="188" t="s">
        <v>5997</v>
      </c>
      <c r="F1288" s="189" t="s">
        <v>5998</v>
      </c>
      <c r="G1288" s="190" t="s">
        <v>498</v>
      </c>
      <c r="H1288" s="191">
        <v>1</v>
      </c>
      <c r="I1288" s="192"/>
      <c r="J1288" s="191">
        <f t="shared" si="150"/>
        <v>0</v>
      </c>
      <c r="K1288" s="189" t="s">
        <v>1</v>
      </c>
      <c r="L1288" s="40"/>
      <c r="M1288" s="193" t="s">
        <v>1</v>
      </c>
      <c r="N1288" s="194" t="s">
        <v>41</v>
      </c>
      <c r="O1288" s="72"/>
      <c r="P1288" s="195">
        <f t="shared" si="151"/>
        <v>0</v>
      </c>
      <c r="Q1288" s="195">
        <v>0</v>
      </c>
      <c r="R1288" s="195">
        <f t="shared" si="152"/>
        <v>0</v>
      </c>
      <c r="S1288" s="195">
        <v>0</v>
      </c>
      <c r="T1288" s="196">
        <f t="shared" si="153"/>
        <v>0</v>
      </c>
      <c r="U1288" s="35"/>
      <c r="V1288" s="35"/>
      <c r="W1288" s="35"/>
      <c r="X1288" s="35"/>
      <c r="Y1288" s="35"/>
      <c r="Z1288" s="35"/>
      <c r="AA1288" s="35"/>
      <c r="AB1288" s="35"/>
      <c r="AC1288" s="35"/>
      <c r="AD1288" s="35"/>
      <c r="AE1288" s="35"/>
      <c r="AR1288" s="197" t="s">
        <v>283</v>
      </c>
      <c r="AT1288" s="197" t="s">
        <v>160</v>
      </c>
      <c r="AU1288" s="197" t="s">
        <v>85</v>
      </c>
      <c r="AY1288" s="18" t="s">
        <v>158</v>
      </c>
      <c r="BE1288" s="198">
        <f t="shared" si="154"/>
        <v>0</v>
      </c>
      <c r="BF1288" s="198">
        <f t="shared" si="155"/>
        <v>0</v>
      </c>
      <c r="BG1288" s="198">
        <f t="shared" si="156"/>
        <v>0</v>
      </c>
      <c r="BH1288" s="198">
        <f t="shared" si="157"/>
        <v>0</v>
      </c>
      <c r="BI1288" s="198">
        <f t="shared" si="158"/>
        <v>0</v>
      </c>
      <c r="BJ1288" s="18" t="s">
        <v>8</v>
      </c>
      <c r="BK1288" s="198">
        <f t="shared" si="159"/>
        <v>0</v>
      </c>
      <c r="BL1288" s="18" t="s">
        <v>283</v>
      </c>
      <c r="BM1288" s="197" t="s">
        <v>7702</v>
      </c>
    </row>
    <row r="1289" spans="1:65" s="2" customFormat="1" ht="24">
      <c r="A1289" s="35"/>
      <c r="B1289" s="36"/>
      <c r="C1289" s="187" t="s">
        <v>2780</v>
      </c>
      <c r="D1289" s="187" t="s">
        <v>160</v>
      </c>
      <c r="E1289" s="188" t="s">
        <v>7691</v>
      </c>
      <c r="F1289" s="189" t="s">
        <v>7494</v>
      </c>
      <c r="G1289" s="190" t="s">
        <v>498</v>
      </c>
      <c r="H1289" s="191">
        <v>1</v>
      </c>
      <c r="I1289" s="192"/>
      <c r="J1289" s="191">
        <f t="shared" si="150"/>
        <v>0</v>
      </c>
      <c r="K1289" s="189" t="s">
        <v>1</v>
      </c>
      <c r="L1289" s="40"/>
      <c r="M1289" s="193" t="s">
        <v>1</v>
      </c>
      <c r="N1289" s="194" t="s">
        <v>41</v>
      </c>
      <c r="O1289" s="72"/>
      <c r="P1289" s="195">
        <f t="shared" si="151"/>
        <v>0</v>
      </c>
      <c r="Q1289" s="195">
        <v>0</v>
      </c>
      <c r="R1289" s="195">
        <f t="shared" si="152"/>
        <v>0</v>
      </c>
      <c r="S1289" s="195">
        <v>0</v>
      </c>
      <c r="T1289" s="196">
        <f t="shared" si="153"/>
        <v>0</v>
      </c>
      <c r="U1289" s="35"/>
      <c r="V1289" s="35"/>
      <c r="W1289" s="35"/>
      <c r="X1289" s="35"/>
      <c r="Y1289" s="35"/>
      <c r="Z1289" s="35"/>
      <c r="AA1289" s="35"/>
      <c r="AB1289" s="35"/>
      <c r="AC1289" s="35"/>
      <c r="AD1289" s="35"/>
      <c r="AE1289" s="35"/>
      <c r="AR1289" s="197" t="s">
        <v>283</v>
      </c>
      <c r="AT1289" s="197" t="s">
        <v>160</v>
      </c>
      <c r="AU1289" s="197" t="s">
        <v>85</v>
      </c>
      <c r="AY1289" s="18" t="s">
        <v>158</v>
      </c>
      <c r="BE1289" s="198">
        <f t="shared" si="154"/>
        <v>0</v>
      </c>
      <c r="BF1289" s="198">
        <f t="shared" si="155"/>
        <v>0</v>
      </c>
      <c r="BG1289" s="198">
        <f t="shared" si="156"/>
        <v>0</v>
      </c>
      <c r="BH1289" s="198">
        <f t="shared" si="157"/>
        <v>0</v>
      </c>
      <c r="BI1289" s="198">
        <f t="shared" si="158"/>
        <v>0</v>
      </c>
      <c r="BJ1289" s="18" t="s">
        <v>8</v>
      </c>
      <c r="BK1289" s="198">
        <f t="shared" si="159"/>
        <v>0</v>
      </c>
      <c r="BL1289" s="18" t="s">
        <v>283</v>
      </c>
      <c r="BM1289" s="197" t="s">
        <v>7703</v>
      </c>
    </row>
    <row r="1290" spans="1:65" s="2" customFormat="1" ht="21.75" customHeight="1">
      <c r="A1290" s="35"/>
      <c r="B1290" s="36"/>
      <c r="C1290" s="187" t="s">
        <v>2782</v>
      </c>
      <c r="D1290" s="187" t="s">
        <v>160</v>
      </c>
      <c r="E1290" s="188" t="s">
        <v>7704</v>
      </c>
      <c r="F1290" s="189" t="s">
        <v>7509</v>
      </c>
      <c r="G1290" s="190" t="s">
        <v>498</v>
      </c>
      <c r="H1290" s="191">
        <v>1</v>
      </c>
      <c r="I1290" s="192"/>
      <c r="J1290" s="191">
        <f t="shared" si="150"/>
        <v>0</v>
      </c>
      <c r="K1290" s="189" t="s">
        <v>1</v>
      </c>
      <c r="L1290" s="40"/>
      <c r="M1290" s="193" t="s">
        <v>1</v>
      </c>
      <c r="N1290" s="194" t="s">
        <v>41</v>
      </c>
      <c r="O1290" s="72"/>
      <c r="P1290" s="195">
        <f t="shared" si="151"/>
        <v>0</v>
      </c>
      <c r="Q1290" s="195">
        <v>0</v>
      </c>
      <c r="R1290" s="195">
        <f t="shared" si="152"/>
        <v>0</v>
      </c>
      <c r="S1290" s="195">
        <v>0</v>
      </c>
      <c r="T1290" s="196">
        <f t="shared" si="153"/>
        <v>0</v>
      </c>
      <c r="U1290" s="35"/>
      <c r="V1290" s="35"/>
      <c r="W1290" s="35"/>
      <c r="X1290" s="35"/>
      <c r="Y1290" s="35"/>
      <c r="Z1290" s="35"/>
      <c r="AA1290" s="35"/>
      <c r="AB1290" s="35"/>
      <c r="AC1290" s="35"/>
      <c r="AD1290" s="35"/>
      <c r="AE1290" s="35"/>
      <c r="AR1290" s="197" t="s">
        <v>283</v>
      </c>
      <c r="AT1290" s="197" t="s">
        <v>160</v>
      </c>
      <c r="AU1290" s="197" t="s">
        <v>85</v>
      </c>
      <c r="AY1290" s="18" t="s">
        <v>158</v>
      </c>
      <c r="BE1290" s="198">
        <f t="shared" si="154"/>
        <v>0</v>
      </c>
      <c r="BF1290" s="198">
        <f t="shared" si="155"/>
        <v>0</v>
      </c>
      <c r="BG1290" s="198">
        <f t="shared" si="156"/>
        <v>0</v>
      </c>
      <c r="BH1290" s="198">
        <f t="shared" si="157"/>
        <v>0</v>
      </c>
      <c r="BI1290" s="198">
        <f t="shared" si="158"/>
        <v>0</v>
      </c>
      <c r="BJ1290" s="18" t="s">
        <v>8</v>
      </c>
      <c r="BK1290" s="198">
        <f t="shared" si="159"/>
        <v>0</v>
      </c>
      <c r="BL1290" s="18" t="s">
        <v>283</v>
      </c>
      <c r="BM1290" s="197" t="s">
        <v>7705</v>
      </c>
    </row>
    <row r="1291" spans="1:65" s="2" customFormat="1" ht="24">
      <c r="A1291" s="35"/>
      <c r="B1291" s="36"/>
      <c r="C1291" s="187" t="s">
        <v>2786</v>
      </c>
      <c r="D1291" s="187" t="s">
        <v>160</v>
      </c>
      <c r="E1291" s="188" t="s">
        <v>3802</v>
      </c>
      <c r="F1291" s="189" t="s">
        <v>3494</v>
      </c>
      <c r="G1291" s="190" t="s">
        <v>309</v>
      </c>
      <c r="H1291" s="191">
        <v>16</v>
      </c>
      <c r="I1291" s="192"/>
      <c r="J1291" s="191">
        <f t="shared" si="150"/>
        <v>0</v>
      </c>
      <c r="K1291" s="189" t="s">
        <v>1</v>
      </c>
      <c r="L1291" s="40"/>
      <c r="M1291" s="193" t="s">
        <v>1</v>
      </c>
      <c r="N1291" s="194" t="s">
        <v>41</v>
      </c>
      <c r="O1291" s="72"/>
      <c r="P1291" s="195">
        <f t="shared" si="151"/>
        <v>0</v>
      </c>
      <c r="Q1291" s="195">
        <v>0</v>
      </c>
      <c r="R1291" s="195">
        <f t="shared" si="152"/>
        <v>0</v>
      </c>
      <c r="S1291" s="195">
        <v>0</v>
      </c>
      <c r="T1291" s="196">
        <f t="shared" si="153"/>
        <v>0</v>
      </c>
      <c r="U1291" s="35"/>
      <c r="V1291" s="35"/>
      <c r="W1291" s="35"/>
      <c r="X1291" s="35"/>
      <c r="Y1291" s="35"/>
      <c r="Z1291" s="35"/>
      <c r="AA1291" s="35"/>
      <c r="AB1291" s="35"/>
      <c r="AC1291" s="35"/>
      <c r="AD1291" s="35"/>
      <c r="AE1291" s="35"/>
      <c r="AR1291" s="197" t="s">
        <v>283</v>
      </c>
      <c r="AT1291" s="197" t="s">
        <v>160</v>
      </c>
      <c r="AU1291" s="197" t="s">
        <v>85</v>
      </c>
      <c r="AY1291" s="18" t="s">
        <v>158</v>
      </c>
      <c r="BE1291" s="198">
        <f t="shared" si="154"/>
        <v>0</v>
      </c>
      <c r="BF1291" s="198">
        <f t="shared" si="155"/>
        <v>0</v>
      </c>
      <c r="BG1291" s="198">
        <f t="shared" si="156"/>
        <v>0</v>
      </c>
      <c r="BH1291" s="198">
        <f t="shared" si="157"/>
        <v>0</v>
      </c>
      <c r="BI1291" s="198">
        <f t="shared" si="158"/>
        <v>0</v>
      </c>
      <c r="BJ1291" s="18" t="s">
        <v>8</v>
      </c>
      <c r="BK1291" s="198">
        <f t="shared" si="159"/>
        <v>0</v>
      </c>
      <c r="BL1291" s="18" t="s">
        <v>283</v>
      </c>
      <c r="BM1291" s="197" t="s">
        <v>7706</v>
      </c>
    </row>
    <row r="1292" spans="1:65" s="2" customFormat="1" ht="24">
      <c r="A1292" s="35"/>
      <c r="B1292" s="36"/>
      <c r="C1292" s="187" t="s">
        <v>2788</v>
      </c>
      <c r="D1292" s="187" t="s">
        <v>160</v>
      </c>
      <c r="E1292" s="188" t="s">
        <v>6017</v>
      </c>
      <c r="F1292" s="189" t="s">
        <v>3506</v>
      </c>
      <c r="G1292" s="190" t="s">
        <v>309</v>
      </c>
      <c r="H1292" s="191">
        <v>1</v>
      </c>
      <c r="I1292" s="192"/>
      <c r="J1292" s="191">
        <f t="shared" si="150"/>
        <v>0</v>
      </c>
      <c r="K1292" s="189" t="s">
        <v>1</v>
      </c>
      <c r="L1292" s="40"/>
      <c r="M1292" s="193" t="s">
        <v>1</v>
      </c>
      <c r="N1292" s="194" t="s">
        <v>41</v>
      </c>
      <c r="O1292" s="72"/>
      <c r="P1292" s="195">
        <f t="shared" si="151"/>
        <v>0</v>
      </c>
      <c r="Q1292" s="195">
        <v>0</v>
      </c>
      <c r="R1292" s="195">
        <f t="shared" si="152"/>
        <v>0</v>
      </c>
      <c r="S1292" s="195">
        <v>0</v>
      </c>
      <c r="T1292" s="196">
        <f t="shared" si="153"/>
        <v>0</v>
      </c>
      <c r="U1292" s="35"/>
      <c r="V1292" s="35"/>
      <c r="W1292" s="35"/>
      <c r="X1292" s="35"/>
      <c r="Y1292" s="35"/>
      <c r="Z1292" s="35"/>
      <c r="AA1292" s="35"/>
      <c r="AB1292" s="35"/>
      <c r="AC1292" s="35"/>
      <c r="AD1292" s="35"/>
      <c r="AE1292" s="35"/>
      <c r="AR1292" s="197" t="s">
        <v>283</v>
      </c>
      <c r="AT1292" s="197" t="s">
        <v>160</v>
      </c>
      <c r="AU1292" s="197" t="s">
        <v>85</v>
      </c>
      <c r="AY1292" s="18" t="s">
        <v>158</v>
      </c>
      <c r="BE1292" s="198">
        <f t="shared" si="154"/>
        <v>0</v>
      </c>
      <c r="BF1292" s="198">
        <f t="shared" si="155"/>
        <v>0</v>
      </c>
      <c r="BG1292" s="198">
        <f t="shared" si="156"/>
        <v>0</v>
      </c>
      <c r="BH1292" s="198">
        <f t="shared" si="157"/>
        <v>0</v>
      </c>
      <c r="BI1292" s="198">
        <f t="shared" si="158"/>
        <v>0</v>
      </c>
      <c r="BJ1292" s="18" t="s">
        <v>8</v>
      </c>
      <c r="BK1292" s="198">
        <f t="shared" si="159"/>
        <v>0</v>
      </c>
      <c r="BL1292" s="18" t="s">
        <v>283</v>
      </c>
      <c r="BM1292" s="197" t="s">
        <v>7707</v>
      </c>
    </row>
    <row r="1293" spans="1:65" s="2" customFormat="1" ht="24">
      <c r="A1293" s="35"/>
      <c r="B1293" s="36"/>
      <c r="C1293" s="187" t="s">
        <v>2790</v>
      </c>
      <c r="D1293" s="187" t="s">
        <v>160</v>
      </c>
      <c r="E1293" s="188" t="s">
        <v>6019</v>
      </c>
      <c r="F1293" s="189" t="s">
        <v>3510</v>
      </c>
      <c r="G1293" s="190" t="s">
        <v>309</v>
      </c>
      <c r="H1293" s="191">
        <v>2</v>
      </c>
      <c r="I1293" s="192"/>
      <c r="J1293" s="191">
        <f t="shared" si="150"/>
        <v>0</v>
      </c>
      <c r="K1293" s="189" t="s">
        <v>1</v>
      </c>
      <c r="L1293" s="40"/>
      <c r="M1293" s="193" t="s">
        <v>1</v>
      </c>
      <c r="N1293" s="194" t="s">
        <v>41</v>
      </c>
      <c r="O1293" s="72"/>
      <c r="P1293" s="195">
        <f t="shared" si="151"/>
        <v>0</v>
      </c>
      <c r="Q1293" s="195">
        <v>0</v>
      </c>
      <c r="R1293" s="195">
        <f t="shared" si="152"/>
        <v>0</v>
      </c>
      <c r="S1293" s="195">
        <v>0</v>
      </c>
      <c r="T1293" s="196">
        <f t="shared" si="153"/>
        <v>0</v>
      </c>
      <c r="U1293" s="35"/>
      <c r="V1293" s="35"/>
      <c r="W1293" s="35"/>
      <c r="X1293" s="35"/>
      <c r="Y1293" s="35"/>
      <c r="Z1293" s="35"/>
      <c r="AA1293" s="35"/>
      <c r="AB1293" s="35"/>
      <c r="AC1293" s="35"/>
      <c r="AD1293" s="35"/>
      <c r="AE1293" s="35"/>
      <c r="AR1293" s="197" t="s">
        <v>283</v>
      </c>
      <c r="AT1293" s="197" t="s">
        <v>160</v>
      </c>
      <c r="AU1293" s="197" t="s">
        <v>85</v>
      </c>
      <c r="AY1293" s="18" t="s">
        <v>158</v>
      </c>
      <c r="BE1293" s="198">
        <f t="shared" si="154"/>
        <v>0</v>
      </c>
      <c r="BF1293" s="198">
        <f t="shared" si="155"/>
        <v>0</v>
      </c>
      <c r="BG1293" s="198">
        <f t="shared" si="156"/>
        <v>0</v>
      </c>
      <c r="BH1293" s="198">
        <f t="shared" si="157"/>
        <v>0</v>
      </c>
      <c r="BI1293" s="198">
        <f t="shared" si="158"/>
        <v>0</v>
      </c>
      <c r="BJ1293" s="18" t="s">
        <v>8</v>
      </c>
      <c r="BK1293" s="198">
        <f t="shared" si="159"/>
        <v>0</v>
      </c>
      <c r="BL1293" s="18" t="s">
        <v>283</v>
      </c>
      <c r="BM1293" s="197" t="s">
        <v>7708</v>
      </c>
    </row>
    <row r="1294" spans="1:65" s="2" customFormat="1" ht="16.5" customHeight="1">
      <c r="A1294" s="35"/>
      <c r="B1294" s="36"/>
      <c r="C1294" s="187" t="s">
        <v>2792</v>
      </c>
      <c r="D1294" s="187" t="s">
        <v>160</v>
      </c>
      <c r="E1294" s="188" t="s">
        <v>3122</v>
      </c>
      <c r="F1294" s="189" t="s">
        <v>1738</v>
      </c>
      <c r="G1294" s="190" t="s">
        <v>1739</v>
      </c>
      <c r="H1294" s="191">
        <v>10</v>
      </c>
      <c r="I1294" s="192"/>
      <c r="J1294" s="191">
        <f t="shared" si="150"/>
        <v>0</v>
      </c>
      <c r="K1294" s="189" t="s">
        <v>1</v>
      </c>
      <c r="L1294" s="40"/>
      <c r="M1294" s="193" t="s">
        <v>1</v>
      </c>
      <c r="N1294" s="194" t="s">
        <v>41</v>
      </c>
      <c r="O1294" s="72"/>
      <c r="P1294" s="195">
        <f t="shared" si="151"/>
        <v>0</v>
      </c>
      <c r="Q1294" s="195">
        <v>0</v>
      </c>
      <c r="R1294" s="195">
        <f t="shared" si="152"/>
        <v>0</v>
      </c>
      <c r="S1294" s="195">
        <v>0</v>
      </c>
      <c r="T1294" s="196">
        <f t="shared" si="153"/>
        <v>0</v>
      </c>
      <c r="U1294" s="35"/>
      <c r="V1294" s="35"/>
      <c r="W1294" s="35"/>
      <c r="X1294" s="35"/>
      <c r="Y1294" s="35"/>
      <c r="Z1294" s="35"/>
      <c r="AA1294" s="35"/>
      <c r="AB1294" s="35"/>
      <c r="AC1294" s="35"/>
      <c r="AD1294" s="35"/>
      <c r="AE1294" s="35"/>
      <c r="AR1294" s="197" t="s">
        <v>283</v>
      </c>
      <c r="AT1294" s="197" t="s">
        <v>160</v>
      </c>
      <c r="AU1294" s="197" t="s">
        <v>85</v>
      </c>
      <c r="AY1294" s="18" t="s">
        <v>158</v>
      </c>
      <c r="BE1294" s="198">
        <f t="shared" si="154"/>
        <v>0</v>
      </c>
      <c r="BF1294" s="198">
        <f t="shared" si="155"/>
        <v>0</v>
      </c>
      <c r="BG1294" s="198">
        <f t="shared" si="156"/>
        <v>0</v>
      </c>
      <c r="BH1294" s="198">
        <f t="shared" si="157"/>
        <v>0</v>
      </c>
      <c r="BI1294" s="198">
        <f t="shared" si="158"/>
        <v>0</v>
      </c>
      <c r="BJ1294" s="18" t="s">
        <v>8</v>
      </c>
      <c r="BK1294" s="198">
        <f t="shared" si="159"/>
        <v>0</v>
      </c>
      <c r="BL1294" s="18" t="s">
        <v>283</v>
      </c>
      <c r="BM1294" s="197" t="s">
        <v>7709</v>
      </c>
    </row>
    <row r="1295" spans="1:65" s="2" customFormat="1" ht="16.5" customHeight="1">
      <c r="A1295" s="35"/>
      <c r="B1295" s="36"/>
      <c r="C1295" s="187" t="s">
        <v>2796</v>
      </c>
      <c r="D1295" s="187" t="s">
        <v>160</v>
      </c>
      <c r="E1295" s="188" t="s">
        <v>7710</v>
      </c>
      <c r="F1295" s="189" t="s">
        <v>3134</v>
      </c>
      <c r="G1295" s="190" t="s">
        <v>498</v>
      </c>
      <c r="H1295" s="191">
        <v>1</v>
      </c>
      <c r="I1295" s="192"/>
      <c r="J1295" s="191">
        <f t="shared" si="150"/>
        <v>0</v>
      </c>
      <c r="K1295" s="189" t="s">
        <v>1</v>
      </c>
      <c r="L1295" s="40"/>
      <c r="M1295" s="193" t="s">
        <v>1</v>
      </c>
      <c r="N1295" s="194" t="s">
        <v>41</v>
      </c>
      <c r="O1295" s="72"/>
      <c r="P1295" s="195">
        <f t="shared" si="151"/>
        <v>0</v>
      </c>
      <c r="Q1295" s="195">
        <v>0</v>
      </c>
      <c r="R1295" s="195">
        <f t="shared" si="152"/>
        <v>0</v>
      </c>
      <c r="S1295" s="195">
        <v>0</v>
      </c>
      <c r="T1295" s="196">
        <f t="shared" si="153"/>
        <v>0</v>
      </c>
      <c r="U1295" s="35"/>
      <c r="V1295" s="35"/>
      <c r="W1295" s="35"/>
      <c r="X1295" s="35"/>
      <c r="Y1295" s="35"/>
      <c r="Z1295" s="35"/>
      <c r="AA1295" s="35"/>
      <c r="AB1295" s="35"/>
      <c r="AC1295" s="35"/>
      <c r="AD1295" s="35"/>
      <c r="AE1295" s="35"/>
      <c r="AR1295" s="197" t="s">
        <v>283</v>
      </c>
      <c r="AT1295" s="197" t="s">
        <v>160</v>
      </c>
      <c r="AU1295" s="197" t="s">
        <v>85</v>
      </c>
      <c r="AY1295" s="18" t="s">
        <v>158</v>
      </c>
      <c r="BE1295" s="198">
        <f t="shared" si="154"/>
        <v>0</v>
      </c>
      <c r="BF1295" s="198">
        <f t="shared" si="155"/>
        <v>0</v>
      </c>
      <c r="BG1295" s="198">
        <f t="shared" si="156"/>
        <v>0</v>
      </c>
      <c r="BH1295" s="198">
        <f t="shared" si="157"/>
        <v>0</v>
      </c>
      <c r="BI1295" s="198">
        <f t="shared" si="158"/>
        <v>0</v>
      </c>
      <c r="BJ1295" s="18" t="s">
        <v>8</v>
      </c>
      <c r="BK1295" s="198">
        <f t="shared" si="159"/>
        <v>0</v>
      </c>
      <c r="BL1295" s="18" t="s">
        <v>283</v>
      </c>
      <c r="BM1295" s="197" t="s">
        <v>7711</v>
      </c>
    </row>
    <row r="1296" spans="1:65" s="2" customFormat="1" ht="16.5" customHeight="1">
      <c r="A1296" s="35"/>
      <c r="B1296" s="36"/>
      <c r="C1296" s="187" t="s">
        <v>2798</v>
      </c>
      <c r="D1296" s="187" t="s">
        <v>160</v>
      </c>
      <c r="E1296" s="188" t="s">
        <v>7712</v>
      </c>
      <c r="F1296" s="189" t="s">
        <v>1743</v>
      </c>
      <c r="G1296" s="190" t="s">
        <v>498</v>
      </c>
      <c r="H1296" s="191">
        <v>1</v>
      </c>
      <c r="I1296" s="192"/>
      <c r="J1296" s="191">
        <f t="shared" si="150"/>
        <v>0</v>
      </c>
      <c r="K1296" s="189" t="s">
        <v>1</v>
      </c>
      <c r="L1296" s="40"/>
      <c r="M1296" s="193" t="s">
        <v>1</v>
      </c>
      <c r="N1296" s="194" t="s">
        <v>41</v>
      </c>
      <c r="O1296" s="72"/>
      <c r="P1296" s="195">
        <f t="shared" si="151"/>
        <v>0</v>
      </c>
      <c r="Q1296" s="195">
        <v>0</v>
      </c>
      <c r="R1296" s="195">
        <f t="shared" si="152"/>
        <v>0</v>
      </c>
      <c r="S1296" s="195">
        <v>0</v>
      </c>
      <c r="T1296" s="196">
        <f t="shared" si="153"/>
        <v>0</v>
      </c>
      <c r="U1296" s="35"/>
      <c r="V1296" s="35"/>
      <c r="W1296" s="35"/>
      <c r="X1296" s="35"/>
      <c r="Y1296" s="35"/>
      <c r="Z1296" s="35"/>
      <c r="AA1296" s="35"/>
      <c r="AB1296" s="35"/>
      <c r="AC1296" s="35"/>
      <c r="AD1296" s="35"/>
      <c r="AE1296" s="35"/>
      <c r="AR1296" s="197" t="s">
        <v>283</v>
      </c>
      <c r="AT1296" s="197" t="s">
        <v>160</v>
      </c>
      <c r="AU1296" s="197" t="s">
        <v>85</v>
      </c>
      <c r="AY1296" s="18" t="s">
        <v>158</v>
      </c>
      <c r="BE1296" s="198">
        <f t="shared" si="154"/>
        <v>0</v>
      </c>
      <c r="BF1296" s="198">
        <f t="shared" si="155"/>
        <v>0</v>
      </c>
      <c r="BG1296" s="198">
        <f t="shared" si="156"/>
        <v>0</v>
      </c>
      <c r="BH1296" s="198">
        <f t="shared" si="157"/>
        <v>0</v>
      </c>
      <c r="BI1296" s="198">
        <f t="shared" si="158"/>
        <v>0</v>
      </c>
      <c r="BJ1296" s="18" t="s">
        <v>8</v>
      </c>
      <c r="BK1296" s="198">
        <f t="shared" si="159"/>
        <v>0</v>
      </c>
      <c r="BL1296" s="18" t="s">
        <v>283</v>
      </c>
      <c r="BM1296" s="197" t="s">
        <v>7713</v>
      </c>
    </row>
    <row r="1297" spans="1:65" s="2" customFormat="1" ht="16.5" customHeight="1">
      <c r="A1297" s="35"/>
      <c r="B1297" s="36"/>
      <c r="C1297" s="187" t="s">
        <v>2800</v>
      </c>
      <c r="D1297" s="187" t="s">
        <v>160</v>
      </c>
      <c r="E1297" s="188" t="s">
        <v>7714</v>
      </c>
      <c r="F1297" s="189" t="s">
        <v>1752</v>
      </c>
      <c r="G1297" s="190" t="s">
        <v>498</v>
      </c>
      <c r="H1297" s="191">
        <v>1</v>
      </c>
      <c r="I1297" s="192"/>
      <c r="J1297" s="191">
        <f t="shared" si="150"/>
        <v>0</v>
      </c>
      <c r="K1297" s="189" t="s">
        <v>1</v>
      </c>
      <c r="L1297" s="40"/>
      <c r="M1297" s="193" t="s">
        <v>1</v>
      </c>
      <c r="N1297" s="194" t="s">
        <v>41</v>
      </c>
      <c r="O1297" s="72"/>
      <c r="P1297" s="195">
        <f t="shared" si="151"/>
        <v>0</v>
      </c>
      <c r="Q1297" s="195">
        <v>0</v>
      </c>
      <c r="R1297" s="195">
        <f t="shared" si="152"/>
        <v>0</v>
      </c>
      <c r="S1297" s="195">
        <v>0</v>
      </c>
      <c r="T1297" s="196">
        <f t="shared" si="153"/>
        <v>0</v>
      </c>
      <c r="U1297" s="35"/>
      <c r="V1297" s="35"/>
      <c r="W1297" s="35"/>
      <c r="X1297" s="35"/>
      <c r="Y1297" s="35"/>
      <c r="Z1297" s="35"/>
      <c r="AA1297" s="35"/>
      <c r="AB1297" s="35"/>
      <c r="AC1297" s="35"/>
      <c r="AD1297" s="35"/>
      <c r="AE1297" s="35"/>
      <c r="AR1297" s="197" t="s">
        <v>283</v>
      </c>
      <c r="AT1297" s="197" t="s">
        <v>160</v>
      </c>
      <c r="AU1297" s="197" t="s">
        <v>85</v>
      </c>
      <c r="AY1297" s="18" t="s">
        <v>158</v>
      </c>
      <c r="BE1297" s="198">
        <f t="shared" si="154"/>
        <v>0</v>
      </c>
      <c r="BF1297" s="198">
        <f t="shared" si="155"/>
        <v>0</v>
      </c>
      <c r="BG1297" s="198">
        <f t="shared" si="156"/>
        <v>0</v>
      </c>
      <c r="BH1297" s="198">
        <f t="shared" si="157"/>
        <v>0</v>
      </c>
      <c r="BI1297" s="198">
        <f t="shared" si="158"/>
        <v>0</v>
      </c>
      <c r="BJ1297" s="18" t="s">
        <v>8</v>
      </c>
      <c r="BK1297" s="198">
        <f t="shared" si="159"/>
        <v>0</v>
      </c>
      <c r="BL1297" s="18" t="s">
        <v>283</v>
      </c>
      <c r="BM1297" s="197" t="s">
        <v>7715</v>
      </c>
    </row>
    <row r="1298" spans="1:65" s="2" customFormat="1" ht="16.5" customHeight="1">
      <c r="A1298" s="35"/>
      <c r="B1298" s="36"/>
      <c r="C1298" s="187" t="s">
        <v>2803</v>
      </c>
      <c r="D1298" s="187" t="s">
        <v>160</v>
      </c>
      <c r="E1298" s="188" t="s">
        <v>7716</v>
      </c>
      <c r="F1298" s="189" t="s">
        <v>3140</v>
      </c>
      <c r="G1298" s="190" t="s">
        <v>498</v>
      </c>
      <c r="H1298" s="191">
        <v>1</v>
      </c>
      <c r="I1298" s="192"/>
      <c r="J1298" s="191">
        <f t="shared" si="150"/>
        <v>0</v>
      </c>
      <c r="K1298" s="189" t="s">
        <v>1</v>
      </c>
      <c r="L1298" s="40"/>
      <c r="M1298" s="193" t="s">
        <v>1</v>
      </c>
      <c r="N1298" s="194" t="s">
        <v>41</v>
      </c>
      <c r="O1298" s="72"/>
      <c r="P1298" s="195">
        <f t="shared" si="151"/>
        <v>0</v>
      </c>
      <c r="Q1298" s="195">
        <v>0</v>
      </c>
      <c r="R1298" s="195">
        <f t="shared" si="152"/>
        <v>0</v>
      </c>
      <c r="S1298" s="195">
        <v>0</v>
      </c>
      <c r="T1298" s="196">
        <f t="shared" si="153"/>
        <v>0</v>
      </c>
      <c r="U1298" s="35"/>
      <c r="V1298" s="35"/>
      <c r="W1298" s="35"/>
      <c r="X1298" s="35"/>
      <c r="Y1298" s="35"/>
      <c r="Z1298" s="35"/>
      <c r="AA1298" s="35"/>
      <c r="AB1298" s="35"/>
      <c r="AC1298" s="35"/>
      <c r="AD1298" s="35"/>
      <c r="AE1298" s="35"/>
      <c r="AR1298" s="197" t="s">
        <v>283</v>
      </c>
      <c r="AT1298" s="197" t="s">
        <v>160</v>
      </c>
      <c r="AU1298" s="197" t="s">
        <v>85</v>
      </c>
      <c r="AY1298" s="18" t="s">
        <v>158</v>
      </c>
      <c r="BE1298" s="198">
        <f t="shared" si="154"/>
        <v>0</v>
      </c>
      <c r="BF1298" s="198">
        <f t="shared" si="155"/>
        <v>0</v>
      </c>
      <c r="BG1298" s="198">
        <f t="shared" si="156"/>
        <v>0</v>
      </c>
      <c r="BH1298" s="198">
        <f t="shared" si="157"/>
        <v>0</v>
      </c>
      <c r="BI1298" s="198">
        <f t="shared" si="158"/>
        <v>0</v>
      </c>
      <c r="BJ1298" s="18" t="s">
        <v>8</v>
      </c>
      <c r="BK1298" s="198">
        <f t="shared" si="159"/>
        <v>0</v>
      </c>
      <c r="BL1298" s="18" t="s">
        <v>283</v>
      </c>
      <c r="BM1298" s="197" t="s">
        <v>7717</v>
      </c>
    </row>
    <row r="1299" spans="1:65" s="2" customFormat="1" ht="16.5" customHeight="1">
      <c r="A1299" s="35"/>
      <c r="B1299" s="36"/>
      <c r="C1299" s="187" t="s">
        <v>2807</v>
      </c>
      <c r="D1299" s="187" t="s">
        <v>160</v>
      </c>
      <c r="E1299" s="188" t="s">
        <v>3143</v>
      </c>
      <c r="F1299" s="189" t="s">
        <v>1726</v>
      </c>
      <c r="G1299" s="190" t="s">
        <v>1739</v>
      </c>
      <c r="H1299" s="191">
        <v>5</v>
      </c>
      <c r="I1299" s="192"/>
      <c r="J1299" s="191">
        <f t="shared" si="150"/>
        <v>0</v>
      </c>
      <c r="K1299" s="189" t="s">
        <v>1</v>
      </c>
      <c r="L1299" s="40"/>
      <c r="M1299" s="193" t="s">
        <v>1</v>
      </c>
      <c r="N1299" s="194" t="s">
        <v>41</v>
      </c>
      <c r="O1299" s="72"/>
      <c r="P1299" s="195">
        <f t="shared" si="151"/>
        <v>0</v>
      </c>
      <c r="Q1299" s="195">
        <v>0</v>
      </c>
      <c r="R1299" s="195">
        <f t="shared" si="152"/>
        <v>0</v>
      </c>
      <c r="S1299" s="195">
        <v>0</v>
      </c>
      <c r="T1299" s="196">
        <f t="shared" si="153"/>
        <v>0</v>
      </c>
      <c r="U1299" s="35"/>
      <c r="V1299" s="35"/>
      <c r="W1299" s="35"/>
      <c r="X1299" s="35"/>
      <c r="Y1299" s="35"/>
      <c r="Z1299" s="35"/>
      <c r="AA1299" s="35"/>
      <c r="AB1299" s="35"/>
      <c r="AC1299" s="35"/>
      <c r="AD1299" s="35"/>
      <c r="AE1299" s="35"/>
      <c r="AR1299" s="197" t="s">
        <v>283</v>
      </c>
      <c r="AT1299" s="197" t="s">
        <v>160</v>
      </c>
      <c r="AU1299" s="197" t="s">
        <v>85</v>
      </c>
      <c r="AY1299" s="18" t="s">
        <v>158</v>
      </c>
      <c r="BE1299" s="198">
        <f t="shared" si="154"/>
        <v>0</v>
      </c>
      <c r="BF1299" s="198">
        <f t="shared" si="155"/>
        <v>0</v>
      </c>
      <c r="BG1299" s="198">
        <f t="shared" si="156"/>
        <v>0</v>
      </c>
      <c r="BH1299" s="198">
        <f t="shared" si="157"/>
        <v>0</v>
      </c>
      <c r="BI1299" s="198">
        <f t="shared" si="158"/>
        <v>0</v>
      </c>
      <c r="BJ1299" s="18" t="s">
        <v>8</v>
      </c>
      <c r="BK1299" s="198">
        <f t="shared" si="159"/>
        <v>0</v>
      </c>
      <c r="BL1299" s="18" t="s">
        <v>283</v>
      </c>
      <c r="BM1299" s="197" t="s">
        <v>7718</v>
      </c>
    </row>
    <row r="1300" spans="1:65" s="2" customFormat="1" ht="16.5" customHeight="1">
      <c r="A1300" s="35"/>
      <c r="B1300" s="36"/>
      <c r="C1300" s="187" t="s">
        <v>2809</v>
      </c>
      <c r="D1300" s="187" t="s">
        <v>160</v>
      </c>
      <c r="E1300" s="188" t="s">
        <v>3146</v>
      </c>
      <c r="F1300" s="189" t="s">
        <v>1730</v>
      </c>
      <c r="G1300" s="190" t="s">
        <v>498</v>
      </c>
      <c r="H1300" s="191">
        <v>1</v>
      </c>
      <c r="I1300" s="192"/>
      <c r="J1300" s="191">
        <f t="shared" si="150"/>
        <v>0</v>
      </c>
      <c r="K1300" s="189" t="s">
        <v>1</v>
      </c>
      <c r="L1300" s="40"/>
      <c r="M1300" s="193" t="s">
        <v>1</v>
      </c>
      <c r="N1300" s="194" t="s">
        <v>41</v>
      </c>
      <c r="O1300" s="72"/>
      <c r="P1300" s="195">
        <f t="shared" si="151"/>
        <v>0</v>
      </c>
      <c r="Q1300" s="195">
        <v>0</v>
      </c>
      <c r="R1300" s="195">
        <f t="shared" si="152"/>
        <v>0</v>
      </c>
      <c r="S1300" s="195">
        <v>0</v>
      </c>
      <c r="T1300" s="196">
        <f t="shared" si="153"/>
        <v>0</v>
      </c>
      <c r="U1300" s="35"/>
      <c r="V1300" s="35"/>
      <c r="W1300" s="35"/>
      <c r="X1300" s="35"/>
      <c r="Y1300" s="35"/>
      <c r="Z1300" s="35"/>
      <c r="AA1300" s="35"/>
      <c r="AB1300" s="35"/>
      <c r="AC1300" s="35"/>
      <c r="AD1300" s="35"/>
      <c r="AE1300" s="35"/>
      <c r="AR1300" s="197" t="s">
        <v>283</v>
      </c>
      <c r="AT1300" s="197" t="s">
        <v>160</v>
      </c>
      <c r="AU1300" s="197" t="s">
        <v>85</v>
      </c>
      <c r="AY1300" s="18" t="s">
        <v>158</v>
      </c>
      <c r="BE1300" s="198">
        <f t="shared" si="154"/>
        <v>0</v>
      </c>
      <c r="BF1300" s="198">
        <f t="shared" si="155"/>
        <v>0</v>
      </c>
      <c r="BG1300" s="198">
        <f t="shared" si="156"/>
        <v>0</v>
      </c>
      <c r="BH1300" s="198">
        <f t="shared" si="157"/>
        <v>0</v>
      </c>
      <c r="BI1300" s="198">
        <f t="shared" si="158"/>
        <v>0</v>
      </c>
      <c r="BJ1300" s="18" t="s">
        <v>8</v>
      </c>
      <c r="BK1300" s="198">
        <f t="shared" si="159"/>
        <v>0</v>
      </c>
      <c r="BL1300" s="18" t="s">
        <v>283</v>
      </c>
      <c r="BM1300" s="197" t="s">
        <v>7719</v>
      </c>
    </row>
    <row r="1301" spans="1:65" s="2" customFormat="1" ht="16.5" customHeight="1">
      <c r="A1301" s="35"/>
      <c r="B1301" s="36"/>
      <c r="C1301" s="187" t="s">
        <v>2813</v>
      </c>
      <c r="D1301" s="187" t="s">
        <v>160</v>
      </c>
      <c r="E1301" s="188" t="s">
        <v>7720</v>
      </c>
      <c r="F1301" s="189" t="s">
        <v>3149</v>
      </c>
      <c r="G1301" s="190" t="s">
        <v>498</v>
      </c>
      <c r="H1301" s="191">
        <v>1</v>
      </c>
      <c r="I1301" s="192"/>
      <c r="J1301" s="191">
        <f t="shared" si="150"/>
        <v>0</v>
      </c>
      <c r="K1301" s="189" t="s">
        <v>1</v>
      </c>
      <c r="L1301" s="40"/>
      <c r="M1301" s="193" t="s">
        <v>1</v>
      </c>
      <c r="N1301" s="194" t="s">
        <v>41</v>
      </c>
      <c r="O1301" s="72"/>
      <c r="P1301" s="195">
        <f t="shared" si="151"/>
        <v>0</v>
      </c>
      <c r="Q1301" s="195">
        <v>0</v>
      </c>
      <c r="R1301" s="195">
        <f t="shared" si="152"/>
        <v>0</v>
      </c>
      <c r="S1301" s="195">
        <v>0</v>
      </c>
      <c r="T1301" s="196">
        <f t="shared" si="153"/>
        <v>0</v>
      </c>
      <c r="U1301" s="35"/>
      <c r="V1301" s="35"/>
      <c r="W1301" s="35"/>
      <c r="X1301" s="35"/>
      <c r="Y1301" s="35"/>
      <c r="Z1301" s="35"/>
      <c r="AA1301" s="35"/>
      <c r="AB1301" s="35"/>
      <c r="AC1301" s="35"/>
      <c r="AD1301" s="35"/>
      <c r="AE1301" s="35"/>
      <c r="AR1301" s="197" t="s">
        <v>283</v>
      </c>
      <c r="AT1301" s="197" t="s">
        <v>160</v>
      </c>
      <c r="AU1301" s="197" t="s">
        <v>85</v>
      </c>
      <c r="AY1301" s="18" t="s">
        <v>158</v>
      </c>
      <c r="BE1301" s="198">
        <f t="shared" si="154"/>
        <v>0</v>
      </c>
      <c r="BF1301" s="198">
        <f t="shared" si="155"/>
        <v>0</v>
      </c>
      <c r="BG1301" s="198">
        <f t="shared" si="156"/>
        <v>0</v>
      </c>
      <c r="BH1301" s="198">
        <f t="shared" si="157"/>
        <v>0</v>
      </c>
      <c r="BI1301" s="198">
        <f t="shared" si="158"/>
        <v>0</v>
      </c>
      <c r="BJ1301" s="18" t="s">
        <v>8</v>
      </c>
      <c r="BK1301" s="198">
        <f t="shared" si="159"/>
        <v>0</v>
      </c>
      <c r="BL1301" s="18" t="s">
        <v>283</v>
      </c>
      <c r="BM1301" s="197" t="s">
        <v>7721</v>
      </c>
    </row>
    <row r="1302" spans="1:65" s="2" customFormat="1" ht="24">
      <c r="A1302" s="35"/>
      <c r="B1302" s="36"/>
      <c r="C1302" s="187" t="s">
        <v>2815</v>
      </c>
      <c r="D1302" s="187" t="s">
        <v>160</v>
      </c>
      <c r="E1302" s="188" t="s">
        <v>7722</v>
      </c>
      <c r="F1302" s="189" t="s">
        <v>7526</v>
      </c>
      <c r="G1302" s="190" t="s">
        <v>498</v>
      </c>
      <c r="H1302" s="191">
        <v>1</v>
      </c>
      <c r="I1302" s="192"/>
      <c r="J1302" s="191">
        <f t="shared" si="150"/>
        <v>0</v>
      </c>
      <c r="K1302" s="189" t="s">
        <v>1</v>
      </c>
      <c r="L1302" s="40"/>
      <c r="M1302" s="193" t="s">
        <v>1</v>
      </c>
      <c r="N1302" s="194" t="s">
        <v>41</v>
      </c>
      <c r="O1302" s="72"/>
      <c r="P1302" s="195">
        <f t="shared" si="151"/>
        <v>0</v>
      </c>
      <c r="Q1302" s="195">
        <v>0</v>
      </c>
      <c r="R1302" s="195">
        <f t="shared" si="152"/>
        <v>0</v>
      </c>
      <c r="S1302" s="195">
        <v>0</v>
      </c>
      <c r="T1302" s="196">
        <f t="shared" si="153"/>
        <v>0</v>
      </c>
      <c r="U1302" s="35"/>
      <c r="V1302" s="35"/>
      <c r="W1302" s="35"/>
      <c r="X1302" s="35"/>
      <c r="Y1302" s="35"/>
      <c r="Z1302" s="35"/>
      <c r="AA1302" s="35"/>
      <c r="AB1302" s="35"/>
      <c r="AC1302" s="35"/>
      <c r="AD1302" s="35"/>
      <c r="AE1302" s="35"/>
      <c r="AR1302" s="197" t="s">
        <v>283</v>
      </c>
      <c r="AT1302" s="197" t="s">
        <v>160</v>
      </c>
      <c r="AU1302" s="197" t="s">
        <v>85</v>
      </c>
      <c r="AY1302" s="18" t="s">
        <v>158</v>
      </c>
      <c r="BE1302" s="198">
        <f t="shared" si="154"/>
        <v>0</v>
      </c>
      <c r="BF1302" s="198">
        <f t="shared" si="155"/>
        <v>0</v>
      </c>
      <c r="BG1302" s="198">
        <f t="shared" si="156"/>
        <v>0</v>
      </c>
      <c r="BH1302" s="198">
        <f t="shared" si="157"/>
        <v>0</v>
      </c>
      <c r="BI1302" s="198">
        <f t="shared" si="158"/>
        <v>0</v>
      </c>
      <c r="BJ1302" s="18" t="s">
        <v>8</v>
      </c>
      <c r="BK1302" s="198">
        <f t="shared" si="159"/>
        <v>0</v>
      </c>
      <c r="BL1302" s="18" t="s">
        <v>283</v>
      </c>
      <c r="BM1302" s="197" t="s">
        <v>7723</v>
      </c>
    </row>
    <row r="1303" spans="1:65" s="2" customFormat="1" ht="16.5" customHeight="1">
      <c r="A1303" s="35"/>
      <c r="B1303" s="36"/>
      <c r="C1303" s="187" t="s">
        <v>2817</v>
      </c>
      <c r="D1303" s="187" t="s">
        <v>160</v>
      </c>
      <c r="E1303" s="188" t="s">
        <v>7724</v>
      </c>
      <c r="F1303" s="189" t="s">
        <v>7529</v>
      </c>
      <c r="G1303" s="190" t="s">
        <v>498</v>
      </c>
      <c r="H1303" s="191">
        <v>1</v>
      </c>
      <c r="I1303" s="192"/>
      <c r="J1303" s="191">
        <f t="shared" si="150"/>
        <v>0</v>
      </c>
      <c r="K1303" s="189" t="s">
        <v>1</v>
      </c>
      <c r="L1303" s="40"/>
      <c r="M1303" s="193" t="s">
        <v>1</v>
      </c>
      <c r="N1303" s="194" t="s">
        <v>41</v>
      </c>
      <c r="O1303" s="72"/>
      <c r="P1303" s="195">
        <f t="shared" si="151"/>
        <v>0</v>
      </c>
      <c r="Q1303" s="195">
        <v>0</v>
      </c>
      <c r="R1303" s="195">
        <f t="shared" si="152"/>
        <v>0</v>
      </c>
      <c r="S1303" s="195">
        <v>0</v>
      </c>
      <c r="T1303" s="196">
        <f t="shared" si="153"/>
        <v>0</v>
      </c>
      <c r="U1303" s="35"/>
      <c r="V1303" s="35"/>
      <c r="W1303" s="35"/>
      <c r="X1303" s="35"/>
      <c r="Y1303" s="35"/>
      <c r="Z1303" s="35"/>
      <c r="AA1303" s="35"/>
      <c r="AB1303" s="35"/>
      <c r="AC1303" s="35"/>
      <c r="AD1303" s="35"/>
      <c r="AE1303" s="35"/>
      <c r="AR1303" s="197" t="s">
        <v>283</v>
      </c>
      <c r="AT1303" s="197" t="s">
        <v>160</v>
      </c>
      <c r="AU1303" s="197" t="s">
        <v>85</v>
      </c>
      <c r="AY1303" s="18" t="s">
        <v>158</v>
      </c>
      <c r="BE1303" s="198">
        <f t="shared" si="154"/>
        <v>0</v>
      </c>
      <c r="BF1303" s="198">
        <f t="shared" si="155"/>
        <v>0</v>
      </c>
      <c r="BG1303" s="198">
        <f t="shared" si="156"/>
        <v>0</v>
      </c>
      <c r="BH1303" s="198">
        <f t="shared" si="157"/>
        <v>0</v>
      </c>
      <c r="BI1303" s="198">
        <f t="shared" si="158"/>
        <v>0</v>
      </c>
      <c r="BJ1303" s="18" t="s">
        <v>8</v>
      </c>
      <c r="BK1303" s="198">
        <f t="shared" si="159"/>
        <v>0</v>
      </c>
      <c r="BL1303" s="18" t="s">
        <v>283</v>
      </c>
      <c r="BM1303" s="197" t="s">
        <v>7725</v>
      </c>
    </row>
    <row r="1304" spans="1:65" s="2" customFormat="1" ht="21.75" customHeight="1">
      <c r="A1304" s="35"/>
      <c r="B1304" s="36"/>
      <c r="C1304" s="187" t="s">
        <v>2819</v>
      </c>
      <c r="D1304" s="187" t="s">
        <v>160</v>
      </c>
      <c r="E1304" s="188" t="s">
        <v>7726</v>
      </c>
      <c r="F1304" s="189" t="s">
        <v>7532</v>
      </c>
      <c r="G1304" s="190" t="s">
        <v>498</v>
      </c>
      <c r="H1304" s="191">
        <v>1</v>
      </c>
      <c r="I1304" s="192"/>
      <c r="J1304" s="191">
        <f t="shared" ref="J1304:J1335" si="160">ROUND(I1304*H1304,0)</f>
        <v>0</v>
      </c>
      <c r="K1304" s="189" t="s">
        <v>1</v>
      </c>
      <c r="L1304" s="40"/>
      <c r="M1304" s="193" t="s">
        <v>1</v>
      </c>
      <c r="N1304" s="194" t="s">
        <v>41</v>
      </c>
      <c r="O1304" s="72"/>
      <c r="P1304" s="195">
        <f t="shared" ref="P1304:P1335" si="161">O1304*H1304</f>
        <v>0</v>
      </c>
      <c r="Q1304" s="195">
        <v>0</v>
      </c>
      <c r="R1304" s="195">
        <f t="shared" ref="R1304:R1335" si="162">Q1304*H1304</f>
        <v>0</v>
      </c>
      <c r="S1304" s="195">
        <v>0</v>
      </c>
      <c r="T1304" s="196">
        <f t="shared" ref="T1304:T1335" si="163">S1304*H1304</f>
        <v>0</v>
      </c>
      <c r="U1304" s="35"/>
      <c r="V1304" s="35"/>
      <c r="W1304" s="35"/>
      <c r="X1304" s="35"/>
      <c r="Y1304" s="35"/>
      <c r="Z1304" s="35"/>
      <c r="AA1304" s="35"/>
      <c r="AB1304" s="35"/>
      <c r="AC1304" s="35"/>
      <c r="AD1304" s="35"/>
      <c r="AE1304" s="35"/>
      <c r="AR1304" s="197" t="s">
        <v>283</v>
      </c>
      <c r="AT1304" s="197" t="s">
        <v>160</v>
      </c>
      <c r="AU1304" s="197" t="s">
        <v>85</v>
      </c>
      <c r="AY1304" s="18" t="s">
        <v>158</v>
      </c>
      <c r="BE1304" s="198">
        <f t="shared" ref="BE1304:BE1312" si="164">IF(N1304="základní",J1304,0)</f>
        <v>0</v>
      </c>
      <c r="BF1304" s="198">
        <f t="shared" ref="BF1304:BF1312" si="165">IF(N1304="snížená",J1304,0)</f>
        <v>0</v>
      </c>
      <c r="BG1304" s="198">
        <f t="shared" ref="BG1304:BG1312" si="166">IF(N1304="zákl. přenesená",J1304,0)</f>
        <v>0</v>
      </c>
      <c r="BH1304" s="198">
        <f t="shared" ref="BH1304:BH1312" si="167">IF(N1304="sníž. přenesená",J1304,0)</f>
        <v>0</v>
      </c>
      <c r="BI1304" s="198">
        <f t="shared" ref="BI1304:BI1312" si="168">IF(N1304="nulová",J1304,0)</f>
        <v>0</v>
      </c>
      <c r="BJ1304" s="18" t="s">
        <v>8</v>
      </c>
      <c r="BK1304" s="198">
        <f t="shared" ref="BK1304:BK1312" si="169">ROUND(I1304*H1304,0)</f>
        <v>0</v>
      </c>
      <c r="BL1304" s="18" t="s">
        <v>283</v>
      </c>
      <c r="BM1304" s="197" t="s">
        <v>7727</v>
      </c>
    </row>
    <row r="1305" spans="1:65" s="2" customFormat="1" ht="16.5" customHeight="1">
      <c r="A1305" s="35"/>
      <c r="B1305" s="36"/>
      <c r="C1305" s="187" t="s">
        <v>2821</v>
      </c>
      <c r="D1305" s="187" t="s">
        <v>160</v>
      </c>
      <c r="E1305" s="188" t="s">
        <v>7728</v>
      </c>
      <c r="F1305" s="189" t="s">
        <v>7535</v>
      </c>
      <c r="G1305" s="190" t="s">
        <v>498</v>
      </c>
      <c r="H1305" s="191">
        <v>1</v>
      </c>
      <c r="I1305" s="192"/>
      <c r="J1305" s="191">
        <f t="shared" si="160"/>
        <v>0</v>
      </c>
      <c r="K1305" s="189" t="s">
        <v>1</v>
      </c>
      <c r="L1305" s="40"/>
      <c r="M1305" s="193" t="s">
        <v>1</v>
      </c>
      <c r="N1305" s="194" t="s">
        <v>41</v>
      </c>
      <c r="O1305" s="72"/>
      <c r="P1305" s="195">
        <f t="shared" si="161"/>
        <v>0</v>
      </c>
      <c r="Q1305" s="195">
        <v>0</v>
      </c>
      <c r="R1305" s="195">
        <f t="shared" si="162"/>
        <v>0</v>
      </c>
      <c r="S1305" s="195">
        <v>0</v>
      </c>
      <c r="T1305" s="196">
        <f t="shared" si="163"/>
        <v>0</v>
      </c>
      <c r="U1305" s="35"/>
      <c r="V1305" s="35"/>
      <c r="W1305" s="35"/>
      <c r="X1305" s="35"/>
      <c r="Y1305" s="35"/>
      <c r="Z1305" s="35"/>
      <c r="AA1305" s="35"/>
      <c r="AB1305" s="35"/>
      <c r="AC1305" s="35"/>
      <c r="AD1305" s="35"/>
      <c r="AE1305" s="35"/>
      <c r="AR1305" s="197" t="s">
        <v>283</v>
      </c>
      <c r="AT1305" s="197" t="s">
        <v>160</v>
      </c>
      <c r="AU1305" s="197" t="s">
        <v>85</v>
      </c>
      <c r="AY1305" s="18" t="s">
        <v>158</v>
      </c>
      <c r="BE1305" s="198">
        <f t="shared" si="164"/>
        <v>0</v>
      </c>
      <c r="BF1305" s="198">
        <f t="shared" si="165"/>
        <v>0</v>
      </c>
      <c r="BG1305" s="198">
        <f t="shared" si="166"/>
        <v>0</v>
      </c>
      <c r="BH1305" s="198">
        <f t="shared" si="167"/>
        <v>0</v>
      </c>
      <c r="BI1305" s="198">
        <f t="shared" si="168"/>
        <v>0</v>
      </c>
      <c r="BJ1305" s="18" t="s">
        <v>8</v>
      </c>
      <c r="BK1305" s="198">
        <f t="shared" si="169"/>
        <v>0</v>
      </c>
      <c r="BL1305" s="18" t="s">
        <v>283</v>
      </c>
      <c r="BM1305" s="197" t="s">
        <v>7729</v>
      </c>
    </row>
    <row r="1306" spans="1:65" s="2" customFormat="1" ht="24">
      <c r="A1306" s="35"/>
      <c r="B1306" s="36"/>
      <c r="C1306" s="187" t="s">
        <v>2823</v>
      </c>
      <c r="D1306" s="187" t="s">
        <v>160</v>
      </c>
      <c r="E1306" s="188" t="s">
        <v>3699</v>
      </c>
      <c r="F1306" s="189" t="s">
        <v>3604</v>
      </c>
      <c r="G1306" s="190" t="s">
        <v>309</v>
      </c>
      <c r="H1306" s="191">
        <v>1.5</v>
      </c>
      <c r="I1306" s="192"/>
      <c r="J1306" s="191">
        <f t="shared" si="160"/>
        <v>0</v>
      </c>
      <c r="K1306" s="189" t="s">
        <v>1</v>
      </c>
      <c r="L1306" s="40"/>
      <c r="M1306" s="193" t="s">
        <v>1</v>
      </c>
      <c r="N1306" s="194" t="s">
        <v>41</v>
      </c>
      <c r="O1306" s="72"/>
      <c r="P1306" s="195">
        <f t="shared" si="161"/>
        <v>0</v>
      </c>
      <c r="Q1306" s="195">
        <v>0</v>
      </c>
      <c r="R1306" s="195">
        <f t="shared" si="162"/>
        <v>0</v>
      </c>
      <c r="S1306" s="195">
        <v>0</v>
      </c>
      <c r="T1306" s="196">
        <f t="shared" si="163"/>
        <v>0</v>
      </c>
      <c r="U1306" s="35"/>
      <c r="V1306" s="35"/>
      <c r="W1306" s="35"/>
      <c r="X1306" s="35"/>
      <c r="Y1306" s="35"/>
      <c r="Z1306" s="35"/>
      <c r="AA1306" s="35"/>
      <c r="AB1306" s="35"/>
      <c r="AC1306" s="35"/>
      <c r="AD1306" s="35"/>
      <c r="AE1306" s="35"/>
      <c r="AR1306" s="197" t="s">
        <v>283</v>
      </c>
      <c r="AT1306" s="197" t="s">
        <v>160</v>
      </c>
      <c r="AU1306" s="197" t="s">
        <v>85</v>
      </c>
      <c r="AY1306" s="18" t="s">
        <v>158</v>
      </c>
      <c r="BE1306" s="198">
        <f t="shared" si="164"/>
        <v>0</v>
      </c>
      <c r="BF1306" s="198">
        <f t="shared" si="165"/>
        <v>0</v>
      </c>
      <c r="BG1306" s="198">
        <f t="shared" si="166"/>
        <v>0</v>
      </c>
      <c r="BH1306" s="198">
        <f t="shared" si="167"/>
        <v>0</v>
      </c>
      <c r="BI1306" s="198">
        <f t="shared" si="168"/>
        <v>0</v>
      </c>
      <c r="BJ1306" s="18" t="s">
        <v>8</v>
      </c>
      <c r="BK1306" s="198">
        <f t="shared" si="169"/>
        <v>0</v>
      </c>
      <c r="BL1306" s="18" t="s">
        <v>283</v>
      </c>
      <c r="BM1306" s="197" t="s">
        <v>7730</v>
      </c>
    </row>
    <row r="1307" spans="1:65" s="2" customFormat="1" ht="16.5" customHeight="1">
      <c r="A1307" s="35"/>
      <c r="B1307" s="36"/>
      <c r="C1307" s="187" t="s">
        <v>2825</v>
      </c>
      <c r="D1307" s="187" t="s">
        <v>160</v>
      </c>
      <c r="E1307" s="188" t="s">
        <v>7731</v>
      </c>
      <c r="F1307" s="189" t="s">
        <v>1743</v>
      </c>
      <c r="G1307" s="190" t="s">
        <v>498</v>
      </c>
      <c r="H1307" s="191">
        <v>1</v>
      </c>
      <c r="I1307" s="192"/>
      <c r="J1307" s="191">
        <f t="shared" si="160"/>
        <v>0</v>
      </c>
      <c r="K1307" s="189" t="s">
        <v>1</v>
      </c>
      <c r="L1307" s="40"/>
      <c r="M1307" s="193" t="s">
        <v>1</v>
      </c>
      <c r="N1307" s="194" t="s">
        <v>41</v>
      </c>
      <c r="O1307" s="72"/>
      <c r="P1307" s="195">
        <f t="shared" si="161"/>
        <v>0</v>
      </c>
      <c r="Q1307" s="195">
        <v>0</v>
      </c>
      <c r="R1307" s="195">
        <f t="shared" si="162"/>
        <v>0</v>
      </c>
      <c r="S1307" s="195">
        <v>0</v>
      </c>
      <c r="T1307" s="196">
        <f t="shared" si="163"/>
        <v>0</v>
      </c>
      <c r="U1307" s="35"/>
      <c r="V1307" s="35"/>
      <c r="W1307" s="35"/>
      <c r="X1307" s="35"/>
      <c r="Y1307" s="35"/>
      <c r="Z1307" s="35"/>
      <c r="AA1307" s="35"/>
      <c r="AB1307" s="35"/>
      <c r="AC1307" s="35"/>
      <c r="AD1307" s="35"/>
      <c r="AE1307" s="35"/>
      <c r="AR1307" s="197" t="s">
        <v>283</v>
      </c>
      <c r="AT1307" s="197" t="s">
        <v>160</v>
      </c>
      <c r="AU1307" s="197" t="s">
        <v>85</v>
      </c>
      <c r="AY1307" s="18" t="s">
        <v>158</v>
      </c>
      <c r="BE1307" s="198">
        <f t="shared" si="164"/>
        <v>0</v>
      </c>
      <c r="BF1307" s="198">
        <f t="shared" si="165"/>
        <v>0</v>
      </c>
      <c r="BG1307" s="198">
        <f t="shared" si="166"/>
        <v>0</v>
      </c>
      <c r="BH1307" s="198">
        <f t="shared" si="167"/>
        <v>0</v>
      </c>
      <c r="BI1307" s="198">
        <f t="shared" si="168"/>
        <v>0</v>
      </c>
      <c r="BJ1307" s="18" t="s">
        <v>8</v>
      </c>
      <c r="BK1307" s="198">
        <f t="shared" si="169"/>
        <v>0</v>
      </c>
      <c r="BL1307" s="18" t="s">
        <v>283</v>
      </c>
      <c r="BM1307" s="197" t="s">
        <v>7732</v>
      </c>
    </row>
    <row r="1308" spans="1:65" s="2" customFormat="1" ht="16.5" customHeight="1">
      <c r="A1308" s="35"/>
      <c r="B1308" s="36"/>
      <c r="C1308" s="187" t="s">
        <v>2827</v>
      </c>
      <c r="D1308" s="187" t="s">
        <v>160</v>
      </c>
      <c r="E1308" s="188" t="s">
        <v>7733</v>
      </c>
      <c r="F1308" s="189" t="s">
        <v>1752</v>
      </c>
      <c r="G1308" s="190" t="s">
        <v>498</v>
      </c>
      <c r="H1308" s="191">
        <v>1</v>
      </c>
      <c r="I1308" s="192"/>
      <c r="J1308" s="191">
        <f t="shared" si="160"/>
        <v>0</v>
      </c>
      <c r="K1308" s="189" t="s">
        <v>1</v>
      </c>
      <c r="L1308" s="40"/>
      <c r="M1308" s="193" t="s">
        <v>1</v>
      </c>
      <c r="N1308" s="194" t="s">
        <v>41</v>
      </c>
      <c r="O1308" s="72"/>
      <c r="P1308" s="195">
        <f t="shared" si="161"/>
        <v>0</v>
      </c>
      <c r="Q1308" s="195">
        <v>0</v>
      </c>
      <c r="R1308" s="195">
        <f t="shared" si="162"/>
        <v>0</v>
      </c>
      <c r="S1308" s="195">
        <v>0</v>
      </c>
      <c r="T1308" s="196">
        <f t="shared" si="163"/>
        <v>0</v>
      </c>
      <c r="U1308" s="35"/>
      <c r="V1308" s="35"/>
      <c r="W1308" s="35"/>
      <c r="X1308" s="35"/>
      <c r="Y1308" s="35"/>
      <c r="Z1308" s="35"/>
      <c r="AA1308" s="35"/>
      <c r="AB1308" s="35"/>
      <c r="AC1308" s="35"/>
      <c r="AD1308" s="35"/>
      <c r="AE1308" s="35"/>
      <c r="AR1308" s="197" t="s">
        <v>283</v>
      </c>
      <c r="AT1308" s="197" t="s">
        <v>160</v>
      </c>
      <c r="AU1308" s="197" t="s">
        <v>85</v>
      </c>
      <c r="AY1308" s="18" t="s">
        <v>158</v>
      </c>
      <c r="BE1308" s="198">
        <f t="shared" si="164"/>
        <v>0</v>
      </c>
      <c r="BF1308" s="198">
        <f t="shared" si="165"/>
        <v>0</v>
      </c>
      <c r="BG1308" s="198">
        <f t="shared" si="166"/>
        <v>0</v>
      </c>
      <c r="BH1308" s="198">
        <f t="shared" si="167"/>
        <v>0</v>
      </c>
      <c r="BI1308" s="198">
        <f t="shared" si="168"/>
        <v>0</v>
      </c>
      <c r="BJ1308" s="18" t="s">
        <v>8</v>
      </c>
      <c r="BK1308" s="198">
        <f t="shared" si="169"/>
        <v>0</v>
      </c>
      <c r="BL1308" s="18" t="s">
        <v>283</v>
      </c>
      <c r="BM1308" s="197" t="s">
        <v>7734</v>
      </c>
    </row>
    <row r="1309" spans="1:65" s="2" customFormat="1" ht="16.5" customHeight="1">
      <c r="A1309" s="35"/>
      <c r="B1309" s="36"/>
      <c r="C1309" s="187" t="s">
        <v>2831</v>
      </c>
      <c r="D1309" s="187" t="s">
        <v>160</v>
      </c>
      <c r="E1309" s="188" t="s">
        <v>7716</v>
      </c>
      <c r="F1309" s="189" t="s">
        <v>3140</v>
      </c>
      <c r="G1309" s="190" t="s">
        <v>498</v>
      </c>
      <c r="H1309" s="191">
        <v>1</v>
      </c>
      <c r="I1309" s="192"/>
      <c r="J1309" s="191">
        <f t="shared" si="160"/>
        <v>0</v>
      </c>
      <c r="K1309" s="189" t="s">
        <v>1</v>
      </c>
      <c r="L1309" s="40"/>
      <c r="M1309" s="193" t="s">
        <v>1</v>
      </c>
      <c r="N1309" s="194" t="s">
        <v>41</v>
      </c>
      <c r="O1309" s="72"/>
      <c r="P1309" s="195">
        <f t="shared" si="161"/>
        <v>0</v>
      </c>
      <c r="Q1309" s="195">
        <v>0</v>
      </c>
      <c r="R1309" s="195">
        <f t="shared" si="162"/>
        <v>0</v>
      </c>
      <c r="S1309" s="195">
        <v>0</v>
      </c>
      <c r="T1309" s="196">
        <f t="shared" si="163"/>
        <v>0</v>
      </c>
      <c r="U1309" s="35"/>
      <c r="V1309" s="35"/>
      <c r="W1309" s="35"/>
      <c r="X1309" s="35"/>
      <c r="Y1309" s="35"/>
      <c r="Z1309" s="35"/>
      <c r="AA1309" s="35"/>
      <c r="AB1309" s="35"/>
      <c r="AC1309" s="35"/>
      <c r="AD1309" s="35"/>
      <c r="AE1309" s="35"/>
      <c r="AR1309" s="197" t="s">
        <v>283</v>
      </c>
      <c r="AT1309" s="197" t="s">
        <v>160</v>
      </c>
      <c r="AU1309" s="197" t="s">
        <v>85</v>
      </c>
      <c r="AY1309" s="18" t="s">
        <v>158</v>
      </c>
      <c r="BE1309" s="198">
        <f t="shared" si="164"/>
        <v>0</v>
      </c>
      <c r="BF1309" s="198">
        <f t="shared" si="165"/>
        <v>0</v>
      </c>
      <c r="BG1309" s="198">
        <f t="shared" si="166"/>
        <v>0</v>
      </c>
      <c r="BH1309" s="198">
        <f t="shared" si="167"/>
        <v>0</v>
      </c>
      <c r="BI1309" s="198">
        <f t="shared" si="168"/>
        <v>0</v>
      </c>
      <c r="BJ1309" s="18" t="s">
        <v>8</v>
      </c>
      <c r="BK1309" s="198">
        <f t="shared" si="169"/>
        <v>0</v>
      </c>
      <c r="BL1309" s="18" t="s">
        <v>283</v>
      </c>
      <c r="BM1309" s="197" t="s">
        <v>7735</v>
      </c>
    </row>
    <row r="1310" spans="1:65" s="2" customFormat="1" ht="16.5" customHeight="1">
      <c r="A1310" s="35"/>
      <c r="B1310" s="36"/>
      <c r="C1310" s="187" t="s">
        <v>2833</v>
      </c>
      <c r="D1310" s="187" t="s">
        <v>160</v>
      </c>
      <c r="E1310" s="188" t="s">
        <v>3143</v>
      </c>
      <c r="F1310" s="189" t="s">
        <v>1726</v>
      </c>
      <c r="G1310" s="190" t="s">
        <v>1739</v>
      </c>
      <c r="H1310" s="191">
        <v>2</v>
      </c>
      <c r="I1310" s="192"/>
      <c r="J1310" s="191">
        <f t="shared" si="160"/>
        <v>0</v>
      </c>
      <c r="K1310" s="189" t="s">
        <v>1</v>
      </c>
      <c r="L1310" s="40"/>
      <c r="M1310" s="193" t="s">
        <v>1</v>
      </c>
      <c r="N1310" s="194" t="s">
        <v>41</v>
      </c>
      <c r="O1310" s="72"/>
      <c r="P1310" s="195">
        <f t="shared" si="161"/>
        <v>0</v>
      </c>
      <c r="Q1310" s="195">
        <v>0</v>
      </c>
      <c r="R1310" s="195">
        <f t="shared" si="162"/>
        <v>0</v>
      </c>
      <c r="S1310" s="195">
        <v>0</v>
      </c>
      <c r="T1310" s="196">
        <f t="shared" si="163"/>
        <v>0</v>
      </c>
      <c r="U1310" s="35"/>
      <c r="V1310" s="35"/>
      <c r="W1310" s="35"/>
      <c r="X1310" s="35"/>
      <c r="Y1310" s="35"/>
      <c r="Z1310" s="35"/>
      <c r="AA1310" s="35"/>
      <c r="AB1310" s="35"/>
      <c r="AC1310" s="35"/>
      <c r="AD1310" s="35"/>
      <c r="AE1310" s="35"/>
      <c r="AR1310" s="197" t="s">
        <v>283</v>
      </c>
      <c r="AT1310" s="197" t="s">
        <v>160</v>
      </c>
      <c r="AU1310" s="197" t="s">
        <v>85</v>
      </c>
      <c r="AY1310" s="18" t="s">
        <v>158</v>
      </c>
      <c r="BE1310" s="198">
        <f t="shared" si="164"/>
        <v>0</v>
      </c>
      <c r="BF1310" s="198">
        <f t="shared" si="165"/>
        <v>0</v>
      </c>
      <c r="BG1310" s="198">
        <f t="shared" si="166"/>
        <v>0</v>
      </c>
      <c r="BH1310" s="198">
        <f t="shared" si="167"/>
        <v>0</v>
      </c>
      <c r="BI1310" s="198">
        <f t="shared" si="168"/>
        <v>0</v>
      </c>
      <c r="BJ1310" s="18" t="s">
        <v>8</v>
      </c>
      <c r="BK1310" s="198">
        <f t="shared" si="169"/>
        <v>0</v>
      </c>
      <c r="BL1310" s="18" t="s">
        <v>283</v>
      </c>
      <c r="BM1310" s="197" t="s">
        <v>7736</v>
      </c>
    </row>
    <row r="1311" spans="1:65" s="2" customFormat="1" ht="16.5" customHeight="1">
      <c r="A1311" s="35"/>
      <c r="B1311" s="36"/>
      <c r="C1311" s="187" t="s">
        <v>2835</v>
      </c>
      <c r="D1311" s="187" t="s">
        <v>160</v>
      </c>
      <c r="E1311" s="188" t="s">
        <v>7737</v>
      </c>
      <c r="F1311" s="189" t="s">
        <v>1730</v>
      </c>
      <c r="G1311" s="190" t="s">
        <v>498</v>
      </c>
      <c r="H1311" s="191">
        <v>1</v>
      </c>
      <c r="I1311" s="192"/>
      <c r="J1311" s="191">
        <f t="shared" si="160"/>
        <v>0</v>
      </c>
      <c r="K1311" s="189" t="s">
        <v>1</v>
      </c>
      <c r="L1311" s="40"/>
      <c r="M1311" s="193" t="s">
        <v>1</v>
      </c>
      <c r="N1311" s="194" t="s">
        <v>41</v>
      </c>
      <c r="O1311" s="72"/>
      <c r="P1311" s="195">
        <f t="shared" si="161"/>
        <v>0</v>
      </c>
      <c r="Q1311" s="195">
        <v>0</v>
      </c>
      <c r="R1311" s="195">
        <f t="shared" si="162"/>
        <v>0</v>
      </c>
      <c r="S1311" s="195">
        <v>0</v>
      </c>
      <c r="T1311" s="196">
        <f t="shared" si="163"/>
        <v>0</v>
      </c>
      <c r="U1311" s="35"/>
      <c r="V1311" s="35"/>
      <c r="W1311" s="35"/>
      <c r="X1311" s="35"/>
      <c r="Y1311" s="35"/>
      <c r="Z1311" s="35"/>
      <c r="AA1311" s="35"/>
      <c r="AB1311" s="35"/>
      <c r="AC1311" s="35"/>
      <c r="AD1311" s="35"/>
      <c r="AE1311" s="35"/>
      <c r="AR1311" s="197" t="s">
        <v>283</v>
      </c>
      <c r="AT1311" s="197" t="s">
        <v>160</v>
      </c>
      <c r="AU1311" s="197" t="s">
        <v>85</v>
      </c>
      <c r="AY1311" s="18" t="s">
        <v>158</v>
      </c>
      <c r="BE1311" s="198">
        <f t="shared" si="164"/>
        <v>0</v>
      </c>
      <c r="BF1311" s="198">
        <f t="shared" si="165"/>
        <v>0</v>
      </c>
      <c r="BG1311" s="198">
        <f t="shared" si="166"/>
        <v>0</v>
      </c>
      <c r="BH1311" s="198">
        <f t="shared" si="167"/>
        <v>0</v>
      </c>
      <c r="BI1311" s="198">
        <f t="shared" si="168"/>
        <v>0</v>
      </c>
      <c r="BJ1311" s="18" t="s">
        <v>8</v>
      </c>
      <c r="BK1311" s="198">
        <f t="shared" si="169"/>
        <v>0</v>
      </c>
      <c r="BL1311" s="18" t="s">
        <v>283</v>
      </c>
      <c r="BM1311" s="197" t="s">
        <v>7738</v>
      </c>
    </row>
    <row r="1312" spans="1:65" s="2" customFormat="1" ht="16.5" customHeight="1">
      <c r="A1312" s="35"/>
      <c r="B1312" s="36"/>
      <c r="C1312" s="187" t="s">
        <v>2837</v>
      </c>
      <c r="D1312" s="187" t="s">
        <v>160</v>
      </c>
      <c r="E1312" s="188" t="s">
        <v>7739</v>
      </c>
      <c r="F1312" s="189" t="s">
        <v>3149</v>
      </c>
      <c r="G1312" s="190" t="s">
        <v>498</v>
      </c>
      <c r="H1312" s="191">
        <v>1</v>
      </c>
      <c r="I1312" s="192"/>
      <c r="J1312" s="191">
        <f t="shared" si="160"/>
        <v>0</v>
      </c>
      <c r="K1312" s="189" t="s">
        <v>1</v>
      </c>
      <c r="L1312" s="40"/>
      <c r="M1312" s="193" t="s">
        <v>1</v>
      </c>
      <c r="N1312" s="194" t="s">
        <v>41</v>
      </c>
      <c r="O1312" s="72"/>
      <c r="P1312" s="195">
        <f t="shared" si="161"/>
        <v>0</v>
      </c>
      <c r="Q1312" s="195">
        <v>0</v>
      </c>
      <c r="R1312" s="195">
        <f t="shared" si="162"/>
        <v>0</v>
      </c>
      <c r="S1312" s="195">
        <v>0</v>
      </c>
      <c r="T1312" s="196">
        <f t="shared" si="163"/>
        <v>0</v>
      </c>
      <c r="U1312" s="35"/>
      <c r="V1312" s="35"/>
      <c r="W1312" s="35"/>
      <c r="X1312" s="35"/>
      <c r="Y1312" s="35"/>
      <c r="Z1312" s="35"/>
      <c r="AA1312" s="35"/>
      <c r="AB1312" s="35"/>
      <c r="AC1312" s="35"/>
      <c r="AD1312" s="35"/>
      <c r="AE1312" s="35"/>
      <c r="AR1312" s="197" t="s">
        <v>283</v>
      </c>
      <c r="AT1312" s="197" t="s">
        <v>160</v>
      </c>
      <c r="AU1312" s="197" t="s">
        <v>85</v>
      </c>
      <c r="AY1312" s="18" t="s">
        <v>158</v>
      </c>
      <c r="BE1312" s="198">
        <f t="shared" si="164"/>
        <v>0</v>
      </c>
      <c r="BF1312" s="198">
        <f t="shared" si="165"/>
        <v>0</v>
      </c>
      <c r="BG1312" s="198">
        <f t="shared" si="166"/>
        <v>0</v>
      </c>
      <c r="BH1312" s="198">
        <f t="shared" si="167"/>
        <v>0</v>
      </c>
      <c r="BI1312" s="198">
        <f t="shared" si="168"/>
        <v>0</v>
      </c>
      <c r="BJ1312" s="18" t="s">
        <v>8</v>
      </c>
      <c r="BK1312" s="198">
        <f t="shared" si="169"/>
        <v>0</v>
      </c>
      <c r="BL1312" s="18" t="s">
        <v>283</v>
      </c>
      <c r="BM1312" s="197" t="s">
        <v>7740</v>
      </c>
    </row>
    <row r="1313" spans="1:65" s="12" customFormat="1" ht="22.9" customHeight="1">
      <c r="B1313" s="171"/>
      <c r="C1313" s="172"/>
      <c r="D1313" s="173" t="s">
        <v>75</v>
      </c>
      <c r="E1313" s="185" t="s">
        <v>3286</v>
      </c>
      <c r="F1313" s="185" t="s">
        <v>4736</v>
      </c>
      <c r="G1313" s="172"/>
      <c r="H1313" s="172"/>
      <c r="I1313" s="175"/>
      <c r="J1313" s="186">
        <f>BK1313</f>
        <v>0</v>
      </c>
      <c r="K1313" s="172"/>
      <c r="L1313" s="177"/>
      <c r="M1313" s="178"/>
      <c r="N1313" s="179"/>
      <c r="O1313" s="179"/>
      <c r="P1313" s="180">
        <f>SUM(P1314:P1341)</f>
        <v>0</v>
      </c>
      <c r="Q1313" s="179"/>
      <c r="R1313" s="180">
        <f>SUM(R1314:R1341)</f>
        <v>10.803256900000001</v>
      </c>
      <c r="S1313" s="179"/>
      <c r="T1313" s="181">
        <f>SUM(T1314:T1341)</f>
        <v>0</v>
      </c>
      <c r="AR1313" s="182" t="s">
        <v>85</v>
      </c>
      <c r="AT1313" s="183" t="s">
        <v>75</v>
      </c>
      <c r="AU1313" s="183" t="s">
        <v>8</v>
      </c>
      <c r="AY1313" s="182" t="s">
        <v>158</v>
      </c>
      <c r="BK1313" s="184">
        <f>SUM(BK1314:BK1341)</f>
        <v>0</v>
      </c>
    </row>
    <row r="1314" spans="1:65" s="2" customFormat="1" ht="60">
      <c r="A1314" s="35"/>
      <c r="B1314" s="36"/>
      <c r="C1314" s="187" t="s">
        <v>2841</v>
      </c>
      <c r="D1314" s="187" t="s">
        <v>160</v>
      </c>
      <c r="E1314" s="188" t="s">
        <v>7741</v>
      </c>
      <c r="F1314" s="189" t="s">
        <v>7742</v>
      </c>
      <c r="G1314" s="190" t="s">
        <v>163</v>
      </c>
      <c r="H1314" s="191">
        <v>70.400000000000006</v>
      </c>
      <c r="I1314" s="192"/>
      <c r="J1314" s="191">
        <f>ROUND(I1314*H1314,0)</f>
        <v>0</v>
      </c>
      <c r="K1314" s="189" t="s">
        <v>164</v>
      </c>
      <c r="L1314" s="40"/>
      <c r="M1314" s="193" t="s">
        <v>1</v>
      </c>
      <c r="N1314" s="194" t="s">
        <v>41</v>
      </c>
      <c r="O1314" s="72"/>
      <c r="P1314" s="195">
        <f>O1314*H1314</f>
        <v>0</v>
      </c>
      <c r="Q1314" s="195">
        <v>2.681E-2</v>
      </c>
      <c r="R1314" s="195">
        <f>Q1314*H1314</f>
        <v>1.8874240000000002</v>
      </c>
      <c r="S1314" s="195">
        <v>0</v>
      </c>
      <c r="T1314" s="196">
        <f>S1314*H1314</f>
        <v>0</v>
      </c>
      <c r="U1314" s="35"/>
      <c r="V1314" s="35"/>
      <c r="W1314" s="35"/>
      <c r="X1314" s="35"/>
      <c r="Y1314" s="35"/>
      <c r="Z1314" s="35"/>
      <c r="AA1314" s="35"/>
      <c r="AB1314" s="35"/>
      <c r="AC1314" s="35"/>
      <c r="AD1314" s="35"/>
      <c r="AE1314" s="35"/>
      <c r="AR1314" s="197" t="s">
        <v>283</v>
      </c>
      <c r="AT1314" s="197" t="s">
        <v>160</v>
      </c>
      <c r="AU1314" s="197" t="s">
        <v>85</v>
      </c>
      <c r="AY1314" s="18" t="s">
        <v>158</v>
      </c>
      <c r="BE1314" s="198">
        <f>IF(N1314="základní",J1314,0)</f>
        <v>0</v>
      </c>
      <c r="BF1314" s="198">
        <f>IF(N1314="snížená",J1314,0)</f>
        <v>0</v>
      </c>
      <c r="BG1314" s="198">
        <f>IF(N1314="zákl. přenesená",J1314,0)</f>
        <v>0</v>
      </c>
      <c r="BH1314" s="198">
        <f>IF(N1314="sníž. přenesená",J1314,0)</f>
        <v>0</v>
      </c>
      <c r="BI1314" s="198">
        <f>IF(N1314="nulová",J1314,0)</f>
        <v>0</v>
      </c>
      <c r="BJ1314" s="18" t="s">
        <v>8</v>
      </c>
      <c r="BK1314" s="198">
        <f>ROUND(I1314*H1314,0)</f>
        <v>0</v>
      </c>
      <c r="BL1314" s="18" t="s">
        <v>283</v>
      </c>
      <c r="BM1314" s="197" t="s">
        <v>7743</v>
      </c>
    </row>
    <row r="1315" spans="1:65" s="2" customFormat="1" ht="108">
      <c r="A1315" s="35"/>
      <c r="B1315" s="36"/>
      <c r="C1315" s="37"/>
      <c r="D1315" s="199" t="s">
        <v>167</v>
      </c>
      <c r="E1315" s="37"/>
      <c r="F1315" s="200" t="s">
        <v>4741</v>
      </c>
      <c r="G1315" s="37"/>
      <c r="H1315" s="37"/>
      <c r="I1315" s="201"/>
      <c r="J1315" s="37"/>
      <c r="K1315" s="37"/>
      <c r="L1315" s="40"/>
      <c r="M1315" s="202"/>
      <c r="N1315" s="203"/>
      <c r="O1315" s="72"/>
      <c r="P1315" s="72"/>
      <c r="Q1315" s="72"/>
      <c r="R1315" s="72"/>
      <c r="S1315" s="72"/>
      <c r="T1315" s="73"/>
      <c r="U1315" s="35"/>
      <c r="V1315" s="35"/>
      <c r="W1315" s="35"/>
      <c r="X1315" s="35"/>
      <c r="Y1315" s="35"/>
      <c r="Z1315" s="35"/>
      <c r="AA1315" s="35"/>
      <c r="AB1315" s="35"/>
      <c r="AC1315" s="35"/>
      <c r="AD1315" s="35"/>
      <c r="AE1315" s="35"/>
      <c r="AT1315" s="18" t="s">
        <v>167</v>
      </c>
      <c r="AU1315" s="18" t="s">
        <v>85</v>
      </c>
    </row>
    <row r="1316" spans="1:65" s="14" customFormat="1" ht="11.25">
      <c r="B1316" s="215"/>
      <c r="C1316" s="216"/>
      <c r="D1316" s="199" t="s">
        <v>169</v>
      </c>
      <c r="E1316" s="217" t="s">
        <v>1</v>
      </c>
      <c r="F1316" s="218" t="s">
        <v>406</v>
      </c>
      <c r="G1316" s="216"/>
      <c r="H1316" s="217" t="s">
        <v>1</v>
      </c>
      <c r="I1316" s="219"/>
      <c r="J1316" s="216"/>
      <c r="K1316" s="216"/>
      <c r="L1316" s="220"/>
      <c r="M1316" s="221"/>
      <c r="N1316" s="222"/>
      <c r="O1316" s="222"/>
      <c r="P1316" s="222"/>
      <c r="Q1316" s="222"/>
      <c r="R1316" s="222"/>
      <c r="S1316" s="222"/>
      <c r="T1316" s="223"/>
      <c r="AT1316" s="224" t="s">
        <v>169</v>
      </c>
      <c r="AU1316" s="224" t="s">
        <v>85</v>
      </c>
      <c r="AV1316" s="14" t="s">
        <v>8</v>
      </c>
      <c r="AW1316" s="14" t="s">
        <v>32</v>
      </c>
      <c r="AX1316" s="14" t="s">
        <v>76</v>
      </c>
      <c r="AY1316" s="224" t="s">
        <v>158</v>
      </c>
    </row>
    <row r="1317" spans="1:65" s="13" customFormat="1" ht="22.5">
      <c r="B1317" s="204"/>
      <c r="C1317" s="205"/>
      <c r="D1317" s="199" t="s">
        <v>169</v>
      </c>
      <c r="E1317" s="206" t="s">
        <v>1</v>
      </c>
      <c r="F1317" s="207" t="s">
        <v>7744</v>
      </c>
      <c r="G1317" s="205"/>
      <c r="H1317" s="208">
        <v>70.400000000000006</v>
      </c>
      <c r="I1317" s="209"/>
      <c r="J1317" s="205"/>
      <c r="K1317" s="205"/>
      <c r="L1317" s="210"/>
      <c r="M1317" s="211"/>
      <c r="N1317" s="212"/>
      <c r="O1317" s="212"/>
      <c r="P1317" s="212"/>
      <c r="Q1317" s="212"/>
      <c r="R1317" s="212"/>
      <c r="S1317" s="212"/>
      <c r="T1317" s="213"/>
      <c r="AT1317" s="214" t="s">
        <v>169</v>
      </c>
      <c r="AU1317" s="214" t="s">
        <v>85</v>
      </c>
      <c r="AV1317" s="13" t="s">
        <v>85</v>
      </c>
      <c r="AW1317" s="13" t="s">
        <v>32</v>
      </c>
      <c r="AX1317" s="13" t="s">
        <v>8</v>
      </c>
      <c r="AY1317" s="214" t="s">
        <v>158</v>
      </c>
    </row>
    <row r="1318" spans="1:65" s="2" customFormat="1" ht="16.5" customHeight="1">
      <c r="A1318" s="35"/>
      <c r="B1318" s="36"/>
      <c r="C1318" s="187" t="s">
        <v>2843</v>
      </c>
      <c r="D1318" s="187" t="s">
        <v>160</v>
      </c>
      <c r="E1318" s="188" t="s">
        <v>4738</v>
      </c>
      <c r="F1318" s="189" t="s">
        <v>4739</v>
      </c>
      <c r="G1318" s="190" t="s">
        <v>163</v>
      </c>
      <c r="H1318" s="191">
        <v>65.14</v>
      </c>
      <c r="I1318" s="192"/>
      <c r="J1318" s="191">
        <f>ROUND(I1318*H1318,0)</f>
        <v>0</v>
      </c>
      <c r="K1318" s="189" t="s">
        <v>1</v>
      </c>
      <c r="L1318" s="40"/>
      <c r="M1318" s="193" t="s">
        <v>1</v>
      </c>
      <c r="N1318" s="194" t="s">
        <v>41</v>
      </c>
      <c r="O1318" s="72"/>
      <c r="P1318" s="195">
        <f>O1318*H1318</f>
        <v>0</v>
      </c>
      <c r="Q1318" s="195">
        <v>5.3530000000000001E-2</v>
      </c>
      <c r="R1318" s="195">
        <f>Q1318*H1318</f>
        <v>3.4869441999999999</v>
      </c>
      <c r="S1318" s="195">
        <v>0</v>
      </c>
      <c r="T1318" s="196">
        <f>S1318*H1318</f>
        <v>0</v>
      </c>
      <c r="U1318" s="35"/>
      <c r="V1318" s="35"/>
      <c r="W1318" s="35"/>
      <c r="X1318" s="35"/>
      <c r="Y1318" s="35"/>
      <c r="Z1318" s="35"/>
      <c r="AA1318" s="35"/>
      <c r="AB1318" s="35"/>
      <c r="AC1318" s="35"/>
      <c r="AD1318" s="35"/>
      <c r="AE1318" s="35"/>
      <c r="AR1318" s="197" t="s">
        <v>283</v>
      </c>
      <c r="AT1318" s="197" t="s">
        <v>160</v>
      </c>
      <c r="AU1318" s="197" t="s">
        <v>85</v>
      </c>
      <c r="AY1318" s="18" t="s">
        <v>158</v>
      </c>
      <c r="BE1318" s="198">
        <f>IF(N1318="základní",J1318,0)</f>
        <v>0</v>
      </c>
      <c r="BF1318" s="198">
        <f>IF(N1318="snížená",J1318,0)</f>
        <v>0</v>
      </c>
      <c r="BG1318" s="198">
        <f>IF(N1318="zákl. přenesená",J1318,0)</f>
        <v>0</v>
      </c>
      <c r="BH1318" s="198">
        <f>IF(N1318="sníž. přenesená",J1318,0)</f>
        <v>0</v>
      </c>
      <c r="BI1318" s="198">
        <f>IF(N1318="nulová",J1318,0)</f>
        <v>0</v>
      </c>
      <c r="BJ1318" s="18" t="s">
        <v>8</v>
      </c>
      <c r="BK1318" s="198">
        <f>ROUND(I1318*H1318,0)</f>
        <v>0</v>
      </c>
      <c r="BL1318" s="18" t="s">
        <v>283</v>
      </c>
      <c r="BM1318" s="197" t="s">
        <v>7745</v>
      </c>
    </row>
    <row r="1319" spans="1:65" s="2" customFormat="1" ht="108">
      <c r="A1319" s="35"/>
      <c r="B1319" s="36"/>
      <c r="C1319" s="37"/>
      <c r="D1319" s="199" t="s">
        <v>167</v>
      </c>
      <c r="E1319" s="37"/>
      <c r="F1319" s="200" t="s">
        <v>4741</v>
      </c>
      <c r="G1319" s="37"/>
      <c r="H1319" s="37"/>
      <c r="I1319" s="201"/>
      <c r="J1319" s="37"/>
      <c r="K1319" s="37"/>
      <c r="L1319" s="40"/>
      <c r="M1319" s="202"/>
      <c r="N1319" s="203"/>
      <c r="O1319" s="72"/>
      <c r="P1319" s="72"/>
      <c r="Q1319" s="72"/>
      <c r="R1319" s="72"/>
      <c r="S1319" s="72"/>
      <c r="T1319" s="73"/>
      <c r="U1319" s="35"/>
      <c r="V1319" s="35"/>
      <c r="W1319" s="35"/>
      <c r="X1319" s="35"/>
      <c r="Y1319" s="35"/>
      <c r="Z1319" s="35"/>
      <c r="AA1319" s="35"/>
      <c r="AB1319" s="35"/>
      <c r="AC1319" s="35"/>
      <c r="AD1319" s="35"/>
      <c r="AE1319" s="35"/>
      <c r="AT1319" s="18" t="s">
        <v>167</v>
      </c>
      <c r="AU1319" s="18" t="s">
        <v>85</v>
      </c>
    </row>
    <row r="1320" spans="1:65" s="14" customFormat="1" ht="11.25">
      <c r="B1320" s="215"/>
      <c r="C1320" s="216"/>
      <c r="D1320" s="199" t="s">
        <v>169</v>
      </c>
      <c r="E1320" s="217" t="s">
        <v>1</v>
      </c>
      <c r="F1320" s="218" t="s">
        <v>406</v>
      </c>
      <c r="G1320" s="216"/>
      <c r="H1320" s="217" t="s">
        <v>1</v>
      </c>
      <c r="I1320" s="219"/>
      <c r="J1320" s="216"/>
      <c r="K1320" s="216"/>
      <c r="L1320" s="220"/>
      <c r="M1320" s="221"/>
      <c r="N1320" s="222"/>
      <c r="O1320" s="222"/>
      <c r="P1320" s="222"/>
      <c r="Q1320" s="222"/>
      <c r="R1320" s="222"/>
      <c r="S1320" s="222"/>
      <c r="T1320" s="223"/>
      <c r="AT1320" s="224" t="s">
        <v>169</v>
      </c>
      <c r="AU1320" s="224" t="s">
        <v>85</v>
      </c>
      <c r="AV1320" s="14" t="s">
        <v>8</v>
      </c>
      <c r="AW1320" s="14" t="s">
        <v>32</v>
      </c>
      <c r="AX1320" s="14" t="s">
        <v>76</v>
      </c>
      <c r="AY1320" s="224" t="s">
        <v>158</v>
      </c>
    </row>
    <row r="1321" spans="1:65" s="13" customFormat="1" ht="11.25">
      <c r="B1321" s="204"/>
      <c r="C1321" s="205"/>
      <c r="D1321" s="199" t="s">
        <v>169</v>
      </c>
      <c r="E1321" s="206" t="s">
        <v>1</v>
      </c>
      <c r="F1321" s="207" t="s">
        <v>7746</v>
      </c>
      <c r="G1321" s="205"/>
      <c r="H1321" s="208">
        <v>65.14</v>
      </c>
      <c r="I1321" s="209"/>
      <c r="J1321" s="205"/>
      <c r="K1321" s="205"/>
      <c r="L1321" s="210"/>
      <c r="M1321" s="211"/>
      <c r="N1321" s="212"/>
      <c r="O1321" s="212"/>
      <c r="P1321" s="212"/>
      <c r="Q1321" s="212"/>
      <c r="R1321" s="212"/>
      <c r="S1321" s="212"/>
      <c r="T1321" s="213"/>
      <c r="AT1321" s="214" t="s">
        <v>169</v>
      </c>
      <c r="AU1321" s="214" t="s">
        <v>85</v>
      </c>
      <c r="AV1321" s="13" t="s">
        <v>85</v>
      </c>
      <c r="AW1321" s="13" t="s">
        <v>32</v>
      </c>
      <c r="AX1321" s="13" t="s">
        <v>8</v>
      </c>
      <c r="AY1321" s="214" t="s">
        <v>158</v>
      </c>
    </row>
    <row r="1322" spans="1:65" s="2" customFormat="1" ht="16.5" customHeight="1">
      <c r="A1322" s="35"/>
      <c r="B1322" s="36"/>
      <c r="C1322" s="187" t="s">
        <v>2845</v>
      </c>
      <c r="D1322" s="187" t="s">
        <v>160</v>
      </c>
      <c r="E1322" s="188" t="s">
        <v>4744</v>
      </c>
      <c r="F1322" s="189" t="s">
        <v>4745</v>
      </c>
      <c r="G1322" s="190" t="s">
        <v>163</v>
      </c>
      <c r="H1322" s="191">
        <v>13.59</v>
      </c>
      <c r="I1322" s="192"/>
      <c r="J1322" s="191">
        <f>ROUND(I1322*H1322,0)</f>
        <v>0</v>
      </c>
      <c r="K1322" s="189" t="s">
        <v>1</v>
      </c>
      <c r="L1322" s="40"/>
      <c r="M1322" s="193" t="s">
        <v>1</v>
      </c>
      <c r="N1322" s="194" t="s">
        <v>41</v>
      </c>
      <c r="O1322" s="72"/>
      <c r="P1322" s="195">
        <f>O1322*H1322</f>
        <v>0</v>
      </c>
      <c r="Q1322" s="195">
        <v>6.5989999999999993E-2</v>
      </c>
      <c r="R1322" s="195">
        <f>Q1322*H1322</f>
        <v>0.89680409999999988</v>
      </c>
      <c r="S1322" s="195">
        <v>0</v>
      </c>
      <c r="T1322" s="196">
        <f>S1322*H1322</f>
        <v>0</v>
      </c>
      <c r="U1322" s="35"/>
      <c r="V1322" s="35"/>
      <c r="W1322" s="35"/>
      <c r="X1322" s="35"/>
      <c r="Y1322" s="35"/>
      <c r="Z1322" s="35"/>
      <c r="AA1322" s="35"/>
      <c r="AB1322" s="35"/>
      <c r="AC1322" s="35"/>
      <c r="AD1322" s="35"/>
      <c r="AE1322" s="35"/>
      <c r="AR1322" s="197" t="s">
        <v>283</v>
      </c>
      <c r="AT1322" s="197" t="s">
        <v>160</v>
      </c>
      <c r="AU1322" s="197" t="s">
        <v>85</v>
      </c>
      <c r="AY1322" s="18" t="s">
        <v>158</v>
      </c>
      <c r="BE1322" s="198">
        <f>IF(N1322="základní",J1322,0)</f>
        <v>0</v>
      </c>
      <c r="BF1322" s="198">
        <f>IF(N1322="snížená",J1322,0)</f>
        <v>0</v>
      </c>
      <c r="BG1322" s="198">
        <f>IF(N1322="zákl. přenesená",J1322,0)</f>
        <v>0</v>
      </c>
      <c r="BH1322" s="198">
        <f>IF(N1322="sníž. přenesená",J1322,0)</f>
        <v>0</v>
      </c>
      <c r="BI1322" s="198">
        <f>IF(N1322="nulová",J1322,0)</f>
        <v>0</v>
      </c>
      <c r="BJ1322" s="18" t="s">
        <v>8</v>
      </c>
      <c r="BK1322" s="198">
        <f>ROUND(I1322*H1322,0)</f>
        <v>0</v>
      </c>
      <c r="BL1322" s="18" t="s">
        <v>283</v>
      </c>
      <c r="BM1322" s="197" t="s">
        <v>7747</v>
      </c>
    </row>
    <row r="1323" spans="1:65" s="2" customFormat="1" ht="108">
      <c r="A1323" s="35"/>
      <c r="B1323" s="36"/>
      <c r="C1323" s="37"/>
      <c r="D1323" s="199" t="s">
        <v>167</v>
      </c>
      <c r="E1323" s="37"/>
      <c r="F1323" s="200" t="s">
        <v>4741</v>
      </c>
      <c r="G1323" s="37"/>
      <c r="H1323" s="37"/>
      <c r="I1323" s="201"/>
      <c r="J1323" s="37"/>
      <c r="K1323" s="37"/>
      <c r="L1323" s="40"/>
      <c r="M1323" s="202"/>
      <c r="N1323" s="203"/>
      <c r="O1323" s="72"/>
      <c r="P1323" s="72"/>
      <c r="Q1323" s="72"/>
      <c r="R1323" s="72"/>
      <c r="S1323" s="72"/>
      <c r="T1323" s="73"/>
      <c r="U1323" s="35"/>
      <c r="V1323" s="35"/>
      <c r="W1323" s="35"/>
      <c r="X1323" s="35"/>
      <c r="Y1323" s="35"/>
      <c r="Z1323" s="35"/>
      <c r="AA1323" s="35"/>
      <c r="AB1323" s="35"/>
      <c r="AC1323" s="35"/>
      <c r="AD1323" s="35"/>
      <c r="AE1323" s="35"/>
      <c r="AT1323" s="18" t="s">
        <v>167</v>
      </c>
      <c r="AU1323" s="18" t="s">
        <v>85</v>
      </c>
    </row>
    <row r="1324" spans="1:65" s="14" customFormat="1" ht="11.25">
      <c r="B1324" s="215"/>
      <c r="C1324" s="216"/>
      <c r="D1324" s="199" t="s">
        <v>169</v>
      </c>
      <c r="E1324" s="217" t="s">
        <v>1</v>
      </c>
      <c r="F1324" s="218" t="s">
        <v>406</v>
      </c>
      <c r="G1324" s="216"/>
      <c r="H1324" s="217" t="s">
        <v>1</v>
      </c>
      <c r="I1324" s="219"/>
      <c r="J1324" s="216"/>
      <c r="K1324" s="216"/>
      <c r="L1324" s="220"/>
      <c r="M1324" s="221"/>
      <c r="N1324" s="222"/>
      <c r="O1324" s="222"/>
      <c r="P1324" s="222"/>
      <c r="Q1324" s="222"/>
      <c r="R1324" s="222"/>
      <c r="S1324" s="222"/>
      <c r="T1324" s="223"/>
      <c r="AT1324" s="224" t="s">
        <v>169</v>
      </c>
      <c r="AU1324" s="224" t="s">
        <v>85</v>
      </c>
      <c r="AV1324" s="14" t="s">
        <v>8</v>
      </c>
      <c r="AW1324" s="14" t="s">
        <v>32</v>
      </c>
      <c r="AX1324" s="14" t="s">
        <v>76</v>
      </c>
      <c r="AY1324" s="224" t="s">
        <v>158</v>
      </c>
    </row>
    <row r="1325" spans="1:65" s="13" customFormat="1" ht="11.25">
      <c r="B1325" s="204"/>
      <c r="C1325" s="205"/>
      <c r="D1325" s="199" t="s">
        <v>169</v>
      </c>
      <c r="E1325" s="206" t="s">
        <v>1</v>
      </c>
      <c r="F1325" s="207" t="s">
        <v>7748</v>
      </c>
      <c r="G1325" s="205"/>
      <c r="H1325" s="208">
        <v>13.59</v>
      </c>
      <c r="I1325" s="209"/>
      <c r="J1325" s="205"/>
      <c r="K1325" s="205"/>
      <c r="L1325" s="210"/>
      <c r="M1325" s="211"/>
      <c r="N1325" s="212"/>
      <c r="O1325" s="212"/>
      <c r="P1325" s="212"/>
      <c r="Q1325" s="212"/>
      <c r="R1325" s="212"/>
      <c r="S1325" s="212"/>
      <c r="T1325" s="213"/>
      <c r="AT1325" s="214" t="s">
        <v>169</v>
      </c>
      <c r="AU1325" s="214" t="s">
        <v>85</v>
      </c>
      <c r="AV1325" s="13" t="s">
        <v>85</v>
      </c>
      <c r="AW1325" s="13" t="s">
        <v>32</v>
      </c>
      <c r="AX1325" s="13" t="s">
        <v>8</v>
      </c>
      <c r="AY1325" s="214" t="s">
        <v>158</v>
      </c>
    </row>
    <row r="1326" spans="1:65" s="2" customFormat="1" ht="36">
      <c r="A1326" s="35"/>
      <c r="B1326" s="36"/>
      <c r="C1326" s="187" t="s">
        <v>2847</v>
      </c>
      <c r="D1326" s="187" t="s">
        <v>160</v>
      </c>
      <c r="E1326" s="188" t="s">
        <v>4749</v>
      </c>
      <c r="F1326" s="189" t="s">
        <v>4750</v>
      </c>
      <c r="G1326" s="190" t="s">
        <v>163</v>
      </c>
      <c r="H1326" s="191">
        <v>431.74</v>
      </c>
      <c r="I1326" s="192"/>
      <c r="J1326" s="191">
        <f>ROUND(I1326*H1326,0)</f>
        <v>0</v>
      </c>
      <c r="K1326" s="189" t="s">
        <v>164</v>
      </c>
      <c r="L1326" s="40"/>
      <c r="M1326" s="193" t="s">
        <v>1</v>
      </c>
      <c r="N1326" s="194" t="s">
        <v>41</v>
      </c>
      <c r="O1326" s="72"/>
      <c r="P1326" s="195">
        <f>O1326*H1326</f>
        <v>0</v>
      </c>
      <c r="Q1326" s="195">
        <v>1.25E-3</v>
      </c>
      <c r="R1326" s="195">
        <f>Q1326*H1326</f>
        <v>0.53967500000000002</v>
      </c>
      <c r="S1326" s="195">
        <v>0</v>
      </c>
      <c r="T1326" s="196">
        <f>S1326*H1326</f>
        <v>0</v>
      </c>
      <c r="U1326" s="35"/>
      <c r="V1326" s="35"/>
      <c r="W1326" s="35"/>
      <c r="X1326" s="35"/>
      <c r="Y1326" s="35"/>
      <c r="Z1326" s="35"/>
      <c r="AA1326" s="35"/>
      <c r="AB1326" s="35"/>
      <c r="AC1326" s="35"/>
      <c r="AD1326" s="35"/>
      <c r="AE1326" s="35"/>
      <c r="AR1326" s="197" t="s">
        <v>283</v>
      </c>
      <c r="AT1326" s="197" t="s">
        <v>160</v>
      </c>
      <c r="AU1326" s="197" t="s">
        <v>85</v>
      </c>
      <c r="AY1326" s="18" t="s">
        <v>158</v>
      </c>
      <c r="BE1326" s="198">
        <f>IF(N1326="základní",J1326,0)</f>
        <v>0</v>
      </c>
      <c r="BF1326" s="198">
        <f>IF(N1326="snížená",J1326,0)</f>
        <v>0</v>
      </c>
      <c r="BG1326" s="198">
        <f>IF(N1326="zákl. přenesená",J1326,0)</f>
        <v>0</v>
      </c>
      <c r="BH1326" s="198">
        <f>IF(N1326="sníž. přenesená",J1326,0)</f>
        <v>0</v>
      </c>
      <c r="BI1326" s="198">
        <f>IF(N1326="nulová",J1326,0)</f>
        <v>0</v>
      </c>
      <c r="BJ1326" s="18" t="s">
        <v>8</v>
      </c>
      <c r="BK1326" s="198">
        <f>ROUND(I1326*H1326,0)</f>
        <v>0</v>
      </c>
      <c r="BL1326" s="18" t="s">
        <v>283</v>
      </c>
      <c r="BM1326" s="197" t="s">
        <v>7749</v>
      </c>
    </row>
    <row r="1327" spans="1:65" s="2" customFormat="1" ht="54">
      <c r="A1327" s="35"/>
      <c r="B1327" s="36"/>
      <c r="C1327" s="37"/>
      <c r="D1327" s="199" t="s">
        <v>167</v>
      </c>
      <c r="E1327" s="37"/>
      <c r="F1327" s="200" t="s">
        <v>4752</v>
      </c>
      <c r="G1327" s="37"/>
      <c r="H1327" s="37"/>
      <c r="I1327" s="201"/>
      <c r="J1327" s="37"/>
      <c r="K1327" s="37"/>
      <c r="L1327" s="40"/>
      <c r="M1327" s="202"/>
      <c r="N1327" s="203"/>
      <c r="O1327" s="72"/>
      <c r="P1327" s="72"/>
      <c r="Q1327" s="72"/>
      <c r="R1327" s="72"/>
      <c r="S1327" s="72"/>
      <c r="T1327" s="73"/>
      <c r="U1327" s="35"/>
      <c r="V1327" s="35"/>
      <c r="W1327" s="35"/>
      <c r="X1327" s="35"/>
      <c r="Y1327" s="35"/>
      <c r="Z1327" s="35"/>
      <c r="AA1327" s="35"/>
      <c r="AB1327" s="35"/>
      <c r="AC1327" s="35"/>
      <c r="AD1327" s="35"/>
      <c r="AE1327" s="35"/>
      <c r="AT1327" s="18" t="s">
        <v>167</v>
      </c>
      <c r="AU1327" s="18" t="s">
        <v>85</v>
      </c>
    </row>
    <row r="1328" spans="1:65" s="13" customFormat="1" ht="22.5">
      <c r="B1328" s="204"/>
      <c r="C1328" s="205"/>
      <c r="D1328" s="199" t="s">
        <v>169</v>
      </c>
      <c r="E1328" s="206" t="s">
        <v>1</v>
      </c>
      <c r="F1328" s="207" t="s">
        <v>7750</v>
      </c>
      <c r="G1328" s="205"/>
      <c r="H1328" s="208">
        <v>431.74</v>
      </c>
      <c r="I1328" s="209"/>
      <c r="J1328" s="205"/>
      <c r="K1328" s="205"/>
      <c r="L1328" s="210"/>
      <c r="M1328" s="211"/>
      <c r="N1328" s="212"/>
      <c r="O1328" s="212"/>
      <c r="P1328" s="212"/>
      <c r="Q1328" s="212"/>
      <c r="R1328" s="212"/>
      <c r="S1328" s="212"/>
      <c r="T1328" s="213"/>
      <c r="AT1328" s="214" t="s">
        <v>169</v>
      </c>
      <c r="AU1328" s="214" t="s">
        <v>85</v>
      </c>
      <c r="AV1328" s="13" t="s">
        <v>85</v>
      </c>
      <c r="AW1328" s="13" t="s">
        <v>32</v>
      </c>
      <c r="AX1328" s="13" t="s">
        <v>8</v>
      </c>
      <c r="AY1328" s="214" t="s">
        <v>158</v>
      </c>
    </row>
    <row r="1329" spans="1:65" s="2" customFormat="1" ht="24">
      <c r="A1329" s="35"/>
      <c r="B1329" s="36"/>
      <c r="C1329" s="247" t="s">
        <v>2849</v>
      </c>
      <c r="D1329" s="247" t="s">
        <v>250</v>
      </c>
      <c r="E1329" s="248" t="s">
        <v>4755</v>
      </c>
      <c r="F1329" s="249" t="s">
        <v>4756</v>
      </c>
      <c r="G1329" s="250" t="s">
        <v>163</v>
      </c>
      <c r="H1329" s="251">
        <v>453.33</v>
      </c>
      <c r="I1329" s="252"/>
      <c r="J1329" s="251">
        <f>ROUND(I1329*H1329,0)</f>
        <v>0</v>
      </c>
      <c r="K1329" s="249" t="s">
        <v>164</v>
      </c>
      <c r="L1329" s="253"/>
      <c r="M1329" s="254" t="s">
        <v>1</v>
      </c>
      <c r="N1329" s="255" t="s">
        <v>41</v>
      </c>
      <c r="O1329" s="72"/>
      <c r="P1329" s="195">
        <f>O1329*H1329</f>
        <v>0</v>
      </c>
      <c r="Q1329" s="195">
        <v>8.0000000000000002E-3</v>
      </c>
      <c r="R1329" s="195">
        <f>Q1329*H1329</f>
        <v>3.6266400000000001</v>
      </c>
      <c r="S1329" s="195">
        <v>0</v>
      </c>
      <c r="T1329" s="196">
        <f>S1329*H1329</f>
        <v>0</v>
      </c>
      <c r="U1329" s="35"/>
      <c r="V1329" s="35"/>
      <c r="W1329" s="35"/>
      <c r="X1329" s="35"/>
      <c r="Y1329" s="35"/>
      <c r="Z1329" s="35"/>
      <c r="AA1329" s="35"/>
      <c r="AB1329" s="35"/>
      <c r="AC1329" s="35"/>
      <c r="AD1329" s="35"/>
      <c r="AE1329" s="35"/>
      <c r="AR1329" s="197" t="s">
        <v>373</v>
      </c>
      <c r="AT1329" s="197" t="s">
        <v>250</v>
      </c>
      <c r="AU1329" s="197" t="s">
        <v>85</v>
      </c>
      <c r="AY1329" s="18" t="s">
        <v>158</v>
      </c>
      <c r="BE1329" s="198">
        <f>IF(N1329="základní",J1329,0)</f>
        <v>0</v>
      </c>
      <c r="BF1329" s="198">
        <f>IF(N1329="snížená",J1329,0)</f>
        <v>0</v>
      </c>
      <c r="BG1329" s="198">
        <f>IF(N1329="zákl. přenesená",J1329,0)</f>
        <v>0</v>
      </c>
      <c r="BH1329" s="198">
        <f>IF(N1329="sníž. přenesená",J1329,0)</f>
        <v>0</v>
      </c>
      <c r="BI1329" s="198">
        <f>IF(N1329="nulová",J1329,0)</f>
        <v>0</v>
      </c>
      <c r="BJ1329" s="18" t="s">
        <v>8</v>
      </c>
      <c r="BK1329" s="198">
        <f>ROUND(I1329*H1329,0)</f>
        <v>0</v>
      </c>
      <c r="BL1329" s="18" t="s">
        <v>283</v>
      </c>
      <c r="BM1329" s="197" t="s">
        <v>7751</v>
      </c>
    </row>
    <row r="1330" spans="1:65" s="13" customFormat="1" ht="11.25">
      <c r="B1330" s="204"/>
      <c r="C1330" s="205"/>
      <c r="D1330" s="199" t="s">
        <v>169</v>
      </c>
      <c r="E1330" s="206" t="s">
        <v>1</v>
      </c>
      <c r="F1330" s="207" t="s">
        <v>7752</v>
      </c>
      <c r="G1330" s="205"/>
      <c r="H1330" s="208">
        <v>431.74</v>
      </c>
      <c r="I1330" s="209"/>
      <c r="J1330" s="205"/>
      <c r="K1330" s="205"/>
      <c r="L1330" s="210"/>
      <c r="M1330" s="211"/>
      <c r="N1330" s="212"/>
      <c r="O1330" s="212"/>
      <c r="P1330" s="212"/>
      <c r="Q1330" s="212"/>
      <c r="R1330" s="212"/>
      <c r="S1330" s="212"/>
      <c r="T1330" s="213"/>
      <c r="AT1330" s="214" t="s">
        <v>169</v>
      </c>
      <c r="AU1330" s="214" t="s">
        <v>85</v>
      </c>
      <c r="AV1330" s="13" t="s">
        <v>85</v>
      </c>
      <c r="AW1330" s="13" t="s">
        <v>32</v>
      </c>
      <c r="AX1330" s="13" t="s">
        <v>8</v>
      </c>
      <c r="AY1330" s="214" t="s">
        <v>158</v>
      </c>
    </row>
    <row r="1331" spans="1:65" s="13" customFormat="1" ht="11.25">
      <c r="B1331" s="204"/>
      <c r="C1331" s="205"/>
      <c r="D1331" s="199" t="s">
        <v>169</v>
      </c>
      <c r="E1331" s="205"/>
      <c r="F1331" s="207" t="s">
        <v>7753</v>
      </c>
      <c r="G1331" s="205"/>
      <c r="H1331" s="208">
        <v>453.33</v>
      </c>
      <c r="I1331" s="209"/>
      <c r="J1331" s="205"/>
      <c r="K1331" s="205"/>
      <c r="L1331" s="210"/>
      <c r="M1331" s="211"/>
      <c r="N1331" s="212"/>
      <c r="O1331" s="212"/>
      <c r="P1331" s="212"/>
      <c r="Q1331" s="212"/>
      <c r="R1331" s="212"/>
      <c r="S1331" s="212"/>
      <c r="T1331" s="213"/>
      <c r="AT1331" s="214" t="s">
        <v>169</v>
      </c>
      <c r="AU1331" s="214" t="s">
        <v>85</v>
      </c>
      <c r="AV1331" s="13" t="s">
        <v>85</v>
      </c>
      <c r="AW1331" s="13" t="s">
        <v>4</v>
      </c>
      <c r="AX1331" s="13" t="s">
        <v>8</v>
      </c>
      <c r="AY1331" s="214" t="s">
        <v>158</v>
      </c>
    </row>
    <row r="1332" spans="1:65" s="2" customFormat="1" ht="24">
      <c r="A1332" s="35"/>
      <c r="B1332" s="36"/>
      <c r="C1332" s="187" t="s">
        <v>2851</v>
      </c>
      <c r="D1332" s="187" t="s">
        <v>160</v>
      </c>
      <c r="E1332" s="188" t="s">
        <v>6423</v>
      </c>
      <c r="F1332" s="189" t="s">
        <v>6424</v>
      </c>
      <c r="G1332" s="190" t="s">
        <v>163</v>
      </c>
      <c r="H1332" s="191">
        <v>10.58</v>
      </c>
      <c r="I1332" s="192"/>
      <c r="J1332" s="191">
        <f>ROUND(I1332*H1332,0)</f>
        <v>0</v>
      </c>
      <c r="K1332" s="189" t="s">
        <v>164</v>
      </c>
      <c r="L1332" s="40"/>
      <c r="M1332" s="193" t="s">
        <v>1</v>
      </c>
      <c r="N1332" s="194" t="s">
        <v>41</v>
      </c>
      <c r="O1332" s="72"/>
      <c r="P1332" s="195">
        <f>O1332*H1332</f>
        <v>0</v>
      </c>
      <c r="Q1332" s="195">
        <v>2.0119999999999999E-2</v>
      </c>
      <c r="R1332" s="195">
        <f>Q1332*H1332</f>
        <v>0.21286959999999999</v>
      </c>
      <c r="S1332" s="195">
        <v>0</v>
      </c>
      <c r="T1332" s="196">
        <f>S1332*H1332</f>
        <v>0</v>
      </c>
      <c r="U1332" s="35"/>
      <c r="V1332" s="35"/>
      <c r="W1332" s="35"/>
      <c r="X1332" s="35"/>
      <c r="Y1332" s="35"/>
      <c r="Z1332" s="35"/>
      <c r="AA1332" s="35"/>
      <c r="AB1332" s="35"/>
      <c r="AC1332" s="35"/>
      <c r="AD1332" s="35"/>
      <c r="AE1332" s="35"/>
      <c r="AR1332" s="197" t="s">
        <v>283</v>
      </c>
      <c r="AT1332" s="197" t="s">
        <v>160</v>
      </c>
      <c r="AU1332" s="197" t="s">
        <v>85</v>
      </c>
      <c r="AY1332" s="18" t="s">
        <v>158</v>
      </c>
      <c r="BE1332" s="198">
        <f>IF(N1332="základní",J1332,0)</f>
        <v>0</v>
      </c>
      <c r="BF1332" s="198">
        <f>IF(N1332="snížená",J1332,0)</f>
        <v>0</v>
      </c>
      <c r="BG1332" s="198">
        <f>IF(N1332="zákl. přenesená",J1332,0)</f>
        <v>0</v>
      </c>
      <c r="BH1332" s="198">
        <f>IF(N1332="sníž. přenesená",J1332,0)</f>
        <v>0</v>
      </c>
      <c r="BI1332" s="198">
        <f>IF(N1332="nulová",J1332,0)</f>
        <v>0</v>
      </c>
      <c r="BJ1332" s="18" t="s">
        <v>8</v>
      </c>
      <c r="BK1332" s="198">
        <f>ROUND(I1332*H1332,0)</f>
        <v>0</v>
      </c>
      <c r="BL1332" s="18" t="s">
        <v>283</v>
      </c>
      <c r="BM1332" s="197" t="s">
        <v>7754</v>
      </c>
    </row>
    <row r="1333" spans="1:65" s="2" customFormat="1" ht="45">
      <c r="A1333" s="35"/>
      <c r="B1333" s="36"/>
      <c r="C1333" s="37"/>
      <c r="D1333" s="199" t="s">
        <v>167</v>
      </c>
      <c r="E1333" s="37"/>
      <c r="F1333" s="200" t="s">
        <v>6426</v>
      </c>
      <c r="G1333" s="37"/>
      <c r="H1333" s="37"/>
      <c r="I1333" s="201"/>
      <c r="J1333" s="37"/>
      <c r="K1333" s="37"/>
      <c r="L1333" s="40"/>
      <c r="M1333" s="202"/>
      <c r="N1333" s="203"/>
      <c r="O1333" s="72"/>
      <c r="P1333" s="72"/>
      <c r="Q1333" s="72"/>
      <c r="R1333" s="72"/>
      <c r="S1333" s="72"/>
      <c r="T1333" s="73"/>
      <c r="U1333" s="35"/>
      <c r="V1333" s="35"/>
      <c r="W1333" s="35"/>
      <c r="X1333" s="35"/>
      <c r="Y1333" s="35"/>
      <c r="Z1333" s="35"/>
      <c r="AA1333" s="35"/>
      <c r="AB1333" s="35"/>
      <c r="AC1333" s="35"/>
      <c r="AD1333" s="35"/>
      <c r="AE1333" s="35"/>
      <c r="AT1333" s="18" t="s">
        <v>167</v>
      </c>
      <c r="AU1333" s="18" t="s">
        <v>85</v>
      </c>
    </row>
    <row r="1334" spans="1:65" s="14" customFormat="1" ht="11.25">
      <c r="B1334" s="215"/>
      <c r="C1334" s="216"/>
      <c r="D1334" s="199" t="s">
        <v>169</v>
      </c>
      <c r="E1334" s="217" t="s">
        <v>1</v>
      </c>
      <c r="F1334" s="218" t="s">
        <v>406</v>
      </c>
      <c r="G1334" s="216"/>
      <c r="H1334" s="217" t="s">
        <v>1</v>
      </c>
      <c r="I1334" s="219"/>
      <c r="J1334" s="216"/>
      <c r="K1334" s="216"/>
      <c r="L1334" s="220"/>
      <c r="M1334" s="221"/>
      <c r="N1334" s="222"/>
      <c r="O1334" s="222"/>
      <c r="P1334" s="222"/>
      <c r="Q1334" s="222"/>
      <c r="R1334" s="222"/>
      <c r="S1334" s="222"/>
      <c r="T1334" s="223"/>
      <c r="AT1334" s="224" t="s">
        <v>169</v>
      </c>
      <c r="AU1334" s="224" t="s">
        <v>85</v>
      </c>
      <c r="AV1334" s="14" t="s">
        <v>8</v>
      </c>
      <c r="AW1334" s="14" t="s">
        <v>32</v>
      </c>
      <c r="AX1334" s="14" t="s">
        <v>76</v>
      </c>
      <c r="AY1334" s="224" t="s">
        <v>158</v>
      </c>
    </row>
    <row r="1335" spans="1:65" s="13" customFormat="1" ht="11.25">
      <c r="B1335" s="204"/>
      <c r="C1335" s="205"/>
      <c r="D1335" s="199" t="s">
        <v>169</v>
      </c>
      <c r="E1335" s="206" t="s">
        <v>1</v>
      </c>
      <c r="F1335" s="207" t="s">
        <v>7755</v>
      </c>
      <c r="G1335" s="205"/>
      <c r="H1335" s="208">
        <v>10.58</v>
      </c>
      <c r="I1335" s="209"/>
      <c r="J1335" s="205"/>
      <c r="K1335" s="205"/>
      <c r="L1335" s="210"/>
      <c r="M1335" s="211"/>
      <c r="N1335" s="212"/>
      <c r="O1335" s="212"/>
      <c r="P1335" s="212"/>
      <c r="Q1335" s="212"/>
      <c r="R1335" s="212"/>
      <c r="S1335" s="212"/>
      <c r="T1335" s="213"/>
      <c r="AT1335" s="214" t="s">
        <v>169</v>
      </c>
      <c r="AU1335" s="214" t="s">
        <v>85</v>
      </c>
      <c r="AV1335" s="13" t="s">
        <v>85</v>
      </c>
      <c r="AW1335" s="13" t="s">
        <v>32</v>
      </c>
      <c r="AX1335" s="13" t="s">
        <v>8</v>
      </c>
      <c r="AY1335" s="214" t="s">
        <v>158</v>
      </c>
    </row>
    <row r="1336" spans="1:65" s="2" customFormat="1" ht="48">
      <c r="A1336" s="35"/>
      <c r="B1336" s="36"/>
      <c r="C1336" s="187" t="s">
        <v>2853</v>
      </c>
      <c r="D1336" s="187" t="s">
        <v>160</v>
      </c>
      <c r="E1336" s="188" t="s">
        <v>6428</v>
      </c>
      <c r="F1336" s="189" t="s">
        <v>6429</v>
      </c>
      <c r="G1336" s="190" t="s">
        <v>442</v>
      </c>
      <c r="H1336" s="191">
        <v>5</v>
      </c>
      <c r="I1336" s="192"/>
      <c r="J1336" s="191">
        <f>ROUND(I1336*H1336,0)</f>
        <v>0</v>
      </c>
      <c r="K1336" s="189" t="s">
        <v>164</v>
      </c>
      <c r="L1336" s="40"/>
      <c r="M1336" s="193" t="s">
        <v>1</v>
      </c>
      <c r="N1336" s="194" t="s">
        <v>41</v>
      </c>
      <c r="O1336" s="72"/>
      <c r="P1336" s="195">
        <f>O1336*H1336</f>
        <v>0</v>
      </c>
      <c r="Q1336" s="195">
        <v>3.058E-2</v>
      </c>
      <c r="R1336" s="195">
        <f>Q1336*H1336</f>
        <v>0.15290000000000001</v>
      </c>
      <c r="S1336" s="195">
        <v>0</v>
      </c>
      <c r="T1336" s="196">
        <f>S1336*H1336</f>
        <v>0</v>
      </c>
      <c r="U1336" s="35"/>
      <c r="V1336" s="35"/>
      <c r="W1336" s="35"/>
      <c r="X1336" s="35"/>
      <c r="Y1336" s="35"/>
      <c r="Z1336" s="35"/>
      <c r="AA1336" s="35"/>
      <c r="AB1336" s="35"/>
      <c r="AC1336" s="35"/>
      <c r="AD1336" s="35"/>
      <c r="AE1336" s="35"/>
      <c r="AR1336" s="197" t="s">
        <v>283</v>
      </c>
      <c r="AT1336" s="197" t="s">
        <v>160</v>
      </c>
      <c r="AU1336" s="197" t="s">
        <v>85</v>
      </c>
      <c r="AY1336" s="18" t="s">
        <v>158</v>
      </c>
      <c r="BE1336" s="198">
        <f>IF(N1336="základní",J1336,0)</f>
        <v>0</v>
      </c>
      <c r="BF1336" s="198">
        <f>IF(N1336="snížená",J1336,0)</f>
        <v>0</v>
      </c>
      <c r="BG1336" s="198">
        <f>IF(N1336="zákl. přenesená",J1336,0)</f>
        <v>0</v>
      </c>
      <c r="BH1336" s="198">
        <f>IF(N1336="sníž. přenesená",J1336,0)</f>
        <v>0</v>
      </c>
      <c r="BI1336" s="198">
        <f>IF(N1336="nulová",J1336,0)</f>
        <v>0</v>
      </c>
      <c r="BJ1336" s="18" t="s">
        <v>8</v>
      </c>
      <c r="BK1336" s="198">
        <f>ROUND(I1336*H1336,0)</f>
        <v>0</v>
      </c>
      <c r="BL1336" s="18" t="s">
        <v>283</v>
      </c>
      <c r="BM1336" s="197" t="s">
        <v>7756</v>
      </c>
    </row>
    <row r="1337" spans="1:65" s="2" customFormat="1" ht="45">
      <c r="A1337" s="35"/>
      <c r="B1337" s="36"/>
      <c r="C1337" s="37"/>
      <c r="D1337" s="199" t="s">
        <v>167</v>
      </c>
      <c r="E1337" s="37"/>
      <c r="F1337" s="200" t="s">
        <v>6426</v>
      </c>
      <c r="G1337" s="37"/>
      <c r="H1337" s="37"/>
      <c r="I1337" s="201"/>
      <c r="J1337" s="37"/>
      <c r="K1337" s="37"/>
      <c r="L1337" s="40"/>
      <c r="M1337" s="202"/>
      <c r="N1337" s="203"/>
      <c r="O1337" s="72"/>
      <c r="P1337" s="72"/>
      <c r="Q1337" s="72"/>
      <c r="R1337" s="72"/>
      <c r="S1337" s="72"/>
      <c r="T1337" s="73"/>
      <c r="U1337" s="35"/>
      <c r="V1337" s="35"/>
      <c r="W1337" s="35"/>
      <c r="X1337" s="35"/>
      <c r="Y1337" s="35"/>
      <c r="Z1337" s="35"/>
      <c r="AA1337" s="35"/>
      <c r="AB1337" s="35"/>
      <c r="AC1337" s="35"/>
      <c r="AD1337" s="35"/>
      <c r="AE1337" s="35"/>
      <c r="AT1337" s="18" t="s">
        <v>167</v>
      </c>
      <c r="AU1337" s="18" t="s">
        <v>85</v>
      </c>
    </row>
    <row r="1338" spans="1:65" s="14" customFormat="1" ht="11.25">
      <c r="B1338" s="215"/>
      <c r="C1338" s="216"/>
      <c r="D1338" s="199" t="s">
        <v>169</v>
      </c>
      <c r="E1338" s="217" t="s">
        <v>1</v>
      </c>
      <c r="F1338" s="218" t="s">
        <v>406</v>
      </c>
      <c r="G1338" s="216"/>
      <c r="H1338" s="217" t="s">
        <v>1</v>
      </c>
      <c r="I1338" s="219"/>
      <c r="J1338" s="216"/>
      <c r="K1338" s="216"/>
      <c r="L1338" s="220"/>
      <c r="M1338" s="221"/>
      <c r="N1338" s="222"/>
      <c r="O1338" s="222"/>
      <c r="P1338" s="222"/>
      <c r="Q1338" s="222"/>
      <c r="R1338" s="222"/>
      <c r="S1338" s="222"/>
      <c r="T1338" s="223"/>
      <c r="AT1338" s="224" t="s">
        <v>169</v>
      </c>
      <c r="AU1338" s="224" t="s">
        <v>85</v>
      </c>
      <c r="AV1338" s="14" t="s">
        <v>8</v>
      </c>
      <c r="AW1338" s="14" t="s">
        <v>32</v>
      </c>
      <c r="AX1338" s="14" t="s">
        <v>76</v>
      </c>
      <c r="AY1338" s="224" t="s">
        <v>158</v>
      </c>
    </row>
    <row r="1339" spans="1:65" s="13" customFormat="1" ht="11.25">
      <c r="B1339" s="204"/>
      <c r="C1339" s="205"/>
      <c r="D1339" s="199" t="s">
        <v>169</v>
      </c>
      <c r="E1339" s="206" t="s">
        <v>1</v>
      </c>
      <c r="F1339" s="207" t="s">
        <v>199</v>
      </c>
      <c r="G1339" s="205"/>
      <c r="H1339" s="208">
        <v>5</v>
      </c>
      <c r="I1339" s="209"/>
      <c r="J1339" s="205"/>
      <c r="K1339" s="205"/>
      <c r="L1339" s="210"/>
      <c r="M1339" s="211"/>
      <c r="N1339" s="212"/>
      <c r="O1339" s="212"/>
      <c r="P1339" s="212"/>
      <c r="Q1339" s="212"/>
      <c r="R1339" s="212"/>
      <c r="S1339" s="212"/>
      <c r="T1339" s="213"/>
      <c r="AT1339" s="214" t="s">
        <v>169</v>
      </c>
      <c r="AU1339" s="214" t="s">
        <v>85</v>
      </c>
      <c r="AV1339" s="13" t="s">
        <v>85</v>
      </c>
      <c r="AW1339" s="13" t="s">
        <v>32</v>
      </c>
      <c r="AX1339" s="13" t="s">
        <v>8</v>
      </c>
      <c r="AY1339" s="214" t="s">
        <v>158</v>
      </c>
    </row>
    <row r="1340" spans="1:65" s="2" customFormat="1" ht="48">
      <c r="A1340" s="35"/>
      <c r="B1340" s="36"/>
      <c r="C1340" s="187" t="s">
        <v>2857</v>
      </c>
      <c r="D1340" s="187" t="s">
        <v>160</v>
      </c>
      <c r="E1340" s="188" t="s">
        <v>4760</v>
      </c>
      <c r="F1340" s="189" t="s">
        <v>4761</v>
      </c>
      <c r="G1340" s="190" t="s">
        <v>1011</v>
      </c>
      <c r="H1340" s="192"/>
      <c r="I1340" s="192"/>
      <c r="J1340" s="191">
        <f>ROUND(I1340*H1340,0)</f>
        <v>0</v>
      </c>
      <c r="K1340" s="189" t="s">
        <v>164</v>
      </c>
      <c r="L1340" s="40"/>
      <c r="M1340" s="193" t="s">
        <v>1</v>
      </c>
      <c r="N1340" s="194" t="s">
        <v>41</v>
      </c>
      <c r="O1340" s="72"/>
      <c r="P1340" s="195">
        <f>O1340*H1340</f>
        <v>0</v>
      </c>
      <c r="Q1340" s="195">
        <v>0</v>
      </c>
      <c r="R1340" s="195">
        <f>Q1340*H1340</f>
        <v>0</v>
      </c>
      <c r="S1340" s="195">
        <v>0</v>
      </c>
      <c r="T1340" s="196">
        <f>S1340*H1340</f>
        <v>0</v>
      </c>
      <c r="U1340" s="35"/>
      <c r="V1340" s="35"/>
      <c r="W1340" s="35"/>
      <c r="X1340" s="35"/>
      <c r="Y1340" s="35"/>
      <c r="Z1340" s="35"/>
      <c r="AA1340" s="35"/>
      <c r="AB1340" s="35"/>
      <c r="AC1340" s="35"/>
      <c r="AD1340" s="35"/>
      <c r="AE1340" s="35"/>
      <c r="AR1340" s="197" t="s">
        <v>283</v>
      </c>
      <c r="AT1340" s="197" t="s">
        <v>160</v>
      </c>
      <c r="AU1340" s="197" t="s">
        <v>85</v>
      </c>
      <c r="AY1340" s="18" t="s">
        <v>158</v>
      </c>
      <c r="BE1340" s="198">
        <f>IF(N1340="základní",J1340,0)</f>
        <v>0</v>
      </c>
      <c r="BF1340" s="198">
        <f>IF(N1340="snížená",J1340,0)</f>
        <v>0</v>
      </c>
      <c r="BG1340" s="198">
        <f>IF(N1340="zákl. přenesená",J1340,0)</f>
        <v>0</v>
      </c>
      <c r="BH1340" s="198">
        <f>IF(N1340="sníž. přenesená",J1340,0)</f>
        <v>0</v>
      </c>
      <c r="BI1340" s="198">
        <f>IF(N1340="nulová",J1340,0)</f>
        <v>0</v>
      </c>
      <c r="BJ1340" s="18" t="s">
        <v>8</v>
      </c>
      <c r="BK1340" s="198">
        <f>ROUND(I1340*H1340,0)</f>
        <v>0</v>
      </c>
      <c r="BL1340" s="18" t="s">
        <v>283</v>
      </c>
      <c r="BM1340" s="197" t="s">
        <v>7757</v>
      </c>
    </row>
    <row r="1341" spans="1:65" s="2" customFormat="1" ht="117">
      <c r="A1341" s="35"/>
      <c r="B1341" s="36"/>
      <c r="C1341" s="37"/>
      <c r="D1341" s="199" t="s">
        <v>167</v>
      </c>
      <c r="E1341" s="37"/>
      <c r="F1341" s="200" t="s">
        <v>4763</v>
      </c>
      <c r="G1341" s="37"/>
      <c r="H1341" s="37"/>
      <c r="I1341" s="201"/>
      <c r="J1341" s="37"/>
      <c r="K1341" s="37"/>
      <c r="L1341" s="40"/>
      <c r="M1341" s="202"/>
      <c r="N1341" s="203"/>
      <c r="O1341" s="72"/>
      <c r="P1341" s="72"/>
      <c r="Q1341" s="72"/>
      <c r="R1341" s="72"/>
      <c r="S1341" s="72"/>
      <c r="T1341" s="73"/>
      <c r="U1341" s="35"/>
      <c r="V1341" s="35"/>
      <c r="W1341" s="35"/>
      <c r="X1341" s="35"/>
      <c r="Y1341" s="35"/>
      <c r="Z1341" s="35"/>
      <c r="AA1341" s="35"/>
      <c r="AB1341" s="35"/>
      <c r="AC1341" s="35"/>
      <c r="AD1341" s="35"/>
      <c r="AE1341" s="35"/>
      <c r="AT1341" s="18" t="s">
        <v>167</v>
      </c>
      <c r="AU1341" s="18" t="s">
        <v>85</v>
      </c>
    </row>
    <row r="1342" spans="1:65" s="12" customFormat="1" ht="22.9" customHeight="1">
      <c r="B1342" s="171"/>
      <c r="C1342" s="172"/>
      <c r="D1342" s="173" t="s">
        <v>75</v>
      </c>
      <c r="E1342" s="185" t="s">
        <v>3289</v>
      </c>
      <c r="F1342" s="185" t="s">
        <v>4764</v>
      </c>
      <c r="G1342" s="172"/>
      <c r="H1342" s="172"/>
      <c r="I1342" s="175"/>
      <c r="J1342" s="186">
        <f>BK1342</f>
        <v>0</v>
      </c>
      <c r="K1342" s="172"/>
      <c r="L1342" s="177"/>
      <c r="M1342" s="178"/>
      <c r="N1342" s="179"/>
      <c r="O1342" s="179"/>
      <c r="P1342" s="180">
        <f>SUM(P1343:P1356)</f>
        <v>0</v>
      </c>
      <c r="Q1342" s="179"/>
      <c r="R1342" s="180">
        <f>SUM(R1343:R1356)</f>
        <v>0.31886039999999999</v>
      </c>
      <c r="S1342" s="179"/>
      <c r="T1342" s="181">
        <f>SUM(T1343:T1356)</f>
        <v>0</v>
      </c>
      <c r="AR1342" s="182" t="s">
        <v>85</v>
      </c>
      <c r="AT1342" s="183" t="s">
        <v>75</v>
      </c>
      <c r="AU1342" s="183" t="s">
        <v>8</v>
      </c>
      <c r="AY1342" s="182" t="s">
        <v>158</v>
      </c>
      <c r="BK1342" s="184">
        <f>SUM(BK1343:BK1356)</f>
        <v>0</v>
      </c>
    </row>
    <row r="1343" spans="1:65" s="2" customFormat="1" ht="36">
      <c r="A1343" s="35"/>
      <c r="B1343" s="36"/>
      <c r="C1343" s="187" t="s">
        <v>2859</v>
      </c>
      <c r="D1343" s="187" t="s">
        <v>160</v>
      </c>
      <c r="E1343" s="188" t="s">
        <v>7758</v>
      </c>
      <c r="F1343" s="189" t="s">
        <v>7759</v>
      </c>
      <c r="G1343" s="190" t="s">
        <v>309</v>
      </c>
      <c r="H1343" s="191">
        <v>3.38</v>
      </c>
      <c r="I1343" s="192"/>
      <c r="J1343" s="191">
        <f>ROUND(I1343*H1343,0)</f>
        <v>0</v>
      </c>
      <c r="K1343" s="189" t="s">
        <v>164</v>
      </c>
      <c r="L1343" s="40"/>
      <c r="M1343" s="193" t="s">
        <v>1</v>
      </c>
      <c r="N1343" s="194" t="s">
        <v>41</v>
      </c>
      <c r="O1343" s="72"/>
      <c r="P1343" s="195">
        <f>O1343*H1343</f>
        <v>0</v>
      </c>
      <c r="Q1343" s="195">
        <v>4.3800000000000002E-3</v>
      </c>
      <c r="R1343" s="195">
        <f>Q1343*H1343</f>
        <v>1.4804400000000001E-2</v>
      </c>
      <c r="S1343" s="195">
        <v>0</v>
      </c>
      <c r="T1343" s="196">
        <f>S1343*H1343</f>
        <v>0</v>
      </c>
      <c r="U1343" s="35"/>
      <c r="V1343" s="35"/>
      <c r="W1343" s="35"/>
      <c r="X1343" s="35"/>
      <c r="Y1343" s="35"/>
      <c r="Z1343" s="35"/>
      <c r="AA1343" s="35"/>
      <c r="AB1343" s="35"/>
      <c r="AC1343" s="35"/>
      <c r="AD1343" s="35"/>
      <c r="AE1343" s="35"/>
      <c r="AR1343" s="197" t="s">
        <v>283</v>
      </c>
      <c r="AT1343" s="197" t="s">
        <v>160</v>
      </c>
      <c r="AU1343" s="197" t="s">
        <v>85</v>
      </c>
      <c r="AY1343" s="18" t="s">
        <v>158</v>
      </c>
      <c r="BE1343" s="198">
        <f>IF(N1343="základní",J1343,0)</f>
        <v>0</v>
      </c>
      <c r="BF1343" s="198">
        <f>IF(N1343="snížená",J1343,0)</f>
        <v>0</v>
      </c>
      <c r="BG1343" s="198">
        <f>IF(N1343="zákl. přenesená",J1343,0)</f>
        <v>0</v>
      </c>
      <c r="BH1343" s="198">
        <f>IF(N1343="sníž. přenesená",J1343,0)</f>
        <v>0</v>
      </c>
      <c r="BI1343" s="198">
        <f>IF(N1343="nulová",J1343,0)</f>
        <v>0</v>
      </c>
      <c r="BJ1343" s="18" t="s">
        <v>8</v>
      </c>
      <c r="BK1343" s="198">
        <f>ROUND(I1343*H1343,0)</f>
        <v>0</v>
      </c>
      <c r="BL1343" s="18" t="s">
        <v>283</v>
      </c>
      <c r="BM1343" s="197" t="s">
        <v>7760</v>
      </c>
    </row>
    <row r="1344" spans="1:65" s="13" customFormat="1" ht="11.25">
      <c r="B1344" s="204"/>
      <c r="C1344" s="205"/>
      <c r="D1344" s="199" t="s">
        <v>169</v>
      </c>
      <c r="E1344" s="206" t="s">
        <v>1</v>
      </c>
      <c r="F1344" s="207" t="s">
        <v>7761</v>
      </c>
      <c r="G1344" s="205"/>
      <c r="H1344" s="208">
        <v>3.38</v>
      </c>
      <c r="I1344" s="209"/>
      <c r="J1344" s="205"/>
      <c r="K1344" s="205"/>
      <c r="L1344" s="210"/>
      <c r="M1344" s="211"/>
      <c r="N1344" s="212"/>
      <c r="O1344" s="212"/>
      <c r="P1344" s="212"/>
      <c r="Q1344" s="212"/>
      <c r="R1344" s="212"/>
      <c r="S1344" s="212"/>
      <c r="T1344" s="213"/>
      <c r="AT1344" s="214" t="s">
        <v>169</v>
      </c>
      <c r="AU1344" s="214" t="s">
        <v>85</v>
      </c>
      <c r="AV1344" s="13" t="s">
        <v>85</v>
      </c>
      <c r="AW1344" s="13" t="s">
        <v>32</v>
      </c>
      <c r="AX1344" s="13" t="s">
        <v>8</v>
      </c>
      <c r="AY1344" s="214" t="s">
        <v>158</v>
      </c>
    </row>
    <row r="1345" spans="1:65" s="2" customFormat="1" ht="36">
      <c r="A1345" s="35"/>
      <c r="B1345" s="36"/>
      <c r="C1345" s="187" t="s">
        <v>2863</v>
      </c>
      <c r="D1345" s="187" t="s">
        <v>160</v>
      </c>
      <c r="E1345" s="188" t="s">
        <v>4784</v>
      </c>
      <c r="F1345" s="189" t="s">
        <v>4785</v>
      </c>
      <c r="G1345" s="190" t="s">
        <v>309</v>
      </c>
      <c r="H1345" s="191">
        <v>7.4</v>
      </c>
      <c r="I1345" s="192"/>
      <c r="J1345" s="191">
        <f>ROUND(I1345*H1345,0)</f>
        <v>0</v>
      </c>
      <c r="K1345" s="189" t="s">
        <v>164</v>
      </c>
      <c r="L1345" s="40"/>
      <c r="M1345" s="193" t="s">
        <v>1</v>
      </c>
      <c r="N1345" s="194" t="s">
        <v>41</v>
      </c>
      <c r="O1345" s="72"/>
      <c r="P1345" s="195">
        <f>O1345*H1345</f>
        <v>0</v>
      </c>
      <c r="Q1345" s="195">
        <v>5.8399999999999997E-3</v>
      </c>
      <c r="R1345" s="195">
        <f>Q1345*H1345</f>
        <v>4.3215999999999997E-2</v>
      </c>
      <c r="S1345" s="195">
        <v>0</v>
      </c>
      <c r="T1345" s="196">
        <f>S1345*H1345</f>
        <v>0</v>
      </c>
      <c r="U1345" s="35"/>
      <c r="V1345" s="35"/>
      <c r="W1345" s="35"/>
      <c r="X1345" s="35"/>
      <c r="Y1345" s="35"/>
      <c r="Z1345" s="35"/>
      <c r="AA1345" s="35"/>
      <c r="AB1345" s="35"/>
      <c r="AC1345" s="35"/>
      <c r="AD1345" s="35"/>
      <c r="AE1345" s="35"/>
      <c r="AR1345" s="197" t="s">
        <v>283</v>
      </c>
      <c r="AT1345" s="197" t="s">
        <v>160</v>
      </c>
      <c r="AU1345" s="197" t="s">
        <v>85</v>
      </c>
      <c r="AY1345" s="18" t="s">
        <v>158</v>
      </c>
      <c r="BE1345" s="198">
        <f>IF(N1345="základní",J1345,0)</f>
        <v>0</v>
      </c>
      <c r="BF1345" s="198">
        <f>IF(N1345="snížená",J1345,0)</f>
        <v>0</v>
      </c>
      <c r="BG1345" s="198">
        <f>IF(N1345="zákl. přenesená",J1345,0)</f>
        <v>0</v>
      </c>
      <c r="BH1345" s="198">
        <f>IF(N1345="sníž. přenesená",J1345,0)</f>
        <v>0</v>
      </c>
      <c r="BI1345" s="198">
        <f>IF(N1345="nulová",J1345,0)</f>
        <v>0</v>
      </c>
      <c r="BJ1345" s="18" t="s">
        <v>8</v>
      </c>
      <c r="BK1345" s="198">
        <f>ROUND(I1345*H1345,0)</f>
        <v>0</v>
      </c>
      <c r="BL1345" s="18" t="s">
        <v>283</v>
      </c>
      <c r="BM1345" s="197" t="s">
        <v>7762</v>
      </c>
    </row>
    <row r="1346" spans="1:65" s="13" customFormat="1" ht="11.25">
      <c r="B1346" s="204"/>
      <c r="C1346" s="205"/>
      <c r="D1346" s="199" t="s">
        <v>169</v>
      </c>
      <c r="E1346" s="206" t="s">
        <v>1</v>
      </c>
      <c r="F1346" s="207" t="s">
        <v>7763</v>
      </c>
      <c r="G1346" s="205"/>
      <c r="H1346" s="208">
        <v>7.4</v>
      </c>
      <c r="I1346" s="209"/>
      <c r="J1346" s="205"/>
      <c r="K1346" s="205"/>
      <c r="L1346" s="210"/>
      <c r="M1346" s="211"/>
      <c r="N1346" s="212"/>
      <c r="O1346" s="212"/>
      <c r="P1346" s="212"/>
      <c r="Q1346" s="212"/>
      <c r="R1346" s="212"/>
      <c r="S1346" s="212"/>
      <c r="T1346" s="213"/>
      <c r="AT1346" s="214" t="s">
        <v>169</v>
      </c>
      <c r="AU1346" s="214" t="s">
        <v>85</v>
      </c>
      <c r="AV1346" s="13" t="s">
        <v>85</v>
      </c>
      <c r="AW1346" s="13" t="s">
        <v>32</v>
      </c>
      <c r="AX1346" s="13" t="s">
        <v>8</v>
      </c>
      <c r="AY1346" s="214" t="s">
        <v>158</v>
      </c>
    </row>
    <row r="1347" spans="1:65" s="2" customFormat="1" ht="36">
      <c r="A1347" s="35"/>
      <c r="B1347" s="36"/>
      <c r="C1347" s="187" t="s">
        <v>2867</v>
      </c>
      <c r="D1347" s="187" t="s">
        <v>160</v>
      </c>
      <c r="E1347" s="188" t="s">
        <v>4794</v>
      </c>
      <c r="F1347" s="189" t="s">
        <v>4795</v>
      </c>
      <c r="G1347" s="190" t="s">
        <v>309</v>
      </c>
      <c r="H1347" s="191">
        <v>19.899999999999999</v>
      </c>
      <c r="I1347" s="192"/>
      <c r="J1347" s="191">
        <f>ROUND(I1347*H1347,0)</f>
        <v>0</v>
      </c>
      <c r="K1347" s="189" t="s">
        <v>164</v>
      </c>
      <c r="L1347" s="40"/>
      <c r="M1347" s="193" t="s">
        <v>1</v>
      </c>
      <c r="N1347" s="194" t="s">
        <v>41</v>
      </c>
      <c r="O1347" s="72"/>
      <c r="P1347" s="195">
        <f>O1347*H1347</f>
        <v>0</v>
      </c>
      <c r="Q1347" s="195">
        <v>6.96E-3</v>
      </c>
      <c r="R1347" s="195">
        <f>Q1347*H1347</f>
        <v>0.13850399999999999</v>
      </c>
      <c r="S1347" s="195">
        <v>0</v>
      </c>
      <c r="T1347" s="196">
        <f>S1347*H1347</f>
        <v>0</v>
      </c>
      <c r="U1347" s="35"/>
      <c r="V1347" s="35"/>
      <c r="W1347" s="35"/>
      <c r="X1347" s="35"/>
      <c r="Y1347" s="35"/>
      <c r="Z1347" s="35"/>
      <c r="AA1347" s="35"/>
      <c r="AB1347" s="35"/>
      <c r="AC1347" s="35"/>
      <c r="AD1347" s="35"/>
      <c r="AE1347" s="35"/>
      <c r="AR1347" s="197" t="s">
        <v>283</v>
      </c>
      <c r="AT1347" s="197" t="s">
        <v>160</v>
      </c>
      <c r="AU1347" s="197" t="s">
        <v>85</v>
      </c>
      <c r="AY1347" s="18" t="s">
        <v>158</v>
      </c>
      <c r="BE1347" s="198">
        <f>IF(N1347="základní",J1347,0)</f>
        <v>0</v>
      </c>
      <c r="BF1347" s="198">
        <f>IF(N1347="snížená",J1347,0)</f>
        <v>0</v>
      </c>
      <c r="BG1347" s="198">
        <f>IF(N1347="zákl. přenesená",J1347,0)</f>
        <v>0</v>
      </c>
      <c r="BH1347" s="198">
        <f>IF(N1347="sníž. přenesená",J1347,0)</f>
        <v>0</v>
      </c>
      <c r="BI1347" s="198">
        <f>IF(N1347="nulová",J1347,0)</f>
        <v>0</v>
      </c>
      <c r="BJ1347" s="18" t="s">
        <v>8</v>
      </c>
      <c r="BK1347" s="198">
        <f>ROUND(I1347*H1347,0)</f>
        <v>0</v>
      </c>
      <c r="BL1347" s="18" t="s">
        <v>283</v>
      </c>
      <c r="BM1347" s="197" t="s">
        <v>7764</v>
      </c>
    </row>
    <row r="1348" spans="1:65" s="13" customFormat="1" ht="11.25">
      <c r="B1348" s="204"/>
      <c r="C1348" s="205"/>
      <c r="D1348" s="199" t="s">
        <v>169</v>
      </c>
      <c r="E1348" s="206" t="s">
        <v>1</v>
      </c>
      <c r="F1348" s="207" t="s">
        <v>7765</v>
      </c>
      <c r="G1348" s="205"/>
      <c r="H1348" s="208">
        <v>1.6</v>
      </c>
      <c r="I1348" s="209"/>
      <c r="J1348" s="205"/>
      <c r="K1348" s="205"/>
      <c r="L1348" s="210"/>
      <c r="M1348" s="211"/>
      <c r="N1348" s="212"/>
      <c r="O1348" s="212"/>
      <c r="P1348" s="212"/>
      <c r="Q1348" s="212"/>
      <c r="R1348" s="212"/>
      <c r="S1348" s="212"/>
      <c r="T1348" s="213"/>
      <c r="AT1348" s="214" t="s">
        <v>169</v>
      </c>
      <c r="AU1348" s="214" t="s">
        <v>85</v>
      </c>
      <c r="AV1348" s="13" t="s">
        <v>85</v>
      </c>
      <c r="AW1348" s="13" t="s">
        <v>32</v>
      </c>
      <c r="AX1348" s="13" t="s">
        <v>76</v>
      </c>
      <c r="AY1348" s="214" t="s">
        <v>158</v>
      </c>
    </row>
    <row r="1349" spans="1:65" s="13" customFormat="1" ht="11.25">
      <c r="B1349" s="204"/>
      <c r="C1349" s="205"/>
      <c r="D1349" s="199" t="s">
        <v>169</v>
      </c>
      <c r="E1349" s="206" t="s">
        <v>1</v>
      </c>
      <c r="F1349" s="207" t="s">
        <v>7766</v>
      </c>
      <c r="G1349" s="205"/>
      <c r="H1349" s="208">
        <v>18.3</v>
      </c>
      <c r="I1349" s="209"/>
      <c r="J1349" s="205"/>
      <c r="K1349" s="205"/>
      <c r="L1349" s="210"/>
      <c r="M1349" s="211"/>
      <c r="N1349" s="212"/>
      <c r="O1349" s="212"/>
      <c r="P1349" s="212"/>
      <c r="Q1349" s="212"/>
      <c r="R1349" s="212"/>
      <c r="S1349" s="212"/>
      <c r="T1349" s="213"/>
      <c r="AT1349" s="214" t="s">
        <v>169</v>
      </c>
      <c r="AU1349" s="214" t="s">
        <v>85</v>
      </c>
      <c r="AV1349" s="13" t="s">
        <v>85</v>
      </c>
      <c r="AW1349" s="13" t="s">
        <v>32</v>
      </c>
      <c r="AX1349" s="13" t="s">
        <v>76</v>
      </c>
      <c r="AY1349" s="214" t="s">
        <v>158</v>
      </c>
    </row>
    <row r="1350" spans="1:65" s="16" customFormat="1" ht="11.25">
      <c r="B1350" s="236"/>
      <c r="C1350" s="237"/>
      <c r="D1350" s="199" t="s">
        <v>169</v>
      </c>
      <c r="E1350" s="238" t="s">
        <v>1</v>
      </c>
      <c r="F1350" s="239" t="s">
        <v>189</v>
      </c>
      <c r="G1350" s="237"/>
      <c r="H1350" s="240">
        <v>19.899999999999999</v>
      </c>
      <c r="I1350" s="241"/>
      <c r="J1350" s="237"/>
      <c r="K1350" s="237"/>
      <c r="L1350" s="242"/>
      <c r="M1350" s="243"/>
      <c r="N1350" s="244"/>
      <c r="O1350" s="244"/>
      <c r="P1350" s="244"/>
      <c r="Q1350" s="244"/>
      <c r="R1350" s="244"/>
      <c r="S1350" s="244"/>
      <c r="T1350" s="245"/>
      <c r="AT1350" s="246" t="s">
        <v>169</v>
      </c>
      <c r="AU1350" s="246" t="s">
        <v>85</v>
      </c>
      <c r="AV1350" s="16" t="s">
        <v>165</v>
      </c>
      <c r="AW1350" s="16" t="s">
        <v>32</v>
      </c>
      <c r="AX1350" s="16" t="s">
        <v>8</v>
      </c>
      <c r="AY1350" s="246" t="s">
        <v>158</v>
      </c>
    </row>
    <row r="1351" spans="1:65" s="2" customFormat="1" ht="36">
      <c r="A1351" s="35"/>
      <c r="B1351" s="36"/>
      <c r="C1351" s="187" t="s">
        <v>2871</v>
      </c>
      <c r="D1351" s="187" t="s">
        <v>160</v>
      </c>
      <c r="E1351" s="188" t="s">
        <v>4815</v>
      </c>
      <c r="F1351" s="189" t="s">
        <v>4816</v>
      </c>
      <c r="G1351" s="190" t="s">
        <v>309</v>
      </c>
      <c r="H1351" s="191">
        <v>8</v>
      </c>
      <c r="I1351" s="192"/>
      <c r="J1351" s="191">
        <f>ROUND(I1351*H1351,0)</f>
        <v>0</v>
      </c>
      <c r="K1351" s="189" t="s">
        <v>164</v>
      </c>
      <c r="L1351" s="40"/>
      <c r="M1351" s="193" t="s">
        <v>1</v>
      </c>
      <c r="N1351" s="194" t="s">
        <v>41</v>
      </c>
      <c r="O1351" s="72"/>
      <c r="P1351" s="195">
        <f>O1351*H1351</f>
        <v>0</v>
      </c>
      <c r="Q1351" s="195">
        <v>1.08E-3</v>
      </c>
      <c r="R1351" s="195">
        <f>Q1351*H1351</f>
        <v>8.6400000000000001E-3</v>
      </c>
      <c r="S1351" s="195">
        <v>0</v>
      </c>
      <c r="T1351" s="196">
        <f>S1351*H1351</f>
        <v>0</v>
      </c>
      <c r="U1351" s="35"/>
      <c r="V1351" s="35"/>
      <c r="W1351" s="35"/>
      <c r="X1351" s="35"/>
      <c r="Y1351" s="35"/>
      <c r="Z1351" s="35"/>
      <c r="AA1351" s="35"/>
      <c r="AB1351" s="35"/>
      <c r="AC1351" s="35"/>
      <c r="AD1351" s="35"/>
      <c r="AE1351" s="35"/>
      <c r="AR1351" s="197" t="s">
        <v>283</v>
      </c>
      <c r="AT1351" s="197" t="s">
        <v>160</v>
      </c>
      <c r="AU1351" s="197" t="s">
        <v>85</v>
      </c>
      <c r="AY1351" s="18" t="s">
        <v>158</v>
      </c>
      <c r="BE1351" s="198">
        <f>IF(N1351="základní",J1351,0)</f>
        <v>0</v>
      </c>
      <c r="BF1351" s="198">
        <f>IF(N1351="snížená",J1351,0)</f>
        <v>0</v>
      </c>
      <c r="BG1351" s="198">
        <f>IF(N1351="zákl. přenesená",J1351,0)</f>
        <v>0</v>
      </c>
      <c r="BH1351" s="198">
        <f>IF(N1351="sníž. přenesená",J1351,0)</f>
        <v>0</v>
      </c>
      <c r="BI1351" s="198">
        <f>IF(N1351="nulová",J1351,0)</f>
        <v>0</v>
      </c>
      <c r="BJ1351" s="18" t="s">
        <v>8</v>
      </c>
      <c r="BK1351" s="198">
        <f>ROUND(I1351*H1351,0)</f>
        <v>0</v>
      </c>
      <c r="BL1351" s="18" t="s">
        <v>283</v>
      </c>
      <c r="BM1351" s="197" t="s">
        <v>7767</v>
      </c>
    </row>
    <row r="1352" spans="1:65" s="13" customFormat="1" ht="11.25">
      <c r="B1352" s="204"/>
      <c r="C1352" s="205"/>
      <c r="D1352" s="199" t="s">
        <v>169</v>
      </c>
      <c r="E1352" s="206" t="s">
        <v>1</v>
      </c>
      <c r="F1352" s="207" t="s">
        <v>7768</v>
      </c>
      <c r="G1352" s="205"/>
      <c r="H1352" s="208">
        <v>8</v>
      </c>
      <c r="I1352" s="209"/>
      <c r="J1352" s="205"/>
      <c r="K1352" s="205"/>
      <c r="L1352" s="210"/>
      <c r="M1352" s="211"/>
      <c r="N1352" s="212"/>
      <c r="O1352" s="212"/>
      <c r="P1352" s="212"/>
      <c r="Q1352" s="212"/>
      <c r="R1352" s="212"/>
      <c r="S1352" s="212"/>
      <c r="T1352" s="213"/>
      <c r="AT1352" s="214" t="s">
        <v>169</v>
      </c>
      <c r="AU1352" s="214" t="s">
        <v>85</v>
      </c>
      <c r="AV1352" s="13" t="s">
        <v>85</v>
      </c>
      <c r="AW1352" s="13" t="s">
        <v>32</v>
      </c>
      <c r="AX1352" s="13" t="s">
        <v>8</v>
      </c>
      <c r="AY1352" s="214" t="s">
        <v>158</v>
      </c>
    </row>
    <row r="1353" spans="1:65" s="2" customFormat="1" ht="44.25" customHeight="1">
      <c r="A1353" s="35"/>
      <c r="B1353" s="36"/>
      <c r="C1353" s="187" t="s">
        <v>2875</v>
      </c>
      <c r="D1353" s="187" t="s">
        <v>160</v>
      </c>
      <c r="E1353" s="188" t="s">
        <v>4820</v>
      </c>
      <c r="F1353" s="189" t="s">
        <v>4821</v>
      </c>
      <c r="G1353" s="190" t="s">
        <v>309</v>
      </c>
      <c r="H1353" s="191">
        <v>51.68</v>
      </c>
      <c r="I1353" s="192"/>
      <c r="J1353" s="191">
        <f>ROUND(I1353*H1353,0)</f>
        <v>0</v>
      </c>
      <c r="K1353" s="189" t="s">
        <v>164</v>
      </c>
      <c r="L1353" s="40"/>
      <c r="M1353" s="193" t="s">
        <v>1</v>
      </c>
      <c r="N1353" s="194" t="s">
        <v>41</v>
      </c>
      <c r="O1353" s="72"/>
      <c r="P1353" s="195">
        <f>O1353*H1353</f>
        <v>0</v>
      </c>
      <c r="Q1353" s="195">
        <v>2.2000000000000001E-3</v>
      </c>
      <c r="R1353" s="195">
        <f>Q1353*H1353</f>
        <v>0.11369600000000001</v>
      </c>
      <c r="S1353" s="195">
        <v>0</v>
      </c>
      <c r="T1353" s="196">
        <f>S1353*H1353</f>
        <v>0</v>
      </c>
      <c r="U1353" s="35"/>
      <c r="V1353" s="35"/>
      <c r="W1353" s="35"/>
      <c r="X1353" s="35"/>
      <c r="Y1353" s="35"/>
      <c r="Z1353" s="35"/>
      <c r="AA1353" s="35"/>
      <c r="AB1353" s="35"/>
      <c r="AC1353" s="35"/>
      <c r="AD1353" s="35"/>
      <c r="AE1353" s="35"/>
      <c r="AR1353" s="197" t="s">
        <v>283</v>
      </c>
      <c r="AT1353" s="197" t="s">
        <v>160</v>
      </c>
      <c r="AU1353" s="197" t="s">
        <v>85</v>
      </c>
      <c r="AY1353" s="18" t="s">
        <v>158</v>
      </c>
      <c r="BE1353" s="198">
        <f>IF(N1353="základní",J1353,0)</f>
        <v>0</v>
      </c>
      <c r="BF1353" s="198">
        <f>IF(N1353="snížená",J1353,0)</f>
        <v>0</v>
      </c>
      <c r="BG1353" s="198">
        <f>IF(N1353="zákl. přenesená",J1353,0)</f>
        <v>0</v>
      </c>
      <c r="BH1353" s="198">
        <f>IF(N1353="sníž. přenesená",J1353,0)</f>
        <v>0</v>
      </c>
      <c r="BI1353" s="198">
        <f>IF(N1353="nulová",J1353,0)</f>
        <v>0</v>
      </c>
      <c r="BJ1353" s="18" t="s">
        <v>8</v>
      </c>
      <c r="BK1353" s="198">
        <f>ROUND(I1353*H1353,0)</f>
        <v>0</v>
      </c>
      <c r="BL1353" s="18" t="s">
        <v>283</v>
      </c>
      <c r="BM1353" s="197" t="s">
        <v>7769</v>
      </c>
    </row>
    <row r="1354" spans="1:65" s="13" customFormat="1" ht="11.25">
      <c r="B1354" s="204"/>
      <c r="C1354" s="205"/>
      <c r="D1354" s="199" t="s">
        <v>169</v>
      </c>
      <c r="E1354" s="206" t="s">
        <v>1</v>
      </c>
      <c r="F1354" s="207" t="s">
        <v>7770</v>
      </c>
      <c r="G1354" s="205"/>
      <c r="H1354" s="208">
        <v>51.68</v>
      </c>
      <c r="I1354" s="209"/>
      <c r="J1354" s="205"/>
      <c r="K1354" s="205"/>
      <c r="L1354" s="210"/>
      <c r="M1354" s="211"/>
      <c r="N1354" s="212"/>
      <c r="O1354" s="212"/>
      <c r="P1354" s="212"/>
      <c r="Q1354" s="212"/>
      <c r="R1354" s="212"/>
      <c r="S1354" s="212"/>
      <c r="T1354" s="213"/>
      <c r="AT1354" s="214" t="s">
        <v>169</v>
      </c>
      <c r="AU1354" s="214" t="s">
        <v>85</v>
      </c>
      <c r="AV1354" s="13" t="s">
        <v>85</v>
      </c>
      <c r="AW1354" s="13" t="s">
        <v>32</v>
      </c>
      <c r="AX1354" s="13" t="s">
        <v>8</v>
      </c>
      <c r="AY1354" s="214" t="s">
        <v>158</v>
      </c>
    </row>
    <row r="1355" spans="1:65" s="2" customFormat="1" ht="44.25" customHeight="1">
      <c r="A1355" s="35"/>
      <c r="B1355" s="36"/>
      <c r="C1355" s="187" t="s">
        <v>2877</v>
      </c>
      <c r="D1355" s="187" t="s">
        <v>160</v>
      </c>
      <c r="E1355" s="188" t="s">
        <v>4830</v>
      </c>
      <c r="F1355" s="189" t="s">
        <v>4831</v>
      </c>
      <c r="G1355" s="190" t="s">
        <v>1011</v>
      </c>
      <c r="H1355" s="192"/>
      <c r="I1355" s="192"/>
      <c r="J1355" s="191">
        <f>ROUND(I1355*H1355,0)</f>
        <v>0</v>
      </c>
      <c r="K1355" s="189" t="s">
        <v>164</v>
      </c>
      <c r="L1355" s="40"/>
      <c r="M1355" s="193" t="s">
        <v>1</v>
      </c>
      <c r="N1355" s="194" t="s">
        <v>41</v>
      </c>
      <c r="O1355" s="72"/>
      <c r="P1355" s="195">
        <f>O1355*H1355</f>
        <v>0</v>
      </c>
      <c r="Q1355" s="195">
        <v>0</v>
      </c>
      <c r="R1355" s="195">
        <f>Q1355*H1355</f>
        <v>0</v>
      </c>
      <c r="S1355" s="195">
        <v>0</v>
      </c>
      <c r="T1355" s="196">
        <f>S1355*H1355</f>
        <v>0</v>
      </c>
      <c r="U1355" s="35"/>
      <c r="V1355" s="35"/>
      <c r="W1355" s="35"/>
      <c r="X1355" s="35"/>
      <c r="Y1355" s="35"/>
      <c r="Z1355" s="35"/>
      <c r="AA1355" s="35"/>
      <c r="AB1355" s="35"/>
      <c r="AC1355" s="35"/>
      <c r="AD1355" s="35"/>
      <c r="AE1355" s="35"/>
      <c r="AR1355" s="197" t="s">
        <v>283</v>
      </c>
      <c r="AT1355" s="197" t="s">
        <v>160</v>
      </c>
      <c r="AU1355" s="197" t="s">
        <v>85</v>
      </c>
      <c r="AY1355" s="18" t="s">
        <v>158</v>
      </c>
      <c r="BE1355" s="198">
        <f>IF(N1355="základní",J1355,0)</f>
        <v>0</v>
      </c>
      <c r="BF1355" s="198">
        <f>IF(N1355="snížená",J1355,0)</f>
        <v>0</v>
      </c>
      <c r="BG1355" s="198">
        <f>IF(N1355="zákl. přenesená",J1355,0)</f>
        <v>0</v>
      </c>
      <c r="BH1355" s="198">
        <f>IF(N1355="sníž. přenesená",J1355,0)</f>
        <v>0</v>
      </c>
      <c r="BI1355" s="198">
        <f>IF(N1355="nulová",J1355,0)</f>
        <v>0</v>
      </c>
      <c r="BJ1355" s="18" t="s">
        <v>8</v>
      </c>
      <c r="BK1355" s="198">
        <f>ROUND(I1355*H1355,0)</f>
        <v>0</v>
      </c>
      <c r="BL1355" s="18" t="s">
        <v>283</v>
      </c>
      <c r="BM1355" s="197" t="s">
        <v>7771</v>
      </c>
    </row>
    <row r="1356" spans="1:65" s="2" customFormat="1" ht="99">
      <c r="A1356" s="35"/>
      <c r="B1356" s="36"/>
      <c r="C1356" s="37"/>
      <c r="D1356" s="199" t="s">
        <v>167</v>
      </c>
      <c r="E1356" s="37"/>
      <c r="F1356" s="200" t="s">
        <v>4833</v>
      </c>
      <c r="G1356" s="37"/>
      <c r="H1356" s="37"/>
      <c r="I1356" s="201"/>
      <c r="J1356" s="37"/>
      <c r="K1356" s="37"/>
      <c r="L1356" s="40"/>
      <c r="M1356" s="202"/>
      <c r="N1356" s="203"/>
      <c r="O1356" s="72"/>
      <c r="P1356" s="72"/>
      <c r="Q1356" s="72"/>
      <c r="R1356" s="72"/>
      <c r="S1356" s="72"/>
      <c r="T1356" s="73"/>
      <c r="U1356" s="35"/>
      <c r="V1356" s="35"/>
      <c r="W1356" s="35"/>
      <c r="X1356" s="35"/>
      <c r="Y1356" s="35"/>
      <c r="Z1356" s="35"/>
      <c r="AA1356" s="35"/>
      <c r="AB1356" s="35"/>
      <c r="AC1356" s="35"/>
      <c r="AD1356" s="35"/>
      <c r="AE1356" s="35"/>
      <c r="AT1356" s="18" t="s">
        <v>167</v>
      </c>
      <c r="AU1356" s="18" t="s">
        <v>85</v>
      </c>
    </row>
    <row r="1357" spans="1:65" s="12" customFormat="1" ht="22.9" customHeight="1">
      <c r="B1357" s="171"/>
      <c r="C1357" s="172"/>
      <c r="D1357" s="173" t="s">
        <v>75</v>
      </c>
      <c r="E1357" s="185" t="s">
        <v>3296</v>
      </c>
      <c r="F1357" s="185" t="s">
        <v>4834</v>
      </c>
      <c r="G1357" s="172"/>
      <c r="H1357" s="172"/>
      <c r="I1357" s="175"/>
      <c r="J1357" s="186">
        <f>BK1357</f>
        <v>0</v>
      </c>
      <c r="K1357" s="172"/>
      <c r="L1357" s="177"/>
      <c r="M1357" s="178"/>
      <c r="N1357" s="179"/>
      <c r="O1357" s="179"/>
      <c r="P1357" s="180">
        <f>SUM(P1358:P1503)</f>
        <v>0</v>
      </c>
      <c r="Q1357" s="179"/>
      <c r="R1357" s="180">
        <f>SUM(R1358:R1503)</f>
        <v>2.4987200000000005</v>
      </c>
      <c r="S1357" s="179"/>
      <c r="T1357" s="181">
        <f>SUM(T1358:T1503)</f>
        <v>0</v>
      </c>
      <c r="AR1357" s="182" t="s">
        <v>85</v>
      </c>
      <c r="AT1357" s="183" t="s">
        <v>75</v>
      </c>
      <c r="AU1357" s="183" t="s">
        <v>8</v>
      </c>
      <c r="AY1357" s="182" t="s">
        <v>158</v>
      </c>
      <c r="BK1357" s="184">
        <f>SUM(BK1358:BK1503)</f>
        <v>0</v>
      </c>
    </row>
    <row r="1358" spans="1:65" s="2" customFormat="1" ht="36">
      <c r="A1358" s="35"/>
      <c r="B1358" s="36"/>
      <c r="C1358" s="187" t="s">
        <v>2879</v>
      </c>
      <c r="D1358" s="187" t="s">
        <v>160</v>
      </c>
      <c r="E1358" s="188" t="s">
        <v>4836</v>
      </c>
      <c r="F1358" s="189" t="s">
        <v>4837</v>
      </c>
      <c r="G1358" s="190" t="s">
        <v>442</v>
      </c>
      <c r="H1358" s="191">
        <v>9</v>
      </c>
      <c r="I1358" s="192"/>
      <c r="J1358" s="191">
        <f>ROUND(I1358*H1358,0)</f>
        <v>0</v>
      </c>
      <c r="K1358" s="189" t="s">
        <v>164</v>
      </c>
      <c r="L1358" s="40"/>
      <c r="M1358" s="193" t="s">
        <v>1</v>
      </c>
      <c r="N1358" s="194" t="s">
        <v>41</v>
      </c>
      <c r="O1358" s="72"/>
      <c r="P1358" s="195">
        <f>O1358*H1358</f>
        <v>0</v>
      </c>
      <c r="Q1358" s="195">
        <v>0</v>
      </c>
      <c r="R1358" s="195">
        <f>Q1358*H1358</f>
        <v>0</v>
      </c>
      <c r="S1358" s="195">
        <v>0</v>
      </c>
      <c r="T1358" s="196">
        <f>S1358*H1358</f>
        <v>0</v>
      </c>
      <c r="U1358" s="35"/>
      <c r="V1358" s="35"/>
      <c r="W1358" s="35"/>
      <c r="X1358" s="35"/>
      <c r="Y1358" s="35"/>
      <c r="Z1358" s="35"/>
      <c r="AA1358" s="35"/>
      <c r="AB1358" s="35"/>
      <c r="AC1358" s="35"/>
      <c r="AD1358" s="35"/>
      <c r="AE1358" s="35"/>
      <c r="AR1358" s="197" t="s">
        <v>283</v>
      </c>
      <c r="AT1358" s="197" t="s">
        <v>160</v>
      </c>
      <c r="AU1358" s="197" t="s">
        <v>85</v>
      </c>
      <c r="AY1358" s="18" t="s">
        <v>158</v>
      </c>
      <c r="BE1358" s="198">
        <f>IF(N1358="základní",J1358,0)</f>
        <v>0</v>
      </c>
      <c r="BF1358" s="198">
        <f>IF(N1358="snížená",J1358,0)</f>
        <v>0</v>
      </c>
      <c r="BG1358" s="198">
        <f>IF(N1358="zákl. přenesená",J1358,0)</f>
        <v>0</v>
      </c>
      <c r="BH1358" s="198">
        <f>IF(N1358="sníž. přenesená",J1358,0)</f>
        <v>0</v>
      </c>
      <c r="BI1358" s="198">
        <f>IF(N1358="nulová",J1358,0)</f>
        <v>0</v>
      </c>
      <c r="BJ1358" s="18" t="s">
        <v>8</v>
      </c>
      <c r="BK1358" s="198">
        <f>ROUND(I1358*H1358,0)</f>
        <v>0</v>
      </c>
      <c r="BL1358" s="18" t="s">
        <v>283</v>
      </c>
      <c r="BM1358" s="197" t="s">
        <v>7772</v>
      </c>
    </row>
    <row r="1359" spans="1:65" s="2" customFormat="1" ht="99">
      <c r="A1359" s="35"/>
      <c r="B1359" s="36"/>
      <c r="C1359" s="37"/>
      <c r="D1359" s="199" t="s">
        <v>167</v>
      </c>
      <c r="E1359" s="37"/>
      <c r="F1359" s="200" t="s">
        <v>4839</v>
      </c>
      <c r="G1359" s="37"/>
      <c r="H1359" s="37"/>
      <c r="I1359" s="201"/>
      <c r="J1359" s="37"/>
      <c r="K1359" s="37"/>
      <c r="L1359" s="40"/>
      <c r="M1359" s="202"/>
      <c r="N1359" s="203"/>
      <c r="O1359" s="72"/>
      <c r="P1359" s="72"/>
      <c r="Q1359" s="72"/>
      <c r="R1359" s="72"/>
      <c r="S1359" s="72"/>
      <c r="T1359" s="73"/>
      <c r="U1359" s="35"/>
      <c r="V1359" s="35"/>
      <c r="W1359" s="35"/>
      <c r="X1359" s="35"/>
      <c r="Y1359" s="35"/>
      <c r="Z1359" s="35"/>
      <c r="AA1359" s="35"/>
      <c r="AB1359" s="35"/>
      <c r="AC1359" s="35"/>
      <c r="AD1359" s="35"/>
      <c r="AE1359" s="35"/>
      <c r="AT1359" s="18" t="s">
        <v>167</v>
      </c>
      <c r="AU1359" s="18" t="s">
        <v>85</v>
      </c>
    </row>
    <row r="1360" spans="1:65" s="13" customFormat="1" ht="11.25">
      <c r="B1360" s="204"/>
      <c r="C1360" s="205"/>
      <c r="D1360" s="199" t="s">
        <v>169</v>
      </c>
      <c r="E1360" s="206" t="s">
        <v>1</v>
      </c>
      <c r="F1360" s="207" t="s">
        <v>7773</v>
      </c>
      <c r="G1360" s="205"/>
      <c r="H1360" s="208">
        <v>1</v>
      </c>
      <c r="I1360" s="209"/>
      <c r="J1360" s="205"/>
      <c r="K1360" s="205"/>
      <c r="L1360" s="210"/>
      <c r="M1360" s="211"/>
      <c r="N1360" s="212"/>
      <c r="O1360" s="212"/>
      <c r="P1360" s="212"/>
      <c r="Q1360" s="212"/>
      <c r="R1360" s="212"/>
      <c r="S1360" s="212"/>
      <c r="T1360" s="213"/>
      <c r="AT1360" s="214" t="s">
        <v>169</v>
      </c>
      <c r="AU1360" s="214" t="s">
        <v>85</v>
      </c>
      <c r="AV1360" s="13" t="s">
        <v>85</v>
      </c>
      <c r="AW1360" s="13" t="s">
        <v>32</v>
      </c>
      <c r="AX1360" s="13" t="s">
        <v>76</v>
      </c>
      <c r="AY1360" s="214" t="s">
        <v>158</v>
      </c>
    </row>
    <row r="1361" spans="1:65" s="15" customFormat="1" ht="11.25">
      <c r="B1361" s="225"/>
      <c r="C1361" s="226"/>
      <c r="D1361" s="199" t="s">
        <v>169</v>
      </c>
      <c r="E1361" s="227" t="s">
        <v>1</v>
      </c>
      <c r="F1361" s="228" t="s">
        <v>7774</v>
      </c>
      <c r="G1361" s="226"/>
      <c r="H1361" s="229">
        <v>1</v>
      </c>
      <c r="I1361" s="230"/>
      <c r="J1361" s="226"/>
      <c r="K1361" s="226"/>
      <c r="L1361" s="231"/>
      <c r="M1361" s="232"/>
      <c r="N1361" s="233"/>
      <c r="O1361" s="233"/>
      <c r="P1361" s="233"/>
      <c r="Q1361" s="233"/>
      <c r="R1361" s="233"/>
      <c r="S1361" s="233"/>
      <c r="T1361" s="234"/>
      <c r="AT1361" s="235" t="s">
        <v>169</v>
      </c>
      <c r="AU1361" s="235" t="s">
        <v>85</v>
      </c>
      <c r="AV1361" s="15" t="s">
        <v>177</v>
      </c>
      <c r="AW1361" s="15" t="s">
        <v>32</v>
      </c>
      <c r="AX1361" s="15" t="s">
        <v>76</v>
      </c>
      <c r="AY1361" s="235" t="s">
        <v>158</v>
      </c>
    </row>
    <row r="1362" spans="1:65" s="13" customFormat="1" ht="11.25">
      <c r="B1362" s="204"/>
      <c r="C1362" s="205"/>
      <c r="D1362" s="199" t="s">
        <v>169</v>
      </c>
      <c r="E1362" s="206" t="s">
        <v>1</v>
      </c>
      <c r="F1362" s="207" t="s">
        <v>7775</v>
      </c>
      <c r="G1362" s="205"/>
      <c r="H1362" s="208">
        <v>1</v>
      </c>
      <c r="I1362" s="209"/>
      <c r="J1362" s="205"/>
      <c r="K1362" s="205"/>
      <c r="L1362" s="210"/>
      <c r="M1362" s="211"/>
      <c r="N1362" s="212"/>
      <c r="O1362" s="212"/>
      <c r="P1362" s="212"/>
      <c r="Q1362" s="212"/>
      <c r="R1362" s="212"/>
      <c r="S1362" s="212"/>
      <c r="T1362" s="213"/>
      <c r="AT1362" s="214" t="s">
        <v>169</v>
      </c>
      <c r="AU1362" s="214" t="s">
        <v>85</v>
      </c>
      <c r="AV1362" s="13" t="s">
        <v>85</v>
      </c>
      <c r="AW1362" s="13" t="s">
        <v>32</v>
      </c>
      <c r="AX1362" s="13" t="s">
        <v>76</v>
      </c>
      <c r="AY1362" s="214" t="s">
        <v>158</v>
      </c>
    </row>
    <row r="1363" spans="1:65" s="13" customFormat="1" ht="11.25">
      <c r="B1363" s="204"/>
      <c r="C1363" s="205"/>
      <c r="D1363" s="199" t="s">
        <v>169</v>
      </c>
      <c r="E1363" s="206" t="s">
        <v>1</v>
      </c>
      <c r="F1363" s="207" t="s">
        <v>7776</v>
      </c>
      <c r="G1363" s="205"/>
      <c r="H1363" s="208">
        <v>1</v>
      </c>
      <c r="I1363" s="209"/>
      <c r="J1363" s="205"/>
      <c r="K1363" s="205"/>
      <c r="L1363" s="210"/>
      <c r="M1363" s="211"/>
      <c r="N1363" s="212"/>
      <c r="O1363" s="212"/>
      <c r="P1363" s="212"/>
      <c r="Q1363" s="212"/>
      <c r="R1363" s="212"/>
      <c r="S1363" s="212"/>
      <c r="T1363" s="213"/>
      <c r="AT1363" s="214" t="s">
        <v>169</v>
      </c>
      <c r="AU1363" s="214" t="s">
        <v>85</v>
      </c>
      <c r="AV1363" s="13" t="s">
        <v>85</v>
      </c>
      <c r="AW1363" s="13" t="s">
        <v>32</v>
      </c>
      <c r="AX1363" s="13" t="s">
        <v>76</v>
      </c>
      <c r="AY1363" s="214" t="s">
        <v>158</v>
      </c>
    </row>
    <row r="1364" spans="1:65" s="13" customFormat="1" ht="11.25">
      <c r="B1364" s="204"/>
      <c r="C1364" s="205"/>
      <c r="D1364" s="199" t="s">
        <v>169</v>
      </c>
      <c r="E1364" s="206" t="s">
        <v>1</v>
      </c>
      <c r="F1364" s="207" t="s">
        <v>7777</v>
      </c>
      <c r="G1364" s="205"/>
      <c r="H1364" s="208">
        <v>1</v>
      </c>
      <c r="I1364" s="209"/>
      <c r="J1364" s="205"/>
      <c r="K1364" s="205"/>
      <c r="L1364" s="210"/>
      <c r="M1364" s="211"/>
      <c r="N1364" s="212"/>
      <c r="O1364" s="212"/>
      <c r="P1364" s="212"/>
      <c r="Q1364" s="212"/>
      <c r="R1364" s="212"/>
      <c r="S1364" s="212"/>
      <c r="T1364" s="213"/>
      <c r="AT1364" s="214" t="s">
        <v>169</v>
      </c>
      <c r="AU1364" s="214" t="s">
        <v>85</v>
      </c>
      <c r="AV1364" s="13" t="s">
        <v>85</v>
      </c>
      <c r="AW1364" s="13" t="s">
        <v>32</v>
      </c>
      <c r="AX1364" s="13" t="s">
        <v>76</v>
      </c>
      <c r="AY1364" s="214" t="s">
        <v>158</v>
      </c>
    </row>
    <row r="1365" spans="1:65" s="13" customFormat="1" ht="11.25">
      <c r="B1365" s="204"/>
      <c r="C1365" s="205"/>
      <c r="D1365" s="199" t="s">
        <v>169</v>
      </c>
      <c r="E1365" s="206" t="s">
        <v>1</v>
      </c>
      <c r="F1365" s="207" t="s">
        <v>7778</v>
      </c>
      <c r="G1365" s="205"/>
      <c r="H1365" s="208">
        <v>1</v>
      </c>
      <c r="I1365" s="209"/>
      <c r="J1365" s="205"/>
      <c r="K1365" s="205"/>
      <c r="L1365" s="210"/>
      <c r="M1365" s="211"/>
      <c r="N1365" s="212"/>
      <c r="O1365" s="212"/>
      <c r="P1365" s="212"/>
      <c r="Q1365" s="212"/>
      <c r="R1365" s="212"/>
      <c r="S1365" s="212"/>
      <c r="T1365" s="213"/>
      <c r="AT1365" s="214" t="s">
        <v>169</v>
      </c>
      <c r="AU1365" s="214" t="s">
        <v>85</v>
      </c>
      <c r="AV1365" s="13" t="s">
        <v>85</v>
      </c>
      <c r="AW1365" s="13" t="s">
        <v>32</v>
      </c>
      <c r="AX1365" s="13" t="s">
        <v>76</v>
      </c>
      <c r="AY1365" s="214" t="s">
        <v>158</v>
      </c>
    </row>
    <row r="1366" spans="1:65" s="13" customFormat="1" ht="11.25">
      <c r="B1366" s="204"/>
      <c r="C1366" s="205"/>
      <c r="D1366" s="199" t="s">
        <v>169</v>
      </c>
      <c r="E1366" s="206" t="s">
        <v>1</v>
      </c>
      <c r="F1366" s="207" t="s">
        <v>7779</v>
      </c>
      <c r="G1366" s="205"/>
      <c r="H1366" s="208">
        <v>1</v>
      </c>
      <c r="I1366" s="209"/>
      <c r="J1366" s="205"/>
      <c r="K1366" s="205"/>
      <c r="L1366" s="210"/>
      <c r="M1366" s="211"/>
      <c r="N1366" s="212"/>
      <c r="O1366" s="212"/>
      <c r="P1366" s="212"/>
      <c r="Q1366" s="212"/>
      <c r="R1366" s="212"/>
      <c r="S1366" s="212"/>
      <c r="T1366" s="213"/>
      <c r="AT1366" s="214" t="s">
        <v>169</v>
      </c>
      <c r="AU1366" s="214" t="s">
        <v>85</v>
      </c>
      <c r="AV1366" s="13" t="s">
        <v>85</v>
      </c>
      <c r="AW1366" s="13" t="s">
        <v>32</v>
      </c>
      <c r="AX1366" s="13" t="s">
        <v>76</v>
      </c>
      <c r="AY1366" s="214" t="s">
        <v>158</v>
      </c>
    </row>
    <row r="1367" spans="1:65" s="13" customFormat="1" ht="11.25">
      <c r="B1367" s="204"/>
      <c r="C1367" s="205"/>
      <c r="D1367" s="199" t="s">
        <v>169</v>
      </c>
      <c r="E1367" s="206" t="s">
        <v>1</v>
      </c>
      <c r="F1367" s="207" t="s">
        <v>7780</v>
      </c>
      <c r="G1367" s="205"/>
      <c r="H1367" s="208">
        <v>2</v>
      </c>
      <c r="I1367" s="209"/>
      <c r="J1367" s="205"/>
      <c r="K1367" s="205"/>
      <c r="L1367" s="210"/>
      <c r="M1367" s="211"/>
      <c r="N1367" s="212"/>
      <c r="O1367" s="212"/>
      <c r="P1367" s="212"/>
      <c r="Q1367" s="212"/>
      <c r="R1367" s="212"/>
      <c r="S1367" s="212"/>
      <c r="T1367" s="213"/>
      <c r="AT1367" s="214" t="s">
        <v>169</v>
      </c>
      <c r="AU1367" s="214" t="s">
        <v>85</v>
      </c>
      <c r="AV1367" s="13" t="s">
        <v>85</v>
      </c>
      <c r="AW1367" s="13" t="s">
        <v>32</v>
      </c>
      <c r="AX1367" s="13" t="s">
        <v>76</v>
      </c>
      <c r="AY1367" s="214" t="s">
        <v>158</v>
      </c>
    </row>
    <row r="1368" spans="1:65" s="13" customFormat="1" ht="11.25">
      <c r="B1368" s="204"/>
      <c r="C1368" s="205"/>
      <c r="D1368" s="199" t="s">
        <v>169</v>
      </c>
      <c r="E1368" s="206" t="s">
        <v>1</v>
      </c>
      <c r="F1368" s="207" t="s">
        <v>7781</v>
      </c>
      <c r="G1368" s="205"/>
      <c r="H1368" s="208">
        <v>1</v>
      </c>
      <c r="I1368" s="209"/>
      <c r="J1368" s="205"/>
      <c r="K1368" s="205"/>
      <c r="L1368" s="210"/>
      <c r="M1368" s="211"/>
      <c r="N1368" s="212"/>
      <c r="O1368" s="212"/>
      <c r="P1368" s="212"/>
      <c r="Q1368" s="212"/>
      <c r="R1368" s="212"/>
      <c r="S1368" s="212"/>
      <c r="T1368" s="213"/>
      <c r="AT1368" s="214" t="s">
        <v>169</v>
      </c>
      <c r="AU1368" s="214" t="s">
        <v>85</v>
      </c>
      <c r="AV1368" s="13" t="s">
        <v>85</v>
      </c>
      <c r="AW1368" s="13" t="s">
        <v>32</v>
      </c>
      <c r="AX1368" s="13" t="s">
        <v>76</v>
      </c>
      <c r="AY1368" s="214" t="s">
        <v>158</v>
      </c>
    </row>
    <row r="1369" spans="1:65" s="15" customFormat="1" ht="11.25">
      <c r="B1369" s="225"/>
      <c r="C1369" s="226"/>
      <c r="D1369" s="199" t="s">
        <v>169</v>
      </c>
      <c r="E1369" s="227" t="s">
        <v>1</v>
      </c>
      <c r="F1369" s="228" t="s">
        <v>4845</v>
      </c>
      <c r="G1369" s="226"/>
      <c r="H1369" s="229">
        <v>8</v>
      </c>
      <c r="I1369" s="230"/>
      <c r="J1369" s="226"/>
      <c r="K1369" s="226"/>
      <c r="L1369" s="231"/>
      <c r="M1369" s="232"/>
      <c r="N1369" s="233"/>
      <c r="O1369" s="233"/>
      <c r="P1369" s="233"/>
      <c r="Q1369" s="233"/>
      <c r="R1369" s="233"/>
      <c r="S1369" s="233"/>
      <c r="T1369" s="234"/>
      <c r="AT1369" s="235" t="s">
        <v>169</v>
      </c>
      <c r="AU1369" s="235" t="s">
        <v>85</v>
      </c>
      <c r="AV1369" s="15" t="s">
        <v>177</v>
      </c>
      <c r="AW1369" s="15" t="s">
        <v>32</v>
      </c>
      <c r="AX1369" s="15" t="s">
        <v>76</v>
      </c>
      <c r="AY1369" s="235" t="s">
        <v>158</v>
      </c>
    </row>
    <row r="1370" spans="1:65" s="16" customFormat="1" ht="11.25">
      <c r="B1370" s="236"/>
      <c r="C1370" s="237"/>
      <c r="D1370" s="199" t="s">
        <v>169</v>
      </c>
      <c r="E1370" s="238" t="s">
        <v>1</v>
      </c>
      <c r="F1370" s="239" t="s">
        <v>189</v>
      </c>
      <c r="G1370" s="237"/>
      <c r="H1370" s="240">
        <v>9</v>
      </c>
      <c r="I1370" s="241"/>
      <c r="J1370" s="237"/>
      <c r="K1370" s="237"/>
      <c r="L1370" s="242"/>
      <c r="M1370" s="243"/>
      <c r="N1370" s="244"/>
      <c r="O1370" s="244"/>
      <c r="P1370" s="244"/>
      <c r="Q1370" s="244"/>
      <c r="R1370" s="244"/>
      <c r="S1370" s="244"/>
      <c r="T1370" s="245"/>
      <c r="AT1370" s="246" t="s">
        <v>169</v>
      </c>
      <c r="AU1370" s="246" t="s">
        <v>85</v>
      </c>
      <c r="AV1370" s="16" t="s">
        <v>165</v>
      </c>
      <c r="AW1370" s="16" t="s">
        <v>32</v>
      </c>
      <c r="AX1370" s="16" t="s">
        <v>8</v>
      </c>
      <c r="AY1370" s="246" t="s">
        <v>158</v>
      </c>
    </row>
    <row r="1371" spans="1:65" s="2" customFormat="1" ht="24">
      <c r="A1371" s="35"/>
      <c r="B1371" s="36"/>
      <c r="C1371" s="247" t="s">
        <v>2881</v>
      </c>
      <c r="D1371" s="247" t="s">
        <v>250</v>
      </c>
      <c r="E1371" s="248" t="s">
        <v>4852</v>
      </c>
      <c r="F1371" s="249" t="s">
        <v>4853</v>
      </c>
      <c r="G1371" s="250" t="s">
        <v>442</v>
      </c>
      <c r="H1371" s="251">
        <v>1</v>
      </c>
      <c r="I1371" s="252"/>
      <c r="J1371" s="251">
        <f>ROUND(I1371*H1371,0)</f>
        <v>0</v>
      </c>
      <c r="K1371" s="249" t="s">
        <v>1</v>
      </c>
      <c r="L1371" s="253"/>
      <c r="M1371" s="254" t="s">
        <v>1</v>
      </c>
      <c r="N1371" s="255" t="s">
        <v>41</v>
      </c>
      <c r="O1371" s="72"/>
      <c r="P1371" s="195">
        <f>O1371*H1371</f>
        <v>0</v>
      </c>
      <c r="Q1371" s="195">
        <v>1.95E-2</v>
      </c>
      <c r="R1371" s="195">
        <f>Q1371*H1371</f>
        <v>1.95E-2</v>
      </c>
      <c r="S1371" s="195">
        <v>0</v>
      </c>
      <c r="T1371" s="196">
        <f>S1371*H1371</f>
        <v>0</v>
      </c>
      <c r="U1371" s="35"/>
      <c r="V1371" s="35"/>
      <c r="W1371" s="35"/>
      <c r="X1371" s="35"/>
      <c r="Y1371" s="35"/>
      <c r="Z1371" s="35"/>
      <c r="AA1371" s="35"/>
      <c r="AB1371" s="35"/>
      <c r="AC1371" s="35"/>
      <c r="AD1371" s="35"/>
      <c r="AE1371" s="35"/>
      <c r="AR1371" s="197" t="s">
        <v>373</v>
      </c>
      <c r="AT1371" s="197" t="s">
        <v>250</v>
      </c>
      <c r="AU1371" s="197" t="s">
        <v>85</v>
      </c>
      <c r="AY1371" s="18" t="s">
        <v>158</v>
      </c>
      <c r="BE1371" s="198">
        <f>IF(N1371="základní",J1371,0)</f>
        <v>0</v>
      </c>
      <c r="BF1371" s="198">
        <f>IF(N1371="snížená",J1371,0)</f>
        <v>0</v>
      </c>
      <c r="BG1371" s="198">
        <f>IF(N1371="zákl. přenesená",J1371,0)</f>
        <v>0</v>
      </c>
      <c r="BH1371" s="198">
        <f>IF(N1371="sníž. přenesená",J1371,0)</f>
        <v>0</v>
      </c>
      <c r="BI1371" s="198">
        <f>IF(N1371="nulová",J1371,0)</f>
        <v>0</v>
      </c>
      <c r="BJ1371" s="18" t="s">
        <v>8</v>
      </c>
      <c r="BK1371" s="198">
        <f>ROUND(I1371*H1371,0)</f>
        <v>0</v>
      </c>
      <c r="BL1371" s="18" t="s">
        <v>283</v>
      </c>
      <c r="BM1371" s="197" t="s">
        <v>7782</v>
      </c>
    </row>
    <row r="1372" spans="1:65" s="13" customFormat="1" ht="11.25">
      <c r="B1372" s="204"/>
      <c r="C1372" s="205"/>
      <c r="D1372" s="199" t="s">
        <v>169</v>
      </c>
      <c r="E1372" s="206" t="s">
        <v>1</v>
      </c>
      <c r="F1372" s="207" t="s">
        <v>7783</v>
      </c>
      <c r="G1372" s="205"/>
      <c r="H1372" s="208">
        <v>1</v>
      </c>
      <c r="I1372" s="209"/>
      <c r="J1372" s="205"/>
      <c r="K1372" s="205"/>
      <c r="L1372" s="210"/>
      <c r="M1372" s="211"/>
      <c r="N1372" s="212"/>
      <c r="O1372" s="212"/>
      <c r="P1372" s="212"/>
      <c r="Q1372" s="212"/>
      <c r="R1372" s="212"/>
      <c r="S1372" s="212"/>
      <c r="T1372" s="213"/>
      <c r="AT1372" s="214" t="s">
        <v>169</v>
      </c>
      <c r="AU1372" s="214" t="s">
        <v>85</v>
      </c>
      <c r="AV1372" s="13" t="s">
        <v>85</v>
      </c>
      <c r="AW1372" s="13" t="s">
        <v>32</v>
      </c>
      <c r="AX1372" s="13" t="s">
        <v>76</v>
      </c>
      <c r="AY1372" s="214" t="s">
        <v>158</v>
      </c>
    </row>
    <row r="1373" spans="1:65" s="14" customFormat="1" ht="11.25">
      <c r="B1373" s="215"/>
      <c r="C1373" s="216"/>
      <c r="D1373" s="199" t="s">
        <v>169</v>
      </c>
      <c r="E1373" s="217" t="s">
        <v>1</v>
      </c>
      <c r="F1373" s="218" t="s">
        <v>4857</v>
      </c>
      <c r="G1373" s="216"/>
      <c r="H1373" s="217" t="s">
        <v>1</v>
      </c>
      <c r="I1373" s="219"/>
      <c r="J1373" s="216"/>
      <c r="K1373" s="216"/>
      <c r="L1373" s="220"/>
      <c r="M1373" s="221"/>
      <c r="N1373" s="222"/>
      <c r="O1373" s="222"/>
      <c r="P1373" s="222"/>
      <c r="Q1373" s="222"/>
      <c r="R1373" s="222"/>
      <c r="S1373" s="222"/>
      <c r="T1373" s="223"/>
      <c r="AT1373" s="224" t="s">
        <v>169</v>
      </c>
      <c r="AU1373" s="224" t="s">
        <v>85</v>
      </c>
      <c r="AV1373" s="14" t="s">
        <v>8</v>
      </c>
      <c r="AW1373" s="14" t="s">
        <v>32</v>
      </c>
      <c r="AX1373" s="14" t="s">
        <v>76</v>
      </c>
      <c r="AY1373" s="224" t="s">
        <v>158</v>
      </c>
    </row>
    <row r="1374" spans="1:65" s="15" customFormat="1" ht="11.25">
      <c r="B1374" s="225"/>
      <c r="C1374" s="226"/>
      <c r="D1374" s="199" t="s">
        <v>169</v>
      </c>
      <c r="E1374" s="227" t="s">
        <v>1</v>
      </c>
      <c r="F1374" s="228" t="s">
        <v>186</v>
      </c>
      <c r="G1374" s="226"/>
      <c r="H1374" s="229">
        <v>1</v>
      </c>
      <c r="I1374" s="230"/>
      <c r="J1374" s="226"/>
      <c r="K1374" s="226"/>
      <c r="L1374" s="231"/>
      <c r="M1374" s="232"/>
      <c r="N1374" s="233"/>
      <c r="O1374" s="233"/>
      <c r="P1374" s="233"/>
      <c r="Q1374" s="233"/>
      <c r="R1374" s="233"/>
      <c r="S1374" s="233"/>
      <c r="T1374" s="234"/>
      <c r="AT1374" s="235" t="s">
        <v>169</v>
      </c>
      <c r="AU1374" s="235" t="s">
        <v>85</v>
      </c>
      <c r="AV1374" s="15" t="s">
        <v>177</v>
      </c>
      <c r="AW1374" s="15" t="s">
        <v>32</v>
      </c>
      <c r="AX1374" s="15" t="s">
        <v>8</v>
      </c>
      <c r="AY1374" s="235" t="s">
        <v>158</v>
      </c>
    </row>
    <row r="1375" spans="1:65" s="2" customFormat="1" ht="24">
      <c r="A1375" s="35"/>
      <c r="B1375" s="36"/>
      <c r="C1375" s="247" t="s">
        <v>2883</v>
      </c>
      <c r="D1375" s="247" t="s">
        <v>250</v>
      </c>
      <c r="E1375" s="248" t="s">
        <v>4865</v>
      </c>
      <c r="F1375" s="249" t="s">
        <v>6478</v>
      </c>
      <c r="G1375" s="250" t="s">
        <v>442</v>
      </c>
      <c r="H1375" s="251">
        <v>1</v>
      </c>
      <c r="I1375" s="252"/>
      <c r="J1375" s="251">
        <f>ROUND(I1375*H1375,0)</f>
        <v>0</v>
      </c>
      <c r="K1375" s="249" t="s">
        <v>1</v>
      </c>
      <c r="L1375" s="253"/>
      <c r="M1375" s="254" t="s">
        <v>1</v>
      </c>
      <c r="N1375" s="255" t="s">
        <v>41</v>
      </c>
      <c r="O1375" s="72"/>
      <c r="P1375" s="195">
        <f>O1375*H1375</f>
        <v>0</v>
      </c>
      <c r="Q1375" s="195">
        <v>1.7500000000000002E-2</v>
      </c>
      <c r="R1375" s="195">
        <f>Q1375*H1375</f>
        <v>1.7500000000000002E-2</v>
      </c>
      <c r="S1375" s="195">
        <v>0</v>
      </c>
      <c r="T1375" s="196">
        <f>S1375*H1375</f>
        <v>0</v>
      </c>
      <c r="U1375" s="35"/>
      <c r="V1375" s="35"/>
      <c r="W1375" s="35"/>
      <c r="X1375" s="35"/>
      <c r="Y1375" s="35"/>
      <c r="Z1375" s="35"/>
      <c r="AA1375" s="35"/>
      <c r="AB1375" s="35"/>
      <c r="AC1375" s="35"/>
      <c r="AD1375" s="35"/>
      <c r="AE1375" s="35"/>
      <c r="AR1375" s="197" t="s">
        <v>373</v>
      </c>
      <c r="AT1375" s="197" t="s">
        <v>250</v>
      </c>
      <c r="AU1375" s="197" t="s">
        <v>85</v>
      </c>
      <c r="AY1375" s="18" t="s">
        <v>158</v>
      </c>
      <c r="BE1375" s="198">
        <f>IF(N1375="základní",J1375,0)</f>
        <v>0</v>
      </c>
      <c r="BF1375" s="198">
        <f>IF(N1375="snížená",J1375,0)</f>
        <v>0</v>
      </c>
      <c r="BG1375" s="198">
        <f>IF(N1375="zákl. přenesená",J1375,0)</f>
        <v>0</v>
      </c>
      <c r="BH1375" s="198">
        <f>IF(N1375="sníž. přenesená",J1375,0)</f>
        <v>0</v>
      </c>
      <c r="BI1375" s="198">
        <f>IF(N1375="nulová",J1375,0)</f>
        <v>0</v>
      </c>
      <c r="BJ1375" s="18" t="s">
        <v>8</v>
      </c>
      <c r="BK1375" s="198">
        <f>ROUND(I1375*H1375,0)</f>
        <v>0</v>
      </c>
      <c r="BL1375" s="18" t="s">
        <v>283</v>
      </c>
      <c r="BM1375" s="197" t="s">
        <v>7784</v>
      </c>
    </row>
    <row r="1376" spans="1:65" s="13" customFormat="1" ht="11.25">
      <c r="B1376" s="204"/>
      <c r="C1376" s="205"/>
      <c r="D1376" s="199" t="s">
        <v>169</v>
      </c>
      <c r="E1376" s="206" t="s">
        <v>1</v>
      </c>
      <c r="F1376" s="207" t="s">
        <v>7775</v>
      </c>
      <c r="G1376" s="205"/>
      <c r="H1376" s="208">
        <v>1</v>
      </c>
      <c r="I1376" s="209"/>
      <c r="J1376" s="205"/>
      <c r="K1376" s="205"/>
      <c r="L1376" s="210"/>
      <c r="M1376" s="211"/>
      <c r="N1376" s="212"/>
      <c r="O1376" s="212"/>
      <c r="P1376" s="212"/>
      <c r="Q1376" s="212"/>
      <c r="R1376" s="212"/>
      <c r="S1376" s="212"/>
      <c r="T1376" s="213"/>
      <c r="AT1376" s="214" t="s">
        <v>169</v>
      </c>
      <c r="AU1376" s="214" t="s">
        <v>85</v>
      </c>
      <c r="AV1376" s="13" t="s">
        <v>85</v>
      </c>
      <c r="AW1376" s="13" t="s">
        <v>32</v>
      </c>
      <c r="AX1376" s="13" t="s">
        <v>76</v>
      </c>
      <c r="AY1376" s="214" t="s">
        <v>158</v>
      </c>
    </row>
    <row r="1377" spans="1:65" s="14" customFormat="1" ht="11.25">
      <c r="B1377" s="215"/>
      <c r="C1377" s="216"/>
      <c r="D1377" s="199" t="s">
        <v>169</v>
      </c>
      <c r="E1377" s="217" t="s">
        <v>1</v>
      </c>
      <c r="F1377" s="218" t="s">
        <v>4857</v>
      </c>
      <c r="G1377" s="216"/>
      <c r="H1377" s="217" t="s">
        <v>1</v>
      </c>
      <c r="I1377" s="219"/>
      <c r="J1377" s="216"/>
      <c r="K1377" s="216"/>
      <c r="L1377" s="220"/>
      <c r="M1377" s="221"/>
      <c r="N1377" s="222"/>
      <c r="O1377" s="222"/>
      <c r="P1377" s="222"/>
      <c r="Q1377" s="222"/>
      <c r="R1377" s="222"/>
      <c r="S1377" s="222"/>
      <c r="T1377" s="223"/>
      <c r="AT1377" s="224" t="s">
        <v>169</v>
      </c>
      <c r="AU1377" s="224" t="s">
        <v>85</v>
      </c>
      <c r="AV1377" s="14" t="s">
        <v>8</v>
      </c>
      <c r="AW1377" s="14" t="s">
        <v>32</v>
      </c>
      <c r="AX1377" s="14" t="s">
        <v>76</v>
      </c>
      <c r="AY1377" s="224" t="s">
        <v>158</v>
      </c>
    </row>
    <row r="1378" spans="1:65" s="14" customFormat="1" ht="22.5">
      <c r="B1378" s="215"/>
      <c r="C1378" s="216"/>
      <c r="D1378" s="199" t="s">
        <v>169</v>
      </c>
      <c r="E1378" s="217" t="s">
        <v>1</v>
      </c>
      <c r="F1378" s="218" t="s">
        <v>6476</v>
      </c>
      <c r="G1378" s="216"/>
      <c r="H1378" s="217" t="s">
        <v>1</v>
      </c>
      <c r="I1378" s="219"/>
      <c r="J1378" s="216"/>
      <c r="K1378" s="216"/>
      <c r="L1378" s="220"/>
      <c r="M1378" s="221"/>
      <c r="N1378" s="222"/>
      <c r="O1378" s="222"/>
      <c r="P1378" s="222"/>
      <c r="Q1378" s="222"/>
      <c r="R1378" s="222"/>
      <c r="S1378" s="222"/>
      <c r="T1378" s="223"/>
      <c r="AT1378" s="224" t="s">
        <v>169</v>
      </c>
      <c r="AU1378" s="224" t="s">
        <v>85</v>
      </c>
      <c r="AV1378" s="14" t="s">
        <v>8</v>
      </c>
      <c r="AW1378" s="14" t="s">
        <v>32</v>
      </c>
      <c r="AX1378" s="14" t="s">
        <v>76</v>
      </c>
      <c r="AY1378" s="224" t="s">
        <v>158</v>
      </c>
    </row>
    <row r="1379" spans="1:65" s="16" customFormat="1" ht="11.25">
      <c r="B1379" s="236"/>
      <c r="C1379" s="237"/>
      <c r="D1379" s="199" t="s">
        <v>169</v>
      </c>
      <c r="E1379" s="238" t="s">
        <v>1</v>
      </c>
      <c r="F1379" s="239" t="s">
        <v>189</v>
      </c>
      <c r="G1379" s="237"/>
      <c r="H1379" s="240">
        <v>1</v>
      </c>
      <c r="I1379" s="241"/>
      <c r="J1379" s="237"/>
      <c r="K1379" s="237"/>
      <c r="L1379" s="242"/>
      <c r="M1379" s="243"/>
      <c r="N1379" s="244"/>
      <c r="O1379" s="244"/>
      <c r="P1379" s="244"/>
      <c r="Q1379" s="244"/>
      <c r="R1379" s="244"/>
      <c r="S1379" s="244"/>
      <c r="T1379" s="245"/>
      <c r="AT1379" s="246" t="s">
        <v>169</v>
      </c>
      <c r="AU1379" s="246" t="s">
        <v>85</v>
      </c>
      <c r="AV1379" s="16" t="s">
        <v>165</v>
      </c>
      <c r="AW1379" s="16" t="s">
        <v>32</v>
      </c>
      <c r="AX1379" s="16" t="s">
        <v>8</v>
      </c>
      <c r="AY1379" s="246" t="s">
        <v>158</v>
      </c>
    </row>
    <row r="1380" spans="1:65" s="2" customFormat="1" ht="24">
      <c r="A1380" s="35"/>
      <c r="B1380" s="36"/>
      <c r="C1380" s="247" t="s">
        <v>2885</v>
      </c>
      <c r="D1380" s="247" t="s">
        <v>250</v>
      </c>
      <c r="E1380" s="248" t="s">
        <v>6469</v>
      </c>
      <c r="F1380" s="249" t="s">
        <v>6470</v>
      </c>
      <c r="G1380" s="250" t="s">
        <v>442</v>
      </c>
      <c r="H1380" s="251">
        <v>2</v>
      </c>
      <c r="I1380" s="252"/>
      <c r="J1380" s="251">
        <f>ROUND(I1380*H1380,0)</f>
        <v>0</v>
      </c>
      <c r="K1380" s="249" t="s">
        <v>1</v>
      </c>
      <c r="L1380" s="253"/>
      <c r="M1380" s="254" t="s">
        <v>1</v>
      </c>
      <c r="N1380" s="255" t="s">
        <v>41</v>
      </c>
      <c r="O1380" s="72"/>
      <c r="P1380" s="195">
        <f>O1380*H1380</f>
        <v>0</v>
      </c>
      <c r="Q1380" s="195">
        <v>1.7500000000000002E-2</v>
      </c>
      <c r="R1380" s="195">
        <f>Q1380*H1380</f>
        <v>3.5000000000000003E-2</v>
      </c>
      <c r="S1380" s="195">
        <v>0</v>
      </c>
      <c r="T1380" s="196">
        <f>S1380*H1380</f>
        <v>0</v>
      </c>
      <c r="U1380" s="35"/>
      <c r="V1380" s="35"/>
      <c r="W1380" s="35"/>
      <c r="X1380" s="35"/>
      <c r="Y1380" s="35"/>
      <c r="Z1380" s="35"/>
      <c r="AA1380" s="35"/>
      <c r="AB1380" s="35"/>
      <c r="AC1380" s="35"/>
      <c r="AD1380" s="35"/>
      <c r="AE1380" s="35"/>
      <c r="AR1380" s="197" t="s">
        <v>373</v>
      </c>
      <c r="AT1380" s="197" t="s">
        <v>250</v>
      </c>
      <c r="AU1380" s="197" t="s">
        <v>85</v>
      </c>
      <c r="AY1380" s="18" t="s">
        <v>158</v>
      </c>
      <c r="BE1380" s="198">
        <f>IF(N1380="základní",J1380,0)</f>
        <v>0</v>
      </c>
      <c r="BF1380" s="198">
        <f>IF(N1380="snížená",J1380,0)</f>
        <v>0</v>
      </c>
      <c r="BG1380" s="198">
        <f>IF(N1380="zákl. přenesená",J1380,0)</f>
        <v>0</v>
      </c>
      <c r="BH1380" s="198">
        <f>IF(N1380="sníž. přenesená",J1380,0)</f>
        <v>0</v>
      </c>
      <c r="BI1380" s="198">
        <f>IF(N1380="nulová",J1380,0)</f>
        <v>0</v>
      </c>
      <c r="BJ1380" s="18" t="s">
        <v>8</v>
      </c>
      <c r="BK1380" s="198">
        <f>ROUND(I1380*H1380,0)</f>
        <v>0</v>
      </c>
      <c r="BL1380" s="18" t="s">
        <v>283</v>
      </c>
      <c r="BM1380" s="197" t="s">
        <v>7785</v>
      </c>
    </row>
    <row r="1381" spans="1:65" s="13" customFormat="1" ht="11.25">
      <c r="B1381" s="204"/>
      <c r="C1381" s="205"/>
      <c r="D1381" s="199" t="s">
        <v>169</v>
      </c>
      <c r="E1381" s="206" t="s">
        <v>1</v>
      </c>
      <c r="F1381" s="207" t="s">
        <v>7780</v>
      </c>
      <c r="G1381" s="205"/>
      <c r="H1381" s="208">
        <v>2</v>
      </c>
      <c r="I1381" s="209"/>
      <c r="J1381" s="205"/>
      <c r="K1381" s="205"/>
      <c r="L1381" s="210"/>
      <c r="M1381" s="211"/>
      <c r="N1381" s="212"/>
      <c r="O1381" s="212"/>
      <c r="P1381" s="212"/>
      <c r="Q1381" s="212"/>
      <c r="R1381" s="212"/>
      <c r="S1381" s="212"/>
      <c r="T1381" s="213"/>
      <c r="AT1381" s="214" t="s">
        <v>169</v>
      </c>
      <c r="AU1381" s="214" t="s">
        <v>85</v>
      </c>
      <c r="AV1381" s="13" t="s">
        <v>85</v>
      </c>
      <c r="AW1381" s="13" t="s">
        <v>32</v>
      </c>
      <c r="AX1381" s="13" t="s">
        <v>76</v>
      </c>
      <c r="AY1381" s="214" t="s">
        <v>158</v>
      </c>
    </row>
    <row r="1382" spans="1:65" s="14" customFormat="1" ht="11.25">
      <c r="B1382" s="215"/>
      <c r="C1382" s="216"/>
      <c r="D1382" s="199" t="s">
        <v>169</v>
      </c>
      <c r="E1382" s="217" t="s">
        <v>1</v>
      </c>
      <c r="F1382" s="218" t="s">
        <v>6472</v>
      </c>
      <c r="G1382" s="216"/>
      <c r="H1382" s="217" t="s">
        <v>1</v>
      </c>
      <c r="I1382" s="219"/>
      <c r="J1382" s="216"/>
      <c r="K1382" s="216"/>
      <c r="L1382" s="220"/>
      <c r="M1382" s="221"/>
      <c r="N1382" s="222"/>
      <c r="O1382" s="222"/>
      <c r="P1382" s="222"/>
      <c r="Q1382" s="222"/>
      <c r="R1382" s="222"/>
      <c r="S1382" s="222"/>
      <c r="T1382" s="223"/>
      <c r="AT1382" s="224" t="s">
        <v>169</v>
      </c>
      <c r="AU1382" s="224" t="s">
        <v>85</v>
      </c>
      <c r="AV1382" s="14" t="s">
        <v>8</v>
      </c>
      <c r="AW1382" s="14" t="s">
        <v>32</v>
      </c>
      <c r="AX1382" s="14" t="s">
        <v>76</v>
      </c>
      <c r="AY1382" s="224" t="s">
        <v>158</v>
      </c>
    </row>
    <row r="1383" spans="1:65" s="16" customFormat="1" ht="11.25">
      <c r="B1383" s="236"/>
      <c r="C1383" s="237"/>
      <c r="D1383" s="199" t="s">
        <v>169</v>
      </c>
      <c r="E1383" s="238" t="s">
        <v>1</v>
      </c>
      <c r="F1383" s="239" t="s">
        <v>189</v>
      </c>
      <c r="G1383" s="237"/>
      <c r="H1383" s="240">
        <v>2</v>
      </c>
      <c r="I1383" s="241"/>
      <c r="J1383" s="237"/>
      <c r="K1383" s="237"/>
      <c r="L1383" s="242"/>
      <c r="M1383" s="243"/>
      <c r="N1383" s="244"/>
      <c r="O1383" s="244"/>
      <c r="P1383" s="244"/>
      <c r="Q1383" s="244"/>
      <c r="R1383" s="244"/>
      <c r="S1383" s="244"/>
      <c r="T1383" s="245"/>
      <c r="AT1383" s="246" t="s">
        <v>169</v>
      </c>
      <c r="AU1383" s="246" t="s">
        <v>85</v>
      </c>
      <c r="AV1383" s="16" t="s">
        <v>165</v>
      </c>
      <c r="AW1383" s="16" t="s">
        <v>32</v>
      </c>
      <c r="AX1383" s="16" t="s">
        <v>8</v>
      </c>
      <c r="AY1383" s="246" t="s">
        <v>158</v>
      </c>
    </row>
    <row r="1384" spans="1:65" s="2" customFormat="1" ht="33" customHeight="1">
      <c r="A1384" s="35"/>
      <c r="B1384" s="36"/>
      <c r="C1384" s="247" t="s">
        <v>2887</v>
      </c>
      <c r="D1384" s="247" t="s">
        <v>250</v>
      </c>
      <c r="E1384" s="248" t="s">
        <v>4847</v>
      </c>
      <c r="F1384" s="249" t="s">
        <v>4848</v>
      </c>
      <c r="G1384" s="250" t="s">
        <v>442</v>
      </c>
      <c r="H1384" s="251">
        <v>4</v>
      </c>
      <c r="I1384" s="252"/>
      <c r="J1384" s="251">
        <f>ROUND(I1384*H1384,0)</f>
        <v>0</v>
      </c>
      <c r="K1384" s="249" t="s">
        <v>1</v>
      </c>
      <c r="L1384" s="253"/>
      <c r="M1384" s="254" t="s">
        <v>1</v>
      </c>
      <c r="N1384" s="255" t="s">
        <v>41</v>
      </c>
      <c r="O1384" s="72"/>
      <c r="P1384" s="195">
        <f>O1384*H1384</f>
        <v>0</v>
      </c>
      <c r="Q1384" s="195">
        <v>1.7500000000000002E-2</v>
      </c>
      <c r="R1384" s="195">
        <f>Q1384*H1384</f>
        <v>7.0000000000000007E-2</v>
      </c>
      <c r="S1384" s="195">
        <v>0</v>
      </c>
      <c r="T1384" s="196">
        <f>S1384*H1384</f>
        <v>0</v>
      </c>
      <c r="U1384" s="35"/>
      <c r="V1384" s="35"/>
      <c r="W1384" s="35"/>
      <c r="X1384" s="35"/>
      <c r="Y1384" s="35"/>
      <c r="Z1384" s="35"/>
      <c r="AA1384" s="35"/>
      <c r="AB1384" s="35"/>
      <c r="AC1384" s="35"/>
      <c r="AD1384" s="35"/>
      <c r="AE1384" s="35"/>
      <c r="AR1384" s="197" t="s">
        <v>373</v>
      </c>
      <c r="AT1384" s="197" t="s">
        <v>250</v>
      </c>
      <c r="AU1384" s="197" t="s">
        <v>85</v>
      </c>
      <c r="AY1384" s="18" t="s">
        <v>158</v>
      </c>
      <c r="BE1384" s="198">
        <f>IF(N1384="základní",J1384,0)</f>
        <v>0</v>
      </c>
      <c r="BF1384" s="198">
        <f>IF(N1384="snížená",J1384,0)</f>
        <v>0</v>
      </c>
      <c r="BG1384" s="198">
        <f>IF(N1384="zákl. přenesená",J1384,0)</f>
        <v>0</v>
      </c>
      <c r="BH1384" s="198">
        <f>IF(N1384="sníž. přenesená",J1384,0)</f>
        <v>0</v>
      </c>
      <c r="BI1384" s="198">
        <f>IF(N1384="nulová",J1384,0)</f>
        <v>0</v>
      </c>
      <c r="BJ1384" s="18" t="s">
        <v>8</v>
      </c>
      <c r="BK1384" s="198">
        <f>ROUND(I1384*H1384,0)</f>
        <v>0</v>
      </c>
      <c r="BL1384" s="18" t="s">
        <v>283</v>
      </c>
      <c r="BM1384" s="197" t="s">
        <v>7786</v>
      </c>
    </row>
    <row r="1385" spans="1:65" s="13" customFormat="1" ht="11.25">
      <c r="B1385" s="204"/>
      <c r="C1385" s="205"/>
      <c r="D1385" s="199" t="s">
        <v>169</v>
      </c>
      <c r="E1385" s="206" t="s">
        <v>1</v>
      </c>
      <c r="F1385" s="207" t="s">
        <v>7776</v>
      </c>
      <c r="G1385" s="205"/>
      <c r="H1385" s="208">
        <v>1</v>
      </c>
      <c r="I1385" s="209"/>
      <c r="J1385" s="205"/>
      <c r="K1385" s="205"/>
      <c r="L1385" s="210"/>
      <c r="M1385" s="211"/>
      <c r="N1385" s="212"/>
      <c r="O1385" s="212"/>
      <c r="P1385" s="212"/>
      <c r="Q1385" s="212"/>
      <c r="R1385" s="212"/>
      <c r="S1385" s="212"/>
      <c r="T1385" s="213"/>
      <c r="AT1385" s="214" t="s">
        <v>169</v>
      </c>
      <c r="AU1385" s="214" t="s">
        <v>85</v>
      </c>
      <c r="AV1385" s="13" t="s">
        <v>85</v>
      </c>
      <c r="AW1385" s="13" t="s">
        <v>32</v>
      </c>
      <c r="AX1385" s="13" t="s">
        <v>76</v>
      </c>
      <c r="AY1385" s="214" t="s">
        <v>158</v>
      </c>
    </row>
    <row r="1386" spans="1:65" s="13" customFormat="1" ht="11.25">
      <c r="B1386" s="204"/>
      <c r="C1386" s="205"/>
      <c r="D1386" s="199" t="s">
        <v>169</v>
      </c>
      <c r="E1386" s="206" t="s">
        <v>1</v>
      </c>
      <c r="F1386" s="207" t="s">
        <v>7779</v>
      </c>
      <c r="G1386" s="205"/>
      <c r="H1386" s="208">
        <v>1</v>
      </c>
      <c r="I1386" s="209"/>
      <c r="J1386" s="205"/>
      <c r="K1386" s="205"/>
      <c r="L1386" s="210"/>
      <c r="M1386" s="211"/>
      <c r="N1386" s="212"/>
      <c r="O1386" s="212"/>
      <c r="P1386" s="212"/>
      <c r="Q1386" s="212"/>
      <c r="R1386" s="212"/>
      <c r="S1386" s="212"/>
      <c r="T1386" s="213"/>
      <c r="AT1386" s="214" t="s">
        <v>169</v>
      </c>
      <c r="AU1386" s="214" t="s">
        <v>85</v>
      </c>
      <c r="AV1386" s="13" t="s">
        <v>85</v>
      </c>
      <c r="AW1386" s="13" t="s">
        <v>32</v>
      </c>
      <c r="AX1386" s="13" t="s">
        <v>76</v>
      </c>
      <c r="AY1386" s="214" t="s">
        <v>158</v>
      </c>
    </row>
    <row r="1387" spans="1:65" s="13" customFormat="1" ht="11.25">
      <c r="B1387" s="204"/>
      <c r="C1387" s="205"/>
      <c r="D1387" s="199" t="s">
        <v>169</v>
      </c>
      <c r="E1387" s="206" t="s">
        <v>1</v>
      </c>
      <c r="F1387" s="207" t="s">
        <v>7780</v>
      </c>
      <c r="G1387" s="205"/>
      <c r="H1387" s="208">
        <v>2</v>
      </c>
      <c r="I1387" s="209"/>
      <c r="J1387" s="205"/>
      <c r="K1387" s="205"/>
      <c r="L1387" s="210"/>
      <c r="M1387" s="211"/>
      <c r="N1387" s="212"/>
      <c r="O1387" s="212"/>
      <c r="P1387" s="212"/>
      <c r="Q1387" s="212"/>
      <c r="R1387" s="212"/>
      <c r="S1387" s="212"/>
      <c r="T1387" s="213"/>
      <c r="AT1387" s="214" t="s">
        <v>169</v>
      </c>
      <c r="AU1387" s="214" t="s">
        <v>85</v>
      </c>
      <c r="AV1387" s="13" t="s">
        <v>85</v>
      </c>
      <c r="AW1387" s="13" t="s">
        <v>32</v>
      </c>
      <c r="AX1387" s="13" t="s">
        <v>76</v>
      </c>
      <c r="AY1387" s="214" t="s">
        <v>158</v>
      </c>
    </row>
    <row r="1388" spans="1:65" s="14" customFormat="1" ht="22.5">
      <c r="B1388" s="215"/>
      <c r="C1388" s="216"/>
      <c r="D1388" s="199" t="s">
        <v>169</v>
      </c>
      <c r="E1388" s="217" t="s">
        <v>1</v>
      </c>
      <c r="F1388" s="218" t="s">
        <v>4850</v>
      </c>
      <c r="G1388" s="216"/>
      <c r="H1388" s="217" t="s">
        <v>1</v>
      </c>
      <c r="I1388" s="219"/>
      <c r="J1388" s="216"/>
      <c r="K1388" s="216"/>
      <c r="L1388" s="220"/>
      <c r="M1388" s="221"/>
      <c r="N1388" s="222"/>
      <c r="O1388" s="222"/>
      <c r="P1388" s="222"/>
      <c r="Q1388" s="222"/>
      <c r="R1388" s="222"/>
      <c r="S1388" s="222"/>
      <c r="T1388" s="223"/>
      <c r="AT1388" s="224" t="s">
        <v>169</v>
      </c>
      <c r="AU1388" s="224" t="s">
        <v>85</v>
      </c>
      <c r="AV1388" s="14" t="s">
        <v>8</v>
      </c>
      <c r="AW1388" s="14" t="s">
        <v>32</v>
      </c>
      <c r="AX1388" s="14" t="s">
        <v>76</v>
      </c>
      <c r="AY1388" s="224" t="s">
        <v>158</v>
      </c>
    </row>
    <row r="1389" spans="1:65" s="16" customFormat="1" ht="11.25">
      <c r="B1389" s="236"/>
      <c r="C1389" s="237"/>
      <c r="D1389" s="199" t="s">
        <v>169</v>
      </c>
      <c r="E1389" s="238" t="s">
        <v>1</v>
      </c>
      <c r="F1389" s="239" t="s">
        <v>189</v>
      </c>
      <c r="G1389" s="237"/>
      <c r="H1389" s="240">
        <v>4</v>
      </c>
      <c r="I1389" s="241"/>
      <c r="J1389" s="237"/>
      <c r="K1389" s="237"/>
      <c r="L1389" s="242"/>
      <c r="M1389" s="243"/>
      <c r="N1389" s="244"/>
      <c r="O1389" s="244"/>
      <c r="P1389" s="244"/>
      <c r="Q1389" s="244"/>
      <c r="R1389" s="244"/>
      <c r="S1389" s="244"/>
      <c r="T1389" s="245"/>
      <c r="AT1389" s="246" t="s">
        <v>169</v>
      </c>
      <c r="AU1389" s="246" t="s">
        <v>85</v>
      </c>
      <c r="AV1389" s="16" t="s">
        <v>165</v>
      </c>
      <c r="AW1389" s="16" t="s">
        <v>32</v>
      </c>
      <c r="AX1389" s="16" t="s">
        <v>8</v>
      </c>
      <c r="AY1389" s="246" t="s">
        <v>158</v>
      </c>
    </row>
    <row r="1390" spans="1:65" s="2" customFormat="1" ht="24">
      <c r="A1390" s="35"/>
      <c r="B1390" s="36"/>
      <c r="C1390" s="247" t="s">
        <v>2889</v>
      </c>
      <c r="D1390" s="247" t="s">
        <v>250</v>
      </c>
      <c r="E1390" s="248" t="s">
        <v>6477</v>
      </c>
      <c r="F1390" s="249" t="s">
        <v>6478</v>
      </c>
      <c r="G1390" s="250" t="s">
        <v>442</v>
      </c>
      <c r="H1390" s="251">
        <v>1</v>
      </c>
      <c r="I1390" s="252"/>
      <c r="J1390" s="251">
        <f>ROUND(I1390*H1390,0)</f>
        <v>0</v>
      </c>
      <c r="K1390" s="249" t="s">
        <v>1</v>
      </c>
      <c r="L1390" s="253"/>
      <c r="M1390" s="254" t="s">
        <v>1</v>
      </c>
      <c r="N1390" s="255" t="s">
        <v>41</v>
      </c>
      <c r="O1390" s="72"/>
      <c r="P1390" s="195">
        <f>O1390*H1390</f>
        <v>0</v>
      </c>
      <c r="Q1390" s="195">
        <v>1.7500000000000002E-2</v>
      </c>
      <c r="R1390" s="195">
        <f>Q1390*H1390</f>
        <v>1.7500000000000002E-2</v>
      </c>
      <c r="S1390" s="195">
        <v>0</v>
      </c>
      <c r="T1390" s="196">
        <f>S1390*H1390</f>
        <v>0</v>
      </c>
      <c r="U1390" s="35"/>
      <c r="V1390" s="35"/>
      <c r="W1390" s="35"/>
      <c r="X1390" s="35"/>
      <c r="Y1390" s="35"/>
      <c r="Z1390" s="35"/>
      <c r="AA1390" s="35"/>
      <c r="AB1390" s="35"/>
      <c r="AC1390" s="35"/>
      <c r="AD1390" s="35"/>
      <c r="AE1390" s="35"/>
      <c r="AR1390" s="197" t="s">
        <v>373</v>
      </c>
      <c r="AT1390" s="197" t="s">
        <v>250</v>
      </c>
      <c r="AU1390" s="197" t="s">
        <v>85</v>
      </c>
      <c r="AY1390" s="18" t="s">
        <v>158</v>
      </c>
      <c r="BE1390" s="198">
        <f>IF(N1390="základní",J1390,0)</f>
        <v>0</v>
      </c>
      <c r="BF1390" s="198">
        <f>IF(N1390="snížená",J1390,0)</f>
        <v>0</v>
      </c>
      <c r="BG1390" s="198">
        <f>IF(N1390="zákl. přenesená",J1390,0)</f>
        <v>0</v>
      </c>
      <c r="BH1390" s="198">
        <f>IF(N1390="sníž. přenesená",J1390,0)</f>
        <v>0</v>
      </c>
      <c r="BI1390" s="198">
        <f>IF(N1390="nulová",J1390,0)</f>
        <v>0</v>
      </c>
      <c r="BJ1390" s="18" t="s">
        <v>8</v>
      </c>
      <c r="BK1390" s="198">
        <f>ROUND(I1390*H1390,0)</f>
        <v>0</v>
      </c>
      <c r="BL1390" s="18" t="s">
        <v>283</v>
      </c>
      <c r="BM1390" s="197" t="s">
        <v>7787</v>
      </c>
    </row>
    <row r="1391" spans="1:65" s="13" customFormat="1" ht="11.25">
      <c r="B1391" s="204"/>
      <c r="C1391" s="205"/>
      <c r="D1391" s="199" t="s">
        <v>169</v>
      </c>
      <c r="E1391" s="206" t="s">
        <v>1</v>
      </c>
      <c r="F1391" s="207" t="s">
        <v>7777</v>
      </c>
      <c r="G1391" s="205"/>
      <c r="H1391" s="208">
        <v>1</v>
      </c>
      <c r="I1391" s="209"/>
      <c r="J1391" s="205"/>
      <c r="K1391" s="205"/>
      <c r="L1391" s="210"/>
      <c r="M1391" s="211"/>
      <c r="N1391" s="212"/>
      <c r="O1391" s="212"/>
      <c r="P1391" s="212"/>
      <c r="Q1391" s="212"/>
      <c r="R1391" s="212"/>
      <c r="S1391" s="212"/>
      <c r="T1391" s="213"/>
      <c r="AT1391" s="214" t="s">
        <v>169</v>
      </c>
      <c r="AU1391" s="214" t="s">
        <v>85</v>
      </c>
      <c r="AV1391" s="13" t="s">
        <v>85</v>
      </c>
      <c r="AW1391" s="13" t="s">
        <v>32</v>
      </c>
      <c r="AX1391" s="13" t="s">
        <v>76</v>
      </c>
      <c r="AY1391" s="214" t="s">
        <v>158</v>
      </c>
    </row>
    <row r="1392" spans="1:65" s="14" customFormat="1" ht="11.25">
      <c r="B1392" s="215"/>
      <c r="C1392" s="216"/>
      <c r="D1392" s="199" t="s">
        <v>169</v>
      </c>
      <c r="E1392" s="217" t="s">
        <v>1</v>
      </c>
      <c r="F1392" s="218" t="s">
        <v>4857</v>
      </c>
      <c r="G1392" s="216"/>
      <c r="H1392" s="217" t="s">
        <v>1</v>
      </c>
      <c r="I1392" s="219"/>
      <c r="J1392" s="216"/>
      <c r="K1392" s="216"/>
      <c r="L1392" s="220"/>
      <c r="M1392" s="221"/>
      <c r="N1392" s="222"/>
      <c r="O1392" s="222"/>
      <c r="P1392" s="222"/>
      <c r="Q1392" s="222"/>
      <c r="R1392" s="222"/>
      <c r="S1392" s="222"/>
      <c r="T1392" s="223"/>
      <c r="AT1392" s="224" t="s">
        <v>169</v>
      </c>
      <c r="AU1392" s="224" t="s">
        <v>85</v>
      </c>
      <c r="AV1392" s="14" t="s">
        <v>8</v>
      </c>
      <c r="AW1392" s="14" t="s">
        <v>32</v>
      </c>
      <c r="AX1392" s="14" t="s">
        <v>76</v>
      </c>
      <c r="AY1392" s="224" t="s">
        <v>158</v>
      </c>
    </row>
    <row r="1393" spans="1:65" s="14" customFormat="1" ht="22.5">
      <c r="B1393" s="215"/>
      <c r="C1393" s="216"/>
      <c r="D1393" s="199" t="s">
        <v>169</v>
      </c>
      <c r="E1393" s="217" t="s">
        <v>1</v>
      </c>
      <c r="F1393" s="218" t="s">
        <v>6476</v>
      </c>
      <c r="G1393" s="216"/>
      <c r="H1393" s="217" t="s">
        <v>1</v>
      </c>
      <c r="I1393" s="219"/>
      <c r="J1393" s="216"/>
      <c r="K1393" s="216"/>
      <c r="L1393" s="220"/>
      <c r="M1393" s="221"/>
      <c r="N1393" s="222"/>
      <c r="O1393" s="222"/>
      <c r="P1393" s="222"/>
      <c r="Q1393" s="222"/>
      <c r="R1393" s="222"/>
      <c r="S1393" s="222"/>
      <c r="T1393" s="223"/>
      <c r="AT1393" s="224" t="s">
        <v>169</v>
      </c>
      <c r="AU1393" s="224" t="s">
        <v>85</v>
      </c>
      <c r="AV1393" s="14" t="s">
        <v>8</v>
      </c>
      <c r="AW1393" s="14" t="s">
        <v>32</v>
      </c>
      <c r="AX1393" s="14" t="s">
        <v>76</v>
      </c>
      <c r="AY1393" s="224" t="s">
        <v>158</v>
      </c>
    </row>
    <row r="1394" spans="1:65" s="16" customFormat="1" ht="11.25">
      <c r="B1394" s="236"/>
      <c r="C1394" s="237"/>
      <c r="D1394" s="199" t="s">
        <v>169</v>
      </c>
      <c r="E1394" s="238" t="s">
        <v>1</v>
      </c>
      <c r="F1394" s="239" t="s">
        <v>189</v>
      </c>
      <c r="G1394" s="237"/>
      <c r="H1394" s="240">
        <v>1</v>
      </c>
      <c r="I1394" s="241"/>
      <c r="J1394" s="237"/>
      <c r="K1394" s="237"/>
      <c r="L1394" s="242"/>
      <c r="M1394" s="243"/>
      <c r="N1394" s="244"/>
      <c r="O1394" s="244"/>
      <c r="P1394" s="244"/>
      <c r="Q1394" s="244"/>
      <c r="R1394" s="244"/>
      <c r="S1394" s="244"/>
      <c r="T1394" s="245"/>
      <c r="AT1394" s="246" t="s">
        <v>169</v>
      </c>
      <c r="AU1394" s="246" t="s">
        <v>85</v>
      </c>
      <c r="AV1394" s="16" t="s">
        <v>165</v>
      </c>
      <c r="AW1394" s="16" t="s">
        <v>32</v>
      </c>
      <c r="AX1394" s="16" t="s">
        <v>8</v>
      </c>
      <c r="AY1394" s="246" t="s">
        <v>158</v>
      </c>
    </row>
    <row r="1395" spans="1:65" s="2" customFormat="1" ht="36">
      <c r="A1395" s="35"/>
      <c r="B1395" s="36"/>
      <c r="C1395" s="187" t="s">
        <v>2891</v>
      </c>
      <c r="D1395" s="187" t="s">
        <v>160</v>
      </c>
      <c r="E1395" s="188" t="s">
        <v>6485</v>
      </c>
      <c r="F1395" s="189" t="s">
        <v>6486</v>
      </c>
      <c r="G1395" s="190" t="s">
        <v>442</v>
      </c>
      <c r="H1395" s="191">
        <v>2</v>
      </c>
      <c r="I1395" s="192"/>
      <c r="J1395" s="191">
        <f>ROUND(I1395*H1395,0)</f>
        <v>0</v>
      </c>
      <c r="K1395" s="189" t="s">
        <v>164</v>
      </c>
      <c r="L1395" s="40"/>
      <c r="M1395" s="193" t="s">
        <v>1</v>
      </c>
      <c r="N1395" s="194" t="s">
        <v>41</v>
      </c>
      <c r="O1395" s="72"/>
      <c r="P1395" s="195">
        <f>O1395*H1395</f>
        <v>0</v>
      </c>
      <c r="Q1395" s="195">
        <v>0</v>
      </c>
      <c r="R1395" s="195">
        <f>Q1395*H1395</f>
        <v>0</v>
      </c>
      <c r="S1395" s="195">
        <v>0</v>
      </c>
      <c r="T1395" s="196">
        <f>S1395*H1395</f>
        <v>0</v>
      </c>
      <c r="U1395" s="35"/>
      <c r="V1395" s="35"/>
      <c r="W1395" s="35"/>
      <c r="X1395" s="35"/>
      <c r="Y1395" s="35"/>
      <c r="Z1395" s="35"/>
      <c r="AA1395" s="35"/>
      <c r="AB1395" s="35"/>
      <c r="AC1395" s="35"/>
      <c r="AD1395" s="35"/>
      <c r="AE1395" s="35"/>
      <c r="AR1395" s="197" t="s">
        <v>283</v>
      </c>
      <c r="AT1395" s="197" t="s">
        <v>160</v>
      </c>
      <c r="AU1395" s="197" t="s">
        <v>85</v>
      </c>
      <c r="AY1395" s="18" t="s">
        <v>158</v>
      </c>
      <c r="BE1395" s="198">
        <f>IF(N1395="základní",J1395,0)</f>
        <v>0</v>
      </c>
      <c r="BF1395" s="198">
        <f>IF(N1395="snížená",J1395,0)</f>
        <v>0</v>
      </c>
      <c r="BG1395" s="198">
        <f>IF(N1395="zákl. přenesená",J1395,0)</f>
        <v>0</v>
      </c>
      <c r="BH1395" s="198">
        <f>IF(N1395="sníž. přenesená",J1395,0)</f>
        <v>0</v>
      </c>
      <c r="BI1395" s="198">
        <f>IF(N1395="nulová",J1395,0)</f>
        <v>0</v>
      </c>
      <c r="BJ1395" s="18" t="s">
        <v>8</v>
      </c>
      <c r="BK1395" s="198">
        <f>ROUND(I1395*H1395,0)</f>
        <v>0</v>
      </c>
      <c r="BL1395" s="18" t="s">
        <v>283</v>
      </c>
      <c r="BM1395" s="197" t="s">
        <v>7788</v>
      </c>
    </row>
    <row r="1396" spans="1:65" s="2" customFormat="1" ht="99">
      <c r="A1396" s="35"/>
      <c r="B1396" s="36"/>
      <c r="C1396" s="37"/>
      <c r="D1396" s="199" t="s">
        <v>167</v>
      </c>
      <c r="E1396" s="37"/>
      <c r="F1396" s="200" t="s">
        <v>4839</v>
      </c>
      <c r="G1396" s="37"/>
      <c r="H1396" s="37"/>
      <c r="I1396" s="201"/>
      <c r="J1396" s="37"/>
      <c r="K1396" s="37"/>
      <c r="L1396" s="40"/>
      <c r="M1396" s="202"/>
      <c r="N1396" s="203"/>
      <c r="O1396" s="72"/>
      <c r="P1396" s="72"/>
      <c r="Q1396" s="72"/>
      <c r="R1396" s="72"/>
      <c r="S1396" s="72"/>
      <c r="T1396" s="73"/>
      <c r="U1396" s="35"/>
      <c r="V1396" s="35"/>
      <c r="W1396" s="35"/>
      <c r="X1396" s="35"/>
      <c r="Y1396" s="35"/>
      <c r="Z1396" s="35"/>
      <c r="AA1396" s="35"/>
      <c r="AB1396" s="35"/>
      <c r="AC1396" s="35"/>
      <c r="AD1396" s="35"/>
      <c r="AE1396" s="35"/>
      <c r="AT1396" s="18" t="s">
        <v>167</v>
      </c>
      <c r="AU1396" s="18" t="s">
        <v>85</v>
      </c>
    </row>
    <row r="1397" spans="1:65" s="13" customFormat="1" ht="11.25">
      <c r="B1397" s="204"/>
      <c r="C1397" s="205"/>
      <c r="D1397" s="199" t="s">
        <v>169</v>
      </c>
      <c r="E1397" s="206" t="s">
        <v>1</v>
      </c>
      <c r="F1397" s="207" t="s">
        <v>7789</v>
      </c>
      <c r="G1397" s="205"/>
      <c r="H1397" s="208">
        <v>1</v>
      </c>
      <c r="I1397" s="209"/>
      <c r="J1397" s="205"/>
      <c r="K1397" s="205"/>
      <c r="L1397" s="210"/>
      <c r="M1397" s="211"/>
      <c r="N1397" s="212"/>
      <c r="O1397" s="212"/>
      <c r="P1397" s="212"/>
      <c r="Q1397" s="212"/>
      <c r="R1397" s="212"/>
      <c r="S1397" s="212"/>
      <c r="T1397" s="213"/>
      <c r="AT1397" s="214" t="s">
        <v>169</v>
      </c>
      <c r="AU1397" s="214" t="s">
        <v>85</v>
      </c>
      <c r="AV1397" s="13" t="s">
        <v>85</v>
      </c>
      <c r="AW1397" s="13" t="s">
        <v>32</v>
      </c>
      <c r="AX1397" s="13" t="s">
        <v>76</v>
      </c>
      <c r="AY1397" s="214" t="s">
        <v>158</v>
      </c>
    </row>
    <row r="1398" spans="1:65" s="13" customFormat="1" ht="11.25">
      <c r="B1398" s="204"/>
      <c r="C1398" s="205"/>
      <c r="D1398" s="199" t="s">
        <v>169</v>
      </c>
      <c r="E1398" s="206" t="s">
        <v>1</v>
      </c>
      <c r="F1398" s="207" t="s">
        <v>7790</v>
      </c>
      <c r="G1398" s="205"/>
      <c r="H1398" s="208">
        <v>1</v>
      </c>
      <c r="I1398" s="209"/>
      <c r="J1398" s="205"/>
      <c r="K1398" s="205"/>
      <c r="L1398" s="210"/>
      <c r="M1398" s="211"/>
      <c r="N1398" s="212"/>
      <c r="O1398" s="212"/>
      <c r="P1398" s="212"/>
      <c r="Q1398" s="212"/>
      <c r="R1398" s="212"/>
      <c r="S1398" s="212"/>
      <c r="T1398" s="213"/>
      <c r="AT1398" s="214" t="s">
        <v>169</v>
      </c>
      <c r="AU1398" s="214" t="s">
        <v>85</v>
      </c>
      <c r="AV1398" s="13" t="s">
        <v>85</v>
      </c>
      <c r="AW1398" s="13" t="s">
        <v>32</v>
      </c>
      <c r="AX1398" s="13" t="s">
        <v>76</v>
      </c>
      <c r="AY1398" s="214" t="s">
        <v>158</v>
      </c>
    </row>
    <row r="1399" spans="1:65" s="15" customFormat="1" ht="11.25">
      <c r="B1399" s="225"/>
      <c r="C1399" s="226"/>
      <c r="D1399" s="199" t="s">
        <v>169</v>
      </c>
      <c r="E1399" s="227" t="s">
        <v>1</v>
      </c>
      <c r="F1399" s="228" t="s">
        <v>7791</v>
      </c>
      <c r="G1399" s="226"/>
      <c r="H1399" s="229">
        <v>2</v>
      </c>
      <c r="I1399" s="230"/>
      <c r="J1399" s="226"/>
      <c r="K1399" s="226"/>
      <c r="L1399" s="231"/>
      <c r="M1399" s="232"/>
      <c r="N1399" s="233"/>
      <c r="O1399" s="233"/>
      <c r="P1399" s="233"/>
      <c r="Q1399" s="233"/>
      <c r="R1399" s="233"/>
      <c r="S1399" s="233"/>
      <c r="T1399" s="234"/>
      <c r="AT1399" s="235" t="s">
        <v>169</v>
      </c>
      <c r="AU1399" s="235" t="s">
        <v>85</v>
      </c>
      <c r="AV1399" s="15" t="s">
        <v>177</v>
      </c>
      <c r="AW1399" s="15" t="s">
        <v>32</v>
      </c>
      <c r="AX1399" s="15" t="s">
        <v>76</v>
      </c>
      <c r="AY1399" s="235" t="s">
        <v>158</v>
      </c>
    </row>
    <row r="1400" spans="1:65" s="16" customFormat="1" ht="11.25">
      <c r="B1400" s="236"/>
      <c r="C1400" s="237"/>
      <c r="D1400" s="199" t="s">
        <v>169</v>
      </c>
      <c r="E1400" s="238" t="s">
        <v>1</v>
      </c>
      <c r="F1400" s="239" t="s">
        <v>189</v>
      </c>
      <c r="G1400" s="237"/>
      <c r="H1400" s="240">
        <v>2</v>
      </c>
      <c r="I1400" s="241"/>
      <c r="J1400" s="237"/>
      <c r="K1400" s="237"/>
      <c r="L1400" s="242"/>
      <c r="M1400" s="243"/>
      <c r="N1400" s="244"/>
      <c r="O1400" s="244"/>
      <c r="P1400" s="244"/>
      <c r="Q1400" s="244"/>
      <c r="R1400" s="244"/>
      <c r="S1400" s="244"/>
      <c r="T1400" s="245"/>
      <c r="AT1400" s="246" t="s">
        <v>169</v>
      </c>
      <c r="AU1400" s="246" t="s">
        <v>85</v>
      </c>
      <c r="AV1400" s="16" t="s">
        <v>165</v>
      </c>
      <c r="AW1400" s="16" t="s">
        <v>32</v>
      </c>
      <c r="AX1400" s="16" t="s">
        <v>8</v>
      </c>
      <c r="AY1400" s="246" t="s">
        <v>158</v>
      </c>
    </row>
    <row r="1401" spans="1:65" s="2" customFormat="1" ht="33" customHeight="1">
      <c r="A1401" s="35"/>
      <c r="B1401" s="36"/>
      <c r="C1401" s="247" t="s">
        <v>2893</v>
      </c>
      <c r="D1401" s="247" t="s">
        <v>250</v>
      </c>
      <c r="E1401" s="248" t="s">
        <v>4879</v>
      </c>
      <c r="F1401" s="249" t="s">
        <v>6494</v>
      </c>
      <c r="G1401" s="250" t="s">
        <v>442</v>
      </c>
      <c r="H1401" s="251">
        <v>1</v>
      </c>
      <c r="I1401" s="252"/>
      <c r="J1401" s="251">
        <f>ROUND(I1401*H1401,0)</f>
        <v>0</v>
      </c>
      <c r="K1401" s="249" t="s">
        <v>1</v>
      </c>
      <c r="L1401" s="253"/>
      <c r="M1401" s="254" t="s">
        <v>1</v>
      </c>
      <c r="N1401" s="255" t="s">
        <v>41</v>
      </c>
      <c r="O1401" s="72"/>
      <c r="P1401" s="195">
        <f>O1401*H1401</f>
        <v>0</v>
      </c>
      <c r="Q1401" s="195">
        <v>2.0500000000000001E-2</v>
      </c>
      <c r="R1401" s="195">
        <f>Q1401*H1401</f>
        <v>2.0500000000000001E-2</v>
      </c>
      <c r="S1401" s="195">
        <v>0</v>
      </c>
      <c r="T1401" s="196">
        <f>S1401*H1401</f>
        <v>0</v>
      </c>
      <c r="U1401" s="35"/>
      <c r="V1401" s="35"/>
      <c r="W1401" s="35"/>
      <c r="X1401" s="35"/>
      <c r="Y1401" s="35"/>
      <c r="Z1401" s="35"/>
      <c r="AA1401" s="35"/>
      <c r="AB1401" s="35"/>
      <c r="AC1401" s="35"/>
      <c r="AD1401" s="35"/>
      <c r="AE1401" s="35"/>
      <c r="AR1401" s="197" t="s">
        <v>373</v>
      </c>
      <c r="AT1401" s="197" t="s">
        <v>250</v>
      </c>
      <c r="AU1401" s="197" t="s">
        <v>85</v>
      </c>
      <c r="AY1401" s="18" t="s">
        <v>158</v>
      </c>
      <c r="BE1401" s="198">
        <f>IF(N1401="základní",J1401,0)</f>
        <v>0</v>
      </c>
      <c r="BF1401" s="198">
        <f>IF(N1401="snížená",J1401,0)</f>
        <v>0</v>
      </c>
      <c r="BG1401" s="198">
        <f>IF(N1401="zákl. přenesená",J1401,0)</f>
        <v>0</v>
      </c>
      <c r="BH1401" s="198">
        <f>IF(N1401="sníž. přenesená",J1401,0)</f>
        <v>0</v>
      </c>
      <c r="BI1401" s="198">
        <f>IF(N1401="nulová",J1401,0)</f>
        <v>0</v>
      </c>
      <c r="BJ1401" s="18" t="s">
        <v>8</v>
      </c>
      <c r="BK1401" s="198">
        <f>ROUND(I1401*H1401,0)</f>
        <v>0</v>
      </c>
      <c r="BL1401" s="18" t="s">
        <v>283</v>
      </c>
      <c r="BM1401" s="197" t="s">
        <v>7792</v>
      </c>
    </row>
    <row r="1402" spans="1:65" s="13" customFormat="1" ht="11.25">
      <c r="B1402" s="204"/>
      <c r="C1402" s="205"/>
      <c r="D1402" s="199" t="s">
        <v>169</v>
      </c>
      <c r="E1402" s="206" t="s">
        <v>1</v>
      </c>
      <c r="F1402" s="207" t="s">
        <v>7789</v>
      </c>
      <c r="G1402" s="205"/>
      <c r="H1402" s="208">
        <v>1</v>
      </c>
      <c r="I1402" s="209"/>
      <c r="J1402" s="205"/>
      <c r="K1402" s="205"/>
      <c r="L1402" s="210"/>
      <c r="M1402" s="211"/>
      <c r="N1402" s="212"/>
      <c r="O1402" s="212"/>
      <c r="P1402" s="212"/>
      <c r="Q1402" s="212"/>
      <c r="R1402" s="212"/>
      <c r="S1402" s="212"/>
      <c r="T1402" s="213"/>
      <c r="AT1402" s="214" t="s">
        <v>169</v>
      </c>
      <c r="AU1402" s="214" t="s">
        <v>85</v>
      </c>
      <c r="AV1402" s="13" t="s">
        <v>85</v>
      </c>
      <c r="AW1402" s="13" t="s">
        <v>32</v>
      </c>
      <c r="AX1402" s="13" t="s">
        <v>76</v>
      </c>
      <c r="AY1402" s="214" t="s">
        <v>158</v>
      </c>
    </row>
    <row r="1403" spans="1:65" s="14" customFormat="1" ht="22.5">
      <c r="B1403" s="215"/>
      <c r="C1403" s="216"/>
      <c r="D1403" s="199" t="s">
        <v>169</v>
      </c>
      <c r="E1403" s="217" t="s">
        <v>1</v>
      </c>
      <c r="F1403" s="218" t="s">
        <v>4850</v>
      </c>
      <c r="G1403" s="216"/>
      <c r="H1403" s="217" t="s">
        <v>1</v>
      </c>
      <c r="I1403" s="219"/>
      <c r="J1403" s="216"/>
      <c r="K1403" s="216"/>
      <c r="L1403" s="220"/>
      <c r="M1403" s="221"/>
      <c r="N1403" s="222"/>
      <c r="O1403" s="222"/>
      <c r="P1403" s="222"/>
      <c r="Q1403" s="222"/>
      <c r="R1403" s="222"/>
      <c r="S1403" s="222"/>
      <c r="T1403" s="223"/>
      <c r="AT1403" s="224" t="s">
        <v>169</v>
      </c>
      <c r="AU1403" s="224" t="s">
        <v>85</v>
      </c>
      <c r="AV1403" s="14" t="s">
        <v>8</v>
      </c>
      <c r="AW1403" s="14" t="s">
        <v>32</v>
      </c>
      <c r="AX1403" s="14" t="s">
        <v>76</v>
      </c>
      <c r="AY1403" s="224" t="s">
        <v>158</v>
      </c>
    </row>
    <row r="1404" spans="1:65" s="14" customFormat="1" ht="22.5">
      <c r="B1404" s="215"/>
      <c r="C1404" s="216"/>
      <c r="D1404" s="199" t="s">
        <v>169</v>
      </c>
      <c r="E1404" s="217" t="s">
        <v>1</v>
      </c>
      <c r="F1404" s="218" t="s">
        <v>6476</v>
      </c>
      <c r="G1404" s="216"/>
      <c r="H1404" s="217" t="s">
        <v>1</v>
      </c>
      <c r="I1404" s="219"/>
      <c r="J1404" s="216"/>
      <c r="K1404" s="216"/>
      <c r="L1404" s="220"/>
      <c r="M1404" s="221"/>
      <c r="N1404" s="222"/>
      <c r="O1404" s="222"/>
      <c r="P1404" s="222"/>
      <c r="Q1404" s="222"/>
      <c r="R1404" s="222"/>
      <c r="S1404" s="222"/>
      <c r="T1404" s="223"/>
      <c r="AT1404" s="224" t="s">
        <v>169</v>
      </c>
      <c r="AU1404" s="224" t="s">
        <v>85</v>
      </c>
      <c r="AV1404" s="14" t="s">
        <v>8</v>
      </c>
      <c r="AW1404" s="14" t="s">
        <v>32</v>
      </c>
      <c r="AX1404" s="14" t="s">
        <v>76</v>
      </c>
      <c r="AY1404" s="224" t="s">
        <v>158</v>
      </c>
    </row>
    <row r="1405" spans="1:65" s="16" customFormat="1" ht="11.25">
      <c r="B1405" s="236"/>
      <c r="C1405" s="237"/>
      <c r="D1405" s="199" t="s">
        <v>169</v>
      </c>
      <c r="E1405" s="238" t="s">
        <v>1</v>
      </c>
      <c r="F1405" s="239" t="s">
        <v>189</v>
      </c>
      <c r="G1405" s="237"/>
      <c r="H1405" s="240">
        <v>1</v>
      </c>
      <c r="I1405" s="241"/>
      <c r="J1405" s="237"/>
      <c r="K1405" s="237"/>
      <c r="L1405" s="242"/>
      <c r="M1405" s="243"/>
      <c r="N1405" s="244"/>
      <c r="O1405" s="244"/>
      <c r="P1405" s="244"/>
      <c r="Q1405" s="244"/>
      <c r="R1405" s="244"/>
      <c r="S1405" s="244"/>
      <c r="T1405" s="245"/>
      <c r="AT1405" s="246" t="s">
        <v>169</v>
      </c>
      <c r="AU1405" s="246" t="s">
        <v>85</v>
      </c>
      <c r="AV1405" s="16" t="s">
        <v>165</v>
      </c>
      <c r="AW1405" s="16" t="s">
        <v>32</v>
      </c>
      <c r="AX1405" s="16" t="s">
        <v>8</v>
      </c>
      <c r="AY1405" s="246" t="s">
        <v>158</v>
      </c>
    </row>
    <row r="1406" spans="1:65" s="2" customFormat="1" ht="33" customHeight="1">
      <c r="A1406" s="35"/>
      <c r="B1406" s="36"/>
      <c r="C1406" s="247" t="s">
        <v>2895</v>
      </c>
      <c r="D1406" s="247" t="s">
        <v>250</v>
      </c>
      <c r="E1406" s="248" t="s">
        <v>6491</v>
      </c>
      <c r="F1406" s="249" t="s">
        <v>6492</v>
      </c>
      <c r="G1406" s="250" t="s">
        <v>442</v>
      </c>
      <c r="H1406" s="251">
        <v>1</v>
      </c>
      <c r="I1406" s="252"/>
      <c r="J1406" s="251">
        <f>ROUND(I1406*H1406,0)</f>
        <v>0</v>
      </c>
      <c r="K1406" s="249" t="s">
        <v>1</v>
      </c>
      <c r="L1406" s="253"/>
      <c r="M1406" s="254" t="s">
        <v>1</v>
      </c>
      <c r="N1406" s="255" t="s">
        <v>41</v>
      </c>
      <c r="O1406" s="72"/>
      <c r="P1406" s="195">
        <f>O1406*H1406</f>
        <v>0</v>
      </c>
      <c r="Q1406" s="195">
        <v>2.0500000000000001E-2</v>
      </c>
      <c r="R1406" s="195">
        <f>Q1406*H1406</f>
        <v>2.0500000000000001E-2</v>
      </c>
      <c r="S1406" s="195">
        <v>0</v>
      </c>
      <c r="T1406" s="196">
        <f>S1406*H1406</f>
        <v>0</v>
      </c>
      <c r="U1406" s="35"/>
      <c r="V1406" s="35"/>
      <c r="W1406" s="35"/>
      <c r="X1406" s="35"/>
      <c r="Y1406" s="35"/>
      <c r="Z1406" s="35"/>
      <c r="AA1406" s="35"/>
      <c r="AB1406" s="35"/>
      <c r="AC1406" s="35"/>
      <c r="AD1406" s="35"/>
      <c r="AE1406" s="35"/>
      <c r="AR1406" s="197" t="s">
        <v>373</v>
      </c>
      <c r="AT1406" s="197" t="s">
        <v>250</v>
      </c>
      <c r="AU1406" s="197" t="s">
        <v>85</v>
      </c>
      <c r="AY1406" s="18" t="s">
        <v>158</v>
      </c>
      <c r="BE1406" s="198">
        <f>IF(N1406="základní",J1406,0)</f>
        <v>0</v>
      </c>
      <c r="BF1406" s="198">
        <f>IF(N1406="snížená",J1406,0)</f>
        <v>0</v>
      </c>
      <c r="BG1406" s="198">
        <f>IF(N1406="zákl. přenesená",J1406,0)</f>
        <v>0</v>
      </c>
      <c r="BH1406" s="198">
        <f>IF(N1406="sníž. přenesená",J1406,0)</f>
        <v>0</v>
      </c>
      <c r="BI1406" s="198">
        <f>IF(N1406="nulová",J1406,0)</f>
        <v>0</v>
      </c>
      <c r="BJ1406" s="18" t="s">
        <v>8</v>
      </c>
      <c r="BK1406" s="198">
        <f>ROUND(I1406*H1406,0)</f>
        <v>0</v>
      </c>
      <c r="BL1406" s="18" t="s">
        <v>283</v>
      </c>
      <c r="BM1406" s="197" t="s">
        <v>7793</v>
      </c>
    </row>
    <row r="1407" spans="1:65" s="13" customFormat="1" ht="11.25">
      <c r="B1407" s="204"/>
      <c r="C1407" s="205"/>
      <c r="D1407" s="199" t="s">
        <v>169</v>
      </c>
      <c r="E1407" s="206" t="s">
        <v>1</v>
      </c>
      <c r="F1407" s="207" t="s">
        <v>6488</v>
      </c>
      <c r="G1407" s="205"/>
      <c r="H1407" s="208">
        <v>1</v>
      </c>
      <c r="I1407" s="209"/>
      <c r="J1407" s="205"/>
      <c r="K1407" s="205"/>
      <c r="L1407" s="210"/>
      <c r="M1407" s="211"/>
      <c r="N1407" s="212"/>
      <c r="O1407" s="212"/>
      <c r="P1407" s="212"/>
      <c r="Q1407" s="212"/>
      <c r="R1407" s="212"/>
      <c r="S1407" s="212"/>
      <c r="T1407" s="213"/>
      <c r="AT1407" s="214" t="s">
        <v>169</v>
      </c>
      <c r="AU1407" s="214" t="s">
        <v>85</v>
      </c>
      <c r="AV1407" s="13" t="s">
        <v>85</v>
      </c>
      <c r="AW1407" s="13" t="s">
        <v>32</v>
      </c>
      <c r="AX1407" s="13" t="s">
        <v>76</v>
      </c>
      <c r="AY1407" s="214" t="s">
        <v>158</v>
      </c>
    </row>
    <row r="1408" spans="1:65" s="14" customFormat="1" ht="22.5">
      <c r="B1408" s="215"/>
      <c r="C1408" s="216"/>
      <c r="D1408" s="199" t="s">
        <v>169</v>
      </c>
      <c r="E1408" s="217" t="s">
        <v>1</v>
      </c>
      <c r="F1408" s="218" t="s">
        <v>4850</v>
      </c>
      <c r="G1408" s="216"/>
      <c r="H1408" s="217" t="s">
        <v>1</v>
      </c>
      <c r="I1408" s="219"/>
      <c r="J1408" s="216"/>
      <c r="K1408" s="216"/>
      <c r="L1408" s="220"/>
      <c r="M1408" s="221"/>
      <c r="N1408" s="222"/>
      <c r="O1408" s="222"/>
      <c r="P1408" s="222"/>
      <c r="Q1408" s="222"/>
      <c r="R1408" s="222"/>
      <c r="S1408" s="222"/>
      <c r="T1408" s="223"/>
      <c r="AT1408" s="224" t="s">
        <v>169</v>
      </c>
      <c r="AU1408" s="224" t="s">
        <v>85</v>
      </c>
      <c r="AV1408" s="14" t="s">
        <v>8</v>
      </c>
      <c r="AW1408" s="14" t="s">
        <v>32</v>
      </c>
      <c r="AX1408" s="14" t="s">
        <v>76</v>
      </c>
      <c r="AY1408" s="224" t="s">
        <v>158</v>
      </c>
    </row>
    <row r="1409" spans="1:65" s="16" customFormat="1" ht="11.25">
      <c r="B1409" s="236"/>
      <c r="C1409" s="237"/>
      <c r="D1409" s="199" t="s">
        <v>169</v>
      </c>
      <c r="E1409" s="238" t="s">
        <v>1</v>
      </c>
      <c r="F1409" s="239" t="s">
        <v>189</v>
      </c>
      <c r="G1409" s="237"/>
      <c r="H1409" s="240">
        <v>1</v>
      </c>
      <c r="I1409" s="241"/>
      <c r="J1409" s="237"/>
      <c r="K1409" s="237"/>
      <c r="L1409" s="242"/>
      <c r="M1409" s="243"/>
      <c r="N1409" s="244"/>
      <c r="O1409" s="244"/>
      <c r="P1409" s="244"/>
      <c r="Q1409" s="244"/>
      <c r="R1409" s="244"/>
      <c r="S1409" s="244"/>
      <c r="T1409" s="245"/>
      <c r="AT1409" s="246" t="s">
        <v>169</v>
      </c>
      <c r="AU1409" s="246" t="s">
        <v>85</v>
      </c>
      <c r="AV1409" s="16" t="s">
        <v>165</v>
      </c>
      <c r="AW1409" s="16" t="s">
        <v>32</v>
      </c>
      <c r="AX1409" s="16" t="s">
        <v>8</v>
      </c>
      <c r="AY1409" s="246" t="s">
        <v>158</v>
      </c>
    </row>
    <row r="1410" spans="1:65" s="2" customFormat="1" ht="36">
      <c r="A1410" s="35"/>
      <c r="B1410" s="36"/>
      <c r="C1410" s="187" t="s">
        <v>2899</v>
      </c>
      <c r="D1410" s="187" t="s">
        <v>160</v>
      </c>
      <c r="E1410" s="188" t="s">
        <v>4859</v>
      </c>
      <c r="F1410" s="189" t="s">
        <v>4860</v>
      </c>
      <c r="G1410" s="190" t="s">
        <v>442</v>
      </c>
      <c r="H1410" s="191">
        <v>1</v>
      </c>
      <c r="I1410" s="192"/>
      <c r="J1410" s="191">
        <f>ROUND(I1410*H1410,0)</f>
        <v>0</v>
      </c>
      <c r="K1410" s="189" t="s">
        <v>164</v>
      </c>
      <c r="L1410" s="40"/>
      <c r="M1410" s="193" t="s">
        <v>1</v>
      </c>
      <c r="N1410" s="194" t="s">
        <v>41</v>
      </c>
      <c r="O1410" s="72"/>
      <c r="P1410" s="195">
        <f>O1410*H1410</f>
        <v>0</v>
      </c>
      <c r="Q1410" s="195">
        <v>0</v>
      </c>
      <c r="R1410" s="195">
        <f>Q1410*H1410</f>
        <v>0</v>
      </c>
      <c r="S1410" s="195">
        <v>0</v>
      </c>
      <c r="T1410" s="196">
        <f>S1410*H1410</f>
        <v>0</v>
      </c>
      <c r="U1410" s="35"/>
      <c r="V1410" s="35"/>
      <c r="W1410" s="35"/>
      <c r="X1410" s="35"/>
      <c r="Y1410" s="35"/>
      <c r="Z1410" s="35"/>
      <c r="AA1410" s="35"/>
      <c r="AB1410" s="35"/>
      <c r="AC1410" s="35"/>
      <c r="AD1410" s="35"/>
      <c r="AE1410" s="35"/>
      <c r="AR1410" s="197" t="s">
        <v>283</v>
      </c>
      <c r="AT1410" s="197" t="s">
        <v>160</v>
      </c>
      <c r="AU1410" s="197" t="s">
        <v>85</v>
      </c>
      <c r="AY1410" s="18" t="s">
        <v>158</v>
      </c>
      <c r="BE1410" s="198">
        <f>IF(N1410="základní",J1410,0)</f>
        <v>0</v>
      </c>
      <c r="BF1410" s="198">
        <f>IF(N1410="snížená",J1410,0)</f>
        <v>0</v>
      </c>
      <c r="BG1410" s="198">
        <f>IF(N1410="zákl. přenesená",J1410,0)</f>
        <v>0</v>
      </c>
      <c r="BH1410" s="198">
        <f>IF(N1410="sníž. přenesená",J1410,0)</f>
        <v>0</v>
      </c>
      <c r="BI1410" s="198">
        <f>IF(N1410="nulová",J1410,0)</f>
        <v>0</v>
      </c>
      <c r="BJ1410" s="18" t="s">
        <v>8</v>
      </c>
      <c r="BK1410" s="198">
        <f>ROUND(I1410*H1410,0)</f>
        <v>0</v>
      </c>
      <c r="BL1410" s="18" t="s">
        <v>283</v>
      </c>
      <c r="BM1410" s="197" t="s">
        <v>7794</v>
      </c>
    </row>
    <row r="1411" spans="1:65" s="2" customFormat="1" ht="99">
      <c r="A1411" s="35"/>
      <c r="B1411" s="36"/>
      <c r="C1411" s="37"/>
      <c r="D1411" s="199" t="s">
        <v>167</v>
      </c>
      <c r="E1411" s="37"/>
      <c r="F1411" s="200" t="s">
        <v>4839</v>
      </c>
      <c r="G1411" s="37"/>
      <c r="H1411" s="37"/>
      <c r="I1411" s="201"/>
      <c r="J1411" s="37"/>
      <c r="K1411" s="37"/>
      <c r="L1411" s="40"/>
      <c r="M1411" s="202"/>
      <c r="N1411" s="203"/>
      <c r="O1411" s="72"/>
      <c r="P1411" s="72"/>
      <c r="Q1411" s="72"/>
      <c r="R1411" s="72"/>
      <c r="S1411" s="72"/>
      <c r="T1411" s="73"/>
      <c r="U1411" s="35"/>
      <c r="V1411" s="35"/>
      <c r="W1411" s="35"/>
      <c r="X1411" s="35"/>
      <c r="Y1411" s="35"/>
      <c r="Z1411" s="35"/>
      <c r="AA1411" s="35"/>
      <c r="AB1411" s="35"/>
      <c r="AC1411" s="35"/>
      <c r="AD1411" s="35"/>
      <c r="AE1411" s="35"/>
      <c r="AT1411" s="18" t="s">
        <v>167</v>
      </c>
      <c r="AU1411" s="18" t="s">
        <v>85</v>
      </c>
    </row>
    <row r="1412" spans="1:65" s="13" customFormat="1" ht="11.25">
      <c r="B1412" s="204"/>
      <c r="C1412" s="205"/>
      <c r="D1412" s="199" t="s">
        <v>169</v>
      </c>
      <c r="E1412" s="206" t="s">
        <v>1</v>
      </c>
      <c r="F1412" s="207" t="s">
        <v>7795</v>
      </c>
      <c r="G1412" s="205"/>
      <c r="H1412" s="208">
        <v>1</v>
      </c>
      <c r="I1412" s="209"/>
      <c r="J1412" s="205"/>
      <c r="K1412" s="205"/>
      <c r="L1412" s="210"/>
      <c r="M1412" s="211"/>
      <c r="N1412" s="212"/>
      <c r="O1412" s="212"/>
      <c r="P1412" s="212"/>
      <c r="Q1412" s="212"/>
      <c r="R1412" s="212"/>
      <c r="S1412" s="212"/>
      <c r="T1412" s="213"/>
      <c r="AT1412" s="214" t="s">
        <v>169</v>
      </c>
      <c r="AU1412" s="214" t="s">
        <v>85</v>
      </c>
      <c r="AV1412" s="13" t="s">
        <v>85</v>
      </c>
      <c r="AW1412" s="13" t="s">
        <v>32</v>
      </c>
      <c r="AX1412" s="13" t="s">
        <v>76</v>
      </c>
      <c r="AY1412" s="214" t="s">
        <v>158</v>
      </c>
    </row>
    <row r="1413" spans="1:65" s="16" customFormat="1" ht="11.25">
      <c r="B1413" s="236"/>
      <c r="C1413" s="237"/>
      <c r="D1413" s="199" t="s">
        <v>169</v>
      </c>
      <c r="E1413" s="238" t="s">
        <v>1</v>
      </c>
      <c r="F1413" s="239" t="s">
        <v>189</v>
      </c>
      <c r="G1413" s="237"/>
      <c r="H1413" s="240">
        <v>1</v>
      </c>
      <c r="I1413" s="241"/>
      <c r="J1413" s="237"/>
      <c r="K1413" s="237"/>
      <c r="L1413" s="242"/>
      <c r="M1413" s="243"/>
      <c r="N1413" s="244"/>
      <c r="O1413" s="244"/>
      <c r="P1413" s="244"/>
      <c r="Q1413" s="244"/>
      <c r="R1413" s="244"/>
      <c r="S1413" s="244"/>
      <c r="T1413" s="245"/>
      <c r="AT1413" s="246" t="s">
        <v>169</v>
      </c>
      <c r="AU1413" s="246" t="s">
        <v>85</v>
      </c>
      <c r="AV1413" s="16" t="s">
        <v>165</v>
      </c>
      <c r="AW1413" s="16" t="s">
        <v>32</v>
      </c>
      <c r="AX1413" s="16" t="s">
        <v>8</v>
      </c>
      <c r="AY1413" s="246" t="s">
        <v>158</v>
      </c>
    </row>
    <row r="1414" spans="1:65" s="2" customFormat="1" ht="36">
      <c r="A1414" s="35"/>
      <c r="B1414" s="36"/>
      <c r="C1414" s="247" t="s">
        <v>2903</v>
      </c>
      <c r="D1414" s="247" t="s">
        <v>250</v>
      </c>
      <c r="E1414" s="248" t="s">
        <v>7796</v>
      </c>
      <c r="F1414" s="249" t="s">
        <v>7797</v>
      </c>
      <c r="G1414" s="250" t="s">
        <v>442</v>
      </c>
      <c r="H1414" s="251">
        <v>1</v>
      </c>
      <c r="I1414" s="252"/>
      <c r="J1414" s="251">
        <f>ROUND(I1414*H1414,0)</f>
        <v>0</v>
      </c>
      <c r="K1414" s="249" t="s">
        <v>1</v>
      </c>
      <c r="L1414" s="253"/>
      <c r="M1414" s="254" t="s">
        <v>1</v>
      </c>
      <c r="N1414" s="255" t="s">
        <v>41</v>
      </c>
      <c r="O1414" s="72"/>
      <c r="P1414" s="195">
        <f>O1414*H1414</f>
        <v>0</v>
      </c>
      <c r="Q1414" s="195">
        <v>1.95E-2</v>
      </c>
      <c r="R1414" s="195">
        <f>Q1414*H1414</f>
        <v>1.95E-2</v>
      </c>
      <c r="S1414" s="195">
        <v>0</v>
      </c>
      <c r="T1414" s="196">
        <f>S1414*H1414</f>
        <v>0</v>
      </c>
      <c r="U1414" s="35"/>
      <c r="V1414" s="35"/>
      <c r="W1414" s="35"/>
      <c r="X1414" s="35"/>
      <c r="Y1414" s="35"/>
      <c r="Z1414" s="35"/>
      <c r="AA1414" s="35"/>
      <c r="AB1414" s="35"/>
      <c r="AC1414" s="35"/>
      <c r="AD1414" s="35"/>
      <c r="AE1414" s="35"/>
      <c r="AR1414" s="197" t="s">
        <v>373</v>
      </c>
      <c r="AT1414" s="197" t="s">
        <v>250</v>
      </c>
      <c r="AU1414" s="197" t="s">
        <v>85</v>
      </c>
      <c r="AY1414" s="18" t="s">
        <v>158</v>
      </c>
      <c r="BE1414" s="198">
        <f>IF(N1414="základní",J1414,0)</f>
        <v>0</v>
      </c>
      <c r="BF1414" s="198">
        <f>IF(N1414="snížená",J1414,0)</f>
        <v>0</v>
      </c>
      <c r="BG1414" s="198">
        <f>IF(N1414="zákl. přenesená",J1414,0)</f>
        <v>0</v>
      </c>
      <c r="BH1414" s="198">
        <f>IF(N1414="sníž. přenesená",J1414,0)</f>
        <v>0</v>
      </c>
      <c r="BI1414" s="198">
        <f>IF(N1414="nulová",J1414,0)</f>
        <v>0</v>
      </c>
      <c r="BJ1414" s="18" t="s">
        <v>8</v>
      </c>
      <c r="BK1414" s="198">
        <f>ROUND(I1414*H1414,0)</f>
        <v>0</v>
      </c>
      <c r="BL1414" s="18" t="s">
        <v>283</v>
      </c>
      <c r="BM1414" s="197" t="s">
        <v>7798</v>
      </c>
    </row>
    <row r="1415" spans="1:65" s="13" customFormat="1" ht="11.25">
      <c r="B1415" s="204"/>
      <c r="C1415" s="205"/>
      <c r="D1415" s="199" t="s">
        <v>169</v>
      </c>
      <c r="E1415" s="206" t="s">
        <v>1</v>
      </c>
      <c r="F1415" s="207" t="s">
        <v>7795</v>
      </c>
      <c r="G1415" s="205"/>
      <c r="H1415" s="208">
        <v>1</v>
      </c>
      <c r="I1415" s="209"/>
      <c r="J1415" s="205"/>
      <c r="K1415" s="205"/>
      <c r="L1415" s="210"/>
      <c r="M1415" s="211"/>
      <c r="N1415" s="212"/>
      <c r="O1415" s="212"/>
      <c r="P1415" s="212"/>
      <c r="Q1415" s="212"/>
      <c r="R1415" s="212"/>
      <c r="S1415" s="212"/>
      <c r="T1415" s="213"/>
      <c r="AT1415" s="214" t="s">
        <v>169</v>
      </c>
      <c r="AU1415" s="214" t="s">
        <v>85</v>
      </c>
      <c r="AV1415" s="13" t="s">
        <v>85</v>
      </c>
      <c r="AW1415" s="13" t="s">
        <v>32</v>
      </c>
      <c r="AX1415" s="13" t="s">
        <v>76</v>
      </c>
      <c r="AY1415" s="214" t="s">
        <v>158</v>
      </c>
    </row>
    <row r="1416" spans="1:65" s="14" customFormat="1" ht="11.25">
      <c r="B1416" s="215"/>
      <c r="C1416" s="216"/>
      <c r="D1416" s="199" t="s">
        <v>169</v>
      </c>
      <c r="E1416" s="217" t="s">
        <v>1</v>
      </c>
      <c r="F1416" s="218" t="s">
        <v>4868</v>
      </c>
      <c r="G1416" s="216"/>
      <c r="H1416" s="217" t="s">
        <v>1</v>
      </c>
      <c r="I1416" s="219"/>
      <c r="J1416" s="216"/>
      <c r="K1416" s="216"/>
      <c r="L1416" s="220"/>
      <c r="M1416" s="221"/>
      <c r="N1416" s="222"/>
      <c r="O1416" s="222"/>
      <c r="P1416" s="222"/>
      <c r="Q1416" s="222"/>
      <c r="R1416" s="222"/>
      <c r="S1416" s="222"/>
      <c r="T1416" s="223"/>
      <c r="AT1416" s="224" t="s">
        <v>169</v>
      </c>
      <c r="AU1416" s="224" t="s">
        <v>85</v>
      </c>
      <c r="AV1416" s="14" t="s">
        <v>8</v>
      </c>
      <c r="AW1416" s="14" t="s">
        <v>32</v>
      </c>
      <c r="AX1416" s="14" t="s">
        <v>76</v>
      </c>
      <c r="AY1416" s="224" t="s">
        <v>158</v>
      </c>
    </row>
    <row r="1417" spans="1:65" s="16" customFormat="1" ht="11.25">
      <c r="B1417" s="236"/>
      <c r="C1417" s="237"/>
      <c r="D1417" s="199" t="s">
        <v>169</v>
      </c>
      <c r="E1417" s="238" t="s">
        <v>1</v>
      </c>
      <c r="F1417" s="239" t="s">
        <v>189</v>
      </c>
      <c r="G1417" s="237"/>
      <c r="H1417" s="240">
        <v>1</v>
      </c>
      <c r="I1417" s="241"/>
      <c r="J1417" s="237"/>
      <c r="K1417" s="237"/>
      <c r="L1417" s="242"/>
      <c r="M1417" s="243"/>
      <c r="N1417" s="244"/>
      <c r="O1417" s="244"/>
      <c r="P1417" s="244"/>
      <c r="Q1417" s="244"/>
      <c r="R1417" s="244"/>
      <c r="S1417" s="244"/>
      <c r="T1417" s="245"/>
      <c r="AT1417" s="246" t="s">
        <v>169</v>
      </c>
      <c r="AU1417" s="246" t="s">
        <v>85</v>
      </c>
      <c r="AV1417" s="16" t="s">
        <v>165</v>
      </c>
      <c r="AW1417" s="16" t="s">
        <v>32</v>
      </c>
      <c r="AX1417" s="16" t="s">
        <v>8</v>
      </c>
      <c r="AY1417" s="246" t="s">
        <v>158</v>
      </c>
    </row>
    <row r="1418" spans="1:65" s="2" customFormat="1" ht="36">
      <c r="A1418" s="35"/>
      <c r="B1418" s="36"/>
      <c r="C1418" s="187" t="s">
        <v>2907</v>
      </c>
      <c r="D1418" s="187" t="s">
        <v>160</v>
      </c>
      <c r="E1418" s="188" t="s">
        <v>6503</v>
      </c>
      <c r="F1418" s="189" t="s">
        <v>6504</v>
      </c>
      <c r="G1418" s="190" t="s">
        <v>442</v>
      </c>
      <c r="H1418" s="191">
        <v>2</v>
      </c>
      <c r="I1418" s="192"/>
      <c r="J1418" s="191">
        <f>ROUND(I1418*H1418,0)</f>
        <v>0</v>
      </c>
      <c r="K1418" s="189" t="s">
        <v>164</v>
      </c>
      <c r="L1418" s="40"/>
      <c r="M1418" s="193" t="s">
        <v>1</v>
      </c>
      <c r="N1418" s="194" t="s">
        <v>41</v>
      </c>
      <c r="O1418" s="72"/>
      <c r="P1418" s="195">
        <f>O1418*H1418</f>
        <v>0</v>
      </c>
      <c r="Q1418" s="195">
        <v>0</v>
      </c>
      <c r="R1418" s="195">
        <f>Q1418*H1418</f>
        <v>0</v>
      </c>
      <c r="S1418" s="195">
        <v>0</v>
      </c>
      <c r="T1418" s="196">
        <f>S1418*H1418</f>
        <v>0</v>
      </c>
      <c r="U1418" s="35"/>
      <c r="V1418" s="35"/>
      <c r="W1418" s="35"/>
      <c r="X1418" s="35"/>
      <c r="Y1418" s="35"/>
      <c r="Z1418" s="35"/>
      <c r="AA1418" s="35"/>
      <c r="AB1418" s="35"/>
      <c r="AC1418" s="35"/>
      <c r="AD1418" s="35"/>
      <c r="AE1418" s="35"/>
      <c r="AR1418" s="197" t="s">
        <v>283</v>
      </c>
      <c r="AT1418" s="197" t="s">
        <v>160</v>
      </c>
      <c r="AU1418" s="197" t="s">
        <v>85</v>
      </c>
      <c r="AY1418" s="18" t="s">
        <v>158</v>
      </c>
      <c r="BE1418" s="198">
        <f>IF(N1418="základní",J1418,0)</f>
        <v>0</v>
      </c>
      <c r="BF1418" s="198">
        <f>IF(N1418="snížená",J1418,0)</f>
        <v>0</v>
      </c>
      <c r="BG1418" s="198">
        <f>IF(N1418="zákl. přenesená",J1418,0)</f>
        <v>0</v>
      </c>
      <c r="BH1418" s="198">
        <f>IF(N1418="sníž. přenesená",J1418,0)</f>
        <v>0</v>
      </c>
      <c r="BI1418" s="198">
        <f>IF(N1418="nulová",J1418,0)</f>
        <v>0</v>
      </c>
      <c r="BJ1418" s="18" t="s">
        <v>8</v>
      </c>
      <c r="BK1418" s="198">
        <f>ROUND(I1418*H1418,0)</f>
        <v>0</v>
      </c>
      <c r="BL1418" s="18" t="s">
        <v>283</v>
      </c>
      <c r="BM1418" s="197" t="s">
        <v>7799</v>
      </c>
    </row>
    <row r="1419" spans="1:65" s="2" customFormat="1" ht="99">
      <c r="A1419" s="35"/>
      <c r="B1419" s="36"/>
      <c r="C1419" s="37"/>
      <c r="D1419" s="199" t="s">
        <v>167</v>
      </c>
      <c r="E1419" s="37"/>
      <c r="F1419" s="200" t="s">
        <v>4839</v>
      </c>
      <c r="G1419" s="37"/>
      <c r="H1419" s="37"/>
      <c r="I1419" s="201"/>
      <c r="J1419" s="37"/>
      <c r="K1419" s="37"/>
      <c r="L1419" s="40"/>
      <c r="M1419" s="202"/>
      <c r="N1419" s="203"/>
      <c r="O1419" s="72"/>
      <c r="P1419" s="72"/>
      <c r="Q1419" s="72"/>
      <c r="R1419" s="72"/>
      <c r="S1419" s="72"/>
      <c r="T1419" s="73"/>
      <c r="U1419" s="35"/>
      <c r="V1419" s="35"/>
      <c r="W1419" s="35"/>
      <c r="X1419" s="35"/>
      <c r="Y1419" s="35"/>
      <c r="Z1419" s="35"/>
      <c r="AA1419" s="35"/>
      <c r="AB1419" s="35"/>
      <c r="AC1419" s="35"/>
      <c r="AD1419" s="35"/>
      <c r="AE1419" s="35"/>
      <c r="AT1419" s="18" t="s">
        <v>167</v>
      </c>
      <c r="AU1419" s="18" t="s">
        <v>85</v>
      </c>
    </row>
    <row r="1420" spans="1:65" s="13" customFormat="1" ht="11.25">
      <c r="B1420" s="204"/>
      <c r="C1420" s="205"/>
      <c r="D1420" s="199" t="s">
        <v>169</v>
      </c>
      <c r="E1420" s="206" t="s">
        <v>1</v>
      </c>
      <c r="F1420" s="207" t="s">
        <v>7800</v>
      </c>
      <c r="G1420" s="205"/>
      <c r="H1420" s="208">
        <v>1</v>
      </c>
      <c r="I1420" s="209"/>
      <c r="J1420" s="205"/>
      <c r="K1420" s="205"/>
      <c r="L1420" s="210"/>
      <c r="M1420" s="211"/>
      <c r="N1420" s="212"/>
      <c r="O1420" s="212"/>
      <c r="P1420" s="212"/>
      <c r="Q1420" s="212"/>
      <c r="R1420" s="212"/>
      <c r="S1420" s="212"/>
      <c r="T1420" s="213"/>
      <c r="AT1420" s="214" t="s">
        <v>169</v>
      </c>
      <c r="AU1420" s="214" t="s">
        <v>85</v>
      </c>
      <c r="AV1420" s="13" t="s">
        <v>85</v>
      </c>
      <c r="AW1420" s="13" t="s">
        <v>32</v>
      </c>
      <c r="AX1420" s="13" t="s">
        <v>76</v>
      </c>
      <c r="AY1420" s="214" t="s">
        <v>158</v>
      </c>
    </row>
    <row r="1421" spans="1:65" s="13" customFormat="1" ht="11.25">
      <c r="B1421" s="204"/>
      <c r="C1421" s="205"/>
      <c r="D1421" s="199" t="s">
        <v>169</v>
      </c>
      <c r="E1421" s="206" t="s">
        <v>1</v>
      </c>
      <c r="F1421" s="207" t="s">
        <v>7801</v>
      </c>
      <c r="G1421" s="205"/>
      <c r="H1421" s="208">
        <v>1</v>
      </c>
      <c r="I1421" s="209"/>
      <c r="J1421" s="205"/>
      <c r="K1421" s="205"/>
      <c r="L1421" s="210"/>
      <c r="M1421" s="211"/>
      <c r="N1421" s="212"/>
      <c r="O1421" s="212"/>
      <c r="P1421" s="212"/>
      <c r="Q1421" s="212"/>
      <c r="R1421" s="212"/>
      <c r="S1421" s="212"/>
      <c r="T1421" s="213"/>
      <c r="AT1421" s="214" t="s">
        <v>169</v>
      </c>
      <c r="AU1421" s="214" t="s">
        <v>85</v>
      </c>
      <c r="AV1421" s="13" t="s">
        <v>85</v>
      </c>
      <c r="AW1421" s="13" t="s">
        <v>32</v>
      </c>
      <c r="AX1421" s="13" t="s">
        <v>76</v>
      </c>
      <c r="AY1421" s="214" t="s">
        <v>158</v>
      </c>
    </row>
    <row r="1422" spans="1:65" s="16" customFormat="1" ht="11.25">
      <c r="B1422" s="236"/>
      <c r="C1422" s="237"/>
      <c r="D1422" s="199" t="s">
        <v>169</v>
      </c>
      <c r="E1422" s="238" t="s">
        <v>1</v>
      </c>
      <c r="F1422" s="239" t="s">
        <v>189</v>
      </c>
      <c r="G1422" s="237"/>
      <c r="H1422" s="240">
        <v>2</v>
      </c>
      <c r="I1422" s="241"/>
      <c r="J1422" s="237"/>
      <c r="K1422" s="237"/>
      <c r="L1422" s="242"/>
      <c r="M1422" s="243"/>
      <c r="N1422" s="244"/>
      <c r="O1422" s="244"/>
      <c r="P1422" s="244"/>
      <c r="Q1422" s="244"/>
      <c r="R1422" s="244"/>
      <c r="S1422" s="244"/>
      <c r="T1422" s="245"/>
      <c r="AT1422" s="246" t="s">
        <v>169</v>
      </c>
      <c r="AU1422" s="246" t="s">
        <v>85</v>
      </c>
      <c r="AV1422" s="16" t="s">
        <v>165</v>
      </c>
      <c r="AW1422" s="16" t="s">
        <v>32</v>
      </c>
      <c r="AX1422" s="16" t="s">
        <v>8</v>
      </c>
      <c r="AY1422" s="246" t="s">
        <v>158</v>
      </c>
    </row>
    <row r="1423" spans="1:65" s="2" customFormat="1" ht="44.25" customHeight="1">
      <c r="A1423" s="35"/>
      <c r="B1423" s="36"/>
      <c r="C1423" s="247" t="s">
        <v>2909</v>
      </c>
      <c r="D1423" s="247" t="s">
        <v>250</v>
      </c>
      <c r="E1423" s="248" t="s">
        <v>6513</v>
      </c>
      <c r="F1423" s="249" t="s">
        <v>7802</v>
      </c>
      <c r="G1423" s="250" t="s">
        <v>442</v>
      </c>
      <c r="H1423" s="251">
        <v>1</v>
      </c>
      <c r="I1423" s="252"/>
      <c r="J1423" s="251">
        <f>ROUND(I1423*H1423,0)</f>
        <v>0</v>
      </c>
      <c r="K1423" s="249" t="s">
        <v>1</v>
      </c>
      <c r="L1423" s="253"/>
      <c r="M1423" s="254" t="s">
        <v>1</v>
      </c>
      <c r="N1423" s="255" t="s">
        <v>41</v>
      </c>
      <c r="O1423" s="72"/>
      <c r="P1423" s="195">
        <f>O1423*H1423</f>
        <v>0</v>
      </c>
      <c r="Q1423" s="195">
        <v>1.95E-2</v>
      </c>
      <c r="R1423" s="195">
        <f>Q1423*H1423</f>
        <v>1.95E-2</v>
      </c>
      <c r="S1423" s="195">
        <v>0</v>
      </c>
      <c r="T1423" s="196">
        <f>S1423*H1423</f>
        <v>0</v>
      </c>
      <c r="U1423" s="35"/>
      <c r="V1423" s="35"/>
      <c r="W1423" s="35"/>
      <c r="X1423" s="35"/>
      <c r="Y1423" s="35"/>
      <c r="Z1423" s="35"/>
      <c r="AA1423" s="35"/>
      <c r="AB1423" s="35"/>
      <c r="AC1423" s="35"/>
      <c r="AD1423" s="35"/>
      <c r="AE1423" s="35"/>
      <c r="AR1423" s="197" t="s">
        <v>373</v>
      </c>
      <c r="AT1423" s="197" t="s">
        <v>250</v>
      </c>
      <c r="AU1423" s="197" t="s">
        <v>85</v>
      </c>
      <c r="AY1423" s="18" t="s">
        <v>158</v>
      </c>
      <c r="BE1423" s="198">
        <f>IF(N1423="základní",J1423,0)</f>
        <v>0</v>
      </c>
      <c r="BF1423" s="198">
        <f>IF(N1423="snížená",J1423,0)</f>
        <v>0</v>
      </c>
      <c r="BG1423" s="198">
        <f>IF(N1423="zákl. přenesená",J1423,0)</f>
        <v>0</v>
      </c>
      <c r="BH1423" s="198">
        <f>IF(N1423="sníž. přenesená",J1423,0)</f>
        <v>0</v>
      </c>
      <c r="BI1423" s="198">
        <f>IF(N1423="nulová",J1423,0)</f>
        <v>0</v>
      </c>
      <c r="BJ1423" s="18" t="s">
        <v>8</v>
      </c>
      <c r="BK1423" s="198">
        <f>ROUND(I1423*H1423,0)</f>
        <v>0</v>
      </c>
      <c r="BL1423" s="18" t="s">
        <v>283</v>
      </c>
      <c r="BM1423" s="197" t="s">
        <v>7803</v>
      </c>
    </row>
    <row r="1424" spans="1:65" s="13" customFormat="1" ht="11.25">
      <c r="B1424" s="204"/>
      <c r="C1424" s="205"/>
      <c r="D1424" s="199" t="s">
        <v>169</v>
      </c>
      <c r="E1424" s="206" t="s">
        <v>1</v>
      </c>
      <c r="F1424" s="207" t="s">
        <v>7800</v>
      </c>
      <c r="G1424" s="205"/>
      <c r="H1424" s="208">
        <v>1</v>
      </c>
      <c r="I1424" s="209"/>
      <c r="J1424" s="205"/>
      <c r="K1424" s="205"/>
      <c r="L1424" s="210"/>
      <c r="M1424" s="211"/>
      <c r="N1424" s="212"/>
      <c r="O1424" s="212"/>
      <c r="P1424" s="212"/>
      <c r="Q1424" s="212"/>
      <c r="R1424" s="212"/>
      <c r="S1424" s="212"/>
      <c r="T1424" s="213"/>
      <c r="AT1424" s="214" t="s">
        <v>169</v>
      </c>
      <c r="AU1424" s="214" t="s">
        <v>85</v>
      </c>
      <c r="AV1424" s="13" t="s">
        <v>85</v>
      </c>
      <c r="AW1424" s="13" t="s">
        <v>32</v>
      </c>
      <c r="AX1424" s="13" t="s">
        <v>76</v>
      </c>
      <c r="AY1424" s="214" t="s">
        <v>158</v>
      </c>
    </row>
    <row r="1425" spans="1:65" s="14" customFormat="1" ht="22.5">
      <c r="B1425" s="215"/>
      <c r="C1425" s="216"/>
      <c r="D1425" s="199" t="s">
        <v>169</v>
      </c>
      <c r="E1425" s="217" t="s">
        <v>1</v>
      </c>
      <c r="F1425" s="218" t="s">
        <v>6499</v>
      </c>
      <c r="G1425" s="216"/>
      <c r="H1425" s="217" t="s">
        <v>1</v>
      </c>
      <c r="I1425" s="219"/>
      <c r="J1425" s="216"/>
      <c r="K1425" s="216"/>
      <c r="L1425" s="220"/>
      <c r="M1425" s="221"/>
      <c r="N1425" s="222"/>
      <c r="O1425" s="222"/>
      <c r="P1425" s="222"/>
      <c r="Q1425" s="222"/>
      <c r="R1425" s="222"/>
      <c r="S1425" s="222"/>
      <c r="T1425" s="223"/>
      <c r="AT1425" s="224" t="s">
        <v>169</v>
      </c>
      <c r="AU1425" s="224" t="s">
        <v>85</v>
      </c>
      <c r="AV1425" s="14" t="s">
        <v>8</v>
      </c>
      <c r="AW1425" s="14" t="s">
        <v>32</v>
      </c>
      <c r="AX1425" s="14" t="s">
        <v>76</v>
      </c>
      <c r="AY1425" s="224" t="s">
        <v>158</v>
      </c>
    </row>
    <row r="1426" spans="1:65" s="16" customFormat="1" ht="11.25">
      <c r="B1426" s="236"/>
      <c r="C1426" s="237"/>
      <c r="D1426" s="199" t="s">
        <v>169</v>
      </c>
      <c r="E1426" s="238" t="s">
        <v>1</v>
      </c>
      <c r="F1426" s="239" t="s">
        <v>189</v>
      </c>
      <c r="G1426" s="237"/>
      <c r="H1426" s="240">
        <v>1</v>
      </c>
      <c r="I1426" s="241"/>
      <c r="J1426" s="237"/>
      <c r="K1426" s="237"/>
      <c r="L1426" s="242"/>
      <c r="M1426" s="243"/>
      <c r="N1426" s="244"/>
      <c r="O1426" s="244"/>
      <c r="P1426" s="244"/>
      <c r="Q1426" s="244"/>
      <c r="R1426" s="244"/>
      <c r="S1426" s="244"/>
      <c r="T1426" s="245"/>
      <c r="AT1426" s="246" t="s">
        <v>169</v>
      </c>
      <c r="AU1426" s="246" t="s">
        <v>85</v>
      </c>
      <c r="AV1426" s="16" t="s">
        <v>165</v>
      </c>
      <c r="AW1426" s="16" t="s">
        <v>32</v>
      </c>
      <c r="AX1426" s="16" t="s">
        <v>8</v>
      </c>
      <c r="AY1426" s="246" t="s">
        <v>158</v>
      </c>
    </row>
    <row r="1427" spans="1:65" s="2" customFormat="1" ht="36">
      <c r="A1427" s="35"/>
      <c r="B1427" s="36"/>
      <c r="C1427" s="247" t="s">
        <v>2911</v>
      </c>
      <c r="D1427" s="247" t="s">
        <v>250</v>
      </c>
      <c r="E1427" s="248" t="s">
        <v>6507</v>
      </c>
      <c r="F1427" s="249" t="s">
        <v>7804</v>
      </c>
      <c r="G1427" s="250" t="s">
        <v>442</v>
      </c>
      <c r="H1427" s="251">
        <v>1</v>
      </c>
      <c r="I1427" s="252"/>
      <c r="J1427" s="251">
        <f>ROUND(I1427*H1427,0)</f>
        <v>0</v>
      </c>
      <c r="K1427" s="249" t="s">
        <v>1</v>
      </c>
      <c r="L1427" s="253"/>
      <c r="M1427" s="254" t="s">
        <v>1</v>
      </c>
      <c r="N1427" s="255" t="s">
        <v>41</v>
      </c>
      <c r="O1427" s="72"/>
      <c r="P1427" s="195">
        <f>O1427*H1427</f>
        <v>0</v>
      </c>
      <c r="Q1427" s="195">
        <v>4.2999999999999997E-2</v>
      </c>
      <c r="R1427" s="195">
        <f>Q1427*H1427</f>
        <v>4.2999999999999997E-2</v>
      </c>
      <c r="S1427" s="195">
        <v>0</v>
      </c>
      <c r="T1427" s="196">
        <f>S1427*H1427</f>
        <v>0</v>
      </c>
      <c r="U1427" s="35"/>
      <c r="V1427" s="35"/>
      <c r="W1427" s="35"/>
      <c r="X1427" s="35"/>
      <c r="Y1427" s="35"/>
      <c r="Z1427" s="35"/>
      <c r="AA1427" s="35"/>
      <c r="AB1427" s="35"/>
      <c r="AC1427" s="35"/>
      <c r="AD1427" s="35"/>
      <c r="AE1427" s="35"/>
      <c r="AR1427" s="197" t="s">
        <v>373</v>
      </c>
      <c r="AT1427" s="197" t="s">
        <v>250</v>
      </c>
      <c r="AU1427" s="197" t="s">
        <v>85</v>
      </c>
      <c r="AY1427" s="18" t="s">
        <v>158</v>
      </c>
      <c r="BE1427" s="198">
        <f>IF(N1427="základní",J1427,0)</f>
        <v>0</v>
      </c>
      <c r="BF1427" s="198">
        <f>IF(N1427="snížená",J1427,0)</f>
        <v>0</v>
      </c>
      <c r="BG1427" s="198">
        <f>IF(N1427="zákl. přenesená",J1427,0)</f>
        <v>0</v>
      </c>
      <c r="BH1427" s="198">
        <f>IF(N1427="sníž. přenesená",J1427,0)</f>
        <v>0</v>
      </c>
      <c r="BI1427" s="198">
        <f>IF(N1427="nulová",J1427,0)</f>
        <v>0</v>
      </c>
      <c r="BJ1427" s="18" t="s">
        <v>8</v>
      </c>
      <c r="BK1427" s="198">
        <f>ROUND(I1427*H1427,0)</f>
        <v>0</v>
      </c>
      <c r="BL1427" s="18" t="s">
        <v>283</v>
      </c>
      <c r="BM1427" s="197" t="s">
        <v>7805</v>
      </c>
    </row>
    <row r="1428" spans="1:65" s="13" customFormat="1" ht="11.25">
      <c r="B1428" s="204"/>
      <c r="C1428" s="205"/>
      <c r="D1428" s="199" t="s">
        <v>169</v>
      </c>
      <c r="E1428" s="206" t="s">
        <v>1</v>
      </c>
      <c r="F1428" s="207" t="s">
        <v>7806</v>
      </c>
      <c r="G1428" s="205"/>
      <c r="H1428" s="208">
        <v>1</v>
      </c>
      <c r="I1428" s="209"/>
      <c r="J1428" s="205"/>
      <c r="K1428" s="205"/>
      <c r="L1428" s="210"/>
      <c r="M1428" s="211"/>
      <c r="N1428" s="212"/>
      <c r="O1428" s="212"/>
      <c r="P1428" s="212"/>
      <c r="Q1428" s="212"/>
      <c r="R1428" s="212"/>
      <c r="S1428" s="212"/>
      <c r="T1428" s="213"/>
      <c r="AT1428" s="214" t="s">
        <v>169</v>
      </c>
      <c r="AU1428" s="214" t="s">
        <v>85</v>
      </c>
      <c r="AV1428" s="13" t="s">
        <v>85</v>
      </c>
      <c r="AW1428" s="13" t="s">
        <v>32</v>
      </c>
      <c r="AX1428" s="13" t="s">
        <v>76</v>
      </c>
      <c r="AY1428" s="214" t="s">
        <v>158</v>
      </c>
    </row>
    <row r="1429" spans="1:65" s="14" customFormat="1" ht="11.25">
      <c r="B1429" s="215"/>
      <c r="C1429" s="216"/>
      <c r="D1429" s="199" t="s">
        <v>169</v>
      </c>
      <c r="E1429" s="217" t="s">
        <v>1</v>
      </c>
      <c r="F1429" s="218" t="s">
        <v>4868</v>
      </c>
      <c r="G1429" s="216"/>
      <c r="H1429" s="217" t="s">
        <v>1</v>
      </c>
      <c r="I1429" s="219"/>
      <c r="J1429" s="216"/>
      <c r="K1429" s="216"/>
      <c r="L1429" s="220"/>
      <c r="M1429" s="221"/>
      <c r="N1429" s="222"/>
      <c r="O1429" s="222"/>
      <c r="P1429" s="222"/>
      <c r="Q1429" s="222"/>
      <c r="R1429" s="222"/>
      <c r="S1429" s="222"/>
      <c r="T1429" s="223"/>
      <c r="AT1429" s="224" t="s">
        <v>169</v>
      </c>
      <c r="AU1429" s="224" t="s">
        <v>85</v>
      </c>
      <c r="AV1429" s="14" t="s">
        <v>8</v>
      </c>
      <c r="AW1429" s="14" t="s">
        <v>32</v>
      </c>
      <c r="AX1429" s="14" t="s">
        <v>76</v>
      </c>
      <c r="AY1429" s="224" t="s">
        <v>158</v>
      </c>
    </row>
    <row r="1430" spans="1:65" s="16" customFormat="1" ht="11.25">
      <c r="B1430" s="236"/>
      <c r="C1430" s="237"/>
      <c r="D1430" s="199" t="s">
        <v>169</v>
      </c>
      <c r="E1430" s="238" t="s">
        <v>1</v>
      </c>
      <c r="F1430" s="239" t="s">
        <v>189</v>
      </c>
      <c r="G1430" s="237"/>
      <c r="H1430" s="240">
        <v>1</v>
      </c>
      <c r="I1430" s="241"/>
      <c r="J1430" s="237"/>
      <c r="K1430" s="237"/>
      <c r="L1430" s="242"/>
      <c r="M1430" s="243"/>
      <c r="N1430" s="244"/>
      <c r="O1430" s="244"/>
      <c r="P1430" s="244"/>
      <c r="Q1430" s="244"/>
      <c r="R1430" s="244"/>
      <c r="S1430" s="244"/>
      <c r="T1430" s="245"/>
      <c r="AT1430" s="246" t="s">
        <v>169</v>
      </c>
      <c r="AU1430" s="246" t="s">
        <v>85</v>
      </c>
      <c r="AV1430" s="16" t="s">
        <v>165</v>
      </c>
      <c r="AW1430" s="16" t="s">
        <v>32</v>
      </c>
      <c r="AX1430" s="16" t="s">
        <v>8</v>
      </c>
      <c r="AY1430" s="246" t="s">
        <v>158</v>
      </c>
    </row>
    <row r="1431" spans="1:65" s="2" customFormat="1" ht="36">
      <c r="A1431" s="35"/>
      <c r="B1431" s="36"/>
      <c r="C1431" s="187" t="s">
        <v>2913</v>
      </c>
      <c r="D1431" s="187" t="s">
        <v>160</v>
      </c>
      <c r="E1431" s="188" t="s">
        <v>4874</v>
      </c>
      <c r="F1431" s="189" t="s">
        <v>4875</v>
      </c>
      <c r="G1431" s="190" t="s">
        <v>442</v>
      </c>
      <c r="H1431" s="191">
        <v>2</v>
      </c>
      <c r="I1431" s="192"/>
      <c r="J1431" s="191">
        <f>ROUND(I1431*H1431,0)</f>
        <v>0</v>
      </c>
      <c r="K1431" s="189" t="s">
        <v>164</v>
      </c>
      <c r="L1431" s="40"/>
      <c r="M1431" s="193" t="s">
        <v>1</v>
      </c>
      <c r="N1431" s="194" t="s">
        <v>41</v>
      </c>
      <c r="O1431" s="72"/>
      <c r="P1431" s="195">
        <f>O1431*H1431</f>
        <v>0</v>
      </c>
      <c r="Q1431" s="195">
        <v>0</v>
      </c>
      <c r="R1431" s="195">
        <f>Q1431*H1431</f>
        <v>0</v>
      </c>
      <c r="S1431" s="195">
        <v>0</v>
      </c>
      <c r="T1431" s="196">
        <f>S1431*H1431</f>
        <v>0</v>
      </c>
      <c r="U1431" s="35"/>
      <c r="V1431" s="35"/>
      <c r="W1431" s="35"/>
      <c r="X1431" s="35"/>
      <c r="Y1431" s="35"/>
      <c r="Z1431" s="35"/>
      <c r="AA1431" s="35"/>
      <c r="AB1431" s="35"/>
      <c r="AC1431" s="35"/>
      <c r="AD1431" s="35"/>
      <c r="AE1431" s="35"/>
      <c r="AR1431" s="197" t="s">
        <v>283</v>
      </c>
      <c r="AT1431" s="197" t="s">
        <v>160</v>
      </c>
      <c r="AU1431" s="197" t="s">
        <v>85</v>
      </c>
      <c r="AY1431" s="18" t="s">
        <v>158</v>
      </c>
      <c r="BE1431" s="198">
        <f>IF(N1431="základní",J1431,0)</f>
        <v>0</v>
      </c>
      <c r="BF1431" s="198">
        <f>IF(N1431="snížená",J1431,0)</f>
        <v>0</v>
      </c>
      <c r="BG1431" s="198">
        <f>IF(N1431="zákl. přenesená",J1431,0)</f>
        <v>0</v>
      </c>
      <c r="BH1431" s="198">
        <f>IF(N1431="sníž. přenesená",J1431,0)</f>
        <v>0</v>
      </c>
      <c r="BI1431" s="198">
        <f>IF(N1431="nulová",J1431,0)</f>
        <v>0</v>
      </c>
      <c r="BJ1431" s="18" t="s">
        <v>8</v>
      </c>
      <c r="BK1431" s="198">
        <f>ROUND(I1431*H1431,0)</f>
        <v>0</v>
      </c>
      <c r="BL1431" s="18" t="s">
        <v>283</v>
      </c>
      <c r="BM1431" s="197" t="s">
        <v>7807</v>
      </c>
    </row>
    <row r="1432" spans="1:65" s="2" customFormat="1" ht="99">
      <c r="A1432" s="35"/>
      <c r="B1432" s="36"/>
      <c r="C1432" s="37"/>
      <c r="D1432" s="199" t="s">
        <v>167</v>
      </c>
      <c r="E1432" s="37"/>
      <c r="F1432" s="200" t="s">
        <v>4839</v>
      </c>
      <c r="G1432" s="37"/>
      <c r="H1432" s="37"/>
      <c r="I1432" s="201"/>
      <c r="J1432" s="37"/>
      <c r="K1432" s="37"/>
      <c r="L1432" s="40"/>
      <c r="M1432" s="202"/>
      <c r="N1432" s="203"/>
      <c r="O1432" s="72"/>
      <c r="P1432" s="72"/>
      <c r="Q1432" s="72"/>
      <c r="R1432" s="72"/>
      <c r="S1432" s="72"/>
      <c r="T1432" s="73"/>
      <c r="U1432" s="35"/>
      <c r="V1432" s="35"/>
      <c r="W1432" s="35"/>
      <c r="X1432" s="35"/>
      <c r="Y1432" s="35"/>
      <c r="Z1432" s="35"/>
      <c r="AA1432" s="35"/>
      <c r="AB1432" s="35"/>
      <c r="AC1432" s="35"/>
      <c r="AD1432" s="35"/>
      <c r="AE1432" s="35"/>
      <c r="AT1432" s="18" t="s">
        <v>167</v>
      </c>
      <c r="AU1432" s="18" t="s">
        <v>85</v>
      </c>
    </row>
    <row r="1433" spans="1:65" s="13" customFormat="1" ht="11.25">
      <c r="B1433" s="204"/>
      <c r="C1433" s="205"/>
      <c r="D1433" s="199" t="s">
        <v>169</v>
      </c>
      <c r="E1433" s="206" t="s">
        <v>1</v>
      </c>
      <c r="F1433" s="207" t="s">
        <v>7808</v>
      </c>
      <c r="G1433" s="205"/>
      <c r="H1433" s="208">
        <v>2</v>
      </c>
      <c r="I1433" s="209"/>
      <c r="J1433" s="205"/>
      <c r="K1433" s="205"/>
      <c r="L1433" s="210"/>
      <c r="M1433" s="211"/>
      <c r="N1433" s="212"/>
      <c r="O1433" s="212"/>
      <c r="P1433" s="212"/>
      <c r="Q1433" s="212"/>
      <c r="R1433" s="212"/>
      <c r="S1433" s="212"/>
      <c r="T1433" s="213"/>
      <c r="AT1433" s="214" t="s">
        <v>169</v>
      </c>
      <c r="AU1433" s="214" t="s">
        <v>85</v>
      </c>
      <c r="AV1433" s="13" t="s">
        <v>85</v>
      </c>
      <c r="AW1433" s="13" t="s">
        <v>32</v>
      </c>
      <c r="AX1433" s="13" t="s">
        <v>76</v>
      </c>
      <c r="AY1433" s="214" t="s">
        <v>158</v>
      </c>
    </row>
    <row r="1434" spans="1:65" s="16" customFormat="1" ht="11.25">
      <c r="B1434" s="236"/>
      <c r="C1434" s="237"/>
      <c r="D1434" s="199" t="s">
        <v>169</v>
      </c>
      <c r="E1434" s="238" t="s">
        <v>1</v>
      </c>
      <c r="F1434" s="239" t="s">
        <v>189</v>
      </c>
      <c r="G1434" s="237"/>
      <c r="H1434" s="240">
        <v>2</v>
      </c>
      <c r="I1434" s="241"/>
      <c r="J1434" s="237"/>
      <c r="K1434" s="237"/>
      <c r="L1434" s="242"/>
      <c r="M1434" s="243"/>
      <c r="N1434" s="244"/>
      <c r="O1434" s="244"/>
      <c r="P1434" s="244"/>
      <c r="Q1434" s="244"/>
      <c r="R1434" s="244"/>
      <c r="S1434" s="244"/>
      <c r="T1434" s="245"/>
      <c r="AT1434" s="246" t="s">
        <v>169</v>
      </c>
      <c r="AU1434" s="246" t="s">
        <v>85</v>
      </c>
      <c r="AV1434" s="16" t="s">
        <v>165</v>
      </c>
      <c r="AW1434" s="16" t="s">
        <v>32</v>
      </c>
      <c r="AX1434" s="16" t="s">
        <v>8</v>
      </c>
      <c r="AY1434" s="246" t="s">
        <v>158</v>
      </c>
    </row>
    <row r="1435" spans="1:65" s="2" customFormat="1" ht="48">
      <c r="A1435" s="35"/>
      <c r="B1435" s="36"/>
      <c r="C1435" s="247" t="s">
        <v>2915</v>
      </c>
      <c r="D1435" s="247" t="s">
        <v>250</v>
      </c>
      <c r="E1435" s="248" t="s">
        <v>7809</v>
      </c>
      <c r="F1435" s="249" t="s">
        <v>6518</v>
      </c>
      <c r="G1435" s="250" t="s">
        <v>442</v>
      </c>
      <c r="H1435" s="251">
        <v>2</v>
      </c>
      <c r="I1435" s="252"/>
      <c r="J1435" s="251">
        <f>ROUND(I1435*H1435,0)</f>
        <v>0</v>
      </c>
      <c r="K1435" s="249" t="s">
        <v>1</v>
      </c>
      <c r="L1435" s="253"/>
      <c r="M1435" s="254" t="s">
        <v>1</v>
      </c>
      <c r="N1435" s="255" t="s">
        <v>41</v>
      </c>
      <c r="O1435" s="72"/>
      <c r="P1435" s="195">
        <f>O1435*H1435</f>
        <v>0</v>
      </c>
      <c r="Q1435" s="195">
        <v>0.92100000000000004</v>
      </c>
      <c r="R1435" s="195">
        <f>Q1435*H1435</f>
        <v>1.8420000000000001</v>
      </c>
      <c r="S1435" s="195">
        <v>0</v>
      </c>
      <c r="T1435" s="196">
        <f>S1435*H1435</f>
        <v>0</v>
      </c>
      <c r="U1435" s="35"/>
      <c r="V1435" s="35"/>
      <c r="W1435" s="35"/>
      <c r="X1435" s="35"/>
      <c r="Y1435" s="35"/>
      <c r="Z1435" s="35"/>
      <c r="AA1435" s="35"/>
      <c r="AB1435" s="35"/>
      <c r="AC1435" s="35"/>
      <c r="AD1435" s="35"/>
      <c r="AE1435" s="35"/>
      <c r="AR1435" s="197" t="s">
        <v>373</v>
      </c>
      <c r="AT1435" s="197" t="s">
        <v>250</v>
      </c>
      <c r="AU1435" s="197" t="s">
        <v>85</v>
      </c>
      <c r="AY1435" s="18" t="s">
        <v>158</v>
      </c>
      <c r="BE1435" s="198">
        <f>IF(N1435="základní",J1435,0)</f>
        <v>0</v>
      </c>
      <c r="BF1435" s="198">
        <f>IF(N1435="snížená",J1435,0)</f>
        <v>0</v>
      </c>
      <c r="BG1435" s="198">
        <f>IF(N1435="zákl. přenesená",J1435,0)</f>
        <v>0</v>
      </c>
      <c r="BH1435" s="198">
        <f>IF(N1435="sníž. přenesená",J1435,0)</f>
        <v>0</v>
      </c>
      <c r="BI1435" s="198">
        <f>IF(N1435="nulová",J1435,0)</f>
        <v>0</v>
      </c>
      <c r="BJ1435" s="18" t="s">
        <v>8</v>
      </c>
      <c r="BK1435" s="198">
        <f>ROUND(I1435*H1435,0)</f>
        <v>0</v>
      </c>
      <c r="BL1435" s="18" t="s">
        <v>283</v>
      </c>
      <c r="BM1435" s="197" t="s">
        <v>7810</v>
      </c>
    </row>
    <row r="1436" spans="1:65" s="13" customFormat="1" ht="11.25">
      <c r="B1436" s="204"/>
      <c r="C1436" s="205"/>
      <c r="D1436" s="199" t="s">
        <v>169</v>
      </c>
      <c r="E1436" s="206" t="s">
        <v>1</v>
      </c>
      <c r="F1436" s="207" t="s">
        <v>7808</v>
      </c>
      <c r="G1436" s="205"/>
      <c r="H1436" s="208">
        <v>2</v>
      </c>
      <c r="I1436" s="209"/>
      <c r="J1436" s="205"/>
      <c r="K1436" s="205"/>
      <c r="L1436" s="210"/>
      <c r="M1436" s="211"/>
      <c r="N1436" s="212"/>
      <c r="O1436" s="212"/>
      <c r="P1436" s="212"/>
      <c r="Q1436" s="212"/>
      <c r="R1436" s="212"/>
      <c r="S1436" s="212"/>
      <c r="T1436" s="213"/>
      <c r="AT1436" s="214" t="s">
        <v>169</v>
      </c>
      <c r="AU1436" s="214" t="s">
        <v>85</v>
      </c>
      <c r="AV1436" s="13" t="s">
        <v>85</v>
      </c>
      <c r="AW1436" s="13" t="s">
        <v>32</v>
      </c>
      <c r="AX1436" s="13" t="s">
        <v>76</v>
      </c>
      <c r="AY1436" s="214" t="s">
        <v>158</v>
      </c>
    </row>
    <row r="1437" spans="1:65" s="14" customFormat="1" ht="22.5">
      <c r="B1437" s="215"/>
      <c r="C1437" s="216"/>
      <c r="D1437" s="199" t="s">
        <v>169</v>
      </c>
      <c r="E1437" s="217" t="s">
        <v>1</v>
      </c>
      <c r="F1437" s="218" t="s">
        <v>7811</v>
      </c>
      <c r="G1437" s="216"/>
      <c r="H1437" s="217" t="s">
        <v>1</v>
      </c>
      <c r="I1437" s="219"/>
      <c r="J1437" s="216"/>
      <c r="K1437" s="216"/>
      <c r="L1437" s="220"/>
      <c r="M1437" s="221"/>
      <c r="N1437" s="222"/>
      <c r="O1437" s="222"/>
      <c r="P1437" s="222"/>
      <c r="Q1437" s="222"/>
      <c r="R1437" s="222"/>
      <c r="S1437" s="222"/>
      <c r="T1437" s="223"/>
      <c r="AT1437" s="224" t="s">
        <v>169</v>
      </c>
      <c r="AU1437" s="224" t="s">
        <v>85</v>
      </c>
      <c r="AV1437" s="14" t="s">
        <v>8</v>
      </c>
      <c r="AW1437" s="14" t="s">
        <v>32</v>
      </c>
      <c r="AX1437" s="14" t="s">
        <v>76</v>
      </c>
      <c r="AY1437" s="224" t="s">
        <v>158</v>
      </c>
    </row>
    <row r="1438" spans="1:65" s="16" customFormat="1" ht="11.25">
      <c r="B1438" s="236"/>
      <c r="C1438" s="237"/>
      <c r="D1438" s="199" t="s">
        <v>169</v>
      </c>
      <c r="E1438" s="238" t="s">
        <v>1</v>
      </c>
      <c r="F1438" s="239" t="s">
        <v>189</v>
      </c>
      <c r="G1438" s="237"/>
      <c r="H1438" s="240">
        <v>2</v>
      </c>
      <c r="I1438" s="241"/>
      <c r="J1438" s="237"/>
      <c r="K1438" s="237"/>
      <c r="L1438" s="242"/>
      <c r="M1438" s="243"/>
      <c r="N1438" s="244"/>
      <c r="O1438" s="244"/>
      <c r="P1438" s="244"/>
      <c r="Q1438" s="244"/>
      <c r="R1438" s="244"/>
      <c r="S1438" s="244"/>
      <c r="T1438" s="245"/>
      <c r="AT1438" s="246" t="s">
        <v>169</v>
      </c>
      <c r="AU1438" s="246" t="s">
        <v>85</v>
      </c>
      <c r="AV1438" s="16" t="s">
        <v>165</v>
      </c>
      <c r="AW1438" s="16" t="s">
        <v>32</v>
      </c>
      <c r="AX1438" s="16" t="s">
        <v>8</v>
      </c>
      <c r="AY1438" s="246" t="s">
        <v>158</v>
      </c>
    </row>
    <row r="1439" spans="1:65" s="2" customFormat="1" ht="33" customHeight="1">
      <c r="A1439" s="35"/>
      <c r="B1439" s="36"/>
      <c r="C1439" s="187" t="s">
        <v>2917</v>
      </c>
      <c r="D1439" s="187" t="s">
        <v>160</v>
      </c>
      <c r="E1439" s="188" t="s">
        <v>4884</v>
      </c>
      <c r="F1439" s="189" t="s">
        <v>4885</v>
      </c>
      <c r="G1439" s="190" t="s">
        <v>442</v>
      </c>
      <c r="H1439" s="191">
        <v>5</v>
      </c>
      <c r="I1439" s="192"/>
      <c r="J1439" s="191">
        <f>ROUND(I1439*H1439,0)</f>
        <v>0</v>
      </c>
      <c r="K1439" s="189" t="s">
        <v>1</v>
      </c>
      <c r="L1439" s="40"/>
      <c r="M1439" s="193" t="s">
        <v>1</v>
      </c>
      <c r="N1439" s="194" t="s">
        <v>41</v>
      </c>
      <c r="O1439" s="72"/>
      <c r="P1439" s="195">
        <f>O1439*H1439</f>
        <v>0</v>
      </c>
      <c r="Q1439" s="195">
        <v>0</v>
      </c>
      <c r="R1439" s="195">
        <f>Q1439*H1439</f>
        <v>0</v>
      </c>
      <c r="S1439" s="195">
        <v>0</v>
      </c>
      <c r="T1439" s="196">
        <f>S1439*H1439</f>
        <v>0</v>
      </c>
      <c r="U1439" s="35"/>
      <c r="V1439" s="35"/>
      <c r="W1439" s="35"/>
      <c r="X1439" s="35"/>
      <c r="Y1439" s="35"/>
      <c r="Z1439" s="35"/>
      <c r="AA1439" s="35"/>
      <c r="AB1439" s="35"/>
      <c r="AC1439" s="35"/>
      <c r="AD1439" s="35"/>
      <c r="AE1439" s="35"/>
      <c r="AR1439" s="197" t="s">
        <v>283</v>
      </c>
      <c r="AT1439" s="197" t="s">
        <v>160</v>
      </c>
      <c r="AU1439" s="197" t="s">
        <v>85</v>
      </c>
      <c r="AY1439" s="18" t="s">
        <v>158</v>
      </c>
      <c r="BE1439" s="198">
        <f>IF(N1439="základní",J1439,0)</f>
        <v>0</v>
      </c>
      <c r="BF1439" s="198">
        <f>IF(N1439="snížená",J1439,0)</f>
        <v>0</v>
      </c>
      <c r="BG1439" s="198">
        <f>IF(N1439="zákl. přenesená",J1439,0)</f>
        <v>0</v>
      </c>
      <c r="BH1439" s="198">
        <f>IF(N1439="sníž. přenesená",J1439,0)</f>
        <v>0</v>
      </c>
      <c r="BI1439" s="198">
        <f>IF(N1439="nulová",J1439,0)</f>
        <v>0</v>
      </c>
      <c r="BJ1439" s="18" t="s">
        <v>8</v>
      </c>
      <c r="BK1439" s="198">
        <f>ROUND(I1439*H1439,0)</f>
        <v>0</v>
      </c>
      <c r="BL1439" s="18" t="s">
        <v>283</v>
      </c>
      <c r="BM1439" s="197" t="s">
        <v>7812</v>
      </c>
    </row>
    <row r="1440" spans="1:65" s="13" customFormat="1" ht="11.25">
      <c r="B1440" s="204"/>
      <c r="C1440" s="205"/>
      <c r="D1440" s="199" t="s">
        <v>169</v>
      </c>
      <c r="E1440" s="206" t="s">
        <v>1</v>
      </c>
      <c r="F1440" s="207" t="s">
        <v>7813</v>
      </c>
      <c r="G1440" s="205"/>
      <c r="H1440" s="208">
        <v>1</v>
      </c>
      <c r="I1440" s="209"/>
      <c r="J1440" s="205"/>
      <c r="K1440" s="205"/>
      <c r="L1440" s="210"/>
      <c r="M1440" s="211"/>
      <c r="N1440" s="212"/>
      <c r="O1440" s="212"/>
      <c r="P1440" s="212"/>
      <c r="Q1440" s="212"/>
      <c r="R1440" s="212"/>
      <c r="S1440" s="212"/>
      <c r="T1440" s="213"/>
      <c r="AT1440" s="214" t="s">
        <v>169</v>
      </c>
      <c r="AU1440" s="214" t="s">
        <v>85</v>
      </c>
      <c r="AV1440" s="13" t="s">
        <v>85</v>
      </c>
      <c r="AW1440" s="13" t="s">
        <v>32</v>
      </c>
      <c r="AX1440" s="13" t="s">
        <v>76</v>
      </c>
      <c r="AY1440" s="214" t="s">
        <v>158</v>
      </c>
    </row>
    <row r="1441" spans="1:65" s="13" customFormat="1" ht="11.25">
      <c r="B1441" s="204"/>
      <c r="C1441" s="205"/>
      <c r="D1441" s="199" t="s">
        <v>169</v>
      </c>
      <c r="E1441" s="206" t="s">
        <v>1</v>
      </c>
      <c r="F1441" s="207" t="s">
        <v>7814</v>
      </c>
      <c r="G1441" s="205"/>
      <c r="H1441" s="208">
        <v>4</v>
      </c>
      <c r="I1441" s="209"/>
      <c r="J1441" s="205"/>
      <c r="K1441" s="205"/>
      <c r="L1441" s="210"/>
      <c r="M1441" s="211"/>
      <c r="N1441" s="212"/>
      <c r="O1441" s="212"/>
      <c r="P1441" s="212"/>
      <c r="Q1441" s="212"/>
      <c r="R1441" s="212"/>
      <c r="S1441" s="212"/>
      <c r="T1441" s="213"/>
      <c r="AT1441" s="214" t="s">
        <v>169</v>
      </c>
      <c r="AU1441" s="214" t="s">
        <v>85</v>
      </c>
      <c r="AV1441" s="13" t="s">
        <v>85</v>
      </c>
      <c r="AW1441" s="13" t="s">
        <v>32</v>
      </c>
      <c r="AX1441" s="13" t="s">
        <v>76</v>
      </c>
      <c r="AY1441" s="214" t="s">
        <v>158</v>
      </c>
    </row>
    <row r="1442" spans="1:65" s="16" customFormat="1" ht="11.25">
      <c r="B1442" s="236"/>
      <c r="C1442" s="237"/>
      <c r="D1442" s="199" t="s">
        <v>169</v>
      </c>
      <c r="E1442" s="238" t="s">
        <v>1</v>
      </c>
      <c r="F1442" s="239" t="s">
        <v>189</v>
      </c>
      <c r="G1442" s="237"/>
      <c r="H1442" s="240">
        <v>5</v>
      </c>
      <c r="I1442" s="241"/>
      <c r="J1442" s="237"/>
      <c r="K1442" s="237"/>
      <c r="L1442" s="242"/>
      <c r="M1442" s="243"/>
      <c r="N1442" s="244"/>
      <c r="O1442" s="244"/>
      <c r="P1442" s="244"/>
      <c r="Q1442" s="244"/>
      <c r="R1442" s="244"/>
      <c r="S1442" s="244"/>
      <c r="T1442" s="245"/>
      <c r="AT1442" s="246" t="s">
        <v>169</v>
      </c>
      <c r="AU1442" s="246" t="s">
        <v>85</v>
      </c>
      <c r="AV1442" s="16" t="s">
        <v>165</v>
      </c>
      <c r="AW1442" s="16" t="s">
        <v>32</v>
      </c>
      <c r="AX1442" s="16" t="s">
        <v>8</v>
      </c>
      <c r="AY1442" s="246" t="s">
        <v>158</v>
      </c>
    </row>
    <row r="1443" spans="1:65" s="2" customFormat="1" ht="24">
      <c r="A1443" s="35"/>
      <c r="B1443" s="36"/>
      <c r="C1443" s="187" t="s">
        <v>2919</v>
      </c>
      <c r="D1443" s="187" t="s">
        <v>160</v>
      </c>
      <c r="E1443" s="188" t="s">
        <v>4889</v>
      </c>
      <c r="F1443" s="189" t="s">
        <v>4890</v>
      </c>
      <c r="G1443" s="190" t="s">
        <v>442</v>
      </c>
      <c r="H1443" s="191">
        <v>5</v>
      </c>
      <c r="I1443" s="192"/>
      <c r="J1443" s="191">
        <f>ROUND(I1443*H1443,0)</f>
        <v>0</v>
      </c>
      <c r="K1443" s="189" t="s">
        <v>1</v>
      </c>
      <c r="L1443" s="40"/>
      <c r="M1443" s="193" t="s">
        <v>1</v>
      </c>
      <c r="N1443" s="194" t="s">
        <v>41</v>
      </c>
      <c r="O1443" s="72"/>
      <c r="P1443" s="195">
        <f>O1443*H1443</f>
        <v>0</v>
      </c>
      <c r="Q1443" s="195">
        <v>0</v>
      </c>
      <c r="R1443" s="195">
        <f>Q1443*H1443</f>
        <v>0</v>
      </c>
      <c r="S1443" s="195">
        <v>0</v>
      </c>
      <c r="T1443" s="196">
        <f>S1443*H1443</f>
        <v>0</v>
      </c>
      <c r="U1443" s="35"/>
      <c r="V1443" s="35"/>
      <c r="W1443" s="35"/>
      <c r="X1443" s="35"/>
      <c r="Y1443" s="35"/>
      <c r="Z1443" s="35"/>
      <c r="AA1443" s="35"/>
      <c r="AB1443" s="35"/>
      <c r="AC1443" s="35"/>
      <c r="AD1443" s="35"/>
      <c r="AE1443" s="35"/>
      <c r="AR1443" s="197" t="s">
        <v>283</v>
      </c>
      <c r="AT1443" s="197" t="s">
        <v>160</v>
      </c>
      <c r="AU1443" s="197" t="s">
        <v>85</v>
      </c>
      <c r="AY1443" s="18" t="s">
        <v>158</v>
      </c>
      <c r="BE1443" s="198">
        <f>IF(N1443="základní",J1443,0)</f>
        <v>0</v>
      </c>
      <c r="BF1443" s="198">
        <f>IF(N1443="snížená",J1443,0)</f>
        <v>0</v>
      </c>
      <c r="BG1443" s="198">
        <f>IF(N1443="zákl. přenesená",J1443,0)</f>
        <v>0</v>
      </c>
      <c r="BH1443" s="198">
        <f>IF(N1443="sníž. přenesená",J1443,0)</f>
        <v>0</v>
      </c>
      <c r="BI1443" s="198">
        <f>IF(N1443="nulová",J1443,0)</f>
        <v>0</v>
      </c>
      <c r="BJ1443" s="18" t="s">
        <v>8</v>
      </c>
      <c r="BK1443" s="198">
        <f>ROUND(I1443*H1443,0)</f>
        <v>0</v>
      </c>
      <c r="BL1443" s="18" t="s">
        <v>283</v>
      </c>
      <c r="BM1443" s="197" t="s">
        <v>7815</v>
      </c>
    </row>
    <row r="1444" spans="1:65" s="13" customFormat="1" ht="11.25">
      <c r="B1444" s="204"/>
      <c r="C1444" s="205"/>
      <c r="D1444" s="199" t="s">
        <v>169</v>
      </c>
      <c r="E1444" s="206" t="s">
        <v>1</v>
      </c>
      <c r="F1444" s="207" t="s">
        <v>7813</v>
      </c>
      <c r="G1444" s="205"/>
      <c r="H1444" s="208">
        <v>1</v>
      </c>
      <c r="I1444" s="209"/>
      <c r="J1444" s="205"/>
      <c r="K1444" s="205"/>
      <c r="L1444" s="210"/>
      <c r="M1444" s="211"/>
      <c r="N1444" s="212"/>
      <c r="O1444" s="212"/>
      <c r="P1444" s="212"/>
      <c r="Q1444" s="212"/>
      <c r="R1444" s="212"/>
      <c r="S1444" s="212"/>
      <c r="T1444" s="213"/>
      <c r="AT1444" s="214" t="s">
        <v>169</v>
      </c>
      <c r="AU1444" s="214" t="s">
        <v>85</v>
      </c>
      <c r="AV1444" s="13" t="s">
        <v>85</v>
      </c>
      <c r="AW1444" s="13" t="s">
        <v>32</v>
      </c>
      <c r="AX1444" s="13" t="s">
        <v>76</v>
      </c>
      <c r="AY1444" s="214" t="s">
        <v>158</v>
      </c>
    </row>
    <row r="1445" spans="1:65" s="13" customFormat="1" ht="11.25">
      <c r="B1445" s="204"/>
      <c r="C1445" s="205"/>
      <c r="D1445" s="199" t="s">
        <v>169</v>
      </c>
      <c r="E1445" s="206" t="s">
        <v>1</v>
      </c>
      <c r="F1445" s="207" t="s">
        <v>7814</v>
      </c>
      <c r="G1445" s="205"/>
      <c r="H1445" s="208">
        <v>4</v>
      </c>
      <c r="I1445" s="209"/>
      <c r="J1445" s="205"/>
      <c r="K1445" s="205"/>
      <c r="L1445" s="210"/>
      <c r="M1445" s="211"/>
      <c r="N1445" s="212"/>
      <c r="O1445" s="212"/>
      <c r="P1445" s="212"/>
      <c r="Q1445" s="212"/>
      <c r="R1445" s="212"/>
      <c r="S1445" s="212"/>
      <c r="T1445" s="213"/>
      <c r="AT1445" s="214" t="s">
        <v>169</v>
      </c>
      <c r="AU1445" s="214" t="s">
        <v>85</v>
      </c>
      <c r="AV1445" s="13" t="s">
        <v>85</v>
      </c>
      <c r="AW1445" s="13" t="s">
        <v>32</v>
      </c>
      <c r="AX1445" s="13" t="s">
        <v>76</v>
      </c>
      <c r="AY1445" s="214" t="s">
        <v>158</v>
      </c>
    </row>
    <row r="1446" spans="1:65" s="16" customFormat="1" ht="11.25">
      <c r="B1446" s="236"/>
      <c r="C1446" s="237"/>
      <c r="D1446" s="199" t="s">
        <v>169</v>
      </c>
      <c r="E1446" s="238" t="s">
        <v>1</v>
      </c>
      <c r="F1446" s="239" t="s">
        <v>189</v>
      </c>
      <c r="G1446" s="237"/>
      <c r="H1446" s="240">
        <v>5</v>
      </c>
      <c r="I1446" s="241"/>
      <c r="J1446" s="237"/>
      <c r="K1446" s="237"/>
      <c r="L1446" s="242"/>
      <c r="M1446" s="243"/>
      <c r="N1446" s="244"/>
      <c r="O1446" s="244"/>
      <c r="P1446" s="244"/>
      <c r="Q1446" s="244"/>
      <c r="R1446" s="244"/>
      <c r="S1446" s="244"/>
      <c r="T1446" s="245"/>
      <c r="AT1446" s="246" t="s">
        <v>169</v>
      </c>
      <c r="AU1446" s="246" t="s">
        <v>85</v>
      </c>
      <c r="AV1446" s="16" t="s">
        <v>165</v>
      </c>
      <c r="AW1446" s="16" t="s">
        <v>32</v>
      </c>
      <c r="AX1446" s="16" t="s">
        <v>8</v>
      </c>
      <c r="AY1446" s="246" t="s">
        <v>158</v>
      </c>
    </row>
    <row r="1447" spans="1:65" s="2" customFormat="1" ht="36">
      <c r="A1447" s="35"/>
      <c r="B1447" s="36"/>
      <c r="C1447" s="187" t="s">
        <v>2921</v>
      </c>
      <c r="D1447" s="187" t="s">
        <v>160</v>
      </c>
      <c r="E1447" s="188" t="s">
        <v>4893</v>
      </c>
      <c r="F1447" s="189" t="s">
        <v>4894</v>
      </c>
      <c r="G1447" s="190" t="s">
        <v>442</v>
      </c>
      <c r="H1447" s="191">
        <v>9</v>
      </c>
      <c r="I1447" s="192"/>
      <c r="J1447" s="191">
        <f>ROUND(I1447*H1447,0)</f>
        <v>0</v>
      </c>
      <c r="K1447" s="189" t="s">
        <v>164</v>
      </c>
      <c r="L1447" s="40"/>
      <c r="M1447" s="193" t="s">
        <v>1</v>
      </c>
      <c r="N1447" s="194" t="s">
        <v>41</v>
      </c>
      <c r="O1447" s="72"/>
      <c r="P1447" s="195">
        <f>O1447*H1447</f>
        <v>0</v>
      </c>
      <c r="Q1447" s="195">
        <v>4.6999999999999999E-4</v>
      </c>
      <c r="R1447" s="195">
        <f>Q1447*H1447</f>
        <v>4.2300000000000003E-3</v>
      </c>
      <c r="S1447" s="195">
        <v>0</v>
      </c>
      <c r="T1447" s="196">
        <f>S1447*H1447</f>
        <v>0</v>
      </c>
      <c r="U1447" s="35"/>
      <c r="V1447" s="35"/>
      <c r="W1447" s="35"/>
      <c r="X1447" s="35"/>
      <c r="Y1447" s="35"/>
      <c r="Z1447" s="35"/>
      <c r="AA1447" s="35"/>
      <c r="AB1447" s="35"/>
      <c r="AC1447" s="35"/>
      <c r="AD1447" s="35"/>
      <c r="AE1447" s="35"/>
      <c r="AR1447" s="197" t="s">
        <v>283</v>
      </c>
      <c r="AT1447" s="197" t="s">
        <v>160</v>
      </c>
      <c r="AU1447" s="197" t="s">
        <v>85</v>
      </c>
      <c r="AY1447" s="18" t="s">
        <v>158</v>
      </c>
      <c r="BE1447" s="198">
        <f>IF(N1447="základní",J1447,0)</f>
        <v>0</v>
      </c>
      <c r="BF1447" s="198">
        <f>IF(N1447="snížená",J1447,0)</f>
        <v>0</v>
      </c>
      <c r="BG1447" s="198">
        <f>IF(N1447="zákl. přenesená",J1447,0)</f>
        <v>0</v>
      </c>
      <c r="BH1447" s="198">
        <f>IF(N1447="sníž. přenesená",J1447,0)</f>
        <v>0</v>
      </c>
      <c r="BI1447" s="198">
        <f>IF(N1447="nulová",J1447,0)</f>
        <v>0</v>
      </c>
      <c r="BJ1447" s="18" t="s">
        <v>8</v>
      </c>
      <c r="BK1447" s="198">
        <f>ROUND(I1447*H1447,0)</f>
        <v>0</v>
      </c>
      <c r="BL1447" s="18" t="s">
        <v>283</v>
      </c>
      <c r="BM1447" s="197" t="s">
        <v>7816</v>
      </c>
    </row>
    <row r="1448" spans="1:65" s="2" customFormat="1" ht="45">
      <c r="A1448" s="35"/>
      <c r="B1448" s="36"/>
      <c r="C1448" s="37"/>
      <c r="D1448" s="199" t="s">
        <v>167</v>
      </c>
      <c r="E1448" s="37"/>
      <c r="F1448" s="200" t="s">
        <v>4896</v>
      </c>
      <c r="G1448" s="37"/>
      <c r="H1448" s="37"/>
      <c r="I1448" s="201"/>
      <c r="J1448" s="37"/>
      <c r="K1448" s="37"/>
      <c r="L1448" s="40"/>
      <c r="M1448" s="202"/>
      <c r="N1448" s="203"/>
      <c r="O1448" s="72"/>
      <c r="P1448" s="72"/>
      <c r="Q1448" s="72"/>
      <c r="R1448" s="72"/>
      <c r="S1448" s="72"/>
      <c r="T1448" s="73"/>
      <c r="U1448" s="35"/>
      <c r="V1448" s="35"/>
      <c r="W1448" s="35"/>
      <c r="X1448" s="35"/>
      <c r="Y1448" s="35"/>
      <c r="Z1448" s="35"/>
      <c r="AA1448" s="35"/>
      <c r="AB1448" s="35"/>
      <c r="AC1448" s="35"/>
      <c r="AD1448" s="35"/>
      <c r="AE1448" s="35"/>
      <c r="AT1448" s="18" t="s">
        <v>167</v>
      </c>
      <c r="AU1448" s="18" t="s">
        <v>85</v>
      </c>
    </row>
    <row r="1449" spans="1:65" s="13" customFormat="1" ht="11.25">
      <c r="B1449" s="204"/>
      <c r="C1449" s="205"/>
      <c r="D1449" s="199" t="s">
        <v>169</v>
      </c>
      <c r="E1449" s="206" t="s">
        <v>1</v>
      </c>
      <c r="F1449" s="207" t="s">
        <v>7773</v>
      </c>
      <c r="G1449" s="205"/>
      <c r="H1449" s="208">
        <v>1</v>
      </c>
      <c r="I1449" s="209"/>
      <c r="J1449" s="205"/>
      <c r="K1449" s="205"/>
      <c r="L1449" s="210"/>
      <c r="M1449" s="211"/>
      <c r="N1449" s="212"/>
      <c r="O1449" s="212"/>
      <c r="P1449" s="212"/>
      <c r="Q1449" s="212"/>
      <c r="R1449" s="212"/>
      <c r="S1449" s="212"/>
      <c r="T1449" s="213"/>
      <c r="AT1449" s="214" t="s">
        <v>169</v>
      </c>
      <c r="AU1449" s="214" t="s">
        <v>85</v>
      </c>
      <c r="AV1449" s="13" t="s">
        <v>85</v>
      </c>
      <c r="AW1449" s="13" t="s">
        <v>32</v>
      </c>
      <c r="AX1449" s="13" t="s">
        <v>76</v>
      </c>
      <c r="AY1449" s="214" t="s">
        <v>158</v>
      </c>
    </row>
    <row r="1450" spans="1:65" s="15" customFormat="1" ht="11.25">
      <c r="B1450" s="225"/>
      <c r="C1450" s="226"/>
      <c r="D1450" s="199" t="s">
        <v>169</v>
      </c>
      <c r="E1450" s="227" t="s">
        <v>1</v>
      </c>
      <c r="F1450" s="228" t="s">
        <v>186</v>
      </c>
      <c r="G1450" s="226"/>
      <c r="H1450" s="229">
        <v>1</v>
      </c>
      <c r="I1450" s="230"/>
      <c r="J1450" s="226"/>
      <c r="K1450" s="226"/>
      <c r="L1450" s="231"/>
      <c r="M1450" s="232"/>
      <c r="N1450" s="233"/>
      <c r="O1450" s="233"/>
      <c r="P1450" s="233"/>
      <c r="Q1450" s="233"/>
      <c r="R1450" s="233"/>
      <c r="S1450" s="233"/>
      <c r="T1450" s="234"/>
      <c r="AT1450" s="235" t="s">
        <v>169</v>
      </c>
      <c r="AU1450" s="235" t="s">
        <v>85</v>
      </c>
      <c r="AV1450" s="15" t="s">
        <v>177</v>
      </c>
      <c r="AW1450" s="15" t="s">
        <v>32</v>
      </c>
      <c r="AX1450" s="15" t="s">
        <v>76</v>
      </c>
      <c r="AY1450" s="235" t="s">
        <v>158</v>
      </c>
    </row>
    <row r="1451" spans="1:65" s="13" customFormat="1" ht="11.25">
      <c r="B1451" s="204"/>
      <c r="C1451" s="205"/>
      <c r="D1451" s="199" t="s">
        <v>169</v>
      </c>
      <c r="E1451" s="206" t="s">
        <v>1</v>
      </c>
      <c r="F1451" s="207" t="s">
        <v>7775</v>
      </c>
      <c r="G1451" s="205"/>
      <c r="H1451" s="208">
        <v>1</v>
      </c>
      <c r="I1451" s="209"/>
      <c r="J1451" s="205"/>
      <c r="K1451" s="205"/>
      <c r="L1451" s="210"/>
      <c r="M1451" s="211"/>
      <c r="N1451" s="212"/>
      <c r="O1451" s="212"/>
      <c r="P1451" s="212"/>
      <c r="Q1451" s="212"/>
      <c r="R1451" s="212"/>
      <c r="S1451" s="212"/>
      <c r="T1451" s="213"/>
      <c r="AT1451" s="214" t="s">
        <v>169</v>
      </c>
      <c r="AU1451" s="214" t="s">
        <v>85</v>
      </c>
      <c r="AV1451" s="13" t="s">
        <v>85</v>
      </c>
      <c r="AW1451" s="13" t="s">
        <v>32</v>
      </c>
      <c r="AX1451" s="13" t="s">
        <v>76</v>
      </c>
      <c r="AY1451" s="214" t="s">
        <v>158</v>
      </c>
    </row>
    <row r="1452" spans="1:65" s="13" customFormat="1" ht="11.25">
      <c r="B1452" s="204"/>
      <c r="C1452" s="205"/>
      <c r="D1452" s="199" t="s">
        <v>169</v>
      </c>
      <c r="E1452" s="206" t="s">
        <v>1</v>
      </c>
      <c r="F1452" s="207" t="s">
        <v>7776</v>
      </c>
      <c r="G1452" s="205"/>
      <c r="H1452" s="208">
        <v>1</v>
      </c>
      <c r="I1452" s="209"/>
      <c r="J1452" s="205"/>
      <c r="K1452" s="205"/>
      <c r="L1452" s="210"/>
      <c r="M1452" s="211"/>
      <c r="N1452" s="212"/>
      <c r="O1452" s="212"/>
      <c r="P1452" s="212"/>
      <c r="Q1452" s="212"/>
      <c r="R1452" s="212"/>
      <c r="S1452" s="212"/>
      <c r="T1452" s="213"/>
      <c r="AT1452" s="214" t="s">
        <v>169</v>
      </c>
      <c r="AU1452" s="214" t="s">
        <v>85</v>
      </c>
      <c r="AV1452" s="13" t="s">
        <v>85</v>
      </c>
      <c r="AW1452" s="13" t="s">
        <v>32</v>
      </c>
      <c r="AX1452" s="13" t="s">
        <v>76</v>
      </c>
      <c r="AY1452" s="214" t="s">
        <v>158</v>
      </c>
    </row>
    <row r="1453" spans="1:65" s="13" customFormat="1" ht="11.25">
      <c r="B1453" s="204"/>
      <c r="C1453" s="205"/>
      <c r="D1453" s="199" t="s">
        <v>169</v>
      </c>
      <c r="E1453" s="206" t="s">
        <v>1</v>
      </c>
      <c r="F1453" s="207" t="s">
        <v>7777</v>
      </c>
      <c r="G1453" s="205"/>
      <c r="H1453" s="208">
        <v>1</v>
      </c>
      <c r="I1453" s="209"/>
      <c r="J1453" s="205"/>
      <c r="K1453" s="205"/>
      <c r="L1453" s="210"/>
      <c r="M1453" s="211"/>
      <c r="N1453" s="212"/>
      <c r="O1453" s="212"/>
      <c r="P1453" s="212"/>
      <c r="Q1453" s="212"/>
      <c r="R1453" s="212"/>
      <c r="S1453" s="212"/>
      <c r="T1453" s="213"/>
      <c r="AT1453" s="214" t="s">
        <v>169</v>
      </c>
      <c r="AU1453" s="214" t="s">
        <v>85</v>
      </c>
      <c r="AV1453" s="13" t="s">
        <v>85</v>
      </c>
      <c r="AW1453" s="13" t="s">
        <v>32</v>
      </c>
      <c r="AX1453" s="13" t="s">
        <v>76</v>
      </c>
      <c r="AY1453" s="214" t="s">
        <v>158</v>
      </c>
    </row>
    <row r="1454" spans="1:65" s="13" customFormat="1" ht="11.25">
      <c r="B1454" s="204"/>
      <c r="C1454" s="205"/>
      <c r="D1454" s="199" t="s">
        <v>169</v>
      </c>
      <c r="E1454" s="206" t="s">
        <v>1</v>
      </c>
      <c r="F1454" s="207" t="s">
        <v>7779</v>
      </c>
      <c r="G1454" s="205"/>
      <c r="H1454" s="208">
        <v>1</v>
      </c>
      <c r="I1454" s="209"/>
      <c r="J1454" s="205"/>
      <c r="K1454" s="205"/>
      <c r="L1454" s="210"/>
      <c r="M1454" s="211"/>
      <c r="N1454" s="212"/>
      <c r="O1454" s="212"/>
      <c r="P1454" s="212"/>
      <c r="Q1454" s="212"/>
      <c r="R1454" s="212"/>
      <c r="S1454" s="212"/>
      <c r="T1454" s="213"/>
      <c r="AT1454" s="214" t="s">
        <v>169</v>
      </c>
      <c r="AU1454" s="214" t="s">
        <v>85</v>
      </c>
      <c r="AV1454" s="13" t="s">
        <v>85</v>
      </c>
      <c r="AW1454" s="13" t="s">
        <v>32</v>
      </c>
      <c r="AX1454" s="13" t="s">
        <v>76</v>
      </c>
      <c r="AY1454" s="214" t="s">
        <v>158</v>
      </c>
    </row>
    <row r="1455" spans="1:65" s="13" customFormat="1" ht="11.25">
      <c r="B1455" s="204"/>
      <c r="C1455" s="205"/>
      <c r="D1455" s="199" t="s">
        <v>169</v>
      </c>
      <c r="E1455" s="206" t="s">
        <v>1</v>
      </c>
      <c r="F1455" s="207" t="s">
        <v>7780</v>
      </c>
      <c r="G1455" s="205"/>
      <c r="H1455" s="208">
        <v>2</v>
      </c>
      <c r="I1455" s="209"/>
      <c r="J1455" s="205"/>
      <c r="K1455" s="205"/>
      <c r="L1455" s="210"/>
      <c r="M1455" s="211"/>
      <c r="N1455" s="212"/>
      <c r="O1455" s="212"/>
      <c r="P1455" s="212"/>
      <c r="Q1455" s="212"/>
      <c r="R1455" s="212"/>
      <c r="S1455" s="212"/>
      <c r="T1455" s="213"/>
      <c r="AT1455" s="214" t="s">
        <v>169</v>
      </c>
      <c r="AU1455" s="214" t="s">
        <v>85</v>
      </c>
      <c r="AV1455" s="13" t="s">
        <v>85</v>
      </c>
      <c r="AW1455" s="13" t="s">
        <v>32</v>
      </c>
      <c r="AX1455" s="13" t="s">
        <v>76</v>
      </c>
      <c r="AY1455" s="214" t="s">
        <v>158</v>
      </c>
    </row>
    <row r="1456" spans="1:65" s="13" customFormat="1" ht="11.25">
      <c r="B1456" s="204"/>
      <c r="C1456" s="205"/>
      <c r="D1456" s="199" t="s">
        <v>169</v>
      </c>
      <c r="E1456" s="206" t="s">
        <v>1</v>
      </c>
      <c r="F1456" s="207" t="s">
        <v>7781</v>
      </c>
      <c r="G1456" s="205"/>
      <c r="H1456" s="208">
        <v>1</v>
      </c>
      <c r="I1456" s="209"/>
      <c r="J1456" s="205"/>
      <c r="K1456" s="205"/>
      <c r="L1456" s="210"/>
      <c r="M1456" s="211"/>
      <c r="N1456" s="212"/>
      <c r="O1456" s="212"/>
      <c r="P1456" s="212"/>
      <c r="Q1456" s="212"/>
      <c r="R1456" s="212"/>
      <c r="S1456" s="212"/>
      <c r="T1456" s="213"/>
      <c r="AT1456" s="214" t="s">
        <v>169</v>
      </c>
      <c r="AU1456" s="214" t="s">
        <v>85</v>
      </c>
      <c r="AV1456" s="13" t="s">
        <v>85</v>
      </c>
      <c r="AW1456" s="13" t="s">
        <v>32</v>
      </c>
      <c r="AX1456" s="13" t="s">
        <v>76</v>
      </c>
      <c r="AY1456" s="214" t="s">
        <v>158</v>
      </c>
    </row>
    <row r="1457" spans="1:65" s="15" customFormat="1" ht="11.25">
      <c r="B1457" s="225"/>
      <c r="C1457" s="226"/>
      <c r="D1457" s="199" t="s">
        <v>169</v>
      </c>
      <c r="E1457" s="227" t="s">
        <v>1</v>
      </c>
      <c r="F1457" s="228" t="s">
        <v>4845</v>
      </c>
      <c r="G1457" s="226"/>
      <c r="H1457" s="229">
        <v>7</v>
      </c>
      <c r="I1457" s="230"/>
      <c r="J1457" s="226"/>
      <c r="K1457" s="226"/>
      <c r="L1457" s="231"/>
      <c r="M1457" s="232"/>
      <c r="N1457" s="233"/>
      <c r="O1457" s="233"/>
      <c r="P1457" s="233"/>
      <c r="Q1457" s="233"/>
      <c r="R1457" s="233"/>
      <c r="S1457" s="233"/>
      <c r="T1457" s="234"/>
      <c r="AT1457" s="235" t="s">
        <v>169</v>
      </c>
      <c r="AU1457" s="235" t="s">
        <v>85</v>
      </c>
      <c r="AV1457" s="15" t="s">
        <v>177</v>
      </c>
      <c r="AW1457" s="15" t="s">
        <v>32</v>
      </c>
      <c r="AX1457" s="15" t="s">
        <v>76</v>
      </c>
      <c r="AY1457" s="235" t="s">
        <v>158</v>
      </c>
    </row>
    <row r="1458" spans="1:65" s="13" customFormat="1" ht="11.25">
      <c r="B1458" s="204"/>
      <c r="C1458" s="205"/>
      <c r="D1458" s="199" t="s">
        <v>169</v>
      </c>
      <c r="E1458" s="206" t="s">
        <v>1</v>
      </c>
      <c r="F1458" s="207" t="s">
        <v>7789</v>
      </c>
      <c r="G1458" s="205"/>
      <c r="H1458" s="208">
        <v>1</v>
      </c>
      <c r="I1458" s="209"/>
      <c r="J1458" s="205"/>
      <c r="K1458" s="205"/>
      <c r="L1458" s="210"/>
      <c r="M1458" s="211"/>
      <c r="N1458" s="212"/>
      <c r="O1458" s="212"/>
      <c r="P1458" s="212"/>
      <c r="Q1458" s="212"/>
      <c r="R1458" s="212"/>
      <c r="S1458" s="212"/>
      <c r="T1458" s="213"/>
      <c r="AT1458" s="214" t="s">
        <v>169</v>
      </c>
      <c r="AU1458" s="214" t="s">
        <v>85</v>
      </c>
      <c r="AV1458" s="13" t="s">
        <v>85</v>
      </c>
      <c r="AW1458" s="13" t="s">
        <v>32</v>
      </c>
      <c r="AX1458" s="13" t="s">
        <v>76</v>
      </c>
      <c r="AY1458" s="214" t="s">
        <v>158</v>
      </c>
    </row>
    <row r="1459" spans="1:65" s="15" customFormat="1" ht="11.25">
      <c r="B1459" s="225"/>
      <c r="C1459" s="226"/>
      <c r="D1459" s="199" t="s">
        <v>169</v>
      </c>
      <c r="E1459" s="227" t="s">
        <v>1</v>
      </c>
      <c r="F1459" s="228" t="s">
        <v>7791</v>
      </c>
      <c r="G1459" s="226"/>
      <c r="H1459" s="229">
        <v>1</v>
      </c>
      <c r="I1459" s="230"/>
      <c r="J1459" s="226"/>
      <c r="K1459" s="226"/>
      <c r="L1459" s="231"/>
      <c r="M1459" s="232"/>
      <c r="N1459" s="233"/>
      <c r="O1459" s="233"/>
      <c r="P1459" s="233"/>
      <c r="Q1459" s="233"/>
      <c r="R1459" s="233"/>
      <c r="S1459" s="233"/>
      <c r="T1459" s="234"/>
      <c r="AT1459" s="235" t="s">
        <v>169</v>
      </c>
      <c r="AU1459" s="235" t="s">
        <v>85</v>
      </c>
      <c r="AV1459" s="15" t="s">
        <v>177</v>
      </c>
      <c r="AW1459" s="15" t="s">
        <v>32</v>
      </c>
      <c r="AX1459" s="15" t="s">
        <v>76</v>
      </c>
      <c r="AY1459" s="235" t="s">
        <v>158</v>
      </c>
    </row>
    <row r="1460" spans="1:65" s="16" customFormat="1" ht="11.25">
      <c r="B1460" s="236"/>
      <c r="C1460" s="237"/>
      <c r="D1460" s="199" t="s">
        <v>169</v>
      </c>
      <c r="E1460" s="238" t="s">
        <v>1</v>
      </c>
      <c r="F1460" s="239" t="s">
        <v>189</v>
      </c>
      <c r="G1460" s="237"/>
      <c r="H1460" s="240">
        <v>9</v>
      </c>
      <c r="I1460" s="241"/>
      <c r="J1460" s="237"/>
      <c r="K1460" s="237"/>
      <c r="L1460" s="242"/>
      <c r="M1460" s="243"/>
      <c r="N1460" s="244"/>
      <c r="O1460" s="244"/>
      <c r="P1460" s="244"/>
      <c r="Q1460" s="244"/>
      <c r="R1460" s="244"/>
      <c r="S1460" s="244"/>
      <c r="T1460" s="245"/>
      <c r="AT1460" s="246" t="s">
        <v>169</v>
      </c>
      <c r="AU1460" s="246" t="s">
        <v>85</v>
      </c>
      <c r="AV1460" s="16" t="s">
        <v>165</v>
      </c>
      <c r="AW1460" s="16" t="s">
        <v>32</v>
      </c>
      <c r="AX1460" s="16" t="s">
        <v>8</v>
      </c>
      <c r="AY1460" s="246" t="s">
        <v>158</v>
      </c>
    </row>
    <row r="1461" spans="1:65" s="2" customFormat="1" ht="24">
      <c r="A1461" s="35"/>
      <c r="B1461" s="36"/>
      <c r="C1461" s="247" t="s">
        <v>2923</v>
      </c>
      <c r="D1461" s="247" t="s">
        <v>250</v>
      </c>
      <c r="E1461" s="248" t="s">
        <v>4898</v>
      </c>
      <c r="F1461" s="249" t="s">
        <v>4899</v>
      </c>
      <c r="G1461" s="250" t="s">
        <v>442</v>
      </c>
      <c r="H1461" s="251">
        <v>9</v>
      </c>
      <c r="I1461" s="252"/>
      <c r="J1461" s="251">
        <f>ROUND(I1461*H1461,0)</f>
        <v>0</v>
      </c>
      <c r="K1461" s="249" t="s">
        <v>164</v>
      </c>
      <c r="L1461" s="253"/>
      <c r="M1461" s="254" t="s">
        <v>1</v>
      </c>
      <c r="N1461" s="255" t="s">
        <v>41</v>
      </c>
      <c r="O1461" s="72"/>
      <c r="P1461" s="195">
        <f>O1461*H1461</f>
        <v>0</v>
      </c>
      <c r="Q1461" s="195">
        <v>1.6E-2</v>
      </c>
      <c r="R1461" s="195">
        <f>Q1461*H1461</f>
        <v>0.14400000000000002</v>
      </c>
      <c r="S1461" s="195">
        <v>0</v>
      </c>
      <c r="T1461" s="196">
        <f>S1461*H1461</f>
        <v>0</v>
      </c>
      <c r="U1461" s="35"/>
      <c r="V1461" s="35"/>
      <c r="W1461" s="35"/>
      <c r="X1461" s="35"/>
      <c r="Y1461" s="35"/>
      <c r="Z1461" s="35"/>
      <c r="AA1461" s="35"/>
      <c r="AB1461" s="35"/>
      <c r="AC1461" s="35"/>
      <c r="AD1461" s="35"/>
      <c r="AE1461" s="35"/>
      <c r="AR1461" s="197" t="s">
        <v>373</v>
      </c>
      <c r="AT1461" s="197" t="s">
        <v>250</v>
      </c>
      <c r="AU1461" s="197" t="s">
        <v>85</v>
      </c>
      <c r="AY1461" s="18" t="s">
        <v>158</v>
      </c>
      <c r="BE1461" s="198">
        <f>IF(N1461="základní",J1461,0)</f>
        <v>0</v>
      </c>
      <c r="BF1461" s="198">
        <f>IF(N1461="snížená",J1461,0)</f>
        <v>0</v>
      </c>
      <c r="BG1461" s="198">
        <f>IF(N1461="zákl. přenesená",J1461,0)</f>
        <v>0</v>
      </c>
      <c r="BH1461" s="198">
        <f>IF(N1461="sníž. přenesená",J1461,0)</f>
        <v>0</v>
      </c>
      <c r="BI1461" s="198">
        <f>IF(N1461="nulová",J1461,0)</f>
        <v>0</v>
      </c>
      <c r="BJ1461" s="18" t="s">
        <v>8</v>
      </c>
      <c r="BK1461" s="198">
        <f>ROUND(I1461*H1461,0)</f>
        <v>0</v>
      </c>
      <c r="BL1461" s="18" t="s">
        <v>283</v>
      </c>
      <c r="BM1461" s="197" t="s">
        <v>7817</v>
      </c>
    </row>
    <row r="1462" spans="1:65" s="13" customFormat="1" ht="11.25">
      <c r="B1462" s="204"/>
      <c r="C1462" s="205"/>
      <c r="D1462" s="199" t="s">
        <v>169</v>
      </c>
      <c r="E1462" s="206" t="s">
        <v>1</v>
      </c>
      <c r="F1462" s="207" t="s">
        <v>231</v>
      </c>
      <c r="G1462" s="205"/>
      <c r="H1462" s="208">
        <v>9</v>
      </c>
      <c r="I1462" s="209"/>
      <c r="J1462" s="205"/>
      <c r="K1462" s="205"/>
      <c r="L1462" s="210"/>
      <c r="M1462" s="211"/>
      <c r="N1462" s="212"/>
      <c r="O1462" s="212"/>
      <c r="P1462" s="212"/>
      <c r="Q1462" s="212"/>
      <c r="R1462" s="212"/>
      <c r="S1462" s="212"/>
      <c r="T1462" s="213"/>
      <c r="AT1462" s="214" t="s">
        <v>169</v>
      </c>
      <c r="AU1462" s="214" t="s">
        <v>85</v>
      </c>
      <c r="AV1462" s="13" t="s">
        <v>85</v>
      </c>
      <c r="AW1462" s="13" t="s">
        <v>32</v>
      </c>
      <c r="AX1462" s="13" t="s">
        <v>8</v>
      </c>
      <c r="AY1462" s="214" t="s">
        <v>158</v>
      </c>
    </row>
    <row r="1463" spans="1:65" s="2" customFormat="1" ht="36">
      <c r="A1463" s="35"/>
      <c r="B1463" s="36"/>
      <c r="C1463" s="187" t="s">
        <v>2927</v>
      </c>
      <c r="D1463" s="187" t="s">
        <v>160</v>
      </c>
      <c r="E1463" s="188" t="s">
        <v>4902</v>
      </c>
      <c r="F1463" s="189" t="s">
        <v>4903</v>
      </c>
      <c r="G1463" s="190" t="s">
        <v>442</v>
      </c>
      <c r="H1463" s="191">
        <v>2</v>
      </c>
      <c r="I1463" s="192"/>
      <c r="J1463" s="191">
        <f>ROUND(I1463*H1463,0)</f>
        <v>0</v>
      </c>
      <c r="K1463" s="189" t="s">
        <v>164</v>
      </c>
      <c r="L1463" s="40"/>
      <c r="M1463" s="193" t="s">
        <v>1</v>
      </c>
      <c r="N1463" s="194" t="s">
        <v>41</v>
      </c>
      <c r="O1463" s="72"/>
      <c r="P1463" s="195">
        <f>O1463*H1463</f>
        <v>0</v>
      </c>
      <c r="Q1463" s="195">
        <v>4.8000000000000001E-4</v>
      </c>
      <c r="R1463" s="195">
        <f>Q1463*H1463</f>
        <v>9.6000000000000002E-4</v>
      </c>
      <c r="S1463" s="195">
        <v>0</v>
      </c>
      <c r="T1463" s="196">
        <f>S1463*H1463</f>
        <v>0</v>
      </c>
      <c r="U1463" s="35"/>
      <c r="V1463" s="35"/>
      <c r="W1463" s="35"/>
      <c r="X1463" s="35"/>
      <c r="Y1463" s="35"/>
      <c r="Z1463" s="35"/>
      <c r="AA1463" s="35"/>
      <c r="AB1463" s="35"/>
      <c r="AC1463" s="35"/>
      <c r="AD1463" s="35"/>
      <c r="AE1463" s="35"/>
      <c r="AR1463" s="197" t="s">
        <v>283</v>
      </c>
      <c r="AT1463" s="197" t="s">
        <v>160</v>
      </c>
      <c r="AU1463" s="197" t="s">
        <v>85</v>
      </c>
      <c r="AY1463" s="18" t="s">
        <v>158</v>
      </c>
      <c r="BE1463" s="198">
        <f>IF(N1463="základní",J1463,0)</f>
        <v>0</v>
      </c>
      <c r="BF1463" s="198">
        <f>IF(N1463="snížená",J1463,0)</f>
        <v>0</v>
      </c>
      <c r="BG1463" s="198">
        <f>IF(N1463="zákl. přenesená",J1463,0)</f>
        <v>0</v>
      </c>
      <c r="BH1463" s="198">
        <f>IF(N1463="sníž. přenesená",J1463,0)</f>
        <v>0</v>
      </c>
      <c r="BI1463" s="198">
        <f>IF(N1463="nulová",J1463,0)</f>
        <v>0</v>
      </c>
      <c r="BJ1463" s="18" t="s">
        <v>8</v>
      </c>
      <c r="BK1463" s="198">
        <f>ROUND(I1463*H1463,0)</f>
        <v>0</v>
      </c>
      <c r="BL1463" s="18" t="s">
        <v>283</v>
      </c>
      <c r="BM1463" s="197" t="s">
        <v>7818</v>
      </c>
    </row>
    <row r="1464" spans="1:65" s="2" customFormat="1" ht="45">
      <c r="A1464" s="35"/>
      <c r="B1464" s="36"/>
      <c r="C1464" s="37"/>
      <c r="D1464" s="199" t="s">
        <v>167</v>
      </c>
      <c r="E1464" s="37"/>
      <c r="F1464" s="200" t="s">
        <v>4896</v>
      </c>
      <c r="G1464" s="37"/>
      <c r="H1464" s="37"/>
      <c r="I1464" s="201"/>
      <c r="J1464" s="37"/>
      <c r="K1464" s="37"/>
      <c r="L1464" s="40"/>
      <c r="M1464" s="202"/>
      <c r="N1464" s="203"/>
      <c r="O1464" s="72"/>
      <c r="P1464" s="72"/>
      <c r="Q1464" s="72"/>
      <c r="R1464" s="72"/>
      <c r="S1464" s="72"/>
      <c r="T1464" s="73"/>
      <c r="U1464" s="35"/>
      <c r="V1464" s="35"/>
      <c r="W1464" s="35"/>
      <c r="X1464" s="35"/>
      <c r="Y1464" s="35"/>
      <c r="Z1464" s="35"/>
      <c r="AA1464" s="35"/>
      <c r="AB1464" s="35"/>
      <c r="AC1464" s="35"/>
      <c r="AD1464" s="35"/>
      <c r="AE1464" s="35"/>
      <c r="AT1464" s="18" t="s">
        <v>167</v>
      </c>
      <c r="AU1464" s="18" t="s">
        <v>85</v>
      </c>
    </row>
    <row r="1465" spans="1:65" s="13" customFormat="1" ht="11.25">
      <c r="B1465" s="204"/>
      <c r="C1465" s="205"/>
      <c r="D1465" s="199" t="s">
        <v>169</v>
      </c>
      <c r="E1465" s="206" t="s">
        <v>1</v>
      </c>
      <c r="F1465" s="207" t="s">
        <v>7778</v>
      </c>
      <c r="G1465" s="205"/>
      <c r="H1465" s="208">
        <v>1</v>
      </c>
      <c r="I1465" s="209"/>
      <c r="J1465" s="205"/>
      <c r="K1465" s="205"/>
      <c r="L1465" s="210"/>
      <c r="M1465" s="211"/>
      <c r="N1465" s="212"/>
      <c r="O1465" s="212"/>
      <c r="P1465" s="212"/>
      <c r="Q1465" s="212"/>
      <c r="R1465" s="212"/>
      <c r="S1465" s="212"/>
      <c r="T1465" s="213"/>
      <c r="AT1465" s="214" t="s">
        <v>169</v>
      </c>
      <c r="AU1465" s="214" t="s">
        <v>85</v>
      </c>
      <c r="AV1465" s="13" t="s">
        <v>85</v>
      </c>
      <c r="AW1465" s="13" t="s">
        <v>32</v>
      </c>
      <c r="AX1465" s="13" t="s">
        <v>76</v>
      </c>
      <c r="AY1465" s="214" t="s">
        <v>158</v>
      </c>
    </row>
    <row r="1466" spans="1:65" s="15" customFormat="1" ht="11.25">
      <c r="B1466" s="225"/>
      <c r="C1466" s="226"/>
      <c r="D1466" s="199" t="s">
        <v>169</v>
      </c>
      <c r="E1466" s="227" t="s">
        <v>1</v>
      </c>
      <c r="F1466" s="228" t="s">
        <v>4845</v>
      </c>
      <c r="G1466" s="226"/>
      <c r="H1466" s="229">
        <v>1</v>
      </c>
      <c r="I1466" s="230"/>
      <c r="J1466" s="226"/>
      <c r="K1466" s="226"/>
      <c r="L1466" s="231"/>
      <c r="M1466" s="232"/>
      <c r="N1466" s="233"/>
      <c r="O1466" s="233"/>
      <c r="P1466" s="233"/>
      <c r="Q1466" s="233"/>
      <c r="R1466" s="233"/>
      <c r="S1466" s="233"/>
      <c r="T1466" s="234"/>
      <c r="AT1466" s="235" t="s">
        <v>169</v>
      </c>
      <c r="AU1466" s="235" t="s">
        <v>85</v>
      </c>
      <c r="AV1466" s="15" t="s">
        <v>177</v>
      </c>
      <c r="AW1466" s="15" t="s">
        <v>32</v>
      </c>
      <c r="AX1466" s="15" t="s">
        <v>76</v>
      </c>
      <c r="AY1466" s="235" t="s">
        <v>158</v>
      </c>
    </row>
    <row r="1467" spans="1:65" s="13" customFormat="1" ht="11.25">
      <c r="B1467" s="204"/>
      <c r="C1467" s="205"/>
      <c r="D1467" s="199" t="s">
        <v>169</v>
      </c>
      <c r="E1467" s="206" t="s">
        <v>1</v>
      </c>
      <c r="F1467" s="207" t="s">
        <v>7790</v>
      </c>
      <c r="G1467" s="205"/>
      <c r="H1467" s="208">
        <v>1</v>
      </c>
      <c r="I1467" s="209"/>
      <c r="J1467" s="205"/>
      <c r="K1467" s="205"/>
      <c r="L1467" s="210"/>
      <c r="M1467" s="211"/>
      <c r="N1467" s="212"/>
      <c r="O1467" s="212"/>
      <c r="P1467" s="212"/>
      <c r="Q1467" s="212"/>
      <c r="R1467" s="212"/>
      <c r="S1467" s="212"/>
      <c r="T1467" s="213"/>
      <c r="AT1467" s="214" t="s">
        <v>169</v>
      </c>
      <c r="AU1467" s="214" t="s">
        <v>85</v>
      </c>
      <c r="AV1467" s="13" t="s">
        <v>85</v>
      </c>
      <c r="AW1467" s="13" t="s">
        <v>32</v>
      </c>
      <c r="AX1467" s="13" t="s">
        <v>76</v>
      </c>
      <c r="AY1467" s="214" t="s">
        <v>158</v>
      </c>
    </row>
    <row r="1468" spans="1:65" s="15" customFormat="1" ht="11.25">
      <c r="B1468" s="225"/>
      <c r="C1468" s="226"/>
      <c r="D1468" s="199" t="s">
        <v>169</v>
      </c>
      <c r="E1468" s="227" t="s">
        <v>1</v>
      </c>
      <c r="F1468" s="228" t="s">
        <v>7791</v>
      </c>
      <c r="G1468" s="226"/>
      <c r="H1468" s="229">
        <v>1</v>
      </c>
      <c r="I1468" s="230"/>
      <c r="J1468" s="226"/>
      <c r="K1468" s="226"/>
      <c r="L1468" s="231"/>
      <c r="M1468" s="232"/>
      <c r="N1468" s="233"/>
      <c r="O1468" s="233"/>
      <c r="P1468" s="233"/>
      <c r="Q1468" s="233"/>
      <c r="R1468" s="233"/>
      <c r="S1468" s="233"/>
      <c r="T1468" s="234"/>
      <c r="AT1468" s="235" t="s">
        <v>169</v>
      </c>
      <c r="AU1468" s="235" t="s">
        <v>85</v>
      </c>
      <c r="AV1468" s="15" t="s">
        <v>177</v>
      </c>
      <c r="AW1468" s="15" t="s">
        <v>32</v>
      </c>
      <c r="AX1468" s="15" t="s">
        <v>76</v>
      </c>
      <c r="AY1468" s="235" t="s">
        <v>158</v>
      </c>
    </row>
    <row r="1469" spans="1:65" s="16" customFormat="1" ht="11.25">
      <c r="B1469" s="236"/>
      <c r="C1469" s="237"/>
      <c r="D1469" s="199" t="s">
        <v>169</v>
      </c>
      <c r="E1469" s="238" t="s">
        <v>1</v>
      </c>
      <c r="F1469" s="239" t="s">
        <v>189</v>
      </c>
      <c r="G1469" s="237"/>
      <c r="H1469" s="240">
        <v>2</v>
      </c>
      <c r="I1469" s="241"/>
      <c r="J1469" s="237"/>
      <c r="K1469" s="237"/>
      <c r="L1469" s="242"/>
      <c r="M1469" s="243"/>
      <c r="N1469" s="244"/>
      <c r="O1469" s="244"/>
      <c r="P1469" s="244"/>
      <c r="Q1469" s="244"/>
      <c r="R1469" s="244"/>
      <c r="S1469" s="244"/>
      <c r="T1469" s="245"/>
      <c r="AT1469" s="246" t="s">
        <v>169</v>
      </c>
      <c r="AU1469" s="246" t="s">
        <v>85</v>
      </c>
      <c r="AV1469" s="16" t="s">
        <v>165</v>
      </c>
      <c r="AW1469" s="16" t="s">
        <v>32</v>
      </c>
      <c r="AX1469" s="16" t="s">
        <v>8</v>
      </c>
      <c r="AY1469" s="246" t="s">
        <v>158</v>
      </c>
    </row>
    <row r="1470" spans="1:65" s="2" customFormat="1" ht="24">
      <c r="A1470" s="35"/>
      <c r="B1470" s="36"/>
      <c r="C1470" s="247" t="s">
        <v>2931</v>
      </c>
      <c r="D1470" s="247" t="s">
        <v>250</v>
      </c>
      <c r="E1470" s="248" t="s">
        <v>4906</v>
      </c>
      <c r="F1470" s="249" t="s">
        <v>4907</v>
      </c>
      <c r="G1470" s="250" t="s">
        <v>442</v>
      </c>
      <c r="H1470" s="251">
        <v>2</v>
      </c>
      <c r="I1470" s="252"/>
      <c r="J1470" s="251">
        <f>ROUND(I1470*H1470,0)</f>
        <v>0</v>
      </c>
      <c r="K1470" s="249" t="s">
        <v>164</v>
      </c>
      <c r="L1470" s="253"/>
      <c r="M1470" s="254" t="s">
        <v>1</v>
      </c>
      <c r="N1470" s="255" t="s">
        <v>41</v>
      </c>
      <c r="O1470" s="72"/>
      <c r="P1470" s="195">
        <f>O1470*H1470</f>
        <v>0</v>
      </c>
      <c r="Q1470" s="195">
        <v>2.5999999999999999E-2</v>
      </c>
      <c r="R1470" s="195">
        <f>Q1470*H1470</f>
        <v>5.1999999999999998E-2</v>
      </c>
      <c r="S1470" s="195">
        <v>0</v>
      </c>
      <c r="T1470" s="196">
        <f>S1470*H1470</f>
        <v>0</v>
      </c>
      <c r="U1470" s="35"/>
      <c r="V1470" s="35"/>
      <c r="W1470" s="35"/>
      <c r="X1470" s="35"/>
      <c r="Y1470" s="35"/>
      <c r="Z1470" s="35"/>
      <c r="AA1470" s="35"/>
      <c r="AB1470" s="35"/>
      <c r="AC1470" s="35"/>
      <c r="AD1470" s="35"/>
      <c r="AE1470" s="35"/>
      <c r="AR1470" s="197" t="s">
        <v>373</v>
      </c>
      <c r="AT1470" s="197" t="s">
        <v>250</v>
      </c>
      <c r="AU1470" s="197" t="s">
        <v>85</v>
      </c>
      <c r="AY1470" s="18" t="s">
        <v>158</v>
      </c>
      <c r="BE1470" s="198">
        <f>IF(N1470="základní",J1470,0)</f>
        <v>0</v>
      </c>
      <c r="BF1470" s="198">
        <f>IF(N1470="snížená",J1470,0)</f>
        <v>0</v>
      </c>
      <c r="BG1470" s="198">
        <f>IF(N1470="zákl. přenesená",J1470,0)</f>
        <v>0</v>
      </c>
      <c r="BH1470" s="198">
        <f>IF(N1470="sníž. přenesená",J1470,0)</f>
        <v>0</v>
      </c>
      <c r="BI1470" s="198">
        <f>IF(N1470="nulová",J1470,0)</f>
        <v>0</v>
      </c>
      <c r="BJ1470" s="18" t="s">
        <v>8</v>
      </c>
      <c r="BK1470" s="198">
        <f>ROUND(I1470*H1470,0)</f>
        <v>0</v>
      </c>
      <c r="BL1470" s="18" t="s">
        <v>283</v>
      </c>
      <c r="BM1470" s="197" t="s">
        <v>7819</v>
      </c>
    </row>
    <row r="1471" spans="1:65" s="13" customFormat="1" ht="11.25">
      <c r="B1471" s="204"/>
      <c r="C1471" s="205"/>
      <c r="D1471" s="199" t="s">
        <v>169</v>
      </c>
      <c r="E1471" s="206" t="s">
        <v>1</v>
      </c>
      <c r="F1471" s="207" t="s">
        <v>85</v>
      </c>
      <c r="G1471" s="205"/>
      <c r="H1471" s="208">
        <v>2</v>
      </c>
      <c r="I1471" s="209"/>
      <c r="J1471" s="205"/>
      <c r="K1471" s="205"/>
      <c r="L1471" s="210"/>
      <c r="M1471" s="211"/>
      <c r="N1471" s="212"/>
      <c r="O1471" s="212"/>
      <c r="P1471" s="212"/>
      <c r="Q1471" s="212"/>
      <c r="R1471" s="212"/>
      <c r="S1471" s="212"/>
      <c r="T1471" s="213"/>
      <c r="AT1471" s="214" t="s">
        <v>169</v>
      </c>
      <c r="AU1471" s="214" t="s">
        <v>85</v>
      </c>
      <c r="AV1471" s="13" t="s">
        <v>85</v>
      </c>
      <c r="AW1471" s="13" t="s">
        <v>32</v>
      </c>
      <c r="AX1471" s="13" t="s">
        <v>8</v>
      </c>
      <c r="AY1471" s="214" t="s">
        <v>158</v>
      </c>
    </row>
    <row r="1472" spans="1:65" s="2" customFormat="1" ht="36">
      <c r="A1472" s="35"/>
      <c r="B1472" s="36"/>
      <c r="C1472" s="187" t="s">
        <v>2934</v>
      </c>
      <c r="D1472" s="187" t="s">
        <v>160</v>
      </c>
      <c r="E1472" s="188" t="s">
        <v>4910</v>
      </c>
      <c r="F1472" s="189" t="s">
        <v>4911</v>
      </c>
      <c r="G1472" s="190" t="s">
        <v>442</v>
      </c>
      <c r="H1472" s="191">
        <v>2</v>
      </c>
      <c r="I1472" s="192"/>
      <c r="J1472" s="191">
        <f>ROUND(I1472*H1472,0)</f>
        <v>0</v>
      </c>
      <c r="K1472" s="189" t="s">
        <v>164</v>
      </c>
      <c r="L1472" s="40"/>
      <c r="M1472" s="193" t="s">
        <v>1</v>
      </c>
      <c r="N1472" s="194" t="s">
        <v>41</v>
      </c>
      <c r="O1472" s="72"/>
      <c r="P1472" s="195">
        <f>O1472*H1472</f>
        <v>0</v>
      </c>
      <c r="Q1472" s="195">
        <v>4.0000000000000002E-4</v>
      </c>
      <c r="R1472" s="195">
        <f>Q1472*H1472</f>
        <v>8.0000000000000004E-4</v>
      </c>
      <c r="S1472" s="195">
        <v>0</v>
      </c>
      <c r="T1472" s="196">
        <f>S1472*H1472</f>
        <v>0</v>
      </c>
      <c r="U1472" s="35"/>
      <c r="V1472" s="35"/>
      <c r="W1472" s="35"/>
      <c r="X1472" s="35"/>
      <c r="Y1472" s="35"/>
      <c r="Z1472" s="35"/>
      <c r="AA1472" s="35"/>
      <c r="AB1472" s="35"/>
      <c r="AC1472" s="35"/>
      <c r="AD1472" s="35"/>
      <c r="AE1472" s="35"/>
      <c r="AR1472" s="197" t="s">
        <v>283</v>
      </c>
      <c r="AT1472" s="197" t="s">
        <v>160</v>
      </c>
      <c r="AU1472" s="197" t="s">
        <v>85</v>
      </c>
      <c r="AY1472" s="18" t="s">
        <v>158</v>
      </c>
      <c r="BE1472" s="198">
        <f>IF(N1472="základní",J1472,0)</f>
        <v>0</v>
      </c>
      <c r="BF1472" s="198">
        <f>IF(N1472="snížená",J1472,0)</f>
        <v>0</v>
      </c>
      <c r="BG1472" s="198">
        <f>IF(N1472="zákl. přenesená",J1472,0)</f>
        <v>0</v>
      </c>
      <c r="BH1472" s="198">
        <f>IF(N1472="sníž. přenesená",J1472,0)</f>
        <v>0</v>
      </c>
      <c r="BI1472" s="198">
        <f>IF(N1472="nulová",J1472,0)</f>
        <v>0</v>
      </c>
      <c r="BJ1472" s="18" t="s">
        <v>8</v>
      </c>
      <c r="BK1472" s="198">
        <f>ROUND(I1472*H1472,0)</f>
        <v>0</v>
      </c>
      <c r="BL1472" s="18" t="s">
        <v>283</v>
      </c>
      <c r="BM1472" s="197" t="s">
        <v>7820</v>
      </c>
    </row>
    <row r="1473" spans="1:65" s="2" customFormat="1" ht="45">
      <c r="A1473" s="35"/>
      <c r="B1473" s="36"/>
      <c r="C1473" s="37"/>
      <c r="D1473" s="199" t="s">
        <v>167</v>
      </c>
      <c r="E1473" s="37"/>
      <c r="F1473" s="200" t="s">
        <v>4896</v>
      </c>
      <c r="G1473" s="37"/>
      <c r="H1473" s="37"/>
      <c r="I1473" s="201"/>
      <c r="J1473" s="37"/>
      <c r="K1473" s="37"/>
      <c r="L1473" s="40"/>
      <c r="M1473" s="202"/>
      <c r="N1473" s="203"/>
      <c r="O1473" s="72"/>
      <c r="P1473" s="72"/>
      <c r="Q1473" s="72"/>
      <c r="R1473" s="72"/>
      <c r="S1473" s="72"/>
      <c r="T1473" s="73"/>
      <c r="U1473" s="35"/>
      <c r="V1473" s="35"/>
      <c r="W1473" s="35"/>
      <c r="X1473" s="35"/>
      <c r="Y1473" s="35"/>
      <c r="Z1473" s="35"/>
      <c r="AA1473" s="35"/>
      <c r="AB1473" s="35"/>
      <c r="AC1473" s="35"/>
      <c r="AD1473" s="35"/>
      <c r="AE1473" s="35"/>
      <c r="AT1473" s="18" t="s">
        <v>167</v>
      </c>
      <c r="AU1473" s="18" t="s">
        <v>85</v>
      </c>
    </row>
    <row r="1474" spans="1:65" s="13" customFormat="1" ht="11.25">
      <c r="B1474" s="204"/>
      <c r="C1474" s="205"/>
      <c r="D1474" s="199" t="s">
        <v>169</v>
      </c>
      <c r="E1474" s="206" t="s">
        <v>1</v>
      </c>
      <c r="F1474" s="207" t="s">
        <v>7795</v>
      </c>
      <c r="G1474" s="205"/>
      <c r="H1474" s="208">
        <v>1</v>
      </c>
      <c r="I1474" s="209"/>
      <c r="J1474" s="205"/>
      <c r="K1474" s="205"/>
      <c r="L1474" s="210"/>
      <c r="M1474" s="211"/>
      <c r="N1474" s="212"/>
      <c r="O1474" s="212"/>
      <c r="P1474" s="212"/>
      <c r="Q1474" s="212"/>
      <c r="R1474" s="212"/>
      <c r="S1474" s="212"/>
      <c r="T1474" s="213"/>
      <c r="AT1474" s="214" t="s">
        <v>169</v>
      </c>
      <c r="AU1474" s="214" t="s">
        <v>85</v>
      </c>
      <c r="AV1474" s="13" t="s">
        <v>85</v>
      </c>
      <c r="AW1474" s="13" t="s">
        <v>32</v>
      </c>
      <c r="AX1474" s="13" t="s">
        <v>76</v>
      </c>
      <c r="AY1474" s="214" t="s">
        <v>158</v>
      </c>
    </row>
    <row r="1475" spans="1:65" s="13" customFormat="1" ht="11.25">
      <c r="B1475" s="204"/>
      <c r="C1475" s="205"/>
      <c r="D1475" s="199" t="s">
        <v>169</v>
      </c>
      <c r="E1475" s="206" t="s">
        <v>1</v>
      </c>
      <c r="F1475" s="207" t="s">
        <v>7800</v>
      </c>
      <c r="G1475" s="205"/>
      <c r="H1475" s="208">
        <v>1</v>
      </c>
      <c r="I1475" s="209"/>
      <c r="J1475" s="205"/>
      <c r="K1475" s="205"/>
      <c r="L1475" s="210"/>
      <c r="M1475" s="211"/>
      <c r="N1475" s="212"/>
      <c r="O1475" s="212"/>
      <c r="P1475" s="212"/>
      <c r="Q1475" s="212"/>
      <c r="R1475" s="212"/>
      <c r="S1475" s="212"/>
      <c r="T1475" s="213"/>
      <c r="AT1475" s="214" t="s">
        <v>169</v>
      </c>
      <c r="AU1475" s="214" t="s">
        <v>85</v>
      </c>
      <c r="AV1475" s="13" t="s">
        <v>85</v>
      </c>
      <c r="AW1475" s="13" t="s">
        <v>32</v>
      </c>
      <c r="AX1475" s="13" t="s">
        <v>76</v>
      </c>
      <c r="AY1475" s="214" t="s">
        <v>158</v>
      </c>
    </row>
    <row r="1476" spans="1:65" s="16" customFormat="1" ht="11.25">
      <c r="B1476" s="236"/>
      <c r="C1476" s="237"/>
      <c r="D1476" s="199" t="s">
        <v>169</v>
      </c>
      <c r="E1476" s="238" t="s">
        <v>1</v>
      </c>
      <c r="F1476" s="239" t="s">
        <v>189</v>
      </c>
      <c r="G1476" s="237"/>
      <c r="H1476" s="240">
        <v>2</v>
      </c>
      <c r="I1476" s="241"/>
      <c r="J1476" s="237"/>
      <c r="K1476" s="237"/>
      <c r="L1476" s="242"/>
      <c r="M1476" s="243"/>
      <c r="N1476" s="244"/>
      <c r="O1476" s="244"/>
      <c r="P1476" s="244"/>
      <c r="Q1476" s="244"/>
      <c r="R1476" s="244"/>
      <c r="S1476" s="244"/>
      <c r="T1476" s="245"/>
      <c r="AT1476" s="246" t="s">
        <v>169</v>
      </c>
      <c r="AU1476" s="246" t="s">
        <v>85</v>
      </c>
      <c r="AV1476" s="16" t="s">
        <v>165</v>
      </c>
      <c r="AW1476" s="16" t="s">
        <v>32</v>
      </c>
      <c r="AX1476" s="16" t="s">
        <v>8</v>
      </c>
      <c r="AY1476" s="246" t="s">
        <v>158</v>
      </c>
    </row>
    <row r="1477" spans="1:65" s="2" customFormat="1" ht="24">
      <c r="A1477" s="35"/>
      <c r="B1477" s="36"/>
      <c r="C1477" s="247" t="s">
        <v>2937</v>
      </c>
      <c r="D1477" s="247" t="s">
        <v>250</v>
      </c>
      <c r="E1477" s="248" t="s">
        <v>4916</v>
      </c>
      <c r="F1477" s="249" t="s">
        <v>4917</v>
      </c>
      <c r="G1477" s="250" t="s">
        <v>442</v>
      </c>
      <c r="H1477" s="251">
        <v>2</v>
      </c>
      <c r="I1477" s="252"/>
      <c r="J1477" s="251">
        <f>ROUND(I1477*H1477,0)</f>
        <v>0</v>
      </c>
      <c r="K1477" s="249" t="s">
        <v>164</v>
      </c>
      <c r="L1477" s="253"/>
      <c r="M1477" s="254" t="s">
        <v>1</v>
      </c>
      <c r="N1477" s="255" t="s">
        <v>41</v>
      </c>
      <c r="O1477" s="72"/>
      <c r="P1477" s="195">
        <f>O1477*H1477</f>
        <v>0</v>
      </c>
      <c r="Q1477" s="195">
        <v>1.7000000000000001E-2</v>
      </c>
      <c r="R1477" s="195">
        <f>Q1477*H1477</f>
        <v>3.4000000000000002E-2</v>
      </c>
      <c r="S1477" s="195">
        <v>0</v>
      </c>
      <c r="T1477" s="196">
        <f>S1477*H1477</f>
        <v>0</v>
      </c>
      <c r="U1477" s="35"/>
      <c r="V1477" s="35"/>
      <c r="W1477" s="35"/>
      <c r="X1477" s="35"/>
      <c r="Y1477" s="35"/>
      <c r="Z1477" s="35"/>
      <c r="AA1477" s="35"/>
      <c r="AB1477" s="35"/>
      <c r="AC1477" s="35"/>
      <c r="AD1477" s="35"/>
      <c r="AE1477" s="35"/>
      <c r="AR1477" s="197" t="s">
        <v>373</v>
      </c>
      <c r="AT1477" s="197" t="s">
        <v>250</v>
      </c>
      <c r="AU1477" s="197" t="s">
        <v>85</v>
      </c>
      <c r="AY1477" s="18" t="s">
        <v>158</v>
      </c>
      <c r="BE1477" s="198">
        <f>IF(N1477="základní",J1477,0)</f>
        <v>0</v>
      </c>
      <c r="BF1477" s="198">
        <f>IF(N1477="snížená",J1477,0)</f>
        <v>0</v>
      </c>
      <c r="BG1477" s="198">
        <f>IF(N1477="zákl. přenesená",J1477,0)</f>
        <v>0</v>
      </c>
      <c r="BH1477" s="198">
        <f>IF(N1477="sníž. přenesená",J1477,0)</f>
        <v>0</v>
      </c>
      <c r="BI1477" s="198">
        <f>IF(N1477="nulová",J1477,0)</f>
        <v>0</v>
      </c>
      <c r="BJ1477" s="18" t="s">
        <v>8</v>
      </c>
      <c r="BK1477" s="198">
        <f>ROUND(I1477*H1477,0)</f>
        <v>0</v>
      </c>
      <c r="BL1477" s="18" t="s">
        <v>283</v>
      </c>
      <c r="BM1477" s="197" t="s">
        <v>7821</v>
      </c>
    </row>
    <row r="1478" spans="1:65" s="13" customFormat="1" ht="11.25">
      <c r="B1478" s="204"/>
      <c r="C1478" s="205"/>
      <c r="D1478" s="199" t="s">
        <v>169</v>
      </c>
      <c r="E1478" s="206" t="s">
        <v>1</v>
      </c>
      <c r="F1478" s="207" t="s">
        <v>85</v>
      </c>
      <c r="G1478" s="205"/>
      <c r="H1478" s="208">
        <v>2</v>
      </c>
      <c r="I1478" s="209"/>
      <c r="J1478" s="205"/>
      <c r="K1478" s="205"/>
      <c r="L1478" s="210"/>
      <c r="M1478" s="211"/>
      <c r="N1478" s="212"/>
      <c r="O1478" s="212"/>
      <c r="P1478" s="212"/>
      <c r="Q1478" s="212"/>
      <c r="R1478" s="212"/>
      <c r="S1478" s="212"/>
      <c r="T1478" s="213"/>
      <c r="AT1478" s="214" t="s">
        <v>169</v>
      </c>
      <c r="AU1478" s="214" t="s">
        <v>85</v>
      </c>
      <c r="AV1478" s="13" t="s">
        <v>85</v>
      </c>
      <c r="AW1478" s="13" t="s">
        <v>32</v>
      </c>
      <c r="AX1478" s="13" t="s">
        <v>8</v>
      </c>
      <c r="AY1478" s="214" t="s">
        <v>158</v>
      </c>
    </row>
    <row r="1479" spans="1:65" s="2" customFormat="1" ht="44.25" customHeight="1">
      <c r="A1479" s="35"/>
      <c r="B1479" s="36"/>
      <c r="C1479" s="187" t="s">
        <v>2941</v>
      </c>
      <c r="D1479" s="187" t="s">
        <v>160</v>
      </c>
      <c r="E1479" s="188" t="s">
        <v>6533</v>
      </c>
      <c r="F1479" s="189" t="s">
        <v>6534</v>
      </c>
      <c r="G1479" s="190" t="s">
        <v>442</v>
      </c>
      <c r="H1479" s="191">
        <v>1</v>
      </c>
      <c r="I1479" s="192"/>
      <c r="J1479" s="191">
        <f>ROUND(I1479*H1479,0)</f>
        <v>0</v>
      </c>
      <c r="K1479" s="189" t="s">
        <v>164</v>
      </c>
      <c r="L1479" s="40"/>
      <c r="M1479" s="193" t="s">
        <v>1</v>
      </c>
      <c r="N1479" s="194" t="s">
        <v>41</v>
      </c>
      <c r="O1479" s="72"/>
      <c r="P1479" s="195">
        <f>O1479*H1479</f>
        <v>0</v>
      </c>
      <c r="Q1479" s="195">
        <v>4.0999999999999999E-4</v>
      </c>
      <c r="R1479" s="195">
        <f>Q1479*H1479</f>
        <v>4.0999999999999999E-4</v>
      </c>
      <c r="S1479" s="195">
        <v>0</v>
      </c>
      <c r="T1479" s="196">
        <f>S1479*H1479</f>
        <v>0</v>
      </c>
      <c r="U1479" s="35"/>
      <c r="V1479" s="35"/>
      <c r="W1479" s="35"/>
      <c r="X1479" s="35"/>
      <c r="Y1479" s="35"/>
      <c r="Z1479" s="35"/>
      <c r="AA1479" s="35"/>
      <c r="AB1479" s="35"/>
      <c r="AC1479" s="35"/>
      <c r="AD1479" s="35"/>
      <c r="AE1479" s="35"/>
      <c r="AR1479" s="197" t="s">
        <v>283</v>
      </c>
      <c r="AT1479" s="197" t="s">
        <v>160</v>
      </c>
      <c r="AU1479" s="197" t="s">
        <v>85</v>
      </c>
      <c r="AY1479" s="18" t="s">
        <v>158</v>
      </c>
      <c r="BE1479" s="198">
        <f>IF(N1479="základní",J1479,0)</f>
        <v>0</v>
      </c>
      <c r="BF1479" s="198">
        <f>IF(N1479="snížená",J1479,0)</f>
        <v>0</v>
      </c>
      <c r="BG1479" s="198">
        <f>IF(N1479="zákl. přenesená",J1479,0)</f>
        <v>0</v>
      </c>
      <c r="BH1479" s="198">
        <f>IF(N1479="sníž. přenesená",J1479,0)</f>
        <v>0</v>
      </c>
      <c r="BI1479" s="198">
        <f>IF(N1479="nulová",J1479,0)</f>
        <v>0</v>
      </c>
      <c r="BJ1479" s="18" t="s">
        <v>8</v>
      </c>
      <c r="BK1479" s="198">
        <f>ROUND(I1479*H1479,0)</f>
        <v>0</v>
      </c>
      <c r="BL1479" s="18" t="s">
        <v>283</v>
      </c>
      <c r="BM1479" s="197" t="s">
        <v>7822</v>
      </c>
    </row>
    <row r="1480" spans="1:65" s="2" customFormat="1" ht="45">
      <c r="A1480" s="35"/>
      <c r="B1480" s="36"/>
      <c r="C1480" s="37"/>
      <c r="D1480" s="199" t="s">
        <v>167</v>
      </c>
      <c r="E1480" s="37"/>
      <c r="F1480" s="200" t="s">
        <v>4896</v>
      </c>
      <c r="G1480" s="37"/>
      <c r="H1480" s="37"/>
      <c r="I1480" s="201"/>
      <c r="J1480" s="37"/>
      <c r="K1480" s="37"/>
      <c r="L1480" s="40"/>
      <c r="M1480" s="202"/>
      <c r="N1480" s="203"/>
      <c r="O1480" s="72"/>
      <c r="P1480" s="72"/>
      <c r="Q1480" s="72"/>
      <c r="R1480" s="72"/>
      <c r="S1480" s="72"/>
      <c r="T1480" s="73"/>
      <c r="U1480" s="35"/>
      <c r="V1480" s="35"/>
      <c r="W1480" s="35"/>
      <c r="X1480" s="35"/>
      <c r="Y1480" s="35"/>
      <c r="Z1480" s="35"/>
      <c r="AA1480" s="35"/>
      <c r="AB1480" s="35"/>
      <c r="AC1480" s="35"/>
      <c r="AD1480" s="35"/>
      <c r="AE1480" s="35"/>
      <c r="AT1480" s="18" t="s">
        <v>167</v>
      </c>
      <c r="AU1480" s="18" t="s">
        <v>85</v>
      </c>
    </row>
    <row r="1481" spans="1:65" s="13" customFormat="1" ht="11.25">
      <c r="B1481" s="204"/>
      <c r="C1481" s="205"/>
      <c r="D1481" s="199" t="s">
        <v>169</v>
      </c>
      <c r="E1481" s="206" t="s">
        <v>1</v>
      </c>
      <c r="F1481" s="207" t="s">
        <v>7801</v>
      </c>
      <c r="G1481" s="205"/>
      <c r="H1481" s="208">
        <v>1</v>
      </c>
      <c r="I1481" s="209"/>
      <c r="J1481" s="205"/>
      <c r="K1481" s="205"/>
      <c r="L1481" s="210"/>
      <c r="M1481" s="211"/>
      <c r="N1481" s="212"/>
      <c r="O1481" s="212"/>
      <c r="P1481" s="212"/>
      <c r="Q1481" s="212"/>
      <c r="R1481" s="212"/>
      <c r="S1481" s="212"/>
      <c r="T1481" s="213"/>
      <c r="AT1481" s="214" t="s">
        <v>169</v>
      </c>
      <c r="AU1481" s="214" t="s">
        <v>85</v>
      </c>
      <c r="AV1481" s="13" t="s">
        <v>85</v>
      </c>
      <c r="AW1481" s="13" t="s">
        <v>32</v>
      </c>
      <c r="AX1481" s="13" t="s">
        <v>76</v>
      </c>
      <c r="AY1481" s="214" t="s">
        <v>158</v>
      </c>
    </row>
    <row r="1482" spans="1:65" s="16" customFormat="1" ht="11.25">
      <c r="B1482" s="236"/>
      <c r="C1482" s="237"/>
      <c r="D1482" s="199" t="s">
        <v>169</v>
      </c>
      <c r="E1482" s="238" t="s">
        <v>1</v>
      </c>
      <c r="F1482" s="239" t="s">
        <v>189</v>
      </c>
      <c r="G1482" s="237"/>
      <c r="H1482" s="240">
        <v>1</v>
      </c>
      <c r="I1482" s="241"/>
      <c r="J1482" s="237"/>
      <c r="K1482" s="237"/>
      <c r="L1482" s="242"/>
      <c r="M1482" s="243"/>
      <c r="N1482" s="244"/>
      <c r="O1482" s="244"/>
      <c r="P1482" s="244"/>
      <c r="Q1482" s="244"/>
      <c r="R1482" s="244"/>
      <c r="S1482" s="244"/>
      <c r="T1482" s="245"/>
      <c r="AT1482" s="246" t="s">
        <v>169</v>
      </c>
      <c r="AU1482" s="246" t="s">
        <v>85</v>
      </c>
      <c r="AV1482" s="16" t="s">
        <v>165</v>
      </c>
      <c r="AW1482" s="16" t="s">
        <v>32</v>
      </c>
      <c r="AX1482" s="16" t="s">
        <v>8</v>
      </c>
      <c r="AY1482" s="246" t="s">
        <v>158</v>
      </c>
    </row>
    <row r="1483" spans="1:65" s="2" customFormat="1" ht="24">
      <c r="A1483" s="35"/>
      <c r="B1483" s="36"/>
      <c r="C1483" s="247" t="s">
        <v>2944</v>
      </c>
      <c r="D1483" s="247" t="s">
        <v>250</v>
      </c>
      <c r="E1483" s="248" t="s">
        <v>6536</v>
      </c>
      <c r="F1483" s="249" t="s">
        <v>6537</v>
      </c>
      <c r="G1483" s="250" t="s">
        <v>442</v>
      </c>
      <c r="H1483" s="251">
        <v>1</v>
      </c>
      <c r="I1483" s="252"/>
      <c r="J1483" s="251">
        <f>ROUND(I1483*H1483,0)</f>
        <v>0</v>
      </c>
      <c r="K1483" s="249" t="s">
        <v>164</v>
      </c>
      <c r="L1483" s="253"/>
      <c r="M1483" s="254" t="s">
        <v>1</v>
      </c>
      <c r="N1483" s="255" t="s">
        <v>41</v>
      </c>
      <c r="O1483" s="72"/>
      <c r="P1483" s="195">
        <f>O1483*H1483</f>
        <v>0</v>
      </c>
      <c r="Q1483" s="195">
        <v>2.7E-2</v>
      </c>
      <c r="R1483" s="195">
        <f>Q1483*H1483</f>
        <v>2.7E-2</v>
      </c>
      <c r="S1483" s="195">
        <v>0</v>
      </c>
      <c r="T1483" s="196">
        <f>S1483*H1483</f>
        <v>0</v>
      </c>
      <c r="U1483" s="35"/>
      <c r="V1483" s="35"/>
      <c r="W1483" s="35"/>
      <c r="X1483" s="35"/>
      <c r="Y1483" s="35"/>
      <c r="Z1483" s="35"/>
      <c r="AA1483" s="35"/>
      <c r="AB1483" s="35"/>
      <c r="AC1483" s="35"/>
      <c r="AD1483" s="35"/>
      <c r="AE1483" s="35"/>
      <c r="AR1483" s="197" t="s">
        <v>373</v>
      </c>
      <c r="AT1483" s="197" t="s">
        <v>250</v>
      </c>
      <c r="AU1483" s="197" t="s">
        <v>85</v>
      </c>
      <c r="AY1483" s="18" t="s">
        <v>158</v>
      </c>
      <c r="BE1483" s="198">
        <f>IF(N1483="základní",J1483,0)</f>
        <v>0</v>
      </c>
      <c r="BF1483" s="198">
        <f>IF(N1483="snížená",J1483,0)</f>
        <v>0</v>
      </c>
      <c r="BG1483" s="198">
        <f>IF(N1483="zákl. přenesená",J1483,0)</f>
        <v>0</v>
      </c>
      <c r="BH1483" s="198">
        <f>IF(N1483="sníž. přenesená",J1483,0)</f>
        <v>0</v>
      </c>
      <c r="BI1483" s="198">
        <f>IF(N1483="nulová",J1483,0)</f>
        <v>0</v>
      </c>
      <c r="BJ1483" s="18" t="s">
        <v>8</v>
      </c>
      <c r="BK1483" s="198">
        <f>ROUND(I1483*H1483,0)</f>
        <v>0</v>
      </c>
      <c r="BL1483" s="18" t="s">
        <v>283</v>
      </c>
      <c r="BM1483" s="197" t="s">
        <v>7823</v>
      </c>
    </row>
    <row r="1484" spans="1:65" s="13" customFormat="1" ht="11.25">
      <c r="B1484" s="204"/>
      <c r="C1484" s="205"/>
      <c r="D1484" s="199" t="s">
        <v>169</v>
      </c>
      <c r="E1484" s="206" t="s">
        <v>1</v>
      </c>
      <c r="F1484" s="207" t="s">
        <v>8</v>
      </c>
      <c r="G1484" s="205"/>
      <c r="H1484" s="208">
        <v>1</v>
      </c>
      <c r="I1484" s="209"/>
      <c r="J1484" s="205"/>
      <c r="K1484" s="205"/>
      <c r="L1484" s="210"/>
      <c r="M1484" s="211"/>
      <c r="N1484" s="212"/>
      <c r="O1484" s="212"/>
      <c r="P1484" s="212"/>
      <c r="Q1484" s="212"/>
      <c r="R1484" s="212"/>
      <c r="S1484" s="212"/>
      <c r="T1484" s="213"/>
      <c r="AT1484" s="214" t="s">
        <v>169</v>
      </c>
      <c r="AU1484" s="214" t="s">
        <v>85</v>
      </c>
      <c r="AV1484" s="13" t="s">
        <v>85</v>
      </c>
      <c r="AW1484" s="13" t="s">
        <v>32</v>
      </c>
      <c r="AX1484" s="13" t="s">
        <v>76</v>
      </c>
      <c r="AY1484" s="214" t="s">
        <v>158</v>
      </c>
    </row>
    <row r="1485" spans="1:65" s="16" customFormat="1" ht="11.25">
      <c r="B1485" s="236"/>
      <c r="C1485" s="237"/>
      <c r="D1485" s="199" t="s">
        <v>169</v>
      </c>
      <c r="E1485" s="238" t="s">
        <v>1</v>
      </c>
      <c r="F1485" s="239" t="s">
        <v>189</v>
      </c>
      <c r="G1485" s="237"/>
      <c r="H1485" s="240">
        <v>1</v>
      </c>
      <c r="I1485" s="241"/>
      <c r="J1485" s="237"/>
      <c r="K1485" s="237"/>
      <c r="L1485" s="242"/>
      <c r="M1485" s="243"/>
      <c r="N1485" s="244"/>
      <c r="O1485" s="244"/>
      <c r="P1485" s="244"/>
      <c r="Q1485" s="244"/>
      <c r="R1485" s="244"/>
      <c r="S1485" s="244"/>
      <c r="T1485" s="245"/>
      <c r="AT1485" s="246" t="s">
        <v>169</v>
      </c>
      <c r="AU1485" s="246" t="s">
        <v>85</v>
      </c>
      <c r="AV1485" s="16" t="s">
        <v>165</v>
      </c>
      <c r="AW1485" s="16" t="s">
        <v>32</v>
      </c>
      <c r="AX1485" s="16" t="s">
        <v>8</v>
      </c>
      <c r="AY1485" s="246" t="s">
        <v>158</v>
      </c>
    </row>
    <row r="1486" spans="1:65" s="2" customFormat="1" ht="44.25" customHeight="1">
      <c r="A1486" s="35"/>
      <c r="B1486" s="36"/>
      <c r="C1486" s="187" t="s">
        <v>2948</v>
      </c>
      <c r="D1486" s="187" t="s">
        <v>160</v>
      </c>
      <c r="E1486" s="188" t="s">
        <v>6542</v>
      </c>
      <c r="F1486" s="189" t="s">
        <v>6543</v>
      </c>
      <c r="G1486" s="190" t="s">
        <v>442</v>
      </c>
      <c r="H1486" s="191">
        <v>2</v>
      </c>
      <c r="I1486" s="192"/>
      <c r="J1486" s="191">
        <f>ROUND(I1486*H1486,0)</f>
        <v>0</v>
      </c>
      <c r="K1486" s="189" t="s">
        <v>164</v>
      </c>
      <c r="L1486" s="40"/>
      <c r="M1486" s="193" t="s">
        <v>1</v>
      </c>
      <c r="N1486" s="194" t="s">
        <v>41</v>
      </c>
      <c r="O1486" s="72"/>
      <c r="P1486" s="195">
        <f>O1486*H1486</f>
        <v>0</v>
      </c>
      <c r="Q1486" s="195">
        <v>4.0999999999999999E-4</v>
      </c>
      <c r="R1486" s="195">
        <f>Q1486*H1486</f>
        <v>8.1999999999999998E-4</v>
      </c>
      <c r="S1486" s="195">
        <v>0</v>
      </c>
      <c r="T1486" s="196">
        <f>S1486*H1486</f>
        <v>0</v>
      </c>
      <c r="U1486" s="35"/>
      <c r="V1486" s="35"/>
      <c r="W1486" s="35"/>
      <c r="X1486" s="35"/>
      <c r="Y1486" s="35"/>
      <c r="Z1486" s="35"/>
      <c r="AA1486" s="35"/>
      <c r="AB1486" s="35"/>
      <c r="AC1486" s="35"/>
      <c r="AD1486" s="35"/>
      <c r="AE1486" s="35"/>
      <c r="AR1486" s="197" t="s">
        <v>283</v>
      </c>
      <c r="AT1486" s="197" t="s">
        <v>160</v>
      </c>
      <c r="AU1486" s="197" t="s">
        <v>85</v>
      </c>
      <c r="AY1486" s="18" t="s">
        <v>158</v>
      </c>
      <c r="BE1486" s="198">
        <f>IF(N1486="základní",J1486,0)</f>
        <v>0</v>
      </c>
      <c r="BF1486" s="198">
        <f>IF(N1486="snížená",J1486,0)</f>
        <v>0</v>
      </c>
      <c r="BG1486" s="198">
        <f>IF(N1486="zákl. přenesená",J1486,0)</f>
        <v>0</v>
      </c>
      <c r="BH1486" s="198">
        <f>IF(N1486="sníž. přenesená",J1486,0)</f>
        <v>0</v>
      </c>
      <c r="BI1486" s="198">
        <f>IF(N1486="nulová",J1486,0)</f>
        <v>0</v>
      </c>
      <c r="BJ1486" s="18" t="s">
        <v>8</v>
      </c>
      <c r="BK1486" s="198">
        <f>ROUND(I1486*H1486,0)</f>
        <v>0</v>
      </c>
      <c r="BL1486" s="18" t="s">
        <v>283</v>
      </c>
      <c r="BM1486" s="197" t="s">
        <v>7824</v>
      </c>
    </row>
    <row r="1487" spans="1:65" s="2" customFormat="1" ht="45">
      <c r="A1487" s="35"/>
      <c r="B1487" s="36"/>
      <c r="C1487" s="37"/>
      <c r="D1487" s="199" t="s">
        <v>167</v>
      </c>
      <c r="E1487" s="37"/>
      <c r="F1487" s="200" t="s">
        <v>4896</v>
      </c>
      <c r="G1487" s="37"/>
      <c r="H1487" s="37"/>
      <c r="I1487" s="201"/>
      <c r="J1487" s="37"/>
      <c r="K1487" s="37"/>
      <c r="L1487" s="40"/>
      <c r="M1487" s="202"/>
      <c r="N1487" s="203"/>
      <c r="O1487" s="72"/>
      <c r="P1487" s="72"/>
      <c r="Q1487" s="72"/>
      <c r="R1487" s="72"/>
      <c r="S1487" s="72"/>
      <c r="T1487" s="73"/>
      <c r="U1487" s="35"/>
      <c r="V1487" s="35"/>
      <c r="W1487" s="35"/>
      <c r="X1487" s="35"/>
      <c r="Y1487" s="35"/>
      <c r="Z1487" s="35"/>
      <c r="AA1487" s="35"/>
      <c r="AB1487" s="35"/>
      <c r="AC1487" s="35"/>
      <c r="AD1487" s="35"/>
      <c r="AE1487" s="35"/>
      <c r="AT1487" s="18" t="s">
        <v>167</v>
      </c>
      <c r="AU1487" s="18" t="s">
        <v>85</v>
      </c>
    </row>
    <row r="1488" spans="1:65" s="13" customFormat="1" ht="11.25">
      <c r="B1488" s="204"/>
      <c r="C1488" s="205"/>
      <c r="D1488" s="199" t="s">
        <v>169</v>
      </c>
      <c r="E1488" s="206" t="s">
        <v>1</v>
      </c>
      <c r="F1488" s="207" t="s">
        <v>7808</v>
      </c>
      <c r="G1488" s="205"/>
      <c r="H1488" s="208">
        <v>2</v>
      </c>
      <c r="I1488" s="209"/>
      <c r="J1488" s="205"/>
      <c r="K1488" s="205"/>
      <c r="L1488" s="210"/>
      <c r="M1488" s="211"/>
      <c r="N1488" s="212"/>
      <c r="O1488" s="212"/>
      <c r="P1488" s="212"/>
      <c r="Q1488" s="212"/>
      <c r="R1488" s="212"/>
      <c r="S1488" s="212"/>
      <c r="T1488" s="213"/>
      <c r="AT1488" s="214" t="s">
        <v>169</v>
      </c>
      <c r="AU1488" s="214" t="s">
        <v>85</v>
      </c>
      <c r="AV1488" s="13" t="s">
        <v>85</v>
      </c>
      <c r="AW1488" s="13" t="s">
        <v>32</v>
      </c>
      <c r="AX1488" s="13" t="s">
        <v>76</v>
      </c>
      <c r="AY1488" s="214" t="s">
        <v>158</v>
      </c>
    </row>
    <row r="1489" spans="1:65" s="16" customFormat="1" ht="11.25">
      <c r="B1489" s="236"/>
      <c r="C1489" s="237"/>
      <c r="D1489" s="199" t="s">
        <v>169</v>
      </c>
      <c r="E1489" s="238" t="s">
        <v>1</v>
      </c>
      <c r="F1489" s="239" t="s">
        <v>189</v>
      </c>
      <c r="G1489" s="237"/>
      <c r="H1489" s="240">
        <v>2</v>
      </c>
      <c r="I1489" s="241"/>
      <c r="J1489" s="237"/>
      <c r="K1489" s="237"/>
      <c r="L1489" s="242"/>
      <c r="M1489" s="243"/>
      <c r="N1489" s="244"/>
      <c r="O1489" s="244"/>
      <c r="P1489" s="244"/>
      <c r="Q1489" s="244"/>
      <c r="R1489" s="244"/>
      <c r="S1489" s="244"/>
      <c r="T1489" s="245"/>
      <c r="AT1489" s="246" t="s">
        <v>169</v>
      </c>
      <c r="AU1489" s="246" t="s">
        <v>85</v>
      </c>
      <c r="AV1489" s="16" t="s">
        <v>165</v>
      </c>
      <c r="AW1489" s="16" t="s">
        <v>32</v>
      </c>
      <c r="AX1489" s="16" t="s">
        <v>8</v>
      </c>
      <c r="AY1489" s="246" t="s">
        <v>158</v>
      </c>
    </row>
    <row r="1490" spans="1:65" s="2" customFormat="1" ht="24">
      <c r="A1490" s="35"/>
      <c r="B1490" s="36"/>
      <c r="C1490" s="247" t="s">
        <v>2951</v>
      </c>
      <c r="D1490" s="247" t="s">
        <v>250</v>
      </c>
      <c r="E1490" s="248" t="s">
        <v>6545</v>
      </c>
      <c r="F1490" s="249" t="s">
        <v>6546</v>
      </c>
      <c r="G1490" s="250" t="s">
        <v>442</v>
      </c>
      <c r="H1490" s="251">
        <v>2</v>
      </c>
      <c r="I1490" s="252"/>
      <c r="J1490" s="251">
        <f>ROUND(I1490*H1490,0)</f>
        <v>0</v>
      </c>
      <c r="K1490" s="249" t="s">
        <v>1</v>
      </c>
      <c r="L1490" s="253"/>
      <c r="M1490" s="254" t="s">
        <v>1</v>
      </c>
      <c r="N1490" s="255" t="s">
        <v>41</v>
      </c>
      <c r="O1490" s="72"/>
      <c r="P1490" s="195">
        <f>O1490*H1490</f>
        <v>0</v>
      </c>
      <c r="Q1490" s="195">
        <v>3.1E-2</v>
      </c>
      <c r="R1490" s="195">
        <f>Q1490*H1490</f>
        <v>6.2E-2</v>
      </c>
      <c r="S1490" s="195">
        <v>0</v>
      </c>
      <c r="T1490" s="196">
        <f>S1490*H1490</f>
        <v>0</v>
      </c>
      <c r="U1490" s="35"/>
      <c r="V1490" s="35"/>
      <c r="W1490" s="35"/>
      <c r="X1490" s="35"/>
      <c r="Y1490" s="35"/>
      <c r="Z1490" s="35"/>
      <c r="AA1490" s="35"/>
      <c r="AB1490" s="35"/>
      <c r="AC1490" s="35"/>
      <c r="AD1490" s="35"/>
      <c r="AE1490" s="35"/>
      <c r="AR1490" s="197" t="s">
        <v>373</v>
      </c>
      <c r="AT1490" s="197" t="s">
        <v>250</v>
      </c>
      <c r="AU1490" s="197" t="s">
        <v>85</v>
      </c>
      <c r="AY1490" s="18" t="s">
        <v>158</v>
      </c>
      <c r="BE1490" s="198">
        <f>IF(N1490="základní",J1490,0)</f>
        <v>0</v>
      </c>
      <c r="BF1490" s="198">
        <f>IF(N1490="snížená",J1490,0)</f>
        <v>0</v>
      </c>
      <c r="BG1490" s="198">
        <f>IF(N1490="zákl. přenesená",J1490,0)</f>
        <v>0</v>
      </c>
      <c r="BH1490" s="198">
        <f>IF(N1490="sníž. přenesená",J1490,0)</f>
        <v>0</v>
      </c>
      <c r="BI1490" s="198">
        <f>IF(N1490="nulová",J1490,0)</f>
        <v>0</v>
      </c>
      <c r="BJ1490" s="18" t="s">
        <v>8</v>
      </c>
      <c r="BK1490" s="198">
        <f>ROUND(I1490*H1490,0)</f>
        <v>0</v>
      </c>
      <c r="BL1490" s="18" t="s">
        <v>283</v>
      </c>
      <c r="BM1490" s="197" t="s">
        <v>7825</v>
      </c>
    </row>
    <row r="1491" spans="1:65" s="13" customFormat="1" ht="11.25">
      <c r="B1491" s="204"/>
      <c r="C1491" s="205"/>
      <c r="D1491" s="199" t="s">
        <v>169</v>
      </c>
      <c r="E1491" s="206" t="s">
        <v>1</v>
      </c>
      <c r="F1491" s="207" t="s">
        <v>85</v>
      </c>
      <c r="G1491" s="205"/>
      <c r="H1491" s="208">
        <v>2</v>
      </c>
      <c r="I1491" s="209"/>
      <c r="J1491" s="205"/>
      <c r="K1491" s="205"/>
      <c r="L1491" s="210"/>
      <c r="M1491" s="211"/>
      <c r="N1491" s="212"/>
      <c r="O1491" s="212"/>
      <c r="P1491" s="212"/>
      <c r="Q1491" s="212"/>
      <c r="R1491" s="212"/>
      <c r="S1491" s="212"/>
      <c r="T1491" s="213"/>
      <c r="AT1491" s="214" t="s">
        <v>169</v>
      </c>
      <c r="AU1491" s="214" t="s">
        <v>85</v>
      </c>
      <c r="AV1491" s="13" t="s">
        <v>85</v>
      </c>
      <c r="AW1491" s="13" t="s">
        <v>32</v>
      </c>
      <c r="AX1491" s="13" t="s">
        <v>8</v>
      </c>
      <c r="AY1491" s="214" t="s">
        <v>158</v>
      </c>
    </row>
    <row r="1492" spans="1:65" s="2" customFormat="1" ht="36">
      <c r="A1492" s="35"/>
      <c r="B1492" s="36"/>
      <c r="C1492" s="187" t="s">
        <v>2955</v>
      </c>
      <c r="D1492" s="187" t="s">
        <v>160</v>
      </c>
      <c r="E1492" s="188" t="s">
        <v>7826</v>
      </c>
      <c r="F1492" s="189" t="s">
        <v>4930</v>
      </c>
      <c r="G1492" s="190" t="s">
        <v>442</v>
      </c>
      <c r="H1492" s="191">
        <v>1</v>
      </c>
      <c r="I1492" s="192"/>
      <c r="J1492" s="191">
        <f>ROUND(I1492*H1492,0)</f>
        <v>0</v>
      </c>
      <c r="K1492" s="189" t="s">
        <v>1</v>
      </c>
      <c r="L1492" s="40"/>
      <c r="M1492" s="193" t="s">
        <v>1</v>
      </c>
      <c r="N1492" s="194" t="s">
        <v>41</v>
      </c>
      <c r="O1492" s="72"/>
      <c r="P1492" s="195">
        <f>O1492*H1492</f>
        <v>0</v>
      </c>
      <c r="Q1492" s="195">
        <v>0</v>
      </c>
      <c r="R1492" s="195">
        <f>Q1492*H1492</f>
        <v>0</v>
      </c>
      <c r="S1492" s="195">
        <v>0</v>
      </c>
      <c r="T1492" s="196">
        <f>S1492*H1492</f>
        <v>0</v>
      </c>
      <c r="U1492" s="35"/>
      <c r="V1492" s="35"/>
      <c r="W1492" s="35"/>
      <c r="X1492" s="35"/>
      <c r="Y1492" s="35"/>
      <c r="Z1492" s="35"/>
      <c r="AA1492" s="35"/>
      <c r="AB1492" s="35"/>
      <c r="AC1492" s="35"/>
      <c r="AD1492" s="35"/>
      <c r="AE1492" s="35"/>
      <c r="AR1492" s="197" t="s">
        <v>283</v>
      </c>
      <c r="AT1492" s="197" t="s">
        <v>160</v>
      </c>
      <c r="AU1492" s="197" t="s">
        <v>85</v>
      </c>
      <c r="AY1492" s="18" t="s">
        <v>158</v>
      </c>
      <c r="BE1492" s="198">
        <f>IF(N1492="základní",J1492,0)</f>
        <v>0</v>
      </c>
      <c r="BF1492" s="198">
        <f>IF(N1492="snížená",J1492,0)</f>
        <v>0</v>
      </c>
      <c r="BG1492" s="198">
        <f>IF(N1492="zákl. přenesená",J1492,0)</f>
        <v>0</v>
      </c>
      <c r="BH1492" s="198">
        <f>IF(N1492="sníž. přenesená",J1492,0)</f>
        <v>0</v>
      </c>
      <c r="BI1492" s="198">
        <f>IF(N1492="nulová",J1492,0)</f>
        <v>0</v>
      </c>
      <c r="BJ1492" s="18" t="s">
        <v>8</v>
      </c>
      <c r="BK1492" s="198">
        <f>ROUND(I1492*H1492,0)</f>
        <v>0</v>
      </c>
      <c r="BL1492" s="18" t="s">
        <v>283</v>
      </c>
      <c r="BM1492" s="197" t="s">
        <v>7827</v>
      </c>
    </row>
    <row r="1493" spans="1:65" s="2" customFormat="1" ht="72">
      <c r="A1493" s="35"/>
      <c r="B1493" s="36"/>
      <c r="C1493" s="37"/>
      <c r="D1493" s="199" t="s">
        <v>167</v>
      </c>
      <c r="E1493" s="37"/>
      <c r="F1493" s="200" t="s">
        <v>4932</v>
      </c>
      <c r="G1493" s="37"/>
      <c r="H1493" s="37"/>
      <c r="I1493" s="201"/>
      <c r="J1493" s="37"/>
      <c r="K1493" s="37"/>
      <c r="L1493" s="40"/>
      <c r="M1493" s="202"/>
      <c r="N1493" s="203"/>
      <c r="O1493" s="72"/>
      <c r="P1493" s="72"/>
      <c r="Q1493" s="72"/>
      <c r="R1493" s="72"/>
      <c r="S1493" s="72"/>
      <c r="T1493" s="73"/>
      <c r="U1493" s="35"/>
      <c r="V1493" s="35"/>
      <c r="W1493" s="35"/>
      <c r="X1493" s="35"/>
      <c r="Y1493" s="35"/>
      <c r="Z1493" s="35"/>
      <c r="AA1493" s="35"/>
      <c r="AB1493" s="35"/>
      <c r="AC1493" s="35"/>
      <c r="AD1493" s="35"/>
      <c r="AE1493" s="35"/>
      <c r="AT1493" s="18" t="s">
        <v>167</v>
      </c>
      <c r="AU1493" s="18" t="s">
        <v>85</v>
      </c>
    </row>
    <row r="1494" spans="1:65" s="13" customFormat="1" ht="11.25">
      <c r="B1494" s="204"/>
      <c r="C1494" s="205"/>
      <c r="D1494" s="199" t="s">
        <v>169</v>
      </c>
      <c r="E1494" s="206" t="s">
        <v>1</v>
      </c>
      <c r="F1494" s="207" t="s">
        <v>7828</v>
      </c>
      <c r="G1494" s="205"/>
      <c r="H1494" s="208">
        <v>1</v>
      </c>
      <c r="I1494" s="209"/>
      <c r="J1494" s="205"/>
      <c r="K1494" s="205"/>
      <c r="L1494" s="210"/>
      <c r="M1494" s="211"/>
      <c r="N1494" s="212"/>
      <c r="O1494" s="212"/>
      <c r="P1494" s="212"/>
      <c r="Q1494" s="212"/>
      <c r="R1494" s="212"/>
      <c r="S1494" s="212"/>
      <c r="T1494" s="213"/>
      <c r="AT1494" s="214" t="s">
        <v>169</v>
      </c>
      <c r="AU1494" s="214" t="s">
        <v>85</v>
      </c>
      <c r="AV1494" s="13" t="s">
        <v>85</v>
      </c>
      <c r="AW1494" s="13" t="s">
        <v>32</v>
      </c>
      <c r="AX1494" s="13" t="s">
        <v>76</v>
      </c>
      <c r="AY1494" s="214" t="s">
        <v>158</v>
      </c>
    </row>
    <row r="1495" spans="1:65" s="16" customFormat="1" ht="11.25">
      <c r="B1495" s="236"/>
      <c r="C1495" s="237"/>
      <c r="D1495" s="199" t="s">
        <v>169</v>
      </c>
      <c r="E1495" s="238" t="s">
        <v>1</v>
      </c>
      <c r="F1495" s="239" t="s">
        <v>189</v>
      </c>
      <c r="G1495" s="237"/>
      <c r="H1495" s="240">
        <v>1</v>
      </c>
      <c r="I1495" s="241"/>
      <c r="J1495" s="237"/>
      <c r="K1495" s="237"/>
      <c r="L1495" s="242"/>
      <c r="M1495" s="243"/>
      <c r="N1495" s="244"/>
      <c r="O1495" s="244"/>
      <c r="P1495" s="244"/>
      <c r="Q1495" s="244"/>
      <c r="R1495" s="244"/>
      <c r="S1495" s="244"/>
      <c r="T1495" s="245"/>
      <c r="AT1495" s="246" t="s">
        <v>169</v>
      </c>
      <c r="AU1495" s="246" t="s">
        <v>85</v>
      </c>
      <c r="AV1495" s="16" t="s">
        <v>165</v>
      </c>
      <c r="AW1495" s="16" t="s">
        <v>32</v>
      </c>
      <c r="AX1495" s="16" t="s">
        <v>8</v>
      </c>
      <c r="AY1495" s="246" t="s">
        <v>158</v>
      </c>
    </row>
    <row r="1496" spans="1:65" s="2" customFormat="1" ht="44.25" customHeight="1">
      <c r="A1496" s="35"/>
      <c r="B1496" s="36"/>
      <c r="C1496" s="187" t="s">
        <v>2959</v>
      </c>
      <c r="D1496" s="187" t="s">
        <v>160</v>
      </c>
      <c r="E1496" s="188" t="s">
        <v>4935</v>
      </c>
      <c r="F1496" s="189" t="s">
        <v>4936</v>
      </c>
      <c r="G1496" s="190" t="s">
        <v>442</v>
      </c>
      <c r="H1496" s="191">
        <v>4</v>
      </c>
      <c r="I1496" s="192"/>
      <c r="J1496" s="191">
        <f>ROUND(I1496*H1496,0)</f>
        <v>0</v>
      </c>
      <c r="K1496" s="189" t="s">
        <v>164</v>
      </c>
      <c r="L1496" s="40"/>
      <c r="M1496" s="193" t="s">
        <v>1</v>
      </c>
      <c r="N1496" s="194" t="s">
        <v>41</v>
      </c>
      <c r="O1496" s="72"/>
      <c r="P1496" s="195">
        <f>O1496*H1496</f>
        <v>0</v>
      </c>
      <c r="Q1496" s="195">
        <v>0</v>
      </c>
      <c r="R1496" s="195">
        <f>Q1496*H1496</f>
        <v>0</v>
      </c>
      <c r="S1496" s="195">
        <v>0</v>
      </c>
      <c r="T1496" s="196">
        <f>S1496*H1496</f>
        <v>0</v>
      </c>
      <c r="U1496" s="35"/>
      <c r="V1496" s="35"/>
      <c r="W1496" s="35"/>
      <c r="X1496" s="35"/>
      <c r="Y1496" s="35"/>
      <c r="Z1496" s="35"/>
      <c r="AA1496" s="35"/>
      <c r="AB1496" s="35"/>
      <c r="AC1496" s="35"/>
      <c r="AD1496" s="35"/>
      <c r="AE1496" s="35"/>
      <c r="AR1496" s="197" t="s">
        <v>283</v>
      </c>
      <c r="AT1496" s="197" t="s">
        <v>160</v>
      </c>
      <c r="AU1496" s="197" t="s">
        <v>85</v>
      </c>
      <c r="AY1496" s="18" t="s">
        <v>158</v>
      </c>
      <c r="BE1496" s="198">
        <f>IF(N1496="základní",J1496,0)</f>
        <v>0</v>
      </c>
      <c r="BF1496" s="198">
        <f>IF(N1496="snížená",J1496,0)</f>
        <v>0</v>
      </c>
      <c r="BG1496" s="198">
        <f>IF(N1496="zákl. přenesená",J1496,0)</f>
        <v>0</v>
      </c>
      <c r="BH1496" s="198">
        <f>IF(N1496="sníž. přenesená",J1496,0)</f>
        <v>0</v>
      </c>
      <c r="BI1496" s="198">
        <f>IF(N1496="nulová",J1496,0)</f>
        <v>0</v>
      </c>
      <c r="BJ1496" s="18" t="s">
        <v>8</v>
      </c>
      <c r="BK1496" s="198">
        <f>ROUND(I1496*H1496,0)</f>
        <v>0</v>
      </c>
      <c r="BL1496" s="18" t="s">
        <v>283</v>
      </c>
      <c r="BM1496" s="197" t="s">
        <v>7829</v>
      </c>
    </row>
    <row r="1497" spans="1:65" s="2" customFormat="1" ht="72">
      <c r="A1497" s="35"/>
      <c r="B1497" s="36"/>
      <c r="C1497" s="37"/>
      <c r="D1497" s="199" t="s">
        <v>167</v>
      </c>
      <c r="E1497" s="37"/>
      <c r="F1497" s="200" t="s">
        <v>4932</v>
      </c>
      <c r="G1497" s="37"/>
      <c r="H1497" s="37"/>
      <c r="I1497" s="201"/>
      <c r="J1497" s="37"/>
      <c r="K1497" s="37"/>
      <c r="L1497" s="40"/>
      <c r="M1497" s="202"/>
      <c r="N1497" s="203"/>
      <c r="O1497" s="72"/>
      <c r="P1497" s="72"/>
      <c r="Q1497" s="72"/>
      <c r="R1497" s="72"/>
      <c r="S1497" s="72"/>
      <c r="T1497" s="73"/>
      <c r="U1497" s="35"/>
      <c r="V1497" s="35"/>
      <c r="W1497" s="35"/>
      <c r="X1497" s="35"/>
      <c r="Y1497" s="35"/>
      <c r="Z1497" s="35"/>
      <c r="AA1497" s="35"/>
      <c r="AB1497" s="35"/>
      <c r="AC1497" s="35"/>
      <c r="AD1497" s="35"/>
      <c r="AE1497" s="35"/>
      <c r="AT1497" s="18" t="s">
        <v>167</v>
      </c>
      <c r="AU1497" s="18" t="s">
        <v>85</v>
      </c>
    </row>
    <row r="1498" spans="1:65" s="13" customFormat="1" ht="11.25">
      <c r="B1498" s="204"/>
      <c r="C1498" s="205"/>
      <c r="D1498" s="199" t="s">
        <v>169</v>
      </c>
      <c r="E1498" s="206" t="s">
        <v>1</v>
      </c>
      <c r="F1498" s="207" t="s">
        <v>7830</v>
      </c>
      <c r="G1498" s="205"/>
      <c r="H1498" s="208">
        <v>4</v>
      </c>
      <c r="I1498" s="209"/>
      <c r="J1498" s="205"/>
      <c r="K1498" s="205"/>
      <c r="L1498" s="210"/>
      <c r="M1498" s="211"/>
      <c r="N1498" s="212"/>
      <c r="O1498" s="212"/>
      <c r="P1498" s="212"/>
      <c r="Q1498" s="212"/>
      <c r="R1498" s="212"/>
      <c r="S1498" s="212"/>
      <c r="T1498" s="213"/>
      <c r="AT1498" s="214" t="s">
        <v>169</v>
      </c>
      <c r="AU1498" s="214" t="s">
        <v>85</v>
      </c>
      <c r="AV1498" s="13" t="s">
        <v>85</v>
      </c>
      <c r="AW1498" s="13" t="s">
        <v>32</v>
      </c>
      <c r="AX1498" s="13" t="s">
        <v>76</v>
      </c>
      <c r="AY1498" s="214" t="s">
        <v>158</v>
      </c>
    </row>
    <row r="1499" spans="1:65" s="16" customFormat="1" ht="11.25">
      <c r="B1499" s="236"/>
      <c r="C1499" s="237"/>
      <c r="D1499" s="199" t="s">
        <v>169</v>
      </c>
      <c r="E1499" s="238" t="s">
        <v>1</v>
      </c>
      <c r="F1499" s="239" t="s">
        <v>189</v>
      </c>
      <c r="G1499" s="237"/>
      <c r="H1499" s="240">
        <v>4</v>
      </c>
      <c r="I1499" s="241"/>
      <c r="J1499" s="237"/>
      <c r="K1499" s="237"/>
      <c r="L1499" s="242"/>
      <c r="M1499" s="243"/>
      <c r="N1499" s="244"/>
      <c r="O1499" s="244"/>
      <c r="P1499" s="244"/>
      <c r="Q1499" s="244"/>
      <c r="R1499" s="244"/>
      <c r="S1499" s="244"/>
      <c r="T1499" s="245"/>
      <c r="AT1499" s="246" t="s">
        <v>169</v>
      </c>
      <c r="AU1499" s="246" t="s">
        <v>85</v>
      </c>
      <c r="AV1499" s="16" t="s">
        <v>165</v>
      </c>
      <c r="AW1499" s="16" t="s">
        <v>32</v>
      </c>
      <c r="AX1499" s="16" t="s">
        <v>8</v>
      </c>
      <c r="AY1499" s="246" t="s">
        <v>158</v>
      </c>
    </row>
    <row r="1500" spans="1:65" s="2" customFormat="1" ht="24">
      <c r="A1500" s="35"/>
      <c r="B1500" s="36"/>
      <c r="C1500" s="247" t="s">
        <v>2963</v>
      </c>
      <c r="D1500" s="247" t="s">
        <v>250</v>
      </c>
      <c r="E1500" s="248" t="s">
        <v>4940</v>
      </c>
      <c r="F1500" s="249" t="s">
        <v>4941</v>
      </c>
      <c r="G1500" s="250" t="s">
        <v>309</v>
      </c>
      <c r="H1500" s="251">
        <v>8</v>
      </c>
      <c r="I1500" s="252"/>
      <c r="J1500" s="251">
        <f>ROUND(I1500*H1500,0)</f>
        <v>0</v>
      </c>
      <c r="K1500" s="249" t="s">
        <v>1</v>
      </c>
      <c r="L1500" s="253"/>
      <c r="M1500" s="254" t="s">
        <v>1</v>
      </c>
      <c r="N1500" s="255" t="s">
        <v>41</v>
      </c>
      <c r="O1500" s="72"/>
      <c r="P1500" s="195">
        <f>O1500*H1500</f>
        <v>0</v>
      </c>
      <c r="Q1500" s="195">
        <v>6.0000000000000001E-3</v>
      </c>
      <c r="R1500" s="195">
        <f>Q1500*H1500</f>
        <v>4.8000000000000001E-2</v>
      </c>
      <c r="S1500" s="195">
        <v>0</v>
      </c>
      <c r="T1500" s="196">
        <f>S1500*H1500</f>
        <v>0</v>
      </c>
      <c r="U1500" s="35"/>
      <c r="V1500" s="35"/>
      <c r="W1500" s="35"/>
      <c r="X1500" s="35"/>
      <c r="Y1500" s="35"/>
      <c r="Z1500" s="35"/>
      <c r="AA1500" s="35"/>
      <c r="AB1500" s="35"/>
      <c r="AC1500" s="35"/>
      <c r="AD1500" s="35"/>
      <c r="AE1500" s="35"/>
      <c r="AR1500" s="197" t="s">
        <v>373</v>
      </c>
      <c r="AT1500" s="197" t="s">
        <v>250</v>
      </c>
      <c r="AU1500" s="197" t="s">
        <v>85</v>
      </c>
      <c r="AY1500" s="18" t="s">
        <v>158</v>
      </c>
      <c r="BE1500" s="198">
        <f>IF(N1500="základní",J1500,0)</f>
        <v>0</v>
      </c>
      <c r="BF1500" s="198">
        <f>IF(N1500="snížená",J1500,0)</f>
        <v>0</v>
      </c>
      <c r="BG1500" s="198">
        <f>IF(N1500="zákl. přenesená",J1500,0)</f>
        <v>0</v>
      </c>
      <c r="BH1500" s="198">
        <f>IF(N1500="sníž. přenesená",J1500,0)</f>
        <v>0</v>
      </c>
      <c r="BI1500" s="198">
        <f>IF(N1500="nulová",J1500,0)</f>
        <v>0</v>
      </c>
      <c r="BJ1500" s="18" t="s">
        <v>8</v>
      </c>
      <c r="BK1500" s="198">
        <f>ROUND(I1500*H1500,0)</f>
        <v>0</v>
      </c>
      <c r="BL1500" s="18" t="s">
        <v>283</v>
      </c>
      <c r="BM1500" s="197" t="s">
        <v>7831</v>
      </c>
    </row>
    <row r="1501" spans="1:65" s="13" customFormat="1" ht="11.25">
      <c r="B1501" s="204"/>
      <c r="C1501" s="205"/>
      <c r="D1501" s="199" t="s">
        <v>169</v>
      </c>
      <c r="E1501" s="206" t="s">
        <v>1</v>
      </c>
      <c r="F1501" s="207" t="s">
        <v>7832</v>
      </c>
      <c r="G1501" s="205"/>
      <c r="H1501" s="208">
        <v>8</v>
      </c>
      <c r="I1501" s="209"/>
      <c r="J1501" s="205"/>
      <c r="K1501" s="205"/>
      <c r="L1501" s="210"/>
      <c r="M1501" s="211"/>
      <c r="N1501" s="212"/>
      <c r="O1501" s="212"/>
      <c r="P1501" s="212"/>
      <c r="Q1501" s="212"/>
      <c r="R1501" s="212"/>
      <c r="S1501" s="212"/>
      <c r="T1501" s="213"/>
      <c r="AT1501" s="214" t="s">
        <v>169</v>
      </c>
      <c r="AU1501" s="214" t="s">
        <v>85</v>
      </c>
      <c r="AV1501" s="13" t="s">
        <v>85</v>
      </c>
      <c r="AW1501" s="13" t="s">
        <v>32</v>
      </c>
      <c r="AX1501" s="13" t="s">
        <v>76</v>
      </c>
      <c r="AY1501" s="214" t="s">
        <v>158</v>
      </c>
    </row>
    <row r="1502" spans="1:65" s="16" customFormat="1" ht="11.25">
      <c r="B1502" s="236"/>
      <c r="C1502" s="237"/>
      <c r="D1502" s="199" t="s">
        <v>169</v>
      </c>
      <c r="E1502" s="238" t="s">
        <v>1</v>
      </c>
      <c r="F1502" s="239" t="s">
        <v>189</v>
      </c>
      <c r="G1502" s="237"/>
      <c r="H1502" s="240">
        <v>8</v>
      </c>
      <c r="I1502" s="241"/>
      <c r="J1502" s="237"/>
      <c r="K1502" s="237"/>
      <c r="L1502" s="242"/>
      <c r="M1502" s="243"/>
      <c r="N1502" s="244"/>
      <c r="O1502" s="244"/>
      <c r="P1502" s="244"/>
      <c r="Q1502" s="244"/>
      <c r="R1502" s="244"/>
      <c r="S1502" s="244"/>
      <c r="T1502" s="245"/>
      <c r="AT1502" s="246" t="s">
        <v>169</v>
      </c>
      <c r="AU1502" s="246" t="s">
        <v>85</v>
      </c>
      <c r="AV1502" s="16" t="s">
        <v>165</v>
      </c>
      <c r="AW1502" s="16" t="s">
        <v>32</v>
      </c>
      <c r="AX1502" s="16" t="s">
        <v>8</v>
      </c>
      <c r="AY1502" s="246" t="s">
        <v>158</v>
      </c>
    </row>
    <row r="1503" spans="1:65" s="2" customFormat="1" ht="16.5" customHeight="1">
      <c r="A1503" s="35"/>
      <c r="B1503" s="36"/>
      <c r="C1503" s="187" t="s">
        <v>2967</v>
      </c>
      <c r="D1503" s="187" t="s">
        <v>160</v>
      </c>
      <c r="E1503" s="188" t="s">
        <v>4949</v>
      </c>
      <c r="F1503" s="189" t="s">
        <v>4950</v>
      </c>
      <c r="G1503" s="190" t="s">
        <v>498</v>
      </c>
      <c r="H1503" s="191">
        <v>1</v>
      </c>
      <c r="I1503" s="192"/>
      <c r="J1503" s="191">
        <f>ROUND(I1503*H1503,0)</f>
        <v>0</v>
      </c>
      <c r="K1503" s="189" t="s">
        <v>1</v>
      </c>
      <c r="L1503" s="40"/>
      <c r="M1503" s="193" t="s">
        <v>1</v>
      </c>
      <c r="N1503" s="194" t="s">
        <v>41</v>
      </c>
      <c r="O1503" s="72"/>
      <c r="P1503" s="195">
        <f>O1503*H1503</f>
        <v>0</v>
      </c>
      <c r="Q1503" s="195">
        <v>0</v>
      </c>
      <c r="R1503" s="195">
        <f>Q1503*H1503</f>
        <v>0</v>
      </c>
      <c r="S1503" s="195">
        <v>0</v>
      </c>
      <c r="T1503" s="196">
        <f>S1503*H1503</f>
        <v>0</v>
      </c>
      <c r="U1503" s="35"/>
      <c r="V1503" s="35"/>
      <c r="W1503" s="35"/>
      <c r="X1503" s="35"/>
      <c r="Y1503" s="35"/>
      <c r="Z1503" s="35"/>
      <c r="AA1503" s="35"/>
      <c r="AB1503" s="35"/>
      <c r="AC1503" s="35"/>
      <c r="AD1503" s="35"/>
      <c r="AE1503" s="35"/>
      <c r="AR1503" s="197" t="s">
        <v>283</v>
      </c>
      <c r="AT1503" s="197" t="s">
        <v>160</v>
      </c>
      <c r="AU1503" s="197" t="s">
        <v>85</v>
      </c>
      <c r="AY1503" s="18" t="s">
        <v>158</v>
      </c>
      <c r="BE1503" s="198">
        <f>IF(N1503="základní",J1503,0)</f>
        <v>0</v>
      </c>
      <c r="BF1503" s="198">
        <f>IF(N1503="snížená",J1503,0)</f>
        <v>0</v>
      </c>
      <c r="BG1503" s="198">
        <f>IF(N1503="zákl. přenesená",J1503,0)</f>
        <v>0</v>
      </c>
      <c r="BH1503" s="198">
        <f>IF(N1503="sníž. přenesená",J1503,0)</f>
        <v>0</v>
      </c>
      <c r="BI1503" s="198">
        <f>IF(N1503="nulová",J1503,0)</f>
        <v>0</v>
      </c>
      <c r="BJ1503" s="18" t="s">
        <v>8</v>
      </c>
      <c r="BK1503" s="198">
        <f>ROUND(I1503*H1503,0)</f>
        <v>0</v>
      </c>
      <c r="BL1503" s="18" t="s">
        <v>283</v>
      </c>
      <c r="BM1503" s="197" t="s">
        <v>7833</v>
      </c>
    </row>
    <row r="1504" spans="1:65" s="12" customFormat="1" ht="22.9" customHeight="1">
      <c r="B1504" s="171"/>
      <c r="C1504" s="172"/>
      <c r="D1504" s="173" t="s">
        <v>75</v>
      </c>
      <c r="E1504" s="185" t="s">
        <v>3300</v>
      </c>
      <c r="F1504" s="185" t="s">
        <v>4956</v>
      </c>
      <c r="G1504" s="172"/>
      <c r="H1504" s="172"/>
      <c r="I1504" s="175"/>
      <c r="J1504" s="186">
        <f>BK1504</f>
        <v>0</v>
      </c>
      <c r="K1504" s="172"/>
      <c r="L1504" s="177"/>
      <c r="M1504" s="178"/>
      <c r="N1504" s="179"/>
      <c r="O1504" s="179"/>
      <c r="P1504" s="180">
        <f>SUM(P1505:P1610)</f>
        <v>0</v>
      </c>
      <c r="Q1504" s="179"/>
      <c r="R1504" s="180">
        <f>SUM(R1505:R1610)</f>
        <v>1.7465773999999998</v>
      </c>
      <c r="S1504" s="179"/>
      <c r="T1504" s="181">
        <f>SUM(T1505:T1610)</f>
        <v>0</v>
      </c>
      <c r="AR1504" s="182" t="s">
        <v>85</v>
      </c>
      <c r="AT1504" s="183" t="s">
        <v>75</v>
      </c>
      <c r="AU1504" s="183" t="s">
        <v>8</v>
      </c>
      <c r="AY1504" s="182" t="s">
        <v>158</v>
      </c>
      <c r="BK1504" s="184">
        <f>SUM(BK1505:BK1610)</f>
        <v>0</v>
      </c>
    </row>
    <row r="1505" spans="1:65" s="2" customFormat="1" ht="33" customHeight="1">
      <c r="A1505" s="35"/>
      <c r="B1505" s="36"/>
      <c r="C1505" s="187" t="s">
        <v>2971</v>
      </c>
      <c r="D1505" s="187" t="s">
        <v>160</v>
      </c>
      <c r="E1505" s="188" t="s">
        <v>4970</v>
      </c>
      <c r="F1505" s="189" t="s">
        <v>4971</v>
      </c>
      <c r="G1505" s="190" t="s">
        <v>309</v>
      </c>
      <c r="H1505" s="191">
        <v>8.86</v>
      </c>
      <c r="I1505" s="192"/>
      <c r="J1505" s="191">
        <f>ROUND(I1505*H1505,0)</f>
        <v>0</v>
      </c>
      <c r="K1505" s="189" t="s">
        <v>164</v>
      </c>
      <c r="L1505" s="40"/>
      <c r="M1505" s="193" t="s">
        <v>1</v>
      </c>
      <c r="N1505" s="194" t="s">
        <v>41</v>
      </c>
      <c r="O1505" s="72"/>
      <c r="P1505" s="195">
        <f>O1505*H1505</f>
        <v>0</v>
      </c>
      <c r="Q1505" s="195">
        <v>6.0000000000000002E-5</v>
      </c>
      <c r="R1505" s="195">
        <f>Q1505*H1505</f>
        <v>5.3160000000000002E-4</v>
      </c>
      <c r="S1505" s="195">
        <v>0</v>
      </c>
      <c r="T1505" s="196">
        <f>S1505*H1505</f>
        <v>0</v>
      </c>
      <c r="U1505" s="35"/>
      <c r="V1505" s="35"/>
      <c r="W1505" s="35"/>
      <c r="X1505" s="35"/>
      <c r="Y1505" s="35"/>
      <c r="Z1505" s="35"/>
      <c r="AA1505" s="35"/>
      <c r="AB1505" s="35"/>
      <c r="AC1505" s="35"/>
      <c r="AD1505" s="35"/>
      <c r="AE1505" s="35"/>
      <c r="AR1505" s="197" t="s">
        <v>283</v>
      </c>
      <c r="AT1505" s="197" t="s">
        <v>160</v>
      </c>
      <c r="AU1505" s="197" t="s">
        <v>85</v>
      </c>
      <c r="AY1505" s="18" t="s">
        <v>158</v>
      </c>
      <c r="BE1505" s="198">
        <f>IF(N1505="základní",J1505,0)</f>
        <v>0</v>
      </c>
      <c r="BF1505" s="198">
        <f>IF(N1505="snížená",J1505,0)</f>
        <v>0</v>
      </c>
      <c r="BG1505" s="198">
        <f>IF(N1505="zákl. přenesená",J1505,0)</f>
        <v>0</v>
      </c>
      <c r="BH1505" s="198">
        <f>IF(N1505="sníž. přenesená",J1505,0)</f>
        <v>0</v>
      </c>
      <c r="BI1505" s="198">
        <f>IF(N1505="nulová",J1505,0)</f>
        <v>0</v>
      </c>
      <c r="BJ1505" s="18" t="s">
        <v>8</v>
      </c>
      <c r="BK1505" s="198">
        <f>ROUND(I1505*H1505,0)</f>
        <v>0</v>
      </c>
      <c r="BL1505" s="18" t="s">
        <v>283</v>
      </c>
      <c r="BM1505" s="197" t="s">
        <v>7834</v>
      </c>
    </row>
    <row r="1506" spans="1:65" s="2" customFormat="1" ht="108">
      <c r="A1506" s="35"/>
      <c r="B1506" s="36"/>
      <c r="C1506" s="37"/>
      <c r="D1506" s="199" t="s">
        <v>167</v>
      </c>
      <c r="E1506" s="37"/>
      <c r="F1506" s="200" t="s">
        <v>4973</v>
      </c>
      <c r="G1506" s="37"/>
      <c r="H1506" s="37"/>
      <c r="I1506" s="201"/>
      <c r="J1506" s="37"/>
      <c r="K1506" s="37"/>
      <c r="L1506" s="40"/>
      <c r="M1506" s="202"/>
      <c r="N1506" s="203"/>
      <c r="O1506" s="72"/>
      <c r="P1506" s="72"/>
      <c r="Q1506" s="72"/>
      <c r="R1506" s="72"/>
      <c r="S1506" s="72"/>
      <c r="T1506" s="73"/>
      <c r="U1506" s="35"/>
      <c r="V1506" s="35"/>
      <c r="W1506" s="35"/>
      <c r="X1506" s="35"/>
      <c r="Y1506" s="35"/>
      <c r="Z1506" s="35"/>
      <c r="AA1506" s="35"/>
      <c r="AB1506" s="35"/>
      <c r="AC1506" s="35"/>
      <c r="AD1506" s="35"/>
      <c r="AE1506" s="35"/>
      <c r="AT1506" s="18" t="s">
        <v>167</v>
      </c>
      <c r="AU1506" s="18" t="s">
        <v>85</v>
      </c>
    </row>
    <row r="1507" spans="1:65" s="13" customFormat="1" ht="11.25">
      <c r="B1507" s="204"/>
      <c r="C1507" s="205"/>
      <c r="D1507" s="199" t="s">
        <v>169</v>
      </c>
      <c r="E1507" s="206" t="s">
        <v>1</v>
      </c>
      <c r="F1507" s="207" t="s">
        <v>7835</v>
      </c>
      <c r="G1507" s="205"/>
      <c r="H1507" s="208">
        <v>8.86</v>
      </c>
      <c r="I1507" s="209"/>
      <c r="J1507" s="205"/>
      <c r="K1507" s="205"/>
      <c r="L1507" s="210"/>
      <c r="M1507" s="211"/>
      <c r="N1507" s="212"/>
      <c r="O1507" s="212"/>
      <c r="P1507" s="212"/>
      <c r="Q1507" s="212"/>
      <c r="R1507" s="212"/>
      <c r="S1507" s="212"/>
      <c r="T1507" s="213"/>
      <c r="AT1507" s="214" t="s">
        <v>169</v>
      </c>
      <c r="AU1507" s="214" t="s">
        <v>85</v>
      </c>
      <c r="AV1507" s="13" t="s">
        <v>85</v>
      </c>
      <c r="AW1507" s="13" t="s">
        <v>32</v>
      </c>
      <c r="AX1507" s="13" t="s">
        <v>8</v>
      </c>
      <c r="AY1507" s="214" t="s">
        <v>158</v>
      </c>
    </row>
    <row r="1508" spans="1:65" s="2" customFormat="1" ht="16.5" customHeight="1">
      <c r="A1508" s="35"/>
      <c r="B1508" s="36"/>
      <c r="C1508" s="247" t="s">
        <v>2975</v>
      </c>
      <c r="D1508" s="247" t="s">
        <v>250</v>
      </c>
      <c r="E1508" s="248" t="s">
        <v>496</v>
      </c>
      <c r="F1508" s="249" t="s">
        <v>6563</v>
      </c>
      <c r="G1508" s="250" t="s">
        <v>498</v>
      </c>
      <c r="H1508" s="251">
        <v>100.42</v>
      </c>
      <c r="I1508" s="252"/>
      <c r="J1508" s="251">
        <f>ROUND(I1508*H1508,0)</f>
        <v>0</v>
      </c>
      <c r="K1508" s="249" t="s">
        <v>1</v>
      </c>
      <c r="L1508" s="253"/>
      <c r="M1508" s="254" t="s">
        <v>1</v>
      </c>
      <c r="N1508" s="255" t="s">
        <v>41</v>
      </c>
      <c r="O1508" s="72"/>
      <c r="P1508" s="195">
        <f>O1508*H1508</f>
        <v>0</v>
      </c>
      <c r="Q1508" s="195">
        <v>0</v>
      </c>
      <c r="R1508" s="195">
        <f>Q1508*H1508</f>
        <v>0</v>
      </c>
      <c r="S1508" s="195">
        <v>0</v>
      </c>
      <c r="T1508" s="196">
        <f>S1508*H1508</f>
        <v>0</v>
      </c>
      <c r="U1508" s="35"/>
      <c r="V1508" s="35"/>
      <c r="W1508" s="35"/>
      <c r="X1508" s="35"/>
      <c r="Y1508" s="35"/>
      <c r="Z1508" s="35"/>
      <c r="AA1508" s="35"/>
      <c r="AB1508" s="35"/>
      <c r="AC1508" s="35"/>
      <c r="AD1508" s="35"/>
      <c r="AE1508" s="35"/>
      <c r="AR1508" s="197" t="s">
        <v>373</v>
      </c>
      <c r="AT1508" s="197" t="s">
        <v>250</v>
      </c>
      <c r="AU1508" s="197" t="s">
        <v>85</v>
      </c>
      <c r="AY1508" s="18" t="s">
        <v>158</v>
      </c>
      <c r="BE1508" s="198">
        <f>IF(N1508="základní",J1508,0)</f>
        <v>0</v>
      </c>
      <c r="BF1508" s="198">
        <f>IF(N1508="snížená",J1508,0)</f>
        <v>0</v>
      </c>
      <c r="BG1508" s="198">
        <f>IF(N1508="zákl. přenesená",J1508,0)</f>
        <v>0</v>
      </c>
      <c r="BH1508" s="198">
        <f>IF(N1508="sníž. přenesená",J1508,0)</f>
        <v>0</v>
      </c>
      <c r="BI1508" s="198">
        <f>IF(N1508="nulová",J1508,0)</f>
        <v>0</v>
      </c>
      <c r="BJ1508" s="18" t="s">
        <v>8</v>
      </c>
      <c r="BK1508" s="198">
        <f>ROUND(I1508*H1508,0)</f>
        <v>0</v>
      </c>
      <c r="BL1508" s="18" t="s">
        <v>283</v>
      </c>
      <c r="BM1508" s="197" t="s">
        <v>7836</v>
      </c>
    </row>
    <row r="1509" spans="1:65" s="13" customFormat="1" ht="11.25">
      <c r="B1509" s="204"/>
      <c r="C1509" s="205"/>
      <c r="D1509" s="199" t="s">
        <v>169</v>
      </c>
      <c r="E1509" s="206" t="s">
        <v>1</v>
      </c>
      <c r="F1509" s="207" t="s">
        <v>7837</v>
      </c>
      <c r="G1509" s="205"/>
      <c r="H1509" s="208">
        <v>100.42</v>
      </c>
      <c r="I1509" s="209"/>
      <c r="J1509" s="205"/>
      <c r="K1509" s="205"/>
      <c r="L1509" s="210"/>
      <c r="M1509" s="211"/>
      <c r="N1509" s="212"/>
      <c r="O1509" s="212"/>
      <c r="P1509" s="212"/>
      <c r="Q1509" s="212"/>
      <c r="R1509" s="212"/>
      <c r="S1509" s="212"/>
      <c r="T1509" s="213"/>
      <c r="AT1509" s="214" t="s">
        <v>169</v>
      </c>
      <c r="AU1509" s="214" t="s">
        <v>85</v>
      </c>
      <c r="AV1509" s="13" t="s">
        <v>85</v>
      </c>
      <c r="AW1509" s="13" t="s">
        <v>32</v>
      </c>
      <c r="AX1509" s="13" t="s">
        <v>8</v>
      </c>
      <c r="AY1509" s="214" t="s">
        <v>158</v>
      </c>
    </row>
    <row r="1510" spans="1:65" s="2" customFormat="1" ht="44.25" customHeight="1">
      <c r="A1510" s="35"/>
      <c r="B1510" s="36"/>
      <c r="C1510" s="187" t="s">
        <v>2980</v>
      </c>
      <c r="D1510" s="187" t="s">
        <v>160</v>
      </c>
      <c r="E1510" s="188" t="s">
        <v>5021</v>
      </c>
      <c r="F1510" s="189" t="s">
        <v>5022</v>
      </c>
      <c r="G1510" s="190" t="s">
        <v>163</v>
      </c>
      <c r="H1510" s="191">
        <v>12.54</v>
      </c>
      <c r="I1510" s="192"/>
      <c r="J1510" s="191">
        <f>ROUND(I1510*H1510,0)</f>
        <v>0</v>
      </c>
      <c r="K1510" s="189" t="s">
        <v>1</v>
      </c>
      <c r="L1510" s="40"/>
      <c r="M1510" s="193" t="s">
        <v>1</v>
      </c>
      <c r="N1510" s="194" t="s">
        <v>41</v>
      </c>
      <c r="O1510" s="72"/>
      <c r="P1510" s="195">
        <f>O1510*H1510</f>
        <v>0</v>
      </c>
      <c r="Q1510" s="195">
        <v>2.7E-4</v>
      </c>
      <c r="R1510" s="195">
        <f>Q1510*H1510</f>
        <v>3.3858E-3</v>
      </c>
      <c r="S1510" s="195">
        <v>0</v>
      </c>
      <c r="T1510" s="196">
        <f>S1510*H1510</f>
        <v>0</v>
      </c>
      <c r="U1510" s="35"/>
      <c r="V1510" s="35"/>
      <c r="W1510" s="35"/>
      <c r="X1510" s="35"/>
      <c r="Y1510" s="35"/>
      <c r="Z1510" s="35"/>
      <c r="AA1510" s="35"/>
      <c r="AB1510" s="35"/>
      <c r="AC1510" s="35"/>
      <c r="AD1510" s="35"/>
      <c r="AE1510" s="35"/>
      <c r="AR1510" s="197" t="s">
        <v>283</v>
      </c>
      <c r="AT1510" s="197" t="s">
        <v>160</v>
      </c>
      <c r="AU1510" s="197" t="s">
        <v>85</v>
      </c>
      <c r="AY1510" s="18" t="s">
        <v>158</v>
      </c>
      <c r="BE1510" s="198">
        <f>IF(N1510="základní",J1510,0)</f>
        <v>0</v>
      </c>
      <c r="BF1510" s="198">
        <f>IF(N1510="snížená",J1510,0)</f>
        <v>0</v>
      </c>
      <c r="BG1510" s="198">
        <f>IF(N1510="zákl. přenesená",J1510,0)</f>
        <v>0</v>
      </c>
      <c r="BH1510" s="198">
        <f>IF(N1510="sníž. přenesená",J1510,0)</f>
        <v>0</v>
      </c>
      <c r="BI1510" s="198">
        <f>IF(N1510="nulová",J1510,0)</f>
        <v>0</v>
      </c>
      <c r="BJ1510" s="18" t="s">
        <v>8</v>
      </c>
      <c r="BK1510" s="198">
        <f>ROUND(I1510*H1510,0)</f>
        <v>0</v>
      </c>
      <c r="BL1510" s="18" t="s">
        <v>283</v>
      </c>
      <c r="BM1510" s="197" t="s">
        <v>7838</v>
      </c>
    </row>
    <row r="1511" spans="1:65" s="2" customFormat="1" ht="126">
      <c r="A1511" s="35"/>
      <c r="B1511" s="36"/>
      <c r="C1511" s="37"/>
      <c r="D1511" s="199" t="s">
        <v>167</v>
      </c>
      <c r="E1511" s="37"/>
      <c r="F1511" s="200" t="s">
        <v>5003</v>
      </c>
      <c r="G1511" s="37"/>
      <c r="H1511" s="37"/>
      <c r="I1511" s="201"/>
      <c r="J1511" s="37"/>
      <c r="K1511" s="37"/>
      <c r="L1511" s="40"/>
      <c r="M1511" s="202"/>
      <c r="N1511" s="203"/>
      <c r="O1511" s="72"/>
      <c r="P1511" s="72"/>
      <c r="Q1511" s="72"/>
      <c r="R1511" s="72"/>
      <c r="S1511" s="72"/>
      <c r="T1511" s="73"/>
      <c r="U1511" s="35"/>
      <c r="V1511" s="35"/>
      <c r="W1511" s="35"/>
      <c r="X1511" s="35"/>
      <c r="Y1511" s="35"/>
      <c r="Z1511" s="35"/>
      <c r="AA1511" s="35"/>
      <c r="AB1511" s="35"/>
      <c r="AC1511" s="35"/>
      <c r="AD1511" s="35"/>
      <c r="AE1511" s="35"/>
      <c r="AT1511" s="18" t="s">
        <v>167</v>
      </c>
      <c r="AU1511" s="18" t="s">
        <v>85</v>
      </c>
    </row>
    <row r="1512" spans="1:65" s="13" customFormat="1" ht="11.25">
      <c r="B1512" s="204"/>
      <c r="C1512" s="205"/>
      <c r="D1512" s="199" t="s">
        <v>169</v>
      </c>
      <c r="E1512" s="206" t="s">
        <v>1</v>
      </c>
      <c r="F1512" s="207" t="s">
        <v>7839</v>
      </c>
      <c r="G1512" s="205"/>
      <c r="H1512" s="208">
        <v>9.4049999999999994</v>
      </c>
      <c r="I1512" s="209"/>
      <c r="J1512" s="205"/>
      <c r="K1512" s="205"/>
      <c r="L1512" s="210"/>
      <c r="M1512" s="211"/>
      <c r="N1512" s="212"/>
      <c r="O1512" s="212"/>
      <c r="P1512" s="212"/>
      <c r="Q1512" s="212"/>
      <c r="R1512" s="212"/>
      <c r="S1512" s="212"/>
      <c r="T1512" s="213"/>
      <c r="AT1512" s="214" t="s">
        <v>169</v>
      </c>
      <c r="AU1512" s="214" t="s">
        <v>85</v>
      </c>
      <c r="AV1512" s="13" t="s">
        <v>85</v>
      </c>
      <c r="AW1512" s="13" t="s">
        <v>32</v>
      </c>
      <c r="AX1512" s="13" t="s">
        <v>76</v>
      </c>
      <c r="AY1512" s="214" t="s">
        <v>158</v>
      </c>
    </row>
    <row r="1513" spans="1:65" s="13" customFormat="1" ht="11.25">
      <c r="B1513" s="204"/>
      <c r="C1513" s="205"/>
      <c r="D1513" s="199" t="s">
        <v>169</v>
      </c>
      <c r="E1513" s="206" t="s">
        <v>1</v>
      </c>
      <c r="F1513" s="207" t="s">
        <v>7840</v>
      </c>
      <c r="G1513" s="205"/>
      <c r="H1513" s="208">
        <v>3.1349999999999998</v>
      </c>
      <c r="I1513" s="209"/>
      <c r="J1513" s="205"/>
      <c r="K1513" s="205"/>
      <c r="L1513" s="210"/>
      <c r="M1513" s="211"/>
      <c r="N1513" s="212"/>
      <c r="O1513" s="212"/>
      <c r="P1513" s="212"/>
      <c r="Q1513" s="212"/>
      <c r="R1513" s="212"/>
      <c r="S1513" s="212"/>
      <c r="T1513" s="213"/>
      <c r="AT1513" s="214" t="s">
        <v>169</v>
      </c>
      <c r="AU1513" s="214" t="s">
        <v>85</v>
      </c>
      <c r="AV1513" s="13" t="s">
        <v>85</v>
      </c>
      <c r="AW1513" s="13" t="s">
        <v>32</v>
      </c>
      <c r="AX1513" s="13" t="s">
        <v>76</v>
      </c>
      <c r="AY1513" s="214" t="s">
        <v>158</v>
      </c>
    </row>
    <row r="1514" spans="1:65" s="16" customFormat="1" ht="11.25">
      <c r="B1514" s="236"/>
      <c r="C1514" s="237"/>
      <c r="D1514" s="199" t="s">
        <v>169</v>
      </c>
      <c r="E1514" s="238" t="s">
        <v>1</v>
      </c>
      <c r="F1514" s="239" t="s">
        <v>189</v>
      </c>
      <c r="G1514" s="237"/>
      <c r="H1514" s="240">
        <v>12.54</v>
      </c>
      <c r="I1514" s="241"/>
      <c r="J1514" s="237"/>
      <c r="K1514" s="237"/>
      <c r="L1514" s="242"/>
      <c r="M1514" s="243"/>
      <c r="N1514" s="244"/>
      <c r="O1514" s="244"/>
      <c r="P1514" s="244"/>
      <c r="Q1514" s="244"/>
      <c r="R1514" s="244"/>
      <c r="S1514" s="244"/>
      <c r="T1514" s="245"/>
      <c r="AT1514" s="246" t="s">
        <v>169</v>
      </c>
      <c r="AU1514" s="246" t="s">
        <v>85</v>
      </c>
      <c r="AV1514" s="16" t="s">
        <v>165</v>
      </c>
      <c r="AW1514" s="16" t="s">
        <v>32</v>
      </c>
      <c r="AX1514" s="16" t="s">
        <v>8</v>
      </c>
      <c r="AY1514" s="246" t="s">
        <v>158</v>
      </c>
    </row>
    <row r="1515" spans="1:65" s="2" customFormat="1" ht="44.25" customHeight="1">
      <c r="A1515" s="35"/>
      <c r="B1515" s="36"/>
      <c r="C1515" s="247" t="s">
        <v>2984</v>
      </c>
      <c r="D1515" s="247" t="s">
        <v>250</v>
      </c>
      <c r="E1515" s="248" t="s">
        <v>7841</v>
      </c>
      <c r="F1515" s="249" t="s">
        <v>7842</v>
      </c>
      <c r="G1515" s="250" t="s">
        <v>442</v>
      </c>
      <c r="H1515" s="251">
        <v>3</v>
      </c>
      <c r="I1515" s="252"/>
      <c r="J1515" s="251">
        <f>ROUND(I1515*H1515,0)</f>
        <v>0</v>
      </c>
      <c r="K1515" s="249" t="s">
        <v>1</v>
      </c>
      <c r="L1515" s="253"/>
      <c r="M1515" s="254" t="s">
        <v>1</v>
      </c>
      <c r="N1515" s="255" t="s">
        <v>41</v>
      </c>
      <c r="O1515" s="72"/>
      <c r="P1515" s="195">
        <f>O1515*H1515</f>
        <v>0</v>
      </c>
      <c r="Q1515" s="195">
        <v>8.6999999999999994E-2</v>
      </c>
      <c r="R1515" s="195">
        <f>Q1515*H1515</f>
        <v>0.26100000000000001</v>
      </c>
      <c r="S1515" s="195">
        <v>0</v>
      </c>
      <c r="T1515" s="196">
        <f>S1515*H1515</f>
        <v>0</v>
      </c>
      <c r="U1515" s="35"/>
      <c r="V1515" s="35"/>
      <c r="W1515" s="35"/>
      <c r="X1515" s="35"/>
      <c r="Y1515" s="35"/>
      <c r="Z1515" s="35"/>
      <c r="AA1515" s="35"/>
      <c r="AB1515" s="35"/>
      <c r="AC1515" s="35"/>
      <c r="AD1515" s="35"/>
      <c r="AE1515" s="35"/>
      <c r="AR1515" s="197" t="s">
        <v>373</v>
      </c>
      <c r="AT1515" s="197" t="s">
        <v>250</v>
      </c>
      <c r="AU1515" s="197" t="s">
        <v>85</v>
      </c>
      <c r="AY1515" s="18" t="s">
        <v>158</v>
      </c>
      <c r="BE1515" s="198">
        <f>IF(N1515="základní",J1515,0)</f>
        <v>0</v>
      </c>
      <c r="BF1515" s="198">
        <f>IF(N1515="snížená",J1515,0)</f>
        <v>0</v>
      </c>
      <c r="BG1515" s="198">
        <f>IF(N1515="zákl. přenesená",J1515,0)</f>
        <v>0</v>
      </c>
      <c r="BH1515" s="198">
        <f>IF(N1515="sníž. přenesená",J1515,0)</f>
        <v>0</v>
      </c>
      <c r="BI1515" s="198">
        <f>IF(N1515="nulová",J1515,0)</f>
        <v>0</v>
      </c>
      <c r="BJ1515" s="18" t="s">
        <v>8</v>
      </c>
      <c r="BK1515" s="198">
        <f>ROUND(I1515*H1515,0)</f>
        <v>0</v>
      </c>
      <c r="BL1515" s="18" t="s">
        <v>283</v>
      </c>
      <c r="BM1515" s="197" t="s">
        <v>7843</v>
      </c>
    </row>
    <row r="1516" spans="1:65" s="13" customFormat="1" ht="11.25">
      <c r="B1516" s="204"/>
      <c r="C1516" s="205"/>
      <c r="D1516" s="199" t="s">
        <v>169</v>
      </c>
      <c r="E1516" s="206" t="s">
        <v>1</v>
      </c>
      <c r="F1516" s="207" t="s">
        <v>7844</v>
      </c>
      <c r="G1516" s="205"/>
      <c r="H1516" s="208">
        <v>3</v>
      </c>
      <c r="I1516" s="209"/>
      <c r="J1516" s="205"/>
      <c r="K1516" s="205"/>
      <c r="L1516" s="210"/>
      <c r="M1516" s="211"/>
      <c r="N1516" s="212"/>
      <c r="O1516" s="212"/>
      <c r="P1516" s="212"/>
      <c r="Q1516" s="212"/>
      <c r="R1516" s="212"/>
      <c r="S1516" s="212"/>
      <c r="T1516" s="213"/>
      <c r="AT1516" s="214" t="s">
        <v>169</v>
      </c>
      <c r="AU1516" s="214" t="s">
        <v>85</v>
      </c>
      <c r="AV1516" s="13" t="s">
        <v>85</v>
      </c>
      <c r="AW1516" s="13" t="s">
        <v>32</v>
      </c>
      <c r="AX1516" s="13" t="s">
        <v>76</v>
      </c>
      <c r="AY1516" s="214" t="s">
        <v>158</v>
      </c>
    </row>
    <row r="1517" spans="1:65" s="16" customFormat="1" ht="11.25">
      <c r="B1517" s="236"/>
      <c r="C1517" s="237"/>
      <c r="D1517" s="199" t="s">
        <v>169</v>
      </c>
      <c r="E1517" s="238" t="s">
        <v>1</v>
      </c>
      <c r="F1517" s="239" t="s">
        <v>189</v>
      </c>
      <c r="G1517" s="237"/>
      <c r="H1517" s="240">
        <v>3</v>
      </c>
      <c r="I1517" s="241"/>
      <c r="J1517" s="237"/>
      <c r="K1517" s="237"/>
      <c r="L1517" s="242"/>
      <c r="M1517" s="243"/>
      <c r="N1517" s="244"/>
      <c r="O1517" s="244"/>
      <c r="P1517" s="244"/>
      <c r="Q1517" s="244"/>
      <c r="R1517" s="244"/>
      <c r="S1517" s="244"/>
      <c r="T1517" s="245"/>
      <c r="AT1517" s="246" t="s">
        <v>169</v>
      </c>
      <c r="AU1517" s="246" t="s">
        <v>85</v>
      </c>
      <c r="AV1517" s="16" t="s">
        <v>165</v>
      </c>
      <c r="AW1517" s="16" t="s">
        <v>32</v>
      </c>
      <c r="AX1517" s="16" t="s">
        <v>8</v>
      </c>
      <c r="AY1517" s="246" t="s">
        <v>158</v>
      </c>
    </row>
    <row r="1518" spans="1:65" s="2" customFormat="1" ht="36">
      <c r="A1518" s="35"/>
      <c r="B1518" s="36"/>
      <c r="C1518" s="247" t="s">
        <v>2988</v>
      </c>
      <c r="D1518" s="247" t="s">
        <v>250</v>
      </c>
      <c r="E1518" s="248" t="s">
        <v>5006</v>
      </c>
      <c r="F1518" s="249" t="s">
        <v>7845</v>
      </c>
      <c r="G1518" s="250" t="s">
        <v>442</v>
      </c>
      <c r="H1518" s="251">
        <v>1</v>
      </c>
      <c r="I1518" s="252"/>
      <c r="J1518" s="251">
        <f>ROUND(I1518*H1518,0)</f>
        <v>0</v>
      </c>
      <c r="K1518" s="249" t="s">
        <v>1</v>
      </c>
      <c r="L1518" s="253"/>
      <c r="M1518" s="254" t="s">
        <v>1</v>
      </c>
      <c r="N1518" s="255" t="s">
        <v>41</v>
      </c>
      <c r="O1518" s="72"/>
      <c r="P1518" s="195">
        <f>O1518*H1518</f>
        <v>0</v>
      </c>
      <c r="Q1518" s="195">
        <v>8.6999999999999994E-2</v>
      </c>
      <c r="R1518" s="195">
        <f>Q1518*H1518</f>
        <v>8.6999999999999994E-2</v>
      </c>
      <c r="S1518" s="195">
        <v>0</v>
      </c>
      <c r="T1518" s="196">
        <f>S1518*H1518</f>
        <v>0</v>
      </c>
      <c r="U1518" s="35"/>
      <c r="V1518" s="35"/>
      <c r="W1518" s="35"/>
      <c r="X1518" s="35"/>
      <c r="Y1518" s="35"/>
      <c r="Z1518" s="35"/>
      <c r="AA1518" s="35"/>
      <c r="AB1518" s="35"/>
      <c r="AC1518" s="35"/>
      <c r="AD1518" s="35"/>
      <c r="AE1518" s="35"/>
      <c r="AR1518" s="197" t="s">
        <v>373</v>
      </c>
      <c r="AT1518" s="197" t="s">
        <v>250</v>
      </c>
      <c r="AU1518" s="197" t="s">
        <v>85</v>
      </c>
      <c r="AY1518" s="18" t="s">
        <v>158</v>
      </c>
      <c r="BE1518" s="198">
        <f>IF(N1518="základní",J1518,0)</f>
        <v>0</v>
      </c>
      <c r="BF1518" s="198">
        <f>IF(N1518="snížená",J1518,0)</f>
        <v>0</v>
      </c>
      <c r="BG1518" s="198">
        <f>IF(N1518="zákl. přenesená",J1518,0)</f>
        <v>0</v>
      </c>
      <c r="BH1518" s="198">
        <f>IF(N1518="sníž. přenesená",J1518,0)</f>
        <v>0</v>
      </c>
      <c r="BI1518" s="198">
        <f>IF(N1518="nulová",J1518,0)</f>
        <v>0</v>
      </c>
      <c r="BJ1518" s="18" t="s">
        <v>8</v>
      </c>
      <c r="BK1518" s="198">
        <f>ROUND(I1518*H1518,0)</f>
        <v>0</v>
      </c>
      <c r="BL1518" s="18" t="s">
        <v>283</v>
      </c>
      <c r="BM1518" s="197" t="s">
        <v>7846</v>
      </c>
    </row>
    <row r="1519" spans="1:65" s="13" customFormat="1" ht="11.25">
      <c r="B1519" s="204"/>
      <c r="C1519" s="205"/>
      <c r="D1519" s="199" t="s">
        <v>169</v>
      </c>
      <c r="E1519" s="206" t="s">
        <v>1</v>
      </c>
      <c r="F1519" s="207" t="s">
        <v>7847</v>
      </c>
      <c r="G1519" s="205"/>
      <c r="H1519" s="208">
        <v>1</v>
      </c>
      <c r="I1519" s="209"/>
      <c r="J1519" s="205"/>
      <c r="K1519" s="205"/>
      <c r="L1519" s="210"/>
      <c r="M1519" s="211"/>
      <c r="N1519" s="212"/>
      <c r="O1519" s="212"/>
      <c r="P1519" s="212"/>
      <c r="Q1519" s="212"/>
      <c r="R1519" s="212"/>
      <c r="S1519" s="212"/>
      <c r="T1519" s="213"/>
      <c r="AT1519" s="214" t="s">
        <v>169</v>
      </c>
      <c r="AU1519" s="214" t="s">
        <v>85</v>
      </c>
      <c r="AV1519" s="13" t="s">
        <v>85</v>
      </c>
      <c r="AW1519" s="13" t="s">
        <v>32</v>
      </c>
      <c r="AX1519" s="13" t="s">
        <v>76</v>
      </c>
      <c r="AY1519" s="214" t="s">
        <v>158</v>
      </c>
    </row>
    <row r="1520" spans="1:65" s="16" customFormat="1" ht="11.25">
      <c r="B1520" s="236"/>
      <c r="C1520" s="237"/>
      <c r="D1520" s="199" t="s">
        <v>169</v>
      </c>
      <c r="E1520" s="238" t="s">
        <v>1</v>
      </c>
      <c r="F1520" s="239" t="s">
        <v>189</v>
      </c>
      <c r="G1520" s="237"/>
      <c r="H1520" s="240">
        <v>1</v>
      </c>
      <c r="I1520" s="241"/>
      <c r="J1520" s="237"/>
      <c r="K1520" s="237"/>
      <c r="L1520" s="242"/>
      <c r="M1520" s="243"/>
      <c r="N1520" s="244"/>
      <c r="O1520" s="244"/>
      <c r="P1520" s="244"/>
      <c r="Q1520" s="244"/>
      <c r="R1520" s="244"/>
      <c r="S1520" s="244"/>
      <c r="T1520" s="245"/>
      <c r="AT1520" s="246" t="s">
        <v>169</v>
      </c>
      <c r="AU1520" s="246" t="s">
        <v>85</v>
      </c>
      <c r="AV1520" s="16" t="s">
        <v>165</v>
      </c>
      <c r="AW1520" s="16" t="s">
        <v>32</v>
      </c>
      <c r="AX1520" s="16" t="s">
        <v>8</v>
      </c>
      <c r="AY1520" s="246" t="s">
        <v>158</v>
      </c>
    </row>
    <row r="1521" spans="1:65" s="2" customFormat="1" ht="36">
      <c r="A1521" s="35"/>
      <c r="B1521" s="36"/>
      <c r="C1521" s="187" t="s">
        <v>2992</v>
      </c>
      <c r="D1521" s="187" t="s">
        <v>160</v>
      </c>
      <c r="E1521" s="188" t="s">
        <v>5031</v>
      </c>
      <c r="F1521" s="189" t="s">
        <v>5032</v>
      </c>
      <c r="G1521" s="190" t="s">
        <v>309</v>
      </c>
      <c r="H1521" s="191">
        <v>96</v>
      </c>
      <c r="I1521" s="192"/>
      <c r="J1521" s="191">
        <f>ROUND(I1521*H1521,0)</f>
        <v>0</v>
      </c>
      <c r="K1521" s="189" t="s">
        <v>164</v>
      </c>
      <c r="L1521" s="40"/>
      <c r="M1521" s="193" t="s">
        <v>1</v>
      </c>
      <c r="N1521" s="194" t="s">
        <v>41</v>
      </c>
      <c r="O1521" s="72"/>
      <c r="P1521" s="195">
        <f>O1521*H1521</f>
        <v>0</v>
      </c>
      <c r="Q1521" s="195">
        <v>6.0000000000000002E-5</v>
      </c>
      <c r="R1521" s="195">
        <f>Q1521*H1521</f>
        <v>5.7600000000000004E-3</v>
      </c>
      <c r="S1521" s="195">
        <v>0</v>
      </c>
      <c r="T1521" s="196">
        <f>S1521*H1521</f>
        <v>0</v>
      </c>
      <c r="U1521" s="35"/>
      <c r="V1521" s="35"/>
      <c r="W1521" s="35"/>
      <c r="X1521" s="35"/>
      <c r="Y1521" s="35"/>
      <c r="Z1521" s="35"/>
      <c r="AA1521" s="35"/>
      <c r="AB1521" s="35"/>
      <c r="AC1521" s="35"/>
      <c r="AD1521" s="35"/>
      <c r="AE1521" s="35"/>
      <c r="AR1521" s="197" t="s">
        <v>283</v>
      </c>
      <c r="AT1521" s="197" t="s">
        <v>160</v>
      </c>
      <c r="AU1521" s="197" t="s">
        <v>85</v>
      </c>
      <c r="AY1521" s="18" t="s">
        <v>158</v>
      </c>
      <c r="BE1521" s="198">
        <f>IF(N1521="základní",J1521,0)</f>
        <v>0</v>
      </c>
      <c r="BF1521" s="198">
        <f>IF(N1521="snížená",J1521,0)</f>
        <v>0</v>
      </c>
      <c r="BG1521" s="198">
        <f>IF(N1521="zákl. přenesená",J1521,0)</f>
        <v>0</v>
      </c>
      <c r="BH1521" s="198">
        <f>IF(N1521="sníž. přenesená",J1521,0)</f>
        <v>0</v>
      </c>
      <c r="BI1521" s="198">
        <f>IF(N1521="nulová",J1521,0)</f>
        <v>0</v>
      </c>
      <c r="BJ1521" s="18" t="s">
        <v>8</v>
      </c>
      <c r="BK1521" s="198">
        <f>ROUND(I1521*H1521,0)</f>
        <v>0</v>
      </c>
      <c r="BL1521" s="18" t="s">
        <v>283</v>
      </c>
      <c r="BM1521" s="197" t="s">
        <v>7848</v>
      </c>
    </row>
    <row r="1522" spans="1:65" s="2" customFormat="1" ht="126">
      <c r="A1522" s="35"/>
      <c r="B1522" s="36"/>
      <c r="C1522" s="37"/>
      <c r="D1522" s="199" t="s">
        <v>167</v>
      </c>
      <c r="E1522" s="37"/>
      <c r="F1522" s="200" t="s">
        <v>5003</v>
      </c>
      <c r="G1522" s="37"/>
      <c r="H1522" s="37"/>
      <c r="I1522" s="201"/>
      <c r="J1522" s="37"/>
      <c r="K1522" s="37"/>
      <c r="L1522" s="40"/>
      <c r="M1522" s="202"/>
      <c r="N1522" s="203"/>
      <c r="O1522" s="72"/>
      <c r="P1522" s="72"/>
      <c r="Q1522" s="72"/>
      <c r="R1522" s="72"/>
      <c r="S1522" s="72"/>
      <c r="T1522" s="73"/>
      <c r="U1522" s="35"/>
      <c r="V1522" s="35"/>
      <c r="W1522" s="35"/>
      <c r="X1522" s="35"/>
      <c r="Y1522" s="35"/>
      <c r="Z1522" s="35"/>
      <c r="AA1522" s="35"/>
      <c r="AB1522" s="35"/>
      <c r="AC1522" s="35"/>
      <c r="AD1522" s="35"/>
      <c r="AE1522" s="35"/>
      <c r="AT1522" s="18" t="s">
        <v>167</v>
      </c>
      <c r="AU1522" s="18" t="s">
        <v>85</v>
      </c>
    </row>
    <row r="1523" spans="1:65" s="13" customFormat="1" ht="11.25">
      <c r="B1523" s="204"/>
      <c r="C1523" s="205"/>
      <c r="D1523" s="199" t="s">
        <v>169</v>
      </c>
      <c r="E1523" s="206" t="s">
        <v>1</v>
      </c>
      <c r="F1523" s="207" t="s">
        <v>7849</v>
      </c>
      <c r="G1523" s="205"/>
      <c r="H1523" s="208">
        <v>21.3</v>
      </c>
      <c r="I1523" s="209"/>
      <c r="J1523" s="205"/>
      <c r="K1523" s="205"/>
      <c r="L1523" s="210"/>
      <c r="M1523" s="211"/>
      <c r="N1523" s="212"/>
      <c r="O1523" s="212"/>
      <c r="P1523" s="212"/>
      <c r="Q1523" s="212"/>
      <c r="R1523" s="212"/>
      <c r="S1523" s="212"/>
      <c r="T1523" s="213"/>
      <c r="AT1523" s="214" t="s">
        <v>169</v>
      </c>
      <c r="AU1523" s="214" t="s">
        <v>85</v>
      </c>
      <c r="AV1523" s="13" t="s">
        <v>85</v>
      </c>
      <c r="AW1523" s="13" t="s">
        <v>32</v>
      </c>
      <c r="AX1523" s="13" t="s">
        <v>76</v>
      </c>
      <c r="AY1523" s="214" t="s">
        <v>158</v>
      </c>
    </row>
    <row r="1524" spans="1:65" s="13" customFormat="1" ht="11.25">
      <c r="B1524" s="204"/>
      <c r="C1524" s="205"/>
      <c r="D1524" s="199" t="s">
        <v>169</v>
      </c>
      <c r="E1524" s="206" t="s">
        <v>1</v>
      </c>
      <c r="F1524" s="207" t="s">
        <v>7850</v>
      </c>
      <c r="G1524" s="205"/>
      <c r="H1524" s="208">
        <v>7.1</v>
      </c>
      <c r="I1524" s="209"/>
      <c r="J1524" s="205"/>
      <c r="K1524" s="205"/>
      <c r="L1524" s="210"/>
      <c r="M1524" s="211"/>
      <c r="N1524" s="212"/>
      <c r="O1524" s="212"/>
      <c r="P1524" s="212"/>
      <c r="Q1524" s="212"/>
      <c r="R1524" s="212"/>
      <c r="S1524" s="212"/>
      <c r="T1524" s="213"/>
      <c r="AT1524" s="214" t="s">
        <v>169</v>
      </c>
      <c r="AU1524" s="214" t="s">
        <v>85</v>
      </c>
      <c r="AV1524" s="13" t="s">
        <v>85</v>
      </c>
      <c r="AW1524" s="13" t="s">
        <v>32</v>
      </c>
      <c r="AX1524" s="13" t="s">
        <v>76</v>
      </c>
      <c r="AY1524" s="214" t="s">
        <v>158</v>
      </c>
    </row>
    <row r="1525" spans="1:65" s="15" customFormat="1" ht="11.25">
      <c r="B1525" s="225"/>
      <c r="C1525" s="226"/>
      <c r="D1525" s="199" t="s">
        <v>169</v>
      </c>
      <c r="E1525" s="227" t="s">
        <v>1</v>
      </c>
      <c r="F1525" s="228" t="s">
        <v>5037</v>
      </c>
      <c r="G1525" s="226"/>
      <c r="H1525" s="229">
        <v>28.4</v>
      </c>
      <c r="I1525" s="230"/>
      <c r="J1525" s="226"/>
      <c r="K1525" s="226"/>
      <c r="L1525" s="231"/>
      <c r="M1525" s="232"/>
      <c r="N1525" s="233"/>
      <c r="O1525" s="233"/>
      <c r="P1525" s="233"/>
      <c r="Q1525" s="233"/>
      <c r="R1525" s="233"/>
      <c r="S1525" s="233"/>
      <c r="T1525" s="234"/>
      <c r="AT1525" s="235" t="s">
        <v>169</v>
      </c>
      <c r="AU1525" s="235" t="s">
        <v>85</v>
      </c>
      <c r="AV1525" s="15" t="s">
        <v>177</v>
      </c>
      <c r="AW1525" s="15" t="s">
        <v>32</v>
      </c>
      <c r="AX1525" s="15" t="s">
        <v>76</v>
      </c>
      <c r="AY1525" s="235" t="s">
        <v>158</v>
      </c>
    </row>
    <row r="1526" spans="1:65" s="13" customFormat="1" ht="11.25">
      <c r="B1526" s="204"/>
      <c r="C1526" s="205"/>
      <c r="D1526" s="199" t="s">
        <v>169</v>
      </c>
      <c r="E1526" s="206" t="s">
        <v>1</v>
      </c>
      <c r="F1526" s="207" t="s">
        <v>7851</v>
      </c>
      <c r="G1526" s="205"/>
      <c r="H1526" s="208">
        <v>47.55</v>
      </c>
      <c r="I1526" s="209"/>
      <c r="J1526" s="205"/>
      <c r="K1526" s="205"/>
      <c r="L1526" s="210"/>
      <c r="M1526" s="211"/>
      <c r="N1526" s="212"/>
      <c r="O1526" s="212"/>
      <c r="P1526" s="212"/>
      <c r="Q1526" s="212"/>
      <c r="R1526" s="212"/>
      <c r="S1526" s="212"/>
      <c r="T1526" s="213"/>
      <c r="AT1526" s="214" t="s">
        <v>169</v>
      </c>
      <c r="AU1526" s="214" t="s">
        <v>85</v>
      </c>
      <c r="AV1526" s="13" t="s">
        <v>85</v>
      </c>
      <c r="AW1526" s="13" t="s">
        <v>32</v>
      </c>
      <c r="AX1526" s="13" t="s">
        <v>76</v>
      </c>
      <c r="AY1526" s="214" t="s">
        <v>158</v>
      </c>
    </row>
    <row r="1527" spans="1:65" s="13" customFormat="1" ht="11.25">
      <c r="B1527" s="204"/>
      <c r="C1527" s="205"/>
      <c r="D1527" s="199" t="s">
        <v>169</v>
      </c>
      <c r="E1527" s="206" t="s">
        <v>1</v>
      </c>
      <c r="F1527" s="207" t="s">
        <v>7852</v>
      </c>
      <c r="G1527" s="205"/>
      <c r="H1527" s="208">
        <v>15.58</v>
      </c>
      <c r="I1527" s="209"/>
      <c r="J1527" s="205"/>
      <c r="K1527" s="205"/>
      <c r="L1527" s="210"/>
      <c r="M1527" s="211"/>
      <c r="N1527" s="212"/>
      <c r="O1527" s="212"/>
      <c r="P1527" s="212"/>
      <c r="Q1527" s="212"/>
      <c r="R1527" s="212"/>
      <c r="S1527" s="212"/>
      <c r="T1527" s="213"/>
      <c r="AT1527" s="214" t="s">
        <v>169</v>
      </c>
      <c r="AU1527" s="214" t="s">
        <v>85</v>
      </c>
      <c r="AV1527" s="13" t="s">
        <v>85</v>
      </c>
      <c r="AW1527" s="13" t="s">
        <v>32</v>
      </c>
      <c r="AX1527" s="13" t="s">
        <v>76</v>
      </c>
      <c r="AY1527" s="214" t="s">
        <v>158</v>
      </c>
    </row>
    <row r="1528" spans="1:65" s="15" customFormat="1" ht="11.25">
      <c r="B1528" s="225"/>
      <c r="C1528" s="226"/>
      <c r="D1528" s="199" t="s">
        <v>169</v>
      </c>
      <c r="E1528" s="227" t="s">
        <v>1</v>
      </c>
      <c r="F1528" s="228" t="s">
        <v>7853</v>
      </c>
      <c r="G1528" s="226"/>
      <c r="H1528" s="229">
        <v>63.129999999999995</v>
      </c>
      <c r="I1528" s="230"/>
      <c r="J1528" s="226"/>
      <c r="K1528" s="226"/>
      <c r="L1528" s="231"/>
      <c r="M1528" s="232"/>
      <c r="N1528" s="233"/>
      <c r="O1528" s="233"/>
      <c r="P1528" s="233"/>
      <c r="Q1528" s="233"/>
      <c r="R1528" s="233"/>
      <c r="S1528" s="233"/>
      <c r="T1528" s="234"/>
      <c r="AT1528" s="235" t="s">
        <v>169</v>
      </c>
      <c r="AU1528" s="235" t="s">
        <v>85</v>
      </c>
      <c r="AV1528" s="15" t="s">
        <v>177</v>
      </c>
      <c r="AW1528" s="15" t="s">
        <v>32</v>
      </c>
      <c r="AX1528" s="15" t="s">
        <v>76</v>
      </c>
      <c r="AY1528" s="235" t="s">
        <v>158</v>
      </c>
    </row>
    <row r="1529" spans="1:65" s="16" customFormat="1" ht="11.25">
      <c r="B1529" s="236"/>
      <c r="C1529" s="237"/>
      <c r="D1529" s="199" t="s">
        <v>169</v>
      </c>
      <c r="E1529" s="238" t="s">
        <v>1</v>
      </c>
      <c r="F1529" s="239" t="s">
        <v>189</v>
      </c>
      <c r="G1529" s="237"/>
      <c r="H1529" s="240">
        <v>91.529999999999987</v>
      </c>
      <c r="I1529" s="241"/>
      <c r="J1529" s="237"/>
      <c r="K1529" s="237"/>
      <c r="L1529" s="242"/>
      <c r="M1529" s="243"/>
      <c r="N1529" s="244"/>
      <c r="O1529" s="244"/>
      <c r="P1529" s="244"/>
      <c r="Q1529" s="244"/>
      <c r="R1529" s="244"/>
      <c r="S1529" s="244"/>
      <c r="T1529" s="245"/>
      <c r="AT1529" s="246" t="s">
        <v>169</v>
      </c>
      <c r="AU1529" s="246" t="s">
        <v>85</v>
      </c>
      <c r="AV1529" s="16" t="s">
        <v>165</v>
      </c>
      <c r="AW1529" s="16" t="s">
        <v>32</v>
      </c>
      <c r="AX1529" s="16" t="s">
        <v>76</v>
      </c>
      <c r="AY1529" s="246" t="s">
        <v>158</v>
      </c>
    </row>
    <row r="1530" spans="1:65" s="13" customFormat="1" ht="11.25">
      <c r="B1530" s="204"/>
      <c r="C1530" s="205"/>
      <c r="D1530" s="199" t="s">
        <v>169</v>
      </c>
      <c r="E1530" s="206" t="s">
        <v>1</v>
      </c>
      <c r="F1530" s="207" t="s">
        <v>7854</v>
      </c>
      <c r="G1530" s="205"/>
      <c r="H1530" s="208">
        <v>96.11</v>
      </c>
      <c r="I1530" s="209"/>
      <c r="J1530" s="205"/>
      <c r="K1530" s="205"/>
      <c r="L1530" s="210"/>
      <c r="M1530" s="211"/>
      <c r="N1530" s="212"/>
      <c r="O1530" s="212"/>
      <c r="P1530" s="212"/>
      <c r="Q1530" s="212"/>
      <c r="R1530" s="212"/>
      <c r="S1530" s="212"/>
      <c r="T1530" s="213"/>
      <c r="AT1530" s="214" t="s">
        <v>169</v>
      </c>
      <c r="AU1530" s="214" t="s">
        <v>85</v>
      </c>
      <c r="AV1530" s="13" t="s">
        <v>85</v>
      </c>
      <c r="AW1530" s="13" t="s">
        <v>32</v>
      </c>
      <c r="AX1530" s="13" t="s">
        <v>76</v>
      </c>
      <c r="AY1530" s="214" t="s">
        <v>158</v>
      </c>
    </row>
    <row r="1531" spans="1:65" s="13" customFormat="1" ht="11.25">
      <c r="B1531" s="204"/>
      <c r="C1531" s="205"/>
      <c r="D1531" s="199" t="s">
        <v>169</v>
      </c>
      <c r="E1531" s="206" t="s">
        <v>1</v>
      </c>
      <c r="F1531" s="207" t="s">
        <v>783</v>
      </c>
      <c r="G1531" s="205"/>
      <c r="H1531" s="208">
        <v>96</v>
      </c>
      <c r="I1531" s="209"/>
      <c r="J1531" s="205"/>
      <c r="K1531" s="205"/>
      <c r="L1531" s="210"/>
      <c r="M1531" s="211"/>
      <c r="N1531" s="212"/>
      <c r="O1531" s="212"/>
      <c r="P1531" s="212"/>
      <c r="Q1531" s="212"/>
      <c r="R1531" s="212"/>
      <c r="S1531" s="212"/>
      <c r="T1531" s="213"/>
      <c r="AT1531" s="214" t="s">
        <v>169</v>
      </c>
      <c r="AU1531" s="214" t="s">
        <v>85</v>
      </c>
      <c r="AV1531" s="13" t="s">
        <v>85</v>
      </c>
      <c r="AW1531" s="13" t="s">
        <v>32</v>
      </c>
      <c r="AX1531" s="13" t="s">
        <v>8</v>
      </c>
      <c r="AY1531" s="214" t="s">
        <v>158</v>
      </c>
    </row>
    <row r="1532" spans="1:65" s="2" customFormat="1" ht="36">
      <c r="A1532" s="35"/>
      <c r="B1532" s="36"/>
      <c r="C1532" s="187" t="s">
        <v>2996</v>
      </c>
      <c r="D1532" s="187" t="s">
        <v>160</v>
      </c>
      <c r="E1532" s="188" t="s">
        <v>5044</v>
      </c>
      <c r="F1532" s="189" t="s">
        <v>5045</v>
      </c>
      <c r="G1532" s="190" t="s">
        <v>309</v>
      </c>
      <c r="H1532" s="191">
        <v>96</v>
      </c>
      <c r="I1532" s="192"/>
      <c r="J1532" s="191">
        <f>ROUND(I1532*H1532,0)</f>
        <v>0</v>
      </c>
      <c r="K1532" s="189" t="s">
        <v>164</v>
      </c>
      <c r="L1532" s="40"/>
      <c r="M1532" s="193" t="s">
        <v>1</v>
      </c>
      <c r="N1532" s="194" t="s">
        <v>41</v>
      </c>
      <c r="O1532" s="72"/>
      <c r="P1532" s="195">
        <f>O1532*H1532</f>
        <v>0</v>
      </c>
      <c r="Q1532" s="195">
        <v>6.9999999999999994E-5</v>
      </c>
      <c r="R1532" s="195">
        <f>Q1532*H1532</f>
        <v>6.7199999999999994E-3</v>
      </c>
      <c r="S1532" s="195">
        <v>0</v>
      </c>
      <c r="T1532" s="196">
        <f>S1532*H1532</f>
        <v>0</v>
      </c>
      <c r="U1532" s="35"/>
      <c r="V1532" s="35"/>
      <c r="W1532" s="35"/>
      <c r="X1532" s="35"/>
      <c r="Y1532" s="35"/>
      <c r="Z1532" s="35"/>
      <c r="AA1532" s="35"/>
      <c r="AB1532" s="35"/>
      <c r="AC1532" s="35"/>
      <c r="AD1532" s="35"/>
      <c r="AE1532" s="35"/>
      <c r="AR1532" s="197" t="s">
        <v>283</v>
      </c>
      <c r="AT1532" s="197" t="s">
        <v>160</v>
      </c>
      <c r="AU1532" s="197" t="s">
        <v>85</v>
      </c>
      <c r="AY1532" s="18" t="s">
        <v>158</v>
      </c>
      <c r="BE1532" s="198">
        <f>IF(N1532="základní",J1532,0)</f>
        <v>0</v>
      </c>
      <c r="BF1532" s="198">
        <f>IF(N1532="snížená",J1532,0)</f>
        <v>0</v>
      </c>
      <c r="BG1532" s="198">
        <f>IF(N1532="zákl. přenesená",J1532,0)</f>
        <v>0</v>
      </c>
      <c r="BH1532" s="198">
        <f>IF(N1532="sníž. přenesená",J1532,0)</f>
        <v>0</v>
      </c>
      <c r="BI1532" s="198">
        <f>IF(N1532="nulová",J1532,0)</f>
        <v>0</v>
      </c>
      <c r="BJ1532" s="18" t="s">
        <v>8</v>
      </c>
      <c r="BK1532" s="198">
        <f>ROUND(I1532*H1532,0)</f>
        <v>0</v>
      </c>
      <c r="BL1532" s="18" t="s">
        <v>283</v>
      </c>
      <c r="BM1532" s="197" t="s">
        <v>7855</v>
      </c>
    </row>
    <row r="1533" spans="1:65" s="2" customFormat="1" ht="126">
      <c r="A1533" s="35"/>
      <c r="B1533" s="36"/>
      <c r="C1533" s="37"/>
      <c r="D1533" s="199" t="s">
        <v>167</v>
      </c>
      <c r="E1533" s="37"/>
      <c r="F1533" s="200" t="s">
        <v>5003</v>
      </c>
      <c r="G1533" s="37"/>
      <c r="H1533" s="37"/>
      <c r="I1533" s="201"/>
      <c r="J1533" s="37"/>
      <c r="K1533" s="37"/>
      <c r="L1533" s="40"/>
      <c r="M1533" s="202"/>
      <c r="N1533" s="203"/>
      <c r="O1533" s="72"/>
      <c r="P1533" s="72"/>
      <c r="Q1533" s="72"/>
      <c r="R1533" s="72"/>
      <c r="S1533" s="72"/>
      <c r="T1533" s="73"/>
      <c r="U1533" s="35"/>
      <c r="V1533" s="35"/>
      <c r="W1533" s="35"/>
      <c r="X1533" s="35"/>
      <c r="Y1533" s="35"/>
      <c r="Z1533" s="35"/>
      <c r="AA1533" s="35"/>
      <c r="AB1533" s="35"/>
      <c r="AC1533" s="35"/>
      <c r="AD1533" s="35"/>
      <c r="AE1533" s="35"/>
      <c r="AT1533" s="18" t="s">
        <v>167</v>
      </c>
      <c r="AU1533" s="18" t="s">
        <v>85</v>
      </c>
    </row>
    <row r="1534" spans="1:65" s="13" customFormat="1" ht="11.25">
      <c r="B1534" s="204"/>
      <c r="C1534" s="205"/>
      <c r="D1534" s="199" t="s">
        <v>169</v>
      </c>
      <c r="E1534" s="206" t="s">
        <v>1</v>
      </c>
      <c r="F1534" s="207" t="s">
        <v>783</v>
      </c>
      <c r="G1534" s="205"/>
      <c r="H1534" s="208">
        <v>96</v>
      </c>
      <c r="I1534" s="209"/>
      <c r="J1534" s="205"/>
      <c r="K1534" s="205"/>
      <c r="L1534" s="210"/>
      <c r="M1534" s="211"/>
      <c r="N1534" s="212"/>
      <c r="O1534" s="212"/>
      <c r="P1534" s="212"/>
      <c r="Q1534" s="212"/>
      <c r="R1534" s="212"/>
      <c r="S1534" s="212"/>
      <c r="T1534" s="213"/>
      <c r="AT1534" s="214" t="s">
        <v>169</v>
      </c>
      <c r="AU1534" s="214" t="s">
        <v>85</v>
      </c>
      <c r="AV1534" s="13" t="s">
        <v>85</v>
      </c>
      <c r="AW1534" s="13" t="s">
        <v>32</v>
      </c>
      <c r="AX1534" s="13" t="s">
        <v>8</v>
      </c>
      <c r="AY1534" s="214" t="s">
        <v>158</v>
      </c>
    </row>
    <row r="1535" spans="1:65" s="2" customFormat="1" ht="24">
      <c r="A1535" s="35"/>
      <c r="B1535" s="36"/>
      <c r="C1535" s="187" t="s">
        <v>3002</v>
      </c>
      <c r="D1535" s="187" t="s">
        <v>160</v>
      </c>
      <c r="E1535" s="188" t="s">
        <v>7856</v>
      </c>
      <c r="F1535" s="189" t="s">
        <v>7857</v>
      </c>
      <c r="G1535" s="190" t="s">
        <v>442</v>
      </c>
      <c r="H1535" s="191">
        <v>2</v>
      </c>
      <c r="I1535" s="192"/>
      <c r="J1535" s="191">
        <f>ROUND(I1535*H1535,0)</f>
        <v>0</v>
      </c>
      <c r="K1535" s="189" t="s">
        <v>1</v>
      </c>
      <c r="L1535" s="40"/>
      <c r="M1535" s="193" t="s">
        <v>1</v>
      </c>
      <c r="N1535" s="194" t="s">
        <v>41</v>
      </c>
      <c r="O1535" s="72"/>
      <c r="P1535" s="195">
        <f>O1535*H1535</f>
        <v>0</v>
      </c>
      <c r="Q1535" s="195">
        <v>0</v>
      </c>
      <c r="R1535" s="195">
        <f>Q1535*H1535</f>
        <v>0</v>
      </c>
      <c r="S1535" s="195">
        <v>0</v>
      </c>
      <c r="T1535" s="196">
        <f>S1535*H1535</f>
        <v>0</v>
      </c>
      <c r="U1535" s="35"/>
      <c r="V1535" s="35"/>
      <c r="W1535" s="35"/>
      <c r="X1535" s="35"/>
      <c r="Y1535" s="35"/>
      <c r="Z1535" s="35"/>
      <c r="AA1535" s="35"/>
      <c r="AB1535" s="35"/>
      <c r="AC1535" s="35"/>
      <c r="AD1535" s="35"/>
      <c r="AE1535" s="35"/>
      <c r="AR1535" s="197" t="s">
        <v>283</v>
      </c>
      <c r="AT1535" s="197" t="s">
        <v>160</v>
      </c>
      <c r="AU1535" s="197" t="s">
        <v>85</v>
      </c>
      <c r="AY1535" s="18" t="s">
        <v>158</v>
      </c>
      <c r="BE1535" s="198">
        <f>IF(N1535="základní",J1535,0)</f>
        <v>0</v>
      </c>
      <c r="BF1535" s="198">
        <f>IF(N1535="snížená",J1535,0)</f>
        <v>0</v>
      </c>
      <c r="BG1535" s="198">
        <f>IF(N1535="zákl. přenesená",J1535,0)</f>
        <v>0</v>
      </c>
      <c r="BH1535" s="198">
        <f>IF(N1535="sníž. přenesená",J1535,0)</f>
        <v>0</v>
      </c>
      <c r="BI1535" s="198">
        <f>IF(N1535="nulová",J1535,0)</f>
        <v>0</v>
      </c>
      <c r="BJ1535" s="18" t="s">
        <v>8</v>
      </c>
      <c r="BK1535" s="198">
        <f>ROUND(I1535*H1535,0)</f>
        <v>0</v>
      </c>
      <c r="BL1535" s="18" t="s">
        <v>283</v>
      </c>
      <c r="BM1535" s="197" t="s">
        <v>7858</v>
      </c>
    </row>
    <row r="1536" spans="1:65" s="2" customFormat="1" ht="126">
      <c r="A1536" s="35"/>
      <c r="B1536" s="36"/>
      <c r="C1536" s="37"/>
      <c r="D1536" s="199" t="s">
        <v>167</v>
      </c>
      <c r="E1536" s="37"/>
      <c r="F1536" s="200" t="s">
        <v>5051</v>
      </c>
      <c r="G1536" s="37"/>
      <c r="H1536" s="37"/>
      <c r="I1536" s="201"/>
      <c r="J1536" s="37"/>
      <c r="K1536" s="37"/>
      <c r="L1536" s="40"/>
      <c r="M1536" s="202"/>
      <c r="N1536" s="203"/>
      <c r="O1536" s="72"/>
      <c r="P1536" s="72"/>
      <c r="Q1536" s="72"/>
      <c r="R1536" s="72"/>
      <c r="S1536" s="72"/>
      <c r="T1536" s="73"/>
      <c r="U1536" s="35"/>
      <c r="V1536" s="35"/>
      <c r="W1536" s="35"/>
      <c r="X1536" s="35"/>
      <c r="Y1536" s="35"/>
      <c r="Z1536" s="35"/>
      <c r="AA1536" s="35"/>
      <c r="AB1536" s="35"/>
      <c r="AC1536" s="35"/>
      <c r="AD1536" s="35"/>
      <c r="AE1536" s="35"/>
      <c r="AT1536" s="18" t="s">
        <v>167</v>
      </c>
      <c r="AU1536" s="18" t="s">
        <v>85</v>
      </c>
    </row>
    <row r="1537" spans="1:65" s="13" customFormat="1" ht="11.25">
      <c r="B1537" s="204"/>
      <c r="C1537" s="205"/>
      <c r="D1537" s="199" t="s">
        <v>169</v>
      </c>
      <c r="E1537" s="206" t="s">
        <v>1</v>
      </c>
      <c r="F1537" s="207" t="s">
        <v>7859</v>
      </c>
      <c r="G1537" s="205"/>
      <c r="H1537" s="208">
        <v>1</v>
      </c>
      <c r="I1537" s="209"/>
      <c r="J1537" s="205"/>
      <c r="K1537" s="205"/>
      <c r="L1537" s="210"/>
      <c r="M1537" s="211"/>
      <c r="N1537" s="212"/>
      <c r="O1537" s="212"/>
      <c r="P1537" s="212"/>
      <c r="Q1537" s="212"/>
      <c r="R1537" s="212"/>
      <c r="S1537" s="212"/>
      <c r="T1537" s="213"/>
      <c r="AT1537" s="214" t="s">
        <v>169</v>
      </c>
      <c r="AU1537" s="214" t="s">
        <v>85</v>
      </c>
      <c r="AV1537" s="13" t="s">
        <v>85</v>
      </c>
      <c r="AW1537" s="13" t="s">
        <v>32</v>
      </c>
      <c r="AX1537" s="13" t="s">
        <v>76</v>
      </c>
      <c r="AY1537" s="214" t="s">
        <v>158</v>
      </c>
    </row>
    <row r="1538" spans="1:65" s="13" customFormat="1" ht="11.25">
      <c r="B1538" s="204"/>
      <c r="C1538" s="205"/>
      <c r="D1538" s="199" t="s">
        <v>169</v>
      </c>
      <c r="E1538" s="206" t="s">
        <v>1</v>
      </c>
      <c r="F1538" s="207" t="s">
        <v>7860</v>
      </c>
      <c r="G1538" s="205"/>
      <c r="H1538" s="208">
        <v>1</v>
      </c>
      <c r="I1538" s="209"/>
      <c r="J1538" s="205"/>
      <c r="K1538" s="205"/>
      <c r="L1538" s="210"/>
      <c r="M1538" s="211"/>
      <c r="N1538" s="212"/>
      <c r="O1538" s="212"/>
      <c r="P1538" s="212"/>
      <c r="Q1538" s="212"/>
      <c r="R1538" s="212"/>
      <c r="S1538" s="212"/>
      <c r="T1538" s="213"/>
      <c r="AT1538" s="214" t="s">
        <v>169</v>
      </c>
      <c r="AU1538" s="214" t="s">
        <v>85</v>
      </c>
      <c r="AV1538" s="13" t="s">
        <v>85</v>
      </c>
      <c r="AW1538" s="13" t="s">
        <v>32</v>
      </c>
      <c r="AX1538" s="13" t="s">
        <v>76</v>
      </c>
      <c r="AY1538" s="214" t="s">
        <v>158</v>
      </c>
    </row>
    <row r="1539" spans="1:65" s="16" customFormat="1" ht="11.25">
      <c r="B1539" s="236"/>
      <c r="C1539" s="237"/>
      <c r="D1539" s="199" t="s">
        <v>169</v>
      </c>
      <c r="E1539" s="238" t="s">
        <v>1</v>
      </c>
      <c r="F1539" s="239" t="s">
        <v>189</v>
      </c>
      <c r="G1539" s="237"/>
      <c r="H1539" s="240">
        <v>2</v>
      </c>
      <c r="I1539" s="241"/>
      <c r="J1539" s="237"/>
      <c r="K1539" s="237"/>
      <c r="L1539" s="242"/>
      <c r="M1539" s="243"/>
      <c r="N1539" s="244"/>
      <c r="O1539" s="244"/>
      <c r="P1539" s="244"/>
      <c r="Q1539" s="244"/>
      <c r="R1539" s="244"/>
      <c r="S1539" s="244"/>
      <c r="T1539" s="245"/>
      <c r="AT1539" s="246" t="s">
        <v>169</v>
      </c>
      <c r="AU1539" s="246" t="s">
        <v>85</v>
      </c>
      <c r="AV1539" s="16" t="s">
        <v>165</v>
      </c>
      <c r="AW1539" s="16" t="s">
        <v>32</v>
      </c>
      <c r="AX1539" s="16" t="s">
        <v>8</v>
      </c>
      <c r="AY1539" s="246" t="s">
        <v>158</v>
      </c>
    </row>
    <row r="1540" spans="1:65" s="2" customFormat="1" ht="44.25" customHeight="1">
      <c r="A1540" s="35"/>
      <c r="B1540" s="36"/>
      <c r="C1540" s="247" t="s">
        <v>3006</v>
      </c>
      <c r="D1540" s="247" t="s">
        <v>250</v>
      </c>
      <c r="E1540" s="248" t="s">
        <v>7861</v>
      </c>
      <c r="F1540" s="249" t="s">
        <v>7862</v>
      </c>
      <c r="G1540" s="250" t="s">
        <v>442</v>
      </c>
      <c r="H1540" s="251">
        <v>1</v>
      </c>
      <c r="I1540" s="252"/>
      <c r="J1540" s="251">
        <f>ROUND(I1540*H1540,0)</f>
        <v>0</v>
      </c>
      <c r="K1540" s="249" t="s">
        <v>1</v>
      </c>
      <c r="L1540" s="253"/>
      <c r="M1540" s="254" t="s">
        <v>1</v>
      </c>
      <c r="N1540" s="255" t="s">
        <v>41</v>
      </c>
      <c r="O1540" s="72"/>
      <c r="P1540" s="195">
        <f>O1540*H1540</f>
        <v>0</v>
      </c>
      <c r="Q1540" s="195">
        <v>4.8000000000000001E-2</v>
      </c>
      <c r="R1540" s="195">
        <f>Q1540*H1540</f>
        <v>4.8000000000000001E-2</v>
      </c>
      <c r="S1540" s="195">
        <v>0</v>
      </c>
      <c r="T1540" s="196">
        <f>S1540*H1540</f>
        <v>0</v>
      </c>
      <c r="U1540" s="35"/>
      <c r="V1540" s="35"/>
      <c r="W1540" s="35"/>
      <c r="X1540" s="35"/>
      <c r="Y1540" s="35"/>
      <c r="Z1540" s="35"/>
      <c r="AA1540" s="35"/>
      <c r="AB1540" s="35"/>
      <c r="AC1540" s="35"/>
      <c r="AD1540" s="35"/>
      <c r="AE1540" s="35"/>
      <c r="AR1540" s="197" t="s">
        <v>373</v>
      </c>
      <c r="AT1540" s="197" t="s">
        <v>250</v>
      </c>
      <c r="AU1540" s="197" t="s">
        <v>85</v>
      </c>
      <c r="AY1540" s="18" t="s">
        <v>158</v>
      </c>
      <c r="BE1540" s="198">
        <f>IF(N1540="základní",J1540,0)</f>
        <v>0</v>
      </c>
      <c r="BF1540" s="198">
        <f>IF(N1540="snížená",J1540,0)</f>
        <v>0</v>
      </c>
      <c r="BG1540" s="198">
        <f>IF(N1540="zákl. přenesená",J1540,0)</f>
        <v>0</v>
      </c>
      <c r="BH1540" s="198">
        <f>IF(N1540="sníž. přenesená",J1540,0)</f>
        <v>0</v>
      </c>
      <c r="BI1540" s="198">
        <f>IF(N1540="nulová",J1540,0)</f>
        <v>0</v>
      </c>
      <c r="BJ1540" s="18" t="s">
        <v>8</v>
      </c>
      <c r="BK1540" s="198">
        <f>ROUND(I1540*H1540,0)</f>
        <v>0</v>
      </c>
      <c r="BL1540" s="18" t="s">
        <v>283</v>
      </c>
      <c r="BM1540" s="197" t="s">
        <v>7863</v>
      </c>
    </row>
    <row r="1541" spans="1:65" s="13" customFormat="1" ht="11.25">
      <c r="B1541" s="204"/>
      <c r="C1541" s="205"/>
      <c r="D1541" s="199" t="s">
        <v>169</v>
      </c>
      <c r="E1541" s="206" t="s">
        <v>1</v>
      </c>
      <c r="F1541" s="207" t="s">
        <v>7859</v>
      </c>
      <c r="G1541" s="205"/>
      <c r="H1541" s="208">
        <v>1</v>
      </c>
      <c r="I1541" s="209"/>
      <c r="J1541" s="205"/>
      <c r="K1541" s="205"/>
      <c r="L1541" s="210"/>
      <c r="M1541" s="211"/>
      <c r="N1541" s="212"/>
      <c r="O1541" s="212"/>
      <c r="P1541" s="212"/>
      <c r="Q1541" s="212"/>
      <c r="R1541" s="212"/>
      <c r="S1541" s="212"/>
      <c r="T1541" s="213"/>
      <c r="AT1541" s="214" t="s">
        <v>169</v>
      </c>
      <c r="AU1541" s="214" t="s">
        <v>85</v>
      </c>
      <c r="AV1541" s="13" t="s">
        <v>85</v>
      </c>
      <c r="AW1541" s="13" t="s">
        <v>32</v>
      </c>
      <c r="AX1541" s="13" t="s">
        <v>76</v>
      </c>
      <c r="AY1541" s="214" t="s">
        <v>158</v>
      </c>
    </row>
    <row r="1542" spans="1:65" s="14" customFormat="1" ht="22.5">
      <c r="B1542" s="215"/>
      <c r="C1542" s="216"/>
      <c r="D1542" s="199" t="s">
        <v>169</v>
      </c>
      <c r="E1542" s="217" t="s">
        <v>1</v>
      </c>
      <c r="F1542" s="218" t="s">
        <v>7864</v>
      </c>
      <c r="G1542" s="216"/>
      <c r="H1542" s="217" t="s">
        <v>1</v>
      </c>
      <c r="I1542" s="219"/>
      <c r="J1542" s="216"/>
      <c r="K1542" s="216"/>
      <c r="L1542" s="220"/>
      <c r="M1542" s="221"/>
      <c r="N1542" s="222"/>
      <c r="O1542" s="222"/>
      <c r="P1542" s="222"/>
      <c r="Q1542" s="222"/>
      <c r="R1542" s="222"/>
      <c r="S1542" s="222"/>
      <c r="T1542" s="223"/>
      <c r="AT1542" s="224" t="s">
        <v>169</v>
      </c>
      <c r="AU1542" s="224" t="s">
        <v>85</v>
      </c>
      <c r="AV1542" s="14" t="s">
        <v>8</v>
      </c>
      <c r="AW1542" s="14" t="s">
        <v>32</v>
      </c>
      <c r="AX1542" s="14" t="s">
        <v>76</v>
      </c>
      <c r="AY1542" s="224" t="s">
        <v>158</v>
      </c>
    </row>
    <row r="1543" spans="1:65" s="16" customFormat="1" ht="11.25">
      <c r="B1543" s="236"/>
      <c r="C1543" s="237"/>
      <c r="D1543" s="199" t="s">
        <v>169</v>
      </c>
      <c r="E1543" s="238" t="s">
        <v>1</v>
      </c>
      <c r="F1543" s="239" t="s">
        <v>189</v>
      </c>
      <c r="G1543" s="237"/>
      <c r="H1543" s="240">
        <v>1</v>
      </c>
      <c r="I1543" s="241"/>
      <c r="J1543" s="237"/>
      <c r="K1543" s="237"/>
      <c r="L1543" s="242"/>
      <c r="M1543" s="243"/>
      <c r="N1543" s="244"/>
      <c r="O1543" s="244"/>
      <c r="P1543" s="244"/>
      <c r="Q1543" s="244"/>
      <c r="R1543" s="244"/>
      <c r="S1543" s="244"/>
      <c r="T1543" s="245"/>
      <c r="AT1543" s="246" t="s">
        <v>169</v>
      </c>
      <c r="AU1543" s="246" t="s">
        <v>85</v>
      </c>
      <c r="AV1543" s="16" t="s">
        <v>165</v>
      </c>
      <c r="AW1543" s="16" t="s">
        <v>32</v>
      </c>
      <c r="AX1543" s="16" t="s">
        <v>8</v>
      </c>
      <c r="AY1543" s="246" t="s">
        <v>158</v>
      </c>
    </row>
    <row r="1544" spans="1:65" s="2" customFormat="1" ht="44.25" customHeight="1">
      <c r="A1544" s="35"/>
      <c r="B1544" s="36"/>
      <c r="C1544" s="247" t="s">
        <v>3010</v>
      </c>
      <c r="D1544" s="247" t="s">
        <v>250</v>
      </c>
      <c r="E1544" s="248" t="s">
        <v>7865</v>
      </c>
      <c r="F1544" s="249" t="s">
        <v>7866</v>
      </c>
      <c r="G1544" s="250" t="s">
        <v>442</v>
      </c>
      <c r="H1544" s="251">
        <v>1</v>
      </c>
      <c r="I1544" s="252"/>
      <c r="J1544" s="251">
        <f>ROUND(I1544*H1544,0)</f>
        <v>0</v>
      </c>
      <c r="K1544" s="249" t="s">
        <v>1</v>
      </c>
      <c r="L1544" s="253"/>
      <c r="M1544" s="254" t="s">
        <v>1</v>
      </c>
      <c r="N1544" s="255" t="s">
        <v>41</v>
      </c>
      <c r="O1544" s="72"/>
      <c r="P1544" s="195">
        <f>O1544*H1544</f>
        <v>0</v>
      </c>
      <c r="Q1544" s="195">
        <v>4.8000000000000001E-2</v>
      </c>
      <c r="R1544" s="195">
        <f>Q1544*H1544</f>
        <v>4.8000000000000001E-2</v>
      </c>
      <c r="S1544" s="195">
        <v>0</v>
      </c>
      <c r="T1544" s="196">
        <f>S1544*H1544</f>
        <v>0</v>
      </c>
      <c r="U1544" s="35"/>
      <c r="V1544" s="35"/>
      <c r="W1544" s="35"/>
      <c r="X1544" s="35"/>
      <c r="Y1544" s="35"/>
      <c r="Z1544" s="35"/>
      <c r="AA1544" s="35"/>
      <c r="AB1544" s="35"/>
      <c r="AC1544" s="35"/>
      <c r="AD1544" s="35"/>
      <c r="AE1544" s="35"/>
      <c r="AR1544" s="197" t="s">
        <v>373</v>
      </c>
      <c r="AT1544" s="197" t="s">
        <v>250</v>
      </c>
      <c r="AU1544" s="197" t="s">
        <v>85</v>
      </c>
      <c r="AY1544" s="18" t="s">
        <v>158</v>
      </c>
      <c r="BE1544" s="198">
        <f>IF(N1544="základní",J1544,0)</f>
        <v>0</v>
      </c>
      <c r="BF1544" s="198">
        <f>IF(N1544="snížená",J1544,0)</f>
        <v>0</v>
      </c>
      <c r="BG1544" s="198">
        <f>IF(N1544="zákl. přenesená",J1544,0)</f>
        <v>0</v>
      </c>
      <c r="BH1544" s="198">
        <f>IF(N1544="sníž. přenesená",J1544,0)</f>
        <v>0</v>
      </c>
      <c r="BI1544" s="198">
        <f>IF(N1544="nulová",J1544,0)</f>
        <v>0</v>
      </c>
      <c r="BJ1544" s="18" t="s">
        <v>8</v>
      </c>
      <c r="BK1544" s="198">
        <f>ROUND(I1544*H1544,0)</f>
        <v>0</v>
      </c>
      <c r="BL1544" s="18" t="s">
        <v>283</v>
      </c>
      <c r="BM1544" s="197" t="s">
        <v>7867</v>
      </c>
    </row>
    <row r="1545" spans="1:65" s="13" customFormat="1" ht="11.25">
      <c r="B1545" s="204"/>
      <c r="C1545" s="205"/>
      <c r="D1545" s="199" t="s">
        <v>169</v>
      </c>
      <c r="E1545" s="206" t="s">
        <v>1</v>
      </c>
      <c r="F1545" s="207" t="s">
        <v>7860</v>
      </c>
      <c r="G1545" s="205"/>
      <c r="H1545" s="208">
        <v>1</v>
      </c>
      <c r="I1545" s="209"/>
      <c r="J1545" s="205"/>
      <c r="K1545" s="205"/>
      <c r="L1545" s="210"/>
      <c r="M1545" s="211"/>
      <c r="N1545" s="212"/>
      <c r="O1545" s="212"/>
      <c r="P1545" s="212"/>
      <c r="Q1545" s="212"/>
      <c r="R1545" s="212"/>
      <c r="S1545" s="212"/>
      <c r="T1545" s="213"/>
      <c r="AT1545" s="214" t="s">
        <v>169</v>
      </c>
      <c r="AU1545" s="214" t="s">
        <v>85</v>
      </c>
      <c r="AV1545" s="13" t="s">
        <v>85</v>
      </c>
      <c r="AW1545" s="13" t="s">
        <v>32</v>
      </c>
      <c r="AX1545" s="13" t="s">
        <v>76</v>
      </c>
      <c r="AY1545" s="214" t="s">
        <v>158</v>
      </c>
    </row>
    <row r="1546" spans="1:65" s="14" customFormat="1" ht="22.5">
      <c r="B1546" s="215"/>
      <c r="C1546" s="216"/>
      <c r="D1546" s="199" t="s">
        <v>169</v>
      </c>
      <c r="E1546" s="217" t="s">
        <v>1</v>
      </c>
      <c r="F1546" s="218" t="s">
        <v>7864</v>
      </c>
      <c r="G1546" s="216"/>
      <c r="H1546" s="217" t="s">
        <v>1</v>
      </c>
      <c r="I1546" s="219"/>
      <c r="J1546" s="216"/>
      <c r="K1546" s="216"/>
      <c r="L1546" s="220"/>
      <c r="M1546" s="221"/>
      <c r="N1546" s="222"/>
      <c r="O1546" s="222"/>
      <c r="P1546" s="222"/>
      <c r="Q1546" s="222"/>
      <c r="R1546" s="222"/>
      <c r="S1546" s="222"/>
      <c r="T1546" s="223"/>
      <c r="AT1546" s="224" t="s">
        <v>169</v>
      </c>
      <c r="AU1546" s="224" t="s">
        <v>85</v>
      </c>
      <c r="AV1546" s="14" t="s">
        <v>8</v>
      </c>
      <c r="AW1546" s="14" t="s">
        <v>32</v>
      </c>
      <c r="AX1546" s="14" t="s">
        <v>76</v>
      </c>
      <c r="AY1546" s="224" t="s">
        <v>158</v>
      </c>
    </row>
    <row r="1547" spans="1:65" s="16" customFormat="1" ht="11.25">
      <c r="B1547" s="236"/>
      <c r="C1547" s="237"/>
      <c r="D1547" s="199" t="s">
        <v>169</v>
      </c>
      <c r="E1547" s="238" t="s">
        <v>1</v>
      </c>
      <c r="F1547" s="239" t="s">
        <v>189</v>
      </c>
      <c r="G1547" s="237"/>
      <c r="H1547" s="240">
        <v>1</v>
      </c>
      <c r="I1547" s="241"/>
      <c r="J1547" s="237"/>
      <c r="K1547" s="237"/>
      <c r="L1547" s="242"/>
      <c r="M1547" s="243"/>
      <c r="N1547" s="244"/>
      <c r="O1547" s="244"/>
      <c r="P1547" s="244"/>
      <c r="Q1547" s="244"/>
      <c r="R1547" s="244"/>
      <c r="S1547" s="244"/>
      <c r="T1547" s="245"/>
      <c r="AT1547" s="246" t="s">
        <v>169</v>
      </c>
      <c r="AU1547" s="246" t="s">
        <v>85</v>
      </c>
      <c r="AV1547" s="16" t="s">
        <v>165</v>
      </c>
      <c r="AW1547" s="16" t="s">
        <v>32</v>
      </c>
      <c r="AX1547" s="16" t="s">
        <v>8</v>
      </c>
      <c r="AY1547" s="246" t="s">
        <v>158</v>
      </c>
    </row>
    <row r="1548" spans="1:65" s="2" customFormat="1" ht="24">
      <c r="A1548" s="35"/>
      <c r="B1548" s="36"/>
      <c r="C1548" s="187" t="s">
        <v>3014</v>
      </c>
      <c r="D1548" s="187" t="s">
        <v>160</v>
      </c>
      <c r="E1548" s="188" t="s">
        <v>5048</v>
      </c>
      <c r="F1548" s="189" t="s">
        <v>5049</v>
      </c>
      <c r="G1548" s="190" t="s">
        <v>442</v>
      </c>
      <c r="H1548" s="191">
        <v>1</v>
      </c>
      <c r="I1548" s="192"/>
      <c r="J1548" s="191">
        <f>ROUND(I1548*H1548,0)</f>
        <v>0</v>
      </c>
      <c r="K1548" s="189" t="s">
        <v>1</v>
      </c>
      <c r="L1548" s="40"/>
      <c r="M1548" s="193" t="s">
        <v>1</v>
      </c>
      <c r="N1548" s="194" t="s">
        <v>41</v>
      </c>
      <c r="O1548" s="72"/>
      <c r="P1548" s="195">
        <f>O1548*H1548</f>
        <v>0</v>
      </c>
      <c r="Q1548" s="195">
        <v>0</v>
      </c>
      <c r="R1548" s="195">
        <f>Q1548*H1548</f>
        <v>0</v>
      </c>
      <c r="S1548" s="195">
        <v>0</v>
      </c>
      <c r="T1548" s="196">
        <f>S1548*H1548</f>
        <v>0</v>
      </c>
      <c r="U1548" s="35"/>
      <c r="V1548" s="35"/>
      <c r="W1548" s="35"/>
      <c r="X1548" s="35"/>
      <c r="Y1548" s="35"/>
      <c r="Z1548" s="35"/>
      <c r="AA1548" s="35"/>
      <c r="AB1548" s="35"/>
      <c r="AC1548" s="35"/>
      <c r="AD1548" s="35"/>
      <c r="AE1548" s="35"/>
      <c r="AR1548" s="197" t="s">
        <v>283</v>
      </c>
      <c r="AT1548" s="197" t="s">
        <v>160</v>
      </c>
      <c r="AU1548" s="197" t="s">
        <v>85</v>
      </c>
      <c r="AY1548" s="18" t="s">
        <v>158</v>
      </c>
      <c r="BE1548" s="198">
        <f>IF(N1548="základní",J1548,0)</f>
        <v>0</v>
      </c>
      <c r="BF1548" s="198">
        <f>IF(N1548="snížená",J1548,0)</f>
        <v>0</v>
      </c>
      <c r="BG1548" s="198">
        <f>IF(N1548="zákl. přenesená",J1548,0)</f>
        <v>0</v>
      </c>
      <c r="BH1548" s="198">
        <f>IF(N1548="sníž. přenesená",J1548,0)</f>
        <v>0</v>
      </c>
      <c r="BI1548" s="198">
        <f>IF(N1548="nulová",J1548,0)</f>
        <v>0</v>
      </c>
      <c r="BJ1548" s="18" t="s">
        <v>8</v>
      </c>
      <c r="BK1548" s="198">
        <f>ROUND(I1548*H1548,0)</f>
        <v>0</v>
      </c>
      <c r="BL1548" s="18" t="s">
        <v>283</v>
      </c>
      <c r="BM1548" s="197" t="s">
        <v>7868</v>
      </c>
    </row>
    <row r="1549" spans="1:65" s="2" customFormat="1" ht="126">
      <c r="A1549" s="35"/>
      <c r="B1549" s="36"/>
      <c r="C1549" s="37"/>
      <c r="D1549" s="199" t="s">
        <v>167</v>
      </c>
      <c r="E1549" s="37"/>
      <c r="F1549" s="200" t="s">
        <v>5051</v>
      </c>
      <c r="G1549" s="37"/>
      <c r="H1549" s="37"/>
      <c r="I1549" s="201"/>
      <c r="J1549" s="37"/>
      <c r="K1549" s="37"/>
      <c r="L1549" s="40"/>
      <c r="M1549" s="202"/>
      <c r="N1549" s="203"/>
      <c r="O1549" s="72"/>
      <c r="P1549" s="72"/>
      <c r="Q1549" s="72"/>
      <c r="R1549" s="72"/>
      <c r="S1549" s="72"/>
      <c r="T1549" s="73"/>
      <c r="U1549" s="35"/>
      <c r="V1549" s="35"/>
      <c r="W1549" s="35"/>
      <c r="X1549" s="35"/>
      <c r="Y1549" s="35"/>
      <c r="Z1549" s="35"/>
      <c r="AA1549" s="35"/>
      <c r="AB1549" s="35"/>
      <c r="AC1549" s="35"/>
      <c r="AD1549" s="35"/>
      <c r="AE1549" s="35"/>
      <c r="AT1549" s="18" t="s">
        <v>167</v>
      </c>
      <c r="AU1549" s="18" t="s">
        <v>85</v>
      </c>
    </row>
    <row r="1550" spans="1:65" s="13" customFormat="1" ht="11.25">
      <c r="B1550" s="204"/>
      <c r="C1550" s="205"/>
      <c r="D1550" s="199" t="s">
        <v>169</v>
      </c>
      <c r="E1550" s="206" t="s">
        <v>1</v>
      </c>
      <c r="F1550" s="207" t="s">
        <v>7869</v>
      </c>
      <c r="G1550" s="205"/>
      <c r="H1550" s="208">
        <v>1</v>
      </c>
      <c r="I1550" s="209"/>
      <c r="J1550" s="205"/>
      <c r="K1550" s="205"/>
      <c r="L1550" s="210"/>
      <c r="M1550" s="211"/>
      <c r="N1550" s="212"/>
      <c r="O1550" s="212"/>
      <c r="P1550" s="212"/>
      <c r="Q1550" s="212"/>
      <c r="R1550" s="212"/>
      <c r="S1550" s="212"/>
      <c r="T1550" s="213"/>
      <c r="AT1550" s="214" t="s">
        <v>169</v>
      </c>
      <c r="AU1550" s="214" t="s">
        <v>85</v>
      </c>
      <c r="AV1550" s="13" t="s">
        <v>85</v>
      </c>
      <c r="AW1550" s="13" t="s">
        <v>32</v>
      </c>
      <c r="AX1550" s="13" t="s">
        <v>8</v>
      </c>
      <c r="AY1550" s="214" t="s">
        <v>158</v>
      </c>
    </row>
    <row r="1551" spans="1:65" s="2" customFormat="1" ht="55.5" customHeight="1">
      <c r="A1551" s="35"/>
      <c r="B1551" s="36"/>
      <c r="C1551" s="247" t="s">
        <v>3018</v>
      </c>
      <c r="D1551" s="247" t="s">
        <v>250</v>
      </c>
      <c r="E1551" s="248" t="s">
        <v>5054</v>
      </c>
      <c r="F1551" s="249" t="s">
        <v>7870</v>
      </c>
      <c r="G1551" s="250" t="s">
        <v>442</v>
      </c>
      <c r="H1551" s="251">
        <v>1</v>
      </c>
      <c r="I1551" s="252"/>
      <c r="J1551" s="251">
        <f>ROUND(I1551*H1551,0)</f>
        <v>0</v>
      </c>
      <c r="K1551" s="249" t="s">
        <v>164</v>
      </c>
      <c r="L1551" s="253"/>
      <c r="M1551" s="254" t="s">
        <v>1</v>
      </c>
      <c r="N1551" s="255" t="s">
        <v>41</v>
      </c>
      <c r="O1551" s="72"/>
      <c r="P1551" s="195">
        <f>O1551*H1551</f>
        <v>0</v>
      </c>
      <c r="Q1551" s="195">
        <v>3.2000000000000001E-2</v>
      </c>
      <c r="R1551" s="195">
        <f>Q1551*H1551</f>
        <v>3.2000000000000001E-2</v>
      </c>
      <c r="S1551" s="195">
        <v>0</v>
      </c>
      <c r="T1551" s="196">
        <f>S1551*H1551</f>
        <v>0</v>
      </c>
      <c r="U1551" s="35"/>
      <c r="V1551" s="35"/>
      <c r="W1551" s="35"/>
      <c r="X1551" s="35"/>
      <c r="Y1551" s="35"/>
      <c r="Z1551" s="35"/>
      <c r="AA1551" s="35"/>
      <c r="AB1551" s="35"/>
      <c r="AC1551" s="35"/>
      <c r="AD1551" s="35"/>
      <c r="AE1551" s="35"/>
      <c r="AR1551" s="197" t="s">
        <v>373</v>
      </c>
      <c r="AT1551" s="197" t="s">
        <v>250</v>
      </c>
      <c r="AU1551" s="197" t="s">
        <v>85</v>
      </c>
      <c r="AY1551" s="18" t="s">
        <v>158</v>
      </c>
      <c r="BE1551" s="198">
        <f>IF(N1551="základní",J1551,0)</f>
        <v>0</v>
      </c>
      <c r="BF1551" s="198">
        <f>IF(N1551="snížená",J1551,0)</f>
        <v>0</v>
      </c>
      <c r="BG1551" s="198">
        <f>IF(N1551="zákl. přenesená",J1551,0)</f>
        <v>0</v>
      </c>
      <c r="BH1551" s="198">
        <f>IF(N1551="sníž. přenesená",J1551,0)</f>
        <v>0</v>
      </c>
      <c r="BI1551" s="198">
        <f>IF(N1551="nulová",J1551,0)</f>
        <v>0</v>
      </c>
      <c r="BJ1551" s="18" t="s">
        <v>8</v>
      </c>
      <c r="BK1551" s="198">
        <f>ROUND(I1551*H1551,0)</f>
        <v>0</v>
      </c>
      <c r="BL1551" s="18" t="s">
        <v>283</v>
      </c>
      <c r="BM1551" s="197" t="s">
        <v>7871</v>
      </c>
    </row>
    <row r="1552" spans="1:65" s="13" customFormat="1" ht="11.25">
      <c r="B1552" s="204"/>
      <c r="C1552" s="205"/>
      <c r="D1552" s="199" t="s">
        <v>169</v>
      </c>
      <c r="E1552" s="206" t="s">
        <v>1</v>
      </c>
      <c r="F1552" s="207" t="s">
        <v>7859</v>
      </c>
      <c r="G1552" s="205"/>
      <c r="H1552" s="208">
        <v>1</v>
      </c>
      <c r="I1552" s="209"/>
      <c r="J1552" s="205"/>
      <c r="K1552" s="205"/>
      <c r="L1552" s="210"/>
      <c r="M1552" s="211"/>
      <c r="N1552" s="212"/>
      <c r="O1552" s="212"/>
      <c r="P1552" s="212"/>
      <c r="Q1552" s="212"/>
      <c r="R1552" s="212"/>
      <c r="S1552" s="212"/>
      <c r="T1552" s="213"/>
      <c r="AT1552" s="214" t="s">
        <v>169</v>
      </c>
      <c r="AU1552" s="214" t="s">
        <v>85</v>
      </c>
      <c r="AV1552" s="13" t="s">
        <v>85</v>
      </c>
      <c r="AW1552" s="13" t="s">
        <v>32</v>
      </c>
      <c r="AX1552" s="13" t="s">
        <v>76</v>
      </c>
      <c r="AY1552" s="214" t="s">
        <v>158</v>
      </c>
    </row>
    <row r="1553" spans="1:65" s="14" customFormat="1" ht="22.5">
      <c r="B1553" s="215"/>
      <c r="C1553" s="216"/>
      <c r="D1553" s="199" t="s">
        <v>169</v>
      </c>
      <c r="E1553" s="217" t="s">
        <v>1</v>
      </c>
      <c r="F1553" s="218" t="s">
        <v>7872</v>
      </c>
      <c r="G1553" s="216"/>
      <c r="H1553" s="217" t="s">
        <v>1</v>
      </c>
      <c r="I1553" s="219"/>
      <c r="J1553" s="216"/>
      <c r="K1553" s="216"/>
      <c r="L1553" s="220"/>
      <c r="M1553" s="221"/>
      <c r="N1553" s="222"/>
      <c r="O1553" s="222"/>
      <c r="P1553" s="222"/>
      <c r="Q1553" s="222"/>
      <c r="R1553" s="222"/>
      <c r="S1553" s="222"/>
      <c r="T1553" s="223"/>
      <c r="AT1553" s="224" t="s">
        <v>169</v>
      </c>
      <c r="AU1553" s="224" t="s">
        <v>85</v>
      </c>
      <c r="AV1553" s="14" t="s">
        <v>8</v>
      </c>
      <c r="AW1553" s="14" t="s">
        <v>32</v>
      </c>
      <c r="AX1553" s="14" t="s">
        <v>76</v>
      </c>
      <c r="AY1553" s="224" t="s">
        <v>158</v>
      </c>
    </row>
    <row r="1554" spans="1:65" s="16" customFormat="1" ht="11.25">
      <c r="B1554" s="236"/>
      <c r="C1554" s="237"/>
      <c r="D1554" s="199" t="s">
        <v>169</v>
      </c>
      <c r="E1554" s="238" t="s">
        <v>1</v>
      </c>
      <c r="F1554" s="239" t="s">
        <v>189</v>
      </c>
      <c r="G1554" s="237"/>
      <c r="H1554" s="240">
        <v>1</v>
      </c>
      <c r="I1554" s="241"/>
      <c r="J1554" s="237"/>
      <c r="K1554" s="237"/>
      <c r="L1554" s="242"/>
      <c r="M1554" s="243"/>
      <c r="N1554" s="244"/>
      <c r="O1554" s="244"/>
      <c r="P1554" s="244"/>
      <c r="Q1554" s="244"/>
      <c r="R1554" s="244"/>
      <c r="S1554" s="244"/>
      <c r="T1554" s="245"/>
      <c r="AT1554" s="246" t="s">
        <v>169</v>
      </c>
      <c r="AU1554" s="246" t="s">
        <v>85</v>
      </c>
      <c r="AV1554" s="16" t="s">
        <v>165</v>
      </c>
      <c r="AW1554" s="16" t="s">
        <v>32</v>
      </c>
      <c r="AX1554" s="16" t="s">
        <v>8</v>
      </c>
      <c r="AY1554" s="246" t="s">
        <v>158</v>
      </c>
    </row>
    <row r="1555" spans="1:65" s="2" customFormat="1" ht="16.5" customHeight="1">
      <c r="A1555" s="35"/>
      <c r="B1555" s="36"/>
      <c r="C1555" s="187" t="s">
        <v>3022</v>
      </c>
      <c r="D1555" s="187" t="s">
        <v>160</v>
      </c>
      <c r="E1555" s="188" t="s">
        <v>5078</v>
      </c>
      <c r="F1555" s="189" t="s">
        <v>5079</v>
      </c>
      <c r="G1555" s="190" t="s">
        <v>442</v>
      </c>
      <c r="H1555" s="191">
        <v>2</v>
      </c>
      <c r="I1555" s="192"/>
      <c r="J1555" s="191">
        <f>ROUND(I1555*H1555,0)</f>
        <v>0</v>
      </c>
      <c r="K1555" s="189" t="s">
        <v>164</v>
      </c>
      <c r="L1555" s="40"/>
      <c r="M1555" s="193" t="s">
        <v>1</v>
      </c>
      <c r="N1555" s="194" t="s">
        <v>41</v>
      </c>
      <c r="O1555" s="72"/>
      <c r="P1555" s="195">
        <f>O1555*H1555</f>
        <v>0</v>
      </c>
      <c r="Q1555" s="195">
        <v>0</v>
      </c>
      <c r="R1555" s="195">
        <f>Q1555*H1555</f>
        <v>0</v>
      </c>
      <c r="S1555" s="195">
        <v>0</v>
      </c>
      <c r="T1555" s="196">
        <f>S1555*H1555</f>
        <v>0</v>
      </c>
      <c r="U1555" s="35"/>
      <c r="V1555" s="35"/>
      <c r="W1555" s="35"/>
      <c r="X1555" s="35"/>
      <c r="Y1555" s="35"/>
      <c r="Z1555" s="35"/>
      <c r="AA1555" s="35"/>
      <c r="AB1555" s="35"/>
      <c r="AC1555" s="35"/>
      <c r="AD1555" s="35"/>
      <c r="AE1555" s="35"/>
      <c r="AR1555" s="197" t="s">
        <v>283</v>
      </c>
      <c r="AT1555" s="197" t="s">
        <v>160</v>
      </c>
      <c r="AU1555" s="197" t="s">
        <v>85</v>
      </c>
      <c r="AY1555" s="18" t="s">
        <v>158</v>
      </c>
      <c r="BE1555" s="198">
        <f>IF(N1555="základní",J1555,0)</f>
        <v>0</v>
      </c>
      <c r="BF1555" s="198">
        <f>IF(N1555="snížená",J1555,0)</f>
        <v>0</v>
      </c>
      <c r="BG1555" s="198">
        <f>IF(N1555="zákl. přenesená",J1555,0)</f>
        <v>0</v>
      </c>
      <c r="BH1555" s="198">
        <f>IF(N1555="sníž. přenesená",J1555,0)</f>
        <v>0</v>
      </c>
      <c r="BI1555" s="198">
        <f>IF(N1555="nulová",J1555,0)</f>
        <v>0</v>
      </c>
      <c r="BJ1555" s="18" t="s">
        <v>8</v>
      </c>
      <c r="BK1555" s="198">
        <f>ROUND(I1555*H1555,0)</f>
        <v>0</v>
      </c>
      <c r="BL1555" s="18" t="s">
        <v>283</v>
      </c>
      <c r="BM1555" s="197" t="s">
        <v>7873</v>
      </c>
    </row>
    <row r="1556" spans="1:65" s="2" customFormat="1" ht="126">
      <c r="A1556" s="35"/>
      <c r="B1556" s="36"/>
      <c r="C1556" s="37"/>
      <c r="D1556" s="199" t="s">
        <v>167</v>
      </c>
      <c r="E1556" s="37"/>
      <c r="F1556" s="200" t="s">
        <v>5051</v>
      </c>
      <c r="G1556" s="37"/>
      <c r="H1556" s="37"/>
      <c r="I1556" s="201"/>
      <c r="J1556" s="37"/>
      <c r="K1556" s="37"/>
      <c r="L1556" s="40"/>
      <c r="M1556" s="202"/>
      <c r="N1556" s="203"/>
      <c r="O1556" s="72"/>
      <c r="P1556" s="72"/>
      <c r="Q1556" s="72"/>
      <c r="R1556" s="72"/>
      <c r="S1556" s="72"/>
      <c r="T1556" s="73"/>
      <c r="U1556" s="35"/>
      <c r="V1556" s="35"/>
      <c r="W1556" s="35"/>
      <c r="X1556" s="35"/>
      <c r="Y1556" s="35"/>
      <c r="Z1556" s="35"/>
      <c r="AA1556" s="35"/>
      <c r="AB1556" s="35"/>
      <c r="AC1556" s="35"/>
      <c r="AD1556" s="35"/>
      <c r="AE1556" s="35"/>
      <c r="AT1556" s="18" t="s">
        <v>167</v>
      </c>
      <c r="AU1556" s="18" t="s">
        <v>85</v>
      </c>
    </row>
    <row r="1557" spans="1:65" s="13" customFormat="1" ht="11.25">
      <c r="B1557" s="204"/>
      <c r="C1557" s="205"/>
      <c r="D1557" s="199" t="s">
        <v>169</v>
      </c>
      <c r="E1557" s="206" t="s">
        <v>1</v>
      </c>
      <c r="F1557" s="207" t="s">
        <v>7874</v>
      </c>
      <c r="G1557" s="205"/>
      <c r="H1557" s="208">
        <v>2</v>
      </c>
      <c r="I1557" s="209"/>
      <c r="J1557" s="205"/>
      <c r="K1557" s="205"/>
      <c r="L1557" s="210"/>
      <c r="M1557" s="211"/>
      <c r="N1557" s="212"/>
      <c r="O1557" s="212"/>
      <c r="P1557" s="212"/>
      <c r="Q1557" s="212"/>
      <c r="R1557" s="212"/>
      <c r="S1557" s="212"/>
      <c r="T1557" s="213"/>
      <c r="AT1557" s="214" t="s">
        <v>169</v>
      </c>
      <c r="AU1557" s="214" t="s">
        <v>85</v>
      </c>
      <c r="AV1557" s="13" t="s">
        <v>85</v>
      </c>
      <c r="AW1557" s="13" t="s">
        <v>32</v>
      </c>
      <c r="AX1557" s="13" t="s">
        <v>8</v>
      </c>
      <c r="AY1557" s="214" t="s">
        <v>158</v>
      </c>
    </row>
    <row r="1558" spans="1:65" s="2" customFormat="1" ht="55.5" customHeight="1">
      <c r="A1558" s="35"/>
      <c r="B1558" s="36"/>
      <c r="C1558" s="247" t="s">
        <v>3026</v>
      </c>
      <c r="D1558" s="247" t="s">
        <v>250</v>
      </c>
      <c r="E1558" s="248" t="s">
        <v>7875</v>
      </c>
      <c r="F1558" s="249" t="s">
        <v>7876</v>
      </c>
      <c r="G1558" s="250" t="s">
        <v>442</v>
      </c>
      <c r="H1558" s="251">
        <v>2</v>
      </c>
      <c r="I1558" s="252"/>
      <c r="J1558" s="251">
        <f>ROUND(I1558*H1558,0)</f>
        <v>0</v>
      </c>
      <c r="K1558" s="249" t="s">
        <v>1</v>
      </c>
      <c r="L1558" s="253"/>
      <c r="M1558" s="254" t="s">
        <v>1</v>
      </c>
      <c r="N1558" s="255" t="s">
        <v>41</v>
      </c>
      <c r="O1558" s="72"/>
      <c r="P1558" s="195">
        <f>O1558*H1558</f>
        <v>0</v>
      </c>
      <c r="Q1558" s="195">
        <v>4.2000000000000003E-2</v>
      </c>
      <c r="R1558" s="195">
        <f>Q1558*H1558</f>
        <v>8.4000000000000005E-2</v>
      </c>
      <c r="S1558" s="195">
        <v>0</v>
      </c>
      <c r="T1558" s="196">
        <f>S1558*H1558</f>
        <v>0</v>
      </c>
      <c r="U1558" s="35"/>
      <c r="V1558" s="35"/>
      <c r="W1558" s="35"/>
      <c r="X1558" s="35"/>
      <c r="Y1558" s="35"/>
      <c r="Z1558" s="35"/>
      <c r="AA1558" s="35"/>
      <c r="AB1558" s="35"/>
      <c r="AC1558" s="35"/>
      <c r="AD1558" s="35"/>
      <c r="AE1558" s="35"/>
      <c r="AR1558" s="197" t="s">
        <v>373</v>
      </c>
      <c r="AT1558" s="197" t="s">
        <v>250</v>
      </c>
      <c r="AU1558" s="197" t="s">
        <v>85</v>
      </c>
      <c r="AY1558" s="18" t="s">
        <v>158</v>
      </c>
      <c r="BE1558" s="198">
        <f>IF(N1558="základní",J1558,0)</f>
        <v>0</v>
      </c>
      <c r="BF1558" s="198">
        <f>IF(N1558="snížená",J1558,0)</f>
        <v>0</v>
      </c>
      <c r="BG1558" s="198">
        <f>IF(N1558="zákl. přenesená",J1558,0)</f>
        <v>0</v>
      </c>
      <c r="BH1558" s="198">
        <f>IF(N1558="sníž. přenesená",J1558,0)</f>
        <v>0</v>
      </c>
      <c r="BI1558" s="198">
        <f>IF(N1558="nulová",J1558,0)</f>
        <v>0</v>
      </c>
      <c r="BJ1558" s="18" t="s">
        <v>8</v>
      </c>
      <c r="BK1558" s="198">
        <f>ROUND(I1558*H1558,0)</f>
        <v>0</v>
      </c>
      <c r="BL1558" s="18" t="s">
        <v>283</v>
      </c>
      <c r="BM1558" s="197" t="s">
        <v>7877</v>
      </c>
    </row>
    <row r="1559" spans="1:65" s="13" customFormat="1" ht="33.75">
      <c r="B1559" s="204"/>
      <c r="C1559" s="205"/>
      <c r="D1559" s="199" t="s">
        <v>169</v>
      </c>
      <c r="E1559" s="206" t="s">
        <v>1</v>
      </c>
      <c r="F1559" s="207" t="s">
        <v>7878</v>
      </c>
      <c r="G1559" s="205"/>
      <c r="H1559" s="208">
        <v>2</v>
      </c>
      <c r="I1559" s="209"/>
      <c r="J1559" s="205"/>
      <c r="K1559" s="205"/>
      <c r="L1559" s="210"/>
      <c r="M1559" s="211"/>
      <c r="N1559" s="212"/>
      <c r="O1559" s="212"/>
      <c r="P1559" s="212"/>
      <c r="Q1559" s="212"/>
      <c r="R1559" s="212"/>
      <c r="S1559" s="212"/>
      <c r="T1559" s="213"/>
      <c r="AT1559" s="214" t="s">
        <v>169</v>
      </c>
      <c r="AU1559" s="214" t="s">
        <v>85</v>
      </c>
      <c r="AV1559" s="13" t="s">
        <v>85</v>
      </c>
      <c r="AW1559" s="13" t="s">
        <v>32</v>
      </c>
      <c r="AX1559" s="13" t="s">
        <v>8</v>
      </c>
      <c r="AY1559" s="214" t="s">
        <v>158</v>
      </c>
    </row>
    <row r="1560" spans="1:65" s="2" customFormat="1" ht="24">
      <c r="A1560" s="35"/>
      <c r="B1560" s="36"/>
      <c r="C1560" s="187" t="s">
        <v>3030</v>
      </c>
      <c r="D1560" s="187" t="s">
        <v>160</v>
      </c>
      <c r="E1560" s="188" t="s">
        <v>5097</v>
      </c>
      <c r="F1560" s="189" t="s">
        <v>5098</v>
      </c>
      <c r="G1560" s="190" t="s">
        <v>442</v>
      </c>
      <c r="H1560" s="191">
        <v>8</v>
      </c>
      <c r="I1560" s="192"/>
      <c r="J1560" s="191">
        <f>ROUND(I1560*H1560,0)</f>
        <v>0</v>
      </c>
      <c r="K1560" s="189" t="s">
        <v>1</v>
      </c>
      <c r="L1560" s="40"/>
      <c r="M1560" s="193" t="s">
        <v>1</v>
      </c>
      <c r="N1560" s="194" t="s">
        <v>41</v>
      </c>
      <c r="O1560" s="72"/>
      <c r="P1560" s="195">
        <f>O1560*H1560</f>
        <v>0</v>
      </c>
      <c r="Q1560" s="195">
        <v>0</v>
      </c>
      <c r="R1560" s="195">
        <f>Q1560*H1560</f>
        <v>0</v>
      </c>
      <c r="S1560" s="195">
        <v>0</v>
      </c>
      <c r="T1560" s="196">
        <f>S1560*H1560</f>
        <v>0</v>
      </c>
      <c r="U1560" s="35"/>
      <c r="V1560" s="35"/>
      <c r="W1560" s="35"/>
      <c r="X1560" s="35"/>
      <c r="Y1560" s="35"/>
      <c r="Z1560" s="35"/>
      <c r="AA1560" s="35"/>
      <c r="AB1560" s="35"/>
      <c r="AC1560" s="35"/>
      <c r="AD1560" s="35"/>
      <c r="AE1560" s="35"/>
      <c r="AR1560" s="197" t="s">
        <v>283</v>
      </c>
      <c r="AT1560" s="197" t="s">
        <v>160</v>
      </c>
      <c r="AU1560" s="197" t="s">
        <v>85</v>
      </c>
      <c r="AY1560" s="18" t="s">
        <v>158</v>
      </c>
      <c r="BE1560" s="198">
        <f>IF(N1560="základní",J1560,0)</f>
        <v>0</v>
      </c>
      <c r="BF1560" s="198">
        <f>IF(N1560="snížená",J1560,0)</f>
        <v>0</v>
      </c>
      <c r="BG1560" s="198">
        <f>IF(N1560="zákl. přenesená",J1560,0)</f>
        <v>0</v>
      </c>
      <c r="BH1560" s="198">
        <f>IF(N1560="sníž. přenesená",J1560,0)</f>
        <v>0</v>
      </c>
      <c r="BI1560" s="198">
        <f>IF(N1560="nulová",J1560,0)</f>
        <v>0</v>
      </c>
      <c r="BJ1560" s="18" t="s">
        <v>8</v>
      </c>
      <c r="BK1560" s="198">
        <f>ROUND(I1560*H1560,0)</f>
        <v>0</v>
      </c>
      <c r="BL1560" s="18" t="s">
        <v>283</v>
      </c>
      <c r="BM1560" s="197" t="s">
        <v>7879</v>
      </c>
    </row>
    <row r="1561" spans="1:65" s="2" customFormat="1" ht="126">
      <c r="A1561" s="35"/>
      <c r="B1561" s="36"/>
      <c r="C1561" s="37"/>
      <c r="D1561" s="199" t="s">
        <v>167</v>
      </c>
      <c r="E1561" s="37"/>
      <c r="F1561" s="200" t="s">
        <v>5051</v>
      </c>
      <c r="G1561" s="37"/>
      <c r="H1561" s="37"/>
      <c r="I1561" s="201"/>
      <c r="J1561" s="37"/>
      <c r="K1561" s="37"/>
      <c r="L1561" s="40"/>
      <c r="M1561" s="202"/>
      <c r="N1561" s="203"/>
      <c r="O1561" s="72"/>
      <c r="P1561" s="72"/>
      <c r="Q1561" s="72"/>
      <c r="R1561" s="72"/>
      <c r="S1561" s="72"/>
      <c r="T1561" s="73"/>
      <c r="U1561" s="35"/>
      <c r="V1561" s="35"/>
      <c r="W1561" s="35"/>
      <c r="X1561" s="35"/>
      <c r="Y1561" s="35"/>
      <c r="Z1561" s="35"/>
      <c r="AA1561" s="35"/>
      <c r="AB1561" s="35"/>
      <c r="AC1561" s="35"/>
      <c r="AD1561" s="35"/>
      <c r="AE1561" s="35"/>
      <c r="AT1561" s="18" t="s">
        <v>167</v>
      </c>
      <c r="AU1561" s="18" t="s">
        <v>85</v>
      </c>
    </row>
    <row r="1562" spans="1:65" s="13" customFormat="1" ht="11.25">
      <c r="B1562" s="204"/>
      <c r="C1562" s="205"/>
      <c r="D1562" s="199" t="s">
        <v>169</v>
      </c>
      <c r="E1562" s="206" t="s">
        <v>1</v>
      </c>
      <c r="F1562" s="207" t="s">
        <v>7859</v>
      </c>
      <c r="G1562" s="205"/>
      <c r="H1562" s="208">
        <v>1</v>
      </c>
      <c r="I1562" s="209"/>
      <c r="J1562" s="205"/>
      <c r="K1562" s="205"/>
      <c r="L1562" s="210"/>
      <c r="M1562" s="211"/>
      <c r="N1562" s="212"/>
      <c r="O1562" s="212"/>
      <c r="P1562" s="212"/>
      <c r="Q1562" s="212"/>
      <c r="R1562" s="212"/>
      <c r="S1562" s="212"/>
      <c r="T1562" s="213"/>
      <c r="AT1562" s="214" t="s">
        <v>169</v>
      </c>
      <c r="AU1562" s="214" t="s">
        <v>85</v>
      </c>
      <c r="AV1562" s="13" t="s">
        <v>85</v>
      </c>
      <c r="AW1562" s="13" t="s">
        <v>32</v>
      </c>
      <c r="AX1562" s="13" t="s">
        <v>76</v>
      </c>
      <c r="AY1562" s="214" t="s">
        <v>158</v>
      </c>
    </row>
    <row r="1563" spans="1:65" s="13" customFormat="1" ht="11.25">
      <c r="B1563" s="204"/>
      <c r="C1563" s="205"/>
      <c r="D1563" s="199" t="s">
        <v>169</v>
      </c>
      <c r="E1563" s="206" t="s">
        <v>1</v>
      </c>
      <c r="F1563" s="207" t="s">
        <v>7860</v>
      </c>
      <c r="G1563" s="205"/>
      <c r="H1563" s="208">
        <v>1</v>
      </c>
      <c r="I1563" s="209"/>
      <c r="J1563" s="205"/>
      <c r="K1563" s="205"/>
      <c r="L1563" s="210"/>
      <c r="M1563" s="211"/>
      <c r="N1563" s="212"/>
      <c r="O1563" s="212"/>
      <c r="P1563" s="212"/>
      <c r="Q1563" s="212"/>
      <c r="R1563" s="212"/>
      <c r="S1563" s="212"/>
      <c r="T1563" s="213"/>
      <c r="AT1563" s="214" t="s">
        <v>169</v>
      </c>
      <c r="AU1563" s="214" t="s">
        <v>85</v>
      </c>
      <c r="AV1563" s="13" t="s">
        <v>85</v>
      </c>
      <c r="AW1563" s="13" t="s">
        <v>32</v>
      </c>
      <c r="AX1563" s="13" t="s">
        <v>76</v>
      </c>
      <c r="AY1563" s="214" t="s">
        <v>158</v>
      </c>
    </row>
    <row r="1564" spans="1:65" s="13" customFormat="1" ht="11.25">
      <c r="B1564" s="204"/>
      <c r="C1564" s="205"/>
      <c r="D1564" s="199" t="s">
        <v>169</v>
      </c>
      <c r="E1564" s="206" t="s">
        <v>1</v>
      </c>
      <c r="F1564" s="207" t="s">
        <v>7880</v>
      </c>
      <c r="G1564" s="205"/>
      <c r="H1564" s="208">
        <v>2</v>
      </c>
      <c r="I1564" s="209"/>
      <c r="J1564" s="205"/>
      <c r="K1564" s="205"/>
      <c r="L1564" s="210"/>
      <c r="M1564" s="211"/>
      <c r="N1564" s="212"/>
      <c r="O1564" s="212"/>
      <c r="P1564" s="212"/>
      <c r="Q1564" s="212"/>
      <c r="R1564" s="212"/>
      <c r="S1564" s="212"/>
      <c r="T1564" s="213"/>
      <c r="AT1564" s="214" t="s">
        <v>169</v>
      </c>
      <c r="AU1564" s="214" t="s">
        <v>85</v>
      </c>
      <c r="AV1564" s="13" t="s">
        <v>85</v>
      </c>
      <c r="AW1564" s="13" t="s">
        <v>32</v>
      </c>
      <c r="AX1564" s="13" t="s">
        <v>76</v>
      </c>
      <c r="AY1564" s="214" t="s">
        <v>158</v>
      </c>
    </row>
    <row r="1565" spans="1:65" s="13" customFormat="1" ht="11.25">
      <c r="B1565" s="204"/>
      <c r="C1565" s="205"/>
      <c r="D1565" s="199" t="s">
        <v>169</v>
      </c>
      <c r="E1565" s="206" t="s">
        <v>1</v>
      </c>
      <c r="F1565" s="207" t="s">
        <v>7881</v>
      </c>
      <c r="G1565" s="205"/>
      <c r="H1565" s="208">
        <v>4</v>
      </c>
      <c r="I1565" s="209"/>
      <c r="J1565" s="205"/>
      <c r="K1565" s="205"/>
      <c r="L1565" s="210"/>
      <c r="M1565" s="211"/>
      <c r="N1565" s="212"/>
      <c r="O1565" s="212"/>
      <c r="P1565" s="212"/>
      <c r="Q1565" s="212"/>
      <c r="R1565" s="212"/>
      <c r="S1565" s="212"/>
      <c r="T1565" s="213"/>
      <c r="AT1565" s="214" t="s">
        <v>169</v>
      </c>
      <c r="AU1565" s="214" t="s">
        <v>85</v>
      </c>
      <c r="AV1565" s="13" t="s">
        <v>85</v>
      </c>
      <c r="AW1565" s="13" t="s">
        <v>32</v>
      </c>
      <c r="AX1565" s="13" t="s">
        <v>76</v>
      </c>
      <c r="AY1565" s="214" t="s">
        <v>158</v>
      </c>
    </row>
    <row r="1566" spans="1:65" s="16" customFormat="1" ht="11.25">
      <c r="B1566" s="236"/>
      <c r="C1566" s="237"/>
      <c r="D1566" s="199" t="s">
        <v>169</v>
      </c>
      <c r="E1566" s="238" t="s">
        <v>1</v>
      </c>
      <c r="F1566" s="239" t="s">
        <v>189</v>
      </c>
      <c r="G1566" s="237"/>
      <c r="H1566" s="240">
        <v>8</v>
      </c>
      <c r="I1566" s="241"/>
      <c r="J1566" s="237"/>
      <c r="K1566" s="237"/>
      <c r="L1566" s="242"/>
      <c r="M1566" s="243"/>
      <c r="N1566" s="244"/>
      <c r="O1566" s="244"/>
      <c r="P1566" s="244"/>
      <c r="Q1566" s="244"/>
      <c r="R1566" s="244"/>
      <c r="S1566" s="244"/>
      <c r="T1566" s="245"/>
      <c r="AT1566" s="246" t="s">
        <v>169</v>
      </c>
      <c r="AU1566" s="246" t="s">
        <v>85</v>
      </c>
      <c r="AV1566" s="16" t="s">
        <v>165</v>
      </c>
      <c r="AW1566" s="16" t="s">
        <v>32</v>
      </c>
      <c r="AX1566" s="16" t="s">
        <v>8</v>
      </c>
      <c r="AY1566" s="246" t="s">
        <v>158</v>
      </c>
    </row>
    <row r="1567" spans="1:65" s="2" customFormat="1" ht="21.75" customHeight="1">
      <c r="A1567" s="35"/>
      <c r="B1567" s="36"/>
      <c r="C1567" s="187" t="s">
        <v>3034</v>
      </c>
      <c r="D1567" s="187" t="s">
        <v>160</v>
      </c>
      <c r="E1567" s="188" t="s">
        <v>5102</v>
      </c>
      <c r="F1567" s="189" t="s">
        <v>5103</v>
      </c>
      <c r="G1567" s="190" t="s">
        <v>442</v>
      </c>
      <c r="H1567" s="191">
        <v>8</v>
      </c>
      <c r="I1567" s="192"/>
      <c r="J1567" s="191">
        <f>ROUND(I1567*H1567,0)</f>
        <v>0</v>
      </c>
      <c r="K1567" s="189" t="s">
        <v>164</v>
      </c>
      <c r="L1567" s="40"/>
      <c r="M1567" s="193" t="s">
        <v>1</v>
      </c>
      <c r="N1567" s="194" t="s">
        <v>41</v>
      </c>
      <c r="O1567" s="72"/>
      <c r="P1567" s="195">
        <f>O1567*H1567</f>
        <v>0</v>
      </c>
      <c r="Q1567" s="195">
        <v>0</v>
      </c>
      <c r="R1567" s="195">
        <f>Q1567*H1567</f>
        <v>0</v>
      </c>
      <c r="S1567" s="195">
        <v>0</v>
      </c>
      <c r="T1567" s="196">
        <f>S1567*H1567</f>
        <v>0</v>
      </c>
      <c r="U1567" s="35"/>
      <c r="V1567" s="35"/>
      <c r="W1567" s="35"/>
      <c r="X1567" s="35"/>
      <c r="Y1567" s="35"/>
      <c r="Z1567" s="35"/>
      <c r="AA1567" s="35"/>
      <c r="AB1567" s="35"/>
      <c r="AC1567" s="35"/>
      <c r="AD1567" s="35"/>
      <c r="AE1567" s="35"/>
      <c r="AR1567" s="197" t="s">
        <v>283</v>
      </c>
      <c r="AT1567" s="197" t="s">
        <v>160</v>
      </c>
      <c r="AU1567" s="197" t="s">
        <v>85</v>
      </c>
      <c r="AY1567" s="18" t="s">
        <v>158</v>
      </c>
      <c r="BE1567" s="198">
        <f>IF(N1567="základní",J1567,0)</f>
        <v>0</v>
      </c>
      <c r="BF1567" s="198">
        <f>IF(N1567="snížená",J1567,0)</f>
        <v>0</v>
      </c>
      <c r="BG1567" s="198">
        <f>IF(N1567="zákl. přenesená",J1567,0)</f>
        <v>0</v>
      </c>
      <c r="BH1567" s="198">
        <f>IF(N1567="sníž. přenesená",J1567,0)</f>
        <v>0</v>
      </c>
      <c r="BI1567" s="198">
        <f>IF(N1567="nulová",J1567,0)</f>
        <v>0</v>
      </c>
      <c r="BJ1567" s="18" t="s">
        <v>8</v>
      </c>
      <c r="BK1567" s="198">
        <f>ROUND(I1567*H1567,0)</f>
        <v>0</v>
      </c>
      <c r="BL1567" s="18" t="s">
        <v>283</v>
      </c>
      <c r="BM1567" s="197" t="s">
        <v>7882</v>
      </c>
    </row>
    <row r="1568" spans="1:65" s="2" customFormat="1" ht="126">
      <c r="A1568" s="35"/>
      <c r="B1568" s="36"/>
      <c r="C1568" s="37"/>
      <c r="D1568" s="199" t="s">
        <v>167</v>
      </c>
      <c r="E1568" s="37"/>
      <c r="F1568" s="200" t="s">
        <v>5051</v>
      </c>
      <c r="G1568" s="37"/>
      <c r="H1568" s="37"/>
      <c r="I1568" s="201"/>
      <c r="J1568" s="37"/>
      <c r="K1568" s="37"/>
      <c r="L1568" s="40"/>
      <c r="M1568" s="202"/>
      <c r="N1568" s="203"/>
      <c r="O1568" s="72"/>
      <c r="P1568" s="72"/>
      <c r="Q1568" s="72"/>
      <c r="R1568" s="72"/>
      <c r="S1568" s="72"/>
      <c r="T1568" s="73"/>
      <c r="U1568" s="35"/>
      <c r="V1568" s="35"/>
      <c r="W1568" s="35"/>
      <c r="X1568" s="35"/>
      <c r="Y1568" s="35"/>
      <c r="Z1568" s="35"/>
      <c r="AA1568" s="35"/>
      <c r="AB1568" s="35"/>
      <c r="AC1568" s="35"/>
      <c r="AD1568" s="35"/>
      <c r="AE1568" s="35"/>
      <c r="AT1568" s="18" t="s">
        <v>167</v>
      </c>
      <c r="AU1568" s="18" t="s">
        <v>85</v>
      </c>
    </row>
    <row r="1569" spans="1:65" s="13" customFormat="1" ht="11.25">
      <c r="B1569" s="204"/>
      <c r="C1569" s="205"/>
      <c r="D1569" s="199" t="s">
        <v>169</v>
      </c>
      <c r="E1569" s="206" t="s">
        <v>1</v>
      </c>
      <c r="F1569" s="207" t="s">
        <v>7859</v>
      </c>
      <c r="G1569" s="205"/>
      <c r="H1569" s="208">
        <v>1</v>
      </c>
      <c r="I1569" s="209"/>
      <c r="J1569" s="205"/>
      <c r="K1569" s="205"/>
      <c r="L1569" s="210"/>
      <c r="M1569" s="211"/>
      <c r="N1569" s="212"/>
      <c r="O1569" s="212"/>
      <c r="P1569" s="212"/>
      <c r="Q1569" s="212"/>
      <c r="R1569" s="212"/>
      <c r="S1569" s="212"/>
      <c r="T1569" s="213"/>
      <c r="AT1569" s="214" t="s">
        <v>169</v>
      </c>
      <c r="AU1569" s="214" t="s">
        <v>85</v>
      </c>
      <c r="AV1569" s="13" t="s">
        <v>85</v>
      </c>
      <c r="AW1569" s="13" t="s">
        <v>32</v>
      </c>
      <c r="AX1569" s="13" t="s">
        <v>76</v>
      </c>
      <c r="AY1569" s="214" t="s">
        <v>158</v>
      </c>
    </row>
    <row r="1570" spans="1:65" s="13" customFormat="1" ht="11.25">
      <c r="B1570" s="204"/>
      <c r="C1570" s="205"/>
      <c r="D1570" s="199" t="s">
        <v>169</v>
      </c>
      <c r="E1570" s="206" t="s">
        <v>1</v>
      </c>
      <c r="F1570" s="207" t="s">
        <v>7860</v>
      </c>
      <c r="G1570" s="205"/>
      <c r="H1570" s="208">
        <v>1</v>
      </c>
      <c r="I1570" s="209"/>
      <c r="J1570" s="205"/>
      <c r="K1570" s="205"/>
      <c r="L1570" s="210"/>
      <c r="M1570" s="211"/>
      <c r="N1570" s="212"/>
      <c r="O1570" s="212"/>
      <c r="P1570" s="212"/>
      <c r="Q1570" s="212"/>
      <c r="R1570" s="212"/>
      <c r="S1570" s="212"/>
      <c r="T1570" s="213"/>
      <c r="AT1570" s="214" t="s">
        <v>169</v>
      </c>
      <c r="AU1570" s="214" t="s">
        <v>85</v>
      </c>
      <c r="AV1570" s="13" t="s">
        <v>85</v>
      </c>
      <c r="AW1570" s="13" t="s">
        <v>32</v>
      </c>
      <c r="AX1570" s="13" t="s">
        <v>76</v>
      </c>
      <c r="AY1570" s="214" t="s">
        <v>158</v>
      </c>
    </row>
    <row r="1571" spans="1:65" s="13" customFormat="1" ht="11.25">
      <c r="B1571" s="204"/>
      <c r="C1571" s="205"/>
      <c r="D1571" s="199" t="s">
        <v>169</v>
      </c>
      <c r="E1571" s="206" t="s">
        <v>1</v>
      </c>
      <c r="F1571" s="207" t="s">
        <v>7880</v>
      </c>
      <c r="G1571" s="205"/>
      <c r="H1571" s="208">
        <v>2</v>
      </c>
      <c r="I1571" s="209"/>
      <c r="J1571" s="205"/>
      <c r="K1571" s="205"/>
      <c r="L1571" s="210"/>
      <c r="M1571" s="211"/>
      <c r="N1571" s="212"/>
      <c r="O1571" s="212"/>
      <c r="P1571" s="212"/>
      <c r="Q1571" s="212"/>
      <c r="R1571" s="212"/>
      <c r="S1571" s="212"/>
      <c r="T1571" s="213"/>
      <c r="AT1571" s="214" t="s">
        <v>169</v>
      </c>
      <c r="AU1571" s="214" t="s">
        <v>85</v>
      </c>
      <c r="AV1571" s="13" t="s">
        <v>85</v>
      </c>
      <c r="AW1571" s="13" t="s">
        <v>32</v>
      </c>
      <c r="AX1571" s="13" t="s">
        <v>76</v>
      </c>
      <c r="AY1571" s="214" t="s">
        <v>158</v>
      </c>
    </row>
    <row r="1572" spans="1:65" s="13" customFormat="1" ht="11.25">
      <c r="B1572" s="204"/>
      <c r="C1572" s="205"/>
      <c r="D1572" s="199" t="s">
        <v>169</v>
      </c>
      <c r="E1572" s="206" t="s">
        <v>1</v>
      </c>
      <c r="F1572" s="207" t="s">
        <v>7881</v>
      </c>
      <c r="G1572" s="205"/>
      <c r="H1572" s="208">
        <v>4</v>
      </c>
      <c r="I1572" s="209"/>
      <c r="J1572" s="205"/>
      <c r="K1572" s="205"/>
      <c r="L1572" s="210"/>
      <c r="M1572" s="211"/>
      <c r="N1572" s="212"/>
      <c r="O1572" s="212"/>
      <c r="P1572" s="212"/>
      <c r="Q1572" s="212"/>
      <c r="R1572" s="212"/>
      <c r="S1572" s="212"/>
      <c r="T1572" s="213"/>
      <c r="AT1572" s="214" t="s">
        <v>169</v>
      </c>
      <c r="AU1572" s="214" t="s">
        <v>85</v>
      </c>
      <c r="AV1572" s="13" t="s">
        <v>85</v>
      </c>
      <c r="AW1572" s="13" t="s">
        <v>32</v>
      </c>
      <c r="AX1572" s="13" t="s">
        <v>76</v>
      </c>
      <c r="AY1572" s="214" t="s">
        <v>158</v>
      </c>
    </row>
    <row r="1573" spans="1:65" s="16" customFormat="1" ht="11.25">
      <c r="B1573" s="236"/>
      <c r="C1573" s="237"/>
      <c r="D1573" s="199" t="s">
        <v>169</v>
      </c>
      <c r="E1573" s="238" t="s">
        <v>1</v>
      </c>
      <c r="F1573" s="239" t="s">
        <v>189</v>
      </c>
      <c r="G1573" s="237"/>
      <c r="H1573" s="240">
        <v>8</v>
      </c>
      <c r="I1573" s="241"/>
      <c r="J1573" s="237"/>
      <c r="K1573" s="237"/>
      <c r="L1573" s="242"/>
      <c r="M1573" s="243"/>
      <c r="N1573" s="244"/>
      <c r="O1573" s="244"/>
      <c r="P1573" s="244"/>
      <c r="Q1573" s="244"/>
      <c r="R1573" s="244"/>
      <c r="S1573" s="244"/>
      <c r="T1573" s="245"/>
      <c r="AT1573" s="246" t="s">
        <v>169</v>
      </c>
      <c r="AU1573" s="246" t="s">
        <v>85</v>
      </c>
      <c r="AV1573" s="16" t="s">
        <v>165</v>
      </c>
      <c r="AW1573" s="16" t="s">
        <v>32</v>
      </c>
      <c r="AX1573" s="16" t="s">
        <v>8</v>
      </c>
      <c r="AY1573" s="246" t="s">
        <v>158</v>
      </c>
    </row>
    <row r="1574" spans="1:65" s="2" customFormat="1" ht="16.5" customHeight="1">
      <c r="A1574" s="35"/>
      <c r="B1574" s="36"/>
      <c r="C1574" s="247" t="s">
        <v>3038</v>
      </c>
      <c r="D1574" s="247" t="s">
        <v>250</v>
      </c>
      <c r="E1574" s="248" t="s">
        <v>5109</v>
      </c>
      <c r="F1574" s="249" t="s">
        <v>5110</v>
      </c>
      <c r="G1574" s="250" t="s">
        <v>442</v>
      </c>
      <c r="H1574" s="251">
        <v>8</v>
      </c>
      <c r="I1574" s="252"/>
      <c r="J1574" s="251">
        <f>ROUND(I1574*H1574,0)</f>
        <v>0</v>
      </c>
      <c r="K1574" s="249" t="s">
        <v>164</v>
      </c>
      <c r="L1574" s="253"/>
      <c r="M1574" s="254" t="s">
        <v>1</v>
      </c>
      <c r="N1574" s="255" t="s">
        <v>41</v>
      </c>
      <c r="O1574" s="72"/>
      <c r="P1574" s="195">
        <f>O1574*H1574</f>
        <v>0</v>
      </c>
      <c r="Q1574" s="195">
        <v>2.1000000000000001E-4</v>
      </c>
      <c r="R1574" s="195">
        <f>Q1574*H1574</f>
        <v>1.6800000000000001E-3</v>
      </c>
      <c r="S1574" s="195">
        <v>0</v>
      </c>
      <c r="T1574" s="196">
        <f>S1574*H1574</f>
        <v>0</v>
      </c>
      <c r="U1574" s="35"/>
      <c r="V1574" s="35"/>
      <c r="W1574" s="35"/>
      <c r="X1574" s="35"/>
      <c r="Y1574" s="35"/>
      <c r="Z1574" s="35"/>
      <c r="AA1574" s="35"/>
      <c r="AB1574" s="35"/>
      <c r="AC1574" s="35"/>
      <c r="AD1574" s="35"/>
      <c r="AE1574" s="35"/>
      <c r="AR1574" s="197" t="s">
        <v>373</v>
      </c>
      <c r="AT1574" s="197" t="s">
        <v>250</v>
      </c>
      <c r="AU1574" s="197" t="s">
        <v>85</v>
      </c>
      <c r="AY1574" s="18" t="s">
        <v>158</v>
      </c>
      <c r="BE1574" s="198">
        <f>IF(N1574="základní",J1574,0)</f>
        <v>0</v>
      </c>
      <c r="BF1574" s="198">
        <f>IF(N1574="snížená",J1574,0)</f>
        <v>0</v>
      </c>
      <c r="BG1574" s="198">
        <f>IF(N1574="zákl. přenesená",J1574,0)</f>
        <v>0</v>
      </c>
      <c r="BH1574" s="198">
        <f>IF(N1574="sníž. přenesená",J1574,0)</f>
        <v>0</v>
      </c>
      <c r="BI1574" s="198">
        <f>IF(N1574="nulová",J1574,0)</f>
        <v>0</v>
      </c>
      <c r="BJ1574" s="18" t="s">
        <v>8</v>
      </c>
      <c r="BK1574" s="198">
        <f>ROUND(I1574*H1574,0)</f>
        <v>0</v>
      </c>
      <c r="BL1574" s="18" t="s">
        <v>283</v>
      </c>
      <c r="BM1574" s="197" t="s">
        <v>7883</v>
      </c>
    </row>
    <row r="1575" spans="1:65" s="13" customFormat="1" ht="11.25">
      <c r="B1575" s="204"/>
      <c r="C1575" s="205"/>
      <c r="D1575" s="199" t="s">
        <v>169</v>
      </c>
      <c r="E1575" s="206" t="s">
        <v>1</v>
      </c>
      <c r="F1575" s="207" t="s">
        <v>7884</v>
      </c>
      <c r="G1575" s="205"/>
      <c r="H1575" s="208">
        <v>8</v>
      </c>
      <c r="I1575" s="209"/>
      <c r="J1575" s="205"/>
      <c r="K1575" s="205"/>
      <c r="L1575" s="210"/>
      <c r="M1575" s="211"/>
      <c r="N1575" s="212"/>
      <c r="O1575" s="212"/>
      <c r="P1575" s="212"/>
      <c r="Q1575" s="212"/>
      <c r="R1575" s="212"/>
      <c r="S1575" s="212"/>
      <c r="T1575" s="213"/>
      <c r="AT1575" s="214" t="s">
        <v>169</v>
      </c>
      <c r="AU1575" s="214" t="s">
        <v>85</v>
      </c>
      <c r="AV1575" s="13" t="s">
        <v>85</v>
      </c>
      <c r="AW1575" s="13" t="s">
        <v>32</v>
      </c>
      <c r="AX1575" s="13" t="s">
        <v>8</v>
      </c>
      <c r="AY1575" s="214" t="s">
        <v>158</v>
      </c>
    </row>
    <row r="1576" spans="1:65" s="2" customFormat="1" ht="36">
      <c r="A1576" s="35"/>
      <c r="B1576" s="36"/>
      <c r="C1576" s="187" t="s">
        <v>3041</v>
      </c>
      <c r="D1576" s="187" t="s">
        <v>160</v>
      </c>
      <c r="E1576" s="188" t="s">
        <v>5114</v>
      </c>
      <c r="F1576" s="189" t="s">
        <v>5115</v>
      </c>
      <c r="G1576" s="190" t="s">
        <v>442</v>
      </c>
      <c r="H1576" s="191">
        <v>6</v>
      </c>
      <c r="I1576" s="192"/>
      <c r="J1576" s="191">
        <f>ROUND(I1576*H1576,0)</f>
        <v>0</v>
      </c>
      <c r="K1576" s="189" t="s">
        <v>164</v>
      </c>
      <c r="L1576" s="40"/>
      <c r="M1576" s="193" t="s">
        <v>1</v>
      </c>
      <c r="N1576" s="194" t="s">
        <v>41</v>
      </c>
      <c r="O1576" s="72"/>
      <c r="P1576" s="195">
        <f>O1576*H1576</f>
        <v>0</v>
      </c>
      <c r="Q1576" s="195">
        <v>0</v>
      </c>
      <c r="R1576" s="195">
        <f>Q1576*H1576</f>
        <v>0</v>
      </c>
      <c r="S1576" s="195">
        <v>0</v>
      </c>
      <c r="T1576" s="196">
        <f>S1576*H1576</f>
        <v>0</v>
      </c>
      <c r="U1576" s="35"/>
      <c r="V1576" s="35"/>
      <c r="W1576" s="35"/>
      <c r="X1576" s="35"/>
      <c r="Y1576" s="35"/>
      <c r="Z1576" s="35"/>
      <c r="AA1576" s="35"/>
      <c r="AB1576" s="35"/>
      <c r="AC1576" s="35"/>
      <c r="AD1576" s="35"/>
      <c r="AE1576" s="35"/>
      <c r="AR1576" s="197" t="s">
        <v>283</v>
      </c>
      <c r="AT1576" s="197" t="s">
        <v>160</v>
      </c>
      <c r="AU1576" s="197" t="s">
        <v>85</v>
      </c>
      <c r="AY1576" s="18" t="s">
        <v>158</v>
      </c>
      <c r="BE1576" s="198">
        <f>IF(N1576="základní",J1576,0)</f>
        <v>0</v>
      </c>
      <c r="BF1576" s="198">
        <f>IF(N1576="snížená",J1576,0)</f>
        <v>0</v>
      </c>
      <c r="BG1576" s="198">
        <f>IF(N1576="zákl. přenesená",J1576,0)</f>
        <v>0</v>
      </c>
      <c r="BH1576" s="198">
        <f>IF(N1576="sníž. přenesená",J1576,0)</f>
        <v>0</v>
      </c>
      <c r="BI1576" s="198">
        <f>IF(N1576="nulová",J1576,0)</f>
        <v>0</v>
      </c>
      <c r="BJ1576" s="18" t="s">
        <v>8</v>
      </c>
      <c r="BK1576" s="198">
        <f>ROUND(I1576*H1576,0)</f>
        <v>0</v>
      </c>
      <c r="BL1576" s="18" t="s">
        <v>283</v>
      </c>
      <c r="BM1576" s="197" t="s">
        <v>7885</v>
      </c>
    </row>
    <row r="1577" spans="1:65" s="2" customFormat="1" ht="81">
      <c r="A1577" s="35"/>
      <c r="B1577" s="36"/>
      <c r="C1577" s="37"/>
      <c r="D1577" s="199" t="s">
        <v>167</v>
      </c>
      <c r="E1577" s="37"/>
      <c r="F1577" s="200" t="s">
        <v>5117</v>
      </c>
      <c r="G1577" s="37"/>
      <c r="H1577" s="37"/>
      <c r="I1577" s="201"/>
      <c r="J1577" s="37"/>
      <c r="K1577" s="37"/>
      <c r="L1577" s="40"/>
      <c r="M1577" s="202"/>
      <c r="N1577" s="203"/>
      <c r="O1577" s="72"/>
      <c r="P1577" s="72"/>
      <c r="Q1577" s="72"/>
      <c r="R1577" s="72"/>
      <c r="S1577" s="72"/>
      <c r="T1577" s="73"/>
      <c r="U1577" s="35"/>
      <c r="V1577" s="35"/>
      <c r="W1577" s="35"/>
      <c r="X1577" s="35"/>
      <c r="Y1577" s="35"/>
      <c r="Z1577" s="35"/>
      <c r="AA1577" s="35"/>
      <c r="AB1577" s="35"/>
      <c r="AC1577" s="35"/>
      <c r="AD1577" s="35"/>
      <c r="AE1577" s="35"/>
      <c r="AT1577" s="18" t="s">
        <v>167</v>
      </c>
      <c r="AU1577" s="18" t="s">
        <v>85</v>
      </c>
    </row>
    <row r="1578" spans="1:65" s="13" customFormat="1" ht="11.25">
      <c r="B1578" s="204"/>
      <c r="C1578" s="205"/>
      <c r="D1578" s="199" t="s">
        <v>169</v>
      </c>
      <c r="E1578" s="206" t="s">
        <v>1</v>
      </c>
      <c r="F1578" s="207" t="s">
        <v>7886</v>
      </c>
      <c r="G1578" s="205"/>
      <c r="H1578" s="208">
        <v>1</v>
      </c>
      <c r="I1578" s="209"/>
      <c r="J1578" s="205"/>
      <c r="K1578" s="205"/>
      <c r="L1578" s="210"/>
      <c r="M1578" s="211"/>
      <c r="N1578" s="212"/>
      <c r="O1578" s="212"/>
      <c r="P1578" s="212"/>
      <c r="Q1578" s="212"/>
      <c r="R1578" s="212"/>
      <c r="S1578" s="212"/>
      <c r="T1578" s="213"/>
      <c r="AT1578" s="214" t="s">
        <v>169</v>
      </c>
      <c r="AU1578" s="214" t="s">
        <v>85</v>
      </c>
      <c r="AV1578" s="13" t="s">
        <v>85</v>
      </c>
      <c r="AW1578" s="13" t="s">
        <v>32</v>
      </c>
      <c r="AX1578" s="13" t="s">
        <v>76</v>
      </c>
      <c r="AY1578" s="214" t="s">
        <v>158</v>
      </c>
    </row>
    <row r="1579" spans="1:65" s="13" customFormat="1" ht="11.25">
      <c r="B1579" s="204"/>
      <c r="C1579" s="205"/>
      <c r="D1579" s="199" t="s">
        <v>169</v>
      </c>
      <c r="E1579" s="206" t="s">
        <v>1</v>
      </c>
      <c r="F1579" s="207" t="s">
        <v>7887</v>
      </c>
      <c r="G1579" s="205"/>
      <c r="H1579" s="208">
        <v>1</v>
      </c>
      <c r="I1579" s="209"/>
      <c r="J1579" s="205"/>
      <c r="K1579" s="205"/>
      <c r="L1579" s="210"/>
      <c r="M1579" s="211"/>
      <c r="N1579" s="212"/>
      <c r="O1579" s="212"/>
      <c r="P1579" s="212"/>
      <c r="Q1579" s="212"/>
      <c r="R1579" s="212"/>
      <c r="S1579" s="212"/>
      <c r="T1579" s="213"/>
      <c r="AT1579" s="214" t="s">
        <v>169</v>
      </c>
      <c r="AU1579" s="214" t="s">
        <v>85</v>
      </c>
      <c r="AV1579" s="13" t="s">
        <v>85</v>
      </c>
      <c r="AW1579" s="13" t="s">
        <v>32</v>
      </c>
      <c r="AX1579" s="13" t="s">
        <v>76</v>
      </c>
      <c r="AY1579" s="214" t="s">
        <v>158</v>
      </c>
    </row>
    <row r="1580" spans="1:65" s="13" customFormat="1" ht="11.25">
      <c r="B1580" s="204"/>
      <c r="C1580" s="205"/>
      <c r="D1580" s="199" t="s">
        <v>169</v>
      </c>
      <c r="E1580" s="206" t="s">
        <v>1</v>
      </c>
      <c r="F1580" s="207" t="s">
        <v>7888</v>
      </c>
      <c r="G1580" s="205"/>
      <c r="H1580" s="208">
        <v>1</v>
      </c>
      <c r="I1580" s="209"/>
      <c r="J1580" s="205"/>
      <c r="K1580" s="205"/>
      <c r="L1580" s="210"/>
      <c r="M1580" s="211"/>
      <c r="N1580" s="212"/>
      <c r="O1580" s="212"/>
      <c r="P1580" s="212"/>
      <c r="Q1580" s="212"/>
      <c r="R1580" s="212"/>
      <c r="S1580" s="212"/>
      <c r="T1580" s="213"/>
      <c r="AT1580" s="214" t="s">
        <v>169</v>
      </c>
      <c r="AU1580" s="214" t="s">
        <v>85</v>
      </c>
      <c r="AV1580" s="13" t="s">
        <v>85</v>
      </c>
      <c r="AW1580" s="13" t="s">
        <v>32</v>
      </c>
      <c r="AX1580" s="13" t="s">
        <v>76</v>
      </c>
      <c r="AY1580" s="214" t="s">
        <v>158</v>
      </c>
    </row>
    <row r="1581" spans="1:65" s="13" customFormat="1" ht="11.25">
      <c r="B1581" s="204"/>
      <c r="C1581" s="205"/>
      <c r="D1581" s="199" t="s">
        <v>169</v>
      </c>
      <c r="E1581" s="206" t="s">
        <v>1</v>
      </c>
      <c r="F1581" s="207" t="s">
        <v>7889</v>
      </c>
      <c r="G1581" s="205"/>
      <c r="H1581" s="208">
        <v>2</v>
      </c>
      <c r="I1581" s="209"/>
      <c r="J1581" s="205"/>
      <c r="K1581" s="205"/>
      <c r="L1581" s="210"/>
      <c r="M1581" s="211"/>
      <c r="N1581" s="212"/>
      <c r="O1581" s="212"/>
      <c r="P1581" s="212"/>
      <c r="Q1581" s="212"/>
      <c r="R1581" s="212"/>
      <c r="S1581" s="212"/>
      <c r="T1581" s="213"/>
      <c r="AT1581" s="214" t="s">
        <v>169</v>
      </c>
      <c r="AU1581" s="214" t="s">
        <v>85</v>
      </c>
      <c r="AV1581" s="13" t="s">
        <v>85</v>
      </c>
      <c r="AW1581" s="13" t="s">
        <v>32</v>
      </c>
      <c r="AX1581" s="13" t="s">
        <v>76</v>
      </c>
      <c r="AY1581" s="214" t="s">
        <v>158</v>
      </c>
    </row>
    <row r="1582" spans="1:65" s="13" customFormat="1" ht="11.25">
      <c r="B1582" s="204"/>
      <c r="C1582" s="205"/>
      <c r="D1582" s="199" t="s">
        <v>169</v>
      </c>
      <c r="E1582" s="206" t="s">
        <v>1</v>
      </c>
      <c r="F1582" s="207" t="s">
        <v>7890</v>
      </c>
      <c r="G1582" s="205"/>
      <c r="H1582" s="208">
        <v>1</v>
      </c>
      <c r="I1582" s="209"/>
      <c r="J1582" s="205"/>
      <c r="K1582" s="205"/>
      <c r="L1582" s="210"/>
      <c r="M1582" s="211"/>
      <c r="N1582" s="212"/>
      <c r="O1582" s="212"/>
      <c r="P1582" s="212"/>
      <c r="Q1582" s="212"/>
      <c r="R1582" s="212"/>
      <c r="S1582" s="212"/>
      <c r="T1582" s="213"/>
      <c r="AT1582" s="214" t="s">
        <v>169</v>
      </c>
      <c r="AU1582" s="214" t="s">
        <v>85</v>
      </c>
      <c r="AV1582" s="13" t="s">
        <v>85</v>
      </c>
      <c r="AW1582" s="13" t="s">
        <v>32</v>
      </c>
      <c r="AX1582" s="13" t="s">
        <v>76</v>
      </c>
      <c r="AY1582" s="214" t="s">
        <v>158</v>
      </c>
    </row>
    <row r="1583" spans="1:65" s="16" customFormat="1" ht="11.25">
      <c r="B1583" s="236"/>
      <c r="C1583" s="237"/>
      <c r="D1583" s="199" t="s">
        <v>169</v>
      </c>
      <c r="E1583" s="238" t="s">
        <v>1</v>
      </c>
      <c r="F1583" s="239" t="s">
        <v>189</v>
      </c>
      <c r="G1583" s="237"/>
      <c r="H1583" s="240">
        <v>6</v>
      </c>
      <c r="I1583" s="241"/>
      <c r="J1583" s="237"/>
      <c r="K1583" s="237"/>
      <c r="L1583" s="242"/>
      <c r="M1583" s="243"/>
      <c r="N1583" s="244"/>
      <c r="O1583" s="244"/>
      <c r="P1583" s="244"/>
      <c r="Q1583" s="244"/>
      <c r="R1583" s="244"/>
      <c r="S1583" s="244"/>
      <c r="T1583" s="245"/>
      <c r="AT1583" s="246" t="s">
        <v>169</v>
      </c>
      <c r="AU1583" s="246" t="s">
        <v>85</v>
      </c>
      <c r="AV1583" s="16" t="s">
        <v>165</v>
      </c>
      <c r="AW1583" s="16" t="s">
        <v>32</v>
      </c>
      <c r="AX1583" s="16" t="s">
        <v>8</v>
      </c>
      <c r="AY1583" s="246" t="s">
        <v>158</v>
      </c>
    </row>
    <row r="1584" spans="1:65" s="2" customFormat="1" ht="44.25" customHeight="1">
      <c r="A1584" s="35"/>
      <c r="B1584" s="36"/>
      <c r="C1584" s="247" t="s">
        <v>3045</v>
      </c>
      <c r="D1584" s="247" t="s">
        <v>250</v>
      </c>
      <c r="E1584" s="248" t="s">
        <v>7891</v>
      </c>
      <c r="F1584" s="249" t="s">
        <v>7892</v>
      </c>
      <c r="G1584" s="250" t="s">
        <v>442</v>
      </c>
      <c r="H1584" s="251">
        <v>1</v>
      </c>
      <c r="I1584" s="252"/>
      <c r="J1584" s="251">
        <f>ROUND(I1584*H1584,0)</f>
        <v>0</v>
      </c>
      <c r="K1584" s="249" t="s">
        <v>1</v>
      </c>
      <c r="L1584" s="253"/>
      <c r="M1584" s="254" t="s">
        <v>1</v>
      </c>
      <c r="N1584" s="255" t="s">
        <v>41</v>
      </c>
      <c r="O1584" s="72"/>
      <c r="P1584" s="195">
        <f>O1584*H1584</f>
        <v>0</v>
      </c>
      <c r="Q1584" s="195">
        <v>0.17730000000000001</v>
      </c>
      <c r="R1584" s="195">
        <f>Q1584*H1584</f>
        <v>0.17730000000000001</v>
      </c>
      <c r="S1584" s="195">
        <v>0</v>
      </c>
      <c r="T1584" s="196">
        <f>S1584*H1584</f>
        <v>0</v>
      </c>
      <c r="U1584" s="35"/>
      <c r="V1584" s="35"/>
      <c r="W1584" s="35"/>
      <c r="X1584" s="35"/>
      <c r="Y1584" s="35"/>
      <c r="Z1584" s="35"/>
      <c r="AA1584" s="35"/>
      <c r="AB1584" s="35"/>
      <c r="AC1584" s="35"/>
      <c r="AD1584" s="35"/>
      <c r="AE1584" s="35"/>
      <c r="AR1584" s="197" t="s">
        <v>373</v>
      </c>
      <c r="AT1584" s="197" t="s">
        <v>250</v>
      </c>
      <c r="AU1584" s="197" t="s">
        <v>85</v>
      </c>
      <c r="AY1584" s="18" t="s">
        <v>158</v>
      </c>
      <c r="BE1584" s="198">
        <f>IF(N1584="základní",J1584,0)</f>
        <v>0</v>
      </c>
      <c r="BF1584" s="198">
        <f>IF(N1584="snížená",J1584,0)</f>
        <v>0</v>
      </c>
      <c r="BG1584" s="198">
        <f>IF(N1584="zákl. přenesená",J1584,0)</f>
        <v>0</v>
      </c>
      <c r="BH1584" s="198">
        <f>IF(N1584="sníž. přenesená",J1584,0)</f>
        <v>0</v>
      </c>
      <c r="BI1584" s="198">
        <f>IF(N1584="nulová",J1584,0)</f>
        <v>0</v>
      </c>
      <c r="BJ1584" s="18" t="s">
        <v>8</v>
      </c>
      <c r="BK1584" s="198">
        <f>ROUND(I1584*H1584,0)</f>
        <v>0</v>
      </c>
      <c r="BL1584" s="18" t="s">
        <v>283</v>
      </c>
      <c r="BM1584" s="197" t="s">
        <v>7893</v>
      </c>
    </row>
    <row r="1585" spans="1:65" s="13" customFormat="1" ht="11.25">
      <c r="B1585" s="204"/>
      <c r="C1585" s="205"/>
      <c r="D1585" s="199" t="s">
        <v>169</v>
      </c>
      <c r="E1585" s="206" t="s">
        <v>1</v>
      </c>
      <c r="F1585" s="207" t="s">
        <v>7886</v>
      </c>
      <c r="G1585" s="205"/>
      <c r="H1585" s="208">
        <v>1</v>
      </c>
      <c r="I1585" s="209"/>
      <c r="J1585" s="205"/>
      <c r="K1585" s="205"/>
      <c r="L1585" s="210"/>
      <c r="M1585" s="211"/>
      <c r="N1585" s="212"/>
      <c r="O1585" s="212"/>
      <c r="P1585" s="212"/>
      <c r="Q1585" s="212"/>
      <c r="R1585" s="212"/>
      <c r="S1585" s="212"/>
      <c r="T1585" s="213"/>
      <c r="AT1585" s="214" t="s">
        <v>169</v>
      </c>
      <c r="AU1585" s="214" t="s">
        <v>85</v>
      </c>
      <c r="AV1585" s="13" t="s">
        <v>85</v>
      </c>
      <c r="AW1585" s="13" t="s">
        <v>32</v>
      </c>
      <c r="AX1585" s="13" t="s">
        <v>76</v>
      </c>
      <c r="AY1585" s="214" t="s">
        <v>158</v>
      </c>
    </row>
    <row r="1586" spans="1:65" s="16" customFormat="1" ht="11.25">
      <c r="B1586" s="236"/>
      <c r="C1586" s="237"/>
      <c r="D1586" s="199" t="s">
        <v>169</v>
      </c>
      <c r="E1586" s="238" t="s">
        <v>1</v>
      </c>
      <c r="F1586" s="239" t="s">
        <v>189</v>
      </c>
      <c r="G1586" s="237"/>
      <c r="H1586" s="240">
        <v>1</v>
      </c>
      <c r="I1586" s="241"/>
      <c r="J1586" s="237"/>
      <c r="K1586" s="237"/>
      <c r="L1586" s="242"/>
      <c r="M1586" s="243"/>
      <c r="N1586" s="244"/>
      <c r="O1586" s="244"/>
      <c r="P1586" s="244"/>
      <c r="Q1586" s="244"/>
      <c r="R1586" s="244"/>
      <c r="S1586" s="244"/>
      <c r="T1586" s="245"/>
      <c r="AT1586" s="246" t="s">
        <v>169</v>
      </c>
      <c r="AU1586" s="246" t="s">
        <v>85</v>
      </c>
      <c r="AV1586" s="16" t="s">
        <v>165</v>
      </c>
      <c r="AW1586" s="16" t="s">
        <v>32</v>
      </c>
      <c r="AX1586" s="16" t="s">
        <v>8</v>
      </c>
      <c r="AY1586" s="246" t="s">
        <v>158</v>
      </c>
    </row>
    <row r="1587" spans="1:65" s="2" customFormat="1" ht="36">
      <c r="A1587" s="35"/>
      <c r="B1587" s="36"/>
      <c r="C1587" s="247" t="s">
        <v>3049</v>
      </c>
      <c r="D1587" s="247" t="s">
        <v>250</v>
      </c>
      <c r="E1587" s="248" t="s">
        <v>7894</v>
      </c>
      <c r="F1587" s="249" t="s">
        <v>7895</v>
      </c>
      <c r="G1587" s="250" t="s">
        <v>442</v>
      </c>
      <c r="H1587" s="251">
        <v>1</v>
      </c>
      <c r="I1587" s="252"/>
      <c r="J1587" s="251">
        <f>ROUND(I1587*H1587,0)</f>
        <v>0</v>
      </c>
      <c r="K1587" s="249" t="s">
        <v>1</v>
      </c>
      <c r="L1587" s="253"/>
      <c r="M1587" s="254" t="s">
        <v>1</v>
      </c>
      <c r="N1587" s="255" t="s">
        <v>41</v>
      </c>
      <c r="O1587" s="72"/>
      <c r="P1587" s="195">
        <f>O1587*H1587</f>
        <v>0</v>
      </c>
      <c r="Q1587" s="195">
        <v>0.188</v>
      </c>
      <c r="R1587" s="195">
        <f>Q1587*H1587</f>
        <v>0.188</v>
      </c>
      <c r="S1587" s="195">
        <v>0</v>
      </c>
      <c r="T1587" s="196">
        <f>S1587*H1587</f>
        <v>0</v>
      </c>
      <c r="U1587" s="35"/>
      <c r="V1587" s="35"/>
      <c r="W1587" s="35"/>
      <c r="X1587" s="35"/>
      <c r="Y1587" s="35"/>
      <c r="Z1587" s="35"/>
      <c r="AA1587" s="35"/>
      <c r="AB1587" s="35"/>
      <c r="AC1587" s="35"/>
      <c r="AD1587" s="35"/>
      <c r="AE1587" s="35"/>
      <c r="AR1587" s="197" t="s">
        <v>373</v>
      </c>
      <c r="AT1587" s="197" t="s">
        <v>250</v>
      </c>
      <c r="AU1587" s="197" t="s">
        <v>85</v>
      </c>
      <c r="AY1587" s="18" t="s">
        <v>158</v>
      </c>
      <c r="BE1587" s="198">
        <f>IF(N1587="základní",J1587,0)</f>
        <v>0</v>
      </c>
      <c r="BF1587" s="198">
        <f>IF(N1587="snížená",J1587,0)</f>
        <v>0</v>
      </c>
      <c r="BG1587" s="198">
        <f>IF(N1587="zákl. přenesená",J1587,0)</f>
        <v>0</v>
      </c>
      <c r="BH1587" s="198">
        <f>IF(N1587="sníž. přenesená",J1587,0)</f>
        <v>0</v>
      </c>
      <c r="BI1587" s="198">
        <f>IF(N1587="nulová",J1587,0)</f>
        <v>0</v>
      </c>
      <c r="BJ1587" s="18" t="s">
        <v>8</v>
      </c>
      <c r="BK1587" s="198">
        <f>ROUND(I1587*H1587,0)</f>
        <v>0</v>
      </c>
      <c r="BL1587" s="18" t="s">
        <v>283</v>
      </c>
      <c r="BM1587" s="197" t="s">
        <v>7896</v>
      </c>
    </row>
    <row r="1588" spans="1:65" s="13" customFormat="1" ht="11.25">
      <c r="B1588" s="204"/>
      <c r="C1588" s="205"/>
      <c r="D1588" s="199" t="s">
        <v>169</v>
      </c>
      <c r="E1588" s="206" t="s">
        <v>1</v>
      </c>
      <c r="F1588" s="207" t="s">
        <v>7887</v>
      </c>
      <c r="G1588" s="205"/>
      <c r="H1588" s="208">
        <v>1</v>
      </c>
      <c r="I1588" s="209"/>
      <c r="J1588" s="205"/>
      <c r="K1588" s="205"/>
      <c r="L1588" s="210"/>
      <c r="M1588" s="211"/>
      <c r="N1588" s="212"/>
      <c r="O1588" s="212"/>
      <c r="P1588" s="212"/>
      <c r="Q1588" s="212"/>
      <c r="R1588" s="212"/>
      <c r="S1588" s="212"/>
      <c r="T1588" s="213"/>
      <c r="AT1588" s="214" t="s">
        <v>169</v>
      </c>
      <c r="AU1588" s="214" t="s">
        <v>85</v>
      </c>
      <c r="AV1588" s="13" t="s">
        <v>85</v>
      </c>
      <c r="AW1588" s="13" t="s">
        <v>32</v>
      </c>
      <c r="AX1588" s="13" t="s">
        <v>76</v>
      </c>
      <c r="AY1588" s="214" t="s">
        <v>158</v>
      </c>
    </row>
    <row r="1589" spans="1:65" s="16" customFormat="1" ht="11.25">
      <c r="B1589" s="236"/>
      <c r="C1589" s="237"/>
      <c r="D1589" s="199" t="s">
        <v>169</v>
      </c>
      <c r="E1589" s="238" t="s">
        <v>1</v>
      </c>
      <c r="F1589" s="239" t="s">
        <v>189</v>
      </c>
      <c r="G1589" s="237"/>
      <c r="H1589" s="240">
        <v>1</v>
      </c>
      <c r="I1589" s="241"/>
      <c r="J1589" s="237"/>
      <c r="K1589" s="237"/>
      <c r="L1589" s="242"/>
      <c r="M1589" s="243"/>
      <c r="N1589" s="244"/>
      <c r="O1589" s="244"/>
      <c r="P1589" s="244"/>
      <c r="Q1589" s="244"/>
      <c r="R1589" s="244"/>
      <c r="S1589" s="244"/>
      <c r="T1589" s="245"/>
      <c r="AT1589" s="246" t="s">
        <v>169</v>
      </c>
      <c r="AU1589" s="246" t="s">
        <v>85</v>
      </c>
      <c r="AV1589" s="16" t="s">
        <v>165</v>
      </c>
      <c r="AW1589" s="16" t="s">
        <v>32</v>
      </c>
      <c r="AX1589" s="16" t="s">
        <v>8</v>
      </c>
      <c r="AY1589" s="246" t="s">
        <v>158</v>
      </c>
    </row>
    <row r="1590" spans="1:65" s="2" customFormat="1" ht="44.25" customHeight="1">
      <c r="A1590" s="35"/>
      <c r="B1590" s="36"/>
      <c r="C1590" s="247" t="s">
        <v>3053</v>
      </c>
      <c r="D1590" s="247" t="s">
        <v>250</v>
      </c>
      <c r="E1590" s="248" t="s">
        <v>7897</v>
      </c>
      <c r="F1590" s="249" t="s">
        <v>7898</v>
      </c>
      <c r="G1590" s="250" t="s">
        <v>442</v>
      </c>
      <c r="H1590" s="251">
        <v>1</v>
      </c>
      <c r="I1590" s="252"/>
      <c r="J1590" s="251">
        <f>ROUND(I1590*H1590,0)</f>
        <v>0</v>
      </c>
      <c r="K1590" s="249" t="s">
        <v>1</v>
      </c>
      <c r="L1590" s="253"/>
      <c r="M1590" s="254" t="s">
        <v>1</v>
      </c>
      <c r="N1590" s="255" t="s">
        <v>41</v>
      </c>
      <c r="O1590" s="72"/>
      <c r="P1590" s="195">
        <f>O1590*H1590</f>
        <v>0</v>
      </c>
      <c r="Q1590" s="195">
        <v>0.188</v>
      </c>
      <c r="R1590" s="195">
        <f>Q1590*H1590</f>
        <v>0.188</v>
      </c>
      <c r="S1590" s="195">
        <v>0</v>
      </c>
      <c r="T1590" s="196">
        <f>S1590*H1590</f>
        <v>0</v>
      </c>
      <c r="U1590" s="35"/>
      <c r="V1590" s="35"/>
      <c r="W1590" s="35"/>
      <c r="X1590" s="35"/>
      <c r="Y1590" s="35"/>
      <c r="Z1590" s="35"/>
      <c r="AA1590" s="35"/>
      <c r="AB1590" s="35"/>
      <c r="AC1590" s="35"/>
      <c r="AD1590" s="35"/>
      <c r="AE1590" s="35"/>
      <c r="AR1590" s="197" t="s">
        <v>373</v>
      </c>
      <c r="AT1590" s="197" t="s">
        <v>250</v>
      </c>
      <c r="AU1590" s="197" t="s">
        <v>85</v>
      </c>
      <c r="AY1590" s="18" t="s">
        <v>158</v>
      </c>
      <c r="BE1590" s="198">
        <f>IF(N1590="základní",J1590,0)</f>
        <v>0</v>
      </c>
      <c r="BF1590" s="198">
        <f>IF(N1590="snížená",J1590,0)</f>
        <v>0</v>
      </c>
      <c r="BG1590" s="198">
        <f>IF(N1590="zákl. přenesená",J1590,0)</f>
        <v>0</v>
      </c>
      <c r="BH1590" s="198">
        <f>IF(N1590="sníž. přenesená",J1590,0)</f>
        <v>0</v>
      </c>
      <c r="BI1590" s="198">
        <f>IF(N1590="nulová",J1590,0)</f>
        <v>0</v>
      </c>
      <c r="BJ1590" s="18" t="s">
        <v>8</v>
      </c>
      <c r="BK1590" s="198">
        <f>ROUND(I1590*H1590,0)</f>
        <v>0</v>
      </c>
      <c r="BL1590" s="18" t="s">
        <v>283</v>
      </c>
      <c r="BM1590" s="197" t="s">
        <v>7899</v>
      </c>
    </row>
    <row r="1591" spans="1:65" s="13" customFormat="1" ht="11.25">
      <c r="B1591" s="204"/>
      <c r="C1591" s="205"/>
      <c r="D1591" s="199" t="s">
        <v>169</v>
      </c>
      <c r="E1591" s="206" t="s">
        <v>1</v>
      </c>
      <c r="F1591" s="207" t="s">
        <v>7888</v>
      </c>
      <c r="G1591" s="205"/>
      <c r="H1591" s="208">
        <v>1</v>
      </c>
      <c r="I1591" s="209"/>
      <c r="J1591" s="205"/>
      <c r="K1591" s="205"/>
      <c r="L1591" s="210"/>
      <c r="M1591" s="211"/>
      <c r="N1591" s="212"/>
      <c r="O1591" s="212"/>
      <c r="P1591" s="212"/>
      <c r="Q1591" s="212"/>
      <c r="R1591" s="212"/>
      <c r="S1591" s="212"/>
      <c r="T1591" s="213"/>
      <c r="AT1591" s="214" t="s">
        <v>169</v>
      </c>
      <c r="AU1591" s="214" t="s">
        <v>85</v>
      </c>
      <c r="AV1591" s="13" t="s">
        <v>85</v>
      </c>
      <c r="AW1591" s="13" t="s">
        <v>32</v>
      </c>
      <c r="AX1591" s="13" t="s">
        <v>8</v>
      </c>
      <c r="AY1591" s="214" t="s">
        <v>158</v>
      </c>
    </row>
    <row r="1592" spans="1:65" s="2" customFormat="1" ht="36">
      <c r="A1592" s="35"/>
      <c r="B1592" s="36"/>
      <c r="C1592" s="247" t="s">
        <v>3057</v>
      </c>
      <c r="D1592" s="247" t="s">
        <v>250</v>
      </c>
      <c r="E1592" s="248" t="s">
        <v>7900</v>
      </c>
      <c r="F1592" s="249" t="s">
        <v>7901</v>
      </c>
      <c r="G1592" s="250" t="s">
        <v>442</v>
      </c>
      <c r="H1592" s="251">
        <v>2</v>
      </c>
      <c r="I1592" s="252"/>
      <c r="J1592" s="251">
        <f>ROUND(I1592*H1592,0)</f>
        <v>0</v>
      </c>
      <c r="K1592" s="249" t="s">
        <v>1</v>
      </c>
      <c r="L1592" s="253"/>
      <c r="M1592" s="254" t="s">
        <v>1</v>
      </c>
      <c r="N1592" s="255" t="s">
        <v>41</v>
      </c>
      <c r="O1592" s="72"/>
      <c r="P1592" s="195">
        <f>O1592*H1592</f>
        <v>0</v>
      </c>
      <c r="Q1592" s="195">
        <v>0.22600000000000001</v>
      </c>
      <c r="R1592" s="195">
        <f>Q1592*H1592</f>
        <v>0.45200000000000001</v>
      </c>
      <c r="S1592" s="195">
        <v>0</v>
      </c>
      <c r="T1592" s="196">
        <f>S1592*H1592</f>
        <v>0</v>
      </c>
      <c r="U1592" s="35"/>
      <c r="V1592" s="35"/>
      <c r="W1592" s="35"/>
      <c r="X1592" s="35"/>
      <c r="Y1592" s="35"/>
      <c r="Z1592" s="35"/>
      <c r="AA1592" s="35"/>
      <c r="AB1592" s="35"/>
      <c r="AC1592" s="35"/>
      <c r="AD1592" s="35"/>
      <c r="AE1592" s="35"/>
      <c r="AR1592" s="197" t="s">
        <v>373</v>
      </c>
      <c r="AT1592" s="197" t="s">
        <v>250</v>
      </c>
      <c r="AU1592" s="197" t="s">
        <v>85</v>
      </c>
      <c r="AY1592" s="18" t="s">
        <v>158</v>
      </c>
      <c r="BE1592" s="198">
        <f>IF(N1592="základní",J1592,0)</f>
        <v>0</v>
      </c>
      <c r="BF1592" s="198">
        <f>IF(N1592="snížená",J1592,0)</f>
        <v>0</v>
      </c>
      <c r="BG1592" s="198">
        <f>IF(N1592="zákl. přenesená",J1592,0)</f>
        <v>0</v>
      </c>
      <c r="BH1592" s="198">
        <f>IF(N1592="sníž. přenesená",J1592,0)</f>
        <v>0</v>
      </c>
      <c r="BI1592" s="198">
        <f>IF(N1592="nulová",J1592,0)</f>
        <v>0</v>
      </c>
      <c r="BJ1592" s="18" t="s">
        <v>8</v>
      </c>
      <c r="BK1592" s="198">
        <f>ROUND(I1592*H1592,0)</f>
        <v>0</v>
      </c>
      <c r="BL1592" s="18" t="s">
        <v>283</v>
      </c>
      <c r="BM1592" s="197" t="s">
        <v>7902</v>
      </c>
    </row>
    <row r="1593" spans="1:65" s="13" customFormat="1" ht="11.25">
      <c r="B1593" s="204"/>
      <c r="C1593" s="205"/>
      <c r="D1593" s="199" t="s">
        <v>169</v>
      </c>
      <c r="E1593" s="206" t="s">
        <v>1</v>
      </c>
      <c r="F1593" s="207" t="s">
        <v>7889</v>
      </c>
      <c r="G1593" s="205"/>
      <c r="H1593" s="208">
        <v>2</v>
      </c>
      <c r="I1593" s="209"/>
      <c r="J1593" s="205"/>
      <c r="K1593" s="205"/>
      <c r="L1593" s="210"/>
      <c r="M1593" s="211"/>
      <c r="N1593" s="212"/>
      <c r="O1593" s="212"/>
      <c r="P1593" s="212"/>
      <c r="Q1593" s="212"/>
      <c r="R1593" s="212"/>
      <c r="S1593" s="212"/>
      <c r="T1593" s="213"/>
      <c r="AT1593" s="214" t="s">
        <v>169</v>
      </c>
      <c r="AU1593" s="214" t="s">
        <v>85</v>
      </c>
      <c r="AV1593" s="13" t="s">
        <v>85</v>
      </c>
      <c r="AW1593" s="13" t="s">
        <v>32</v>
      </c>
      <c r="AX1593" s="13" t="s">
        <v>76</v>
      </c>
      <c r="AY1593" s="214" t="s">
        <v>158</v>
      </c>
    </row>
    <row r="1594" spans="1:65" s="16" customFormat="1" ht="11.25">
      <c r="B1594" s="236"/>
      <c r="C1594" s="237"/>
      <c r="D1594" s="199" t="s">
        <v>169</v>
      </c>
      <c r="E1594" s="238" t="s">
        <v>1</v>
      </c>
      <c r="F1594" s="239" t="s">
        <v>189</v>
      </c>
      <c r="G1594" s="237"/>
      <c r="H1594" s="240">
        <v>2</v>
      </c>
      <c r="I1594" s="241"/>
      <c r="J1594" s="237"/>
      <c r="K1594" s="237"/>
      <c r="L1594" s="242"/>
      <c r="M1594" s="243"/>
      <c r="N1594" s="244"/>
      <c r="O1594" s="244"/>
      <c r="P1594" s="244"/>
      <c r="Q1594" s="244"/>
      <c r="R1594" s="244"/>
      <c r="S1594" s="244"/>
      <c r="T1594" s="245"/>
      <c r="AT1594" s="246" t="s">
        <v>169</v>
      </c>
      <c r="AU1594" s="246" t="s">
        <v>85</v>
      </c>
      <c r="AV1594" s="16" t="s">
        <v>165</v>
      </c>
      <c r="AW1594" s="16" t="s">
        <v>32</v>
      </c>
      <c r="AX1594" s="16" t="s">
        <v>8</v>
      </c>
      <c r="AY1594" s="246" t="s">
        <v>158</v>
      </c>
    </row>
    <row r="1595" spans="1:65" s="2" customFormat="1" ht="44.25" customHeight="1">
      <c r="A1595" s="35"/>
      <c r="B1595" s="36"/>
      <c r="C1595" s="247" t="s">
        <v>3061</v>
      </c>
      <c r="D1595" s="247" t="s">
        <v>250</v>
      </c>
      <c r="E1595" s="248" t="s">
        <v>7903</v>
      </c>
      <c r="F1595" s="249" t="s">
        <v>7904</v>
      </c>
      <c r="G1595" s="250" t="s">
        <v>442</v>
      </c>
      <c r="H1595" s="251">
        <v>1</v>
      </c>
      <c r="I1595" s="252"/>
      <c r="J1595" s="251">
        <f>ROUND(I1595*H1595,0)</f>
        <v>0</v>
      </c>
      <c r="K1595" s="249" t="s">
        <v>1</v>
      </c>
      <c r="L1595" s="253"/>
      <c r="M1595" s="254" t="s">
        <v>1</v>
      </c>
      <c r="N1595" s="255" t="s">
        <v>41</v>
      </c>
      <c r="O1595" s="72"/>
      <c r="P1595" s="195">
        <f>O1595*H1595</f>
        <v>0</v>
      </c>
      <c r="Q1595" s="195">
        <v>9.1200000000000003E-2</v>
      </c>
      <c r="R1595" s="195">
        <f>Q1595*H1595</f>
        <v>9.1200000000000003E-2</v>
      </c>
      <c r="S1595" s="195">
        <v>0</v>
      </c>
      <c r="T1595" s="196">
        <f>S1595*H1595</f>
        <v>0</v>
      </c>
      <c r="U1595" s="35"/>
      <c r="V1595" s="35"/>
      <c r="W1595" s="35"/>
      <c r="X1595" s="35"/>
      <c r="Y1595" s="35"/>
      <c r="Z1595" s="35"/>
      <c r="AA1595" s="35"/>
      <c r="AB1595" s="35"/>
      <c r="AC1595" s="35"/>
      <c r="AD1595" s="35"/>
      <c r="AE1595" s="35"/>
      <c r="AR1595" s="197" t="s">
        <v>373</v>
      </c>
      <c r="AT1595" s="197" t="s">
        <v>250</v>
      </c>
      <c r="AU1595" s="197" t="s">
        <v>85</v>
      </c>
      <c r="AY1595" s="18" t="s">
        <v>158</v>
      </c>
      <c r="BE1595" s="198">
        <f>IF(N1595="základní",J1595,0)</f>
        <v>0</v>
      </c>
      <c r="BF1595" s="198">
        <f>IF(N1595="snížená",J1595,0)</f>
        <v>0</v>
      </c>
      <c r="BG1595" s="198">
        <f>IF(N1595="zákl. přenesená",J1595,0)</f>
        <v>0</v>
      </c>
      <c r="BH1595" s="198">
        <f>IF(N1595="sníž. přenesená",J1595,0)</f>
        <v>0</v>
      </c>
      <c r="BI1595" s="198">
        <f>IF(N1595="nulová",J1595,0)</f>
        <v>0</v>
      </c>
      <c r="BJ1595" s="18" t="s">
        <v>8</v>
      </c>
      <c r="BK1595" s="198">
        <f>ROUND(I1595*H1595,0)</f>
        <v>0</v>
      </c>
      <c r="BL1595" s="18" t="s">
        <v>283</v>
      </c>
      <c r="BM1595" s="197" t="s">
        <v>7905</v>
      </c>
    </row>
    <row r="1596" spans="1:65" s="13" customFormat="1" ht="11.25">
      <c r="B1596" s="204"/>
      <c r="C1596" s="205"/>
      <c r="D1596" s="199" t="s">
        <v>169</v>
      </c>
      <c r="E1596" s="206" t="s">
        <v>1</v>
      </c>
      <c r="F1596" s="207" t="s">
        <v>7890</v>
      </c>
      <c r="G1596" s="205"/>
      <c r="H1596" s="208">
        <v>1</v>
      </c>
      <c r="I1596" s="209"/>
      <c r="J1596" s="205"/>
      <c r="K1596" s="205"/>
      <c r="L1596" s="210"/>
      <c r="M1596" s="211"/>
      <c r="N1596" s="212"/>
      <c r="O1596" s="212"/>
      <c r="P1596" s="212"/>
      <c r="Q1596" s="212"/>
      <c r="R1596" s="212"/>
      <c r="S1596" s="212"/>
      <c r="T1596" s="213"/>
      <c r="AT1596" s="214" t="s">
        <v>169</v>
      </c>
      <c r="AU1596" s="214" t="s">
        <v>85</v>
      </c>
      <c r="AV1596" s="13" t="s">
        <v>85</v>
      </c>
      <c r="AW1596" s="13" t="s">
        <v>32</v>
      </c>
      <c r="AX1596" s="13" t="s">
        <v>8</v>
      </c>
      <c r="AY1596" s="214" t="s">
        <v>158</v>
      </c>
    </row>
    <row r="1597" spans="1:65" s="2" customFormat="1" ht="24">
      <c r="A1597" s="35"/>
      <c r="B1597" s="36"/>
      <c r="C1597" s="187" t="s">
        <v>3065</v>
      </c>
      <c r="D1597" s="187" t="s">
        <v>160</v>
      </c>
      <c r="E1597" s="188" t="s">
        <v>5124</v>
      </c>
      <c r="F1597" s="189" t="s">
        <v>5125</v>
      </c>
      <c r="G1597" s="190" t="s">
        <v>442</v>
      </c>
      <c r="H1597" s="191">
        <v>6</v>
      </c>
      <c r="I1597" s="192"/>
      <c r="J1597" s="191">
        <f>ROUND(I1597*H1597,0)</f>
        <v>0</v>
      </c>
      <c r="K1597" s="189" t="s">
        <v>164</v>
      </c>
      <c r="L1597" s="40"/>
      <c r="M1597" s="193" t="s">
        <v>1</v>
      </c>
      <c r="N1597" s="194" t="s">
        <v>41</v>
      </c>
      <c r="O1597" s="72"/>
      <c r="P1597" s="195">
        <f>O1597*H1597</f>
        <v>0</v>
      </c>
      <c r="Q1597" s="195">
        <v>0</v>
      </c>
      <c r="R1597" s="195">
        <f>Q1597*H1597</f>
        <v>0</v>
      </c>
      <c r="S1597" s="195">
        <v>0</v>
      </c>
      <c r="T1597" s="196">
        <f>S1597*H1597</f>
        <v>0</v>
      </c>
      <c r="U1597" s="35"/>
      <c r="V1597" s="35"/>
      <c r="W1597" s="35"/>
      <c r="X1597" s="35"/>
      <c r="Y1597" s="35"/>
      <c r="Z1597" s="35"/>
      <c r="AA1597" s="35"/>
      <c r="AB1597" s="35"/>
      <c r="AC1597" s="35"/>
      <c r="AD1597" s="35"/>
      <c r="AE1597" s="35"/>
      <c r="AR1597" s="197" t="s">
        <v>283</v>
      </c>
      <c r="AT1597" s="197" t="s">
        <v>160</v>
      </c>
      <c r="AU1597" s="197" t="s">
        <v>85</v>
      </c>
      <c r="AY1597" s="18" t="s">
        <v>158</v>
      </c>
      <c r="BE1597" s="198">
        <f>IF(N1597="základní",J1597,0)</f>
        <v>0</v>
      </c>
      <c r="BF1597" s="198">
        <f>IF(N1597="snížená",J1597,0)</f>
        <v>0</v>
      </c>
      <c r="BG1597" s="198">
        <f>IF(N1597="zákl. přenesená",J1597,0)</f>
        <v>0</v>
      </c>
      <c r="BH1597" s="198">
        <f>IF(N1597="sníž. přenesená",J1597,0)</f>
        <v>0</v>
      </c>
      <c r="BI1597" s="198">
        <f>IF(N1597="nulová",J1597,0)</f>
        <v>0</v>
      </c>
      <c r="BJ1597" s="18" t="s">
        <v>8</v>
      </c>
      <c r="BK1597" s="198">
        <f>ROUND(I1597*H1597,0)</f>
        <v>0</v>
      </c>
      <c r="BL1597" s="18" t="s">
        <v>283</v>
      </c>
      <c r="BM1597" s="197" t="s">
        <v>7906</v>
      </c>
    </row>
    <row r="1598" spans="1:65" s="2" customFormat="1" ht="81">
      <c r="A1598" s="35"/>
      <c r="B1598" s="36"/>
      <c r="C1598" s="37"/>
      <c r="D1598" s="199" t="s">
        <v>167</v>
      </c>
      <c r="E1598" s="37"/>
      <c r="F1598" s="200" t="s">
        <v>5117</v>
      </c>
      <c r="G1598" s="37"/>
      <c r="H1598" s="37"/>
      <c r="I1598" s="201"/>
      <c r="J1598" s="37"/>
      <c r="K1598" s="37"/>
      <c r="L1598" s="40"/>
      <c r="M1598" s="202"/>
      <c r="N1598" s="203"/>
      <c r="O1598" s="72"/>
      <c r="P1598" s="72"/>
      <c r="Q1598" s="72"/>
      <c r="R1598" s="72"/>
      <c r="S1598" s="72"/>
      <c r="T1598" s="73"/>
      <c r="U1598" s="35"/>
      <c r="V1598" s="35"/>
      <c r="W1598" s="35"/>
      <c r="X1598" s="35"/>
      <c r="Y1598" s="35"/>
      <c r="Z1598" s="35"/>
      <c r="AA1598" s="35"/>
      <c r="AB1598" s="35"/>
      <c r="AC1598" s="35"/>
      <c r="AD1598" s="35"/>
      <c r="AE1598" s="35"/>
      <c r="AT1598" s="18" t="s">
        <v>167</v>
      </c>
      <c r="AU1598" s="18" t="s">
        <v>85</v>
      </c>
    </row>
    <row r="1599" spans="1:65" s="13" customFormat="1" ht="11.25">
      <c r="B1599" s="204"/>
      <c r="C1599" s="205"/>
      <c r="D1599" s="199" t="s">
        <v>169</v>
      </c>
      <c r="E1599" s="206" t="s">
        <v>1</v>
      </c>
      <c r="F1599" s="207" t="s">
        <v>7886</v>
      </c>
      <c r="G1599" s="205"/>
      <c r="H1599" s="208">
        <v>1</v>
      </c>
      <c r="I1599" s="209"/>
      <c r="J1599" s="205"/>
      <c r="K1599" s="205"/>
      <c r="L1599" s="210"/>
      <c r="M1599" s="211"/>
      <c r="N1599" s="212"/>
      <c r="O1599" s="212"/>
      <c r="P1599" s="212"/>
      <c r="Q1599" s="212"/>
      <c r="R1599" s="212"/>
      <c r="S1599" s="212"/>
      <c r="T1599" s="213"/>
      <c r="AT1599" s="214" t="s">
        <v>169</v>
      </c>
      <c r="AU1599" s="214" t="s">
        <v>85</v>
      </c>
      <c r="AV1599" s="13" t="s">
        <v>85</v>
      </c>
      <c r="AW1599" s="13" t="s">
        <v>32</v>
      </c>
      <c r="AX1599" s="13" t="s">
        <v>76</v>
      </c>
      <c r="AY1599" s="214" t="s">
        <v>158</v>
      </c>
    </row>
    <row r="1600" spans="1:65" s="13" customFormat="1" ht="11.25">
      <c r="B1600" s="204"/>
      <c r="C1600" s="205"/>
      <c r="D1600" s="199" t="s">
        <v>169</v>
      </c>
      <c r="E1600" s="206" t="s">
        <v>1</v>
      </c>
      <c r="F1600" s="207" t="s">
        <v>7887</v>
      </c>
      <c r="G1600" s="205"/>
      <c r="H1600" s="208">
        <v>1</v>
      </c>
      <c r="I1600" s="209"/>
      <c r="J1600" s="205"/>
      <c r="K1600" s="205"/>
      <c r="L1600" s="210"/>
      <c r="M1600" s="211"/>
      <c r="N1600" s="212"/>
      <c r="O1600" s="212"/>
      <c r="P1600" s="212"/>
      <c r="Q1600" s="212"/>
      <c r="R1600" s="212"/>
      <c r="S1600" s="212"/>
      <c r="T1600" s="213"/>
      <c r="AT1600" s="214" t="s">
        <v>169</v>
      </c>
      <c r="AU1600" s="214" t="s">
        <v>85</v>
      </c>
      <c r="AV1600" s="13" t="s">
        <v>85</v>
      </c>
      <c r="AW1600" s="13" t="s">
        <v>32</v>
      </c>
      <c r="AX1600" s="13" t="s">
        <v>76</v>
      </c>
      <c r="AY1600" s="214" t="s">
        <v>158</v>
      </c>
    </row>
    <row r="1601" spans="1:65" s="13" customFormat="1" ht="11.25">
      <c r="B1601" s="204"/>
      <c r="C1601" s="205"/>
      <c r="D1601" s="199" t="s">
        <v>169</v>
      </c>
      <c r="E1601" s="206" t="s">
        <v>1</v>
      </c>
      <c r="F1601" s="207" t="s">
        <v>7888</v>
      </c>
      <c r="G1601" s="205"/>
      <c r="H1601" s="208">
        <v>1</v>
      </c>
      <c r="I1601" s="209"/>
      <c r="J1601" s="205"/>
      <c r="K1601" s="205"/>
      <c r="L1601" s="210"/>
      <c r="M1601" s="211"/>
      <c r="N1601" s="212"/>
      <c r="O1601" s="212"/>
      <c r="P1601" s="212"/>
      <c r="Q1601" s="212"/>
      <c r="R1601" s="212"/>
      <c r="S1601" s="212"/>
      <c r="T1601" s="213"/>
      <c r="AT1601" s="214" t="s">
        <v>169</v>
      </c>
      <c r="AU1601" s="214" t="s">
        <v>85</v>
      </c>
      <c r="AV1601" s="13" t="s">
        <v>85</v>
      </c>
      <c r="AW1601" s="13" t="s">
        <v>32</v>
      </c>
      <c r="AX1601" s="13" t="s">
        <v>76</v>
      </c>
      <c r="AY1601" s="214" t="s">
        <v>158</v>
      </c>
    </row>
    <row r="1602" spans="1:65" s="13" customFormat="1" ht="11.25">
      <c r="B1602" s="204"/>
      <c r="C1602" s="205"/>
      <c r="D1602" s="199" t="s">
        <v>169</v>
      </c>
      <c r="E1602" s="206" t="s">
        <v>1</v>
      </c>
      <c r="F1602" s="207" t="s">
        <v>7889</v>
      </c>
      <c r="G1602" s="205"/>
      <c r="H1602" s="208">
        <v>2</v>
      </c>
      <c r="I1602" s="209"/>
      <c r="J1602" s="205"/>
      <c r="K1602" s="205"/>
      <c r="L1602" s="210"/>
      <c r="M1602" s="211"/>
      <c r="N1602" s="212"/>
      <c r="O1602" s="212"/>
      <c r="P1602" s="212"/>
      <c r="Q1602" s="212"/>
      <c r="R1602" s="212"/>
      <c r="S1602" s="212"/>
      <c r="T1602" s="213"/>
      <c r="AT1602" s="214" t="s">
        <v>169</v>
      </c>
      <c r="AU1602" s="214" t="s">
        <v>85</v>
      </c>
      <c r="AV1602" s="13" t="s">
        <v>85</v>
      </c>
      <c r="AW1602" s="13" t="s">
        <v>32</v>
      </c>
      <c r="AX1602" s="13" t="s">
        <v>76</v>
      </c>
      <c r="AY1602" s="214" t="s">
        <v>158</v>
      </c>
    </row>
    <row r="1603" spans="1:65" s="13" customFormat="1" ht="11.25">
      <c r="B1603" s="204"/>
      <c r="C1603" s="205"/>
      <c r="D1603" s="199" t="s">
        <v>169</v>
      </c>
      <c r="E1603" s="206" t="s">
        <v>1</v>
      </c>
      <c r="F1603" s="207" t="s">
        <v>7890</v>
      </c>
      <c r="G1603" s="205"/>
      <c r="H1603" s="208">
        <v>1</v>
      </c>
      <c r="I1603" s="209"/>
      <c r="J1603" s="205"/>
      <c r="K1603" s="205"/>
      <c r="L1603" s="210"/>
      <c r="M1603" s="211"/>
      <c r="N1603" s="212"/>
      <c r="O1603" s="212"/>
      <c r="P1603" s="212"/>
      <c r="Q1603" s="212"/>
      <c r="R1603" s="212"/>
      <c r="S1603" s="212"/>
      <c r="T1603" s="213"/>
      <c r="AT1603" s="214" t="s">
        <v>169</v>
      </c>
      <c r="AU1603" s="214" t="s">
        <v>85</v>
      </c>
      <c r="AV1603" s="13" t="s">
        <v>85</v>
      </c>
      <c r="AW1603" s="13" t="s">
        <v>32</v>
      </c>
      <c r="AX1603" s="13" t="s">
        <v>76</v>
      </c>
      <c r="AY1603" s="214" t="s">
        <v>158</v>
      </c>
    </row>
    <row r="1604" spans="1:65" s="16" customFormat="1" ht="11.25">
      <c r="B1604" s="236"/>
      <c r="C1604" s="237"/>
      <c r="D1604" s="199" t="s">
        <v>169</v>
      </c>
      <c r="E1604" s="238" t="s">
        <v>1</v>
      </c>
      <c r="F1604" s="239" t="s">
        <v>189</v>
      </c>
      <c r="G1604" s="237"/>
      <c r="H1604" s="240">
        <v>6</v>
      </c>
      <c r="I1604" s="241"/>
      <c r="J1604" s="237"/>
      <c r="K1604" s="237"/>
      <c r="L1604" s="242"/>
      <c r="M1604" s="243"/>
      <c r="N1604" s="244"/>
      <c r="O1604" s="244"/>
      <c r="P1604" s="244"/>
      <c r="Q1604" s="244"/>
      <c r="R1604" s="244"/>
      <c r="S1604" s="244"/>
      <c r="T1604" s="245"/>
      <c r="AT1604" s="246" t="s">
        <v>169</v>
      </c>
      <c r="AU1604" s="246" t="s">
        <v>85</v>
      </c>
      <c r="AV1604" s="16" t="s">
        <v>165</v>
      </c>
      <c r="AW1604" s="16" t="s">
        <v>32</v>
      </c>
      <c r="AX1604" s="16" t="s">
        <v>8</v>
      </c>
      <c r="AY1604" s="246" t="s">
        <v>158</v>
      </c>
    </row>
    <row r="1605" spans="1:65" s="2" customFormat="1" ht="24">
      <c r="A1605" s="35"/>
      <c r="B1605" s="36"/>
      <c r="C1605" s="247" t="s">
        <v>3069</v>
      </c>
      <c r="D1605" s="247" t="s">
        <v>250</v>
      </c>
      <c r="E1605" s="248" t="s">
        <v>5128</v>
      </c>
      <c r="F1605" s="249" t="s">
        <v>5129</v>
      </c>
      <c r="G1605" s="250" t="s">
        <v>442</v>
      </c>
      <c r="H1605" s="251">
        <v>6</v>
      </c>
      <c r="I1605" s="252"/>
      <c r="J1605" s="251">
        <f>ROUND(I1605*H1605,0)</f>
        <v>0</v>
      </c>
      <c r="K1605" s="249" t="s">
        <v>1</v>
      </c>
      <c r="L1605" s="253"/>
      <c r="M1605" s="254" t="s">
        <v>1</v>
      </c>
      <c r="N1605" s="255" t="s">
        <v>41</v>
      </c>
      <c r="O1605" s="72"/>
      <c r="P1605" s="195">
        <f>O1605*H1605</f>
        <v>0</v>
      </c>
      <c r="Q1605" s="195">
        <v>1.2E-2</v>
      </c>
      <c r="R1605" s="195">
        <f>Q1605*H1605</f>
        <v>7.2000000000000008E-2</v>
      </c>
      <c r="S1605" s="195">
        <v>0</v>
      </c>
      <c r="T1605" s="196">
        <f>S1605*H1605</f>
        <v>0</v>
      </c>
      <c r="U1605" s="35"/>
      <c r="V1605" s="35"/>
      <c r="W1605" s="35"/>
      <c r="X1605" s="35"/>
      <c r="Y1605" s="35"/>
      <c r="Z1605" s="35"/>
      <c r="AA1605" s="35"/>
      <c r="AB1605" s="35"/>
      <c r="AC1605" s="35"/>
      <c r="AD1605" s="35"/>
      <c r="AE1605" s="35"/>
      <c r="AR1605" s="197" t="s">
        <v>373</v>
      </c>
      <c r="AT1605" s="197" t="s">
        <v>250</v>
      </c>
      <c r="AU1605" s="197" t="s">
        <v>85</v>
      </c>
      <c r="AY1605" s="18" t="s">
        <v>158</v>
      </c>
      <c r="BE1605" s="198">
        <f>IF(N1605="základní",J1605,0)</f>
        <v>0</v>
      </c>
      <c r="BF1605" s="198">
        <f>IF(N1605="snížená",J1605,0)</f>
        <v>0</v>
      </c>
      <c r="BG1605" s="198">
        <f>IF(N1605="zákl. přenesená",J1605,0)</f>
        <v>0</v>
      </c>
      <c r="BH1605" s="198">
        <f>IF(N1605="sníž. přenesená",J1605,0)</f>
        <v>0</v>
      </c>
      <c r="BI1605" s="198">
        <f>IF(N1605="nulová",J1605,0)</f>
        <v>0</v>
      </c>
      <c r="BJ1605" s="18" t="s">
        <v>8</v>
      </c>
      <c r="BK1605" s="198">
        <f>ROUND(I1605*H1605,0)</f>
        <v>0</v>
      </c>
      <c r="BL1605" s="18" t="s">
        <v>283</v>
      </c>
      <c r="BM1605" s="197" t="s">
        <v>7907</v>
      </c>
    </row>
    <row r="1606" spans="1:65" s="13" customFormat="1" ht="11.25">
      <c r="B1606" s="204"/>
      <c r="C1606" s="205"/>
      <c r="D1606" s="199" t="s">
        <v>169</v>
      </c>
      <c r="E1606" s="206" t="s">
        <v>1</v>
      </c>
      <c r="F1606" s="207" t="s">
        <v>209</v>
      </c>
      <c r="G1606" s="205"/>
      <c r="H1606" s="208">
        <v>6</v>
      </c>
      <c r="I1606" s="209"/>
      <c r="J1606" s="205"/>
      <c r="K1606" s="205"/>
      <c r="L1606" s="210"/>
      <c r="M1606" s="211"/>
      <c r="N1606" s="212"/>
      <c r="O1606" s="212"/>
      <c r="P1606" s="212"/>
      <c r="Q1606" s="212"/>
      <c r="R1606" s="212"/>
      <c r="S1606" s="212"/>
      <c r="T1606" s="213"/>
      <c r="AT1606" s="214" t="s">
        <v>169</v>
      </c>
      <c r="AU1606" s="214" t="s">
        <v>85</v>
      </c>
      <c r="AV1606" s="13" t="s">
        <v>85</v>
      </c>
      <c r="AW1606" s="13" t="s">
        <v>32</v>
      </c>
      <c r="AX1606" s="13" t="s">
        <v>8</v>
      </c>
      <c r="AY1606" s="214" t="s">
        <v>158</v>
      </c>
    </row>
    <row r="1607" spans="1:65" s="2" customFormat="1" ht="48">
      <c r="A1607" s="35"/>
      <c r="B1607" s="36"/>
      <c r="C1607" s="187" t="s">
        <v>3073</v>
      </c>
      <c r="D1607" s="187" t="s">
        <v>160</v>
      </c>
      <c r="E1607" s="188" t="s">
        <v>7908</v>
      </c>
      <c r="F1607" s="189" t="s">
        <v>7909</v>
      </c>
      <c r="G1607" s="190" t="s">
        <v>227</v>
      </c>
      <c r="H1607" s="191">
        <v>1.75</v>
      </c>
      <c r="I1607" s="192"/>
      <c r="J1607" s="191">
        <f>ROUND(I1607*H1607,0)</f>
        <v>0</v>
      </c>
      <c r="K1607" s="189" t="s">
        <v>164</v>
      </c>
      <c r="L1607" s="40"/>
      <c r="M1607" s="193" t="s">
        <v>1</v>
      </c>
      <c r="N1607" s="194" t="s">
        <v>41</v>
      </c>
      <c r="O1607" s="72"/>
      <c r="P1607" s="195">
        <f>O1607*H1607</f>
        <v>0</v>
      </c>
      <c r="Q1607" s="195">
        <v>0</v>
      </c>
      <c r="R1607" s="195">
        <f>Q1607*H1607</f>
        <v>0</v>
      </c>
      <c r="S1607" s="195">
        <v>0</v>
      </c>
      <c r="T1607" s="196">
        <f>S1607*H1607</f>
        <v>0</v>
      </c>
      <c r="U1607" s="35"/>
      <c r="V1607" s="35"/>
      <c r="W1607" s="35"/>
      <c r="X1607" s="35"/>
      <c r="Y1607" s="35"/>
      <c r="Z1607" s="35"/>
      <c r="AA1607" s="35"/>
      <c r="AB1607" s="35"/>
      <c r="AC1607" s="35"/>
      <c r="AD1607" s="35"/>
      <c r="AE1607" s="35"/>
      <c r="AR1607" s="197" t="s">
        <v>283</v>
      </c>
      <c r="AT1607" s="197" t="s">
        <v>160</v>
      </c>
      <c r="AU1607" s="197" t="s">
        <v>85</v>
      </c>
      <c r="AY1607" s="18" t="s">
        <v>158</v>
      </c>
      <c r="BE1607" s="198">
        <f>IF(N1607="základní",J1607,0)</f>
        <v>0</v>
      </c>
      <c r="BF1607" s="198">
        <f>IF(N1607="snížená",J1607,0)</f>
        <v>0</v>
      </c>
      <c r="BG1607" s="198">
        <f>IF(N1607="zákl. přenesená",J1607,0)</f>
        <v>0</v>
      </c>
      <c r="BH1607" s="198">
        <f>IF(N1607="sníž. přenesená",J1607,0)</f>
        <v>0</v>
      </c>
      <c r="BI1607" s="198">
        <f>IF(N1607="nulová",J1607,0)</f>
        <v>0</v>
      </c>
      <c r="BJ1607" s="18" t="s">
        <v>8</v>
      </c>
      <c r="BK1607" s="198">
        <f>ROUND(I1607*H1607,0)</f>
        <v>0</v>
      </c>
      <c r="BL1607" s="18" t="s">
        <v>283</v>
      </c>
      <c r="BM1607" s="197" t="s">
        <v>7910</v>
      </c>
    </row>
    <row r="1608" spans="1:65" s="2" customFormat="1" ht="99">
      <c r="A1608" s="35"/>
      <c r="B1608" s="36"/>
      <c r="C1608" s="37"/>
      <c r="D1608" s="199" t="s">
        <v>167</v>
      </c>
      <c r="E1608" s="37"/>
      <c r="F1608" s="200" t="s">
        <v>5150</v>
      </c>
      <c r="G1608" s="37"/>
      <c r="H1608" s="37"/>
      <c r="I1608" s="201"/>
      <c r="J1608" s="37"/>
      <c r="K1608" s="37"/>
      <c r="L1608" s="40"/>
      <c r="M1608" s="202"/>
      <c r="N1608" s="203"/>
      <c r="O1608" s="72"/>
      <c r="P1608" s="72"/>
      <c r="Q1608" s="72"/>
      <c r="R1608" s="72"/>
      <c r="S1608" s="72"/>
      <c r="T1608" s="73"/>
      <c r="U1608" s="35"/>
      <c r="V1608" s="35"/>
      <c r="W1608" s="35"/>
      <c r="X1608" s="35"/>
      <c r="Y1608" s="35"/>
      <c r="Z1608" s="35"/>
      <c r="AA1608" s="35"/>
      <c r="AB1608" s="35"/>
      <c r="AC1608" s="35"/>
      <c r="AD1608" s="35"/>
      <c r="AE1608" s="35"/>
      <c r="AT1608" s="18" t="s">
        <v>167</v>
      </c>
      <c r="AU1608" s="18" t="s">
        <v>85</v>
      </c>
    </row>
    <row r="1609" spans="1:65" s="2" customFormat="1" ht="44.25" customHeight="1">
      <c r="A1609" s="35"/>
      <c r="B1609" s="36"/>
      <c r="C1609" s="187" t="s">
        <v>3077</v>
      </c>
      <c r="D1609" s="187" t="s">
        <v>160</v>
      </c>
      <c r="E1609" s="188" t="s">
        <v>5147</v>
      </c>
      <c r="F1609" s="189" t="s">
        <v>5148</v>
      </c>
      <c r="G1609" s="190" t="s">
        <v>1011</v>
      </c>
      <c r="H1609" s="192"/>
      <c r="I1609" s="192"/>
      <c r="J1609" s="191">
        <f>ROUND(I1609*H1609,0)</f>
        <v>0</v>
      </c>
      <c r="K1609" s="189" t="s">
        <v>164</v>
      </c>
      <c r="L1609" s="40"/>
      <c r="M1609" s="193" t="s">
        <v>1</v>
      </c>
      <c r="N1609" s="194" t="s">
        <v>41</v>
      </c>
      <c r="O1609" s="72"/>
      <c r="P1609" s="195">
        <f>O1609*H1609</f>
        <v>0</v>
      </c>
      <c r="Q1609" s="195">
        <v>0</v>
      </c>
      <c r="R1609" s="195">
        <f>Q1609*H1609</f>
        <v>0</v>
      </c>
      <c r="S1609" s="195">
        <v>0</v>
      </c>
      <c r="T1609" s="196">
        <f>S1609*H1609</f>
        <v>0</v>
      </c>
      <c r="U1609" s="35"/>
      <c r="V1609" s="35"/>
      <c r="W1609" s="35"/>
      <c r="X1609" s="35"/>
      <c r="Y1609" s="35"/>
      <c r="Z1609" s="35"/>
      <c r="AA1609" s="35"/>
      <c r="AB1609" s="35"/>
      <c r="AC1609" s="35"/>
      <c r="AD1609" s="35"/>
      <c r="AE1609" s="35"/>
      <c r="AR1609" s="197" t="s">
        <v>283</v>
      </c>
      <c r="AT1609" s="197" t="s">
        <v>160</v>
      </c>
      <c r="AU1609" s="197" t="s">
        <v>85</v>
      </c>
      <c r="AY1609" s="18" t="s">
        <v>158</v>
      </c>
      <c r="BE1609" s="198">
        <f>IF(N1609="základní",J1609,0)</f>
        <v>0</v>
      </c>
      <c r="BF1609" s="198">
        <f>IF(N1609="snížená",J1609,0)</f>
        <v>0</v>
      </c>
      <c r="BG1609" s="198">
        <f>IF(N1609="zákl. přenesená",J1609,0)</f>
        <v>0</v>
      </c>
      <c r="BH1609" s="198">
        <f>IF(N1609="sníž. přenesená",J1609,0)</f>
        <v>0</v>
      </c>
      <c r="BI1609" s="198">
        <f>IF(N1609="nulová",J1609,0)</f>
        <v>0</v>
      </c>
      <c r="BJ1609" s="18" t="s">
        <v>8</v>
      </c>
      <c r="BK1609" s="198">
        <f>ROUND(I1609*H1609,0)</f>
        <v>0</v>
      </c>
      <c r="BL1609" s="18" t="s">
        <v>283</v>
      </c>
      <c r="BM1609" s="197" t="s">
        <v>7911</v>
      </c>
    </row>
    <row r="1610" spans="1:65" s="2" customFormat="1" ht="99">
      <c r="A1610" s="35"/>
      <c r="B1610" s="36"/>
      <c r="C1610" s="37"/>
      <c r="D1610" s="199" t="s">
        <v>167</v>
      </c>
      <c r="E1610" s="37"/>
      <c r="F1610" s="200" t="s">
        <v>5150</v>
      </c>
      <c r="G1610" s="37"/>
      <c r="H1610" s="37"/>
      <c r="I1610" s="201"/>
      <c r="J1610" s="37"/>
      <c r="K1610" s="37"/>
      <c r="L1610" s="40"/>
      <c r="M1610" s="202"/>
      <c r="N1610" s="203"/>
      <c r="O1610" s="72"/>
      <c r="P1610" s="72"/>
      <c r="Q1610" s="72"/>
      <c r="R1610" s="72"/>
      <c r="S1610" s="72"/>
      <c r="T1610" s="73"/>
      <c r="U1610" s="35"/>
      <c r="V1610" s="35"/>
      <c r="W1610" s="35"/>
      <c r="X1610" s="35"/>
      <c r="Y1610" s="35"/>
      <c r="Z1610" s="35"/>
      <c r="AA1610" s="35"/>
      <c r="AB1610" s="35"/>
      <c r="AC1610" s="35"/>
      <c r="AD1610" s="35"/>
      <c r="AE1610" s="35"/>
      <c r="AT1610" s="18" t="s">
        <v>167</v>
      </c>
      <c r="AU1610" s="18" t="s">
        <v>85</v>
      </c>
    </row>
    <row r="1611" spans="1:65" s="12" customFormat="1" ht="22.9" customHeight="1">
      <c r="B1611" s="171"/>
      <c r="C1611" s="172"/>
      <c r="D1611" s="173" t="s">
        <v>75</v>
      </c>
      <c r="E1611" s="185" t="s">
        <v>3314</v>
      </c>
      <c r="F1611" s="185" t="s">
        <v>5151</v>
      </c>
      <c r="G1611" s="172"/>
      <c r="H1611" s="172"/>
      <c r="I1611" s="175"/>
      <c r="J1611" s="186">
        <f>BK1611</f>
        <v>0</v>
      </c>
      <c r="K1611" s="172"/>
      <c r="L1611" s="177"/>
      <c r="M1611" s="178"/>
      <c r="N1611" s="179"/>
      <c r="O1611" s="179"/>
      <c r="P1611" s="180">
        <f>SUM(P1612:P1655)</f>
        <v>0</v>
      </c>
      <c r="Q1611" s="179"/>
      <c r="R1611" s="180">
        <f>SUM(R1612:R1655)</f>
        <v>4.2270075999999994</v>
      </c>
      <c r="S1611" s="179"/>
      <c r="T1611" s="181">
        <f>SUM(T1612:T1655)</f>
        <v>0</v>
      </c>
      <c r="AR1611" s="182" t="s">
        <v>85</v>
      </c>
      <c r="AT1611" s="183" t="s">
        <v>75</v>
      </c>
      <c r="AU1611" s="183" t="s">
        <v>8</v>
      </c>
      <c r="AY1611" s="182" t="s">
        <v>158</v>
      </c>
      <c r="BK1611" s="184">
        <f>SUM(BK1612:BK1655)</f>
        <v>0</v>
      </c>
    </row>
    <row r="1612" spans="1:65" s="2" customFormat="1" ht="16.5" customHeight="1">
      <c r="A1612" s="35"/>
      <c r="B1612" s="36"/>
      <c r="C1612" s="187" t="s">
        <v>3081</v>
      </c>
      <c r="D1612" s="187" t="s">
        <v>160</v>
      </c>
      <c r="E1612" s="188" t="s">
        <v>5153</v>
      </c>
      <c r="F1612" s="189" t="s">
        <v>7912</v>
      </c>
      <c r="G1612" s="190" t="s">
        <v>309</v>
      </c>
      <c r="H1612" s="191">
        <v>71</v>
      </c>
      <c r="I1612" s="192"/>
      <c r="J1612" s="191">
        <f>ROUND(I1612*H1612,0)</f>
        <v>0</v>
      </c>
      <c r="K1612" s="189" t="s">
        <v>1</v>
      </c>
      <c r="L1612" s="40"/>
      <c r="M1612" s="193" t="s">
        <v>1</v>
      </c>
      <c r="N1612" s="194" t="s">
        <v>41</v>
      </c>
      <c r="O1612" s="72"/>
      <c r="P1612" s="195">
        <f>O1612*H1612</f>
        <v>0</v>
      </c>
      <c r="Q1612" s="195">
        <v>0</v>
      </c>
      <c r="R1612" s="195">
        <f>Q1612*H1612</f>
        <v>0</v>
      </c>
      <c r="S1612" s="195">
        <v>0</v>
      </c>
      <c r="T1612" s="196">
        <f>S1612*H1612</f>
        <v>0</v>
      </c>
      <c r="U1612" s="35"/>
      <c r="V1612" s="35"/>
      <c r="W1612" s="35"/>
      <c r="X1612" s="35"/>
      <c r="Y1612" s="35"/>
      <c r="Z1612" s="35"/>
      <c r="AA1612" s="35"/>
      <c r="AB1612" s="35"/>
      <c r="AC1612" s="35"/>
      <c r="AD1612" s="35"/>
      <c r="AE1612" s="35"/>
      <c r="AR1612" s="197" t="s">
        <v>283</v>
      </c>
      <c r="AT1612" s="197" t="s">
        <v>160</v>
      </c>
      <c r="AU1612" s="197" t="s">
        <v>85</v>
      </c>
      <c r="AY1612" s="18" t="s">
        <v>158</v>
      </c>
      <c r="BE1612" s="198">
        <f>IF(N1612="základní",J1612,0)</f>
        <v>0</v>
      </c>
      <c r="BF1612" s="198">
        <f>IF(N1612="snížená",J1612,0)</f>
        <v>0</v>
      </c>
      <c r="BG1612" s="198">
        <f>IF(N1612="zákl. přenesená",J1612,0)</f>
        <v>0</v>
      </c>
      <c r="BH1612" s="198">
        <f>IF(N1612="sníž. přenesená",J1612,0)</f>
        <v>0</v>
      </c>
      <c r="BI1612" s="198">
        <f>IF(N1612="nulová",J1612,0)</f>
        <v>0</v>
      </c>
      <c r="BJ1612" s="18" t="s">
        <v>8</v>
      </c>
      <c r="BK1612" s="198">
        <f>ROUND(I1612*H1612,0)</f>
        <v>0</v>
      </c>
      <c r="BL1612" s="18" t="s">
        <v>283</v>
      </c>
      <c r="BM1612" s="197" t="s">
        <v>7913</v>
      </c>
    </row>
    <row r="1613" spans="1:65" s="2" customFormat="1" ht="24">
      <c r="A1613" s="35"/>
      <c r="B1613" s="36"/>
      <c r="C1613" s="187" t="s">
        <v>3085</v>
      </c>
      <c r="D1613" s="187" t="s">
        <v>160</v>
      </c>
      <c r="E1613" s="188" t="s">
        <v>5157</v>
      </c>
      <c r="F1613" s="189" t="s">
        <v>5158</v>
      </c>
      <c r="G1613" s="190" t="s">
        <v>163</v>
      </c>
      <c r="H1613" s="191">
        <v>138.38</v>
      </c>
      <c r="I1613" s="192"/>
      <c r="J1613" s="191">
        <f>ROUND(I1613*H1613,0)</f>
        <v>0</v>
      </c>
      <c r="K1613" s="189" t="s">
        <v>164</v>
      </c>
      <c r="L1613" s="40"/>
      <c r="M1613" s="193" t="s">
        <v>1</v>
      </c>
      <c r="N1613" s="194" t="s">
        <v>41</v>
      </c>
      <c r="O1613" s="72"/>
      <c r="P1613" s="195">
        <f>O1613*H1613</f>
        <v>0</v>
      </c>
      <c r="Q1613" s="195">
        <v>2.9999999999999997E-4</v>
      </c>
      <c r="R1613" s="195">
        <f>Q1613*H1613</f>
        <v>4.1513999999999995E-2</v>
      </c>
      <c r="S1613" s="195">
        <v>0</v>
      </c>
      <c r="T1613" s="196">
        <f>S1613*H1613</f>
        <v>0</v>
      </c>
      <c r="U1613" s="35"/>
      <c r="V1613" s="35"/>
      <c r="W1613" s="35"/>
      <c r="X1613" s="35"/>
      <c r="Y1613" s="35"/>
      <c r="Z1613" s="35"/>
      <c r="AA1613" s="35"/>
      <c r="AB1613" s="35"/>
      <c r="AC1613" s="35"/>
      <c r="AD1613" s="35"/>
      <c r="AE1613" s="35"/>
      <c r="AR1613" s="197" t="s">
        <v>283</v>
      </c>
      <c r="AT1613" s="197" t="s">
        <v>160</v>
      </c>
      <c r="AU1613" s="197" t="s">
        <v>85</v>
      </c>
      <c r="AY1613" s="18" t="s">
        <v>158</v>
      </c>
      <c r="BE1613" s="198">
        <f>IF(N1613="základní",J1613,0)</f>
        <v>0</v>
      </c>
      <c r="BF1613" s="198">
        <f>IF(N1613="snížená",J1613,0)</f>
        <v>0</v>
      </c>
      <c r="BG1613" s="198">
        <f>IF(N1613="zákl. přenesená",J1613,0)</f>
        <v>0</v>
      </c>
      <c r="BH1613" s="198">
        <f>IF(N1613="sníž. přenesená",J1613,0)</f>
        <v>0</v>
      </c>
      <c r="BI1613" s="198">
        <f>IF(N1613="nulová",J1613,0)</f>
        <v>0</v>
      </c>
      <c r="BJ1613" s="18" t="s">
        <v>8</v>
      </c>
      <c r="BK1613" s="198">
        <f>ROUND(I1613*H1613,0)</f>
        <v>0</v>
      </c>
      <c r="BL1613" s="18" t="s">
        <v>283</v>
      </c>
      <c r="BM1613" s="197" t="s">
        <v>7914</v>
      </c>
    </row>
    <row r="1614" spans="1:65" s="2" customFormat="1" ht="45">
      <c r="A1614" s="35"/>
      <c r="B1614" s="36"/>
      <c r="C1614" s="37"/>
      <c r="D1614" s="199" t="s">
        <v>167</v>
      </c>
      <c r="E1614" s="37"/>
      <c r="F1614" s="200" t="s">
        <v>5160</v>
      </c>
      <c r="G1614" s="37"/>
      <c r="H1614" s="37"/>
      <c r="I1614" s="201"/>
      <c r="J1614" s="37"/>
      <c r="K1614" s="37"/>
      <c r="L1614" s="40"/>
      <c r="M1614" s="202"/>
      <c r="N1614" s="203"/>
      <c r="O1614" s="72"/>
      <c r="P1614" s="72"/>
      <c r="Q1614" s="72"/>
      <c r="R1614" s="72"/>
      <c r="S1614" s="72"/>
      <c r="T1614" s="73"/>
      <c r="U1614" s="35"/>
      <c r="V1614" s="35"/>
      <c r="W1614" s="35"/>
      <c r="X1614" s="35"/>
      <c r="Y1614" s="35"/>
      <c r="Z1614" s="35"/>
      <c r="AA1614" s="35"/>
      <c r="AB1614" s="35"/>
      <c r="AC1614" s="35"/>
      <c r="AD1614" s="35"/>
      <c r="AE1614" s="35"/>
      <c r="AT1614" s="18" t="s">
        <v>167</v>
      </c>
      <c r="AU1614" s="18" t="s">
        <v>85</v>
      </c>
    </row>
    <row r="1615" spans="1:65" s="13" customFormat="1" ht="11.25">
      <c r="B1615" s="204"/>
      <c r="C1615" s="205"/>
      <c r="D1615" s="199" t="s">
        <v>169</v>
      </c>
      <c r="E1615" s="206" t="s">
        <v>1</v>
      </c>
      <c r="F1615" s="207" t="s">
        <v>7915</v>
      </c>
      <c r="G1615" s="205"/>
      <c r="H1615" s="208">
        <v>138.38</v>
      </c>
      <c r="I1615" s="209"/>
      <c r="J1615" s="205"/>
      <c r="K1615" s="205"/>
      <c r="L1615" s="210"/>
      <c r="M1615" s="211"/>
      <c r="N1615" s="212"/>
      <c r="O1615" s="212"/>
      <c r="P1615" s="212"/>
      <c r="Q1615" s="212"/>
      <c r="R1615" s="212"/>
      <c r="S1615" s="212"/>
      <c r="T1615" s="213"/>
      <c r="AT1615" s="214" t="s">
        <v>169</v>
      </c>
      <c r="AU1615" s="214" t="s">
        <v>85</v>
      </c>
      <c r="AV1615" s="13" t="s">
        <v>85</v>
      </c>
      <c r="AW1615" s="13" t="s">
        <v>32</v>
      </c>
      <c r="AX1615" s="13" t="s">
        <v>8</v>
      </c>
      <c r="AY1615" s="214" t="s">
        <v>158</v>
      </c>
    </row>
    <row r="1616" spans="1:65" s="2" customFormat="1" ht="36">
      <c r="A1616" s="35"/>
      <c r="B1616" s="36"/>
      <c r="C1616" s="187" t="s">
        <v>3088</v>
      </c>
      <c r="D1616" s="187" t="s">
        <v>160</v>
      </c>
      <c r="E1616" s="188" t="s">
        <v>7916</v>
      </c>
      <c r="F1616" s="189" t="s">
        <v>7917</v>
      </c>
      <c r="G1616" s="190" t="s">
        <v>309</v>
      </c>
      <c r="H1616" s="191">
        <v>20.8</v>
      </c>
      <c r="I1616" s="192"/>
      <c r="J1616" s="191">
        <f>ROUND(I1616*H1616,0)</f>
        <v>0</v>
      </c>
      <c r="K1616" s="189" t="s">
        <v>164</v>
      </c>
      <c r="L1616" s="40"/>
      <c r="M1616" s="193" t="s">
        <v>1</v>
      </c>
      <c r="N1616" s="194" t="s">
        <v>41</v>
      </c>
      <c r="O1616" s="72"/>
      <c r="P1616" s="195">
        <f>O1616*H1616</f>
        <v>0</v>
      </c>
      <c r="Q1616" s="195">
        <v>1.5299999999999999E-3</v>
      </c>
      <c r="R1616" s="195">
        <f>Q1616*H1616</f>
        <v>3.1823999999999998E-2</v>
      </c>
      <c r="S1616" s="195">
        <v>0</v>
      </c>
      <c r="T1616" s="196">
        <f>S1616*H1616</f>
        <v>0</v>
      </c>
      <c r="U1616" s="35"/>
      <c r="V1616" s="35"/>
      <c r="W1616" s="35"/>
      <c r="X1616" s="35"/>
      <c r="Y1616" s="35"/>
      <c r="Z1616" s="35"/>
      <c r="AA1616" s="35"/>
      <c r="AB1616" s="35"/>
      <c r="AC1616" s="35"/>
      <c r="AD1616" s="35"/>
      <c r="AE1616" s="35"/>
      <c r="AR1616" s="197" t="s">
        <v>283</v>
      </c>
      <c r="AT1616" s="197" t="s">
        <v>160</v>
      </c>
      <c r="AU1616" s="197" t="s">
        <v>85</v>
      </c>
      <c r="AY1616" s="18" t="s">
        <v>158</v>
      </c>
      <c r="BE1616" s="198">
        <f>IF(N1616="základní",J1616,0)</f>
        <v>0</v>
      </c>
      <c r="BF1616" s="198">
        <f>IF(N1616="snížená",J1616,0)</f>
        <v>0</v>
      </c>
      <c r="BG1616" s="198">
        <f>IF(N1616="zákl. přenesená",J1616,0)</f>
        <v>0</v>
      </c>
      <c r="BH1616" s="198">
        <f>IF(N1616="sníž. přenesená",J1616,0)</f>
        <v>0</v>
      </c>
      <c r="BI1616" s="198">
        <f>IF(N1616="nulová",J1616,0)</f>
        <v>0</v>
      </c>
      <c r="BJ1616" s="18" t="s">
        <v>8</v>
      </c>
      <c r="BK1616" s="198">
        <f>ROUND(I1616*H1616,0)</f>
        <v>0</v>
      </c>
      <c r="BL1616" s="18" t="s">
        <v>283</v>
      </c>
      <c r="BM1616" s="197" t="s">
        <v>7918</v>
      </c>
    </row>
    <row r="1617" spans="1:65" s="2" customFormat="1" ht="45">
      <c r="A1617" s="35"/>
      <c r="B1617" s="36"/>
      <c r="C1617" s="37"/>
      <c r="D1617" s="199" t="s">
        <v>167</v>
      </c>
      <c r="E1617" s="37"/>
      <c r="F1617" s="200" t="s">
        <v>7919</v>
      </c>
      <c r="G1617" s="37"/>
      <c r="H1617" s="37"/>
      <c r="I1617" s="201"/>
      <c r="J1617" s="37"/>
      <c r="K1617" s="37"/>
      <c r="L1617" s="40"/>
      <c r="M1617" s="202"/>
      <c r="N1617" s="203"/>
      <c r="O1617" s="72"/>
      <c r="P1617" s="72"/>
      <c r="Q1617" s="72"/>
      <c r="R1617" s="72"/>
      <c r="S1617" s="72"/>
      <c r="T1617" s="73"/>
      <c r="U1617" s="35"/>
      <c r="V1617" s="35"/>
      <c r="W1617" s="35"/>
      <c r="X1617" s="35"/>
      <c r="Y1617" s="35"/>
      <c r="Z1617" s="35"/>
      <c r="AA1617" s="35"/>
      <c r="AB1617" s="35"/>
      <c r="AC1617" s="35"/>
      <c r="AD1617" s="35"/>
      <c r="AE1617" s="35"/>
      <c r="AT1617" s="18" t="s">
        <v>167</v>
      </c>
      <c r="AU1617" s="18" t="s">
        <v>85</v>
      </c>
    </row>
    <row r="1618" spans="1:65" s="13" customFormat="1" ht="11.25">
      <c r="B1618" s="204"/>
      <c r="C1618" s="205"/>
      <c r="D1618" s="199" t="s">
        <v>169</v>
      </c>
      <c r="E1618" s="206" t="s">
        <v>1</v>
      </c>
      <c r="F1618" s="207" t="s">
        <v>7920</v>
      </c>
      <c r="G1618" s="205"/>
      <c r="H1618" s="208">
        <v>20.8</v>
      </c>
      <c r="I1618" s="209"/>
      <c r="J1618" s="205"/>
      <c r="K1618" s="205"/>
      <c r="L1618" s="210"/>
      <c r="M1618" s="211"/>
      <c r="N1618" s="212"/>
      <c r="O1618" s="212"/>
      <c r="P1618" s="212"/>
      <c r="Q1618" s="212"/>
      <c r="R1618" s="212"/>
      <c r="S1618" s="212"/>
      <c r="T1618" s="213"/>
      <c r="AT1618" s="214" t="s">
        <v>169</v>
      </c>
      <c r="AU1618" s="214" t="s">
        <v>85</v>
      </c>
      <c r="AV1618" s="13" t="s">
        <v>85</v>
      </c>
      <c r="AW1618" s="13" t="s">
        <v>32</v>
      </c>
      <c r="AX1618" s="13" t="s">
        <v>8</v>
      </c>
      <c r="AY1618" s="214" t="s">
        <v>158</v>
      </c>
    </row>
    <row r="1619" spans="1:65" s="2" customFormat="1" ht="36">
      <c r="A1619" s="35"/>
      <c r="B1619" s="36"/>
      <c r="C1619" s="187" t="s">
        <v>3092</v>
      </c>
      <c r="D1619" s="187" t="s">
        <v>160</v>
      </c>
      <c r="E1619" s="188" t="s">
        <v>7921</v>
      </c>
      <c r="F1619" s="189" t="s">
        <v>7922</v>
      </c>
      <c r="G1619" s="190" t="s">
        <v>309</v>
      </c>
      <c r="H1619" s="191">
        <v>20.8</v>
      </c>
      <c r="I1619" s="192"/>
      <c r="J1619" s="191">
        <f>ROUND(I1619*H1619,0)</f>
        <v>0</v>
      </c>
      <c r="K1619" s="189" t="s">
        <v>164</v>
      </c>
      <c r="L1619" s="40"/>
      <c r="M1619" s="193" t="s">
        <v>1</v>
      </c>
      <c r="N1619" s="194" t="s">
        <v>41</v>
      </c>
      <c r="O1619" s="72"/>
      <c r="P1619" s="195">
        <f>O1619*H1619</f>
        <v>0</v>
      </c>
      <c r="Q1619" s="195">
        <v>1.0200000000000001E-3</v>
      </c>
      <c r="R1619" s="195">
        <f>Q1619*H1619</f>
        <v>2.1216000000000002E-2</v>
      </c>
      <c r="S1619" s="195">
        <v>0</v>
      </c>
      <c r="T1619" s="196">
        <f>S1619*H1619</f>
        <v>0</v>
      </c>
      <c r="U1619" s="35"/>
      <c r="V1619" s="35"/>
      <c r="W1619" s="35"/>
      <c r="X1619" s="35"/>
      <c r="Y1619" s="35"/>
      <c r="Z1619" s="35"/>
      <c r="AA1619" s="35"/>
      <c r="AB1619" s="35"/>
      <c r="AC1619" s="35"/>
      <c r="AD1619" s="35"/>
      <c r="AE1619" s="35"/>
      <c r="AR1619" s="197" t="s">
        <v>283</v>
      </c>
      <c r="AT1619" s="197" t="s">
        <v>160</v>
      </c>
      <c r="AU1619" s="197" t="s">
        <v>85</v>
      </c>
      <c r="AY1619" s="18" t="s">
        <v>158</v>
      </c>
      <c r="BE1619" s="198">
        <f>IF(N1619="základní",J1619,0)</f>
        <v>0</v>
      </c>
      <c r="BF1619" s="198">
        <f>IF(N1619="snížená",J1619,0)</f>
        <v>0</v>
      </c>
      <c r="BG1619" s="198">
        <f>IF(N1619="zákl. přenesená",J1619,0)</f>
        <v>0</v>
      </c>
      <c r="BH1619" s="198">
        <f>IF(N1619="sníž. přenesená",J1619,0)</f>
        <v>0</v>
      </c>
      <c r="BI1619" s="198">
        <f>IF(N1619="nulová",J1619,0)</f>
        <v>0</v>
      </c>
      <c r="BJ1619" s="18" t="s">
        <v>8</v>
      </c>
      <c r="BK1619" s="198">
        <f>ROUND(I1619*H1619,0)</f>
        <v>0</v>
      </c>
      <c r="BL1619" s="18" t="s">
        <v>283</v>
      </c>
      <c r="BM1619" s="197" t="s">
        <v>7923</v>
      </c>
    </row>
    <row r="1620" spans="1:65" s="2" customFormat="1" ht="45">
      <c r="A1620" s="35"/>
      <c r="B1620" s="36"/>
      <c r="C1620" s="37"/>
      <c r="D1620" s="199" t="s">
        <v>167</v>
      </c>
      <c r="E1620" s="37"/>
      <c r="F1620" s="200" t="s">
        <v>7919</v>
      </c>
      <c r="G1620" s="37"/>
      <c r="H1620" s="37"/>
      <c r="I1620" s="201"/>
      <c r="J1620" s="37"/>
      <c r="K1620" s="37"/>
      <c r="L1620" s="40"/>
      <c r="M1620" s="202"/>
      <c r="N1620" s="203"/>
      <c r="O1620" s="72"/>
      <c r="P1620" s="72"/>
      <c r="Q1620" s="72"/>
      <c r="R1620" s="72"/>
      <c r="S1620" s="72"/>
      <c r="T1620" s="73"/>
      <c r="U1620" s="35"/>
      <c r="V1620" s="35"/>
      <c r="W1620" s="35"/>
      <c r="X1620" s="35"/>
      <c r="Y1620" s="35"/>
      <c r="Z1620" s="35"/>
      <c r="AA1620" s="35"/>
      <c r="AB1620" s="35"/>
      <c r="AC1620" s="35"/>
      <c r="AD1620" s="35"/>
      <c r="AE1620" s="35"/>
      <c r="AT1620" s="18" t="s">
        <v>167</v>
      </c>
      <c r="AU1620" s="18" t="s">
        <v>85</v>
      </c>
    </row>
    <row r="1621" spans="1:65" s="13" customFormat="1" ht="11.25">
      <c r="B1621" s="204"/>
      <c r="C1621" s="205"/>
      <c r="D1621" s="199" t="s">
        <v>169</v>
      </c>
      <c r="E1621" s="206" t="s">
        <v>1</v>
      </c>
      <c r="F1621" s="207" t="s">
        <v>7920</v>
      </c>
      <c r="G1621" s="205"/>
      <c r="H1621" s="208">
        <v>20.8</v>
      </c>
      <c r="I1621" s="209"/>
      <c r="J1621" s="205"/>
      <c r="K1621" s="205"/>
      <c r="L1621" s="210"/>
      <c r="M1621" s="211"/>
      <c r="N1621" s="212"/>
      <c r="O1621" s="212"/>
      <c r="P1621" s="212"/>
      <c r="Q1621" s="212"/>
      <c r="R1621" s="212"/>
      <c r="S1621" s="212"/>
      <c r="T1621" s="213"/>
      <c r="AT1621" s="214" t="s">
        <v>169</v>
      </c>
      <c r="AU1621" s="214" t="s">
        <v>85</v>
      </c>
      <c r="AV1621" s="13" t="s">
        <v>85</v>
      </c>
      <c r="AW1621" s="13" t="s">
        <v>32</v>
      </c>
      <c r="AX1621" s="13" t="s">
        <v>8</v>
      </c>
      <c r="AY1621" s="214" t="s">
        <v>158</v>
      </c>
    </row>
    <row r="1622" spans="1:65" s="2" customFormat="1" ht="33" customHeight="1">
      <c r="A1622" s="35"/>
      <c r="B1622" s="36"/>
      <c r="C1622" s="187" t="s">
        <v>3096</v>
      </c>
      <c r="D1622" s="187" t="s">
        <v>160</v>
      </c>
      <c r="E1622" s="188" t="s">
        <v>5163</v>
      </c>
      <c r="F1622" s="189" t="s">
        <v>5164</v>
      </c>
      <c r="G1622" s="190" t="s">
        <v>309</v>
      </c>
      <c r="H1622" s="191">
        <v>113.94</v>
      </c>
      <c r="I1622" s="192"/>
      <c r="J1622" s="191">
        <f>ROUND(I1622*H1622,0)</f>
        <v>0</v>
      </c>
      <c r="K1622" s="189" t="s">
        <v>164</v>
      </c>
      <c r="L1622" s="40"/>
      <c r="M1622" s="193" t="s">
        <v>1</v>
      </c>
      <c r="N1622" s="194" t="s">
        <v>41</v>
      </c>
      <c r="O1622" s="72"/>
      <c r="P1622" s="195">
        <f>O1622*H1622</f>
        <v>0</v>
      </c>
      <c r="Q1622" s="195">
        <v>4.2999999999999999E-4</v>
      </c>
      <c r="R1622" s="195">
        <f>Q1622*H1622</f>
        <v>4.8994199999999995E-2</v>
      </c>
      <c r="S1622" s="195">
        <v>0</v>
      </c>
      <c r="T1622" s="196">
        <f>S1622*H1622</f>
        <v>0</v>
      </c>
      <c r="U1622" s="35"/>
      <c r="V1622" s="35"/>
      <c r="W1622" s="35"/>
      <c r="X1622" s="35"/>
      <c r="Y1622" s="35"/>
      <c r="Z1622" s="35"/>
      <c r="AA1622" s="35"/>
      <c r="AB1622" s="35"/>
      <c r="AC1622" s="35"/>
      <c r="AD1622" s="35"/>
      <c r="AE1622" s="35"/>
      <c r="AR1622" s="197" t="s">
        <v>283</v>
      </c>
      <c r="AT1622" s="197" t="s">
        <v>160</v>
      </c>
      <c r="AU1622" s="197" t="s">
        <v>85</v>
      </c>
      <c r="AY1622" s="18" t="s">
        <v>158</v>
      </c>
      <c r="BE1622" s="198">
        <f>IF(N1622="základní",J1622,0)</f>
        <v>0</v>
      </c>
      <c r="BF1622" s="198">
        <f>IF(N1622="snížená",J1622,0)</f>
        <v>0</v>
      </c>
      <c r="BG1622" s="198">
        <f>IF(N1622="zákl. přenesená",J1622,0)</f>
        <v>0</v>
      </c>
      <c r="BH1622" s="198">
        <f>IF(N1622="sníž. přenesená",J1622,0)</f>
        <v>0</v>
      </c>
      <c r="BI1622" s="198">
        <f>IF(N1622="nulová",J1622,0)</f>
        <v>0</v>
      </c>
      <c r="BJ1622" s="18" t="s">
        <v>8</v>
      </c>
      <c r="BK1622" s="198">
        <f>ROUND(I1622*H1622,0)</f>
        <v>0</v>
      </c>
      <c r="BL1622" s="18" t="s">
        <v>283</v>
      </c>
      <c r="BM1622" s="197" t="s">
        <v>7924</v>
      </c>
    </row>
    <row r="1623" spans="1:65" s="14" customFormat="1" ht="11.25">
      <c r="B1623" s="215"/>
      <c r="C1623" s="216"/>
      <c r="D1623" s="199" t="s">
        <v>169</v>
      </c>
      <c r="E1623" s="217" t="s">
        <v>1</v>
      </c>
      <c r="F1623" s="218" t="s">
        <v>360</v>
      </c>
      <c r="G1623" s="216"/>
      <c r="H1623" s="217" t="s">
        <v>1</v>
      </c>
      <c r="I1623" s="219"/>
      <c r="J1623" s="216"/>
      <c r="K1623" s="216"/>
      <c r="L1623" s="220"/>
      <c r="M1623" s="221"/>
      <c r="N1623" s="222"/>
      <c r="O1623" s="222"/>
      <c r="P1623" s="222"/>
      <c r="Q1623" s="222"/>
      <c r="R1623" s="222"/>
      <c r="S1623" s="222"/>
      <c r="T1623" s="223"/>
      <c r="AT1623" s="224" t="s">
        <v>169</v>
      </c>
      <c r="AU1623" s="224" t="s">
        <v>85</v>
      </c>
      <c r="AV1623" s="14" t="s">
        <v>8</v>
      </c>
      <c r="AW1623" s="14" t="s">
        <v>32</v>
      </c>
      <c r="AX1623" s="14" t="s">
        <v>76</v>
      </c>
      <c r="AY1623" s="224" t="s">
        <v>158</v>
      </c>
    </row>
    <row r="1624" spans="1:65" s="13" customFormat="1" ht="11.25">
      <c r="B1624" s="204"/>
      <c r="C1624" s="205"/>
      <c r="D1624" s="199" t="s">
        <v>169</v>
      </c>
      <c r="E1624" s="206" t="s">
        <v>1</v>
      </c>
      <c r="F1624" s="207" t="s">
        <v>7925</v>
      </c>
      <c r="G1624" s="205"/>
      <c r="H1624" s="208">
        <v>13.7</v>
      </c>
      <c r="I1624" s="209"/>
      <c r="J1624" s="205"/>
      <c r="K1624" s="205"/>
      <c r="L1624" s="210"/>
      <c r="M1624" s="211"/>
      <c r="N1624" s="212"/>
      <c r="O1624" s="212"/>
      <c r="P1624" s="212"/>
      <c r="Q1624" s="212"/>
      <c r="R1624" s="212"/>
      <c r="S1624" s="212"/>
      <c r="T1624" s="213"/>
      <c r="AT1624" s="214" t="s">
        <v>169</v>
      </c>
      <c r="AU1624" s="214" t="s">
        <v>85</v>
      </c>
      <c r="AV1624" s="13" t="s">
        <v>85</v>
      </c>
      <c r="AW1624" s="13" t="s">
        <v>32</v>
      </c>
      <c r="AX1624" s="13" t="s">
        <v>76</v>
      </c>
      <c r="AY1624" s="214" t="s">
        <v>158</v>
      </c>
    </row>
    <row r="1625" spans="1:65" s="13" customFormat="1" ht="11.25">
      <c r="B1625" s="204"/>
      <c r="C1625" s="205"/>
      <c r="D1625" s="199" t="s">
        <v>169</v>
      </c>
      <c r="E1625" s="206" t="s">
        <v>1</v>
      </c>
      <c r="F1625" s="207" t="s">
        <v>7926</v>
      </c>
      <c r="G1625" s="205"/>
      <c r="H1625" s="208">
        <v>44.8</v>
      </c>
      <c r="I1625" s="209"/>
      <c r="J1625" s="205"/>
      <c r="K1625" s="205"/>
      <c r="L1625" s="210"/>
      <c r="M1625" s="211"/>
      <c r="N1625" s="212"/>
      <c r="O1625" s="212"/>
      <c r="P1625" s="212"/>
      <c r="Q1625" s="212"/>
      <c r="R1625" s="212"/>
      <c r="S1625" s="212"/>
      <c r="T1625" s="213"/>
      <c r="AT1625" s="214" t="s">
        <v>169</v>
      </c>
      <c r="AU1625" s="214" t="s">
        <v>85</v>
      </c>
      <c r="AV1625" s="13" t="s">
        <v>85</v>
      </c>
      <c r="AW1625" s="13" t="s">
        <v>32</v>
      </c>
      <c r="AX1625" s="13" t="s">
        <v>76</v>
      </c>
      <c r="AY1625" s="214" t="s">
        <v>158</v>
      </c>
    </row>
    <row r="1626" spans="1:65" s="15" customFormat="1" ht="11.25">
      <c r="B1626" s="225"/>
      <c r="C1626" s="226"/>
      <c r="D1626" s="199" t="s">
        <v>169</v>
      </c>
      <c r="E1626" s="227" t="s">
        <v>1</v>
      </c>
      <c r="F1626" s="228" t="s">
        <v>186</v>
      </c>
      <c r="G1626" s="226"/>
      <c r="H1626" s="229">
        <v>58.5</v>
      </c>
      <c r="I1626" s="230"/>
      <c r="J1626" s="226"/>
      <c r="K1626" s="226"/>
      <c r="L1626" s="231"/>
      <c r="M1626" s="232"/>
      <c r="N1626" s="233"/>
      <c r="O1626" s="233"/>
      <c r="P1626" s="233"/>
      <c r="Q1626" s="233"/>
      <c r="R1626" s="233"/>
      <c r="S1626" s="233"/>
      <c r="T1626" s="234"/>
      <c r="AT1626" s="235" t="s">
        <v>169</v>
      </c>
      <c r="AU1626" s="235" t="s">
        <v>85</v>
      </c>
      <c r="AV1626" s="15" t="s">
        <v>177</v>
      </c>
      <c r="AW1626" s="15" t="s">
        <v>32</v>
      </c>
      <c r="AX1626" s="15" t="s">
        <v>76</v>
      </c>
      <c r="AY1626" s="235" t="s">
        <v>158</v>
      </c>
    </row>
    <row r="1627" spans="1:65" s="14" customFormat="1" ht="11.25">
      <c r="B1627" s="215"/>
      <c r="C1627" s="216"/>
      <c r="D1627" s="199" t="s">
        <v>169</v>
      </c>
      <c r="E1627" s="217" t="s">
        <v>1</v>
      </c>
      <c r="F1627" s="218" t="s">
        <v>406</v>
      </c>
      <c r="G1627" s="216"/>
      <c r="H1627" s="217" t="s">
        <v>1</v>
      </c>
      <c r="I1627" s="219"/>
      <c r="J1627" s="216"/>
      <c r="K1627" s="216"/>
      <c r="L1627" s="220"/>
      <c r="M1627" s="221"/>
      <c r="N1627" s="222"/>
      <c r="O1627" s="222"/>
      <c r="P1627" s="222"/>
      <c r="Q1627" s="222"/>
      <c r="R1627" s="222"/>
      <c r="S1627" s="222"/>
      <c r="T1627" s="223"/>
      <c r="AT1627" s="224" t="s">
        <v>169</v>
      </c>
      <c r="AU1627" s="224" t="s">
        <v>85</v>
      </c>
      <c r="AV1627" s="14" t="s">
        <v>8</v>
      </c>
      <c r="AW1627" s="14" t="s">
        <v>32</v>
      </c>
      <c r="AX1627" s="14" t="s">
        <v>76</v>
      </c>
      <c r="AY1627" s="224" t="s">
        <v>158</v>
      </c>
    </row>
    <row r="1628" spans="1:65" s="13" customFormat="1" ht="11.25">
      <c r="B1628" s="204"/>
      <c r="C1628" s="205"/>
      <c r="D1628" s="199" t="s">
        <v>169</v>
      </c>
      <c r="E1628" s="206" t="s">
        <v>1</v>
      </c>
      <c r="F1628" s="207" t="s">
        <v>7927</v>
      </c>
      <c r="G1628" s="205"/>
      <c r="H1628" s="208">
        <v>24</v>
      </c>
      <c r="I1628" s="209"/>
      <c r="J1628" s="205"/>
      <c r="K1628" s="205"/>
      <c r="L1628" s="210"/>
      <c r="M1628" s="211"/>
      <c r="N1628" s="212"/>
      <c r="O1628" s="212"/>
      <c r="P1628" s="212"/>
      <c r="Q1628" s="212"/>
      <c r="R1628" s="212"/>
      <c r="S1628" s="212"/>
      <c r="T1628" s="213"/>
      <c r="AT1628" s="214" t="s">
        <v>169</v>
      </c>
      <c r="AU1628" s="214" t="s">
        <v>85</v>
      </c>
      <c r="AV1628" s="13" t="s">
        <v>85</v>
      </c>
      <c r="AW1628" s="13" t="s">
        <v>32</v>
      </c>
      <c r="AX1628" s="13" t="s">
        <v>76</v>
      </c>
      <c r="AY1628" s="214" t="s">
        <v>158</v>
      </c>
    </row>
    <row r="1629" spans="1:65" s="13" customFormat="1" ht="11.25">
      <c r="B1629" s="204"/>
      <c r="C1629" s="205"/>
      <c r="D1629" s="199" t="s">
        <v>169</v>
      </c>
      <c r="E1629" s="206" t="s">
        <v>1</v>
      </c>
      <c r="F1629" s="207" t="s">
        <v>7928</v>
      </c>
      <c r="G1629" s="205"/>
      <c r="H1629" s="208">
        <v>20.14</v>
      </c>
      <c r="I1629" s="209"/>
      <c r="J1629" s="205"/>
      <c r="K1629" s="205"/>
      <c r="L1629" s="210"/>
      <c r="M1629" s="211"/>
      <c r="N1629" s="212"/>
      <c r="O1629" s="212"/>
      <c r="P1629" s="212"/>
      <c r="Q1629" s="212"/>
      <c r="R1629" s="212"/>
      <c r="S1629" s="212"/>
      <c r="T1629" s="213"/>
      <c r="AT1629" s="214" t="s">
        <v>169</v>
      </c>
      <c r="AU1629" s="214" t="s">
        <v>85</v>
      </c>
      <c r="AV1629" s="13" t="s">
        <v>85</v>
      </c>
      <c r="AW1629" s="13" t="s">
        <v>32</v>
      </c>
      <c r="AX1629" s="13" t="s">
        <v>76</v>
      </c>
      <c r="AY1629" s="214" t="s">
        <v>158</v>
      </c>
    </row>
    <row r="1630" spans="1:65" s="13" customFormat="1" ht="11.25">
      <c r="B1630" s="204"/>
      <c r="C1630" s="205"/>
      <c r="D1630" s="199" t="s">
        <v>169</v>
      </c>
      <c r="E1630" s="206" t="s">
        <v>1</v>
      </c>
      <c r="F1630" s="207" t="s">
        <v>7929</v>
      </c>
      <c r="G1630" s="205"/>
      <c r="H1630" s="208">
        <v>11.3</v>
      </c>
      <c r="I1630" s="209"/>
      <c r="J1630" s="205"/>
      <c r="K1630" s="205"/>
      <c r="L1630" s="210"/>
      <c r="M1630" s="211"/>
      <c r="N1630" s="212"/>
      <c r="O1630" s="212"/>
      <c r="P1630" s="212"/>
      <c r="Q1630" s="212"/>
      <c r="R1630" s="212"/>
      <c r="S1630" s="212"/>
      <c r="T1630" s="213"/>
      <c r="AT1630" s="214" t="s">
        <v>169</v>
      </c>
      <c r="AU1630" s="214" t="s">
        <v>85</v>
      </c>
      <c r="AV1630" s="13" t="s">
        <v>85</v>
      </c>
      <c r="AW1630" s="13" t="s">
        <v>32</v>
      </c>
      <c r="AX1630" s="13" t="s">
        <v>76</v>
      </c>
      <c r="AY1630" s="214" t="s">
        <v>158</v>
      </c>
    </row>
    <row r="1631" spans="1:65" s="15" customFormat="1" ht="11.25">
      <c r="B1631" s="225"/>
      <c r="C1631" s="226"/>
      <c r="D1631" s="199" t="s">
        <v>169</v>
      </c>
      <c r="E1631" s="227" t="s">
        <v>1</v>
      </c>
      <c r="F1631" s="228" t="s">
        <v>186</v>
      </c>
      <c r="G1631" s="226"/>
      <c r="H1631" s="229">
        <v>55.44</v>
      </c>
      <c r="I1631" s="230"/>
      <c r="J1631" s="226"/>
      <c r="K1631" s="226"/>
      <c r="L1631" s="231"/>
      <c r="M1631" s="232"/>
      <c r="N1631" s="233"/>
      <c r="O1631" s="233"/>
      <c r="P1631" s="233"/>
      <c r="Q1631" s="233"/>
      <c r="R1631" s="233"/>
      <c r="S1631" s="233"/>
      <c r="T1631" s="234"/>
      <c r="AT1631" s="235" t="s">
        <v>169</v>
      </c>
      <c r="AU1631" s="235" t="s">
        <v>85</v>
      </c>
      <c r="AV1631" s="15" t="s">
        <v>177</v>
      </c>
      <c r="AW1631" s="15" t="s">
        <v>32</v>
      </c>
      <c r="AX1631" s="15" t="s">
        <v>76</v>
      </c>
      <c r="AY1631" s="235" t="s">
        <v>158</v>
      </c>
    </row>
    <row r="1632" spans="1:65" s="16" customFormat="1" ht="11.25">
      <c r="B1632" s="236"/>
      <c r="C1632" s="237"/>
      <c r="D1632" s="199" t="s">
        <v>169</v>
      </c>
      <c r="E1632" s="238" t="s">
        <v>1</v>
      </c>
      <c r="F1632" s="239" t="s">
        <v>189</v>
      </c>
      <c r="G1632" s="237"/>
      <c r="H1632" s="240">
        <v>113.94</v>
      </c>
      <c r="I1632" s="241"/>
      <c r="J1632" s="237"/>
      <c r="K1632" s="237"/>
      <c r="L1632" s="242"/>
      <c r="M1632" s="243"/>
      <c r="N1632" s="244"/>
      <c r="O1632" s="244"/>
      <c r="P1632" s="244"/>
      <c r="Q1632" s="244"/>
      <c r="R1632" s="244"/>
      <c r="S1632" s="244"/>
      <c r="T1632" s="245"/>
      <c r="AT1632" s="246" t="s">
        <v>169</v>
      </c>
      <c r="AU1632" s="246" t="s">
        <v>85</v>
      </c>
      <c r="AV1632" s="16" t="s">
        <v>165</v>
      </c>
      <c r="AW1632" s="16" t="s">
        <v>32</v>
      </c>
      <c r="AX1632" s="16" t="s">
        <v>8</v>
      </c>
      <c r="AY1632" s="246" t="s">
        <v>158</v>
      </c>
    </row>
    <row r="1633" spans="1:65" s="2" customFormat="1" ht="36">
      <c r="A1633" s="35"/>
      <c r="B1633" s="36"/>
      <c r="C1633" s="187" t="s">
        <v>952</v>
      </c>
      <c r="D1633" s="187" t="s">
        <v>160</v>
      </c>
      <c r="E1633" s="188" t="s">
        <v>7930</v>
      </c>
      <c r="F1633" s="189" t="s">
        <v>7931</v>
      </c>
      <c r="G1633" s="190" t="s">
        <v>309</v>
      </c>
      <c r="H1633" s="191">
        <v>12.48</v>
      </c>
      <c r="I1633" s="192"/>
      <c r="J1633" s="191">
        <f>ROUND(I1633*H1633,0)</f>
        <v>0</v>
      </c>
      <c r="K1633" s="189" t="s">
        <v>164</v>
      </c>
      <c r="L1633" s="40"/>
      <c r="M1633" s="193" t="s">
        <v>1</v>
      </c>
      <c r="N1633" s="194" t="s">
        <v>41</v>
      </c>
      <c r="O1633" s="72"/>
      <c r="P1633" s="195">
        <f>O1633*H1633</f>
        <v>0</v>
      </c>
      <c r="Q1633" s="195">
        <v>4.2999999999999999E-4</v>
      </c>
      <c r="R1633" s="195">
        <f>Q1633*H1633</f>
        <v>5.3664000000000003E-3</v>
      </c>
      <c r="S1633" s="195">
        <v>0</v>
      </c>
      <c r="T1633" s="196">
        <f>S1633*H1633</f>
        <v>0</v>
      </c>
      <c r="U1633" s="35"/>
      <c r="V1633" s="35"/>
      <c r="W1633" s="35"/>
      <c r="X1633" s="35"/>
      <c r="Y1633" s="35"/>
      <c r="Z1633" s="35"/>
      <c r="AA1633" s="35"/>
      <c r="AB1633" s="35"/>
      <c r="AC1633" s="35"/>
      <c r="AD1633" s="35"/>
      <c r="AE1633" s="35"/>
      <c r="AR1633" s="197" t="s">
        <v>283</v>
      </c>
      <c r="AT1633" s="197" t="s">
        <v>160</v>
      </c>
      <c r="AU1633" s="197" t="s">
        <v>85</v>
      </c>
      <c r="AY1633" s="18" t="s">
        <v>158</v>
      </c>
      <c r="BE1633" s="198">
        <f>IF(N1633="základní",J1633,0)</f>
        <v>0</v>
      </c>
      <c r="BF1633" s="198">
        <f>IF(N1633="snížená",J1633,0)</f>
        <v>0</v>
      </c>
      <c r="BG1633" s="198">
        <f>IF(N1633="zákl. přenesená",J1633,0)</f>
        <v>0</v>
      </c>
      <c r="BH1633" s="198">
        <f>IF(N1633="sníž. přenesená",J1633,0)</f>
        <v>0</v>
      </c>
      <c r="BI1633" s="198">
        <f>IF(N1633="nulová",J1633,0)</f>
        <v>0</v>
      </c>
      <c r="BJ1633" s="18" t="s">
        <v>8</v>
      </c>
      <c r="BK1633" s="198">
        <f>ROUND(I1633*H1633,0)</f>
        <v>0</v>
      </c>
      <c r="BL1633" s="18" t="s">
        <v>283</v>
      </c>
      <c r="BM1633" s="197" t="s">
        <v>7932</v>
      </c>
    </row>
    <row r="1634" spans="1:65" s="13" customFormat="1" ht="11.25">
      <c r="B1634" s="204"/>
      <c r="C1634" s="205"/>
      <c r="D1634" s="199" t="s">
        <v>169</v>
      </c>
      <c r="E1634" s="206" t="s">
        <v>1</v>
      </c>
      <c r="F1634" s="207" t="s">
        <v>7933</v>
      </c>
      <c r="G1634" s="205"/>
      <c r="H1634" s="208">
        <v>12.48</v>
      </c>
      <c r="I1634" s="209"/>
      <c r="J1634" s="205"/>
      <c r="K1634" s="205"/>
      <c r="L1634" s="210"/>
      <c r="M1634" s="211"/>
      <c r="N1634" s="212"/>
      <c r="O1634" s="212"/>
      <c r="P1634" s="212"/>
      <c r="Q1634" s="212"/>
      <c r="R1634" s="212"/>
      <c r="S1634" s="212"/>
      <c r="T1634" s="213"/>
      <c r="AT1634" s="214" t="s">
        <v>169</v>
      </c>
      <c r="AU1634" s="214" t="s">
        <v>85</v>
      </c>
      <c r="AV1634" s="13" t="s">
        <v>85</v>
      </c>
      <c r="AW1634" s="13" t="s">
        <v>32</v>
      </c>
      <c r="AX1634" s="13" t="s">
        <v>8</v>
      </c>
      <c r="AY1634" s="214" t="s">
        <v>158</v>
      </c>
    </row>
    <row r="1635" spans="1:65" s="2" customFormat="1" ht="36">
      <c r="A1635" s="35"/>
      <c r="B1635" s="36"/>
      <c r="C1635" s="187" t="s">
        <v>1014</v>
      </c>
      <c r="D1635" s="187" t="s">
        <v>160</v>
      </c>
      <c r="E1635" s="188" t="s">
        <v>5173</v>
      </c>
      <c r="F1635" s="189" t="s">
        <v>5174</v>
      </c>
      <c r="G1635" s="190" t="s">
        <v>163</v>
      </c>
      <c r="H1635" s="191">
        <v>138.38</v>
      </c>
      <c r="I1635" s="192"/>
      <c r="J1635" s="191">
        <f>ROUND(I1635*H1635,0)</f>
        <v>0</v>
      </c>
      <c r="K1635" s="189" t="s">
        <v>164</v>
      </c>
      <c r="L1635" s="40"/>
      <c r="M1635" s="193" t="s">
        <v>1</v>
      </c>
      <c r="N1635" s="194" t="s">
        <v>41</v>
      </c>
      <c r="O1635" s="72"/>
      <c r="P1635" s="195">
        <f>O1635*H1635</f>
        <v>0</v>
      </c>
      <c r="Q1635" s="195">
        <v>6.3E-3</v>
      </c>
      <c r="R1635" s="195">
        <f>Q1635*H1635</f>
        <v>0.87179399999999996</v>
      </c>
      <c r="S1635" s="195">
        <v>0</v>
      </c>
      <c r="T1635" s="196">
        <f>S1635*H1635</f>
        <v>0</v>
      </c>
      <c r="U1635" s="35"/>
      <c r="V1635" s="35"/>
      <c r="W1635" s="35"/>
      <c r="X1635" s="35"/>
      <c r="Y1635" s="35"/>
      <c r="Z1635" s="35"/>
      <c r="AA1635" s="35"/>
      <c r="AB1635" s="35"/>
      <c r="AC1635" s="35"/>
      <c r="AD1635" s="35"/>
      <c r="AE1635" s="35"/>
      <c r="AR1635" s="197" t="s">
        <v>283</v>
      </c>
      <c r="AT1635" s="197" t="s">
        <v>160</v>
      </c>
      <c r="AU1635" s="197" t="s">
        <v>85</v>
      </c>
      <c r="AY1635" s="18" t="s">
        <v>158</v>
      </c>
      <c r="BE1635" s="198">
        <f>IF(N1635="základní",J1635,0)</f>
        <v>0</v>
      </c>
      <c r="BF1635" s="198">
        <f>IF(N1635="snížená",J1635,0)</f>
        <v>0</v>
      </c>
      <c r="BG1635" s="198">
        <f>IF(N1635="zákl. přenesená",J1635,0)</f>
        <v>0</v>
      </c>
      <c r="BH1635" s="198">
        <f>IF(N1635="sníž. přenesená",J1635,0)</f>
        <v>0</v>
      </c>
      <c r="BI1635" s="198">
        <f>IF(N1635="nulová",J1635,0)</f>
        <v>0</v>
      </c>
      <c r="BJ1635" s="18" t="s">
        <v>8</v>
      </c>
      <c r="BK1635" s="198">
        <f>ROUND(I1635*H1635,0)</f>
        <v>0</v>
      </c>
      <c r="BL1635" s="18" t="s">
        <v>283</v>
      </c>
      <c r="BM1635" s="197" t="s">
        <v>7934</v>
      </c>
    </row>
    <row r="1636" spans="1:65" s="2" customFormat="1" ht="18">
      <c r="A1636" s="35"/>
      <c r="B1636" s="36"/>
      <c r="C1636" s="37"/>
      <c r="D1636" s="199" t="s">
        <v>167</v>
      </c>
      <c r="E1636" s="37"/>
      <c r="F1636" s="200" t="s">
        <v>5176</v>
      </c>
      <c r="G1636" s="37"/>
      <c r="H1636" s="37"/>
      <c r="I1636" s="201"/>
      <c r="J1636" s="37"/>
      <c r="K1636" s="37"/>
      <c r="L1636" s="40"/>
      <c r="M1636" s="202"/>
      <c r="N1636" s="203"/>
      <c r="O1636" s="72"/>
      <c r="P1636" s="72"/>
      <c r="Q1636" s="72"/>
      <c r="R1636" s="72"/>
      <c r="S1636" s="72"/>
      <c r="T1636" s="73"/>
      <c r="U1636" s="35"/>
      <c r="V1636" s="35"/>
      <c r="W1636" s="35"/>
      <c r="X1636" s="35"/>
      <c r="Y1636" s="35"/>
      <c r="Z1636" s="35"/>
      <c r="AA1636" s="35"/>
      <c r="AB1636" s="35"/>
      <c r="AC1636" s="35"/>
      <c r="AD1636" s="35"/>
      <c r="AE1636" s="35"/>
      <c r="AT1636" s="18" t="s">
        <v>167</v>
      </c>
      <c r="AU1636" s="18" t="s">
        <v>85</v>
      </c>
    </row>
    <row r="1637" spans="1:65" s="13" customFormat="1" ht="11.25">
      <c r="B1637" s="204"/>
      <c r="C1637" s="205"/>
      <c r="D1637" s="199" t="s">
        <v>169</v>
      </c>
      <c r="E1637" s="206" t="s">
        <v>1</v>
      </c>
      <c r="F1637" s="207" t="s">
        <v>7935</v>
      </c>
      <c r="G1637" s="205"/>
      <c r="H1637" s="208">
        <v>79.760000000000005</v>
      </c>
      <c r="I1637" s="209"/>
      <c r="J1637" s="205"/>
      <c r="K1637" s="205"/>
      <c r="L1637" s="210"/>
      <c r="M1637" s="211"/>
      <c r="N1637" s="212"/>
      <c r="O1637" s="212"/>
      <c r="P1637" s="212"/>
      <c r="Q1637" s="212"/>
      <c r="R1637" s="212"/>
      <c r="S1637" s="212"/>
      <c r="T1637" s="213"/>
      <c r="AT1637" s="214" t="s">
        <v>169</v>
      </c>
      <c r="AU1637" s="214" t="s">
        <v>85</v>
      </c>
      <c r="AV1637" s="13" t="s">
        <v>85</v>
      </c>
      <c r="AW1637" s="13" t="s">
        <v>32</v>
      </c>
      <c r="AX1637" s="13" t="s">
        <v>76</v>
      </c>
      <c r="AY1637" s="214" t="s">
        <v>158</v>
      </c>
    </row>
    <row r="1638" spans="1:65" s="13" customFormat="1" ht="11.25">
      <c r="B1638" s="204"/>
      <c r="C1638" s="205"/>
      <c r="D1638" s="199" t="s">
        <v>169</v>
      </c>
      <c r="E1638" s="206" t="s">
        <v>1</v>
      </c>
      <c r="F1638" s="207" t="s">
        <v>7936</v>
      </c>
      <c r="G1638" s="205"/>
      <c r="H1638" s="208">
        <v>58.62</v>
      </c>
      <c r="I1638" s="209"/>
      <c r="J1638" s="205"/>
      <c r="K1638" s="205"/>
      <c r="L1638" s="210"/>
      <c r="M1638" s="211"/>
      <c r="N1638" s="212"/>
      <c r="O1638" s="212"/>
      <c r="P1638" s="212"/>
      <c r="Q1638" s="212"/>
      <c r="R1638" s="212"/>
      <c r="S1638" s="212"/>
      <c r="T1638" s="213"/>
      <c r="AT1638" s="214" t="s">
        <v>169</v>
      </c>
      <c r="AU1638" s="214" t="s">
        <v>85</v>
      </c>
      <c r="AV1638" s="13" t="s">
        <v>85</v>
      </c>
      <c r="AW1638" s="13" t="s">
        <v>32</v>
      </c>
      <c r="AX1638" s="13" t="s">
        <v>76</v>
      </c>
      <c r="AY1638" s="214" t="s">
        <v>158</v>
      </c>
    </row>
    <row r="1639" spans="1:65" s="16" customFormat="1" ht="11.25">
      <c r="B1639" s="236"/>
      <c r="C1639" s="237"/>
      <c r="D1639" s="199" t="s">
        <v>169</v>
      </c>
      <c r="E1639" s="238" t="s">
        <v>1</v>
      </c>
      <c r="F1639" s="239" t="s">
        <v>189</v>
      </c>
      <c r="G1639" s="237"/>
      <c r="H1639" s="240">
        <v>138.38</v>
      </c>
      <c r="I1639" s="241"/>
      <c r="J1639" s="237"/>
      <c r="K1639" s="237"/>
      <c r="L1639" s="242"/>
      <c r="M1639" s="243"/>
      <c r="N1639" s="244"/>
      <c r="O1639" s="244"/>
      <c r="P1639" s="244"/>
      <c r="Q1639" s="244"/>
      <c r="R1639" s="244"/>
      <c r="S1639" s="244"/>
      <c r="T1639" s="245"/>
      <c r="AT1639" s="246" t="s">
        <v>169</v>
      </c>
      <c r="AU1639" s="246" t="s">
        <v>85</v>
      </c>
      <c r="AV1639" s="16" t="s">
        <v>165</v>
      </c>
      <c r="AW1639" s="16" t="s">
        <v>32</v>
      </c>
      <c r="AX1639" s="16" t="s">
        <v>8</v>
      </c>
      <c r="AY1639" s="246" t="s">
        <v>158</v>
      </c>
    </row>
    <row r="1640" spans="1:65" s="2" customFormat="1" ht="24">
      <c r="A1640" s="35"/>
      <c r="B1640" s="36"/>
      <c r="C1640" s="247" t="s">
        <v>1048</v>
      </c>
      <c r="D1640" s="247" t="s">
        <v>250</v>
      </c>
      <c r="E1640" s="248" t="s">
        <v>5178</v>
      </c>
      <c r="F1640" s="249" t="s">
        <v>5179</v>
      </c>
      <c r="G1640" s="250" t="s">
        <v>163</v>
      </c>
      <c r="H1640" s="251">
        <v>177.46</v>
      </c>
      <c r="I1640" s="252"/>
      <c r="J1640" s="251">
        <f>ROUND(I1640*H1640,0)</f>
        <v>0</v>
      </c>
      <c r="K1640" s="249" t="s">
        <v>164</v>
      </c>
      <c r="L1640" s="253"/>
      <c r="M1640" s="254" t="s">
        <v>1</v>
      </c>
      <c r="N1640" s="255" t="s">
        <v>41</v>
      </c>
      <c r="O1640" s="72"/>
      <c r="P1640" s="195">
        <f>O1640*H1640</f>
        <v>0</v>
      </c>
      <c r="Q1640" s="195">
        <v>1.7999999999999999E-2</v>
      </c>
      <c r="R1640" s="195">
        <f>Q1640*H1640</f>
        <v>3.19428</v>
      </c>
      <c r="S1640" s="195">
        <v>0</v>
      </c>
      <c r="T1640" s="196">
        <f>S1640*H1640</f>
        <v>0</v>
      </c>
      <c r="U1640" s="35"/>
      <c r="V1640" s="35"/>
      <c r="W1640" s="35"/>
      <c r="X1640" s="35"/>
      <c r="Y1640" s="35"/>
      <c r="Z1640" s="35"/>
      <c r="AA1640" s="35"/>
      <c r="AB1640" s="35"/>
      <c r="AC1640" s="35"/>
      <c r="AD1640" s="35"/>
      <c r="AE1640" s="35"/>
      <c r="AR1640" s="197" t="s">
        <v>373</v>
      </c>
      <c r="AT1640" s="197" t="s">
        <v>250</v>
      </c>
      <c r="AU1640" s="197" t="s">
        <v>85</v>
      </c>
      <c r="AY1640" s="18" t="s">
        <v>158</v>
      </c>
      <c r="BE1640" s="198">
        <f>IF(N1640="základní",J1640,0)</f>
        <v>0</v>
      </c>
      <c r="BF1640" s="198">
        <f>IF(N1640="snížená",J1640,0)</f>
        <v>0</v>
      </c>
      <c r="BG1640" s="198">
        <f>IF(N1640="zákl. přenesená",J1640,0)</f>
        <v>0</v>
      </c>
      <c r="BH1640" s="198">
        <f>IF(N1640="sníž. přenesená",J1640,0)</f>
        <v>0</v>
      </c>
      <c r="BI1640" s="198">
        <f>IF(N1640="nulová",J1640,0)</f>
        <v>0</v>
      </c>
      <c r="BJ1640" s="18" t="s">
        <v>8</v>
      </c>
      <c r="BK1640" s="198">
        <f>ROUND(I1640*H1640,0)</f>
        <v>0</v>
      </c>
      <c r="BL1640" s="18" t="s">
        <v>283</v>
      </c>
      <c r="BM1640" s="197" t="s">
        <v>7937</v>
      </c>
    </row>
    <row r="1641" spans="1:65" s="13" customFormat="1" ht="11.25">
      <c r="B1641" s="204"/>
      <c r="C1641" s="205"/>
      <c r="D1641" s="199" t="s">
        <v>169</v>
      </c>
      <c r="E1641" s="206" t="s">
        <v>1</v>
      </c>
      <c r="F1641" s="207" t="s">
        <v>7938</v>
      </c>
      <c r="G1641" s="205"/>
      <c r="H1641" s="208">
        <v>138.38</v>
      </c>
      <c r="I1641" s="209"/>
      <c r="J1641" s="205"/>
      <c r="K1641" s="205"/>
      <c r="L1641" s="210"/>
      <c r="M1641" s="211"/>
      <c r="N1641" s="212"/>
      <c r="O1641" s="212"/>
      <c r="P1641" s="212"/>
      <c r="Q1641" s="212"/>
      <c r="R1641" s="212"/>
      <c r="S1641" s="212"/>
      <c r="T1641" s="213"/>
      <c r="AT1641" s="214" t="s">
        <v>169</v>
      </c>
      <c r="AU1641" s="214" t="s">
        <v>85</v>
      </c>
      <c r="AV1641" s="13" t="s">
        <v>85</v>
      </c>
      <c r="AW1641" s="13" t="s">
        <v>32</v>
      </c>
      <c r="AX1641" s="13" t="s">
        <v>76</v>
      </c>
      <c r="AY1641" s="214" t="s">
        <v>158</v>
      </c>
    </row>
    <row r="1642" spans="1:65" s="13" customFormat="1" ht="11.25">
      <c r="B1642" s="204"/>
      <c r="C1642" s="205"/>
      <c r="D1642" s="199" t="s">
        <v>169</v>
      </c>
      <c r="E1642" s="206" t="s">
        <v>1</v>
      </c>
      <c r="F1642" s="207" t="s">
        <v>7939</v>
      </c>
      <c r="G1642" s="205"/>
      <c r="H1642" s="208">
        <v>12.55</v>
      </c>
      <c r="I1642" s="209"/>
      <c r="J1642" s="205"/>
      <c r="K1642" s="205"/>
      <c r="L1642" s="210"/>
      <c r="M1642" s="211"/>
      <c r="N1642" s="212"/>
      <c r="O1642" s="212"/>
      <c r="P1642" s="212"/>
      <c r="Q1642" s="212"/>
      <c r="R1642" s="212"/>
      <c r="S1642" s="212"/>
      <c r="T1642" s="213"/>
      <c r="AT1642" s="214" t="s">
        <v>169</v>
      </c>
      <c r="AU1642" s="214" t="s">
        <v>85</v>
      </c>
      <c r="AV1642" s="13" t="s">
        <v>85</v>
      </c>
      <c r="AW1642" s="13" t="s">
        <v>32</v>
      </c>
      <c r="AX1642" s="13" t="s">
        <v>76</v>
      </c>
      <c r="AY1642" s="214" t="s">
        <v>158</v>
      </c>
    </row>
    <row r="1643" spans="1:65" s="13" customFormat="1" ht="11.25">
      <c r="B1643" s="204"/>
      <c r="C1643" s="205"/>
      <c r="D1643" s="199" t="s">
        <v>169</v>
      </c>
      <c r="E1643" s="206" t="s">
        <v>1</v>
      </c>
      <c r="F1643" s="207" t="s">
        <v>7940</v>
      </c>
      <c r="G1643" s="205"/>
      <c r="H1643" s="208">
        <v>6.24</v>
      </c>
      <c r="I1643" s="209"/>
      <c r="J1643" s="205"/>
      <c r="K1643" s="205"/>
      <c r="L1643" s="210"/>
      <c r="M1643" s="211"/>
      <c r="N1643" s="212"/>
      <c r="O1643" s="212"/>
      <c r="P1643" s="212"/>
      <c r="Q1643" s="212"/>
      <c r="R1643" s="212"/>
      <c r="S1643" s="212"/>
      <c r="T1643" s="213"/>
      <c r="AT1643" s="214" t="s">
        <v>169</v>
      </c>
      <c r="AU1643" s="214" t="s">
        <v>85</v>
      </c>
      <c r="AV1643" s="13" t="s">
        <v>85</v>
      </c>
      <c r="AW1643" s="13" t="s">
        <v>32</v>
      </c>
      <c r="AX1643" s="13" t="s">
        <v>76</v>
      </c>
      <c r="AY1643" s="214" t="s">
        <v>158</v>
      </c>
    </row>
    <row r="1644" spans="1:65" s="13" customFormat="1" ht="11.25">
      <c r="B1644" s="204"/>
      <c r="C1644" s="205"/>
      <c r="D1644" s="199" t="s">
        <v>169</v>
      </c>
      <c r="E1644" s="206" t="s">
        <v>1</v>
      </c>
      <c r="F1644" s="207" t="s">
        <v>7941</v>
      </c>
      <c r="G1644" s="205"/>
      <c r="H1644" s="208">
        <v>4.16</v>
      </c>
      <c r="I1644" s="209"/>
      <c r="J1644" s="205"/>
      <c r="K1644" s="205"/>
      <c r="L1644" s="210"/>
      <c r="M1644" s="211"/>
      <c r="N1644" s="212"/>
      <c r="O1644" s="212"/>
      <c r="P1644" s="212"/>
      <c r="Q1644" s="212"/>
      <c r="R1644" s="212"/>
      <c r="S1644" s="212"/>
      <c r="T1644" s="213"/>
      <c r="AT1644" s="214" t="s">
        <v>169</v>
      </c>
      <c r="AU1644" s="214" t="s">
        <v>85</v>
      </c>
      <c r="AV1644" s="13" t="s">
        <v>85</v>
      </c>
      <c r="AW1644" s="13" t="s">
        <v>32</v>
      </c>
      <c r="AX1644" s="13" t="s">
        <v>76</v>
      </c>
      <c r="AY1644" s="214" t="s">
        <v>158</v>
      </c>
    </row>
    <row r="1645" spans="1:65" s="16" customFormat="1" ht="11.25">
      <c r="B1645" s="236"/>
      <c r="C1645" s="237"/>
      <c r="D1645" s="199" t="s">
        <v>169</v>
      </c>
      <c r="E1645" s="238" t="s">
        <v>1</v>
      </c>
      <c r="F1645" s="239" t="s">
        <v>189</v>
      </c>
      <c r="G1645" s="237"/>
      <c r="H1645" s="240">
        <v>161.33000000000001</v>
      </c>
      <c r="I1645" s="241"/>
      <c r="J1645" s="237"/>
      <c r="K1645" s="237"/>
      <c r="L1645" s="242"/>
      <c r="M1645" s="243"/>
      <c r="N1645" s="244"/>
      <c r="O1645" s="244"/>
      <c r="P1645" s="244"/>
      <c r="Q1645" s="244"/>
      <c r="R1645" s="244"/>
      <c r="S1645" s="244"/>
      <c r="T1645" s="245"/>
      <c r="AT1645" s="246" t="s">
        <v>169</v>
      </c>
      <c r="AU1645" s="246" t="s">
        <v>85</v>
      </c>
      <c r="AV1645" s="16" t="s">
        <v>165</v>
      </c>
      <c r="AW1645" s="16" t="s">
        <v>32</v>
      </c>
      <c r="AX1645" s="16" t="s">
        <v>8</v>
      </c>
      <c r="AY1645" s="246" t="s">
        <v>158</v>
      </c>
    </row>
    <row r="1646" spans="1:65" s="13" customFormat="1" ht="11.25">
      <c r="B1646" s="204"/>
      <c r="C1646" s="205"/>
      <c r="D1646" s="199" t="s">
        <v>169</v>
      </c>
      <c r="E1646" s="205"/>
      <c r="F1646" s="207" t="s">
        <v>7942</v>
      </c>
      <c r="G1646" s="205"/>
      <c r="H1646" s="208">
        <v>177.46</v>
      </c>
      <c r="I1646" s="209"/>
      <c r="J1646" s="205"/>
      <c r="K1646" s="205"/>
      <c r="L1646" s="210"/>
      <c r="M1646" s="211"/>
      <c r="N1646" s="212"/>
      <c r="O1646" s="212"/>
      <c r="P1646" s="212"/>
      <c r="Q1646" s="212"/>
      <c r="R1646" s="212"/>
      <c r="S1646" s="212"/>
      <c r="T1646" s="213"/>
      <c r="AT1646" s="214" t="s">
        <v>169</v>
      </c>
      <c r="AU1646" s="214" t="s">
        <v>85</v>
      </c>
      <c r="AV1646" s="13" t="s">
        <v>85</v>
      </c>
      <c r="AW1646" s="13" t="s">
        <v>4</v>
      </c>
      <c r="AX1646" s="13" t="s">
        <v>8</v>
      </c>
      <c r="AY1646" s="214" t="s">
        <v>158</v>
      </c>
    </row>
    <row r="1647" spans="1:65" s="2" customFormat="1" ht="16.5" customHeight="1">
      <c r="A1647" s="35"/>
      <c r="B1647" s="36"/>
      <c r="C1647" s="187" t="s">
        <v>3109</v>
      </c>
      <c r="D1647" s="187" t="s">
        <v>160</v>
      </c>
      <c r="E1647" s="188" t="s">
        <v>5191</v>
      </c>
      <c r="F1647" s="189" t="s">
        <v>5192</v>
      </c>
      <c r="G1647" s="190" t="s">
        <v>309</v>
      </c>
      <c r="H1647" s="191">
        <v>170</v>
      </c>
      <c r="I1647" s="192"/>
      <c r="J1647" s="191">
        <f>ROUND(I1647*H1647,0)</f>
        <v>0</v>
      </c>
      <c r="K1647" s="189" t="s">
        <v>164</v>
      </c>
      <c r="L1647" s="40"/>
      <c r="M1647" s="193" t="s">
        <v>1</v>
      </c>
      <c r="N1647" s="194" t="s">
        <v>41</v>
      </c>
      <c r="O1647" s="72"/>
      <c r="P1647" s="195">
        <f>O1647*H1647</f>
        <v>0</v>
      </c>
      <c r="Q1647" s="195">
        <v>3.0000000000000001E-5</v>
      </c>
      <c r="R1647" s="195">
        <f>Q1647*H1647</f>
        <v>5.1000000000000004E-3</v>
      </c>
      <c r="S1647" s="195">
        <v>0</v>
      </c>
      <c r="T1647" s="196">
        <f>S1647*H1647</f>
        <v>0</v>
      </c>
      <c r="U1647" s="35"/>
      <c r="V1647" s="35"/>
      <c r="W1647" s="35"/>
      <c r="X1647" s="35"/>
      <c r="Y1647" s="35"/>
      <c r="Z1647" s="35"/>
      <c r="AA1647" s="35"/>
      <c r="AB1647" s="35"/>
      <c r="AC1647" s="35"/>
      <c r="AD1647" s="35"/>
      <c r="AE1647" s="35"/>
      <c r="AR1647" s="197" t="s">
        <v>283</v>
      </c>
      <c r="AT1647" s="197" t="s">
        <v>160</v>
      </c>
      <c r="AU1647" s="197" t="s">
        <v>85</v>
      </c>
      <c r="AY1647" s="18" t="s">
        <v>158</v>
      </c>
      <c r="BE1647" s="198">
        <f>IF(N1647="základní",J1647,0)</f>
        <v>0</v>
      </c>
      <c r="BF1647" s="198">
        <f>IF(N1647="snížená",J1647,0)</f>
        <v>0</v>
      </c>
      <c r="BG1647" s="198">
        <f>IF(N1647="zákl. přenesená",J1647,0)</f>
        <v>0</v>
      </c>
      <c r="BH1647" s="198">
        <f>IF(N1647="sníž. přenesená",J1647,0)</f>
        <v>0</v>
      </c>
      <c r="BI1647" s="198">
        <f>IF(N1647="nulová",J1647,0)</f>
        <v>0</v>
      </c>
      <c r="BJ1647" s="18" t="s">
        <v>8</v>
      </c>
      <c r="BK1647" s="198">
        <f>ROUND(I1647*H1647,0)</f>
        <v>0</v>
      </c>
      <c r="BL1647" s="18" t="s">
        <v>283</v>
      </c>
      <c r="BM1647" s="197" t="s">
        <v>7943</v>
      </c>
    </row>
    <row r="1648" spans="1:65" s="2" customFormat="1" ht="45">
      <c r="A1648" s="35"/>
      <c r="B1648" s="36"/>
      <c r="C1648" s="37"/>
      <c r="D1648" s="199" t="s">
        <v>167</v>
      </c>
      <c r="E1648" s="37"/>
      <c r="F1648" s="200" t="s">
        <v>5194</v>
      </c>
      <c r="G1648" s="37"/>
      <c r="H1648" s="37"/>
      <c r="I1648" s="201"/>
      <c r="J1648" s="37"/>
      <c r="K1648" s="37"/>
      <c r="L1648" s="40"/>
      <c r="M1648" s="202"/>
      <c r="N1648" s="203"/>
      <c r="O1648" s="72"/>
      <c r="P1648" s="72"/>
      <c r="Q1648" s="72"/>
      <c r="R1648" s="72"/>
      <c r="S1648" s="72"/>
      <c r="T1648" s="73"/>
      <c r="U1648" s="35"/>
      <c r="V1648" s="35"/>
      <c r="W1648" s="35"/>
      <c r="X1648" s="35"/>
      <c r="Y1648" s="35"/>
      <c r="Z1648" s="35"/>
      <c r="AA1648" s="35"/>
      <c r="AB1648" s="35"/>
      <c r="AC1648" s="35"/>
      <c r="AD1648" s="35"/>
      <c r="AE1648" s="35"/>
      <c r="AT1648" s="18" t="s">
        <v>167</v>
      </c>
      <c r="AU1648" s="18" t="s">
        <v>85</v>
      </c>
    </row>
    <row r="1649" spans="1:65" s="2" customFormat="1" ht="24">
      <c r="A1649" s="35"/>
      <c r="B1649" s="36"/>
      <c r="C1649" s="187" t="s">
        <v>3113</v>
      </c>
      <c r="D1649" s="187" t="s">
        <v>160</v>
      </c>
      <c r="E1649" s="188" t="s">
        <v>5196</v>
      </c>
      <c r="F1649" s="189" t="s">
        <v>5197</v>
      </c>
      <c r="G1649" s="190" t="s">
        <v>442</v>
      </c>
      <c r="H1649" s="191">
        <v>417.19</v>
      </c>
      <c r="I1649" s="192"/>
      <c r="J1649" s="191">
        <f>ROUND(I1649*H1649,0)</f>
        <v>0</v>
      </c>
      <c r="K1649" s="189" t="s">
        <v>164</v>
      </c>
      <c r="L1649" s="40"/>
      <c r="M1649" s="193" t="s">
        <v>1</v>
      </c>
      <c r="N1649" s="194" t="s">
        <v>41</v>
      </c>
      <c r="O1649" s="72"/>
      <c r="P1649" s="195">
        <f>O1649*H1649</f>
        <v>0</v>
      </c>
      <c r="Q1649" s="195">
        <v>0</v>
      </c>
      <c r="R1649" s="195">
        <f>Q1649*H1649</f>
        <v>0</v>
      </c>
      <c r="S1649" s="195">
        <v>0</v>
      </c>
      <c r="T1649" s="196">
        <f>S1649*H1649</f>
        <v>0</v>
      </c>
      <c r="U1649" s="35"/>
      <c r="V1649" s="35"/>
      <c r="W1649" s="35"/>
      <c r="X1649" s="35"/>
      <c r="Y1649" s="35"/>
      <c r="Z1649" s="35"/>
      <c r="AA1649" s="35"/>
      <c r="AB1649" s="35"/>
      <c r="AC1649" s="35"/>
      <c r="AD1649" s="35"/>
      <c r="AE1649" s="35"/>
      <c r="AR1649" s="197" t="s">
        <v>283</v>
      </c>
      <c r="AT1649" s="197" t="s">
        <v>160</v>
      </c>
      <c r="AU1649" s="197" t="s">
        <v>85</v>
      </c>
      <c r="AY1649" s="18" t="s">
        <v>158</v>
      </c>
      <c r="BE1649" s="198">
        <f>IF(N1649="základní",J1649,0)</f>
        <v>0</v>
      </c>
      <c r="BF1649" s="198">
        <f>IF(N1649="snížená",J1649,0)</f>
        <v>0</v>
      </c>
      <c r="BG1649" s="198">
        <f>IF(N1649="zákl. přenesená",J1649,0)</f>
        <v>0</v>
      </c>
      <c r="BH1649" s="198">
        <f>IF(N1649="sníž. přenesená",J1649,0)</f>
        <v>0</v>
      </c>
      <c r="BI1649" s="198">
        <f>IF(N1649="nulová",J1649,0)</f>
        <v>0</v>
      </c>
      <c r="BJ1649" s="18" t="s">
        <v>8</v>
      </c>
      <c r="BK1649" s="198">
        <f>ROUND(I1649*H1649,0)</f>
        <v>0</v>
      </c>
      <c r="BL1649" s="18" t="s">
        <v>283</v>
      </c>
      <c r="BM1649" s="197" t="s">
        <v>7944</v>
      </c>
    </row>
    <row r="1650" spans="1:65" s="2" customFormat="1" ht="45">
      <c r="A1650" s="35"/>
      <c r="B1650" s="36"/>
      <c r="C1650" s="37"/>
      <c r="D1650" s="199" t="s">
        <v>167</v>
      </c>
      <c r="E1650" s="37"/>
      <c r="F1650" s="200" t="s">
        <v>5194</v>
      </c>
      <c r="G1650" s="37"/>
      <c r="H1650" s="37"/>
      <c r="I1650" s="201"/>
      <c r="J1650" s="37"/>
      <c r="K1650" s="37"/>
      <c r="L1650" s="40"/>
      <c r="M1650" s="202"/>
      <c r="N1650" s="203"/>
      <c r="O1650" s="72"/>
      <c r="P1650" s="72"/>
      <c r="Q1650" s="72"/>
      <c r="R1650" s="72"/>
      <c r="S1650" s="72"/>
      <c r="T1650" s="73"/>
      <c r="U1650" s="35"/>
      <c r="V1650" s="35"/>
      <c r="W1650" s="35"/>
      <c r="X1650" s="35"/>
      <c r="Y1650" s="35"/>
      <c r="Z1650" s="35"/>
      <c r="AA1650" s="35"/>
      <c r="AB1650" s="35"/>
      <c r="AC1650" s="35"/>
      <c r="AD1650" s="35"/>
      <c r="AE1650" s="35"/>
      <c r="AT1650" s="18" t="s">
        <v>167</v>
      </c>
      <c r="AU1650" s="18" t="s">
        <v>85</v>
      </c>
    </row>
    <row r="1651" spans="1:65" s="13" customFormat="1" ht="11.25">
      <c r="B1651" s="204"/>
      <c r="C1651" s="205"/>
      <c r="D1651" s="199" t="s">
        <v>169</v>
      </c>
      <c r="E1651" s="206" t="s">
        <v>1</v>
      </c>
      <c r="F1651" s="207" t="s">
        <v>7945</v>
      </c>
      <c r="G1651" s="205"/>
      <c r="H1651" s="208">
        <v>417.19</v>
      </c>
      <c r="I1651" s="209"/>
      <c r="J1651" s="205"/>
      <c r="K1651" s="205"/>
      <c r="L1651" s="210"/>
      <c r="M1651" s="211"/>
      <c r="N1651" s="212"/>
      <c r="O1651" s="212"/>
      <c r="P1651" s="212"/>
      <c r="Q1651" s="212"/>
      <c r="R1651" s="212"/>
      <c r="S1651" s="212"/>
      <c r="T1651" s="213"/>
      <c r="AT1651" s="214" t="s">
        <v>169</v>
      </c>
      <c r="AU1651" s="214" t="s">
        <v>85</v>
      </c>
      <c r="AV1651" s="13" t="s">
        <v>85</v>
      </c>
      <c r="AW1651" s="13" t="s">
        <v>32</v>
      </c>
      <c r="AX1651" s="13" t="s">
        <v>8</v>
      </c>
      <c r="AY1651" s="214" t="s">
        <v>158</v>
      </c>
    </row>
    <row r="1652" spans="1:65" s="2" customFormat="1" ht="24">
      <c r="A1652" s="35"/>
      <c r="B1652" s="36"/>
      <c r="C1652" s="187" t="s">
        <v>3117</v>
      </c>
      <c r="D1652" s="187" t="s">
        <v>160</v>
      </c>
      <c r="E1652" s="188" t="s">
        <v>5201</v>
      </c>
      <c r="F1652" s="189" t="s">
        <v>5202</v>
      </c>
      <c r="G1652" s="190" t="s">
        <v>163</v>
      </c>
      <c r="H1652" s="191">
        <v>138.38</v>
      </c>
      <c r="I1652" s="192"/>
      <c r="J1652" s="191">
        <f>ROUND(I1652*H1652,0)</f>
        <v>0</v>
      </c>
      <c r="K1652" s="189" t="s">
        <v>164</v>
      </c>
      <c r="L1652" s="40"/>
      <c r="M1652" s="193" t="s">
        <v>1</v>
      </c>
      <c r="N1652" s="194" t="s">
        <v>41</v>
      </c>
      <c r="O1652" s="72"/>
      <c r="P1652" s="195">
        <f>O1652*H1652</f>
        <v>0</v>
      </c>
      <c r="Q1652" s="195">
        <v>5.0000000000000002E-5</v>
      </c>
      <c r="R1652" s="195">
        <f>Q1652*H1652</f>
        <v>6.9189999999999998E-3</v>
      </c>
      <c r="S1652" s="195">
        <v>0</v>
      </c>
      <c r="T1652" s="196">
        <f>S1652*H1652</f>
        <v>0</v>
      </c>
      <c r="U1652" s="35"/>
      <c r="V1652" s="35"/>
      <c r="W1652" s="35"/>
      <c r="X1652" s="35"/>
      <c r="Y1652" s="35"/>
      <c r="Z1652" s="35"/>
      <c r="AA1652" s="35"/>
      <c r="AB1652" s="35"/>
      <c r="AC1652" s="35"/>
      <c r="AD1652" s="35"/>
      <c r="AE1652" s="35"/>
      <c r="AR1652" s="197" t="s">
        <v>283</v>
      </c>
      <c r="AT1652" s="197" t="s">
        <v>160</v>
      </c>
      <c r="AU1652" s="197" t="s">
        <v>85</v>
      </c>
      <c r="AY1652" s="18" t="s">
        <v>158</v>
      </c>
      <c r="BE1652" s="198">
        <f>IF(N1652="základní",J1652,0)</f>
        <v>0</v>
      </c>
      <c r="BF1652" s="198">
        <f>IF(N1652="snížená",J1652,0)</f>
        <v>0</v>
      </c>
      <c r="BG1652" s="198">
        <f>IF(N1652="zákl. přenesená",J1652,0)</f>
        <v>0</v>
      </c>
      <c r="BH1652" s="198">
        <f>IF(N1652="sníž. přenesená",J1652,0)</f>
        <v>0</v>
      </c>
      <c r="BI1652" s="198">
        <f>IF(N1652="nulová",J1652,0)</f>
        <v>0</v>
      </c>
      <c r="BJ1652" s="18" t="s">
        <v>8</v>
      </c>
      <c r="BK1652" s="198">
        <f>ROUND(I1652*H1652,0)</f>
        <v>0</v>
      </c>
      <c r="BL1652" s="18" t="s">
        <v>283</v>
      </c>
      <c r="BM1652" s="197" t="s">
        <v>7946</v>
      </c>
    </row>
    <row r="1653" spans="1:65" s="13" customFormat="1" ht="11.25">
      <c r="B1653" s="204"/>
      <c r="C1653" s="205"/>
      <c r="D1653" s="199" t="s">
        <v>169</v>
      </c>
      <c r="E1653" s="206" t="s">
        <v>1</v>
      </c>
      <c r="F1653" s="207" t="s">
        <v>7915</v>
      </c>
      <c r="G1653" s="205"/>
      <c r="H1653" s="208">
        <v>138.38</v>
      </c>
      <c r="I1653" s="209"/>
      <c r="J1653" s="205"/>
      <c r="K1653" s="205"/>
      <c r="L1653" s="210"/>
      <c r="M1653" s="211"/>
      <c r="N1653" s="212"/>
      <c r="O1653" s="212"/>
      <c r="P1653" s="212"/>
      <c r="Q1653" s="212"/>
      <c r="R1653" s="212"/>
      <c r="S1653" s="212"/>
      <c r="T1653" s="213"/>
      <c r="AT1653" s="214" t="s">
        <v>169</v>
      </c>
      <c r="AU1653" s="214" t="s">
        <v>85</v>
      </c>
      <c r="AV1653" s="13" t="s">
        <v>85</v>
      </c>
      <c r="AW1653" s="13" t="s">
        <v>32</v>
      </c>
      <c r="AX1653" s="13" t="s">
        <v>8</v>
      </c>
      <c r="AY1653" s="214" t="s">
        <v>158</v>
      </c>
    </row>
    <row r="1654" spans="1:65" s="2" customFormat="1" ht="44.25" customHeight="1">
      <c r="A1654" s="35"/>
      <c r="B1654" s="36"/>
      <c r="C1654" s="187" t="s">
        <v>3121</v>
      </c>
      <c r="D1654" s="187" t="s">
        <v>160</v>
      </c>
      <c r="E1654" s="188" t="s">
        <v>5205</v>
      </c>
      <c r="F1654" s="189" t="s">
        <v>5206</v>
      </c>
      <c r="G1654" s="190" t="s">
        <v>1011</v>
      </c>
      <c r="H1654" s="192"/>
      <c r="I1654" s="192"/>
      <c r="J1654" s="191">
        <f>ROUND(I1654*H1654,0)</f>
        <v>0</v>
      </c>
      <c r="K1654" s="189" t="s">
        <v>164</v>
      </c>
      <c r="L1654" s="40"/>
      <c r="M1654" s="193" t="s">
        <v>1</v>
      </c>
      <c r="N1654" s="194" t="s">
        <v>41</v>
      </c>
      <c r="O1654" s="72"/>
      <c r="P1654" s="195">
        <f>O1654*H1654</f>
        <v>0</v>
      </c>
      <c r="Q1654" s="195">
        <v>0</v>
      </c>
      <c r="R1654" s="195">
        <f>Q1654*H1654</f>
        <v>0</v>
      </c>
      <c r="S1654" s="195">
        <v>0</v>
      </c>
      <c r="T1654" s="196">
        <f>S1654*H1654</f>
        <v>0</v>
      </c>
      <c r="U1654" s="35"/>
      <c r="V1654" s="35"/>
      <c r="W1654" s="35"/>
      <c r="X1654" s="35"/>
      <c r="Y1654" s="35"/>
      <c r="Z1654" s="35"/>
      <c r="AA1654" s="35"/>
      <c r="AB1654" s="35"/>
      <c r="AC1654" s="35"/>
      <c r="AD1654" s="35"/>
      <c r="AE1654" s="35"/>
      <c r="AR1654" s="197" t="s">
        <v>283</v>
      </c>
      <c r="AT1654" s="197" t="s">
        <v>160</v>
      </c>
      <c r="AU1654" s="197" t="s">
        <v>85</v>
      </c>
      <c r="AY1654" s="18" t="s">
        <v>158</v>
      </c>
      <c r="BE1654" s="198">
        <f>IF(N1654="základní",J1654,0)</f>
        <v>0</v>
      </c>
      <c r="BF1654" s="198">
        <f>IF(N1654="snížená",J1654,0)</f>
        <v>0</v>
      </c>
      <c r="BG1654" s="198">
        <f>IF(N1654="zákl. přenesená",J1654,0)</f>
        <v>0</v>
      </c>
      <c r="BH1654" s="198">
        <f>IF(N1654="sníž. přenesená",J1654,0)</f>
        <v>0</v>
      </c>
      <c r="BI1654" s="198">
        <f>IF(N1654="nulová",J1654,0)</f>
        <v>0</v>
      </c>
      <c r="BJ1654" s="18" t="s">
        <v>8</v>
      </c>
      <c r="BK1654" s="198">
        <f>ROUND(I1654*H1654,0)</f>
        <v>0</v>
      </c>
      <c r="BL1654" s="18" t="s">
        <v>283</v>
      </c>
      <c r="BM1654" s="197" t="s">
        <v>7947</v>
      </c>
    </row>
    <row r="1655" spans="1:65" s="2" customFormat="1" ht="99">
      <c r="A1655" s="35"/>
      <c r="B1655" s="36"/>
      <c r="C1655" s="37"/>
      <c r="D1655" s="199" t="s">
        <v>167</v>
      </c>
      <c r="E1655" s="37"/>
      <c r="F1655" s="200" t="s">
        <v>1013</v>
      </c>
      <c r="G1655" s="37"/>
      <c r="H1655" s="37"/>
      <c r="I1655" s="201"/>
      <c r="J1655" s="37"/>
      <c r="K1655" s="37"/>
      <c r="L1655" s="40"/>
      <c r="M1655" s="202"/>
      <c r="N1655" s="203"/>
      <c r="O1655" s="72"/>
      <c r="P1655" s="72"/>
      <c r="Q1655" s="72"/>
      <c r="R1655" s="72"/>
      <c r="S1655" s="72"/>
      <c r="T1655" s="73"/>
      <c r="U1655" s="35"/>
      <c r="V1655" s="35"/>
      <c r="W1655" s="35"/>
      <c r="X1655" s="35"/>
      <c r="Y1655" s="35"/>
      <c r="Z1655" s="35"/>
      <c r="AA1655" s="35"/>
      <c r="AB1655" s="35"/>
      <c r="AC1655" s="35"/>
      <c r="AD1655" s="35"/>
      <c r="AE1655" s="35"/>
      <c r="AT1655" s="18" t="s">
        <v>167</v>
      </c>
      <c r="AU1655" s="18" t="s">
        <v>85</v>
      </c>
    </row>
    <row r="1656" spans="1:65" s="12" customFormat="1" ht="22.9" customHeight="1">
      <c r="B1656" s="171"/>
      <c r="C1656" s="172"/>
      <c r="D1656" s="173" t="s">
        <v>75</v>
      </c>
      <c r="E1656" s="185" t="s">
        <v>3334</v>
      </c>
      <c r="F1656" s="185" t="s">
        <v>5208</v>
      </c>
      <c r="G1656" s="172"/>
      <c r="H1656" s="172"/>
      <c r="I1656" s="175"/>
      <c r="J1656" s="186">
        <f>BK1656</f>
        <v>0</v>
      </c>
      <c r="K1656" s="172"/>
      <c r="L1656" s="177"/>
      <c r="M1656" s="178"/>
      <c r="N1656" s="179"/>
      <c r="O1656" s="179"/>
      <c r="P1656" s="180">
        <f>SUM(P1657:P1668)</f>
        <v>0</v>
      </c>
      <c r="Q1656" s="179"/>
      <c r="R1656" s="180">
        <f>SUM(R1657:R1668)</f>
        <v>0.52549639999999997</v>
      </c>
      <c r="S1656" s="179"/>
      <c r="T1656" s="181">
        <f>SUM(T1657:T1668)</f>
        <v>0</v>
      </c>
      <c r="AR1656" s="182" t="s">
        <v>85</v>
      </c>
      <c r="AT1656" s="183" t="s">
        <v>75</v>
      </c>
      <c r="AU1656" s="183" t="s">
        <v>8</v>
      </c>
      <c r="AY1656" s="182" t="s">
        <v>158</v>
      </c>
      <c r="BK1656" s="184">
        <f>SUM(BK1657:BK1668)</f>
        <v>0</v>
      </c>
    </row>
    <row r="1657" spans="1:65" s="2" customFormat="1" ht="16.5" customHeight="1">
      <c r="A1657" s="35"/>
      <c r="B1657" s="36"/>
      <c r="C1657" s="247" t="s">
        <v>3132</v>
      </c>
      <c r="D1657" s="247" t="s">
        <v>250</v>
      </c>
      <c r="E1657" s="248" t="s">
        <v>5231</v>
      </c>
      <c r="F1657" s="249" t="s">
        <v>5232</v>
      </c>
      <c r="G1657" s="250" t="s">
        <v>309</v>
      </c>
      <c r="H1657" s="251">
        <v>97.78</v>
      </c>
      <c r="I1657" s="252"/>
      <c r="J1657" s="251">
        <f>ROUND(I1657*H1657,0)</f>
        <v>0</v>
      </c>
      <c r="K1657" s="249" t="s">
        <v>1</v>
      </c>
      <c r="L1657" s="253"/>
      <c r="M1657" s="254" t="s">
        <v>1</v>
      </c>
      <c r="N1657" s="255" t="s">
        <v>41</v>
      </c>
      <c r="O1657" s="72"/>
      <c r="P1657" s="195">
        <f>O1657*H1657</f>
        <v>0</v>
      </c>
      <c r="Q1657" s="195">
        <v>0</v>
      </c>
      <c r="R1657" s="195">
        <f>Q1657*H1657</f>
        <v>0</v>
      </c>
      <c r="S1657" s="195">
        <v>0</v>
      </c>
      <c r="T1657" s="196">
        <f>S1657*H1657</f>
        <v>0</v>
      </c>
      <c r="U1657" s="35"/>
      <c r="V1657" s="35"/>
      <c r="W1657" s="35"/>
      <c r="X1657" s="35"/>
      <c r="Y1657" s="35"/>
      <c r="Z1657" s="35"/>
      <c r="AA1657" s="35"/>
      <c r="AB1657" s="35"/>
      <c r="AC1657" s="35"/>
      <c r="AD1657" s="35"/>
      <c r="AE1657" s="35"/>
      <c r="AR1657" s="197" t="s">
        <v>373</v>
      </c>
      <c r="AT1657" s="197" t="s">
        <v>250</v>
      </c>
      <c r="AU1657" s="197" t="s">
        <v>85</v>
      </c>
      <c r="AY1657" s="18" t="s">
        <v>158</v>
      </c>
      <c r="BE1657" s="198">
        <f>IF(N1657="základní",J1657,0)</f>
        <v>0</v>
      </c>
      <c r="BF1657" s="198">
        <f>IF(N1657="snížená",J1657,0)</f>
        <v>0</v>
      </c>
      <c r="BG1657" s="198">
        <f>IF(N1657="zákl. přenesená",J1657,0)</f>
        <v>0</v>
      </c>
      <c r="BH1657" s="198">
        <f>IF(N1657="sníž. přenesená",J1657,0)</f>
        <v>0</v>
      </c>
      <c r="BI1657" s="198">
        <f>IF(N1657="nulová",J1657,0)</f>
        <v>0</v>
      </c>
      <c r="BJ1657" s="18" t="s">
        <v>8</v>
      </c>
      <c r="BK1657" s="198">
        <f>ROUND(I1657*H1657,0)</f>
        <v>0</v>
      </c>
      <c r="BL1657" s="18" t="s">
        <v>283</v>
      </c>
      <c r="BM1657" s="197" t="s">
        <v>7948</v>
      </c>
    </row>
    <row r="1658" spans="1:65" s="13" customFormat="1" ht="11.25">
      <c r="B1658" s="204"/>
      <c r="C1658" s="205"/>
      <c r="D1658" s="199" t="s">
        <v>169</v>
      </c>
      <c r="E1658" s="206" t="s">
        <v>1</v>
      </c>
      <c r="F1658" s="207" t="s">
        <v>7949</v>
      </c>
      <c r="G1658" s="205"/>
      <c r="H1658" s="208">
        <v>97.78</v>
      </c>
      <c r="I1658" s="209"/>
      <c r="J1658" s="205"/>
      <c r="K1658" s="205"/>
      <c r="L1658" s="210"/>
      <c r="M1658" s="211"/>
      <c r="N1658" s="212"/>
      <c r="O1658" s="212"/>
      <c r="P1658" s="212"/>
      <c r="Q1658" s="212"/>
      <c r="R1658" s="212"/>
      <c r="S1658" s="212"/>
      <c r="T1658" s="213"/>
      <c r="AT1658" s="214" t="s">
        <v>169</v>
      </c>
      <c r="AU1658" s="214" t="s">
        <v>85</v>
      </c>
      <c r="AV1658" s="13" t="s">
        <v>85</v>
      </c>
      <c r="AW1658" s="13" t="s">
        <v>32</v>
      </c>
      <c r="AX1658" s="13" t="s">
        <v>8</v>
      </c>
      <c r="AY1658" s="214" t="s">
        <v>158</v>
      </c>
    </row>
    <row r="1659" spans="1:65" s="2" customFormat="1" ht="24">
      <c r="A1659" s="35"/>
      <c r="B1659" s="36"/>
      <c r="C1659" s="187" t="s">
        <v>1135</v>
      </c>
      <c r="D1659" s="187" t="s">
        <v>160</v>
      </c>
      <c r="E1659" s="188" t="s">
        <v>5215</v>
      </c>
      <c r="F1659" s="189" t="s">
        <v>5216</v>
      </c>
      <c r="G1659" s="190" t="s">
        <v>163</v>
      </c>
      <c r="H1659" s="191">
        <v>297.23</v>
      </c>
      <c r="I1659" s="192"/>
      <c r="J1659" s="191">
        <f>ROUND(I1659*H1659,0)</f>
        <v>0</v>
      </c>
      <c r="K1659" s="189" t="s">
        <v>164</v>
      </c>
      <c r="L1659" s="40"/>
      <c r="M1659" s="193" t="s">
        <v>1</v>
      </c>
      <c r="N1659" s="194" t="s">
        <v>41</v>
      </c>
      <c r="O1659" s="72"/>
      <c r="P1659" s="195">
        <f>O1659*H1659</f>
        <v>0</v>
      </c>
      <c r="Q1659" s="195">
        <v>5.0000000000000001E-4</v>
      </c>
      <c r="R1659" s="195">
        <f>Q1659*H1659</f>
        <v>0.14861500000000002</v>
      </c>
      <c r="S1659" s="195">
        <v>0</v>
      </c>
      <c r="T1659" s="196">
        <f>S1659*H1659</f>
        <v>0</v>
      </c>
      <c r="U1659" s="35"/>
      <c r="V1659" s="35"/>
      <c r="W1659" s="35"/>
      <c r="X1659" s="35"/>
      <c r="Y1659" s="35"/>
      <c r="Z1659" s="35"/>
      <c r="AA1659" s="35"/>
      <c r="AB1659" s="35"/>
      <c r="AC1659" s="35"/>
      <c r="AD1659" s="35"/>
      <c r="AE1659" s="35"/>
      <c r="AR1659" s="197" t="s">
        <v>283</v>
      </c>
      <c r="AT1659" s="197" t="s">
        <v>160</v>
      </c>
      <c r="AU1659" s="197" t="s">
        <v>85</v>
      </c>
      <c r="AY1659" s="18" t="s">
        <v>158</v>
      </c>
      <c r="BE1659" s="198">
        <f>IF(N1659="základní",J1659,0)</f>
        <v>0</v>
      </c>
      <c r="BF1659" s="198">
        <f>IF(N1659="snížená",J1659,0)</f>
        <v>0</v>
      </c>
      <c r="BG1659" s="198">
        <f>IF(N1659="zákl. přenesená",J1659,0)</f>
        <v>0</v>
      </c>
      <c r="BH1659" s="198">
        <f>IF(N1659="sníž. přenesená",J1659,0)</f>
        <v>0</v>
      </c>
      <c r="BI1659" s="198">
        <f>IF(N1659="nulová",J1659,0)</f>
        <v>0</v>
      </c>
      <c r="BJ1659" s="18" t="s">
        <v>8</v>
      </c>
      <c r="BK1659" s="198">
        <f>ROUND(I1659*H1659,0)</f>
        <v>0</v>
      </c>
      <c r="BL1659" s="18" t="s">
        <v>283</v>
      </c>
      <c r="BM1659" s="197" t="s">
        <v>7950</v>
      </c>
    </row>
    <row r="1660" spans="1:65" s="2" customFormat="1" ht="27">
      <c r="A1660" s="35"/>
      <c r="B1660" s="36"/>
      <c r="C1660" s="37"/>
      <c r="D1660" s="199" t="s">
        <v>167</v>
      </c>
      <c r="E1660" s="37"/>
      <c r="F1660" s="200" t="s">
        <v>5218</v>
      </c>
      <c r="G1660" s="37"/>
      <c r="H1660" s="37"/>
      <c r="I1660" s="201"/>
      <c r="J1660" s="37"/>
      <c r="K1660" s="37"/>
      <c r="L1660" s="40"/>
      <c r="M1660" s="202"/>
      <c r="N1660" s="203"/>
      <c r="O1660" s="72"/>
      <c r="P1660" s="72"/>
      <c r="Q1660" s="72"/>
      <c r="R1660" s="72"/>
      <c r="S1660" s="72"/>
      <c r="T1660" s="73"/>
      <c r="U1660" s="35"/>
      <c r="V1660" s="35"/>
      <c r="W1660" s="35"/>
      <c r="X1660" s="35"/>
      <c r="Y1660" s="35"/>
      <c r="Z1660" s="35"/>
      <c r="AA1660" s="35"/>
      <c r="AB1660" s="35"/>
      <c r="AC1660" s="35"/>
      <c r="AD1660" s="35"/>
      <c r="AE1660" s="35"/>
      <c r="AT1660" s="18" t="s">
        <v>167</v>
      </c>
      <c r="AU1660" s="18" t="s">
        <v>85</v>
      </c>
    </row>
    <row r="1661" spans="1:65" s="13" customFormat="1" ht="11.25">
      <c r="B1661" s="204"/>
      <c r="C1661" s="205"/>
      <c r="D1661" s="199" t="s">
        <v>169</v>
      </c>
      <c r="E1661" s="206" t="s">
        <v>1</v>
      </c>
      <c r="F1661" s="207" t="s">
        <v>7951</v>
      </c>
      <c r="G1661" s="205"/>
      <c r="H1661" s="208">
        <v>297.23</v>
      </c>
      <c r="I1661" s="209"/>
      <c r="J1661" s="205"/>
      <c r="K1661" s="205"/>
      <c r="L1661" s="210"/>
      <c r="M1661" s="211"/>
      <c r="N1661" s="212"/>
      <c r="O1661" s="212"/>
      <c r="P1661" s="212"/>
      <c r="Q1661" s="212"/>
      <c r="R1661" s="212"/>
      <c r="S1661" s="212"/>
      <c r="T1661" s="213"/>
      <c r="AT1661" s="214" t="s">
        <v>169</v>
      </c>
      <c r="AU1661" s="214" t="s">
        <v>85</v>
      </c>
      <c r="AV1661" s="13" t="s">
        <v>85</v>
      </c>
      <c r="AW1661" s="13" t="s">
        <v>32</v>
      </c>
      <c r="AX1661" s="13" t="s">
        <v>8</v>
      </c>
      <c r="AY1661" s="214" t="s">
        <v>158</v>
      </c>
    </row>
    <row r="1662" spans="1:65" s="2" customFormat="1" ht="36">
      <c r="A1662" s="35"/>
      <c r="B1662" s="36"/>
      <c r="C1662" s="247" t="s">
        <v>1213</v>
      </c>
      <c r="D1662" s="247" t="s">
        <v>250</v>
      </c>
      <c r="E1662" s="248" t="s">
        <v>5221</v>
      </c>
      <c r="F1662" s="249" t="s">
        <v>5222</v>
      </c>
      <c r="G1662" s="250" t="s">
        <v>163</v>
      </c>
      <c r="H1662" s="251">
        <v>326.95</v>
      </c>
      <c r="I1662" s="252"/>
      <c r="J1662" s="251">
        <f>ROUND(I1662*H1662,0)</f>
        <v>0</v>
      </c>
      <c r="K1662" s="249" t="s">
        <v>164</v>
      </c>
      <c r="L1662" s="253"/>
      <c r="M1662" s="254" t="s">
        <v>1</v>
      </c>
      <c r="N1662" s="255" t="s">
        <v>41</v>
      </c>
      <c r="O1662" s="72"/>
      <c r="P1662" s="195">
        <f>O1662*H1662</f>
        <v>0</v>
      </c>
      <c r="Q1662" s="195">
        <v>1.15E-3</v>
      </c>
      <c r="R1662" s="195">
        <f>Q1662*H1662</f>
        <v>0.37599250000000001</v>
      </c>
      <c r="S1662" s="195">
        <v>0</v>
      </c>
      <c r="T1662" s="196">
        <f>S1662*H1662</f>
        <v>0</v>
      </c>
      <c r="U1662" s="35"/>
      <c r="V1662" s="35"/>
      <c r="W1662" s="35"/>
      <c r="X1662" s="35"/>
      <c r="Y1662" s="35"/>
      <c r="Z1662" s="35"/>
      <c r="AA1662" s="35"/>
      <c r="AB1662" s="35"/>
      <c r="AC1662" s="35"/>
      <c r="AD1662" s="35"/>
      <c r="AE1662" s="35"/>
      <c r="AR1662" s="197" t="s">
        <v>373</v>
      </c>
      <c r="AT1662" s="197" t="s">
        <v>250</v>
      </c>
      <c r="AU1662" s="197" t="s">
        <v>85</v>
      </c>
      <c r="AY1662" s="18" t="s">
        <v>158</v>
      </c>
      <c r="BE1662" s="198">
        <f>IF(N1662="základní",J1662,0)</f>
        <v>0</v>
      </c>
      <c r="BF1662" s="198">
        <f>IF(N1662="snížená",J1662,0)</f>
        <v>0</v>
      </c>
      <c r="BG1662" s="198">
        <f>IF(N1662="zákl. přenesená",J1662,0)</f>
        <v>0</v>
      </c>
      <c r="BH1662" s="198">
        <f>IF(N1662="sníž. přenesená",J1662,0)</f>
        <v>0</v>
      </c>
      <c r="BI1662" s="198">
        <f>IF(N1662="nulová",J1662,0)</f>
        <v>0</v>
      </c>
      <c r="BJ1662" s="18" t="s">
        <v>8</v>
      </c>
      <c r="BK1662" s="198">
        <f>ROUND(I1662*H1662,0)</f>
        <v>0</v>
      </c>
      <c r="BL1662" s="18" t="s">
        <v>283</v>
      </c>
      <c r="BM1662" s="197" t="s">
        <v>7952</v>
      </c>
    </row>
    <row r="1663" spans="1:65" s="13" customFormat="1" ht="11.25">
      <c r="B1663" s="204"/>
      <c r="C1663" s="205"/>
      <c r="D1663" s="199" t="s">
        <v>169</v>
      </c>
      <c r="E1663" s="205"/>
      <c r="F1663" s="207" t="s">
        <v>7953</v>
      </c>
      <c r="G1663" s="205"/>
      <c r="H1663" s="208">
        <v>326.95</v>
      </c>
      <c r="I1663" s="209"/>
      <c r="J1663" s="205"/>
      <c r="K1663" s="205"/>
      <c r="L1663" s="210"/>
      <c r="M1663" s="211"/>
      <c r="N1663" s="212"/>
      <c r="O1663" s="212"/>
      <c r="P1663" s="212"/>
      <c r="Q1663" s="212"/>
      <c r="R1663" s="212"/>
      <c r="S1663" s="212"/>
      <c r="T1663" s="213"/>
      <c r="AT1663" s="214" t="s">
        <v>169</v>
      </c>
      <c r="AU1663" s="214" t="s">
        <v>85</v>
      </c>
      <c r="AV1663" s="13" t="s">
        <v>85</v>
      </c>
      <c r="AW1663" s="13" t="s">
        <v>4</v>
      </c>
      <c r="AX1663" s="13" t="s">
        <v>8</v>
      </c>
      <c r="AY1663" s="214" t="s">
        <v>158</v>
      </c>
    </row>
    <row r="1664" spans="1:65" s="2" customFormat="1" ht="21.75" customHeight="1">
      <c r="A1664" s="35"/>
      <c r="B1664" s="36"/>
      <c r="C1664" s="187" t="s">
        <v>3142</v>
      </c>
      <c r="D1664" s="187" t="s">
        <v>160</v>
      </c>
      <c r="E1664" s="188" t="s">
        <v>5226</v>
      </c>
      <c r="F1664" s="189" t="s">
        <v>5227</v>
      </c>
      <c r="G1664" s="190" t="s">
        <v>309</v>
      </c>
      <c r="H1664" s="191">
        <v>88.89</v>
      </c>
      <c r="I1664" s="192"/>
      <c r="J1664" s="191">
        <f>ROUND(I1664*H1664,0)</f>
        <v>0</v>
      </c>
      <c r="K1664" s="189" t="s">
        <v>164</v>
      </c>
      <c r="L1664" s="40"/>
      <c r="M1664" s="193" t="s">
        <v>1</v>
      </c>
      <c r="N1664" s="194" t="s">
        <v>41</v>
      </c>
      <c r="O1664" s="72"/>
      <c r="P1664" s="195">
        <f>O1664*H1664</f>
        <v>0</v>
      </c>
      <c r="Q1664" s="195">
        <v>1.0000000000000001E-5</v>
      </c>
      <c r="R1664" s="195">
        <f>Q1664*H1664</f>
        <v>8.8890000000000009E-4</v>
      </c>
      <c r="S1664" s="195">
        <v>0</v>
      </c>
      <c r="T1664" s="196">
        <f>S1664*H1664</f>
        <v>0</v>
      </c>
      <c r="U1664" s="35"/>
      <c r="V1664" s="35"/>
      <c r="W1664" s="35"/>
      <c r="X1664" s="35"/>
      <c r="Y1664" s="35"/>
      <c r="Z1664" s="35"/>
      <c r="AA1664" s="35"/>
      <c r="AB1664" s="35"/>
      <c r="AC1664" s="35"/>
      <c r="AD1664" s="35"/>
      <c r="AE1664" s="35"/>
      <c r="AR1664" s="197" t="s">
        <v>283</v>
      </c>
      <c r="AT1664" s="197" t="s">
        <v>160</v>
      </c>
      <c r="AU1664" s="197" t="s">
        <v>85</v>
      </c>
      <c r="AY1664" s="18" t="s">
        <v>158</v>
      </c>
      <c r="BE1664" s="198">
        <f>IF(N1664="základní",J1664,0)</f>
        <v>0</v>
      </c>
      <c r="BF1664" s="198">
        <f>IF(N1664="snížená",J1664,0)</f>
        <v>0</v>
      </c>
      <c r="BG1664" s="198">
        <f>IF(N1664="zákl. přenesená",J1664,0)</f>
        <v>0</v>
      </c>
      <c r="BH1664" s="198">
        <f>IF(N1664="sníž. přenesená",J1664,0)</f>
        <v>0</v>
      </c>
      <c r="BI1664" s="198">
        <f>IF(N1664="nulová",J1664,0)</f>
        <v>0</v>
      </c>
      <c r="BJ1664" s="18" t="s">
        <v>8</v>
      </c>
      <c r="BK1664" s="198">
        <f>ROUND(I1664*H1664,0)</f>
        <v>0</v>
      </c>
      <c r="BL1664" s="18" t="s">
        <v>283</v>
      </c>
      <c r="BM1664" s="197" t="s">
        <v>7954</v>
      </c>
    </row>
    <row r="1665" spans="1:65" s="14" customFormat="1" ht="11.25">
      <c r="B1665" s="215"/>
      <c r="C1665" s="216"/>
      <c r="D1665" s="199" t="s">
        <v>169</v>
      </c>
      <c r="E1665" s="217" t="s">
        <v>1</v>
      </c>
      <c r="F1665" s="218" t="s">
        <v>406</v>
      </c>
      <c r="G1665" s="216"/>
      <c r="H1665" s="217" t="s">
        <v>1</v>
      </c>
      <c r="I1665" s="219"/>
      <c r="J1665" s="216"/>
      <c r="K1665" s="216"/>
      <c r="L1665" s="220"/>
      <c r="M1665" s="221"/>
      <c r="N1665" s="222"/>
      <c r="O1665" s="222"/>
      <c r="P1665" s="222"/>
      <c r="Q1665" s="222"/>
      <c r="R1665" s="222"/>
      <c r="S1665" s="222"/>
      <c r="T1665" s="223"/>
      <c r="AT1665" s="224" t="s">
        <v>169</v>
      </c>
      <c r="AU1665" s="224" t="s">
        <v>85</v>
      </c>
      <c r="AV1665" s="14" t="s">
        <v>8</v>
      </c>
      <c r="AW1665" s="14" t="s">
        <v>32</v>
      </c>
      <c r="AX1665" s="14" t="s">
        <v>76</v>
      </c>
      <c r="AY1665" s="224" t="s">
        <v>158</v>
      </c>
    </row>
    <row r="1666" spans="1:65" s="13" customFormat="1" ht="11.25">
      <c r="B1666" s="204"/>
      <c r="C1666" s="205"/>
      <c r="D1666" s="199" t="s">
        <v>169</v>
      </c>
      <c r="E1666" s="206" t="s">
        <v>1</v>
      </c>
      <c r="F1666" s="207" t="s">
        <v>7955</v>
      </c>
      <c r="G1666" s="205"/>
      <c r="H1666" s="208">
        <v>88.89</v>
      </c>
      <c r="I1666" s="209"/>
      <c r="J1666" s="205"/>
      <c r="K1666" s="205"/>
      <c r="L1666" s="210"/>
      <c r="M1666" s="211"/>
      <c r="N1666" s="212"/>
      <c r="O1666" s="212"/>
      <c r="P1666" s="212"/>
      <c r="Q1666" s="212"/>
      <c r="R1666" s="212"/>
      <c r="S1666" s="212"/>
      <c r="T1666" s="213"/>
      <c r="AT1666" s="214" t="s">
        <v>169</v>
      </c>
      <c r="AU1666" s="214" t="s">
        <v>85</v>
      </c>
      <c r="AV1666" s="13" t="s">
        <v>85</v>
      </c>
      <c r="AW1666" s="13" t="s">
        <v>32</v>
      </c>
      <c r="AX1666" s="13" t="s">
        <v>8</v>
      </c>
      <c r="AY1666" s="214" t="s">
        <v>158</v>
      </c>
    </row>
    <row r="1667" spans="1:65" s="2" customFormat="1" ht="44.25" customHeight="1">
      <c r="A1667" s="35"/>
      <c r="B1667" s="36"/>
      <c r="C1667" s="187" t="s">
        <v>3145</v>
      </c>
      <c r="D1667" s="187" t="s">
        <v>160</v>
      </c>
      <c r="E1667" s="188" t="s">
        <v>5236</v>
      </c>
      <c r="F1667" s="189" t="s">
        <v>5237</v>
      </c>
      <c r="G1667" s="190" t="s">
        <v>1011</v>
      </c>
      <c r="H1667" s="192"/>
      <c r="I1667" s="192"/>
      <c r="J1667" s="191">
        <f>ROUND(I1667*H1667,0)</f>
        <v>0</v>
      </c>
      <c r="K1667" s="189" t="s">
        <v>164</v>
      </c>
      <c r="L1667" s="40"/>
      <c r="M1667" s="193" t="s">
        <v>1</v>
      </c>
      <c r="N1667" s="194" t="s">
        <v>41</v>
      </c>
      <c r="O1667" s="72"/>
      <c r="P1667" s="195">
        <f>O1667*H1667</f>
        <v>0</v>
      </c>
      <c r="Q1667" s="195">
        <v>0</v>
      </c>
      <c r="R1667" s="195">
        <f>Q1667*H1667</f>
        <v>0</v>
      </c>
      <c r="S1667" s="195">
        <v>0</v>
      </c>
      <c r="T1667" s="196">
        <f>S1667*H1667</f>
        <v>0</v>
      </c>
      <c r="U1667" s="35"/>
      <c r="V1667" s="35"/>
      <c r="W1667" s="35"/>
      <c r="X1667" s="35"/>
      <c r="Y1667" s="35"/>
      <c r="Z1667" s="35"/>
      <c r="AA1667" s="35"/>
      <c r="AB1667" s="35"/>
      <c r="AC1667" s="35"/>
      <c r="AD1667" s="35"/>
      <c r="AE1667" s="35"/>
      <c r="AR1667" s="197" t="s">
        <v>283</v>
      </c>
      <c r="AT1667" s="197" t="s">
        <v>160</v>
      </c>
      <c r="AU1667" s="197" t="s">
        <v>85</v>
      </c>
      <c r="AY1667" s="18" t="s">
        <v>158</v>
      </c>
      <c r="BE1667" s="198">
        <f>IF(N1667="základní",J1667,0)</f>
        <v>0</v>
      </c>
      <c r="BF1667" s="198">
        <f>IF(N1667="snížená",J1667,0)</f>
        <v>0</v>
      </c>
      <c r="BG1667" s="198">
        <f>IF(N1667="zákl. přenesená",J1667,0)</f>
        <v>0</v>
      </c>
      <c r="BH1667" s="198">
        <f>IF(N1667="sníž. přenesená",J1667,0)</f>
        <v>0</v>
      </c>
      <c r="BI1667" s="198">
        <f>IF(N1667="nulová",J1667,0)</f>
        <v>0</v>
      </c>
      <c r="BJ1667" s="18" t="s">
        <v>8</v>
      </c>
      <c r="BK1667" s="198">
        <f>ROUND(I1667*H1667,0)</f>
        <v>0</v>
      </c>
      <c r="BL1667" s="18" t="s">
        <v>283</v>
      </c>
      <c r="BM1667" s="197" t="s">
        <v>7956</v>
      </c>
    </row>
    <row r="1668" spans="1:65" s="2" customFormat="1" ht="99">
      <c r="A1668" s="35"/>
      <c r="B1668" s="36"/>
      <c r="C1668" s="37"/>
      <c r="D1668" s="199" t="s">
        <v>167</v>
      </c>
      <c r="E1668" s="37"/>
      <c r="F1668" s="200" t="s">
        <v>1360</v>
      </c>
      <c r="G1668" s="37"/>
      <c r="H1668" s="37"/>
      <c r="I1668" s="201"/>
      <c r="J1668" s="37"/>
      <c r="K1668" s="37"/>
      <c r="L1668" s="40"/>
      <c r="M1668" s="202"/>
      <c r="N1668" s="203"/>
      <c r="O1668" s="72"/>
      <c r="P1668" s="72"/>
      <c r="Q1668" s="72"/>
      <c r="R1668" s="72"/>
      <c r="S1668" s="72"/>
      <c r="T1668" s="73"/>
      <c r="U1668" s="35"/>
      <c r="V1668" s="35"/>
      <c r="W1668" s="35"/>
      <c r="X1668" s="35"/>
      <c r="Y1668" s="35"/>
      <c r="Z1668" s="35"/>
      <c r="AA1668" s="35"/>
      <c r="AB1668" s="35"/>
      <c r="AC1668" s="35"/>
      <c r="AD1668" s="35"/>
      <c r="AE1668" s="35"/>
      <c r="AT1668" s="18" t="s">
        <v>167</v>
      </c>
      <c r="AU1668" s="18" t="s">
        <v>85</v>
      </c>
    </row>
    <row r="1669" spans="1:65" s="12" customFormat="1" ht="22.9" customHeight="1">
      <c r="B1669" s="171"/>
      <c r="C1669" s="172"/>
      <c r="D1669" s="173" t="s">
        <v>75</v>
      </c>
      <c r="E1669" s="185" t="s">
        <v>3353</v>
      </c>
      <c r="F1669" s="185" t="s">
        <v>5239</v>
      </c>
      <c r="G1669" s="172"/>
      <c r="H1669" s="172"/>
      <c r="I1669" s="175"/>
      <c r="J1669" s="186">
        <f>BK1669</f>
        <v>0</v>
      </c>
      <c r="K1669" s="172"/>
      <c r="L1669" s="177"/>
      <c r="M1669" s="178"/>
      <c r="N1669" s="179"/>
      <c r="O1669" s="179"/>
      <c r="P1669" s="180">
        <f>SUM(P1670:P1698)</f>
        <v>0</v>
      </c>
      <c r="Q1669" s="179"/>
      <c r="R1669" s="180">
        <f>SUM(R1670:R1698)</f>
        <v>7.0500979999999993</v>
      </c>
      <c r="S1669" s="179"/>
      <c r="T1669" s="181">
        <f>SUM(T1670:T1698)</f>
        <v>0</v>
      </c>
      <c r="AR1669" s="182" t="s">
        <v>85</v>
      </c>
      <c r="AT1669" s="183" t="s">
        <v>75</v>
      </c>
      <c r="AU1669" s="183" t="s">
        <v>8</v>
      </c>
      <c r="AY1669" s="182" t="s">
        <v>158</v>
      </c>
      <c r="BK1669" s="184">
        <f>SUM(BK1670:BK1698)</f>
        <v>0</v>
      </c>
    </row>
    <row r="1670" spans="1:65" s="2" customFormat="1" ht="16.5" customHeight="1">
      <c r="A1670" s="35"/>
      <c r="B1670" s="36"/>
      <c r="C1670" s="187" t="s">
        <v>1313</v>
      </c>
      <c r="D1670" s="187" t="s">
        <v>160</v>
      </c>
      <c r="E1670" s="188" t="s">
        <v>5241</v>
      </c>
      <c r="F1670" s="189" t="s">
        <v>7957</v>
      </c>
      <c r="G1670" s="190" t="s">
        <v>309</v>
      </c>
      <c r="H1670" s="191">
        <v>120</v>
      </c>
      <c r="I1670" s="192"/>
      <c r="J1670" s="191">
        <f>ROUND(I1670*H1670,0)</f>
        <v>0</v>
      </c>
      <c r="K1670" s="189" t="s">
        <v>1</v>
      </c>
      <c r="L1670" s="40"/>
      <c r="M1670" s="193" t="s">
        <v>1</v>
      </c>
      <c r="N1670" s="194" t="s">
        <v>41</v>
      </c>
      <c r="O1670" s="72"/>
      <c r="P1670" s="195">
        <f>O1670*H1670</f>
        <v>0</v>
      </c>
      <c r="Q1670" s="195">
        <v>0</v>
      </c>
      <c r="R1670" s="195">
        <f>Q1670*H1670</f>
        <v>0</v>
      </c>
      <c r="S1670" s="195">
        <v>0</v>
      </c>
      <c r="T1670" s="196">
        <f>S1670*H1670</f>
        <v>0</v>
      </c>
      <c r="U1670" s="35"/>
      <c r="V1670" s="35"/>
      <c r="W1670" s="35"/>
      <c r="X1670" s="35"/>
      <c r="Y1670" s="35"/>
      <c r="Z1670" s="35"/>
      <c r="AA1670" s="35"/>
      <c r="AB1670" s="35"/>
      <c r="AC1670" s="35"/>
      <c r="AD1670" s="35"/>
      <c r="AE1670" s="35"/>
      <c r="AR1670" s="197" t="s">
        <v>283</v>
      </c>
      <c r="AT1670" s="197" t="s">
        <v>160</v>
      </c>
      <c r="AU1670" s="197" t="s">
        <v>85</v>
      </c>
      <c r="AY1670" s="18" t="s">
        <v>158</v>
      </c>
      <c r="BE1670" s="198">
        <f>IF(N1670="základní",J1670,0)</f>
        <v>0</v>
      </c>
      <c r="BF1670" s="198">
        <f>IF(N1670="snížená",J1670,0)</f>
        <v>0</v>
      </c>
      <c r="BG1670" s="198">
        <f>IF(N1670="zákl. přenesená",J1670,0)</f>
        <v>0</v>
      </c>
      <c r="BH1670" s="198">
        <f>IF(N1670="sníž. přenesená",J1670,0)</f>
        <v>0</v>
      </c>
      <c r="BI1670" s="198">
        <f>IF(N1670="nulová",J1670,0)</f>
        <v>0</v>
      </c>
      <c r="BJ1670" s="18" t="s">
        <v>8</v>
      </c>
      <c r="BK1670" s="198">
        <f>ROUND(I1670*H1670,0)</f>
        <v>0</v>
      </c>
      <c r="BL1670" s="18" t="s">
        <v>283</v>
      </c>
      <c r="BM1670" s="197" t="s">
        <v>7958</v>
      </c>
    </row>
    <row r="1671" spans="1:65" s="2" customFormat="1" ht="24">
      <c r="A1671" s="35"/>
      <c r="B1671" s="36"/>
      <c r="C1671" s="187" t="s">
        <v>1349</v>
      </c>
      <c r="D1671" s="187" t="s">
        <v>160</v>
      </c>
      <c r="E1671" s="188" t="s">
        <v>5245</v>
      </c>
      <c r="F1671" s="189" t="s">
        <v>5246</v>
      </c>
      <c r="G1671" s="190" t="s">
        <v>163</v>
      </c>
      <c r="H1671" s="191">
        <v>361.44</v>
      </c>
      <c r="I1671" s="192"/>
      <c r="J1671" s="191">
        <f>ROUND(I1671*H1671,0)</f>
        <v>0</v>
      </c>
      <c r="K1671" s="189" t="s">
        <v>164</v>
      </c>
      <c r="L1671" s="40"/>
      <c r="M1671" s="193" t="s">
        <v>1</v>
      </c>
      <c r="N1671" s="194" t="s">
        <v>41</v>
      </c>
      <c r="O1671" s="72"/>
      <c r="P1671" s="195">
        <f>O1671*H1671</f>
        <v>0</v>
      </c>
      <c r="Q1671" s="195">
        <v>2.9999999999999997E-4</v>
      </c>
      <c r="R1671" s="195">
        <f>Q1671*H1671</f>
        <v>0.10843199999999999</v>
      </c>
      <c r="S1671" s="195">
        <v>0</v>
      </c>
      <c r="T1671" s="196">
        <f>S1671*H1671</f>
        <v>0</v>
      </c>
      <c r="U1671" s="35"/>
      <c r="V1671" s="35"/>
      <c r="W1671" s="35"/>
      <c r="X1671" s="35"/>
      <c r="Y1671" s="35"/>
      <c r="Z1671" s="35"/>
      <c r="AA1671" s="35"/>
      <c r="AB1671" s="35"/>
      <c r="AC1671" s="35"/>
      <c r="AD1671" s="35"/>
      <c r="AE1671" s="35"/>
      <c r="AR1671" s="197" t="s">
        <v>283</v>
      </c>
      <c r="AT1671" s="197" t="s">
        <v>160</v>
      </c>
      <c r="AU1671" s="197" t="s">
        <v>85</v>
      </c>
      <c r="AY1671" s="18" t="s">
        <v>158</v>
      </c>
      <c r="BE1671" s="198">
        <f>IF(N1671="základní",J1671,0)</f>
        <v>0</v>
      </c>
      <c r="BF1671" s="198">
        <f>IF(N1671="snížená",J1671,0)</f>
        <v>0</v>
      </c>
      <c r="BG1671" s="198">
        <f>IF(N1671="zákl. přenesená",J1671,0)</f>
        <v>0</v>
      </c>
      <c r="BH1671" s="198">
        <f>IF(N1671="sníž. přenesená",J1671,0)</f>
        <v>0</v>
      </c>
      <c r="BI1671" s="198">
        <f>IF(N1671="nulová",J1671,0)</f>
        <v>0</v>
      </c>
      <c r="BJ1671" s="18" t="s">
        <v>8</v>
      </c>
      <c r="BK1671" s="198">
        <f>ROUND(I1671*H1671,0)</f>
        <v>0</v>
      </c>
      <c r="BL1671" s="18" t="s">
        <v>283</v>
      </c>
      <c r="BM1671" s="197" t="s">
        <v>7959</v>
      </c>
    </row>
    <row r="1672" spans="1:65" s="2" customFormat="1" ht="72">
      <c r="A1672" s="35"/>
      <c r="B1672" s="36"/>
      <c r="C1672" s="37"/>
      <c r="D1672" s="199" t="s">
        <v>167</v>
      </c>
      <c r="E1672" s="37"/>
      <c r="F1672" s="200" t="s">
        <v>5248</v>
      </c>
      <c r="G1672" s="37"/>
      <c r="H1672" s="37"/>
      <c r="I1672" s="201"/>
      <c r="J1672" s="37"/>
      <c r="K1672" s="37"/>
      <c r="L1672" s="40"/>
      <c r="M1672" s="202"/>
      <c r="N1672" s="203"/>
      <c r="O1672" s="72"/>
      <c r="P1672" s="72"/>
      <c r="Q1672" s="72"/>
      <c r="R1672" s="72"/>
      <c r="S1672" s="72"/>
      <c r="T1672" s="73"/>
      <c r="U1672" s="35"/>
      <c r="V1672" s="35"/>
      <c r="W1672" s="35"/>
      <c r="X1672" s="35"/>
      <c r="Y1672" s="35"/>
      <c r="Z1672" s="35"/>
      <c r="AA1672" s="35"/>
      <c r="AB1672" s="35"/>
      <c r="AC1672" s="35"/>
      <c r="AD1672" s="35"/>
      <c r="AE1672" s="35"/>
      <c r="AT1672" s="18" t="s">
        <v>167</v>
      </c>
      <c r="AU1672" s="18" t="s">
        <v>85</v>
      </c>
    </row>
    <row r="1673" spans="1:65" s="13" customFormat="1" ht="11.25">
      <c r="B1673" s="204"/>
      <c r="C1673" s="205"/>
      <c r="D1673" s="199" t="s">
        <v>169</v>
      </c>
      <c r="E1673" s="206" t="s">
        <v>1</v>
      </c>
      <c r="F1673" s="207" t="s">
        <v>7960</v>
      </c>
      <c r="G1673" s="205"/>
      <c r="H1673" s="208">
        <v>361.44</v>
      </c>
      <c r="I1673" s="209"/>
      <c r="J1673" s="205"/>
      <c r="K1673" s="205"/>
      <c r="L1673" s="210"/>
      <c r="M1673" s="211"/>
      <c r="N1673" s="212"/>
      <c r="O1673" s="212"/>
      <c r="P1673" s="212"/>
      <c r="Q1673" s="212"/>
      <c r="R1673" s="212"/>
      <c r="S1673" s="212"/>
      <c r="T1673" s="213"/>
      <c r="AT1673" s="214" t="s">
        <v>169</v>
      </c>
      <c r="AU1673" s="214" t="s">
        <v>85</v>
      </c>
      <c r="AV1673" s="13" t="s">
        <v>85</v>
      </c>
      <c r="AW1673" s="13" t="s">
        <v>32</v>
      </c>
      <c r="AX1673" s="13" t="s">
        <v>8</v>
      </c>
      <c r="AY1673" s="214" t="s">
        <v>158</v>
      </c>
    </row>
    <row r="1674" spans="1:65" s="2" customFormat="1" ht="36">
      <c r="A1674" s="35"/>
      <c r="B1674" s="36"/>
      <c r="C1674" s="187" t="s">
        <v>3154</v>
      </c>
      <c r="D1674" s="187" t="s">
        <v>160</v>
      </c>
      <c r="E1674" s="188" t="s">
        <v>5251</v>
      </c>
      <c r="F1674" s="189" t="s">
        <v>5252</v>
      </c>
      <c r="G1674" s="190" t="s">
        <v>163</v>
      </c>
      <c r="H1674" s="191">
        <v>361.44</v>
      </c>
      <c r="I1674" s="192"/>
      <c r="J1674" s="191">
        <f>ROUND(I1674*H1674,0)</f>
        <v>0</v>
      </c>
      <c r="K1674" s="189" t="s">
        <v>164</v>
      </c>
      <c r="L1674" s="40"/>
      <c r="M1674" s="193" t="s">
        <v>1</v>
      </c>
      <c r="N1674" s="194" t="s">
        <v>41</v>
      </c>
      <c r="O1674" s="72"/>
      <c r="P1674" s="195">
        <f>O1674*H1674</f>
        <v>0</v>
      </c>
      <c r="Q1674" s="195">
        <v>6.0000000000000001E-3</v>
      </c>
      <c r="R1674" s="195">
        <f>Q1674*H1674</f>
        <v>2.1686399999999999</v>
      </c>
      <c r="S1674" s="195">
        <v>0</v>
      </c>
      <c r="T1674" s="196">
        <f>S1674*H1674</f>
        <v>0</v>
      </c>
      <c r="U1674" s="35"/>
      <c r="V1674" s="35"/>
      <c r="W1674" s="35"/>
      <c r="X1674" s="35"/>
      <c r="Y1674" s="35"/>
      <c r="Z1674" s="35"/>
      <c r="AA1674" s="35"/>
      <c r="AB1674" s="35"/>
      <c r="AC1674" s="35"/>
      <c r="AD1674" s="35"/>
      <c r="AE1674" s="35"/>
      <c r="AR1674" s="197" t="s">
        <v>283</v>
      </c>
      <c r="AT1674" s="197" t="s">
        <v>160</v>
      </c>
      <c r="AU1674" s="197" t="s">
        <v>85</v>
      </c>
      <c r="AY1674" s="18" t="s">
        <v>158</v>
      </c>
      <c r="BE1674" s="198">
        <f>IF(N1674="základní",J1674,0)</f>
        <v>0</v>
      </c>
      <c r="BF1674" s="198">
        <f>IF(N1674="snížená",J1674,0)</f>
        <v>0</v>
      </c>
      <c r="BG1674" s="198">
        <f>IF(N1674="zákl. přenesená",J1674,0)</f>
        <v>0</v>
      </c>
      <c r="BH1674" s="198">
        <f>IF(N1674="sníž. přenesená",J1674,0)</f>
        <v>0</v>
      </c>
      <c r="BI1674" s="198">
        <f>IF(N1674="nulová",J1674,0)</f>
        <v>0</v>
      </c>
      <c r="BJ1674" s="18" t="s">
        <v>8</v>
      </c>
      <c r="BK1674" s="198">
        <f>ROUND(I1674*H1674,0)</f>
        <v>0</v>
      </c>
      <c r="BL1674" s="18" t="s">
        <v>283</v>
      </c>
      <c r="BM1674" s="197" t="s">
        <v>7961</v>
      </c>
    </row>
    <row r="1675" spans="1:65" s="2" customFormat="1" ht="18">
      <c r="A1675" s="35"/>
      <c r="B1675" s="36"/>
      <c r="C1675" s="37"/>
      <c r="D1675" s="199" t="s">
        <v>167</v>
      </c>
      <c r="E1675" s="37"/>
      <c r="F1675" s="200" t="s">
        <v>5188</v>
      </c>
      <c r="G1675" s="37"/>
      <c r="H1675" s="37"/>
      <c r="I1675" s="201"/>
      <c r="J1675" s="37"/>
      <c r="K1675" s="37"/>
      <c r="L1675" s="40"/>
      <c r="M1675" s="202"/>
      <c r="N1675" s="203"/>
      <c r="O1675" s="72"/>
      <c r="P1675" s="72"/>
      <c r="Q1675" s="72"/>
      <c r="R1675" s="72"/>
      <c r="S1675" s="72"/>
      <c r="T1675" s="73"/>
      <c r="U1675" s="35"/>
      <c r="V1675" s="35"/>
      <c r="W1675" s="35"/>
      <c r="X1675" s="35"/>
      <c r="Y1675" s="35"/>
      <c r="Z1675" s="35"/>
      <c r="AA1675" s="35"/>
      <c r="AB1675" s="35"/>
      <c r="AC1675" s="35"/>
      <c r="AD1675" s="35"/>
      <c r="AE1675" s="35"/>
      <c r="AT1675" s="18" t="s">
        <v>167</v>
      </c>
      <c r="AU1675" s="18" t="s">
        <v>85</v>
      </c>
    </row>
    <row r="1676" spans="1:65" s="14" customFormat="1" ht="11.25">
      <c r="B1676" s="215"/>
      <c r="C1676" s="216"/>
      <c r="D1676" s="199" t="s">
        <v>169</v>
      </c>
      <c r="E1676" s="217" t="s">
        <v>1</v>
      </c>
      <c r="F1676" s="218" t="s">
        <v>406</v>
      </c>
      <c r="G1676" s="216"/>
      <c r="H1676" s="217" t="s">
        <v>1</v>
      </c>
      <c r="I1676" s="219"/>
      <c r="J1676" s="216"/>
      <c r="K1676" s="216"/>
      <c r="L1676" s="220"/>
      <c r="M1676" s="221"/>
      <c r="N1676" s="222"/>
      <c r="O1676" s="222"/>
      <c r="P1676" s="222"/>
      <c r="Q1676" s="222"/>
      <c r="R1676" s="222"/>
      <c r="S1676" s="222"/>
      <c r="T1676" s="223"/>
      <c r="AT1676" s="224" t="s">
        <v>169</v>
      </c>
      <c r="AU1676" s="224" t="s">
        <v>85</v>
      </c>
      <c r="AV1676" s="14" t="s">
        <v>8</v>
      </c>
      <c r="AW1676" s="14" t="s">
        <v>32</v>
      </c>
      <c r="AX1676" s="14" t="s">
        <v>76</v>
      </c>
      <c r="AY1676" s="224" t="s">
        <v>158</v>
      </c>
    </row>
    <row r="1677" spans="1:65" s="13" customFormat="1" ht="11.25">
      <c r="B1677" s="204"/>
      <c r="C1677" s="205"/>
      <c r="D1677" s="199" t="s">
        <v>169</v>
      </c>
      <c r="E1677" s="206" t="s">
        <v>1</v>
      </c>
      <c r="F1677" s="207" t="s">
        <v>7962</v>
      </c>
      <c r="G1677" s="205"/>
      <c r="H1677" s="208">
        <v>27.67</v>
      </c>
      <c r="I1677" s="209"/>
      <c r="J1677" s="205"/>
      <c r="K1677" s="205"/>
      <c r="L1677" s="210"/>
      <c r="M1677" s="211"/>
      <c r="N1677" s="212"/>
      <c r="O1677" s="212"/>
      <c r="P1677" s="212"/>
      <c r="Q1677" s="212"/>
      <c r="R1677" s="212"/>
      <c r="S1677" s="212"/>
      <c r="T1677" s="213"/>
      <c r="AT1677" s="214" t="s">
        <v>169</v>
      </c>
      <c r="AU1677" s="214" t="s">
        <v>85</v>
      </c>
      <c r="AV1677" s="13" t="s">
        <v>85</v>
      </c>
      <c r="AW1677" s="13" t="s">
        <v>32</v>
      </c>
      <c r="AX1677" s="13" t="s">
        <v>76</v>
      </c>
      <c r="AY1677" s="214" t="s">
        <v>158</v>
      </c>
    </row>
    <row r="1678" spans="1:65" s="13" customFormat="1" ht="11.25">
      <c r="B1678" s="204"/>
      <c r="C1678" s="205"/>
      <c r="D1678" s="199" t="s">
        <v>169</v>
      </c>
      <c r="E1678" s="206" t="s">
        <v>1</v>
      </c>
      <c r="F1678" s="207" t="s">
        <v>7963</v>
      </c>
      <c r="G1678" s="205"/>
      <c r="H1678" s="208">
        <v>32.69</v>
      </c>
      <c r="I1678" s="209"/>
      <c r="J1678" s="205"/>
      <c r="K1678" s="205"/>
      <c r="L1678" s="210"/>
      <c r="M1678" s="211"/>
      <c r="N1678" s="212"/>
      <c r="O1678" s="212"/>
      <c r="P1678" s="212"/>
      <c r="Q1678" s="212"/>
      <c r="R1678" s="212"/>
      <c r="S1678" s="212"/>
      <c r="T1678" s="213"/>
      <c r="AT1678" s="214" t="s">
        <v>169</v>
      </c>
      <c r="AU1678" s="214" t="s">
        <v>85</v>
      </c>
      <c r="AV1678" s="13" t="s">
        <v>85</v>
      </c>
      <c r="AW1678" s="13" t="s">
        <v>32</v>
      </c>
      <c r="AX1678" s="13" t="s">
        <v>76</v>
      </c>
      <c r="AY1678" s="214" t="s">
        <v>158</v>
      </c>
    </row>
    <row r="1679" spans="1:65" s="13" customFormat="1" ht="11.25">
      <c r="B1679" s="204"/>
      <c r="C1679" s="205"/>
      <c r="D1679" s="199" t="s">
        <v>169</v>
      </c>
      <c r="E1679" s="206" t="s">
        <v>1</v>
      </c>
      <c r="F1679" s="207" t="s">
        <v>7964</v>
      </c>
      <c r="G1679" s="205"/>
      <c r="H1679" s="208">
        <v>70.48</v>
      </c>
      <c r="I1679" s="209"/>
      <c r="J1679" s="205"/>
      <c r="K1679" s="205"/>
      <c r="L1679" s="210"/>
      <c r="M1679" s="211"/>
      <c r="N1679" s="212"/>
      <c r="O1679" s="212"/>
      <c r="P1679" s="212"/>
      <c r="Q1679" s="212"/>
      <c r="R1679" s="212"/>
      <c r="S1679" s="212"/>
      <c r="T1679" s="213"/>
      <c r="AT1679" s="214" t="s">
        <v>169</v>
      </c>
      <c r="AU1679" s="214" t="s">
        <v>85</v>
      </c>
      <c r="AV1679" s="13" t="s">
        <v>85</v>
      </c>
      <c r="AW1679" s="13" t="s">
        <v>32</v>
      </c>
      <c r="AX1679" s="13" t="s">
        <v>76</v>
      </c>
      <c r="AY1679" s="214" t="s">
        <v>158</v>
      </c>
    </row>
    <row r="1680" spans="1:65" s="13" customFormat="1" ht="11.25">
      <c r="B1680" s="204"/>
      <c r="C1680" s="205"/>
      <c r="D1680" s="199" t="s">
        <v>169</v>
      </c>
      <c r="E1680" s="206" t="s">
        <v>1</v>
      </c>
      <c r="F1680" s="207" t="s">
        <v>7965</v>
      </c>
      <c r="G1680" s="205"/>
      <c r="H1680" s="208">
        <v>83.93</v>
      </c>
      <c r="I1680" s="209"/>
      <c r="J1680" s="205"/>
      <c r="K1680" s="205"/>
      <c r="L1680" s="210"/>
      <c r="M1680" s="211"/>
      <c r="N1680" s="212"/>
      <c r="O1680" s="212"/>
      <c r="P1680" s="212"/>
      <c r="Q1680" s="212"/>
      <c r="R1680" s="212"/>
      <c r="S1680" s="212"/>
      <c r="T1680" s="213"/>
      <c r="AT1680" s="214" t="s">
        <v>169</v>
      </c>
      <c r="AU1680" s="214" t="s">
        <v>85</v>
      </c>
      <c r="AV1680" s="13" t="s">
        <v>85</v>
      </c>
      <c r="AW1680" s="13" t="s">
        <v>32</v>
      </c>
      <c r="AX1680" s="13" t="s">
        <v>76</v>
      </c>
      <c r="AY1680" s="214" t="s">
        <v>158</v>
      </c>
    </row>
    <row r="1681" spans="1:65" s="13" customFormat="1" ht="11.25">
      <c r="B1681" s="204"/>
      <c r="C1681" s="205"/>
      <c r="D1681" s="199" t="s">
        <v>169</v>
      </c>
      <c r="E1681" s="206" t="s">
        <v>1</v>
      </c>
      <c r="F1681" s="207" t="s">
        <v>7966</v>
      </c>
      <c r="G1681" s="205"/>
      <c r="H1681" s="208">
        <v>17.7</v>
      </c>
      <c r="I1681" s="209"/>
      <c r="J1681" s="205"/>
      <c r="K1681" s="205"/>
      <c r="L1681" s="210"/>
      <c r="M1681" s="211"/>
      <c r="N1681" s="212"/>
      <c r="O1681" s="212"/>
      <c r="P1681" s="212"/>
      <c r="Q1681" s="212"/>
      <c r="R1681" s="212"/>
      <c r="S1681" s="212"/>
      <c r="T1681" s="213"/>
      <c r="AT1681" s="214" t="s">
        <v>169</v>
      </c>
      <c r="AU1681" s="214" t="s">
        <v>85</v>
      </c>
      <c r="AV1681" s="13" t="s">
        <v>85</v>
      </c>
      <c r="AW1681" s="13" t="s">
        <v>32</v>
      </c>
      <c r="AX1681" s="13" t="s">
        <v>76</v>
      </c>
      <c r="AY1681" s="214" t="s">
        <v>158</v>
      </c>
    </row>
    <row r="1682" spans="1:65" s="13" customFormat="1" ht="11.25">
      <c r="B1682" s="204"/>
      <c r="C1682" s="205"/>
      <c r="D1682" s="199" t="s">
        <v>169</v>
      </c>
      <c r="E1682" s="206" t="s">
        <v>1</v>
      </c>
      <c r="F1682" s="207" t="s">
        <v>7967</v>
      </c>
      <c r="G1682" s="205"/>
      <c r="H1682" s="208">
        <v>33.93</v>
      </c>
      <c r="I1682" s="209"/>
      <c r="J1682" s="205"/>
      <c r="K1682" s="205"/>
      <c r="L1682" s="210"/>
      <c r="M1682" s="211"/>
      <c r="N1682" s="212"/>
      <c r="O1682" s="212"/>
      <c r="P1682" s="212"/>
      <c r="Q1682" s="212"/>
      <c r="R1682" s="212"/>
      <c r="S1682" s="212"/>
      <c r="T1682" s="213"/>
      <c r="AT1682" s="214" t="s">
        <v>169</v>
      </c>
      <c r="AU1682" s="214" t="s">
        <v>85</v>
      </c>
      <c r="AV1682" s="13" t="s">
        <v>85</v>
      </c>
      <c r="AW1682" s="13" t="s">
        <v>32</v>
      </c>
      <c r="AX1682" s="13" t="s">
        <v>76</v>
      </c>
      <c r="AY1682" s="214" t="s">
        <v>158</v>
      </c>
    </row>
    <row r="1683" spans="1:65" s="13" customFormat="1" ht="11.25">
      <c r="B1683" s="204"/>
      <c r="C1683" s="205"/>
      <c r="D1683" s="199" t="s">
        <v>169</v>
      </c>
      <c r="E1683" s="206" t="s">
        <v>1</v>
      </c>
      <c r="F1683" s="207" t="s">
        <v>7968</v>
      </c>
      <c r="G1683" s="205"/>
      <c r="H1683" s="208">
        <v>21.06</v>
      </c>
      <c r="I1683" s="209"/>
      <c r="J1683" s="205"/>
      <c r="K1683" s="205"/>
      <c r="L1683" s="210"/>
      <c r="M1683" s="211"/>
      <c r="N1683" s="212"/>
      <c r="O1683" s="212"/>
      <c r="P1683" s="212"/>
      <c r="Q1683" s="212"/>
      <c r="R1683" s="212"/>
      <c r="S1683" s="212"/>
      <c r="T1683" s="213"/>
      <c r="AT1683" s="214" t="s">
        <v>169</v>
      </c>
      <c r="AU1683" s="214" t="s">
        <v>85</v>
      </c>
      <c r="AV1683" s="13" t="s">
        <v>85</v>
      </c>
      <c r="AW1683" s="13" t="s">
        <v>32</v>
      </c>
      <c r="AX1683" s="13" t="s">
        <v>76</v>
      </c>
      <c r="AY1683" s="214" t="s">
        <v>158</v>
      </c>
    </row>
    <row r="1684" spans="1:65" s="13" customFormat="1" ht="11.25">
      <c r="B1684" s="204"/>
      <c r="C1684" s="205"/>
      <c r="D1684" s="199" t="s">
        <v>169</v>
      </c>
      <c r="E1684" s="206" t="s">
        <v>1</v>
      </c>
      <c r="F1684" s="207" t="s">
        <v>7969</v>
      </c>
      <c r="G1684" s="205"/>
      <c r="H1684" s="208">
        <v>14.57</v>
      </c>
      <c r="I1684" s="209"/>
      <c r="J1684" s="205"/>
      <c r="K1684" s="205"/>
      <c r="L1684" s="210"/>
      <c r="M1684" s="211"/>
      <c r="N1684" s="212"/>
      <c r="O1684" s="212"/>
      <c r="P1684" s="212"/>
      <c r="Q1684" s="212"/>
      <c r="R1684" s="212"/>
      <c r="S1684" s="212"/>
      <c r="T1684" s="213"/>
      <c r="AT1684" s="214" t="s">
        <v>169</v>
      </c>
      <c r="AU1684" s="214" t="s">
        <v>85</v>
      </c>
      <c r="AV1684" s="13" t="s">
        <v>85</v>
      </c>
      <c r="AW1684" s="13" t="s">
        <v>32</v>
      </c>
      <c r="AX1684" s="13" t="s">
        <v>76</v>
      </c>
      <c r="AY1684" s="214" t="s">
        <v>158</v>
      </c>
    </row>
    <row r="1685" spans="1:65" s="13" customFormat="1" ht="11.25">
      <c r="B1685" s="204"/>
      <c r="C1685" s="205"/>
      <c r="D1685" s="199" t="s">
        <v>169</v>
      </c>
      <c r="E1685" s="206" t="s">
        <v>1</v>
      </c>
      <c r="F1685" s="207" t="s">
        <v>7970</v>
      </c>
      <c r="G1685" s="205"/>
      <c r="H1685" s="208">
        <v>59.41</v>
      </c>
      <c r="I1685" s="209"/>
      <c r="J1685" s="205"/>
      <c r="K1685" s="205"/>
      <c r="L1685" s="210"/>
      <c r="M1685" s="211"/>
      <c r="N1685" s="212"/>
      <c r="O1685" s="212"/>
      <c r="P1685" s="212"/>
      <c r="Q1685" s="212"/>
      <c r="R1685" s="212"/>
      <c r="S1685" s="212"/>
      <c r="T1685" s="213"/>
      <c r="AT1685" s="214" t="s">
        <v>169</v>
      </c>
      <c r="AU1685" s="214" t="s">
        <v>85</v>
      </c>
      <c r="AV1685" s="13" t="s">
        <v>85</v>
      </c>
      <c r="AW1685" s="13" t="s">
        <v>32</v>
      </c>
      <c r="AX1685" s="13" t="s">
        <v>76</v>
      </c>
      <c r="AY1685" s="214" t="s">
        <v>158</v>
      </c>
    </row>
    <row r="1686" spans="1:65" s="16" customFormat="1" ht="11.25">
      <c r="B1686" s="236"/>
      <c r="C1686" s="237"/>
      <c r="D1686" s="199" t="s">
        <v>169</v>
      </c>
      <c r="E1686" s="238" t="s">
        <v>1</v>
      </c>
      <c r="F1686" s="239" t="s">
        <v>189</v>
      </c>
      <c r="G1686" s="237"/>
      <c r="H1686" s="240">
        <v>361.44</v>
      </c>
      <c r="I1686" s="241"/>
      <c r="J1686" s="237"/>
      <c r="K1686" s="237"/>
      <c r="L1686" s="242"/>
      <c r="M1686" s="243"/>
      <c r="N1686" s="244"/>
      <c r="O1686" s="244"/>
      <c r="P1686" s="244"/>
      <c r="Q1686" s="244"/>
      <c r="R1686" s="244"/>
      <c r="S1686" s="244"/>
      <c r="T1686" s="245"/>
      <c r="AT1686" s="246" t="s">
        <v>169</v>
      </c>
      <c r="AU1686" s="246" t="s">
        <v>85</v>
      </c>
      <c r="AV1686" s="16" t="s">
        <v>165</v>
      </c>
      <c r="AW1686" s="16" t="s">
        <v>32</v>
      </c>
      <c r="AX1686" s="16" t="s">
        <v>8</v>
      </c>
      <c r="AY1686" s="246" t="s">
        <v>158</v>
      </c>
    </row>
    <row r="1687" spans="1:65" s="2" customFormat="1" ht="16.5" customHeight="1">
      <c r="A1687" s="35"/>
      <c r="B1687" s="36"/>
      <c r="C1687" s="247" t="s">
        <v>3158</v>
      </c>
      <c r="D1687" s="247" t="s">
        <v>250</v>
      </c>
      <c r="E1687" s="248" t="s">
        <v>5259</v>
      </c>
      <c r="F1687" s="249" t="s">
        <v>5260</v>
      </c>
      <c r="G1687" s="250" t="s">
        <v>163</v>
      </c>
      <c r="H1687" s="251">
        <v>397.58</v>
      </c>
      <c r="I1687" s="252"/>
      <c r="J1687" s="251">
        <f>ROUND(I1687*H1687,0)</f>
        <v>0</v>
      </c>
      <c r="K1687" s="249" t="s">
        <v>164</v>
      </c>
      <c r="L1687" s="253"/>
      <c r="M1687" s="254" t="s">
        <v>1</v>
      </c>
      <c r="N1687" s="255" t="s">
        <v>41</v>
      </c>
      <c r="O1687" s="72"/>
      <c r="P1687" s="195">
        <f>O1687*H1687</f>
        <v>0</v>
      </c>
      <c r="Q1687" s="195">
        <v>1.18E-2</v>
      </c>
      <c r="R1687" s="195">
        <f>Q1687*H1687</f>
        <v>4.6914439999999997</v>
      </c>
      <c r="S1687" s="195">
        <v>0</v>
      </c>
      <c r="T1687" s="196">
        <f>S1687*H1687</f>
        <v>0</v>
      </c>
      <c r="U1687" s="35"/>
      <c r="V1687" s="35"/>
      <c r="W1687" s="35"/>
      <c r="X1687" s="35"/>
      <c r="Y1687" s="35"/>
      <c r="Z1687" s="35"/>
      <c r="AA1687" s="35"/>
      <c r="AB1687" s="35"/>
      <c r="AC1687" s="35"/>
      <c r="AD1687" s="35"/>
      <c r="AE1687" s="35"/>
      <c r="AR1687" s="197" t="s">
        <v>373</v>
      </c>
      <c r="AT1687" s="197" t="s">
        <v>250</v>
      </c>
      <c r="AU1687" s="197" t="s">
        <v>85</v>
      </c>
      <c r="AY1687" s="18" t="s">
        <v>158</v>
      </c>
      <c r="BE1687" s="198">
        <f>IF(N1687="základní",J1687,0)</f>
        <v>0</v>
      </c>
      <c r="BF1687" s="198">
        <f>IF(N1687="snížená",J1687,0)</f>
        <v>0</v>
      </c>
      <c r="BG1687" s="198">
        <f>IF(N1687="zákl. přenesená",J1687,0)</f>
        <v>0</v>
      </c>
      <c r="BH1687" s="198">
        <f>IF(N1687="sníž. přenesená",J1687,0)</f>
        <v>0</v>
      </c>
      <c r="BI1687" s="198">
        <f>IF(N1687="nulová",J1687,0)</f>
        <v>0</v>
      </c>
      <c r="BJ1687" s="18" t="s">
        <v>8</v>
      </c>
      <c r="BK1687" s="198">
        <f>ROUND(I1687*H1687,0)</f>
        <v>0</v>
      </c>
      <c r="BL1687" s="18" t="s">
        <v>283</v>
      </c>
      <c r="BM1687" s="197" t="s">
        <v>7971</v>
      </c>
    </row>
    <row r="1688" spans="1:65" s="13" customFormat="1" ht="11.25">
      <c r="B1688" s="204"/>
      <c r="C1688" s="205"/>
      <c r="D1688" s="199" t="s">
        <v>169</v>
      </c>
      <c r="E1688" s="205"/>
      <c r="F1688" s="207" t="s">
        <v>7972</v>
      </c>
      <c r="G1688" s="205"/>
      <c r="H1688" s="208">
        <v>397.58</v>
      </c>
      <c r="I1688" s="209"/>
      <c r="J1688" s="205"/>
      <c r="K1688" s="205"/>
      <c r="L1688" s="210"/>
      <c r="M1688" s="211"/>
      <c r="N1688" s="212"/>
      <c r="O1688" s="212"/>
      <c r="P1688" s="212"/>
      <c r="Q1688" s="212"/>
      <c r="R1688" s="212"/>
      <c r="S1688" s="212"/>
      <c r="T1688" s="213"/>
      <c r="AT1688" s="214" t="s">
        <v>169</v>
      </c>
      <c r="AU1688" s="214" t="s">
        <v>85</v>
      </c>
      <c r="AV1688" s="13" t="s">
        <v>85</v>
      </c>
      <c r="AW1688" s="13" t="s">
        <v>4</v>
      </c>
      <c r="AX1688" s="13" t="s">
        <v>8</v>
      </c>
      <c r="AY1688" s="214" t="s">
        <v>158</v>
      </c>
    </row>
    <row r="1689" spans="1:65" s="2" customFormat="1" ht="24">
      <c r="A1689" s="35"/>
      <c r="B1689" s="36"/>
      <c r="C1689" s="187" t="s">
        <v>3161</v>
      </c>
      <c r="D1689" s="187" t="s">
        <v>160</v>
      </c>
      <c r="E1689" s="188" t="s">
        <v>5264</v>
      </c>
      <c r="F1689" s="189" t="s">
        <v>5265</v>
      </c>
      <c r="G1689" s="190" t="s">
        <v>309</v>
      </c>
      <c r="H1689" s="191">
        <v>106.2</v>
      </c>
      <c r="I1689" s="192"/>
      <c r="J1689" s="191">
        <f>ROUND(I1689*H1689,0)</f>
        <v>0</v>
      </c>
      <c r="K1689" s="189" t="s">
        <v>164</v>
      </c>
      <c r="L1689" s="40"/>
      <c r="M1689" s="193" t="s">
        <v>1</v>
      </c>
      <c r="N1689" s="194" t="s">
        <v>41</v>
      </c>
      <c r="O1689" s="72"/>
      <c r="P1689" s="195">
        <f>O1689*H1689</f>
        <v>0</v>
      </c>
      <c r="Q1689" s="195">
        <v>5.5000000000000003E-4</v>
      </c>
      <c r="R1689" s="195">
        <f>Q1689*H1689</f>
        <v>5.8410000000000004E-2</v>
      </c>
      <c r="S1689" s="195">
        <v>0</v>
      </c>
      <c r="T1689" s="196">
        <f>S1689*H1689</f>
        <v>0</v>
      </c>
      <c r="U1689" s="35"/>
      <c r="V1689" s="35"/>
      <c r="W1689" s="35"/>
      <c r="X1689" s="35"/>
      <c r="Y1689" s="35"/>
      <c r="Z1689" s="35"/>
      <c r="AA1689" s="35"/>
      <c r="AB1689" s="35"/>
      <c r="AC1689" s="35"/>
      <c r="AD1689" s="35"/>
      <c r="AE1689" s="35"/>
      <c r="AR1689" s="197" t="s">
        <v>283</v>
      </c>
      <c r="AT1689" s="197" t="s">
        <v>160</v>
      </c>
      <c r="AU1689" s="197" t="s">
        <v>85</v>
      </c>
      <c r="AY1689" s="18" t="s">
        <v>158</v>
      </c>
      <c r="BE1689" s="198">
        <f>IF(N1689="základní",J1689,0)</f>
        <v>0</v>
      </c>
      <c r="BF1689" s="198">
        <f>IF(N1689="snížená",J1689,0)</f>
        <v>0</v>
      </c>
      <c r="BG1689" s="198">
        <f>IF(N1689="zákl. přenesená",J1689,0)</f>
        <v>0</v>
      </c>
      <c r="BH1689" s="198">
        <f>IF(N1689="sníž. přenesená",J1689,0)</f>
        <v>0</v>
      </c>
      <c r="BI1689" s="198">
        <f>IF(N1689="nulová",J1689,0)</f>
        <v>0</v>
      </c>
      <c r="BJ1689" s="18" t="s">
        <v>8</v>
      </c>
      <c r="BK1689" s="198">
        <f>ROUND(I1689*H1689,0)</f>
        <v>0</v>
      </c>
      <c r="BL1689" s="18" t="s">
        <v>283</v>
      </c>
      <c r="BM1689" s="197" t="s">
        <v>7973</v>
      </c>
    </row>
    <row r="1690" spans="1:65" s="2" customFormat="1" ht="36">
      <c r="A1690" s="35"/>
      <c r="B1690" s="36"/>
      <c r="C1690" s="37"/>
      <c r="D1690" s="199" t="s">
        <v>167</v>
      </c>
      <c r="E1690" s="37"/>
      <c r="F1690" s="200" t="s">
        <v>5267</v>
      </c>
      <c r="G1690" s="37"/>
      <c r="H1690" s="37"/>
      <c r="I1690" s="201"/>
      <c r="J1690" s="37"/>
      <c r="K1690" s="37"/>
      <c r="L1690" s="40"/>
      <c r="M1690" s="202"/>
      <c r="N1690" s="203"/>
      <c r="O1690" s="72"/>
      <c r="P1690" s="72"/>
      <c r="Q1690" s="72"/>
      <c r="R1690" s="72"/>
      <c r="S1690" s="72"/>
      <c r="T1690" s="73"/>
      <c r="U1690" s="35"/>
      <c r="V1690" s="35"/>
      <c r="W1690" s="35"/>
      <c r="X1690" s="35"/>
      <c r="Y1690" s="35"/>
      <c r="Z1690" s="35"/>
      <c r="AA1690" s="35"/>
      <c r="AB1690" s="35"/>
      <c r="AC1690" s="35"/>
      <c r="AD1690" s="35"/>
      <c r="AE1690" s="35"/>
      <c r="AT1690" s="18" t="s">
        <v>167</v>
      </c>
      <c r="AU1690" s="18" t="s">
        <v>85</v>
      </c>
    </row>
    <row r="1691" spans="1:65" s="14" customFormat="1" ht="11.25">
      <c r="B1691" s="215"/>
      <c r="C1691" s="216"/>
      <c r="D1691" s="199" t="s">
        <v>169</v>
      </c>
      <c r="E1691" s="217" t="s">
        <v>1</v>
      </c>
      <c r="F1691" s="218" t="s">
        <v>406</v>
      </c>
      <c r="G1691" s="216"/>
      <c r="H1691" s="217" t="s">
        <v>1</v>
      </c>
      <c r="I1691" s="219"/>
      <c r="J1691" s="216"/>
      <c r="K1691" s="216"/>
      <c r="L1691" s="220"/>
      <c r="M1691" s="221"/>
      <c r="N1691" s="222"/>
      <c r="O1691" s="222"/>
      <c r="P1691" s="222"/>
      <c r="Q1691" s="222"/>
      <c r="R1691" s="222"/>
      <c r="S1691" s="222"/>
      <c r="T1691" s="223"/>
      <c r="AT1691" s="224" t="s">
        <v>169</v>
      </c>
      <c r="AU1691" s="224" t="s">
        <v>85</v>
      </c>
      <c r="AV1691" s="14" t="s">
        <v>8</v>
      </c>
      <c r="AW1691" s="14" t="s">
        <v>32</v>
      </c>
      <c r="AX1691" s="14" t="s">
        <v>76</v>
      </c>
      <c r="AY1691" s="224" t="s">
        <v>158</v>
      </c>
    </row>
    <row r="1692" spans="1:65" s="13" customFormat="1" ht="11.25">
      <c r="B1692" s="204"/>
      <c r="C1692" s="205"/>
      <c r="D1692" s="199" t="s">
        <v>169</v>
      </c>
      <c r="E1692" s="206" t="s">
        <v>1</v>
      </c>
      <c r="F1692" s="207" t="s">
        <v>7974</v>
      </c>
      <c r="G1692" s="205"/>
      <c r="H1692" s="208">
        <v>106.2</v>
      </c>
      <c r="I1692" s="209"/>
      <c r="J1692" s="205"/>
      <c r="K1692" s="205"/>
      <c r="L1692" s="210"/>
      <c r="M1692" s="211"/>
      <c r="N1692" s="212"/>
      <c r="O1692" s="212"/>
      <c r="P1692" s="212"/>
      <c r="Q1692" s="212"/>
      <c r="R1692" s="212"/>
      <c r="S1692" s="212"/>
      <c r="T1692" s="213"/>
      <c r="AT1692" s="214" t="s">
        <v>169</v>
      </c>
      <c r="AU1692" s="214" t="s">
        <v>85</v>
      </c>
      <c r="AV1692" s="13" t="s">
        <v>85</v>
      </c>
      <c r="AW1692" s="13" t="s">
        <v>32</v>
      </c>
      <c r="AX1692" s="13" t="s">
        <v>8</v>
      </c>
      <c r="AY1692" s="214" t="s">
        <v>158</v>
      </c>
    </row>
    <row r="1693" spans="1:65" s="2" customFormat="1" ht="24">
      <c r="A1693" s="35"/>
      <c r="B1693" s="36"/>
      <c r="C1693" s="187" t="s">
        <v>3164</v>
      </c>
      <c r="D1693" s="187" t="s">
        <v>160</v>
      </c>
      <c r="E1693" s="188" t="s">
        <v>5270</v>
      </c>
      <c r="F1693" s="189" t="s">
        <v>5271</v>
      </c>
      <c r="G1693" s="190" t="s">
        <v>309</v>
      </c>
      <c r="H1693" s="191">
        <v>170</v>
      </c>
      <c r="I1693" s="192"/>
      <c r="J1693" s="191">
        <f>ROUND(I1693*H1693,0)</f>
        <v>0</v>
      </c>
      <c r="K1693" s="189" t="s">
        <v>164</v>
      </c>
      <c r="L1693" s="40"/>
      <c r="M1693" s="193" t="s">
        <v>1</v>
      </c>
      <c r="N1693" s="194" t="s">
        <v>41</v>
      </c>
      <c r="O1693" s="72"/>
      <c r="P1693" s="195">
        <f>O1693*H1693</f>
        <v>0</v>
      </c>
      <c r="Q1693" s="195">
        <v>3.0000000000000001E-5</v>
      </c>
      <c r="R1693" s="195">
        <f>Q1693*H1693</f>
        <v>5.1000000000000004E-3</v>
      </c>
      <c r="S1693" s="195">
        <v>0</v>
      </c>
      <c r="T1693" s="196">
        <f>S1693*H1693</f>
        <v>0</v>
      </c>
      <c r="U1693" s="35"/>
      <c r="V1693" s="35"/>
      <c r="W1693" s="35"/>
      <c r="X1693" s="35"/>
      <c r="Y1693" s="35"/>
      <c r="Z1693" s="35"/>
      <c r="AA1693" s="35"/>
      <c r="AB1693" s="35"/>
      <c r="AC1693" s="35"/>
      <c r="AD1693" s="35"/>
      <c r="AE1693" s="35"/>
      <c r="AR1693" s="197" t="s">
        <v>283</v>
      </c>
      <c r="AT1693" s="197" t="s">
        <v>160</v>
      </c>
      <c r="AU1693" s="197" t="s">
        <v>85</v>
      </c>
      <c r="AY1693" s="18" t="s">
        <v>158</v>
      </c>
      <c r="BE1693" s="198">
        <f>IF(N1693="základní",J1693,0)</f>
        <v>0</v>
      </c>
      <c r="BF1693" s="198">
        <f>IF(N1693="snížená",J1693,0)</f>
        <v>0</v>
      </c>
      <c r="BG1693" s="198">
        <f>IF(N1693="zákl. přenesená",J1693,0)</f>
        <v>0</v>
      </c>
      <c r="BH1693" s="198">
        <f>IF(N1693="sníž. přenesená",J1693,0)</f>
        <v>0</v>
      </c>
      <c r="BI1693" s="198">
        <f>IF(N1693="nulová",J1693,0)</f>
        <v>0</v>
      </c>
      <c r="BJ1693" s="18" t="s">
        <v>8</v>
      </c>
      <c r="BK1693" s="198">
        <f>ROUND(I1693*H1693,0)</f>
        <v>0</v>
      </c>
      <c r="BL1693" s="18" t="s">
        <v>283</v>
      </c>
      <c r="BM1693" s="197" t="s">
        <v>7975</v>
      </c>
    </row>
    <row r="1694" spans="1:65" s="2" customFormat="1" ht="36">
      <c r="A1694" s="35"/>
      <c r="B1694" s="36"/>
      <c r="C1694" s="37"/>
      <c r="D1694" s="199" t="s">
        <v>167</v>
      </c>
      <c r="E1694" s="37"/>
      <c r="F1694" s="200" t="s">
        <v>5267</v>
      </c>
      <c r="G1694" s="37"/>
      <c r="H1694" s="37"/>
      <c r="I1694" s="201"/>
      <c r="J1694" s="37"/>
      <c r="K1694" s="37"/>
      <c r="L1694" s="40"/>
      <c r="M1694" s="202"/>
      <c r="N1694" s="203"/>
      <c r="O1694" s="72"/>
      <c r="P1694" s="72"/>
      <c r="Q1694" s="72"/>
      <c r="R1694" s="72"/>
      <c r="S1694" s="72"/>
      <c r="T1694" s="73"/>
      <c r="U1694" s="35"/>
      <c r="V1694" s="35"/>
      <c r="W1694" s="35"/>
      <c r="X1694" s="35"/>
      <c r="Y1694" s="35"/>
      <c r="Z1694" s="35"/>
      <c r="AA1694" s="35"/>
      <c r="AB1694" s="35"/>
      <c r="AC1694" s="35"/>
      <c r="AD1694" s="35"/>
      <c r="AE1694" s="35"/>
      <c r="AT1694" s="18" t="s">
        <v>167</v>
      </c>
      <c r="AU1694" s="18" t="s">
        <v>85</v>
      </c>
    </row>
    <row r="1695" spans="1:65" s="2" customFormat="1" ht="24">
      <c r="A1695" s="35"/>
      <c r="B1695" s="36"/>
      <c r="C1695" s="187" t="s">
        <v>1361</v>
      </c>
      <c r="D1695" s="187" t="s">
        <v>160</v>
      </c>
      <c r="E1695" s="188" t="s">
        <v>5274</v>
      </c>
      <c r="F1695" s="189" t="s">
        <v>5275</v>
      </c>
      <c r="G1695" s="190" t="s">
        <v>163</v>
      </c>
      <c r="H1695" s="191">
        <v>361.44</v>
      </c>
      <c r="I1695" s="192"/>
      <c r="J1695" s="191">
        <f>ROUND(I1695*H1695,0)</f>
        <v>0</v>
      </c>
      <c r="K1695" s="189" t="s">
        <v>164</v>
      </c>
      <c r="L1695" s="40"/>
      <c r="M1695" s="193" t="s">
        <v>1</v>
      </c>
      <c r="N1695" s="194" t="s">
        <v>41</v>
      </c>
      <c r="O1695" s="72"/>
      <c r="P1695" s="195">
        <f>O1695*H1695</f>
        <v>0</v>
      </c>
      <c r="Q1695" s="195">
        <v>5.0000000000000002E-5</v>
      </c>
      <c r="R1695" s="195">
        <f>Q1695*H1695</f>
        <v>1.8072000000000001E-2</v>
      </c>
      <c r="S1695" s="195">
        <v>0</v>
      </c>
      <c r="T1695" s="196">
        <f>S1695*H1695</f>
        <v>0</v>
      </c>
      <c r="U1695" s="35"/>
      <c r="V1695" s="35"/>
      <c r="W1695" s="35"/>
      <c r="X1695" s="35"/>
      <c r="Y1695" s="35"/>
      <c r="Z1695" s="35"/>
      <c r="AA1695" s="35"/>
      <c r="AB1695" s="35"/>
      <c r="AC1695" s="35"/>
      <c r="AD1695" s="35"/>
      <c r="AE1695" s="35"/>
      <c r="AR1695" s="197" t="s">
        <v>283</v>
      </c>
      <c r="AT1695" s="197" t="s">
        <v>160</v>
      </c>
      <c r="AU1695" s="197" t="s">
        <v>85</v>
      </c>
      <c r="AY1695" s="18" t="s">
        <v>158</v>
      </c>
      <c r="BE1695" s="198">
        <f>IF(N1695="základní",J1695,0)</f>
        <v>0</v>
      </c>
      <c r="BF1695" s="198">
        <f>IF(N1695="snížená",J1695,0)</f>
        <v>0</v>
      </c>
      <c r="BG1695" s="198">
        <f>IF(N1695="zákl. přenesená",J1695,0)</f>
        <v>0</v>
      </c>
      <c r="BH1695" s="198">
        <f>IF(N1695="sníž. přenesená",J1695,0)</f>
        <v>0</v>
      </c>
      <c r="BI1695" s="198">
        <f>IF(N1695="nulová",J1695,0)</f>
        <v>0</v>
      </c>
      <c r="BJ1695" s="18" t="s">
        <v>8</v>
      </c>
      <c r="BK1695" s="198">
        <f>ROUND(I1695*H1695,0)</f>
        <v>0</v>
      </c>
      <c r="BL1695" s="18" t="s">
        <v>283</v>
      </c>
      <c r="BM1695" s="197" t="s">
        <v>7976</v>
      </c>
    </row>
    <row r="1696" spans="1:65" s="13" customFormat="1" ht="11.25">
      <c r="B1696" s="204"/>
      <c r="C1696" s="205"/>
      <c r="D1696" s="199" t="s">
        <v>169</v>
      </c>
      <c r="E1696" s="206" t="s">
        <v>1</v>
      </c>
      <c r="F1696" s="207" t="s">
        <v>7960</v>
      </c>
      <c r="G1696" s="205"/>
      <c r="H1696" s="208">
        <v>361.44</v>
      </c>
      <c r="I1696" s="209"/>
      <c r="J1696" s="205"/>
      <c r="K1696" s="205"/>
      <c r="L1696" s="210"/>
      <c r="M1696" s="211"/>
      <c r="N1696" s="212"/>
      <c r="O1696" s="212"/>
      <c r="P1696" s="212"/>
      <c r="Q1696" s="212"/>
      <c r="R1696" s="212"/>
      <c r="S1696" s="212"/>
      <c r="T1696" s="213"/>
      <c r="AT1696" s="214" t="s">
        <v>169</v>
      </c>
      <c r="AU1696" s="214" t="s">
        <v>85</v>
      </c>
      <c r="AV1696" s="13" t="s">
        <v>85</v>
      </c>
      <c r="AW1696" s="13" t="s">
        <v>32</v>
      </c>
      <c r="AX1696" s="13" t="s">
        <v>8</v>
      </c>
      <c r="AY1696" s="214" t="s">
        <v>158</v>
      </c>
    </row>
    <row r="1697" spans="1:65" s="2" customFormat="1" ht="44.25" customHeight="1">
      <c r="A1697" s="35"/>
      <c r="B1697" s="36"/>
      <c r="C1697" s="187" t="s">
        <v>3171</v>
      </c>
      <c r="D1697" s="187" t="s">
        <v>160</v>
      </c>
      <c r="E1697" s="188" t="s">
        <v>5278</v>
      </c>
      <c r="F1697" s="189" t="s">
        <v>5279</v>
      </c>
      <c r="G1697" s="190" t="s">
        <v>1011</v>
      </c>
      <c r="H1697" s="192"/>
      <c r="I1697" s="192"/>
      <c r="J1697" s="191">
        <f>ROUND(I1697*H1697,0)</f>
        <v>0</v>
      </c>
      <c r="K1697" s="189" t="s">
        <v>164</v>
      </c>
      <c r="L1697" s="40"/>
      <c r="M1697" s="193" t="s">
        <v>1</v>
      </c>
      <c r="N1697" s="194" t="s">
        <v>41</v>
      </c>
      <c r="O1697" s="72"/>
      <c r="P1697" s="195">
        <f>O1697*H1697</f>
        <v>0</v>
      </c>
      <c r="Q1697" s="195">
        <v>0</v>
      </c>
      <c r="R1697" s="195">
        <f>Q1697*H1697</f>
        <v>0</v>
      </c>
      <c r="S1697" s="195">
        <v>0</v>
      </c>
      <c r="T1697" s="196">
        <f>S1697*H1697</f>
        <v>0</v>
      </c>
      <c r="U1697" s="35"/>
      <c r="V1697" s="35"/>
      <c r="W1697" s="35"/>
      <c r="X1697" s="35"/>
      <c r="Y1697" s="35"/>
      <c r="Z1697" s="35"/>
      <c r="AA1697" s="35"/>
      <c r="AB1697" s="35"/>
      <c r="AC1697" s="35"/>
      <c r="AD1697" s="35"/>
      <c r="AE1697" s="35"/>
      <c r="AR1697" s="197" t="s">
        <v>283</v>
      </c>
      <c r="AT1697" s="197" t="s">
        <v>160</v>
      </c>
      <c r="AU1697" s="197" t="s">
        <v>85</v>
      </c>
      <c r="AY1697" s="18" t="s">
        <v>158</v>
      </c>
      <c r="BE1697" s="198">
        <f>IF(N1697="základní",J1697,0)</f>
        <v>0</v>
      </c>
      <c r="BF1697" s="198">
        <f>IF(N1697="snížená",J1697,0)</f>
        <v>0</v>
      </c>
      <c r="BG1697" s="198">
        <f>IF(N1697="zákl. přenesená",J1697,0)</f>
        <v>0</v>
      </c>
      <c r="BH1697" s="198">
        <f>IF(N1697="sníž. přenesená",J1697,0)</f>
        <v>0</v>
      </c>
      <c r="BI1697" s="198">
        <f>IF(N1697="nulová",J1697,0)</f>
        <v>0</v>
      </c>
      <c r="BJ1697" s="18" t="s">
        <v>8</v>
      </c>
      <c r="BK1697" s="198">
        <f>ROUND(I1697*H1697,0)</f>
        <v>0</v>
      </c>
      <c r="BL1697" s="18" t="s">
        <v>283</v>
      </c>
      <c r="BM1697" s="197" t="s">
        <v>7977</v>
      </c>
    </row>
    <row r="1698" spans="1:65" s="2" customFormat="1" ht="99">
      <c r="A1698" s="35"/>
      <c r="B1698" s="36"/>
      <c r="C1698" s="37"/>
      <c r="D1698" s="199" t="s">
        <v>167</v>
      </c>
      <c r="E1698" s="37"/>
      <c r="F1698" s="200" t="s">
        <v>1013</v>
      </c>
      <c r="G1698" s="37"/>
      <c r="H1698" s="37"/>
      <c r="I1698" s="201"/>
      <c r="J1698" s="37"/>
      <c r="K1698" s="37"/>
      <c r="L1698" s="40"/>
      <c r="M1698" s="202"/>
      <c r="N1698" s="203"/>
      <c r="O1698" s="72"/>
      <c r="P1698" s="72"/>
      <c r="Q1698" s="72"/>
      <c r="R1698" s="72"/>
      <c r="S1698" s="72"/>
      <c r="T1698" s="73"/>
      <c r="U1698" s="35"/>
      <c r="V1698" s="35"/>
      <c r="W1698" s="35"/>
      <c r="X1698" s="35"/>
      <c r="Y1698" s="35"/>
      <c r="Z1698" s="35"/>
      <c r="AA1698" s="35"/>
      <c r="AB1698" s="35"/>
      <c r="AC1698" s="35"/>
      <c r="AD1698" s="35"/>
      <c r="AE1698" s="35"/>
      <c r="AT1698" s="18" t="s">
        <v>167</v>
      </c>
      <c r="AU1698" s="18" t="s">
        <v>85</v>
      </c>
    </row>
    <row r="1699" spans="1:65" s="12" customFormat="1" ht="22.9" customHeight="1">
      <c r="B1699" s="171"/>
      <c r="C1699" s="172"/>
      <c r="D1699" s="173" t="s">
        <v>75</v>
      </c>
      <c r="E1699" s="185" t="s">
        <v>3365</v>
      </c>
      <c r="F1699" s="185" t="s">
        <v>5281</v>
      </c>
      <c r="G1699" s="172"/>
      <c r="H1699" s="172"/>
      <c r="I1699" s="175"/>
      <c r="J1699" s="186">
        <f>BK1699</f>
        <v>0</v>
      </c>
      <c r="K1699" s="172"/>
      <c r="L1699" s="177"/>
      <c r="M1699" s="178"/>
      <c r="N1699" s="179"/>
      <c r="O1699" s="179"/>
      <c r="P1699" s="180">
        <f>SUM(P1700:P1708)</f>
        <v>0</v>
      </c>
      <c r="Q1699" s="179"/>
      <c r="R1699" s="180">
        <f>SUM(R1700:R1708)</f>
        <v>0.61052759999999995</v>
      </c>
      <c r="S1699" s="179"/>
      <c r="T1699" s="181">
        <f>SUM(T1700:T1708)</f>
        <v>0</v>
      </c>
      <c r="AR1699" s="182" t="s">
        <v>85</v>
      </c>
      <c r="AT1699" s="183" t="s">
        <v>75</v>
      </c>
      <c r="AU1699" s="183" t="s">
        <v>8</v>
      </c>
      <c r="AY1699" s="182" t="s">
        <v>158</v>
      </c>
      <c r="BK1699" s="184">
        <f>SUM(BK1700:BK1708)</f>
        <v>0</v>
      </c>
    </row>
    <row r="1700" spans="1:65" s="2" customFormat="1" ht="24">
      <c r="A1700" s="35"/>
      <c r="B1700" s="36"/>
      <c r="C1700" s="187" t="s">
        <v>3175</v>
      </c>
      <c r="D1700" s="187" t="s">
        <v>160</v>
      </c>
      <c r="E1700" s="188" t="s">
        <v>5283</v>
      </c>
      <c r="F1700" s="189" t="s">
        <v>5284</v>
      </c>
      <c r="G1700" s="190" t="s">
        <v>163</v>
      </c>
      <c r="H1700" s="191">
        <v>917.28</v>
      </c>
      <c r="I1700" s="192"/>
      <c r="J1700" s="191">
        <f>ROUND(I1700*H1700,0)</f>
        <v>0</v>
      </c>
      <c r="K1700" s="189" t="s">
        <v>164</v>
      </c>
      <c r="L1700" s="40"/>
      <c r="M1700" s="193" t="s">
        <v>1</v>
      </c>
      <c r="N1700" s="194" t="s">
        <v>41</v>
      </c>
      <c r="O1700" s="72"/>
      <c r="P1700" s="195">
        <f>O1700*H1700</f>
        <v>0</v>
      </c>
      <c r="Q1700" s="195">
        <v>2.0000000000000001E-4</v>
      </c>
      <c r="R1700" s="195">
        <f>Q1700*H1700</f>
        <v>0.18345600000000001</v>
      </c>
      <c r="S1700" s="195">
        <v>0</v>
      </c>
      <c r="T1700" s="196">
        <f>S1700*H1700</f>
        <v>0</v>
      </c>
      <c r="U1700" s="35"/>
      <c r="V1700" s="35"/>
      <c r="W1700" s="35"/>
      <c r="X1700" s="35"/>
      <c r="Y1700" s="35"/>
      <c r="Z1700" s="35"/>
      <c r="AA1700" s="35"/>
      <c r="AB1700" s="35"/>
      <c r="AC1700" s="35"/>
      <c r="AD1700" s="35"/>
      <c r="AE1700" s="35"/>
      <c r="AR1700" s="197" t="s">
        <v>283</v>
      </c>
      <c r="AT1700" s="197" t="s">
        <v>160</v>
      </c>
      <c r="AU1700" s="197" t="s">
        <v>85</v>
      </c>
      <c r="AY1700" s="18" t="s">
        <v>158</v>
      </c>
      <c r="BE1700" s="198">
        <f>IF(N1700="základní",J1700,0)</f>
        <v>0</v>
      </c>
      <c r="BF1700" s="198">
        <f>IF(N1700="snížená",J1700,0)</f>
        <v>0</v>
      </c>
      <c r="BG1700" s="198">
        <f>IF(N1700="zákl. přenesená",J1700,0)</f>
        <v>0</v>
      </c>
      <c r="BH1700" s="198">
        <f>IF(N1700="sníž. přenesená",J1700,0)</f>
        <v>0</v>
      </c>
      <c r="BI1700" s="198">
        <f>IF(N1700="nulová",J1700,0)</f>
        <v>0</v>
      </c>
      <c r="BJ1700" s="18" t="s">
        <v>8</v>
      </c>
      <c r="BK1700" s="198">
        <f>ROUND(I1700*H1700,0)</f>
        <v>0</v>
      </c>
      <c r="BL1700" s="18" t="s">
        <v>283</v>
      </c>
      <c r="BM1700" s="197" t="s">
        <v>7978</v>
      </c>
    </row>
    <row r="1701" spans="1:65" s="13" customFormat="1" ht="11.25">
      <c r="B1701" s="204"/>
      <c r="C1701" s="205"/>
      <c r="D1701" s="199" t="s">
        <v>169</v>
      </c>
      <c r="E1701" s="206" t="s">
        <v>1</v>
      </c>
      <c r="F1701" s="207" t="s">
        <v>7979</v>
      </c>
      <c r="G1701" s="205"/>
      <c r="H1701" s="208">
        <v>917.28</v>
      </c>
      <c r="I1701" s="209"/>
      <c r="J1701" s="205"/>
      <c r="K1701" s="205"/>
      <c r="L1701" s="210"/>
      <c r="M1701" s="211"/>
      <c r="N1701" s="212"/>
      <c r="O1701" s="212"/>
      <c r="P1701" s="212"/>
      <c r="Q1701" s="212"/>
      <c r="R1701" s="212"/>
      <c r="S1701" s="212"/>
      <c r="T1701" s="213"/>
      <c r="AT1701" s="214" t="s">
        <v>169</v>
      </c>
      <c r="AU1701" s="214" t="s">
        <v>85</v>
      </c>
      <c r="AV1701" s="13" t="s">
        <v>85</v>
      </c>
      <c r="AW1701" s="13" t="s">
        <v>32</v>
      </c>
      <c r="AX1701" s="13" t="s">
        <v>8</v>
      </c>
      <c r="AY1701" s="214" t="s">
        <v>158</v>
      </c>
    </row>
    <row r="1702" spans="1:65" s="2" customFormat="1" ht="24">
      <c r="A1702" s="35"/>
      <c r="B1702" s="36"/>
      <c r="C1702" s="187" t="s">
        <v>3179</v>
      </c>
      <c r="D1702" s="187" t="s">
        <v>160</v>
      </c>
      <c r="E1702" s="188" t="s">
        <v>5288</v>
      </c>
      <c r="F1702" s="189" t="s">
        <v>5289</v>
      </c>
      <c r="G1702" s="190" t="s">
        <v>163</v>
      </c>
      <c r="H1702" s="191">
        <v>298.26</v>
      </c>
      <c r="I1702" s="192"/>
      <c r="J1702" s="191">
        <f>ROUND(I1702*H1702,0)</f>
        <v>0</v>
      </c>
      <c r="K1702" s="189" t="s">
        <v>164</v>
      </c>
      <c r="L1702" s="40"/>
      <c r="M1702" s="193" t="s">
        <v>1</v>
      </c>
      <c r="N1702" s="194" t="s">
        <v>41</v>
      </c>
      <c r="O1702" s="72"/>
      <c r="P1702" s="195">
        <f>O1702*H1702</f>
        <v>0</v>
      </c>
      <c r="Q1702" s="195">
        <v>2.1000000000000001E-4</v>
      </c>
      <c r="R1702" s="195">
        <f>Q1702*H1702</f>
        <v>6.2634599999999999E-2</v>
      </c>
      <c r="S1702" s="195">
        <v>0</v>
      </c>
      <c r="T1702" s="196">
        <f>S1702*H1702</f>
        <v>0</v>
      </c>
      <c r="U1702" s="35"/>
      <c r="V1702" s="35"/>
      <c r="W1702" s="35"/>
      <c r="X1702" s="35"/>
      <c r="Y1702" s="35"/>
      <c r="Z1702" s="35"/>
      <c r="AA1702" s="35"/>
      <c r="AB1702" s="35"/>
      <c r="AC1702" s="35"/>
      <c r="AD1702" s="35"/>
      <c r="AE1702" s="35"/>
      <c r="AR1702" s="197" t="s">
        <v>283</v>
      </c>
      <c r="AT1702" s="197" t="s">
        <v>160</v>
      </c>
      <c r="AU1702" s="197" t="s">
        <v>85</v>
      </c>
      <c r="AY1702" s="18" t="s">
        <v>158</v>
      </c>
      <c r="BE1702" s="198">
        <f>IF(N1702="základní",J1702,0)</f>
        <v>0</v>
      </c>
      <c r="BF1702" s="198">
        <f>IF(N1702="snížená",J1702,0)</f>
        <v>0</v>
      </c>
      <c r="BG1702" s="198">
        <f>IF(N1702="zákl. přenesená",J1702,0)</f>
        <v>0</v>
      </c>
      <c r="BH1702" s="198">
        <f>IF(N1702="sníž. přenesená",J1702,0)</f>
        <v>0</v>
      </c>
      <c r="BI1702" s="198">
        <f>IF(N1702="nulová",J1702,0)</f>
        <v>0</v>
      </c>
      <c r="BJ1702" s="18" t="s">
        <v>8</v>
      </c>
      <c r="BK1702" s="198">
        <f>ROUND(I1702*H1702,0)</f>
        <v>0</v>
      </c>
      <c r="BL1702" s="18" t="s">
        <v>283</v>
      </c>
      <c r="BM1702" s="197" t="s">
        <v>7980</v>
      </c>
    </row>
    <row r="1703" spans="1:65" s="14" customFormat="1" ht="11.25">
      <c r="B1703" s="215"/>
      <c r="C1703" s="216"/>
      <c r="D1703" s="199" t="s">
        <v>169</v>
      </c>
      <c r="E1703" s="217" t="s">
        <v>1</v>
      </c>
      <c r="F1703" s="218" t="s">
        <v>5291</v>
      </c>
      <c r="G1703" s="216"/>
      <c r="H1703" s="217" t="s">
        <v>1</v>
      </c>
      <c r="I1703" s="219"/>
      <c r="J1703" s="216"/>
      <c r="K1703" s="216"/>
      <c r="L1703" s="220"/>
      <c r="M1703" s="221"/>
      <c r="N1703" s="222"/>
      <c r="O1703" s="222"/>
      <c r="P1703" s="222"/>
      <c r="Q1703" s="222"/>
      <c r="R1703" s="222"/>
      <c r="S1703" s="222"/>
      <c r="T1703" s="223"/>
      <c r="AT1703" s="224" t="s">
        <v>169</v>
      </c>
      <c r="AU1703" s="224" t="s">
        <v>85</v>
      </c>
      <c r="AV1703" s="14" t="s">
        <v>8</v>
      </c>
      <c r="AW1703" s="14" t="s">
        <v>32</v>
      </c>
      <c r="AX1703" s="14" t="s">
        <v>76</v>
      </c>
      <c r="AY1703" s="224" t="s">
        <v>158</v>
      </c>
    </row>
    <row r="1704" spans="1:65" s="13" customFormat="1" ht="11.25">
      <c r="B1704" s="204"/>
      <c r="C1704" s="205"/>
      <c r="D1704" s="199" t="s">
        <v>169</v>
      </c>
      <c r="E1704" s="206" t="s">
        <v>1</v>
      </c>
      <c r="F1704" s="207" t="s">
        <v>7981</v>
      </c>
      <c r="G1704" s="205"/>
      <c r="H1704" s="208">
        <v>298.26</v>
      </c>
      <c r="I1704" s="209"/>
      <c r="J1704" s="205"/>
      <c r="K1704" s="205"/>
      <c r="L1704" s="210"/>
      <c r="M1704" s="211"/>
      <c r="N1704" s="212"/>
      <c r="O1704" s="212"/>
      <c r="P1704" s="212"/>
      <c r="Q1704" s="212"/>
      <c r="R1704" s="212"/>
      <c r="S1704" s="212"/>
      <c r="T1704" s="213"/>
      <c r="AT1704" s="214" t="s">
        <v>169</v>
      </c>
      <c r="AU1704" s="214" t="s">
        <v>85</v>
      </c>
      <c r="AV1704" s="13" t="s">
        <v>85</v>
      </c>
      <c r="AW1704" s="13" t="s">
        <v>32</v>
      </c>
      <c r="AX1704" s="13" t="s">
        <v>8</v>
      </c>
      <c r="AY1704" s="214" t="s">
        <v>158</v>
      </c>
    </row>
    <row r="1705" spans="1:65" s="2" customFormat="1" ht="36">
      <c r="A1705" s="35"/>
      <c r="B1705" s="36"/>
      <c r="C1705" s="187" t="s">
        <v>3183</v>
      </c>
      <c r="D1705" s="187" t="s">
        <v>160</v>
      </c>
      <c r="E1705" s="188" t="s">
        <v>5294</v>
      </c>
      <c r="F1705" s="189" t="s">
        <v>5295</v>
      </c>
      <c r="G1705" s="190" t="s">
        <v>163</v>
      </c>
      <c r="H1705" s="191">
        <v>917.28</v>
      </c>
      <c r="I1705" s="192"/>
      <c r="J1705" s="191">
        <f>ROUND(I1705*H1705,0)</f>
        <v>0</v>
      </c>
      <c r="K1705" s="189" t="s">
        <v>164</v>
      </c>
      <c r="L1705" s="40"/>
      <c r="M1705" s="193" t="s">
        <v>1</v>
      </c>
      <c r="N1705" s="194" t="s">
        <v>41</v>
      </c>
      <c r="O1705" s="72"/>
      <c r="P1705" s="195">
        <f>O1705*H1705</f>
        <v>0</v>
      </c>
      <c r="Q1705" s="195">
        <v>2.9E-4</v>
      </c>
      <c r="R1705" s="195">
        <f>Q1705*H1705</f>
        <v>0.2660112</v>
      </c>
      <c r="S1705" s="195">
        <v>0</v>
      </c>
      <c r="T1705" s="196">
        <f>S1705*H1705</f>
        <v>0</v>
      </c>
      <c r="U1705" s="35"/>
      <c r="V1705" s="35"/>
      <c r="W1705" s="35"/>
      <c r="X1705" s="35"/>
      <c r="Y1705" s="35"/>
      <c r="Z1705" s="35"/>
      <c r="AA1705" s="35"/>
      <c r="AB1705" s="35"/>
      <c r="AC1705" s="35"/>
      <c r="AD1705" s="35"/>
      <c r="AE1705" s="35"/>
      <c r="AR1705" s="197" t="s">
        <v>283</v>
      </c>
      <c r="AT1705" s="197" t="s">
        <v>160</v>
      </c>
      <c r="AU1705" s="197" t="s">
        <v>85</v>
      </c>
      <c r="AY1705" s="18" t="s">
        <v>158</v>
      </c>
      <c r="BE1705" s="198">
        <f>IF(N1705="základní",J1705,0)</f>
        <v>0</v>
      </c>
      <c r="BF1705" s="198">
        <f>IF(N1705="snížená",J1705,0)</f>
        <v>0</v>
      </c>
      <c r="BG1705" s="198">
        <f>IF(N1705="zákl. přenesená",J1705,0)</f>
        <v>0</v>
      </c>
      <c r="BH1705" s="198">
        <f>IF(N1705="sníž. přenesená",J1705,0)</f>
        <v>0</v>
      </c>
      <c r="BI1705" s="198">
        <f>IF(N1705="nulová",J1705,0)</f>
        <v>0</v>
      </c>
      <c r="BJ1705" s="18" t="s">
        <v>8</v>
      </c>
      <c r="BK1705" s="198">
        <f>ROUND(I1705*H1705,0)</f>
        <v>0</v>
      </c>
      <c r="BL1705" s="18" t="s">
        <v>283</v>
      </c>
      <c r="BM1705" s="197" t="s">
        <v>7982</v>
      </c>
    </row>
    <row r="1706" spans="1:65" s="13" customFormat="1" ht="11.25">
      <c r="B1706" s="204"/>
      <c r="C1706" s="205"/>
      <c r="D1706" s="199" t="s">
        <v>169</v>
      </c>
      <c r="E1706" s="206" t="s">
        <v>1</v>
      </c>
      <c r="F1706" s="207" t="s">
        <v>7983</v>
      </c>
      <c r="G1706" s="205"/>
      <c r="H1706" s="208">
        <v>917.28</v>
      </c>
      <c r="I1706" s="209"/>
      <c r="J1706" s="205"/>
      <c r="K1706" s="205"/>
      <c r="L1706" s="210"/>
      <c r="M1706" s="211"/>
      <c r="N1706" s="212"/>
      <c r="O1706" s="212"/>
      <c r="P1706" s="212"/>
      <c r="Q1706" s="212"/>
      <c r="R1706" s="212"/>
      <c r="S1706" s="212"/>
      <c r="T1706" s="213"/>
      <c r="AT1706" s="214" t="s">
        <v>169</v>
      </c>
      <c r="AU1706" s="214" t="s">
        <v>85</v>
      </c>
      <c r="AV1706" s="13" t="s">
        <v>85</v>
      </c>
      <c r="AW1706" s="13" t="s">
        <v>32</v>
      </c>
      <c r="AX1706" s="13" t="s">
        <v>8</v>
      </c>
      <c r="AY1706" s="214" t="s">
        <v>158</v>
      </c>
    </row>
    <row r="1707" spans="1:65" s="2" customFormat="1" ht="24">
      <c r="A1707" s="35"/>
      <c r="B1707" s="36"/>
      <c r="C1707" s="187" t="s">
        <v>3187</v>
      </c>
      <c r="D1707" s="187" t="s">
        <v>160</v>
      </c>
      <c r="E1707" s="188" t="s">
        <v>5299</v>
      </c>
      <c r="F1707" s="189" t="s">
        <v>5300</v>
      </c>
      <c r="G1707" s="190" t="s">
        <v>163</v>
      </c>
      <c r="H1707" s="191">
        <v>298.26</v>
      </c>
      <c r="I1707" s="192"/>
      <c r="J1707" s="191">
        <f>ROUND(I1707*H1707,0)</f>
        <v>0</v>
      </c>
      <c r="K1707" s="189" t="s">
        <v>164</v>
      </c>
      <c r="L1707" s="40"/>
      <c r="M1707" s="193" t="s">
        <v>1</v>
      </c>
      <c r="N1707" s="194" t="s">
        <v>41</v>
      </c>
      <c r="O1707" s="72"/>
      <c r="P1707" s="195">
        <f>O1707*H1707</f>
        <v>0</v>
      </c>
      <c r="Q1707" s="195">
        <v>3.3E-4</v>
      </c>
      <c r="R1707" s="195">
        <f>Q1707*H1707</f>
        <v>9.8425799999999994E-2</v>
      </c>
      <c r="S1707" s="195">
        <v>0</v>
      </c>
      <c r="T1707" s="196">
        <f>S1707*H1707</f>
        <v>0</v>
      </c>
      <c r="U1707" s="35"/>
      <c r="V1707" s="35"/>
      <c r="W1707" s="35"/>
      <c r="X1707" s="35"/>
      <c r="Y1707" s="35"/>
      <c r="Z1707" s="35"/>
      <c r="AA1707" s="35"/>
      <c r="AB1707" s="35"/>
      <c r="AC1707" s="35"/>
      <c r="AD1707" s="35"/>
      <c r="AE1707" s="35"/>
      <c r="AR1707" s="197" t="s">
        <v>283</v>
      </c>
      <c r="AT1707" s="197" t="s">
        <v>160</v>
      </c>
      <c r="AU1707" s="197" t="s">
        <v>85</v>
      </c>
      <c r="AY1707" s="18" t="s">
        <v>158</v>
      </c>
      <c r="BE1707" s="198">
        <f>IF(N1707="základní",J1707,0)</f>
        <v>0</v>
      </c>
      <c r="BF1707" s="198">
        <f>IF(N1707="snížená",J1707,0)</f>
        <v>0</v>
      </c>
      <c r="BG1707" s="198">
        <f>IF(N1707="zákl. přenesená",J1707,0)</f>
        <v>0</v>
      </c>
      <c r="BH1707" s="198">
        <f>IF(N1707="sníž. přenesená",J1707,0)</f>
        <v>0</v>
      </c>
      <c r="BI1707" s="198">
        <f>IF(N1707="nulová",J1707,0)</f>
        <v>0</v>
      </c>
      <c r="BJ1707" s="18" t="s">
        <v>8</v>
      </c>
      <c r="BK1707" s="198">
        <f>ROUND(I1707*H1707,0)</f>
        <v>0</v>
      </c>
      <c r="BL1707" s="18" t="s">
        <v>283</v>
      </c>
      <c r="BM1707" s="197" t="s">
        <v>7984</v>
      </c>
    </row>
    <row r="1708" spans="1:65" s="13" customFormat="1" ht="11.25">
      <c r="B1708" s="204"/>
      <c r="C1708" s="205"/>
      <c r="D1708" s="199" t="s">
        <v>169</v>
      </c>
      <c r="E1708" s="206" t="s">
        <v>1</v>
      </c>
      <c r="F1708" s="207" t="s">
        <v>7985</v>
      </c>
      <c r="G1708" s="205"/>
      <c r="H1708" s="208">
        <v>298.26</v>
      </c>
      <c r="I1708" s="209"/>
      <c r="J1708" s="205"/>
      <c r="K1708" s="205"/>
      <c r="L1708" s="210"/>
      <c r="M1708" s="211"/>
      <c r="N1708" s="212"/>
      <c r="O1708" s="212"/>
      <c r="P1708" s="212"/>
      <c r="Q1708" s="212"/>
      <c r="R1708" s="212"/>
      <c r="S1708" s="212"/>
      <c r="T1708" s="213"/>
      <c r="AT1708" s="214" t="s">
        <v>169</v>
      </c>
      <c r="AU1708" s="214" t="s">
        <v>85</v>
      </c>
      <c r="AV1708" s="13" t="s">
        <v>85</v>
      </c>
      <c r="AW1708" s="13" t="s">
        <v>32</v>
      </c>
      <c r="AX1708" s="13" t="s">
        <v>8</v>
      </c>
      <c r="AY1708" s="214" t="s">
        <v>158</v>
      </c>
    </row>
    <row r="1709" spans="1:65" s="12" customFormat="1" ht="25.9" customHeight="1">
      <c r="B1709" s="171"/>
      <c r="C1709" s="172"/>
      <c r="D1709" s="173" t="s">
        <v>75</v>
      </c>
      <c r="E1709" s="174" t="s">
        <v>250</v>
      </c>
      <c r="F1709" s="174" t="s">
        <v>250</v>
      </c>
      <c r="G1709" s="172"/>
      <c r="H1709" s="172"/>
      <c r="I1709" s="175"/>
      <c r="J1709" s="176">
        <f>BK1709</f>
        <v>0</v>
      </c>
      <c r="K1709" s="172"/>
      <c r="L1709" s="177"/>
      <c r="M1709" s="178"/>
      <c r="N1709" s="179"/>
      <c r="O1709" s="179"/>
      <c r="P1709" s="180">
        <f>P1710</f>
        <v>0</v>
      </c>
      <c r="Q1709" s="179"/>
      <c r="R1709" s="180">
        <f>R1710</f>
        <v>0</v>
      </c>
      <c r="S1709" s="179"/>
      <c r="T1709" s="181">
        <f>T1710</f>
        <v>0</v>
      </c>
      <c r="AR1709" s="182" t="s">
        <v>177</v>
      </c>
      <c r="AT1709" s="183" t="s">
        <v>75</v>
      </c>
      <c r="AU1709" s="183" t="s">
        <v>76</v>
      </c>
      <c r="AY1709" s="182" t="s">
        <v>158</v>
      </c>
      <c r="BK1709" s="184">
        <f>BK1710</f>
        <v>0</v>
      </c>
    </row>
    <row r="1710" spans="1:65" s="12" customFormat="1" ht="22.9" customHeight="1">
      <c r="B1710" s="171"/>
      <c r="C1710" s="172"/>
      <c r="D1710" s="173" t="s">
        <v>75</v>
      </c>
      <c r="E1710" s="185" t="s">
        <v>5303</v>
      </c>
      <c r="F1710" s="185" t="s">
        <v>5304</v>
      </c>
      <c r="G1710" s="172"/>
      <c r="H1710" s="172"/>
      <c r="I1710" s="175"/>
      <c r="J1710" s="186">
        <f>BK1710</f>
        <v>0</v>
      </c>
      <c r="K1710" s="172"/>
      <c r="L1710" s="177"/>
      <c r="M1710" s="178"/>
      <c r="N1710" s="179"/>
      <c r="O1710" s="179"/>
      <c r="P1710" s="180">
        <f>P1711</f>
        <v>0</v>
      </c>
      <c r="Q1710" s="179"/>
      <c r="R1710" s="180">
        <f>R1711</f>
        <v>0</v>
      </c>
      <c r="S1710" s="179"/>
      <c r="T1710" s="181">
        <f>T1711</f>
        <v>0</v>
      </c>
      <c r="AR1710" s="182" t="s">
        <v>177</v>
      </c>
      <c r="AT1710" s="183" t="s">
        <v>75</v>
      </c>
      <c r="AU1710" s="183" t="s">
        <v>8</v>
      </c>
      <c r="AY1710" s="182" t="s">
        <v>158</v>
      </c>
      <c r="BK1710" s="184">
        <f>BK1711</f>
        <v>0</v>
      </c>
    </row>
    <row r="1711" spans="1:65" s="2" customFormat="1" ht="36">
      <c r="A1711" s="35"/>
      <c r="B1711" s="36"/>
      <c r="C1711" s="187" t="s">
        <v>3191</v>
      </c>
      <c r="D1711" s="187" t="s">
        <v>160</v>
      </c>
      <c r="E1711" s="188" t="s">
        <v>7986</v>
      </c>
      <c r="F1711" s="189" t="s">
        <v>7987</v>
      </c>
      <c r="G1711" s="190" t="s">
        <v>498</v>
      </c>
      <c r="H1711" s="191">
        <v>1</v>
      </c>
      <c r="I1711" s="192"/>
      <c r="J1711" s="191">
        <f>ROUND(I1711*H1711,0)</f>
        <v>0</v>
      </c>
      <c r="K1711" s="189" t="s">
        <v>1</v>
      </c>
      <c r="L1711" s="40"/>
      <c r="M1711" s="193" t="s">
        <v>1</v>
      </c>
      <c r="N1711" s="194" t="s">
        <v>41</v>
      </c>
      <c r="O1711" s="72"/>
      <c r="P1711" s="195">
        <f>O1711*H1711</f>
        <v>0</v>
      </c>
      <c r="Q1711" s="195">
        <v>0</v>
      </c>
      <c r="R1711" s="195">
        <f>Q1711*H1711</f>
        <v>0</v>
      </c>
      <c r="S1711" s="195">
        <v>0</v>
      </c>
      <c r="T1711" s="196">
        <f>S1711*H1711</f>
        <v>0</v>
      </c>
      <c r="U1711" s="35"/>
      <c r="V1711" s="35"/>
      <c r="W1711" s="35"/>
      <c r="X1711" s="35"/>
      <c r="Y1711" s="35"/>
      <c r="Z1711" s="35"/>
      <c r="AA1711" s="35"/>
      <c r="AB1711" s="35"/>
      <c r="AC1711" s="35"/>
      <c r="AD1711" s="35"/>
      <c r="AE1711" s="35"/>
      <c r="AR1711" s="197" t="s">
        <v>562</v>
      </c>
      <c r="AT1711" s="197" t="s">
        <v>160</v>
      </c>
      <c r="AU1711" s="197" t="s">
        <v>85</v>
      </c>
      <c r="AY1711" s="18" t="s">
        <v>158</v>
      </c>
      <c r="BE1711" s="198">
        <f>IF(N1711="základní",J1711,0)</f>
        <v>0</v>
      </c>
      <c r="BF1711" s="198">
        <f>IF(N1711="snížená",J1711,0)</f>
        <v>0</v>
      </c>
      <c r="BG1711" s="198">
        <f>IF(N1711="zákl. přenesená",J1711,0)</f>
        <v>0</v>
      </c>
      <c r="BH1711" s="198">
        <f>IF(N1711="sníž. přenesená",J1711,0)</f>
        <v>0</v>
      </c>
      <c r="BI1711" s="198">
        <f>IF(N1711="nulová",J1711,0)</f>
        <v>0</v>
      </c>
      <c r="BJ1711" s="18" t="s">
        <v>8</v>
      </c>
      <c r="BK1711" s="198">
        <f>ROUND(I1711*H1711,0)</f>
        <v>0</v>
      </c>
      <c r="BL1711" s="18" t="s">
        <v>562</v>
      </c>
      <c r="BM1711" s="197" t="s">
        <v>7988</v>
      </c>
    </row>
    <row r="1712" spans="1:65" s="12" customFormat="1" ht="25.9" customHeight="1">
      <c r="B1712" s="171"/>
      <c r="C1712" s="172"/>
      <c r="D1712" s="173" t="s">
        <v>75</v>
      </c>
      <c r="E1712" s="174" t="s">
        <v>5309</v>
      </c>
      <c r="F1712" s="174" t="s">
        <v>5310</v>
      </c>
      <c r="G1712" s="172"/>
      <c r="H1712" s="172"/>
      <c r="I1712" s="175"/>
      <c r="J1712" s="176">
        <f>BK1712</f>
        <v>0</v>
      </c>
      <c r="K1712" s="172"/>
      <c r="L1712" s="177"/>
      <c r="M1712" s="178"/>
      <c r="N1712" s="179"/>
      <c r="O1712" s="179"/>
      <c r="P1712" s="180">
        <f>SUM(P1713:P1715)</f>
        <v>0</v>
      </c>
      <c r="Q1712" s="179"/>
      <c r="R1712" s="180">
        <f>SUM(R1713:R1715)</f>
        <v>0</v>
      </c>
      <c r="S1712" s="179"/>
      <c r="T1712" s="181">
        <f>SUM(T1713:T1715)</f>
        <v>0</v>
      </c>
      <c r="AR1712" s="182" t="s">
        <v>165</v>
      </c>
      <c r="AT1712" s="183" t="s">
        <v>75</v>
      </c>
      <c r="AU1712" s="183" t="s">
        <v>76</v>
      </c>
      <c r="AY1712" s="182" t="s">
        <v>158</v>
      </c>
      <c r="BK1712" s="184">
        <f>SUM(BK1713:BK1715)</f>
        <v>0</v>
      </c>
    </row>
    <row r="1713" spans="1:65" s="2" customFormat="1" ht="36">
      <c r="A1713" s="35"/>
      <c r="B1713" s="36"/>
      <c r="C1713" s="187" t="s">
        <v>3194</v>
      </c>
      <c r="D1713" s="187" t="s">
        <v>160</v>
      </c>
      <c r="E1713" s="188" t="s">
        <v>5312</v>
      </c>
      <c r="F1713" s="189" t="s">
        <v>5313</v>
      </c>
      <c r="G1713" s="190" t="s">
        <v>1718</v>
      </c>
      <c r="H1713" s="191">
        <v>240</v>
      </c>
      <c r="I1713" s="192"/>
      <c r="J1713" s="191">
        <f>ROUND(I1713*H1713,0)</f>
        <v>0</v>
      </c>
      <c r="K1713" s="189" t="s">
        <v>164</v>
      </c>
      <c r="L1713" s="40"/>
      <c r="M1713" s="193" t="s">
        <v>1</v>
      </c>
      <c r="N1713" s="194" t="s">
        <v>41</v>
      </c>
      <c r="O1713" s="72"/>
      <c r="P1713" s="195">
        <f>O1713*H1713</f>
        <v>0</v>
      </c>
      <c r="Q1713" s="195">
        <v>0</v>
      </c>
      <c r="R1713" s="195">
        <f>Q1713*H1713</f>
        <v>0</v>
      </c>
      <c r="S1713" s="195">
        <v>0</v>
      </c>
      <c r="T1713" s="196">
        <f>S1713*H1713</f>
        <v>0</v>
      </c>
      <c r="U1713" s="35"/>
      <c r="V1713" s="35"/>
      <c r="W1713" s="35"/>
      <c r="X1713" s="35"/>
      <c r="Y1713" s="35"/>
      <c r="Z1713" s="35"/>
      <c r="AA1713" s="35"/>
      <c r="AB1713" s="35"/>
      <c r="AC1713" s="35"/>
      <c r="AD1713" s="35"/>
      <c r="AE1713" s="35"/>
      <c r="AR1713" s="197" t="s">
        <v>2518</v>
      </c>
      <c r="AT1713" s="197" t="s">
        <v>160</v>
      </c>
      <c r="AU1713" s="197" t="s">
        <v>8</v>
      </c>
      <c r="AY1713" s="18" t="s">
        <v>158</v>
      </c>
      <c r="BE1713" s="198">
        <f>IF(N1713="základní",J1713,0)</f>
        <v>0</v>
      </c>
      <c r="BF1713" s="198">
        <f>IF(N1713="snížená",J1713,0)</f>
        <v>0</v>
      </c>
      <c r="BG1713" s="198">
        <f>IF(N1713="zákl. přenesená",J1713,0)</f>
        <v>0</v>
      </c>
      <c r="BH1713" s="198">
        <f>IF(N1713="sníž. přenesená",J1713,0)</f>
        <v>0</v>
      </c>
      <c r="BI1713" s="198">
        <f>IF(N1713="nulová",J1713,0)</f>
        <v>0</v>
      </c>
      <c r="BJ1713" s="18" t="s">
        <v>8</v>
      </c>
      <c r="BK1713" s="198">
        <f>ROUND(I1713*H1713,0)</f>
        <v>0</v>
      </c>
      <c r="BL1713" s="18" t="s">
        <v>2518</v>
      </c>
      <c r="BM1713" s="197" t="s">
        <v>7989</v>
      </c>
    </row>
    <row r="1714" spans="1:65" s="2" customFormat="1" ht="33" customHeight="1">
      <c r="A1714" s="35"/>
      <c r="B1714" s="36"/>
      <c r="C1714" s="187" t="s">
        <v>3198</v>
      </c>
      <c r="D1714" s="187" t="s">
        <v>160</v>
      </c>
      <c r="E1714" s="188" t="s">
        <v>5316</v>
      </c>
      <c r="F1714" s="189" t="s">
        <v>5317</v>
      </c>
      <c r="G1714" s="190" t="s">
        <v>1718</v>
      </c>
      <c r="H1714" s="191">
        <v>35</v>
      </c>
      <c r="I1714" s="192"/>
      <c r="J1714" s="191">
        <f>ROUND(I1714*H1714,0)</f>
        <v>0</v>
      </c>
      <c r="K1714" s="189" t="s">
        <v>164</v>
      </c>
      <c r="L1714" s="40"/>
      <c r="M1714" s="193" t="s">
        <v>1</v>
      </c>
      <c r="N1714" s="194" t="s">
        <v>41</v>
      </c>
      <c r="O1714" s="72"/>
      <c r="P1714" s="195">
        <f>O1714*H1714</f>
        <v>0</v>
      </c>
      <c r="Q1714" s="195">
        <v>0</v>
      </c>
      <c r="R1714" s="195">
        <f>Q1714*H1714</f>
        <v>0</v>
      </c>
      <c r="S1714" s="195">
        <v>0</v>
      </c>
      <c r="T1714" s="196">
        <f>S1714*H1714</f>
        <v>0</v>
      </c>
      <c r="U1714" s="35"/>
      <c r="V1714" s="35"/>
      <c r="W1714" s="35"/>
      <c r="X1714" s="35"/>
      <c r="Y1714" s="35"/>
      <c r="Z1714" s="35"/>
      <c r="AA1714" s="35"/>
      <c r="AB1714" s="35"/>
      <c r="AC1714" s="35"/>
      <c r="AD1714" s="35"/>
      <c r="AE1714" s="35"/>
      <c r="AR1714" s="197" t="s">
        <v>2518</v>
      </c>
      <c r="AT1714" s="197" t="s">
        <v>160</v>
      </c>
      <c r="AU1714" s="197" t="s">
        <v>8</v>
      </c>
      <c r="AY1714" s="18" t="s">
        <v>158</v>
      </c>
      <c r="BE1714" s="198">
        <f>IF(N1714="základní",J1714,0)</f>
        <v>0</v>
      </c>
      <c r="BF1714" s="198">
        <f>IF(N1714="snížená",J1714,0)</f>
        <v>0</v>
      </c>
      <c r="BG1714" s="198">
        <f>IF(N1714="zákl. přenesená",J1714,0)</f>
        <v>0</v>
      </c>
      <c r="BH1714" s="198">
        <f>IF(N1714="sníž. přenesená",J1714,0)</f>
        <v>0</v>
      </c>
      <c r="BI1714" s="198">
        <f>IF(N1714="nulová",J1714,0)</f>
        <v>0</v>
      </c>
      <c r="BJ1714" s="18" t="s">
        <v>8</v>
      </c>
      <c r="BK1714" s="198">
        <f>ROUND(I1714*H1714,0)</f>
        <v>0</v>
      </c>
      <c r="BL1714" s="18" t="s">
        <v>2518</v>
      </c>
      <c r="BM1714" s="197" t="s">
        <v>7990</v>
      </c>
    </row>
    <row r="1715" spans="1:65" s="13" customFormat="1" ht="11.25">
      <c r="B1715" s="204"/>
      <c r="C1715" s="205"/>
      <c r="D1715" s="199" t="s">
        <v>169</v>
      </c>
      <c r="E1715" s="206" t="s">
        <v>1</v>
      </c>
      <c r="F1715" s="207" t="s">
        <v>5319</v>
      </c>
      <c r="G1715" s="205"/>
      <c r="H1715" s="208">
        <v>35</v>
      </c>
      <c r="I1715" s="209"/>
      <c r="J1715" s="205"/>
      <c r="K1715" s="205"/>
      <c r="L1715" s="210"/>
      <c r="M1715" s="211"/>
      <c r="N1715" s="212"/>
      <c r="O1715" s="212"/>
      <c r="P1715" s="212"/>
      <c r="Q1715" s="212"/>
      <c r="R1715" s="212"/>
      <c r="S1715" s="212"/>
      <c r="T1715" s="213"/>
      <c r="AT1715" s="214" t="s">
        <v>169</v>
      </c>
      <c r="AU1715" s="214" t="s">
        <v>8</v>
      </c>
      <c r="AV1715" s="13" t="s">
        <v>85</v>
      </c>
      <c r="AW1715" s="13" t="s">
        <v>32</v>
      </c>
      <c r="AX1715" s="13" t="s">
        <v>8</v>
      </c>
      <c r="AY1715" s="214" t="s">
        <v>158</v>
      </c>
    </row>
    <row r="1716" spans="1:65" s="12" customFormat="1" ht="25.9" customHeight="1">
      <c r="B1716" s="171"/>
      <c r="C1716" s="172"/>
      <c r="D1716" s="173" t="s">
        <v>75</v>
      </c>
      <c r="E1716" s="174" t="s">
        <v>5320</v>
      </c>
      <c r="F1716" s="174" t="s">
        <v>5321</v>
      </c>
      <c r="G1716" s="172"/>
      <c r="H1716" s="172"/>
      <c r="I1716" s="175"/>
      <c r="J1716" s="176">
        <f>BK1716</f>
        <v>0</v>
      </c>
      <c r="K1716" s="172"/>
      <c r="L1716" s="177"/>
      <c r="M1716" s="178"/>
      <c r="N1716" s="179"/>
      <c r="O1716" s="179"/>
      <c r="P1716" s="180">
        <f>P1717+P1721+P1725+P1728</f>
        <v>0</v>
      </c>
      <c r="Q1716" s="179"/>
      <c r="R1716" s="180">
        <f>R1717+R1721+R1725+R1728</f>
        <v>0</v>
      </c>
      <c r="S1716" s="179"/>
      <c r="T1716" s="181">
        <f>T1717+T1721+T1725+T1728</f>
        <v>0</v>
      </c>
      <c r="AR1716" s="182" t="s">
        <v>199</v>
      </c>
      <c r="AT1716" s="183" t="s">
        <v>75</v>
      </c>
      <c r="AU1716" s="183" t="s">
        <v>76</v>
      </c>
      <c r="AY1716" s="182" t="s">
        <v>158</v>
      </c>
      <c r="BK1716" s="184">
        <f>BK1717+BK1721+BK1725+BK1728</f>
        <v>0</v>
      </c>
    </row>
    <row r="1717" spans="1:65" s="12" customFormat="1" ht="22.9" customHeight="1">
      <c r="B1717" s="171"/>
      <c r="C1717" s="172"/>
      <c r="D1717" s="173" t="s">
        <v>75</v>
      </c>
      <c r="E1717" s="185" t="s">
        <v>5322</v>
      </c>
      <c r="F1717" s="185" t="s">
        <v>5323</v>
      </c>
      <c r="G1717" s="172"/>
      <c r="H1717" s="172"/>
      <c r="I1717" s="175"/>
      <c r="J1717" s="186">
        <f>BK1717</f>
        <v>0</v>
      </c>
      <c r="K1717" s="172"/>
      <c r="L1717" s="177"/>
      <c r="M1717" s="178"/>
      <c r="N1717" s="179"/>
      <c r="O1717" s="179"/>
      <c r="P1717" s="180">
        <f>SUM(P1718:P1720)</f>
        <v>0</v>
      </c>
      <c r="Q1717" s="179"/>
      <c r="R1717" s="180">
        <f>SUM(R1718:R1720)</f>
        <v>0</v>
      </c>
      <c r="S1717" s="179"/>
      <c r="T1717" s="181">
        <f>SUM(T1718:T1720)</f>
        <v>0</v>
      </c>
      <c r="AR1717" s="182" t="s">
        <v>199</v>
      </c>
      <c r="AT1717" s="183" t="s">
        <v>75</v>
      </c>
      <c r="AU1717" s="183" t="s">
        <v>8</v>
      </c>
      <c r="AY1717" s="182" t="s">
        <v>158</v>
      </c>
      <c r="BK1717" s="184">
        <f>SUM(BK1718:BK1720)</f>
        <v>0</v>
      </c>
    </row>
    <row r="1718" spans="1:65" s="2" customFormat="1" ht="16.5" customHeight="1">
      <c r="A1718" s="35"/>
      <c r="B1718" s="36"/>
      <c r="C1718" s="187" t="s">
        <v>3202</v>
      </c>
      <c r="D1718" s="187" t="s">
        <v>160</v>
      </c>
      <c r="E1718" s="188" t="s">
        <v>5325</v>
      </c>
      <c r="F1718" s="189" t="s">
        <v>5326</v>
      </c>
      <c r="G1718" s="190" t="s">
        <v>921</v>
      </c>
      <c r="H1718" s="191">
        <v>1</v>
      </c>
      <c r="I1718" s="192"/>
      <c r="J1718" s="191">
        <f>ROUND(I1718*H1718,0)</f>
        <v>0</v>
      </c>
      <c r="K1718" s="189" t="s">
        <v>164</v>
      </c>
      <c r="L1718" s="40"/>
      <c r="M1718" s="193" t="s">
        <v>1</v>
      </c>
      <c r="N1718" s="194" t="s">
        <v>41</v>
      </c>
      <c r="O1718" s="72"/>
      <c r="P1718" s="195">
        <f>O1718*H1718</f>
        <v>0</v>
      </c>
      <c r="Q1718" s="195">
        <v>0</v>
      </c>
      <c r="R1718" s="195">
        <f>Q1718*H1718</f>
        <v>0</v>
      </c>
      <c r="S1718" s="195">
        <v>0</v>
      </c>
      <c r="T1718" s="196">
        <f>S1718*H1718</f>
        <v>0</v>
      </c>
      <c r="U1718" s="35"/>
      <c r="V1718" s="35"/>
      <c r="W1718" s="35"/>
      <c r="X1718" s="35"/>
      <c r="Y1718" s="35"/>
      <c r="Z1718" s="35"/>
      <c r="AA1718" s="35"/>
      <c r="AB1718" s="35"/>
      <c r="AC1718" s="35"/>
      <c r="AD1718" s="35"/>
      <c r="AE1718" s="35"/>
      <c r="AR1718" s="197" t="s">
        <v>4148</v>
      </c>
      <c r="AT1718" s="197" t="s">
        <v>160</v>
      </c>
      <c r="AU1718" s="197" t="s">
        <v>85</v>
      </c>
      <c r="AY1718" s="18" t="s">
        <v>158</v>
      </c>
      <c r="BE1718" s="198">
        <f>IF(N1718="základní",J1718,0)</f>
        <v>0</v>
      </c>
      <c r="BF1718" s="198">
        <f>IF(N1718="snížená",J1718,0)</f>
        <v>0</v>
      </c>
      <c r="BG1718" s="198">
        <f>IF(N1718="zákl. přenesená",J1718,0)</f>
        <v>0</v>
      </c>
      <c r="BH1718" s="198">
        <f>IF(N1718="sníž. přenesená",J1718,0)</f>
        <v>0</v>
      </c>
      <c r="BI1718" s="198">
        <f>IF(N1718="nulová",J1718,0)</f>
        <v>0</v>
      </c>
      <c r="BJ1718" s="18" t="s">
        <v>8</v>
      </c>
      <c r="BK1718" s="198">
        <f>ROUND(I1718*H1718,0)</f>
        <v>0</v>
      </c>
      <c r="BL1718" s="18" t="s">
        <v>4148</v>
      </c>
      <c r="BM1718" s="197" t="s">
        <v>7991</v>
      </c>
    </row>
    <row r="1719" spans="1:65" s="2" customFormat="1" ht="16.5" customHeight="1">
      <c r="A1719" s="35"/>
      <c r="B1719" s="36"/>
      <c r="C1719" s="187" t="s">
        <v>3206</v>
      </c>
      <c r="D1719" s="187" t="s">
        <v>160</v>
      </c>
      <c r="E1719" s="188" t="s">
        <v>5329</v>
      </c>
      <c r="F1719" s="189" t="s">
        <v>1752</v>
      </c>
      <c r="G1719" s="190" t="s">
        <v>921</v>
      </c>
      <c r="H1719" s="191">
        <v>1</v>
      </c>
      <c r="I1719" s="192"/>
      <c r="J1719" s="191">
        <f>ROUND(I1719*H1719,0)</f>
        <v>0</v>
      </c>
      <c r="K1719" s="189" t="s">
        <v>1</v>
      </c>
      <c r="L1719" s="40"/>
      <c r="M1719" s="193" t="s">
        <v>1</v>
      </c>
      <c r="N1719" s="194" t="s">
        <v>41</v>
      </c>
      <c r="O1719" s="72"/>
      <c r="P1719" s="195">
        <f>O1719*H1719</f>
        <v>0</v>
      </c>
      <c r="Q1719" s="195">
        <v>0</v>
      </c>
      <c r="R1719" s="195">
        <f>Q1719*H1719</f>
        <v>0</v>
      </c>
      <c r="S1719" s="195">
        <v>0</v>
      </c>
      <c r="T1719" s="196">
        <f>S1719*H1719</f>
        <v>0</v>
      </c>
      <c r="U1719" s="35"/>
      <c r="V1719" s="35"/>
      <c r="W1719" s="35"/>
      <c r="X1719" s="35"/>
      <c r="Y1719" s="35"/>
      <c r="Z1719" s="35"/>
      <c r="AA1719" s="35"/>
      <c r="AB1719" s="35"/>
      <c r="AC1719" s="35"/>
      <c r="AD1719" s="35"/>
      <c r="AE1719" s="35"/>
      <c r="AR1719" s="197" t="s">
        <v>4148</v>
      </c>
      <c r="AT1719" s="197" t="s">
        <v>160</v>
      </c>
      <c r="AU1719" s="197" t="s">
        <v>85</v>
      </c>
      <c r="AY1719" s="18" t="s">
        <v>158</v>
      </c>
      <c r="BE1719" s="198">
        <f>IF(N1719="základní",J1719,0)</f>
        <v>0</v>
      </c>
      <c r="BF1719" s="198">
        <f>IF(N1719="snížená",J1719,0)</f>
        <v>0</v>
      </c>
      <c r="BG1719" s="198">
        <f>IF(N1719="zákl. přenesená",J1719,0)</f>
        <v>0</v>
      </c>
      <c r="BH1719" s="198">
        <f>IF(N1719="sníž. přenesená",J1719,0)</f>
        <v>0</v>
      </c>
      <c r="BI1719" s="198">
        <f>IF(N1719="nulová",J1719,0)</f>
        <v>0</v>
      </c>
      <c r="BJ1719" s="18" t="s">
        <v>8</v>
      </c>
      <c r="BK1719" s="198">
        <f>ROUND(I1719*H1719,0)</f>
        <v>0</v>
      </c>
      <c r="BL1719" s="18" t="s">
        <v>4148</v>
      </c>
      <c r="BM1719" s="197" t="s">
        <v>7992</v>
      </c>
    </row>
    <row r="1720" spans="1:65" s="2" customFormat="1" ht="16.5" customHeight="1">
      <c r="A1720" s="35"/>
      <c r="B1720" s="36"/>
      <c r="C1720" s="187" t="s">
        <v>2443</v>
      </c>
      <c r="D1720" s="187" t="s">
        <v>160</v>
      </c>
      <c r="E1720" s="188" t="s">
        <v>5336</v>
      </c>
      <c r="F1720" s="189" t="s">
        <v>5337</v>
      </c>
      <c r="G1720" s="190" t="s">
        <v>921</v>
      </c>
      <c r="H1720" s="191">
        <v>1</v>
      </c>
      <c r="I1720" s="192"/>
      <c r="J1720" s="191">
        <f>ROUND(I1720*H1720,0)</f>
        <v>0</v>
      </c>
      <c r="K1720" s="189" t="s">
        <v>164</v>
      </c>
      <c r="L1720" s="40"/>
      <c r="M1720" s="193" t="s">
        <v>1</v>
      </c>
      <c r="N1720" s="194" t="s">
        <v>41</v>
      </c>
      <c r="O1720" s="72"/>
      <c r="P1720" s="195">
        <f>O1720*H1720</f>
        <v>0</v>
      </c>
      <c r="Q1720" s="195">
        <v>0</v>
      </c>
      <c r="R1720" s="195">
        <f>Q1720*H1720</f>
        <v>0</v>
      </c>
      <c r="S1720" s="195">
        <v>0</v>
      </c>
      <c r="T1720" s="196">
        <f>S1720*H1720</f>
        <v>0</v>
      </c>
      <c r="U1720" s="35"/>
      <c r="V1720" s="35"/>
      <c r="W1720" s="35"/>
      <c r="X1720" s="35"/>
      <c r="Y1720" s="35"/>
      <c r="Z1720" s="35"/>
      <c r="AA1720" s="35"/>
      <c r="AB1720" s="35"/>
      <c r="AC1720" s="35"/>
      <c r="AD1720" s="35"/>
      <c r="AE1720" s="35"/>
      <c r="AR1720" s="197" t="s">
        <v>4148</v>
      </c>
      <c r="AT1720" s="197" t="s">
        <v>160</v>
      </c>
      <c r="AU1720" s="197" t="s">
        <v>85</v>
      </c>
      <c r="AY1720" s="18" t="s">
        <v>158</v>
      </c>
      <c r="BE1720" s="198">
        <f>IF(N1720="základní",J1720,0)</f>
        <v>0</v>
      </c>
      <c r="BF1720" s="198">
        <f>IF(N1720="snížená",J1720,0)</f>
        <v>0</v>
      </c>
      <c r="BG1720" s="198">
        <f>IF(N1720="zákl. přenesená",J1720,0)</f>
        <v>0</v>
      </c>
      <c r="BH1720" s="198">
        <f>IF(N1720="sníž. přenesená",J1720,0)</f>
        <v>0</v>
      </c>
      <c r="BI1720" s="198">
        <f>IF(N1720="nulová",J1720,0)</f>
        <v>0</v>
      </c>
      <c r="BJ1720" s="18" t="s">
        <v>8</v>
      </c>
      <c r="BK1720" s="198">
        <f>ROUND(I1720*H1720,0)</f>
        <v>0</v>
      </c>
      <c r="BL1720" s="18" t="s">
        <v>4148</v>
      </c>
      <c r="BM1720" s="197" t="s">
        <v>7993</v>
      </c>
    </row>
    <row r="1721" spans="1:65" s="12" customFormat="1" ht="22.9" customHeight="1">
      <c r="B1721" s="171"/>
      <c r="C1721" s="172"/>
      <c r="D1721" s="173" t="s">
        <v>75</v>
      </c>
      <c r="E1721" s="185" t="s">
        <v>5339</v>
      </c>
      <c r="F1721" s="185" t="s">
        <v>5340</v>
      </c>
      <c r="G1721" s="172"/>
      <c r="H1721" s="172"/>
      <c r="I1721" s="175"/>
      <c r="J1721" s="186">
        <f>BK1721</f>
        <v>0</v>
      </c>
      <c r="K1721" s="172"/>
      <c r="L1721" s="177"/>
      <c r="M1721" s="178"/>
      <c r="N1721" s="179"/>
      <c r="O1721" s="179"/>
      <c r="P1721" s="180">
        <f>SUM(P1722:P1724)</f>
        <v>0</v>
      </c>
      <c r="Q1721" s="179"/>
      <c r="R1721" s="180">
        <f>SUM(R1722:R1724)</f>
        <v>0</v>
      </c>
      <c r="S1721" s="179"/>
      <c r="T1721" s="181">
        <f>SUM(T1722:T1724)</f>
        <v>0</v>
      </c>
      <c r="AR1721" s="182" t="s">
        <v>199</v>
      </c>
      <c r="AT1721" s="183" t="s">
        <v>75</v>
      </c>
      <c r="AU1721" s="183" t="s">
        <v>8</v>
      </c>
      <c r="AY1721" s="182" t="s">
        <v>158</v>
      </c>
      <c r="BK1721" s="184">
        <f>SUM(BK1722:BK1724)</f>
        <v>0</v>
      </c>
    </row>
    <row r="1722" spans="1:65" s="2" customFormat="1" ht="16.5" customHeight="1">
      <c r="A1722" s="35"/>
      <c r="B1722" s="36"/>
      <c r="C1722" s="187" t="s">
        <v>3213</v>
      </c>
      <c r="D1722" s="187" t="s">
        <v>160</v>
      </c>
      <c r="E1722" s="188" t="s">
        <v>5342</v>
      </c>
      <c r="F1722" s="189" t="s">
        <v>5340</v>
      </c>
      <c r="G1722" s="190" t="s">
        <v>921</v>
      </c>
      <c r="H1722" s="191">
        <v>1</v>
      </c>
      <c r="I1722" s="192"/>
      <c r="J1722" s="191">
        <f>ROUND(I1722*H1722,0)</f>
        <v>0</v>
      </c>
      <c r="K1722" s="189" t="s">
        <v>164</v>
      </c>
      <c r="L1722" s="40"/>
      <c r="M1722" s="193" t="s">
        <v>1</v>
      </c>
      <c r="N1722" s="194" t="s">
        <v>41</v>
      </c>
      <c r="O1722" s="72"/>
      <c r="P1722" s="195">
        <f>O1722*H1722</f>
        <v>0</v>
      </c>
      <c r="Q1722" s="195">
        <v>0</v>
      </c>
      <c r="R1722" s="195">
        <f>Q1722*H1722</f>
        <v>0</v>
      </c>
      <c r="S1722" s="195">
        <v>0</v>
      </c>
      <c r="T1722" s="196">
        <f>S1722*H1722</f>
        <v>0</v>
      </c>
      <c r="U1722" s="35"/>
      <c r="V1722" s="35"/>
      <c r="W1722" s="35"/>
      <c r="X1722" s="35"/>
      <c r="Y1722" s="35"/>
      <c r="Z1722" s="35"/>
      <c r="AA1722" s="35"/>
      <c r="AB1722" s="35"/>
      <c r="AC1722" s="35"/>
      <c r="AD1722" s="35"/>
      <c r="AE1722" s="35"/>
      <c r="AR1722" s="197" t="s">
        <v>4148</v>
      </c>
      <c r="AT1722" s="197" t="s">
        <v>160</v>
      </c>
      <c r="AU1722" s="197" t="s">
        <v>85</v>
      </c>
      <c r="AY1722" s="18" t="s">
        <v>158</v>
      </c>
      <c r="BE1722" s="198">
        <f>IF(N1722="základní",J1722,0)</f>
        <v>0</v>
      </c>
      <c r="BF1722" s="198">
        <f>IF(N1722="snížená",J1722,0)</f>
        <v>0</v>
      </c>
      <c r="BG1722" s="198">
        <f>IF(N1722="zákl. přenesená",J1722,0)</f>
        <v>0</v>
      </c>
      <c r="BH1722" s="198">
        <f>IF(N1722="sníž. přenesená",J1722,0)</f>
        <v>0</v>
      </c>
      <c r="BI1722" s="198">
        <f>IF(N1722="nulová",J1722,0)</f>
        <v>0</v>
      </c>
      <c r="BJ1722" s="18" t="s">
        <v>8</v>
      </c>
      <c r="BK1722" s="198">
        <f>ROUND(I1722*H1722,0)</f>
        <v>0</v>
      </c>
      <c r="BL1722" s="18" t="s">
        <v>4148</v>
      </c>
      <c r="BM1722" s="197" t="s">
        <v>7994</v>
      </c>
    </row>
    <row r="1723" spans="1:65" s="2" customFormat="1" ht="16.5" customHeight="1">
      <c r="A1723" s="35"/>
      <c r="B1723" s="36"/>
      <c r="C1723" s="187" t="s">
        <v>3217</v>
      </c>
      <c r="D1723" s="187" t="s">
        <v>160</v>
      </c>
      <c r="E1723" s="188" t="s">
        <v>5345</v>
      </c>
      <c r="F1723" s="189" t="s">
        <v>5346</v>
      </c>
      <c r="G1723" s="190" t="s">
        <v>498</v>
      </c>
      <c r="H1723" s="191">
        <v>1</v>
      </c>
      <c r="I1723" s="192"/>
      <c r="J1723" s="191">
        <f>ROUND(I1723*H1723,0)</f>
        <v>0</v>
      </c>
      <c r="K1723" s="189" t="s">
        <v>1</v>
      </c>
      <c r="L1723" s="40"/>
      <c r="M1723" s="193" t="s">
        <v>1</v>
      </c>
      <c r="N1723" s="194" t="s">
        <v>41</v>
      </c>
      <c r="O1723" s="72"/>
      <c r="P1723" s="195">
        <f>O1723*H1723</f>
        <v>0</v>
      </c>
      <c r="Q1723" s="195">
        <v>0</v>
      </c>
      <c r="R1723" s="195">
        <f>Q1723*H1723</f>
        <v>0</v>
      </c>
      <c r="S1723" s="195">
        <v>0</v>
      </c>
      <c r="T1723" s="196">
        <f>S1723*H1723</f>
        <v>0</v>
      </c>
      <c r="U1723" s="35"/>
      <c r="V1723" s="35"/>
      <c r="W1723" s="35"/>
      <c r="X1723" s="35"/>
      <c r="Y1723" s="35"/>
      <c r="Z1723" s="35"/>
      <c r="AA1723" s="35"/>
      <c r="AB1723" s="35"/>
      <c r="AC1723" s="35"/>
      <c r="AD1723" s="35"/>
      <c r="AE1723" s="35"/>
      <c r="AR1723" s="197" t="s">
        <v>4148</v>
      </c>
      <c r="AT1723" s="197" t="s">
        <v>160</v>
      </c>
      <c r="AU1723" s="197" t="s">
        <v>85</v>
      </c>
      <c r="AY1723" s="18" t="s">
        <v>158</v>
      </c>
      <c r="BE1723" s="198">
        <f>IF(N1723="základní",J1723,0)</f>
        <v>0</v>
      </c>
      <c r="BF1723" s="198">
        <f>IF(N1723="snížená",J1723,0)</f>
        <v>0</v>
      </c>
      <c r="BG1723" s="198">
        <f>IF(N1723="zákl. přenesená",J1723,0)</f>
        <v>0</v>
      </c>
      <c r="BH1723" s="198">
        <f>IF(N1723="sníž. přenesená",J1723,0)</f>
        <v>0</v>
      </c>
      <c r="BI1723" s="198">
        <f>IF(N1723="nulová",J1723,0)</f>
        <v>0</v>
      </c>
      <c r="BJ1723" s="18" t="s">
        <v>8</v>
      </c>
      <c r="BK1723" s="198">
        <f>ROUND(I1723*H1723,0)</f>
        <v>0</v>
      </c>
      <c r="BL1723" s="18" t="s">
        <v>4148</v>
      </c>
      <c r="BM1723" s="197" t="s">
        <v>7995</v>
      </c>
    </row>
    <row r="1724" spans="1:65" s="2" customFormat="1" ht="16.5" customHeight="1">
      <c r="A1724" s="35"/>
      <c r="B1724" s="36"/>
      <c r="C1724" s="187" t="s">
        <v>3221</v>
      </c>
      <c r="D1724" s="187" t="s">
        <v>160</v>
      </c>
      <c r="E1724" s="188" t="s">
        <v>5349</v>
      </c>
      <c r="F1724" s="189" t="s">
        <v>5350</v>
      </c>
      <c r="G1724" s="190" t="s">
        <v>921</v>
      </c>
      <c r="H1724" s="191">
        <v>1</v>
      </c>
      <c r="I1724" s="192"/>
      <c r="J1724" s="191">
        <f>ROUND(I1724*H1724,0)</f>
        <v>0</v>
      </c>
      <c r="K1724" s="189" t="s">
        <v>164</v>
      </c>
      <c r="L1724" s="40"/>
      <c r="M1724" s="193" t="s">
        <v>1</v>
      </c>
      <c r="N1724" s="194" t="s">
        <v>41</v>
      </c>
      <c r="O1724" s="72"/>
      <c r="P1724" s="195">
        <f>O1724*H1724</f>
        <v>0</v>
      </c>
      <c r="Q1724" s="195">
        <v>0</v>
      </c>
      <c r="R1724" s="195">
        <f>Q1724*H1724</f>
        <v>0</v>
      </c>
      <c r="S1724" s="195">
        <v>0</v>
      </c>
      <c r="T1724" s="196">
        <f>S1724*H1724</f>
        <v>0</v>
      </c>
      <c r="U1724" s="35"/>
      <c r="V1724" s="35"/>
      <c r="W1724" s="35"/>
      <c r="X1724" s="35"/>
      <c r="Y1724" s="35"/>
      <c r="Z1724" s="35"/>
      <c r="AA1724" s="35"/>
      <c r="AB1724" s="35"/>
      <c r="AC1724" s="35"/>
      <c r="AD1724" s="35"/>
      <c r="AE1724" s="35"/>
      <c r="AR1724" s="197" t="s">
        <v>4148</v>
      </c>
      <c r="AT1724" s="197" t="s">
        <v>160</v>
      </c>
      <c r="AU1724" s="197" t="s">
        <v>85</v>
      </c>
      <c r="AY1724" s="18" t="s">
        <v>158</v>
      </c>
      <c r="BE1724" s="198">
        <f>IF(N1724="základní",J1724,0)</f>
        <v>0</v>
      </c>
      <c r="BF1724" s="198">
        <f>IF(N1724="snížená",J1724,0)</f>
        <v>0</v>
      </c>
      <c r="BG1724" s="198">
        <f>IF(N1724="zákl. přenesená",J1724,0)</f>
        <v>0</v>
      </c>
      <c r="BH1724" s="198">
        <f>IF(N1724="sníž. přenesená",J1724,0)</f>
        <v>0</v>
      </c>
      <c r="BI1724" s="198">
        <f>IF(N1724="nulová",J1724,0)</f>
        <v>0</v>
      </c>
      <c r="BJ1724" s="18" t="s">
        <v>8</v>
      </c>
      <c r="BK1724" s="198">
        <f>ROUND(I1724*H1724,0)</f>
        <v>0</v>
      </c>
      <c r="BL1724" s="18" t="s">
        <v>4148</v>
      </c>
      <c r="BM1724" s="197" t="s">
        <v>7996</v>
      </c>
    </row>
    <row r="1725" spans="1:65" s="12" customFormat="1" ht="22.9" customHeight="1">
      <c r="B1725" s="171"/>
      <c r="C1725" s="172"/>
      <c r="D1725" s="173" t="s">
        <v>75</v>
      </c>
      <c r="E1725" s="185" t="s">
        <v>5352</v>
      </c>
      <c r="F1725" s="185" t="s">
        <v>5353</v>
      </c>
      <c r="G1725" s="172"/>
      <c r="H1725" s="172"/>
      <c r="I1725" s="175"/>
      <c r="J1725" s="186">
        <f>BK1725</f>
        <v>0</v>
      </c>
      <c r="K1725" s="172"/>
      <c r="L1725" s="177"/>
      <c r="M1725" s="178"/>
      <c r="N1725" s="179"/>
      <c r="O1725" s="179"/>
      <c r="P1725" s="180">
        <f>SUM(P1726:P1727)</f>
        <v>0</v>
      </c>
      <c r="Q1725" s="179"/>
      <c r="R1725" s="180">
        <f>SUM(R1726:R1727)</f>
        <v>0</v>
      </c>
      <c r="S1725" s="179"/>
      <c r="T1725" s="181">
        <f>SUM(T1726:T1727)</f>
        <v>0</v>
      </c>
      <c r="AR1725" s="182" t="s">
        <v>199</v>
      </c>
      <c r="AT1725" s="183" t="s">
        <v>75</v>
      </c>
      <c r="AU1725" s="183" t="s">
        <v>8</v>
      </c>
      <c r="AY1725" s="182" t="s">
        <v>158</v>
      </c>
      <c r="BK1725" s="184">
        <f>SUM(BK1726:BK1727)</f>
        <v>0</v>
      </c>
    </row>
    <row r="1726" spans="1:65" s="2" customFormat="1" ht="16.5" customHeight="1">
      <c r="A1726" s="35"/>
      <c r="B1726" s="36"/>
      <c r="C1726" s="187" t="s">
        <v>3225</v>
      </c>
      <c r="D1726" s="187" t="s">
        <v>160</v>
      </c>
      <c r="E1726" s="188" t="s">
        <v>5355</v>
      </c>
      <c r="F1726" s="189" t="s">
        <v>5356</v>
      </c>
      <c r="G1726" s="190" t="s">
        <v>921</v>
      </c>
      <c r="H1726" s="191">
        <v>1</v>
      </c>
      <c r="I1726" s="192"/>
      <c r="J1726" s="191">
        <f>ROUND(I1726*H1726,0)</f>
        <v>0</v>
      </c>
      <c r="K1726" s="189" t="s">
        <v>1</v>
      </c>
      <c r="L1726" s="40"/>
      <c r="M1726" s="193" t="s">
        <v>1</v>
      </c>
      <c r="N1726" s="194" t="s">
        <v>41</v>
      </c>
      <c r="O1726" s="72"/>
      <c r="P1726" s="195">
        <f>O1726*H1726</f>
        <v>0</v>
      </c>
      <c r="Q1726" s="195">
        <v>0</v>
      </c>
      <c r="R1726" s="195">
        <f>Q1726*H1726</f>
        <v>0</v>
      </c>
      <c r="S1726" s="195">
        <v>0</v>
      </c>
      <c r="T1726" s="196">
        <f>S1726*H1726</f>
        <v>0</v>
      </c>
      <c r="U1726" s="35"/>
      <c r="V1726" s="35"/>
      <c r="W1726" s="35"/>
      <c r="X1726" s="35"/>
      <c r="Y1726" s="35"/>
      <c r="Z1726" s="35"/>
      <c r="AA1726" s="35"/>
      <c r="AB1726" s="35"/>
      <c r="AC1726" s="35"/>
      <c r="AD1726" s="35"/>
      <c r="AE1726" s="35"/>
      <c r="AR1726" s="197" t="s">
        <v>4148</v>
      </c>
      <c r="AT1726" s="197" t="s">
        <v>160</v>
      </c>
      <c r="AU1726" s="197" t="s">
        <v>85</v>
      </c>
      <c r="AY1726" s="18" t="s">
        <v>158</v>
      </c>
      <c r="BE1726" s="198">
        <f>IF(N1726="základní",J1726,0)</f>
        <v>0</v>
      </c>
      <c r="BF1726" s="198">
        <f>IF(N1726="snížená",J1726,0)</f>
        <v>0</v>
      </c>
      <c r="BG1726" s="198">
        <f>IF(N1726="zákl. přenesená",J1726,0)</f>
        <v>0</v>
      </c>
      <c r="BH1726" s="198">
        <f>IF(N1726="sníž. přenesená",J1726,0)</f>
        <v>0</v>
      </c>
      <c r="BI1726" s="198">
        <f>IF(N1726="nulová",J1726,0)</f>
        <v>0</v>
      </c>
      <c r="BJ1726" s="18" t="s">
        <v>8</v>
      </c>
      <c r="BK1726" s="198">
        <f>ROUND(I1726*H1726,0)</f>
        <v>0</v>
      </c>
      <c r="BL1726" s="18" t="s">
        <v>4148</v>
      </c>
      <c r="BM1726" s="197" t="s">
        <v>7997</v>
      </c>
    </row>
    <row r="1727" spans="1:65" s="2" customFormat="1" ht="16.5" customHeight="1">
      <c r="A1727" s="35"/>
      <c r="B1727" s="36"/>
      <c r="C1727" s="187" t="s">
        <v>3228</v>
      </c>
      <c r="D1727" s="187" t="s">
        <v>160</v>
      </c>
      <c r="E1727" s="188" t="s">
        <v>5359</v>
      </c>
      <c r="F1727" s="189" t="s">
        <v>1734</v>
      </c>
      <c r="G1727" s="190" t="s">
        <v>921</v>
      </c>
      <c r="H1727" s="191">
        <v>1</v>
      </c>
      <c r="I1727" s="192"/>
      <c r="J1727" s="191">
        <f>ROUND(I1727*H1727,0)</f>
        <v>0</v>
      </c>
      <c r="K1727" s="189" t="s">
        <v>164</v>
      </c>
      <c r="L1727" s="40"/>
      <c r="M1727" s="193" t="s">
        <v>1</v>
      </c>
      <c r="N1727" s="194" t="s">
        <v>41</v>
      </c>
      <c r="O1727" s="72"/>
      <c r="P1727" s="195">
        <f>O1727*H1727</f>
        <v>0</v>
      </c>
      <c r="Q1727" s="195">
        <v>0</v>
      </c>
      <c r="R1727" s="195">
        <f>Q1727*H1727</f>
        <v>0</v>
      </c>
      <c r="S1727" s="195">
        <v>0</v>
      </c>
      <c r="T1727" s="196">
        <f>S1727*H1727</f>
        <v>0</v>
      </c>
      <c r="U1727" s="35"/>
      <c r="V1727" s="35"/>
      <c r="W1727" s="35"/>
      <c r="X1727" s="35"/>
      <c r="Y1727" s="35"/>
      <c r="Z1727" s="35"/>
      <c r="AA1727" s="35"/>
      <c r="AB1727" s="35"/>
      <c r="AC1727" s="35"/>
      <c r="AD1727" s="35"/>
      <c r="AE1727" s="35"/>
      <c r="AR1727" s="197" t="s">
        <v>4148</v>
      </c>
      <c r="AT1727" s="197" t="s">
        <v>160</v>
      </c>
      <c r="AU1727" s="197" t="s">
        <v>85</v>
      </c>
      <c r="AY1727" s="18" t="s">
        <v>158</v>
      </c>
      <c r="BE1727" s="198">
        <f>IF(N1727="základní",J1727,0)</f>
        <v>0</v>
      </c>
      <c r="BF1727" s="198">
        <f>IF(N1727="snížená",J1727,0)</f>
        <v>0</v>
      </c>
      <c r="BG1727" s="198">
        <f>IF(N1727="zákl. přenesená",J1727,0)</f>
        <v>0</v>
      </c>
      <c r="BH1727" s="198">
        <f>IF(N1727="sníž. přenesená",J1727,0)</f>
        <v>0</v>
      </c>
      <c r="BI1727" s="198">
        <f>IF(N1727="nulová",J1727,0)</f>
        <v>0</v>
      </c>
      <c r="BJ1727" s="18" t="s">
        <v>8</v>
      </c>
      <c r="BK1727" s="198">
        <f>ROUND(I1727*H1727,0)</f>
        <v>0</v>
      </c>
      <c r="BL1727" s="18" t="s">
        <v>4148</v>
      </c>
      <c r="BM1727" s="197" t="s">
        <v>7998</v>
      </c>
    </row>
    <row r="1728" spans="1:65" s="12" customFormat="1" ht="22.9" customHeight="1">
      <c r="B1728" s="171"/>
      <c r="C1728" s="172"/>
      <c r="D1728" s="173" t="s">
        <v>75</v>
      </c>
      <c r="E1728" s="185" t="s">
        <v>5361</v>
      </c>
      <c r="F1728" s="185" t="s">
        <v>5362</v>
      </c>
      <c r="G1728" s="172"/>
      <c r="H1728" s="172"/>
      <c r="I1728" s="175"/>
      <c r="J1728" s="186">
        <f>BK1728</f>
        <v>0</v>
      </c>
      <c r="K1728" s="172"/>
      <c r="L1728" s="177"/>
      <c r="M1728" s="178"/>
      <c r="N1728" s="179"/>
      <c r="O1728" s="179"/>
      <c r="P1728" s="180">
        <f>SUM(P1729:P1730)</f>
        <v>0</v>
      </c>
      <c r="Q1728" s="179"/>
      <c r="R1728" s="180">
        <f>SUM(R1729:R1730)</f>
        <v>0</v>
      </c>
      <c r="S1728" s="179"/>
      <c r="T1728" s="181">
        <f>SUM(T1729:T1730)</f>
        <v>0</v>
      </c>
      <c r="AR1728" s="182" t="s">
        <v>199</v>
      </c>
      <c r="AT1728" s="183" t="s">
        <v>75</v>
      </c>
      <c r="AU1728" s="183" t="s">
        <v>8</v>
      </c>
      <c r="AY1728" s="182" t="s">
        <v>158</v>
      </c>
      <c r="BK1728" s="184">
        <f>SUM(BK1729:BK1730)</f>
        <v>0</v>
      </c>
    </row>
    <row r="1729" spans="1:65" s="2" customFormat="1" ht="16.5" customHeight="1">
      <c r="A1729" s="35"/>
      <c r="B1729" s="36"/>
      <c r="C1729" s="187" t="s">
        <v>3232</v>
      </c>
      <c r="D1729" s="187" t="s">
        <v>160</v>
      </c>
      <c r="E1729" s="188" t="s">
        <v>5364</v>
      </c>
      <c r="F1729" s="189" t="s">
        <v>5362</v>
      </c>
      <c r="G1729" s="190" t="s">
        <v>921</v>
      </c>
      <c r="H1729" s="191">
        <v>1</v>
      </c>
      <c r="I1729" s="192"/>
      <c r="J1729" s="191">
        <f>ROUND(I1729*H1729,0)</f>
        <v>0</v>
      </c>
      <c r="K1729" s="189" t="s">
        <v>164</v>
      </c>
      <c r="L1729" s="40"/>
      <c r="M1729" s="193" t="s">
        <v>1</v>
      </c>
      <c r="N1729" s="194" t="s">
        <v>41</v>
      </c>
      <c r="O1729" s="72"/>
      <c r="P1729" s="195">
        <f>O1729*H1729</f>
        <v>0</v>
      </c>
      <c r="Q1729" s="195">
        <v>0</v>
      </c>
      <c r="R1729" s="195">
        <f>Q1729*H1729</f>
        <v>0</v>
      </c>
      <c r="S1729" s="195">
        <v>0</v>
      </c>
      <c r="T1729" s="196">
        <f>S1729*H1729</f>
        <v>0</v>
      </c>
      <c r="U1729" s="35"/>
      <c r="V1729" s="35"/>
      <c r="W1729" s="35"/>
      <c r="X1729" s="35"/>
      <c r="Y1729" s="35"/>
      <c r="Z1729" s="35"/>
      <c r="AA1729" s="35"/>
      <c r="AB1729" s="35"/>
      <c r="AC1729" s="35"/>
      <c r="AD1729" s="35"/>
      <c r="AE1729" s="35"/>
      <c r="AR1729" s="197" t="s">
        <v>4148</v>
      </c>
      <c r="AT1729" s="197" t="s">
        <v>160</v>
      </c>
      <c r="AU1729" s="197" t="s">
        <v>85</v>
      </c>
      <c r="AY1729" s="18" t="s">
        <v>158</v>
      </c>
      <c r="BE1729" s="198">
        <f>IF(N1729="základní",J1729,0)</f>
        <v>0</v>
      </c>
      <c r="BF1729" s="198">
        <f>IF(N1729="snížená",J1729,0)</f>
        <v>0</v>
      </c>
      <c r="BG1729" s="198">
        <f>IF(N1729="zákl. přenesená",J1729,0)</f>
        <v>0</v>
      </c>
      <c r="BH1729" s="198">
        <f>IF(N1729="sníž. přenesená",J1729,0)</f>
        <v>0</v>
      </c>
      <c r="BI1729" s="198">
        <f>IF(N1729="nulová",J1729,0)</f>
        <v>0</v>
      </c>
      <c r="BJ1729" s="18" t="s">
        <v>8</v>
      </c>
      <c r="BK1729" s="198">
        <f>ROUND(I1729*H1729,0)</f>
        <v>0</v>
      </c>
      <c r="BL1729" s="18" t="s">
        <v>4148</v>
      </c>
      <c r="BM1729" s="197" t="s">
        <v>7999</v>
      </c>
    </row>
    <row r="1730" spans="1:65" s="2" customFormat="1" ht="16.5" customHeight="1">
      <c r="A1730" s="35"/>
      <c r="B1730" s="36"/>
      <c r="C1730" s="187" t="s">
        <v>3236</v>
      </c>
      <c r="D1730" s="187" t="s">
        <v>160</v>
      </c>
      <c r="E1730" s="188" t="s">
        <v>5367</v>
      </c>
      <c r="F1730" s="189" t="s">
        <v>5368</v>
      </c>
      <c r="G1730" s="190" t="s">
        <v>921</v>
      </c>
      <c r="H1730" s="191">
        <v>1</v>
      </c>
      <c r="I1730" s="192"/>
      <c r="J1730" s="191">
        <f>ROUND(I1730*H1730,0)</f>
        <v>0</v>
      </c>
      <c r="K1730" s="189" t="s">
        <v>1</v>
      </c>
      <c r="L1730" s="40"/>
      <c r="M1730" s="256" t="s">
        <v>1</v>
      </c>
      <c r="N1730" s="257" t="s">
        <v>41</v>
      </c>
      <c r="O1730" s="258"/>
      <c r="P1730" s="259">
        <f>O1730*H1730</f>
        <v>0</v>
      </c>
      <c r="Q1730" s="259">
        <v>0</v>
      </c>
      <c r="R1730" s="259">
        <f>Q1730*H1730</f>
        <v>0</v>
      </c>
      <c r="S1730" s="259">
        <v>0</v>
      </c>
      <c r="T1730" s="260">
        <f>S1730*H1730</f>
        <v>0</v>
      </c>
      <c r="U1730" s="35"/>
      <c r="V1730" s="35"/>
      <c r="W1730" s="35"/>
      <c r="X1730" s="35"/>
      <c r="Y1730" s="35"/>
      <c r="Z1730" s="35"/>
      <c r="AA1730" s="35"/>
      <c r="AB1730" s="35"/>
      <c r="AC1730" s="35"/>
      <c r="AD1730" s="35"/>
      <c r="AE1730" s="35"/>
      <c r="AR1730" s="197" t="s">
        <v>4148</v>
      </c>
      <c r="AT1730" s="197" t="s">
        <v>160</v>
      </c>
      <c r="AU1730" s="197" t="s">
        <v>85</v>
      </c>
      <c r="AY1730" s="18" t="s">
        <v>158</v>
      </c>
      <c r="BE1730" s="198">
        <f>IF(N1730="základní",J1730,0)</f>
        <v>0</v>
      </c>
      <c r="BF1730" s="198">
        <f>IF(N1730="snížená",J1730,0)</f>
        <v>0</v>
      </c>
      <c r="BG1730" s="198">
        <f>IF(N1730="zákl. přenesená",J1730,0)</f>
        <v>0</v>
      </c>
      <c r="BH1730" s="198">
        <f>IF(N1730="sníž. přenesená",J1730,0)</f>
        <v>0</v>
      </c>
      <c r="BI1730" s="198">
        <f>IF(N1730="nulová",J1730,0)</f>
        <v>0</v>
      </c>
      <c r="BJ1730" s="18" t="s">
        <v>8</v>
      </c>
      <c r="BK1730" s="198">
        <f>ROUND(I1730*H1730,0)</f>
        <v>0</v>
      </c>
      <c r="BL1730" s="18" t="s">
        <v>4148</v>
      </c>
      <c r="BM1730" s="197" t="s">
        <v>8000</v>
      </c>
    </row>
    <row r="1731" spans="1:65" s="2" customFormat="1" ht="6.95" customHeight="1">
      <c r="A1731" s="35"/>
      <c r="B1731" s="55"/>
      <c r="C1731" s="56"/>
      <c r="D1731" s="56"/>
      <c r="E1731" s="56"/>
      <c r="F1731" s="56"/>
      <c r="G1731" s="56"/>
      <c r="H1731" s="56"/>
      <c r="I1731" s="56"/>
      <c r="J1731" s="56"/>
      <c r="K1731" s="56"/>
      <c r="L1731" s="40"/>
      <c r="M1731" s="35"/>
      <c r="O1731" s="35"/>
      <c r="P1731" s="35"/>
      <c r="Q1731" s="35"/>
      <c r="R1731" s="35"/>
      <c r="S1731" s="35"/>
      <c r="T1731" s="35"/>
      <c r="U1731" s="35"/>
      <c r="V1731" s="35"/>
      <c r="W1731" s="35"/>
      <c r="X1731" s="35"/>
      <c r="Y1731" s="35"/>
      <c r="Z1731" s="35"/>
      <c r="AA1731" s="35"/>
      <c r="AB1731" s="35"/>
      <c r="AC1731" s="35"/>
      <c r="AD1731" s="35"/>
      <c r="AE1731" s="35"/>
    </row>
  </sheetData>
  <sheetProtection algorithmName="SHA-512" hashValue="5kzPMeTxuCb9Mdh0P1V7Cibpp1ISZeza595MN9qRN3ON5FFsjmVCT3x04CdBeR/fYGSacNm3XSyUUcBqH0Xx4g==" saltValue="VXZP5lanGsn3csr1vargxb/Ys80lyji7IejN65U3VaVvlfmI8eqgV0FNn9Myssg6AoznR4bc6zbvfw4Wic7R3Q==" spinCount="100000" sheet="1" objects="1" scenarios="1" formatColumns="0" formatRows="0" autoFilter="0"/>
  <autoFilter ref="C155:K1730" xr:uid="{00000000-0009-0000-0000-000003000000}"/>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0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94</v>
      </c>
    </row>
    <row r="3" spans="1:46" s="1" customFormat="1" ht="6.95" customHeight="1">
      <c r="B3" s="109"/>
      <c r="C3" s="110"/>
      <c r="D3" s="110"/>
      <c r="E3" s="110"/>
      <c r="F3" s="110"/>
      <c r="G3" s="110"/>
      <c r="H3" s="110"/>
      <c r="I3" s="110"/>
      <c r="J3" s="110"/>
      <c r="K3" s="110"/>
      <c r="L3" s="21"/>
      <c r="AT3" s="18" t="s">
        <v>85</v>
      </c>
    </row>
    <row r="4" spans="1:46" s="1" customFormat="1" ht="24.95" customHeight="1">
      <c r="B4" s="21"/>
      <c r="D4" s="111" t="s">
        <v>95</v>
      </c>
      <c r="L4" s="21"/>
      <c r="M4" s="112" t="s">
        <v>11</v>
      </c>
      <c r="AT4" s="18" t="s">
        <v>4</v>
      </c>
    </row>
    <row r="5" spans="1:46" s="1" customFormat="1" ht="6.95" customHeight="1">
      <c r="B5" s="21"/>
      <c r="L5" s="21"/>
    </row>
    <row r="6" spans="1:46" s="1" customFormat="1" ht="12" customHeight="1">
      <c r="B6" s="21"/>
      <c r="D6" s="113" t="s">
        <v>16</v>
      </c>
      <c r="L6" s="21"/>
    </row>
    <row r="7" spans="1:46" s="1" customFormat="1" ht="26.25" customHeight="1">
      <c r="B7" s="21"/>
      <c r="E7" s="302" t="str">
        <f>'Rekapitulace stavby'!K6</f>
        <v>15720 Tachov stavební úpravy a přístavba společenského sálu areálu Mže</v>
      </c>
      <c r="F7" s="303"/>
      <c r="G7" s="303"/>
      <c r="H7" s="303"/>
      <c r="L7" s="21"/>
    </row>
    <row r="8" spans="1:46" s="2" customFormat="1" ht="12" customHeight="1">
      <c r="A8" s="35"/>
      <c r="B8" s="40"/>
      <c r="C8" s="35"/>
      <c r="D8" s="113" t="s">
        <v>96</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4" t="s">
        <v>8001</v>
      </c>
      <c r="F9" s="305"/>
      <c r="G9" s="305"/>
      <c r="H9" s="305"/>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19</v>
      </c>
      <c r="E11" s="35"/>
      <c r="F11" s="114" t="s">
        <v>1</v>
      </c>
      <c r="G11" s="35"/>
      <c r="H11" s="35"/>
      <c r="I11" s="113" t="s">
        <v>20</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14" t="s">
        <v>22</v>
      </c>
      <c r="G12" s="35"/>
      <c r="H12" s="35"/>
      <c r="I12" s="113" t="s">
        <v>23</v>
      </c>
      <c r="J12" s="115" t="str">
        <f>'Rekapitulace stavby'!AN8</f>
        <v>12. 11. 2020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27</v>
      </c>
      <c r="E14" s="35"/>
      <c r="F14" s="35"/>
      <c r="G14" s="35"/>
      <c r="H14" s="35"/>
      <c r="I14" s="113" t="s">
        <v>28</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tr">
        <f>IF('Rekapitulace stavby'!E11="","",'Rekapitulace stavby'!E11)</f>
        <v xml:space="preserve"> </v>
      </c>
      <c r="F15" s="35"/>
      <c r="G15" s="35"/>
      <c r="H15" s="35"/>
      <c r="I15" s="113" t="s">
        <v>29</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30</v>
      </c>
      <c r="E17" s="35"/>
      <c r="F17" s="35"/>
      <c r="G17" s="35"/>
      <c r="H17" s="35"/>
      <c r="I17" s="113" t="s">
        <v>28</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6" t="str">
        <f>'Rekapitulace stavby'!E14</f>
        <v>Vyplň údaj</v>
      </c>
      <c r="F18" s="307"/>
      <c r="G18" s="307"/>
      <c r="H18" s="307"/>
      <c r="I18" s="113" t="s">
        <v>29</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33</v>
      </c>
      <c r="E20" s="35"/>
      <c r="F20" s="35"/>
      <c r="G20" s="35"/>
      <c r="H20" s="35"/>
      <c r="I20" s="113" t="s">
        <v>28</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29</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28</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29</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08" t="s">
        <v>1</v>
      </c>
      <c r="F27" s="308"/>
      <c r="G27" s="308"/>
      <c r="H27" s="308"/>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ROUND((SUM(BE149:BE1032)),  2)</f>
        <v>0</v>
      </c>
      <c r="G33" s="35"/>
      <c r="H33" s="35"/>
      <c r="I33" s="125">
        <v>0.21</v>
      </c>
      <c r="J33" s="124">
        <f>ROUND(((SUM(BE149:BE1032))*I33),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ROUND((SUM(BF149:BF1032)),  2)</f>
        <v>0</v>
      </c>
      <c r="G34" s="35"/>
      <c r="H34" s="35"/>
      <c r="I34" s="125">
        <v>0.15</v>
      </c>
      <c r="J34" s="124">
        <f>ROUND(((SUM(BF149:BF1032))*I34),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ROUND((SUM(BG149:BG1032)),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ROUND((SUM(BH149:BH1032)),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ROUND((SUM(BI149:BI1032)),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98</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09" t="str">
        <f>E7</f>
        <v>15720 Tachov stavební úpravy a přístavba společenského sálu areálu Mže</v>
      </c>
      <c r="F85" s="310"/>
      <c r="G85" s="310"/>
      <c r="H85" s="31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96</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1" t="str">
        <f>E9</f>
        <v>04 - SO 04 Etapa 4</v>
      </c>
      <c r="F87" s="311"/>
      <c r="G87" s="311"/>
      <c r="H87" s="311"/>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 xml:space="preserve"> </v>
      </c>
      <c r="G89" s="37"/>
      <c r="H89" s="37"/>
      <c r="I89" s="30" t="s">
        <v>23</v>
      </c>
      <c r="J89" s="67" t="str">
        <f>IF(J12="","",J12)</f>
        <v>12. 11. 2020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27</v>
      </c>
      <c r="D91" s="37"/>
      <c r="E91" s="37"/>
      <c r="F91" s="28" t="str">
        <f>E15</f>
        <v xml:space="preserve"> </v>
      </c>
      <c r="G91" s="37"/>
      <c r="H91" s="37"/>
      <c r="I91" s="30" t="s">
        <v>33</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99</v>
      </c>
      <c r="D94" s="145"/>
      <c r="E94" s="145"/>
      <c r="F94" s="145"/>
      <c r="G94" s="145"/>
      <c r="H94" s="145"/>
      <c r="I94" s="145"/>
      <c r="J94" s="146" t="s">
        <v>100</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101</v>
      </c>
      <c r="D96" s="37"/>
      <c r="E96" s="37"/>
      <c r="F96" s="37"/>
      <c r="G96" s="37"/>
      <c r="H96" s="37"/>
      <c r="I96" s="37"/>
      <c r="J96" s="85">
        <f>J149</f>
        <v>0</v>
      </c>
      <c r="K96" s="37"/>
      <c r="L96" s="52"/>
      <c r="S96" s="35"/>
      <c r="T96" s="35"/>
      <c r="U96" s="35"/>
      <c r="V96" s="35"/>
      <c r="W96" s="35"/>
      <c r="X96" s="35"/>
      <c r="Y96" s="35"/>
      <c r="Z96" s="35"/>
      <c r="AA96" s="35"/>
      <c r="AB96" s="35"/>
      <c r="AC96" s="35"/>
      <c r="AD96" s="35"/>
      <c r="AE96" s="35"/>
      <c r="AU96" s="18" t="s">
        <v>102</v>
      </c>
    </row>
    <row r="97" spans="2:12" s="9" customFormat="1" ht="24.95" customHeight="1">
      <c r="B97" s="148"/>
      <c r="C97" s="149"/>
      <c r="D97" s="150" t="s">
        <v>103</v>
      </c>
      <c r="E97" s="151"/>
      <c r="F97" s="151"/>
      <c r="G97" s="151"/>
      <c r="H97" s="151"/>
      <c r="I97" s="151"/>
      <c r="J97" s="152">
        <f>J150</f>
        <v>0</v>
      </c>
      <c r="K97" s="149"/>
      <c r="L97" s="153"/>
    </row>
    <row r="98" spans="2:12" s="10" customFormat="1" ht="19.899999999999999" customHeight="1">
      <c r="B98" s="154"/>
      <c r="C98" s="155"/>
      <c r="D98" s="156" t="s">
        <v>105</v>
      </c>
      <c r="E98" s="157"/>
      <c r="F98" s="157"/>
      <c r="G98" s="157"/>
      <c r="H98" s="157"/>
      <c r="I98" s="157"/>
      <c r="J98" s="158">
        <f>J151</f>
        <v>0</v>
      </c>
      <c r="K98" s="155"/>
      <c r="L98" s="159"/>
    </row>
    <row r="99" spans="2:12" s="10" customFormat="1" ht="19.899999999999999" customHeight="1">
      <c r="B99" s="154"/>
      <c r="C99" s="155"/>
      <c r="D99" s="156" t="s">
        <v>106</v>
      </c>
      <c r="E99" s="157"/>
      <c r="F99" s="157"/>
      <c r="G99" s="157"/>
      <c r="H99" s="157"/>
      <c r="I99" s="157"/>
      <c r="J99" s="158">
        <f>J157</f>
        <v>0</v>
      </c>
      <c r="K99" s="155"/>
      <c r="L99" s="159"/>
    </row>
    <row r="100" spans="2:12" s="10" customFormat="1" ht="19.899999999999999" customHeight="1">
      <c r="B100" s="154"/>
      <c r="C100" s="155"/>
      <c r="D100" s="156" t="s">
        <v>109</v>
      </c>
      <c r="E100" s="157"/>
      <c r="F100" s="157"/>
      <c r="G100" s="157"/>
      <c r="H100" s="157"/>
      <c r="I100" s="157"/>
      <c r="J100" s="158">
        <f>J162</f>
        <v>0</v>
      </c>
      <c r="K100" s="155"/>
      <c r="L100" s="159"/>
    </row>
    <row r="101" spans="2:12" s="10" customFormat="1" ht="19.899999999999999" customHeight="1">
      <c r="B101" s="154"/>
      <c r="C101" s="155"/>
      <c r="D101" s="156" t="s">
        <v>111</v>
      </c>
      <c r="E101" s="157"/>
      <c r="F101" s="157"/>
      <c r="G101" s="157"/>
      <c r="H101" s="157"/>
      <c r="I101" s="157"/>
      <c r="J101" s="158">
        <f>J199</f>
        <v>0</v>
      </c>
      <c r="K101" s="155"/>
      <c r="L101" s="159"/>
    </row>
    <row r="102" spans="2:12" s="10" customFormat="1" ht="19.899999999999999" customHeight="1">
      <c r="B102" s="154"/>
      <c r="C102" s="155"/>
      <c r="D102" s="156" t="s">
        <v>5371</v>
      </c>
      <c r="E102" s="157"/>
      <c r="F102" s="157"/>
      <c r="G102" s="157"/>
      <c r="H102" s="157"/>
      <c r="I102" s="157"/>
      <c r="J102" s="158">
        <f>J252</f>
        <v>0</v>
      </c>
      <c r="K102" s="155"/>
      <c r="L102" s="159"/>
    </row>
    <row r="103" spans="2:12" s="10" customFormat="1" ht="19.899999999999999" customHeight="1">
      <c r="B103" s="154"/>
      <c r="C103" s="155"/>
      <c r="D103" s="156" t="s">
        <v>112</v>
      </c>
      <c r="E103" s="157"/>
      <c r="F103" s="157"/>
      <c r="G103" s="157"/>
      <c r="H103" s="157"/>
      <c r="I103" s="157"/>
      <c r="J103" s="158">
        <f>J264</f>
        <v>0</v>
      </c>
      <c r="K103" s="155"/>
      <c r="L103" s="159"/>
    </row>
    <row r="104" spans="2:12" s="9" customFormat="1" ht="24.95" customHeight="1">
      <c r="B104" s="148"/>
      <c r="C104" s="149"/>
      <c r="D104" s="150" t="s">
        <v>113</v>
      </c>
      <c r="E104" s="151"/>
      <c r="F104" s="151"/>
      <c r="G104" s="151"/>
      <c r="H104" s="151"/>
      <c r="I104" s="151"/>
      <c r="J104" s="152">
        <f>J267</f>
        <v>0</v>
      </c>
      <c r="K104" s="149"/>
      <c r="L104" s="153"/>
    </row>
    <row r="105" spans="2:12" s="10" customFormat="1" ht="19.899999999999999" customHeight="1">
      <c r="B105" s="154"/>
      <c r="C105" s="155"/>
      <c r="D105" s="156" t="s">
        <v>115</v>
      </c>
      <c r="E105" s="157"/>
      <c r="F105" s="157"/>
      <c r="G105" s="157"/>
      <c r="H105" s="157"/>
      <c r="I105" s="157"/>
      <c r="J105" s="158">
        <f>J268</f>
        <v>0</v>
      </c>
      <c r="K105" s="155"/>
      <c r="L105" s="159"/>
    </row>
    <row r="106" spans="2:12" s="10" customFormat="1" ht="19.899999999999999" customHeight="1">
      <c r="B106" s="154"/>
      <c r="C106" s="155"/>
      <c r="D106" s="156" t="s">
        <v>116</v>
      </c>
      <c r="E106" s="157"/>
      <c r="F106" s="157"/>
      <c r="G106" s="157"/>
      <c r="H106" s="157"/>
      <c r="I106" s="157"/>
      <c r="J106" s="158">
        <f>J284</f>
        <v>0</v>
      </c>
      <c r="K106" s="155"/>
      <c r="L106" s="159"/>
    </row>
    <row r="107" spans="2:12" s="10" customFormat="1" ht="19.899999999999999" customHeight="1">
      <c r="B107" s="154"/>
      <c r="C107" s="155"/>
      <c r="D107" s="156" t="s">
        <v>5372</v>
      </c>
      <c r="E107" s="157"/>
      <c r="F107" s="157"/>
      <c r="G107" s="157"/>
      <c r="H107" s="157"/>
      <c r="I107" s="157"/>
      <c r="J107" s="158">
        <f>J295</f>
        <v>0</v>
      </c>
      <c r="K107" s="155"/>
      <c r="L107" s="159"/>
    </row>
    <row r="108" spans="2:12" s="10" customFormat="1" ht="19.899999999999999" customHeight="1">
      <c r="B108" s="154"/>
      <c r="C108" s="155"/>
      <c r="D108" s="156" t="s">
        <v>117</v>
      </c>
      <c r="E108" s="157"/>
      <c r="F108" s="157"/>
      <c r="G108" s="157"/>
      <c r="H108" s="157"/>
      <c r="I108" s="157"/>
      <c r="J108" s="158">
        <f>J304</f>
        <v>0</v>
      </c>
      <c r="K108" s="155"/>
      <c r="L108" s="159"/>
    </row>
    <row r="109" spans="2:12" s="10" customFormat="1" ht="19.899999999999999" customHeight="1">
      <c r="B109" s="154"/>
      <c r="C109" s="155"/>
      <c r="D109" s="156" t="s">
        <v>121</v>
      </c>
      <c r="E109" s="157"/>
      <c r="F109" s="157"/>
      <c r="G109" s="157"/>
      <c r="H109" s="157"/>
      <c r="I109" s="157"/>
      <c r="J109" s="158">
        <f>J306</f>
        <v>0</v>
      </c>
      <c r="K109" s="155"/>
      <c r="L109" s="159"/>
    </row>
    <row r="110" spans="2:12" s="10" customFormat="1" ht="19.899999999999999" customHeight="1">
      <c r="B110" s="154"/>
      <c r="C110" s="155"/>
      <c r="D110" s="156" t="s">
        <v>122</v>
      </c>
      <c r="E110" s="157"/>
      <c r="F110" s="157"/>
      <c r="G110" s="157"/>
      <c r="H110" s="157"/>
      <c r="I110" s="157"/>
      <c r="J110" s="158">
        <f>J344</f>
        <v>0</v>
      </c>
      <c r="K110" s="155"/>
      <c r="L110" s="159"/>
    </row>
    <row r="111" spans="2:12" s="10" customFormat="1" ht="19.899999999999999" customHeight="1">
      <c r="B111" s="154"/>
      <c r="C111" s="155"/>
      <c r="D111" s="156" t="s">
        <v>123</v>
      </c>
      <c r="E111" s="157"/>
      <c r="F111" s="157"/>
      <c r="G111" s="157"/>
      <c r="H111" s="157"/>
      <c r="I111" s="157"/>
      <c r="J111" s="158">
        <f>J376</f>
        <v>0</v>
      </c>
      <c r="K111" s="155"/>
      <c r="L111" s="159"/>
    </row>
    <row r="112" spans="2:12" s="10" customFormat="1" ht="19.899999999999999" customHeight="1">
      <c r="B112" s="154"/>
      <c r="C112" s="155"/>
      <c r="D112" s="156" t="s">
        <v>125</v>
      </c>
      <c r="E112" s="157"/>
      <c r="F112" s="157"/>
      <c r="G112" s="157"/>
      <c r="H112" s="157"/>
      <c r="I112" s="157"/>
      <c r="J112" s="158">
        <f>J405</f>
        <v>0</v>
      </c>
      <c r="K112" s="155"/>
      <c r="L112" s="159"/>
    </row>
    <row r="113" spans="2:12" s="10" customFormat="1" ht="19.899999999999999" customHeight="1">
      <c r="B113" s="154"/>
      <c r="C113" s="155"/>
      <c r="D113" s="156" t="s">
        <v>8002</v>
      </c>
      <c r="E113" s="157"/>
      <c r="F113" s="157"/>
      <c r="G113" s="157"/>
      <c r="H113" s="157"/>
      <c r="I113" s="157"/>
      <c r="J113" s="158">
        <f>J546</f>
        <v>0</v>
      </c>
      <c r="K113" s="155"/>
      <c r="L113" s="159"/>
    </row>
    <row r="114" spans="2:12" s="10" customFormat="1" ht="19.899999999999999" customHeight="1">
      <c r="B114" s="154"/>
      <c r="C114" s="155"/>
      <c r="D114" s="156" t="s">
        <v>127</v>
      </c>
      <c r="E114" s="157"/>
      <c r="F114" s="157"/>
      <c r="G114" s="157"/>
      <c r="H114" s="157"/>
      <c r="I114" s="157"/>
      <c r="J114" s="158">
        <f>J687</f>
        <v>0</v>
      </c>
      <c r="K114" s="155"/>
      <c r="L114" s="159"/>
    </row>
    <row r="115" spans="2:12" s="10" customFormat="1" ht="19.899999999999999" customHeight="1">
      <c r="B115" s="154"/>
      <c r="C115" s="155"/>
      <c r="D115" s="156" t="s">
        <v>128</v>
      </c>
      <c r="E115" s="157"/>
      <c r="F115" s="157"/>
      <c r="G115" s="157"/>
      <c r="H115" s="157"/>
      <c r="I115" s="157"/>
      <c r="J115" s="158">
        <f>J700</f>
        <v>0</v>
      </c>
      <c r="K115" s="155"/>
      <c r="L115" s="159"/>
    </row>
    <row r="116" spans="2:12" s="10" customFormat="1" ht="19.899999999999999" customHeight="1">
      <c r="B116" s="154"/>
      <c r="C116" s="155"/>
      <c r="D116" s="156" t="s">
        <v>129</v>
      </c>
      <c r="E116" s="157"/>
      <c r="F116" s="157"/>
      <c r="G116" s="157"/>
      <c r="H116" s="157"/>
      <c r="I116" s="157"/>
      <c r="J116" s="158">
        <f>J722</f>
        <v>0</v>
      </c>
      <c r="K116" s="155"/>
      <c r="L116" s="159"/>
    </row>
    <row r="117" spans="2:12" s="10" customFormat="1" ht="19.899999999999999" customHeight="1">
      <c r="B117" s="154"/>
      <c r="C117" s="155"/>
      <c r="D117" s="156" t="s">
        <v>130</v>
      </c>
      <c r="E117" s="157"/>
      <c r="F117" s="157"/>
      <c r="G117" s="157"/>
      <c r="H117" s="157"/>
      <c r="I117" s="157"/>
      <c r="J117" s="158">
        <f>J782</f>
        <v>0</v>
      </c>
      <c r="K117" s="155"/>
      <c r="L117" s="159"/>
    </row>
    <row r="118" spans="2:12" s="10" customFormat="1" ht="19.899999999999999" customHeight="1">
      <c r="B118" s="154"/>
      <c r="C118" s="155"/>
      <c r="D118" s="156" t="s">
        <v>131</v>
      </c>
      <c r="E118" s="157"/>
      <c r="F118" s="157"/>
      <c r="G118" s="157"/>
      <c r="H118" s="157"/>
      <c r="I118" s="157"/>
      <c r="J118" s="158">
        <f>J826</f>
        <v>0</v>
      </c>
      <c r="K118" s="155"/>
      <c r="L118" s="159"/>
    </row>
    <row r="119" spans="2:12" s="10" customFormat="1" ht="19.899999999999999" customHeight="1">
      <c r="B119" s="154"/>
      <c r="C119" s="155"/>
      <c r="D119" s="156" t="s">
        <v>132</v>
      </c>
      <c r="E119" s="157"/>
      <c r="F119" s="157"/>
      <c r="G119" s="157"/>
      <c r="H119" s="157"/>
      <c r="I119" s="157"/>
      <c r="J119" s="158">
        <f>J852</f>
        <v>0</v>
      </c>
      <c r="K119" s="155"/>
      <c r="L119" s="159"/>
    </row>
    <row r="120" spans="2:12" s="10" customFormat="1" ht="19.899999999999999" customHeight="1">
      <c r="B120" s="154"/>
      <c r="C120" s="155"/>
      <c r="D120" s="156" t="s">
        <v>8003</v>
      </c>
      <c r="E120" s="157"/>
      <c r="F120" s="157"/>
      <c r="G120" s="157"/>
      <c r="H120" s="157"/>
      <c r="I120" s="157"/>
      <c r="J120" s="158">
        <f>J869</f>
        <v>0</v>
      </c>
      <c r="K120" s="155"/>
      <c r="L120" s="159"/>
    </row>
    <row r="121" spans="2:12" s="10" customFormat="1" ht="19.899999999999999" customHeight="1">
      <c r="B121" s="154"/>
      <c r="C121" s="155"/>
      <c r="D121" s="156" t="s">
        <v>8004</v>
      </c>
      <c r="E121" s="157"/>
      <c r="F121" s="157"/>
      <c r="G121" s="157"/>
      <c r="H121" s="157"/>
      <c r="I121" s="157"/>
      <c r="J121" s="158">
        <f>J874</f>
        <v>0</v>
      </c>
      <c r="K121" s="155"/>
      <c r="L121" s="159"/>
    </row>
    <row r="122" spans="2:12" s="10" customFormat="1" ht="19.899999999999999" customHeight="1">
      <c r="B122" s="154"/>
      <c r="C122" s="155"/>
      <c r="D122" s="156" t="s">
        <v>134</v>
      </c>
      <c r="E122" s="157"/>
      <c r="F122" s="157"/>
      <c r="G122" s="157"/>
      <c r="H122" s="157"/>
      <c r="I122" s="157"/>
      <c r="J122" s="158">
        <f>J881</f>
        <v>0</v>
      </c>
      <c r="K122" s="155"/>
      <c r="L122" s="159"/>
    </row>
    <row r="123" spans="2:12" s="10" customFormat="1" ht="19.899999999999999" customHeight="1">
      <c r="B123" s="154"/>
      <c r="C123" s="155"/>
      <c r="D123" s="156" t="s">
        <v>8005</v>
      </c>
      <c r="E123" s="157"/>
      <c r="F123" s="157"/>
      <c r="G123" s="157"/>
      <c r="H123" s="157"/>
      <c r="I123" s="157"/>
      <c r="J123" s="158">
        <f>J891</f>
        <v>0</v>
      </c>
      <c r="K123" s="155"/>
      <c r="L123" s="159"/>
    </row>
    <row r="124" spans="2:12" s="9" customFormat="1" ht="24.95" customHeight="1">
      <c r="B124" s="148"/>
      <c r="C124" s="149"/>
      <c r="D124" s="150" t="s">
        <v>137</v>
      </c>
      <c r="E124" s="151"/>
      <c r="F124" s="151"/>
      <c r="G124" s="151"/>
      <c r="H124" s="151"/>
      <c r="I124" s="151"/>
      <c r="J124" s="152">
        <f>J1013</f>
        <v>0</v>
      </c>
      <c r="K124" s="149"/>
      <c r="L124" s="153"/>
    </row>
    <row r="125" spans="2:12" s="9" customFormat="1" ht="24.95" customHeight="1">
      <c r="B125" s="148"/>
      <c r="C125" s="149"/>
      <c r="D125" s="150" t="s">
        <v>138</v>
      </c>
      <c r="E125" s="151"/>
      <c r="F125" s="151"/>
      <c r="G125" s="151"/>
      <c r="H125" s="151"/>
      <c r="I125" s="151"/>
      <c r="J125" s="152">
        <f>J1018</f>
        <v>0</v>
      </c>
      <c r="K125" s="149"/>
      <c r="L125" s="153"/>
    </row>
    <row r="126" spans="2:12" s="10" customFormat="1" ht="19.899999999999999" customHeight="1">
      <c r="B126" s="154"/>
      <c r="C126" s="155"/>
      <c r="D126" s="156" t="s">
        <v>139</v>
      </c>
      <c r="E126" s="157"/>
      <c r="F126" s="157"/>
      <c r="G126" s="157"/>
      <c r="H126" s="157"/>
      <c r="I126" s="157"/>
      <c r="J126" s="158">
        <f>J1019</f>
        <v>0</v>
      </c>
      <c r="K126" s="155"/>
      <c r="L126" s="159"/>
    </row>
    <row r="127" spans="2:12" s="10" customFormat="1" ht="19.899999999999999" customHeight="1">
      <c r="B127" s="154"/>
      <c r="C127" s="155"/>
      <c r="D127" s="156" t="s">
        <v>140</v>
      </c>
      <c r="E127" s="157"/>
      <c r="F127" s="157"/>
      <c r="G127" s="157"/>
      <c r="H127" s="157"/>
      <c r="I127" s="157"/>
      <c r="J127" s="158">
        <f>J1023</f>
        <v>0</v>
      </c>
      <c r="K127" s="155"/>
      <c r="L127" s="159"/>
    </row>
    <row r="128" spans="2:12" s="10" customFormat="1" ht="19.899999999999999" customHeight="1">
      <c r="B128" s="154"/>
      <c r="C128" s="155"/>
      <c r="D128" s="156" t="s">
        <v>141</v>
      </c>
      <c r="E128" s="157"/>
      <c r="F128" s="157"/>
      <c r="G128" s="157"/>
      <c r="H128" s="157"/>
      <c r="I128" s="157"/>
      <c r="J128" s="158">
        <f>J1027</f>
        <v>0</v>
      </c>
      <c r="K128" s="155"/>
      <c r="L128" s="159"/>
    </row>
    <row r="129" spans="1:31" s="10" customFormat="1" ht="19.899999999999999" customHeight="1">
      <c r="B129" s="154"/>
      <c r="C129" s="155"/>
      <c r="D129" s="156" t="s">
        <v>142</v>
      </c>
      <c r="E129" s="157"/>
      <c r="F129" s="157"/>
      <c r="G129" s="157"/>
      <c r="H129" s="157"/>
      <c r="I129" s="157"/>
      <c r="J129" s="158">
        <f>J1030</f>
        <v>0</v>
      </c>
      <c r="K129" s="155"/>
      <c r="L129" s="159"/>
    </row>
    <row r="130" spans="1:31" s="2" customFormat="1" ht="21.7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31" s="2" customFormat="1" ht="6.95" customHeight="1">
      <c r="A131" s="35"/>
      <c r="B131" s="55"/>
      <c r="C131" s="56"/>
      <c r="D131" s="56"/>
      <c r="E131" s="56"/>
      <c r="F131" s="56"/>
      <c r="G131" s="56"/>
      <c r="H131" s="56"/>
      <c r="I131" s="56"/>
      <c r="J131" s="56"/>
      <c r="K131" s="56"/>
      <c r="L131" s="52"/>
      <c r="S131" s="35"/>
      <c r="T131" s="35"/>
      <c r="U131" s="35"/>
      <c r="V131" s="35"/>
      <c r="W131" s="35"/>
      <c r="X131" s="35"/>
      <c r="Y131" s="35"/>
      <c r="Z131" s="35"/>
      <c r="AA131" s="35"/>
      <c r="AB131" s="35"/>
      <c r="AC131" s="35"/>
      <c r="AD131" s="35"/>
      <c r="AE131" s="35"/>
    </row>
    <row r="135" spans="1:31" s="2" customFormat="1" ht="6.95" customHeight="1">
      <c r="A135" s="35"/>
      <c r="B135" s="57"/>
      <c r="C135" s="58"/>
      <c r="D135" s="58"/>
      <c r="E135" s="58"/>
      <c r="F135" s="58"/>
      <c r="G135" s="58"/>
      <c r="H135" s="58"/>
      <c r="I135" s="58"/>
      <c r="J135" s="58"/>
      <c r="K135" s="58"/>
      <c r="L135" s="52"/>
      <c r="S135" s="35"/>
      <c r="T135" s="35"/>
      <c r="U135" s="35"/>
      <c r="V135" s="35"/>
      <c r="W135" s="35"/>
      <c r="X135" s="35"/>
      <c r="Y135" s="35"/>
      <c r="Z135" s="35"/>
      <c r="AA135" s="35"/>
      <c r="AB135" s="35"/>
      <c r="AC135" s="35"/>
      <c r="AD135" s="35"/>
      <c r="AE135" s="35"/>
    </row>
    <row r="136" spans="1:31" s="2" customFormat="1" ht="24.95" customHeight="1">
      <c r="A136" s="35"/>
      <c r="B136" s="36"/>
      <c r="C136" s="24" t="s">
        <v>143</v>
      </c>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12" customHeight="1">
      <c r="A138" s="35"/>
      <c r="B138" s="36"/>
      <c r="C138" s="30" t="s">
        <v>16</v>
      </c>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26.25" customHeight="1">
      <c r="A139" s="35"/>
      <c r="B139" s="36"/>
      <c r="C139" s="37"/>
      <c r="D139" s="37"/>
      <c r="E139" s="309" t="str">
        <f>E7</f>
        <v>15720 Tachov stavební úpravy a přístavba společenského sálu areálu Mže</v>
      </c>
      <c r="F139" s="310"/>
      <c r="G139" s="310"/>
      <c r="H139" s="310"/>
      <c r="I139" s="37"/>
      <c r="J139" s="37"/>
      <c r="K139" s="37"/>
      <c r="L139" s="52"/>
      <c r="S139" s="35"/>
      <c r="T139" s="35"/>
      <c r="U139" s="35"/>
      <c r="V139" s="35"/>
      <c r="W139" s="35"/>
      <c r="X139" s="35"/>
      <c r="Y139" s="35"/>
      <c r="Z139" s="35"/>
      <c r="AA139" s="35"/>
      <c r="AB139" s="35"/>
      <c r="AC139" s="35"/>
      <c r="AD139" s="35"/>
      <c r="AE139" s="35"/>
    </row>
    <row r="140" spans="1:31" s="2" customFormat="1" ht="12" customHeight="1">
      <c r="A140" s="35"/>
      <c r="B140" s="36"/>
      <c r="C140" s="30" t="s">
        <v>96</v>
      </c>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16.5" customHeight="1">
      <c r="A141" s="35"/>
      <c r="B141" s="36"/>
      <c r="C141" s="37"/>
      <c r="D141" s="37"/>
      <c r="E141" s="261" t="str">
        <f>E9</f>
        <v>04 - SO 04 Etapa 4</v>
      </c>
      <c r="F141" s="311"/>
      <c r="G141" s="311"/>
      <c r="H141" s="311"/>
      <c r="I141" s="37"/>
      <c r="J141" s="37"/>
      <c r="K141" s="37"/>
      <c r="L141" s="52"/>
      <c r="S141" s="35"/>
      <c r="T141" s="35"/>
      <c r="U141" s="35"/>
      <c r="V141" s="35"/>
      <c r="W141" s="35"/>
      <c r="X141" s="35"/>
      <c r="Y141" s="35"/>
      <c r="Z141" s="35"/>
      <c r="AA141" s="35"/>
      <c r="AB141" s="35"/>
      <c r="AC141" s="35"/>
      <c r="AD141" s="35"/>
      <c r="AE141" s="35"/>
    </row>
    <row r="142" spans="1:31" s="2" customFormat="1" ht="6.95" customHeight="1">
      <c r="A142" s="35"/>
      <c r="B142" s="36"/>
      <c r="C142" s="37"/>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12" customHeight="1">
      <c r="A143" s="35"/>
      <c r="B143" s="36"/>
      <c r="C143" s="30" t="s">
        <v>21</v>
      </c>
      <c r="D143" s="37"/>
      <c r="E143" s="37"/>
      <c r="F143" s="28" t="str">
        <f>F12</f>
        <v xml:space="preserve"> </v>
      </c>
      <c r="G143" s="37"/>
      <c r="H143" s="37"/>
      <c r="I143" s="30" t="s">
        <v>23</v>
      </c>
      <c r="J143" s="67" t="str">
        <f>IF(J12="","",J12)</f>
        <v>12. 11. 2020</v>
      </c>
      <c r="K143" s="37"/>
      <c r="L143" s="52"/>
      <c r="S143" s="35"/>
      <c r="T143" s="35"/>
      <c r="U143" s="35"/>
      <c r="V143" s="35"/>
      <c r="W143" s="35"/>
      <c r="X143" s="35"/>
      <c r="Y143" s="35"/>
      <c r="Z143" s="35"/>
      <c r="AA143" s="35"/>
      <c r="AB143" s="35"/>
      <c r="AC143" s="35"/>
      <c r="AD143" s="35"/>
      <c r="AE143" s="35"/>
    </row>
    <row r="144" spans="1:31" s="2" customFormat="1" ht="6.95" customHeight="1">
      <c r="A144" s="35"/>
      <c r="B144" s="36"/>
      <c r="C144" s="37"/>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E15</f>
        <v xml:space="preserve"> </v>
      </c>
      <c r="G145" s="37"/>
      <c r="H145" s="37"/>
      <c r="I145" s="30" t="s">
        <v>33</v>
      </c>
      <c r="J145" s="33" t="str">
        <f>E21</f>
        <v xml:space="preserve"> </v>
      </c>
      <c r="K145" s="37"/>
      <c r="L145" s="52"/>
      <c r="S145" s="35"/>
      <c r="T145" s="35"/>
      <c r="U145" s="35"/>
      <c r="V145" s="35"/>
      <c r="W145" s="35"/>
      <c r="X145" s="35"/>
      <c r="Y145" s="35"/>
      <c r="Z145" s="35"/>
      <c r="AA145" s="35"/>
      <c r="AB145" s="35"/>
      <c r="AC145" s="35"/>
      <c r="AD145" s="35"/>
      <c r="AE145" s="35"/>
    </row>
    <row r="146" spans="1:65" s="2" customFormat="1" ht="15.2" customHeight="1">
      <c r="A146" s="35"/>
      <c r="B146" s="36"/>
      <c r="C146" s="30" t="s">
        <v>30</v>
      </c>
      <c r="D146" s="37"/>
      <c r="E146" s="37"/>
      <c r="F146" s="28" t="str">
        <f>IF(E18="","",E18)</f>
        <v>Vyplň údaj</v>
      </c>
      <c r="G146" s="37"/>
      <c r="H146" s="37"/>
      <c r="I146" s="30" t="s">
        <v>34</v>
      </c>
      <c r="J146" s="33" t="str">
        <f>E24</f>
        <v xml:space="preserve"> </v>
      </c>
      <c r="K146" s="37"/>
      <c r="L146" s="52"/>
      <c r="S146" s="35"/>
      <c r="T146" s="35"/>
      <c r="U146" s="35"/>
      <c r="V146" s="35"/>
      <c r="W146" s="35"/>
      <c r="X146" s="35"/>
      <c r="Y146" s="35"/>
      <c r="Z146" s="35"/>
      <c r="AA146" s="35"/>
      <c r="AB146" s="35"/>
      <c r="AC146" s="35"/>
      <c r="AD146" s="35"/>
      <c r="AE146" s="35"/>
    </row>
    <row r="147" spans="1:65" s="2" customFormat="1" ht="10.35" customHeight="1">
      <c r="A147" s="35"/>
      <c r="B147" s="36"/>
      <c r="C147" s="37"/>
      <c r="D147" s="37"/>
      <c r="E147" s="37"/>
      <c r="F147" s="37"/>
      <c r="G147" s="37"/>
      <c r="H147" s="37"/>
      <c r="I147" s="37"/>
      <c r="J147" s="37"/>
      <c r="K147" s="37"/>
      <c r="L147" s="52"/>
      <c r="S147" s="35"/>
      <c r="T147" s="35"/>
      <c r="U147" s="35"/>
      <c r="V147" s="35"/>
      <c r="W147" s="35"/>
      <c r="X147" s="35"/>
      <c r="Y147" s="35"/>
      <c r="Z147" s="35"/>
      <c r="AA147" s="35"/>
      <c r="AB147" s="35"/>
      <c r="AC147" s="35"/>
      <c r="AD147" s="35"/>
      <c r="AE147" s="35"/>
    </row>
    <row r="148" spans="1:65" s="11" customFormat="1" ht="29.25" customHeight="1">
      <c r="A148" s="160"/>
      <c r="B148" s="161"/>
      <c r="C148" s="162" t="s">
        <v>144</v>
      </c>
      <c r="D148" s="163" t="s">
        <v>61</v>
      </c>
      <c r="E148" s="163" t="s">
        <v>57</v>
      </c>
      <c r="F148" s="163" t="s">
        <v>58</v>
      </c>
      <c r="G148" s="163" t="s">
        <v>145</v>
      </c>
      <c r="H148" s="163" t="s">
        <v>146</v>
      </c>
      <c r="I148" s="163" t="s">
        <v>147</v>
      </c>
      <c r="J148" s="163" t="s">
        <v>100</v>
      </c>
      <c r="K148" s="164" t="s">
        <v>148</v>
      </c>
      <c r="L148" s="165"/>
      <c r="M148" s="76" t="s">
        <v>1</v>
      </c>
      <c r="N148" s="77" t="s">
        <v>40</v>
      </c>
      <c r="O148" s="77" t="s">
        <v>149</v>
      </c>
      <c r="P148" s="77" t="s">
        <v>150</v>
      </c>
      <c r="Q148" s="77" t="s">
        <v>151</v>
      </c>
      <c r="R148" s="77" t="s">
        <v>152</v>
      </c>
      <c r="S148" s="77" t="s">
        <v>153</v>
      </c>
      <c r="T148" s="78" t="s">
        <v>154</v>
      </c>
      <c r="U148" s="160"/>
      <c r="V148" s="160"/>
      <c r="W148" s="160"/>
      <c r="X148" s="160"/>
      <c r="Y148" s="160"/>
      <c r="Z148" s="160"/>
      <c r="AA148" s="160"/>
      <c r="AB148" s="160"/>
      <c r="AC148" s="160"/>
      <c r="AD148" s="160"/>
      <c r="AE148" s="160"/>
    </row>
    <row r="149" spans="1:65" s="2" customFormat="1" ht="22.9" customHeight="1">
      <c r="A149" s="35"/>
      <c r="B149" s="36"/>
      <c r="C149" s="83" t="s">
        <v>155</v>
      </c>
      <c r="D149" s="37"/>
      <c r="E149" s="37"/>
      <c r="F149" s="37"/>
      <c r="G149" s="37"/>
      <c r="H149" s="37"/>
      <c r="I149" s="37"/>
      <c r="J149" s="166">
        <f>BK149</f>
        <v>0</v>
      </c>
      <c r="K149" s="37"/>
      <c r="L149" s="40"/>
      <c r="M149" s="79"/>
      <c r="N149" s="167"/>
      <c r="O149" s="80"/>
      <c r="P149" s="168">
        <f>P150+P267+P1013+P1018</f>
        <v>0</v>
      </c>
      <c r="Q149" s="80"/>
      <c r="R149" s="168">
        <f>R150+R267+R1013+R1018</f>
        <v>29.211744600000003</v>
      </c>
      <c r="S149" s="80"/>
      <c r="T149" s="169">
        <f>T150+T267+T1013+T1018</f>
        <v>16.1030266</v>
      </c>
      <c r="U149" s="35"/>
      <c r="V149" s="35"/>
      <c r="W149" s="35"/>
      <c r="X149" s="35"/>
      <c r="Y149" s="35"/>
      <c r="Z149" s="35"/>
      <c r="AA149" s="35"/>
      <c r="AB149" s="35"/>
      <c r="AC149" s="35"/>
      <c r="AD149" s="35"/>
      <c r="AE149" s="35"/>
      <c r="AT149" s="18" t="s">
        <v>75</v>
      </c>
      <c r="AU149" s="18" t="s">
        <v>102</v>
      </c>
      <c r="BK149" s="170">
        <f>BK150+BK267+BK1013+BK1018</f>
        <v>0</v>
      </c>
    </row>
    <row r="150" spans="1:65" s="12" customFormat="1" ht="25.9" customHeight="1">
      <c r="B150" s="171"/>
      <c r="C150" s="172"/>
      <c r="D150" s="173" t="s">
        <v>75</v>
      </c>
      <c r="E150" s="174" t="s">
        <v>156</v>
      </c>
      <c r="F150" s="174" t="s">
        <v>157</v>
      </c>
      <c r="G150" s="172"/>
      <c r="H150" s="172"/>
      <c r="I150" s="175"/>
      <c r="J150" s="176">
        <f>BK150</f>
        <v>0</v>
      </c>
      <c r="K150" s="172"/>
      <c r="L150" s="177"/>
      <c r="M150" s="178"/>
      <c r="N150" s="179"/>
      <c r="O150" s="179"/>
      <c r="P150" s="180">
        <f>P151+P157+P162+P199+P252+P264</f>
        <v>0</v>
      </c>
      <c r="Q150" s="179"/>
      <c r="R150" s="180">
        <f>R151+R157+R162+R199+R252+R264</f>
        <v>16.250449200000002</v>
      </c>
      <c r="S150" s="179"/>
      <c r="T150" s="181">
        <f>T151+T157+T162+T199+T252+T264</f>
        <v>12.1149</v>
      </c>
      <c r="AR150" s="182" t="s">
        <v>8</v>
      </c>
      <c r="AT150" s="183" t="s">
        <v>75</v>
      </c>
      <c r="AU150" s="183" t="s">
        <v>76</v>
      </c>
      <c r="AY150" s="182" t="s">
        <v>158</v>
      </c>
      <c r="BK150" s="184">
        <f>BK151+BK157+BK162+BK199+BK252+BK264</f>
        <v>0</v>
      </c>
    </row>
    <row r="151" spans="1:65" s="12" customFormat="1" ht="22.9" customHeight="1">
      <c r="B151" s="171"/>
      <c r="C151" s="172"/>
      <c r="D151" s="173" t="s">
        <v>75</v>
      </c>
      <c r="E151" s="185" t="s">
        <v>85</v>
      </c>
      <c r="F151" s="185" t="s">
        <v>274</v>
      </c>
      <c r="G151" s="172"/>
      <c r="H151" s="172"/>
      <c r="I151" s="175"/>
      <c r="J151" s="186">
        <f>BK151</f>
        <v>0</v>
      </c>
      <c r="K151" s="172"/>
      <c r="L151" s="177"/>
      <c r="M151" s="178"/>
      <c r="N151" s="179"/>
      <c r="O151" s="179"/>
      <c r="P151" s="180">
        <f>SUM(P152:P156)</f>
        <v>0</v>
      </c>
      <c r="Q151" s="179"/>
      <c r="R151" s="180">
        <f>SUM(R152:R156)</f>
        <v>7.02044E-2</v>
      </c>
      <c r="S151" s="179"/>
      <c r="T151" s="181">
        <f>SUM(T152:T156)</f>
        <v>0</v>
      </c>
      <c r="AR151" s="182" t="s">
        <v>8</v>
      </c>
      <c r="AT151" s="183" t="s">
        <v>75</v>
      </c>
      <c r="AU151" s="183" t="s">
        <v>8</v>
      </c>
      <c r="AY151" s="182" t="s">
        <v>158</v>
      </c>
      <c r="BK151" s="184">
        <f>SUM(BK152:BK156)</f>
        <v>0</v>
      </c>
    </row>
    <row r="152" spans="1:65" s="2" customFormat="1" ht="44.25" customHeight="1">
      <c r="A152" s="35"/>
      <c r="B152" s="36"/>
      <c r="C152" s="187" t="s">
        <v>8</v>
      </c>
      <c r="D152" s="187" t="s">
        <v>160</v>
      </c>
      <c r="E152" s="188" t="s">
        <v>329</v>
      </c>
      <c r="F152" s="189" t="s">
        <v>330</v>
      </c>
      <c r="G152" s="190" t="s">
        <v>163</v>
      </c>
      <c r="H152" s="191">
        <v>242.5</v>
      </c>
      <c r="I152" s="192"/>
      <c r="J152" s="191">
        <f>ROUND(I152*H152,0)</f>
        <v>0</v>
      </c>
      <c r="K152" s="189" t="s">
        <v>164</v>
      </c>
      <c r="L152" s="40"/>
      <c r="M152" s="193" t="s">
        <v>1</v>
      </c>
      <c r="N152" s="194" t="s">
        <v>41</v>
      </c>
      <c r="O152" s="72"/>
      <c r="P152" s="195">
        <f>O152*H152</f>
        <v>0</v>
      </c>
      <c r="Q152" s="195">
        <v>1.3999999999999999E-4</v>
      </c>
      <c r="R152" s="195">
        <f>Q152*H152</f>
        <v>3.3949999999999994E-2</v>
      </c>
      <c r="S152" s="195">
        <v>0</v>
      </c>
      <c r="T152" s="196">
        <f>S152*H152</f>
        <v>0</v>
      </c>
      <c r="U152" s="35"/>
      <c r="V152" s="35"/>
      <c r="W152" s="35"/>
      <c r="X152" s="35"/>
      <c r="Y152" s="35"/>
      <c r="Z152" s="35"/>
      <c r="AA152" s="35"/>
      <c r="AB152" s="35"/>
      <c r="AC152" s="35"/>
      <c r="AD152" s="35"/>
      <c r="AE152" s="35"/>
      <c r="AR152" s="197" t="s">
        <v>165</v>
      </c>
      <c r="AT152" s="197" t="s">
        <v>160</v>
      </c>
      <c r="AU152" s="197" t="s">
        <v>85</v>
      </c>
      <c r="AY152" s="18" t="s">
        <v>158</v>
      </c>
      <c r="BE152" s="198">
        <f>IF(N152="základní",J152,0)</f>
        <v>0</v>
      </c>
      <c r="BF152" s="198">
        <f>IF(N152="snížená",J152,0)</f>
        <v>0</v>
      </c>
      <c r="BG152" s="198">
        <f>IF(N152="zákl. přenesená",J152,0)</f>
        <v>0</v>
      </c>
      <c r="BH152" s="198">
        <f>IF(N152="sníž. přenesená",J152,0)</f>
        <v>0</v>
      </c>
      <c r="BI152" s="198">
        <f>IF(N152="nulová",J152,0)</f>
        <v>0</v>
      </c>
      <c r="BJ152" s="18" t="s">
        <v>8</v>
      </c>
      <c r="BK152" s="198">
        <f>ROUND(I152*H152,0)</f>
        <v>0</v>
      </c>
      <c r="BL152" s="18" t="s">
        <v>165</v>
      </c>
      <c r="BM152" s="197" t="s">
        <v>8006</v>
      </c>
    </row>
    <row r="153" spans="1:65" s="2" customFormat="1" ht="63">
      <c r="A153" s="35"/>
      <c r="B153" s="36"/>
      <c r="C153" s="37"/>
      <c r="D153" s="199" t="s">
        <v>167</v>
      </c>
      <c r="E153" s="37"/>
      <c r="F153" s="200" t="s">
        <v>332</v>
      </c>
      <c r="G153" s="37"/>
      <c r="H153" s="37"/>
      <c r="I153" s="201"/>
      <c r="J153" s="37"/>
      <c r="K153" s="37"/>
      <c r="L153" s="40"/>
      <c r="M153" s="202"/>
      <c r="N153" s="203"/>
      <c r="O153" s="72"/>
      <c r="P153" s="72"/>
      <c r="Q153" s="72"/>
      <c r="R153" s="72"/>
      <c r="S153" s="72"/>
      <c r="T153" s="73"/>
      <c r="U153" s="35"/>
      <c r="V153" s="35"/>
      <c r="W153" s="35"/>
      <c r="X153" s="35"/>
      <c r="Y153" s="35"/>
      <c r="Z153" s="35"/>
      <c r="AA153" s="35"/>
      <c r="AB153" s="35"/>
      <c r="AC153" s="35"/>
      <c r="AD153" s="35"/>
      <c r="AE153" s="35"/>
      <c r="AT153" s="18" t="s">
        <v>167</v>
      </c>
      <c r="AU153" s="18" t="s">
        <v>85</v>
      </c>
    </row>
    <row r="154" spans="1:65" s="13" customFormat="1" ht="11.25">
      <c r="B154" s="204"/>
      <c r="C154" s="205"/>
      <c r="D154" s="199" t="s">
        <v>169</v>
      </c>
      <c r="E154" s="206" t="s">
        <v>1</v>
      </c>
      <c r="F154" s="207" t="s">
        <v>8007</v>
      </c>
      <c r="G154" s="205"/>
      <c r="H154" s="208">
        <v>242.5</v>
      </c>
      <c r="I154" s="209"/>
      <c r="J154" s="205"/>
      <c r="K154" s="205"/>
      <c r="L154" s="210"/>
      <c r="M154" s="211"/>
      <c r="N154" s="212"/>
      <c r="O154" s="212"/>
      <c r="P154" s="212"/>
      <c r="Q154" s="212"/>
      <c r="R154" s="212"/>
      <c r="S154" s="212"/>
      <c r="T154" s="213"/>
      <c r="AT154" s="214" t="s">
        <v>169</v>
      </c>
      <c r="AU154" s="214" t="s">
        <v>85</v>
      </c>
      <c r="AV154" s="13" t="s">
        <v>85</v>
      </c>
      <c r="AW154" s="13" t="s">
        <v>32</v>
      </c>
      <c r="AX154" s="13" t="s">
        <v>8</v>
      </c>
      <c r="AY154" s="214" t="s">
        <v>158</v>
      </c>
    </row>
    <row r="155" spans="1:65" s="2" customFormat="1" ht="24">
      <c r="A155" s="35"/>
      <c r="B155" s="36"/>
      <c r="C155" s="247" t="s">
        <v>85</v>
      </c>
      <c r="D155" s="247" t="s">
        <v>250</v>
      </c>
      <c r="E155" s="248" t="s">
        <v>335</v>
      </c>
      <c r="F155" s="249" t="s">
        <v>336</v>
      </c>
      <c r="G155" s="250" t="s">
        <v>163</v>
      </c>
      <c r="H155" s="251">
        <v>278.88</v>
      </c>
      <c r="I155" s="252"/>
      <c r="J155" s="251">
        <f>ROUND(I155*H155,0)</f>
        <v>0</v>
      </c>
      <c r="K155" s="249" t="s">
        <v>164</v>
      </c>
      <c r="L155" s="253"/>
      <c r="M155" s="254" t="s">
        <v>1</v>
      </c>
      <c r="N155" s="255" t="s">
        <v>41</v>
      </c>
      <c r="O155" s="72"/>
      <c r="P155" s="195">
        <f>O155*H155</f>
        <v>0</v>
      </c>
      <c r="Q155" s="195">
        <v>1.2999999999999999E-4</v>
      </c>
      <c r="R155" s="195">
        <f>Q155*H155</f>
        <v>3.6254399999999999E-2</v>
      </c>
      <c r="S155" s="195">
        <v>0</v>
      </c>
      <c r="T155" s="196">
        <f>S155*H155</f>
        <v>0</v>
      </c>
      <c r="U155" s="35"/>
      <c r="V155" s="35"/>
      <c r="W155" s="35"/>
      <c r="X155" s="35"/>
      <c r="Y155" s="35"/>
      <c r="Z155" s="35"/>
      <c r="AA155" s="35"/>
      <c r="AB155" s="35"/>
      <c r="AC155" s="35"/>
      <c r="AD155" s="35"/>
      <c r="AE155" s="35"/>
      <c r="AR155" s="197" t="s">
        <v>224</v>
      </c>
      <c r="AT155" s="197" t="s">
        <v>250</v>
      </c>
      <c r="AU155" s="197" t="s">
        <v>85</v>
      </c>
      <c r="AY155" s="18" t="s">
        <v>158</v>
      </c>
      <c r="BE155" s="198">
        <f>IF(N155="základní",J155,0)</f>
        <v>0</v>
      </c>
      <c r="BF155" s="198">
        <f>IF(N155="snížená",J155,0)</f>
        <v>0</v>
      </c>
      <c r="BG155" s="198">
        <f>IF(N155="zákl. přenesená",J155,0)</f>
        <v>0</v>
      </c>
      <c r="BH155" s="198">
        <f>IF(N155="sníž. přenesená",J155,0)</f>
        <v>0</v>
      </c>
      <c r="BI155" s="198">
        <f>IF(N155="nulová",J155,0)</f>
        <v>0</v>
      </c>
      <c r="BJ155" s="18" t="s">
        <v>8</v>
      </c>
      <c r="BK155" s="198">
        <f>ROUND(I155*H155,0)</f>
        <v>0</v>
      </c>
      <c r="BL155" s="18" t="s">
        <v>165</v>
      </c>
      <c r="BM155" s="197" t="s">
        <v>8008</v>
      </c>
    </row>
    <row r="156" spans="1:65" s="13" customFormat="1" ht="11.25">
      <c r="B156" s="204"/>
      <c r="C156" s="205"/>
      <c r="D156" s="199" t="s">
        <v>169</v>
      </c>
      <c r="E156" s="205"/>
      <c r="F156" s="207" t="s">
        <v>8009</v>
      </c>
      <c r="G156" s="205"/>
      <c r="H156" s="208">
        <v>278.88</v>
      </c>
      <c r="I156" s="209"/>
      <c r="J156" s="205"/>
      <c r="K156" s="205"/>
      <c r="L156" s="210"/>
      <c r="M156" s="211"/>
      <c r="N156" s="212"/>
      <c r="O156" s="212"/>
      <c r="P156" s="212"/>
      <c r="Q156" s="212"/>
      <c r="R156" s="212"/>
      <c r="S156" s="212"/>
      <c r="T156" s="213"/>
      <c r="AT156" s="214" t="s">
        <v>169</v>
      </c>
      <c r="AU156" s="214" t="s">
        <v>85</v>
      </c>
      <c r="AV156" s="13" t="s">
        <v>85</v>
      </c>
      <c r="AW156" s="13" t="s">
        <v>4</v>
      </c>
      <c r="AX156" s="13" t="s">
        <v>8</v>
      </c>
      <c r="AY156" s="214" t="s">
        <v>158</v>
      </c>
    </row>
    <row r="157" spans="1:65" s="12" customFormat="1" ht="22.9" customHeight="1">
      <c r="B157" s="171"/>
      <c r="C157" s="172"/>
      <c r="D157" s="173" t="s">
        <v>75</v>
      </c>
      <c r="E157" s="185" t="s">
        <v>177</v>
      </c>
      <c r="F157" s="185" t="s">
        <v>400</v>
      </c>
      <c r="G157" s="172"/>
      <c r="H157" s="172"/>
      <c r="I157" s="175"/>
      <c r="J157" s="186">
        <f>BK157</f>
        <v>0</v>
      </c>
      <c r="K157" s="172"/>
      <c r="L157" s="177"/>
      <c r="M157" s="178"/>
      <c r="N157" s="179"/>
      <c r="O157" s="179"/>
      <c r="P157" s="180">
        <f>SUM(P158:P161)</f>
        <v>0</v>
      </c>
      <c r="Q157" s="179"/>
      <c r="R157" s="180">
        <f>SUM(R158:R161)</f>
        <v>7.5382120000000006</v>
      </c>
      <c r="S157" s="179"/>
      <c r="T157" s="181">
        <f>SUM(T158:T161)</f>
        <v>0</v>
      </c>
      <c r="AR157" s="182" t="s">
        <v>8</v>
      </c>
      <c r="AT157" s="183" t="s">
        <v>75</v>
      </c>
      <c r="AU157" s="183" t="s">
        <v>8</v>
      </c>
      <c r="AY157" s="182" t="s">
        <v>158</v>
      </c>
      <c r="BK157" s="184">
        <f>SUM(BK158:BK161)</f>
        <v>0</v>
      </c>
    </row>
    <row r="158" spans="1:65" s="2" customFormat="1" ht="36">
      <c r="A158" s="35"/>
      <c r="B158" s="36"/>
      <c r="C158" s="187" t="s">
        <v>177</v>
      </c>
      <c r="D158" s="187" t="s">
        <v>160</v>
      </c>
      <c r="E158" s="188" t="s">
        <v>6708</v>
      </c>
      <c r="F158" s="189" t="s">
        <v>6709</v>
      </c>
      <c r="G158" s="190" t="s">
        <v>173</v>
      </c>
      <c r="H158" s="191">
        <v>0.27</v>
      </c>
      <c r="I158" s="192"/>
      <c r="J158" s="191">
        <f>ROUND(I158*H158,0)</f>
        <v>0</v>
      </c>
      <c r="K158" s="189" t="s">
        <v>164</v>
      </c>
      <c r="L158" s="40"/>
      <c r="M158" s="193" t="s">
        <v>1</v>
      </c>
      <c r="N158" s="194" t="s">
        <v>41</v>
      </c>
      <c r="O158" s="72"/>
      <c r="P158" s="195">
        <f>O158*H158</f>
        <v>0</v>
      </c>
      <c r="Q158" s="195">
        <v>1.3271500000000001</v>
      </c>
      <c r="R158" s="195">
        <f>Q158*H158</f>
        <v>0.35833050000000005</v>
      </c>
      <c r="S158" s="195">
        <v>0</v>
      </c>
      <c r="T158" s="196">
        <f>S158*H158</f>
        <v>0</v>
      </c>
      <c r="U158" s="35"/>
      <c r="V158" s="35"/>
      <c r="W158" s="35"/>
      <c r="X158" s="35"/>
      <c r="Y158" s="35"/>
      <c r="Z158" s="35"/>
      <c r="AA158" s="35"/>
      <c r="AB158" s="35"/>
      <c r="AC158" s="35"/>
      <c r="AD158" s="35"/>
      <c r="AE158" s="35"/>
      <c r="AR158" s="197" t="s">
        <v>165</v>
      </c>
      <c r="AT158" s="197" t="s">
        <v>160</v>
      </c>
      <c r="AU158" s="197" t="s">
        <v>85</v>
      </c>
      <c r="AY158" s="18" t="s">
        <v>158</v>
      </c>
      <c r="BE158" s="198">
        <f>IF(N158="základní",J158,0)</f>
        <v>0</v>
      </c>
      <c r="BF158" s="198">
        <f>IF(N158="snížená",J158,0)</f>
        <v>0</v>
      </c>
      <c r="BG158" s="198">
        <f>IF(N158="zákl. přenesená",J158,0)</f>
        <v>0</v>
      </c>
      <c r="BH158" s="198">
        <f>IF(N158="sníž. přenesená",J158,0)</f>
        <v>0</v>
      </c>
      <c r="BI158" s="198">
        <f>IF(N158="nulová",J158,0)</f>
        <v>0</v>
      </c>
      <c r="BJ158" s="18" t="s">
        <v>8</v>
      </c>
      <c r="BK158" s="198">
        <f>ROUND(I158*H158,0)</f>
        <v>0</v>
      </c>
      <c r="BL158" s="18" t="s">
        <v>165</v>
      </c>
      <c r="BM158" s="197" t="s">
        <v>8010</v>
      </c>
    </row>
    <row r="159" spans="1:65" s="13" customFormat="1" ht="11.25">
      <c r="B159" s="204"/>
      <c r="C159" s="205"/>
      <c r="D159" s="199" t="s">
        <v>169</v>
      </c>
      <c r="E159" s="206" t="s">
        <v>1</v>
      </c>
      <c r="F159" s="207" t="s">
        <v>8011</v>
      </c>
      <c r="G159" s="205"/>
      <c r="H159" s="208">
        <v>0.27</v>
      </c>
      <c r="I159" s="209"/>
      <c r="J159" s="205"/>
      <c r="K159" s="205"/>
      <c r="L159" s="210"/>
      <c r="M159" s="211"/>
      <c r="N159" s="212"/>
      <c r="O159" s="212"/>
      <c r="P159" s="212"/>
      <c r="Q159" s="212"/>
      <c r="R159" s="212"/>
      <c r="S159" s="212"/>
      <c r="T159" s="213"/>
      <c r="AT159" s="214" t="s">
        <v>169</v>
      </c>
      <c r="AU159" s="214" t="s">
        <v>85</v>
      </c>
      <c r="AV159" s="13" t="s">
        <v>85</v>
      </c>
      <c r="AW159" s="13" t="s">
        <v>32</v>
      </c>
      <c r="AX159" s="13" t="s">
        <v>8</v>
      </c>
      <c r="AY159" s="214" t="s">
        <v>158</v>
      </c>
    </row>
    <row r="160" spans="1:65" s="2" customFormat="1" ht="36">
      <c r="A160" s="35"/>
      <c r="B160" s="36"/>
      <c r="C160" s="187" t="s">
        <v>165</v>
      </c>
      <c r="D160" s="187" t="s">
        <v>160</v>
      </c>
      <c r="E160" s="188" t="s">
        <v>5377</v>
      </c>
      <c r="F160" s="189" t="s">
        <v>5378</v>
      </c>
      <c r="G160" s="190" t="s">
        <v>173</v>
      </c>
      <c r="H160" s="191">
        <v>5.41</v>
      </c>
      <c r="I160" s="192"/>
      <c r="J160" s="191">
        <f>ROUND(I160*H160,0)</f>
        <v>0</v>
      </c>
      <c r="K160" s="189" t="s">
        <v>164</v>
      </c>
      <c r="L160" s="40"/>
      <c r="M160" s="193" t="s">
        <v>1</v>
      </c>
      <c r="N160" s="194" t="s">
        <v>41</v>
      </c>
      <c r="O160" s="72"/>
      <c r="P160" s="195">
        <f>O160*H160</f>
        <v>0</v>
      </c>
      <c r="Q160" s="195">
        <v>1.3271500000000001</v>
      </c>
      <c r="R160" s="195">
        <f>Q160*H160</f>
        <v>7.1798815000000005</v>
      </c>
      <c r="S160" s="195">
        <v>0</v>
      </c>
      <c r="T160" s="196">
        <f>S160*H160</f>
        <v>0</v>
      </c>
      <c r="U160" s="35"/>
      <c r="V160" s="35"/>
      <c r="W160" s="35"/>
      <c r="X160" s="35"/>
      <c r="Y160" s="35"/>
      <c r="Z160" s="35"/>
      <c r="AA160" s="35"/>
      <c r="AB160" s="35"/>
      <c r="AC160" s="35"/>
      <c r="AD160" s="35"/>
      <c r="AE160" s="35"/>
      <c r="AR160" s="197" t="s">
        <v>165</v>
      </c>
      <c r="AT160" s="197" t="s">
        <v>160</v>
      </c>
      <c r="AU160" s="197" t="s">
        <v>85</v>
      </c>
      <c r="AY160" s="18" t="s">
        <v>158</v>
      </c>
      <c r="BE160" s="198">
        <f>IF(N160="základní",J160,0)</f>
        <v>0</v>
      </c>
      <c r="BF160" s="198">
        <f>IF(N160="snížená",J160,0)</f>
        <v>0</v>
      </c>
      <c r="BG160" s="198">
        <f>IF(N160="zákl. přenesená",J160,0)</f>
        <v>0</v>
      </c>
      <c r="BH160" s="198">
        <f>IF(N160="sníž. přenesená",J160,0)</f>
        <v>0</v>
      </c>
      <c r="BI160" s="198">
        <f>IF(N160="nulová",J160,0)</f>
        <v>0</v>
      </c>
      <c r="BJ160" s="18" t="s">
        <v>8</v>
      </c>
      <c r="BK160" s="198">
        <f>ROUND(I160*H160,0)</f>
        <v>0</v>
      </c>
      <c r="BL160" s="18" t="s">
        <v>165</v>
      </c>
      <c r="BM160" s="197" t="s">
        <v>8012</v>
      </c>
    </row>
    <row r="161" spans="1:65" s="13" customFormat="1" ht="11.25">
      <c r="B161" s="204"/>
      <c r="C161" s="205"/>
      <c r="D161" s="199" t="s">
        <v>169</v>
      </c>
      <c r="E161" s="206" t="s">
        <v>1</v>
      </c>
      <c r="F161" s="207" t="s">
        <v>8013</v>
      </c>
      <c r="G161" s="205"/>
      <c r="H161" s="208">
        <v>5.41</v>
      </c>
      <c r="I161" s="209"/>
      <c r="J161" s="205"/>
      <c r="K161" s="205"/>
      <c r="L161" s="210"/>
      <c r="M161" s="211"/>
      <c r="N161" s="212"/>
      <c r="O161" s="212"/>
      <c r="P161" s="212"/>
      <c r="Q161" s="212"/>
      <c r="R161" s="212"/>
      <c r="S161" s="212"/>
      <c r="T161" s="213"/>
      <c r="AT161" s="214" t="s">
        <v>169</v>
      </c>
      <c r="AU161" s="214" t="s">
        <v>85</v>
      </c>
      <c r="AV161" s="13" t="s">
        <v>85</v>
      </c>
      <c r="AW161" s="13" t="s">
        <v>32</v>
      </c>
      <c r="AX161" s="13" t="s">
        <v>8</v>
      </c>
      <c r="AY161" s="214" t="s">
        <v>158</v>
      </c>
    </row>
    <row r="162" spans="1:65" s="12" customFormat="1" ht="22.9" customHeight="1">
      <c r="B162" s="171"/>
      <c r="C162" s="172"/>
      <c r="D162" s="173" t="s">
        <v>75</v>
      </c>
      <c r="E162" s="185" t="s">
        <v>209</v>
      </c>
      <c r="F162" s="185" t="s">
        <v>626</v>
      </c>
      <c r="G162" s="172"/>
      <c r="H162" s="172"/>
      <c r="I162" s="175"/>
      <c r="J162" s="186">
        <f>BK162</f>
        <v>0</v>
      </c>
      <c r="K162" s="172"/>
      <c r="L162" s="177"/>
      <c r="M162" s="178"/>
      <c r="N162" s="179"/>
      <c r="O162" s="179"/>
      <c r="P162" s="180">
        <f>SUM(P163:P198)</f>
        <v>0</v>
      </c>
      <c r="Q162" s="179"/>
      <c r="R162" s="180">
        <f>SUM(R163:R198)</f>
        <v>8.6069224000000002</v>
      </c>
      <c r="S162" s="179"/>
      <c r="T162" s="181">
        <f>SUM(T163:T198)</f>
        <v>0</v>
      </c>
      <c r="AR162" s="182" t="s">
        <v>8</v>
      </c>
      <c r="AT162" s="183" t="s">
        <v>75</v>
      </c>
      <c r="AU162" s="183" t="s">
        <v>8</v>
      </c>
      <c r="AY162" s="182" t="s">
        <v>158</v>
      </c>
      <c r="BK162" s="184">
        <f>SUM(BK163:BK198)</f>
        <v>0</v>
      </c>
    </row>
    <row r="163" spans="1:65" s="2" customFormat="1" ht="44.25" customHeight="1">
      <c r="A163" s="35"/>
      <c r="B163" s="36"/>
      <c r="C163" s="187" t="s">
        <v>199</v>
      </c>
      <c r="D163" s="187" t="s">
        <v>160</v>
      </c>
      <c r="E163" s="188" t="s">
        <v>640</v>
      </c>
      <c r="F163" s="189" t="s">
        <v>641</v>
      </c>
      <c r="G163" s="190" t="s">
        <v>163</v>
      </c>
      <c r="H163" s="191">
        <v>22.71</v>
      </c>
      <c r="I163" s="192"/>
      <c r="J163" s="191">
        <f>ROUND(I163*H163,0)</f>
        <v>0</v>
      </c>
      <c r="K163" s="189" t="s">
        <v>164</v>
      </c>
      <c r="L163" s="40"/>
      <c r="M163" s="193" t="s">
        <v>1</v>
      </c>
      <c r="N163" s="194" t="s">
        <v>41</v>
      </c>
      <c r="O163" s="72"/>
      <c r="P163" s="195">
        <f>O163*H163</f>
        <v>0</v>
      </c>
      <c r="Q163" s="195">
        <v>1.8380000000000001E-2</v>
      </c>
      <c r="R163" s="195">
        <f>Q163*H163</f>
        <v>0.41740980000000005</v>
      </c>
      <c r="S163" s="195">
        <v>0</v>
      </c>
      <c r="T163" s="196">
        <f>S163*H163</f>
        <v>0</v>
      </c>
      <c r="U163" s="35"/>
      <c r="V163" s="35"/>
      <c r="W163" s="35"/>
      <c r="X163" s="35"/>
      <c r="Y163" s="35"/>
      <c r="Z163" s="35"/>
      <c r="AA163" s="35"/>
      <c r="AB163" s="35"/>
      <c r="AC163" s="35"/>
      <c r="AD163" s="35"/>
      <c r="AE163" s="35"/>
      <c r="AR163" s="197" t="s">
        <v>165</v>
      </c>
      <c r="AT163" s="197" t="s">
        <v>160</v>
      </c>
      <c r="AU163" s="197" t="s">
        <v>85</v>
      </c>
      <c r="AY163" s="18" t="s">
        <v>158</v>
      </c>
      <c r="BE163" s="198">
        <f>IF(N163="základní",J163,0)</f>
        <v>0</v>
      </c>
      <c r="BF163" s="198">
        <f>IF(N163="snížená",J163,0)</f>
        <v>0</v>
      </c>
      <c r="BG163" s="198">
        <f>IF(N163="zákl. přenesená",J163,0)</f>
        <v>0</v>
      </c>
      <c r="BH163" s="198">
        <f>IF(N163="sníž. přenesená",J163,0)</f>
        <v>0</v>
      </c>
      <c r="BI163" s="198">
        <f>IF(N163="nulová",J163,0)</f>
        <v>0</v>
      </c>
      <c r="BJ163" s="18" t="s">
        <v>8</v>
      </c>
      <c r="BK163" s="198">
        <f>ROUND(I163*H163,0)</f>
        <v>0</v>
      </c>
      <c r="BL163" s="18" t="s">
        <v>165</v>
      </c>
      <c r="BM163" s="197" t="s">
        <v>8014</v>
      </c>
    </row>
    <row r="164" spans="1:65" s="2" customFormat="1" ht="63">
      <c r="A164" s="35"/>
      <c r="B164" s="36"/>
      <c r="C164" s="37"/>
      <c r="D164" s="199" t="s">
        <v>167</v>
      </c>
      <c r="E164" s="37"/>
      <c r="F164" s="200" t="s">
        <v>643</v>
      </c>
      <c r="G164" s="37"/>
      <c r="H164" s="37"/>
      <c r="I164" s="201"/>
      <c r="J164" s="37"/>
      <c r="K164" s="37"/>
      <c r="L164" s="40"/>
      <c r="M164" s="202"/>
      <c r="N164" s="203"/>
      <c r="O164" s="72"/>
      <c r="P164" s="72"/>
      <c r="Q164" s="72"/>
      <c r="R164" s="72"/>
      <c r="S164" s="72"/>
      <c r="T164" s="73"/>
      <c r="U164" s="35"/>
      <c r="V164" s="35"/>
      <c r="W164" s="35"/>
      <c r="X164" s="35"/>
      <c r="Y164" s="35"/>
      <c r="Z164" s="35"/>
      <c r="AA164" s="35"/>
      <c r="AB164" s="35"/>
      <c r="AC164" s="35"/>
      <c r="AD164" s="35"/>
      <c r="AE164" s="35"/>
      <c r="AT164" s="18" t="s">
        <v>167</v>
      </c>
      <c r="AU164" s="18" t="s">
        <v>85</v>
      </c>
    </row>
    <row r="165" spans="1:65" s="13" customFormat="1" ht="11.25">
      <c r="B165" s="204"/>
      <c r="C165" s="205"/>
      <c r="D165" s="199" t="s">
        <v>169</v>
      </c>
      <c r="E165" s="206" t="s">
        <v>1</v>
      </c>
      <c r="F165" s="207" t="s">
        <v>8015</v>
      </c>
      <c r="G165" s="205"/>
      <c r="H165" s="208">
        <v>22.71</v>
      </c>
      <c r="I165" s="209"/>
      <c r="J165" s="205"/>
      <c r="K165" s="205"/>
      <c r="L165" s="210"/>
      <c r="M165" s="211"/>
      <c r="N165" s="212"/>
      <c r="O165" s="212"/>
      <c r="P165" s="212"/>
      <c r="Q165" s="212"/>
      <c r="R165" s="212"/>
      <c r="S165" s="212"/>
      <c r="T165" s="213"/>
      <c r="AT165" s="214" t="s">
        <v>169</v>
      </c>
      <c r="AU165" s="214" t="s">
        <v>85</v>
      </c>
      <c r="AV165" s="13" t="s">
        <v>85</v>
      </c>
      <c r="AW165" s="13" t="s">
        <v>32</v>
      </c>
      <c r="AX165" s="13" t="s">
        <v>8</v>
      </c>
      <c r="AY165" s="214" t="s">
        <v>158</v>
      </c>
    </row>
    <row r="166" spans="1:65" s="2" customFormat="1" ht="33" customHeight="1">
      <c r="A166" s="35"/>
      <c r="B166" s="36"/>
      <c r="C166" s="187" t="s">
        <v>209</v>
      </c>
      <c r="D166" s="187" t="s">
        <v>160</v>
      </c>
      <c r="E166" s="188" t="s">
        <v>670</v>
      </c>
      <c r="F166" s="189" t="s">
        <v>671</v>
      </c>
      <c r="G166" s="190" t="s">
        <v>163</v>
      </c>
      <c r="H166" s="191">
        <v>300</v>
      </c>
      <c r="I166" s="192"/>
      <c r="J166" s="191">
        <f>ROUND(I166*H166,0)</f>
        <v>0</v>
      </c>
      <c r="K166" s="189" t="s">
        <v>164</v>
      </c>
      <c r="L166" s="40"/>
      <c r="M166" s="193" t="s">
        <v>1</v>
      </c>
      <c r="N166" s="194" t="s">
        <v>41</v>
      </c>
      <c r="O166" s="72"/>
      <c r="P166" s="195">
        <f>O166*H166</f>
        <v>0</v>
      </c>
      <c r="Q166" s="195">
        <v>0</v>
      </c>
      <c r="R166" s="195">
        <f>Q166*H166</f>
        <v>0</v>
      </c>
      <c r="S166" s="195">
        <v>0</v>
      </c>
      <c r="T166" s="196">
        <f>S166*H166</f>
        <v>0</v>
      </c>
      <c r="U166" s="35"/>
      <c r="V166" s="35"/>
      <c r="W166" s="35"/>
      <c r="X166" s="35"/>
      <c r="Y166" s="35"/>
      <c r="Z166" s="35"/>
      <c r="AA166" s="35"/>
      <c r="AB166" s="35"/>
      <c r="AC166" s="35"/>
      <c r="AD166" s="35"/>
      <c r="AE166" s="35"/>
      <c r="AR166" s="197" t="s">
        <v>165</v>
      </c>
      <c r="AT166" s="197" t="s">
        <v>160</v>
      </c>
      <c r="AU166" s="197" t="s">
        <v>85</v>
      </c>
      <c r="AY166" s="18" t="s">
        <v>158</v>
      </c>
      <c r="BE166" s="198">
        <f>IF(N166="základní",J166,0)</f>
        <v>0</v>
      </c>
      <c r="BF166" s="198">
        <f>IF(N166="snížená",J166,0)</f>
        <v>0</v>
      </c>
      <c r="BG166" s="198">
        <f>IF(N166="zákl. přenesená",J166,0)</f>
        <v>0</v>
      </c>
      <c r="BH166" s="198">
        <f>IF(N166="sníž. přenesená",J166,0)</f>
        <v>0</v>
      </c>
      <c r="BI166" s="198">
        <f>IF(N166="nulová",J166,0)</f>
        <v>0</v>
      </c>
      <c r="BJ166" s="18" t="s">
        <v>8</v>
      </c>
      <c r="BK166" s="198">
        <f>ROUND(I166*H166,0)</f>
        <v>0</v>
      </c>
      <c r="BL166" s="18" t="s">
        <v>165</v>
      </c>
      <c r="BM166" s="197" t="s">
        <v>8016</v>
      </c>
    </row>
    <row r="167" spans="1:65" s="2" customFormat="1" ht="45">
      <c r="A167" s="35"/>
      <c r="B167" s="36"/>
      <c r="C167" s="37"/>
      <c r="D167" s="199" t="s">
        <v>167</v>
      </c>
      <c r="E167" s="37"/>
      <c r="F167" s="200" t="s">
        <v>673</v>
      </c>
      <c r="G167" s="37"/>
      <c r="H167" s="37"/>
      <c r="I167" s="201"/>
      <c r="J167" s="37"/>
      <c r="K167" s="37"/>
      <c r="L167" s="40"/>
      <c r="M167" s="202"/>
      <c r="N167" s="203"/>
      <c r="O167" s="72"/>
      <c r="P167" s="72"/>
      <c r="Q167" s="72"/>
      <c r="R167" s="72"/>
      <c r="S167" s="72"/>
      <c r="T167" s="73"/>
      <c r="U167" s="35"/>
      <c r="V167" s="35"/>
      <c r="W167" s="35"/>
      <c r="X167" s="35"/>
      <c r="Y167" s="35"/>
      <c r="Z167" s="35"/>
      <c r="AA167" s="35"/>
      <c r="AB167" s="35"/>
      <c r="AC167" s="35"/>
      <c r="AD167" s="35"/>
      <c r="AE167" s="35"/>
      <c r="AT167" s="18" t="s">
        <v>167</v>
      </c>
      <c r="AU167" s="18" t="s">
        <v>85</v>
      </c>
    </row>
    <row r="168" spans="1:65" s="13" customFormat="1" ht="11.25">
      <c r="B168" s="204"/>
      <c r="C168" s="205"/>
      <c r="D168" s="199" t="s">
        <v>169</v>
      </c>
      <c r="E168" s="206" t="s">
        <v>1</v>
      </c>
      <c r="F168" s="207" t="s">
        <v>8017</v>
      </c>
      <c r="G168" s="205"/>
      <c r="H168" s="208">
        <v>300</v>
      </c>
      <c r="I168" s="209"/>
      <c r="J168" s="205"/>
      <c r="K168" s="205"/>
      <c r="L168" s="210"/>
      <c r="M168" s="211"/>
      <c r="N168" s="212"/>
      <c r="O168" s="212"/>
      <c r="P168" s="212"/>
      <c r="Q168" s="212"/>
      <c r="R168" s="212"/>
      <c r="S168" s="212"/>
      <c r="T168" s="213"/>
      <c r="AT168" s="214" t="s">
        <v>169</v>
      </c>
      <c r="AU168" s="214" t="s">
        <v>85</v>
      </c>
      <c r="AV168" s="13" t="s">
        <v>85</v>
      </c>
      <c r="AW168" s="13" t="s">
        <v>32</v>
      </c>
      <c r="AX168" s="13" t="s">
        <v>8</v>
      </c>
      <c r="AY168" s="214" t="s">
        <v>158</v>
      </c>
    </row>
    <row r="169" spans="1:65" s="2" customFormat="1" ht="24">
      <c r="A169" s="35"/>
      <c r="B169" s="36"/>
      <c r="C169" s="247" t="s">
        <v>217</v>
      </c>
      <c r="D169" s="247" t="s">
        <v>250</v>
      </c>
      <c r="E169" s="248" t="s">
        <v>8018</v>
      </c>
      <c r="F169" s="249" t="s">
        <v>8019</v>
      </c>
      <c r="G169" s="250" t="s">
        <v>163</v>
      </c>
      <c r="H169" s="251">
        <v>139.9</v>
      </c>
      <c r="I169" s="252"/>
      <c r="J169" s="251">
        <f>ROUND(I169*H169,0)</f>
        <v>0</v>
      </c>
      <c r="K169" s="249" t="s">
        <v>164</v>
      </c>
      <c r="L169" s="253"/>
      <c r="M169" s="254" t="s">
        <v>1</v>
      </c>
      <c r="N169" s="255" t="s">
        <v>41</v>
      </c>
      <c r="O169" s="72"/>
      <c r="P169" s="195">
        <f>O169*H169</f>
        <v>0</v>
      </c>
      <c r="Q169" s="195">
        <v>1.35E-2</v>
      </c>
      <c r="R169" s="195">
        <f>Q169*H169</f>
        <v>1.8886500000000002</v>
      </c>
      <c r="S169" s="195">
        <v>0</v>
      </c>
      <c r="T169" s="196">
        <f>S169*H169</f>
        <v>0</v>
      </c>
      <c r="U169" s="35"/>
      <c r="V169" s="35"/>
      <c r="W169" s="35"/>
      <c r="X169" s="35"/>
      <c r="Y169" s="35"/>
      <c r="Z169" s="35"/>
      <c r="AA169" s="35"/>
      <c r="AB169" s="35"/>
      <c r="AC169" s="35"/>
      <c r="AD169" s="35"/>
      <c r="AE169" s="35"/>
      <c r="AR169" s="197" t="s">
        <v>224</v>
      </c>
      <c r="AT169" s="197" t="s">
        <v>250</v>
      </c>
      <c r="AU169" s="197" t="s">
        <v>85</v>
      </c>
      <c r="AY169" s="18" t="s">
        <v>158</v>
      </c>
      <c r="BE169" s="198">
        <f>IF(N169="základní",J169,0)</f>
        <v>0</v>
      </c>
      <c r="BF169" s="198">
        <f>IF(N169="snížená",J169,0)</f>
        <v>0</v>
      </c>
      <c r="BG169" s="198">
        <f>IF(N169="zákl. přenesená",J169,0)</f>
        <v>0</v>
      </c>
      <c r="BH169" s="198">
        <f>IF(N169="sníž. přenesená",J169,0)</f>
        <v>0</v>
      </c>
      <c r="BI169" s="198">
        <f>IF(N169="nulová",J169,0)</f>
        <v>0</v>
      </c>
      <c r="BJ169" s="18" t="s">
        <v>8</v>
      </c>
      <c r="BK169" s="198">
        <f>ROUND(I169*H169,0)</f>
        <v>0</v>
      </c>
      <c r="BL169" s="18" t="s">
        <v>165</v>
      </c>
      <c r="BM169" s="197" t="s">
        <v>8020</v>
      </c>
    </row>
    <row r="170" spans="1:65" s="13" customFormat="1" ht="11.25">
      <c r="B170" s="204"/>
      <c r="C170" s="205"/>
      <c r="D170" s="199" t="s">
        <v>169</v>
      </c>
      <c r="E170" s="206" t="s">
        <v>1</v>
      </c>
      <c r="F170" s="207" t="s">
        <v>8021</v>
      </c>
      <c r="G170" s="205"/>
      <c r="H170" s="208">
        <v>139.9</v>
      </c>
      <c r="I170" s="209"/>
      <c r="J170" s="205"/>
      <c r="K170" s="205"/>
      <c r="L170" s="210"/>
      <c r="M170" s="211"/>
      <c r="N170" s="212"/>
      <c r="O170" s="212"/>
      <c r="P170" s="212"/>
      <c r="Q170" s="212"/>
      <c r="R170" s="212"/>
      <c r="S170" s="212"/>
      <c r="T170" s="213"/>
      <c r="AT170" s="214" t="s">
        <v>169</v>
      </c>
      <c r="AU170" s="214" t="s">
        <v>85</v>
      </c>
      <c r="AV170" s="13" t="s">
        <v>85</v>
      </c>
      <c r="AW170" s="13" t="s">
        <v>32</v>
      </c>
      <c r="AX170" s="13" t="s">
        <v>8</v>
      </c>
      <c r="AY170" s="214" t="s">
        <v>158</v>
      </c>
    </row>
    <row r="171" spans="1:65" s="2" customFormat="1" ht="48">
      <c r="A171" s="35"/>
      <c r="B171" s="36"/>
      <c r="C171" s="187" t="s">
        <v>224</v>
      </c>
      <c r="D171" s="187" t="s">
        <v>160</v>
      </c>
      <c r="E171" s="188" t="s">
        <v>8022</v>
      </c>
      <c r="F171" s="189" t="s">
        <v>8023</v>
      </c>
      <c r="G171" s="190" t="s">
        <v>163</v>
      </c>
      <c r="H171" s="191">
        <v>137.16</v>
      </c>
      <c r="I171" s="192"/>
      <c r="J171" s="191">
        <f>ROUND(I171*H171,0)</f>
        <v>0</v>
      </c>
      <c r="K171" s="189" t="s">
        <v>164</v>
      </c>
      <c r="L171" s="40"/>
      <c r="M171" s="193" t="s">
        <v>1</v>
      </c>
      <c r="N171" s="194" t="s">
        <v>41</v>
      </c>
      <c r="O171" s="72"/>
      <c r="P171" s="195">
        <f>O171*H171</f>
        <v>0</v>
      </c>
      <c r="Q171" s="195">
        <v>1.1599999999999999E-2</v>
      </c>
      <c r="R171" s="195">
        <f>Q171*H171</f>
        <v>1.5910559999999998</v>
      </c>
      <c r="S171" s="195">
        <v>0</v>
      </c>
      <c r="T171" s="196">
        <f>S171*H171</f>
        <v>0</v>
      </c>
      <c r="U171" s="35"/>
      <c r="V171" s="35"/>
      <c r="W171" s="35"/>
      <c r="X171" s="35"/>
      <c r="Y171" s="35"/>
      <c r="Z171" s="35"/>
      <c r="AA171" s="35"/>
      <c r="AB171" s="35"/>
      <c r="AC171" s="35"/>
      <c r="AD171" s="35"/>
      <c r="AE171" s="35"/>
      <c r="AR171" s="197" t="s">
        <v>165</v>
      </c>
      <c r="AT171" s="197" t="s">
        <v>160</v>
      </c>
      <c r="AU171" s="197" t="s">
        <v>85</v>
      </c>
      <c r="AY171" s="18" t="s">
        <v>158</v>
      </c>
      <c r="BE171" s="198">
        <f>IF(N171="základní",J171,0)</f>
        <v>0</v>
      </c>
      <c r="BF171" s="198">
        <f>IF(N171="snížená",J171,0)</f>
        <v>0</v>
      </c>
      <c r="BG171" s="198">
        <f>IF(N171="zákl. přenesená",J171,0)</f>
        <v>0</v>
      </c>
      <c r="BH171" s="198">
        <f>IF(N171="sníž. přenesená",J171,0)</f>
        <v>0</v>
      </c>
      <c r="BI171" s="198">
        <f>IF(N171="nulová",J171,0)</f>
        <v>0</v>
      </c>
      <c r="BJ171" s="18" t="s">
        <v>8</v>
      </c>
      <c r="BK171" s="198">
        <f>ROUND(I171*H171,0)</f>
        <v>0</v>
      </c>
      <c r="BL171" s="18" t="s">
        <v>165</v>
      </c>
      <c r="BM171" s="197" t="s">
        <v>8024</v>
      </c>
    </row>
    <row r="172" spans="1:65" s="2" customFormat="1" ht="171">
      <c r="A172" s="35"/>
      <c r="B172" s="36"/>
      <c r="C172" s="37"/>
      <c r="D172" s="199" t="s">
        <v>167</v>
      </c>
      <c r="E172" s="37"/>
      <c r="F172" s="200" t="s">
        <v>702</v>
      </c>
      <c r="G172" s="37"/>
      <c r="H172" s="37"/>
      <c r="I172" s="201"/>
      <c r="J172" s="37"/>
      <c r="K172" s="37"/>
      <c r="L172" s="40"/>
      <c r="M172" s="202"/>
      <c r="N172" s="203"/>
      <c r="O172" s="72"/>
      <c r="P172" s="72"/>
      <c r="Q172" s="72"/>
      <c r="R172" s="72"/>
      <c r="S172" s="72"/>
      <c r="T172" s="73"/>
      <c r="U172" s="35"/>
      <c r="V172" s="35"/>
      <c r="W172" s="35"/>
      <c r="X172" s="35"/>
      <c r="Y172" s="35"/>
      <c r="Z172" s="35"/>
      <c r="AA172" s="35"/>
      <c r="AB172" s="35"/>
      <c r="AC172" s="35"/>
      <c r="AD172" s="35"/>
      <c r="AE172" s="35"/>
      <c r="AT172" s="18" t="s">
        <v>167</v>
      </c>
      <c r="AU172" s="18" t="s">
        <v>85</v>
      </c>
    </row>
    <row r="173" spans="1:65" s="14" customFormat="1" ht="11.25">
      <c r="B173" s="215"/>
      <c r="C173" s="216"/>
      <c r="D173" s="199" t="s">
        <v>169</v>
      </c>
      <c r="E173" s="217" t="s">
        <v>1</v>
      </c>
      <c r="F173" s="218" t="s">
        <v>8025</v>
      </c>
      <c r="G173" s="216"/>
      <c r="H173" s="217" t="s">
        <v>1</v>
      </c>
      <c r="I173" s="219"/>
      <c r="J173" s="216"/>
      <c r="K173" s="216"/>
      <c r="L173" s="220"/>
      <c r="M173" s="221"/>
      <c r="N173" s="222"/>
      <c r="O173" s="222"/>
      <c r="P173" s="222"/>
      <c r="Q173" s="222"/>
      <c r="R173" s="222"/>
      <c r="S173" s="222"/>
      <c r="T173" s="223"/>
      <c r="AT173" s="224" t="s">
        <v>169</v>
      </c>
      <c r="AU173" s="224" t="s">
        <v>85</v>
      </c>
      <c r="AV173" s="14" t="s">
        <v>8</v>
      </c>
      <c r="AW173" s="14" t="s">
        <v>32</v>
      </c>
      <c r="AX173" s="14" t="s">
        <v>76</v>
      </c>
      <c r="AY173" s="224" t="s">
        <v>158</v>
      </c>
    </row>
    <row r="174" spans="1:65" s="13" customFormat="1" ht="11.25">
      <c r="B174" s="204"/>
      <c r="C174" s="205"/>
      <c r="D174" s="199" t="s">
        <v>169</v>
      </c>
      <c r="E174" s="206" t="s">
        <v>1</v>
      </c>
      <c r="F174" s="207" t="s">
        <v>8026</v>
      </c>
      <c r="G174" s="205"/>
      <c r="H174" s="208">
        <v>115.74</v>
      </c>
      <c r="I174" s="209"/>
      <c r="J174" s="205"/>
      <c r="K174" s="205"/>
      <c r="L174" s="210"/>
      <c r="M174" s="211"/>
      <c r="N174" s="212"/>
      <c r="O174" s="212"/>
      <c r="P174" s="212"/>
      <c r="Q174" s="212"/>
      <c r="R174" s="212"/>
      <c r="S174" s="212"/>
      <c r="T174" s="213"/>
      <c r="AT174" s="214" t="s">
        <v>169</v>
      </c>
      <c r="AU174" s="214" t="s">
        <v>85</v>
      </c>
      <c r="AV174" s="13" t="s">
        <v>85</v>
      </c>
      <c r="AW174" s="13" t="s">
        <v>32</v>
      </c>
      <c r="AX174" s="13" t="s">
        <v>76</v>
      </c>
      <c r="AY174" s="214" t="s">
        <v>158</v>
      </c>
    </row>
    <row r="175" spans="1:65" s="14" customFormat="1" ht="11.25">
      <c r="B175" s="215"/>
      <c r="C175" s="216"/>
      <c r="D175" s="199" t="s">
        <v>169</v>
      </c>
      <c r="E175" s="217" t="s">
        <v>1</v>
      </c>
      <c r="F175" s="218" t="s">
        <v>8027</v>
      </c>
      <c r="G175" s="216"/>
      <c r="H175" s="217" t="s">
        <v>1</v>
      </c>
      <c r="I175" s="219"/>
      <c r="J175" s="216"/>
      <c r="K175" s="216"/>
      <c r="L175" s="220"/>
      <c r="M175" s="221"/>
      <c r="N175" s="222"/>
      <c r="O175" s="222"/>
      <c r="P175" s="222"/>
      <c r="Q175" s="222"/>
      <c r="R175" s="222"/>
      <c r="S175" s="222"/>
      <c r="T175" s="223"/>
      <c r="AT175" s="224" t="s">
        <v>169</v>
      </c>
      <c r="AU175" s="224" t="s">
        <v>85</v>
      </c>
      <c r="AV175" s="14" t="s">
        <v>8</v>
      </c>
      <c r="AW175" s="14" t="s">
        <v>32</v>
      </c>
      <c r="AX175" s="14" t="s">
        <v>76</v>
      </c>
      <c r="AY175" s="224" t="s">
        <v>158</v>
      </c>
    </row>
    <row r="176" spans="1:65" s="13" customFormat="1" ht="11.25">
      <c r="B176" s="204"/>
      <c r="C176" s="205"/>
      <c r="D176" s="199" t="s">
        <v>169</v>
      </c>
      <c r="E176" s="206" t="s">
        <v>1</v>
      </c>
      <c r="F176" s="207" t="s">
        <v>8028</v>
      </c>
      <c r="G176" s="205"/>
      <c r="H176" s="208">
        <v>21.42</v>
      </c>
      <c r="I176" s="209"/>
      <c r="J176" s="205"/>
      <c r="K176" s="205"/>
      <c r="L176" s="210"/>
      <c r="M176" s="211"/>
      <c r="N176" s="212"/>
      <c r="O176" s="212"/>
      <c r="P176" s="212"/>
      <c r="Q176" s="212"/>
      <c r="R176" s="212"/>
      <c r="S176" s="212"/>
      <c r="T176" s="213"/>
      <c r="AT176" s="214" t="s">
        <v>169</v>
      </c>
      <c r="AU176" s="214" t="s">
        <v>85</v>
      </c>
      <c r="AV176" s="13" t="s">
        <v>85</v>
      </c>
      <c r="AW176" s="13" t="s">
        <v>32</v>
      </c>
      <c r="AX176" s="13" t="s">
        <v>76</v>
      </c>
      <c r="AY176" s="214" t="s">
        <v>158</v>
      </c>
    </row>
    <row r="177" spans="1:65" s="16" customFormat="1" ht="11.25">
      <c r="B177" s="236"/>
      <c r="C177" s="237"/>
      <c r="D177" s="199" t="s">
        <v>169</v>
      </c>
      <c r="E177" s="238" t="s">
        <v>1</v>
      </c>
      <c r="F177" s="239" t="s">
        <v>189</v>
      </c>
      <c r="G177" s="237"/>
      <c r="H177" s="240">
        <v>137.16</v>
      </c>
      <c r="I177" s="241"/>
      <c r="J177" s="237"/>
      <c r="K177" s="237"/>
      <c r="L177" s="242"/>
      <c r="M177" s="243"/>
      <c r="N177" s="244"/>
      <c r="O177" s="244"/>
      <c r="P177" s="244"/>
      <c r="Q177" s="244"/>
      <c r="R177" s="244"/>
      <c r="S177" s="244"/>
      <c r="T177" s="245"/>
      <c r="AT177" s="246" t="s">
        <v>169</v>
      </c>
      <c r="AU177" s="246" t="s">
        <v>85</v>
      </c>
      <c r="AV177" s="16" t="s">
        <v>165</v>
      </c>
      <c r="AW177" s="16" t="s">
        <v>32</v>
      </c>
      <c r="AX177" s="16" t="s">
        <v>8</v>
      </c>
      <c r="AY177" s="246" t="s">
        <v>158</v>
      </c>
    </row>
    <row r="178" spans="1:65" s="2" customFormat="1" ht="48">
      <c r="A178" s="35"/>
      <c r="B178" s="36"/>
      <c r="C178" s="187" t="s">
        <v>231</v>
      </c>
      <c r="D178" s="187" t="s">
        <v>160</v>
      </c>
      <c r="E178" s="188" t="s">
        <v>8029</v>
      </c>
      <c r="F178" s="189" t="s">
        <v>8030</v>
      </c>
      <c r="G178" s="190" t="s">
        <v>163</v>
      </c>
      <c r="H178" s="191">
        <v>118.67</v>
      </c>
      <c r="I178" s="192"/>
      <c r="J178" s="191">
        <f>ROUND(I178*H178,0)</f>
        <v>0</v>
      </c>
      <c r="K178" s="189" t="s">
        <v>164</v>
      </c>
      <c r="L178" s="40"/>
      <c r="M178" s="193" t="s">
        <v>1</v>
      </c>
      <c r="N178" s="194" t="s">
        <v>41</v>
      </c>
      <c r="O178" s="72"/>
      <c r="P178" s="195">
        <f>O178*H178</f>
        <v>0</v>
      </c>
      <c r="Q178" s="195">
        <v>1.176E-2</v>
      </c>
      <c r="R178" s="195">
        <f>Q178*H178</f>
        <v>1.3955591999999999</v>
      </c>
      <c r="S178" s="195">
        <v>0</v>
      </c>
      <c r="T178" s="196">
        <f>S178*H178</f>
        <v>0</v>
      </c>
      <c r="U178" s="35"/>
      <c r="V178" s="35"/>
      <c r="W178" s="35"/>
      <c r="X178" s="35"/>
      <c r="Y178" s="35"/>
      <c r="Z178" s="35"/>
      <c r="AA178" s="35"/>
      <c r="AB178" s="35"/>
      <c r="AC178" s="35"/>
      <c r="AD178" s="35"/>
      <c r="AE178" s="35"/>
      <c r="AR178" s="197" t="s">
        <v>165</v>
      </c>
      <c r="AT178" s="197" t="s">
        <v>160</v>
      </c>
      <c r="AU178" s="197" t="s">
        <v>85</v>
      </c>
      <c r="AY178" s="18" t="s">
        <v>158</v>
      </c>
      <c r="BE178" s="198">
        <f>IF(N178="základní",J178,0)</f>
        <v>0</v>
      </c>
      <c r="BF178" s="198">
        <f>IF(N178="snížená",J178,0)</f>
        <v>0</v>
      </c>
      <c r="BG178" s="198">
        <f>IF(N178="zákl. přenesená",J178,0)</f>
        <v>0</v>
      </c>
      <c r="BH178" s="198">
        <f>IF(N178="sníž. přenesená",J178,0)</f>
        <v>0</v>
      </c>
      <c r="BI178" s="198">
        <f>IF(N178="nulová",J178,0)</f>
        <v>0</v>
      </c>
      <c r="BJ178" s="18" t="s">
        <v>8</v>
      </c>
      <c r="BK178" s="198">
        <f>ROUND(I178*H178,0)</f>
        <v>0</v>
      </c>
      <c r="BL178" s="18" t="s">
        <v>165</v>
      </c>
      <c r="BM178" s="197" t="s">
        <v>8031</v>
      </c>
    </row>
    <row r="179" spans="1:65" s="2" customFormat="1" ht="171">
      <c r="A179" s="35"/>
      <c r="B179" s="36"/>
      <c r="C179" s="37"/>
      <c r="D179" s="199" t="s">
        <v>167</v>
      </c>
      <c r="E179" s="37"/>
      <c r="F179" s="200" t="s">
        <v>702</v>
      </c>
      <c r="G179" s="37"/>
      <c r="H179" s="37"/>
      <c r="I179" s="201"/>
      <c r="J179" s="37"/>
      <c r="K179" s="37"/>
      <c r="L179" s="40"/>
      <c r="M179" s="202"/>
      <c r="N179" s="203"/>
      <c r="O179" s="72"/>
      <c r="P179" s="72"/>
      <c r="Q179" s="72"/>
      <c r="R179" s="72"/>
      <c r="S179" s="72"/>
      <c r="T179" s="73"/>
      <c r="U179" s="35"/>
      <c r="V179" s="35"/>
      <c r="W179" s="35"/>
      <c r="X179" s="35"/>
      <c r="Y179" s="35"/>
      <c r="Z179" s="35"/>
      <c r="AA179" s="35"/>
      <c r="AB179" s="35"/>
      <c r="AC179" s="35"/>
      <c r="AD179" s="35"/>
      <c r="AE179" s="35"/>
      <c r="AT179" s="18" t="s">
        <v>167</v>
      </c>
      <c r="AU179" s="18" t="s">
        <v>85</v>
      </c>
    </row>
    <row r="180" spans="1:65" s="13" customFormat="1" ht="11.25">
      <c r="B180" s="204"/>
      <c r="C180" s="205"/>
      <c r="D180" s="199" t="s">
        <v>169</v>
      </c>
      <c r="E180" s="206" t="s">
        <v>1</v>
      </c>
      <c r="F180" s="207" t="s">
        <v>8032</v>
      </c>
      <c r="G180" s="205"/>
      <c r="H180" s="208">
        <v>118.67</v>
      </c>
      <c r="I180" s="209"/>
      <c r="J180" s="205"/>
      <c r="K180" s="205"/>
      <c r="L180" s="210"/>
      <c r="M180" s="211"/>
      <c r="N180" s="212"/>
      <c r="O180" s="212"/>
      <c r="P180" s="212"/>
      <c r="Q180" s="212"/>
      <c r="R180" s="212"/>
      <c r="S180" s="212"/>
      <c r="T180" s="213"/>
      <c r="AT180" s="214" t="s">
        <v>169</v>
      </c>
      <c r="AU180" s="214" t="s">
        <v>85</v>
      </c>
      <c r="AV180" s="13" t="s">
        <v>85</v>
      </c>
      <c r="AW180" s="13" t="s">
        <v>32</v>
      </c>
      <c r="AX180" s="13" t="s">
        <v>8</v>
      </c>
      <c r="AY180" s="214" t="s">
        <v>158</v>
      </c>
    </row>
    <row r="181" spans="1:65" s="2" customFormat="1" ht="24">
      <c r="A181" s="35"/>
      <c r="B181" s="36"/>
      <c r="C181" s="247" t="s">
        <v>25</v>
      </c>
      <c r="D181" s="247" t="s">
        <v>250</v>
      </c>
      <c r="E181" s="248" t="s">
        <v>8033</v>
      </c>
      <c r="F181" s="249" t="s">
        <v>8034</v>
      </c>
      <c r="G181" s="250" t="s">
        <v>163</v>
      </c>
      <c r="H181" s="251">
        <v>121.04</v>
      </c>
      <c r="I181" s="252"/>
      <c r="J181" s="251">
        <f>ROUND(I181*H181,0)</f>
        <v>0</v>
      </c>
      <c r="K181" s="249" t="s">
        <v>164</v>
      </c>
      <c r="L181" s="253"/>
      <c r="M181" s="254" t="s">
        <v>1</v>
      </c>
      <c r="N181" s="255" t="s">
        <v>41</v>
      </c>
      <c r="O181" s="72"/>
      <c r="P181" s="195">
        <f>O181*H181</f>
        <v>0</v>
      </c>
      <c r="Q181" s="195">
        <v>0.02</v>
      </c>
      <c r="R181" s="195">
        <f>Q181*H181</f>
        <v>2.4208000000000003</v>
      </c>
      <c r="S181" s="195">
        <v>0</v>
      </c>
      <c r="T181" s="196">
        <f>S181*H181</f>
        <v>0</v>
      </c>
      <c r="U181" s="35"/>
      <c r="V181" s="35"/>
      <c r="W181" s="35"/>
      <c r="X181" s="35"/>
      <c r="Y181" s="35"/>
      <c r="Z181" s="35"/>
      <c r="AA181" s="35"/>
      <c r="AB181" s="35"/>
      <c r="AC181" s="35"/>
      <c r="AD181" s="35"/>
      <c r="AE181" s="35"/>
      <c r="AR181" s="197" t="s">
        <v>224</v>
      </c>
      <c r="AT181" s="197" t="s">
        <v>250</v>
      </c>
      <c r="AU181" s="197" t="s">
        <v>85</v>
      </c>
      <c r="AY181" s="18" t="s">
        <v>158</v>
      </c>
      <c r="BE181" s="198">
        <f>IF(N181="základní",J181,0)</f>
        <v>0</v>
      </c>
      <c r="BF181" s="198">
        <f>IF(N181="snížená",J181,0)</f>
        <v>0</v>
      </c>
      <c r="BG181" s="198">
        <f>IF(N181="zákl. přenesená",J181,0)</f>
        <v>0</v>
      </c>
      <c r="BH181" s="198">
        <f>IF(N181="sníž. přenesená",J181,0)</f>
        <v>0</v>
      </c>
      <c r="BI181" s="198">
        <f>IF(N181="nulová",J181,0)</f>
        <v>0</v>
      </c>
      <c r="BJ181" s="18" t="s">
        <v>8</v>
      </c>
      <c r="BK181" s="198">
        <f>ROUND(I181*H181,0)</f>
        <v>0</v>
      </c>
      <c r="BL181" s="18" t="s">
        <v>165</v>
      </c>
      <c r="BM181" s="197" t="s">
        <v>8035</v>
      </c>
    </row>
    <row r="182" spans="1:65" s="13" customFormat="1" ht="11.25">
      <c r="B182" s="204"/>
      <c r="C182" s="205"/>
      <c r="D182" s="199" t="s">
        <v>169</v>
      </c>
      <c r="E182" s="205"/>
      <c r="F182" s="207" t="s">
        <v>8036</v>
      </c>
      <c r="G182" s="205"/>
      <c r="H182" s="208">
        <v>121.04</v>
      </c>
      <c r="I182" s="209"/>
      <c r="J182" s="205"/>
      <c r="K182" s="205"/>
      <c r="L182" s="210"/>
      <c r="M182" s="211"/>
      <c r="N182" s="212"/>
      <c r="O182" s="212"/>
      <c r="P182" s="212"/>
      <c r="Q182" s="212"/>
      <c r="R182" s="212"/>
      <c r="S182" s="212"/>
      <c r="T182" s="213"/>
      <c r="AT182" s="214" t="s">
        <v>169</v>
      </c>
      <c r="AU182" s="214" t="s">
        <v>85</v>
      </c>
      <c r="AV182" s="13" t="s">
        <v>85</v>
      </c>
      <c r="AW182" s="13" t="s">
        <v>4</v>
      </c>
      <c r="AX182" s="13" t="s">
        <v>8</v>
      </c>
      <c r="AY182" s="214" t="s">
        <v>158</v>
      </c>
    </row>
    <row r="183" spans="1:65" s="2" customFormat="1" ht="24">
      <c r="A183" s="35"/>
      <c r="B183" s="36"/>
      <c r="C183" s="187" t="s">
        <v>242</v>
      </c>
      <c r="D183" s="187" t="s">
        <v>160</v>
      </c>
      <c r="E183" s="188" t="s">
        <v>730</v>
      </c>
      <c r="F183" s="189" t="s">
        <v>731</v>
      </c>
      <c r="G183" s="190" t="s">
        <v>309</v>
      </c>
      <c r="H183" s="191">
        <v>105.3</v>
      </c>
      <c r="I183" s="192"/>
      <c r="J183" s="191">
        <f>ROUND(I183*H183,0)</f>
        <v>0</v>
      </c>
      <c r="K183" s="189" t="s">
        <v>1</v>
      </c>
      <c r="L183" s="40"/>
      <c r="M183" s="193" t="s">
        <v>1</v>
      </c>
      <c r="N183" s="194" t="s">
        <v>41</v>
      </c>
      <c r="O183" s="72"/>
      <c r="P183" s="195">
        <f>O183*H183</f>
        <v>0</v>
      </c>
      <c r="Q183" s="195">
        <v>0</v>
      </c>
      <c r="R183" s="195">
        <f>Q183*H183</f>
        <v>0</v>
      </c>
      <c r="S183" s="195">
        <v>0</v>
      </c>
      <c r="T183" s="196">
        <f>S183*H183</f>
        <v>0</v>
      </c>
      <c r="U183" s="35"/>
      <c r="V183" s="35"/>
      <c r="W183" s="35"/>
      <c r="X183" s="35"/>
      <c r="Y183" s="35"/>
      <c r="Z183" s="35"/>
      <c r="AA183" s="35"/>
      <c r="AB183" s="35"/>
      <c r="AC183" s="35"/>
      <c r="AD183" s="35"/>
      <c r="AE183" s="35"/>
      <c r="AR183" s="197" t="s">
        <v>165</v>
      </c>
      <c r="AT183" s="197" t="s">
        <v>160</v>
      </c>
      <c r="AU183" s="197" t="s">
        <v>85</v>
      </c>
      <c r="AY183" s="18" t="s">
        <v>158</v>
      </c>
      <c r="BE183" s="198">
        <f>IF(N183="základní",J183,0)</f>
        <v>0</v>
      </c>
      <c r="BF183" s="198">
        <f>IF(N183="snížená",J183,0)</f>
        <v>0</v>
      </c>
      <c r="BG183" s="198">
        <f>IF(N183="zákl. přenesená",J183,0)</f>
        <v>0</v>
      </c>
      <c r="BH183" s="198">
        <f>IF(N183="sníž. přenesená",J183,0)</f>
        <v>0</v>
      </c>
      <c r="BI183" s="198">
        <f>IF(N183="nulová",J183,0)</f>
        <v>0</v>
      </c>
      <c r="BJ183" s="18" t="s">
        <v>8</v>
      </c>
      <c r="BK183" s="198">
        <f>ROUND(I183*H183,0)</f>
        <v>0</v>
      </c>
      <c r="BL183" s="18" t="s">
        <v>165</v>
      </c>
      <c r="BM183" s="197" t="s">
        <v>8037</v>
      </c>
    </row>
    <row r="184" spans="1:65" s="2" customFormat="1" ht="54">
      <c r="A184" s="35"/>
      <c r="B184" s="36"/>
      <c r="C184" s="37"/>
      <c r="D184" s="199" t="s">
        <v>167</v>
      </c>
      <c r="E184" s="37"/>
      <c r="F184" s="200" t="s">
        <v>722</v>
      </c>
      <c r="G184" s="37"/>
      <c r="H184" s="37"/>
      <c r="I184" s="201"/>
      <c r="J184" s="37"/>
      <c r="K184" s="37"/>
      <c r="L184" s="40"/>
      <c r="M184" s="202"/>
      <c r="N184" s="203"/>
      <c r="O184" s="72"/>
      <c r="P184" s="72"/>
      <c r="Q184" s="72"/>
      <c r="R184" s="72"/>
      <c r="S184" s="72"/>
      <c r="T184" s="73"/>
      <c r="U184" s="35"/>
      <c r="V184" s="35"/>
      <c r="W184" s="35"/>
      <c r="X184" s="35"/>
      <c r="Y184" s="35"/>
      <c r="Z184" s="35"/>
      <c r="AA184" s="35"/>
      <c r="AB184" s="35"/>
      <c r="AC184" s="35"/>
      <c r="AD184" s="35"/>
      <c r="AE184" s="35"/>
      <c r="AT184" s="18" t="s">
        <v>167</v>
      </c>
      <c r="AU184" s="18" t="s">
        <v>85</v>
      </c>
    </row>
    <row r="185" spans="1:65" s="14" customFormat="1" ht="11.25">
      <c r="B185" s="215"/>
      <c r="C185" s="216"/>
      <c r="D185" s="199" t="s">
        <v>169</v>
      </c>
      <c r="E185" s="217" t="s">
        <v>1</v>
      </c>
      <c r="F185" s="218" t="s">
        <v>5399</v>
      </c>
      <c r="G185" s="216"/>
      <c r="H185" s="217" t="s">
        <v>1</v>
      </c>
      <c r="I185" s="219"/>
      <c r="J185" s="216"/>
      <c r="K185" s="216"/>
      <c r="L185" s="220"/>
      <c r="M185" s="221"/>
      <c r="N185" s="222"/>
      <c r="O185" s="222"/>
      <c r="P185" s="222"/>
      <c r="Q185" s="222"/>
      <c r="R185" s="222"/>
      <c r="S185" s="222"/>
      <c r="T185" s="223"/>
      <c r="AT185" s="224" t="s">
        <v>169</v>
      </c>
      <c r="AU185" s="224" t="s">
        <v>85</v>
      </c>
      <c r="AV185" s="14" t="s">
        <v>8</v>
      </c>
      <c r="AW185" s="14" t="s">
        <v>32</v>
      </c>
      <c r="AX185" s="14" t="s">
        <v>76</v>
      </c>
      <c r="AY185" s="224" t="s">
        <v>158</v>
      </c>
    </row>
    <row r="186" spans="1:65" s="13" customFormat="1" ht="11.25">
      <c r="B186" s="204"/>
      <c r="C186" s="205"/>
      <c r="D186" s="199" t="s">
        <v>169</v>
      </c>
      <c r="E186" s="206" t="s">
        <v>1</v>
      </c>
      <c r="F186" s="207" t="s">
        <v>8038</v>
      </c>
      <c r="G186" s="205"/>
      <c r="H186" s="208">
        <v>64.8</v>
      </c>
      <c r="I186" s="209"/>
      <c r="J186" s="205"/>
      <c r="K186" s="205"/>
      <c r="L186" s="210"/>
      <c r="M186" s="211"/>
      <c r="N186" s="212"/>
      <c r="O186" s="212"/>
      <c r="P186" s="212"/>
      <c r="Q186" s="212"/>
      <c r="R186" s="212"/>
      <c r="S186" s="212"/>
      <c r="T186" s="213"/>
      <c r="AT186" s="214" t="s">
        <v>169</v>
      </c>
      <c r="AU186" s="214" t="s">
        <v>85</v>
      </c>
      <c r="AV186" s="13" t="s">
        <v>85</v>
      </c>
      <c r="AW186" s="13" t="s">
        <v>32</v>
      </c>
      <c r="AX186" s="13" t="s">
        <v>76</v>
      </c>
      <c r="AY186" s="214" t="s">
        <v>158</v>
      </c>
    </row>
    <row r="187" spans="1:65" s="14" customFormat="1" ht="11.25">
      <c r="B187" s="215"/>
      <c r="C187" s="216"/>
      <c r="D187" s="199" t="s">
        <v>169</v>
      </c>
      <c r="E187" s="217" t="s">
        <v>1</v>
      </c>
      <c r="F187" s="218" t="s">
        <v>751</v>
      </c>
      <c r="G187" s="216"/>
      <c r="H187" s="217" t="s">
        <v>1</v>
      </c>
      <c r="I187" s="219"/>
      <c r="J187" s="216"/>
      <c r="K187" s="216"/>
      <c r="L187" s="220"/>
      <c r="M187" s="221"/>
      <c r="N187" s="222"/>
      <c r="O187" s="222"/>
      <c r="P187" s="222"/>
      <c r="Q187" s="222"/>
      <c r="R187" s="222"/>
      <c r="S187" s="222"/>
      <c r="T187" s="223"/>
      <c r="AT187" s="224" t="s">
        <v>169</v>
      </c>
      <c r="AU187" s="224" t="s">
        <v>85</v>
      </c>
      <c r="AV187" s="14" t="s">
        <v>8</v>
      </c>
      <c r="AW187" s="14" t="s">
        <v>32</v>
      </c>
      <c r="AX187" s="14" t="s">
        <v>76</v>
      </c>
      <c r="AY187" s="224" t="s">
        <v>158</v>
      </c>
    </row>
    <row r="188" spans="1:65" s="13" customFormat="1" ht="11.25">
      <c r="B188" s="204"/>
      <c r="C188" s="205"/>
      <c r="D188" s="199" t="s">
        <v>169</v>
      </c>
      <c r="E188" s="206" t="s">
        <v>1</v>
      </c>
      <c r="F188" s="207" t="s">
        <v>8039</v>
      </c>
      <c r="G188" s="205"/>
      <c r="H188" s="208">
        <v>40.5</v>
      </c>
      <c r="I188" s="209"/>
      <c r="J188" s="205"/>
      <c r="K188" s="205"/>
      <c r="L188" s="210"/>
      <c r="M188" s="211"/>
      <c r="N188" s="212"/>
      <c r="O188" s="212"/>
      <c r="P188" s="212"/>
      <c r="Q188" s="212"/>
      <c r="R188" s="212"/>
      <c r="S188" s="212"/>
      <c r="T188" s="213"/>
      <c r="AT188" s="214" t="s">
        <v>169</v>
      </c>
      <c r="AU188" s="214" t="s">
        <v>85</v>
      </c>
      <c r="AV188" s="13" t="s">
        <v>85</v>
      </c>
      <c r="AW188" s="13" t="s">
        <v>32</v>
      </c>
      <c r="AX188" s="13" t="s">
        <v>76</v>
      </c>
      <c r="AY188" s="214" t="s">
        <v>158</v>
      </c>
    </row>
    <row r="189" spans="1:65" s="16" customFormat="1" ht="11.25">
      <c r="B189" s="236"/>
      <c r="C189" s="237"/>
      <c r="D189" s="199" t="s">
        <v>169</v>
      </c>
      <c r="E189" s="238" t="s">
        <v>1</v>
      </c>
      <c r="F189" s="239" t="s">
        <v>189</v>
      </c>
      <c r="G189" s="237"/>
      <c r="H189" s="240">
        <v>105.3</v>
      </c>
      <c r="I189" s="241"/>
      <c r="J189" s="237"/>
      <c r="K189" s="237"/>
      <c r="L189" s="242"/>
      <c r="M189" s="243"/>
      <c r="N189" s="244"/>
      <c r="O189" s="244"/>
      <c r="P189" s="244"/>
      <c r="Q189" s="244"/>
      <c r="R189" s="244"/>
      <c r="S189" s="244"/>
      <c r="T189" s="245"/>
      <c r="AT189" s="246" t="s">
        <v>169</v>
      </c>
      <c r="AU189" s="246" t="s">
        <v>85</v>
      </c>
      <c r="AV189" s="16" t="s">
        <v>165</v>
      </c>
      <c r="AW189" s="16" t="s">
        <v>32</v>
      </c>
      <c r="AX189" s="16" t="s">
        <v>8</v>
      </c>
      <c r="AY189" s="246" t="s">
        <v>158</v>
      </c>
    </row>
    <row r="190" spans="1:65" s="2" customFormat="1" ht="24">
      <c r="A190" s="35"/>
      <c r="B190" s="36"/>
      <c r="C190" s="247" t="s">
        <v>249</v>
      </c>
      <c r="D190" s="247" t="s">
        <v>250</v>
      </c>
      <c r="E190" s="248" t="s">
        <v>760</v>
      </c>
      <c r="F190" s="249" t="s">
        <v>761</v>
      </c>
      <c r="G190" s="250" t="s">
        <v>309</v>
      </c>
      <c r="H190" s="251">
        <v>105.3</v>
      </c>
      <c r="I190" s="252"/>
      <c r="J190" s="251">
        <f>ROUND(I190*H190,0)</f>
        <v>0</v>
      </c>
      <c r="K190" s="249" t="s">
        <v>164</v>
      </c>
      <c r="L190" s="253"/>
      <c r="M190" s="254" t="s">
        <v>1</v>
      </c>
      <c r="N190" s="255" t="s">
        <v>41</v>
      </c>
      <c r="O190" s="72"/>
      <c r="P190" s="195">
        <f>O190*H190</f>
        <v>0</v>
      </c>
      <c r="Q190" s="195">
        <v>3.0000000000000001E-5</v>
      </c>
      <c r="R190" s="195">
        <f>Q190*H190</f>
        <v>3.1589999999999999E-3</v>
      </c>
      <c r="S190" s="195">
        <v>0</v>
      </c>
      <c r="T190" s="196">
        <f>S190*H190</f>
        <v>0</v>
      </c>
      <c r="U190" s="35"/>
      <c r="V190" s="35"/>
      <c r="W190" s="35"/>
      <c r="X190" s="35"/>
      <c r="Y190" s="35"/>
      <c r="Z190" s="35"/>
      <c r="AA190" s="35"/>
      <c r="AB190" s="35"/>
      <c r="AC190" s="35"/>
      <c r="AD190" s="35"/>
      <c r="AE190" s="35"/>
      <c r="AR190" s="197" t="s">
        <v>224</v>
      </c>
      <c r="AT190" s="197" t="s">
        <v>250</v>
      </c>
      <c r="AU190" s="197" t="s">
        <v>85</v>
      </c>
      <c r="AY190" s="18" t="s">
        <v>158</v>
      </c>
      <c r="BE190" s="198">
        <f>IF(N190="základní",J190,0)</f>
        <v>0</v>
      </c>
      <c r="BF190" s="198">
        <f>IF(N190="snížená",J190,0)</f>
        <v>0</v>
      </c>
      <c r="BG190" s="198">
        <f>IF(N190="zákl. přenesená",J190,0)</f>
        <v>0</v>
      </c>
      <c r="BH190" s="198">
        <f>IF(N190="sníž. přenesená",J190,0)</f>
        <v>0</v>
      </c>
      <c r="BI190" s="198">
        <f>IF(N190="nulová",J190,0)</f>
        <v>0</v>
      </c>
      <c r="BJ190" s="18" t="s">
        <v>8</v>
      </c>
      <c r="BK190" s="198">
        <f>ROUND(I190*H190,0)</f>
        <v>0</v>
      </c>
      <c r="BL190" s="18" t="s">
        <v>165</v>
      </c>
      <c r="BM190" s="197" t="s">
        <v>8040</v>
      </c>
    </row>
    <row r="191" spans="1:65" s="13" customFormat="1" ht="11.25">
      <c r="B191" s="204"/>
      <c r="C191" s="205"/>
      <c r="D191" s="199" t="s">
        <v>169</v>
      </c>
      <c r="E191" s="206" t="s">
        <v>1</v>
      </c>
      <c r="F191" s="207" t="s">
        <v>8041</v>
      </c>
      <c r="G191" s="205"/>
      <c r="H191" s="208">
        <v>105.3</v>
      </c>
      <c r="I191" s="209"/>
      <c r="J191" s="205"/>
      <c r="K191" s="205"/>
      <c r="L191" s="210"/>
      <c r="M191" s="211"/>
      <c r="N191" s="212"/>
      <c r="O191" s="212"/>
      <c r="P191" s="212"/>
      <c r="Q191" s="212"/>
      <c r="R191" s="212"/>
      <c r="S191" s="212"/>
      <c r="T191" s="213"/>
      <c r="AT191" s="214" t="s">
        <v>169</v>
      </c>
      <c r="AU191" s="214" t="s">
        <v>85</v>
      </c>
      <c r="AV191" s="13" t="s">
        <v>85</v>
      </c>
      <c r="AW191" s="13" t="s">
        <v>32</v>
      </c>
      <c r="AX191" s="13" t="s">
        <v>8</v>
      </c>
      <c r="AY191" s="214" t="s">
        <v>158</v>
      </c>
    </row>
    <row r="192" spans="1:65" s="2" customFormat="1" ht="36">
      <c r="A192" s="35"/>
      <c r="B192" s="36"/>
      <c r="C192" s="187" t="s">
        <v>256</v>
      </c>
      <c r="D192" s="187" t="s">
        <v>160</v>
      </c>
      <c r="E192" s="188" t="s">
        <v>779</v>
      </c>
      <c r="F192" s="189" t="s">
        <v>780</v>
      </c>
      <c r="G192" s="190" t="s">
        <v>163</v>
      </c>
      <c r="H192" s="191">
        <v>255.83</v>
      </c>
      <c r="I192" s="192"/>
      <c r="J192" s="191">
        <f>ROUND(I192*H192,0)</f>
        <v>0</v>
      </c>
      <c r="K192" s="189" t="s">
        <v>164</v>
      </c>
      <c r="L192" s="40"/>
      <c r="M192" s="193" t="s">
        <v>1</v>
      </c>
      <c r="N192" s="194" t="s">
        <v>41</v>
      </c>
      <c r="O192" s="72"/>
      <c r="P192" s="195">
        <f>O192*H192</f>
        <v>0</v>
      </c>
      <c r="Q192" s="195">
        <v>3.48E-3</v>
      </c>
      <c r="R192" s="195">
        <f>Q192*H192</f>
        <v>0.89028840000000009</v>
      </c>
      <c r="S192" s="195">
        <v>0</v>
      </c>
      <c r="T192" s="196">
        <f>S192*H192</f>
        <v>0</v>
      </c>
      <c r="U192" s="35"/>
      <c r="V192" s="35"/>
      <c r="W192" s="35"/>
      <c r="X192" s="35"/>
      <c r="Y192" s="35"/>
      <c r="Z192" s="35"/>
      <c r="AA192" s="35"/>
      <c r="AB192" s="35"/>
      <c r="AC192" s="35"/>
      <c r="AD192" s="35"/>
      <c r="AE192" s="35"/>
      <c r="AR192" s="197" t="s">
        <v>165</v>
      </c>
      <c r="AT192" s="197" t="s">
        <v>160</v>
      </c>
      <c r="AU192" s="197" t="s">
        <v>85</v>
      </c>
      <c r="AY192" s="18" t="s">
        <v>158</v>
      </c>
      <c r="BE192" s="198">
        <f>IF(N192="základní",J192,0)</f>
        <v>0</v>
      </c>
      <c r="BF192" s="198">
        <f>IF(N192="snížená",J192,0)</f>
        <v>0</v>
      </c>
      <c r="BG192" s="198">
        <f>IF(N192="zákl. přenesená",J192,0)</f>
        <v>0</v>
      </c>
      <c r="BH192" s="198">
        <f>IF(N192="sníž. přenesená",J192,0)</f>
        <v>0</v>
      </c>
      <c r="BI192" s="198">
        <f>IF(N192="nulová",J192,0)</f>
        <v>0</v>
      </c>
      <c r="BJ192" s="18" t="s">
        <v>8</v>
      </c>
      <c r="BK192" s="198">
        <f>ROUND(I192*H192,0)</f>
        <v>0</v>
      </c>
      <c r="BL192" s="18" t="s">
        <v>165</v>
      </c>
      <c r="BM192" s="197" t="s">
        <v>8042</v>
      </c>
    </row>
    <row r="193" spans="1:65" s="14" customFormat="1" ht="11.25">
      <c r="B193" s="215"/>
      <c r="C193" s="216"/>
      <c r="D193" s="199" t="s">
        <v>169</v>
      </c>
      <c r="E193" s="217" t="s">
        <v>1</v>
      </c>
      <c r="F193" s="218" t="s">
        <v>8025</v>
      </c>
      <c r="G193" s="216"/>
      <c r="H193" s="217" t="s">
        <v>1</v>
      </c>
      <c r="I193" s="219"/>
      <c r="J193" s="216"/>
      <c r="K193" s="216"/>
      <c r="L193" s="220"/>
      <c r="M193" s="221"/>
      <c r="N193" s="222"/>
      <c r="O193" s="222"/>
      <c r="P193" s="222"/>
      <c r="Q193" s="222"/>
      <c r="R193" s="222"/>
      <c r="S193" s="222"/>
      <c r="T193" s="223"/>
      <c r="AT193" s="224" t="s">
        <v>169</v>
      </c>
      <c r="AU193" s="224" t="s">
        <v>85</v>
      </c>
      <c r="AV193" s="14" t="s">
        <v>8</v>
      </c>
      <c r="AW193" s="14" t="s">
        <v>32</v>
      </c>
      <c r="AX193" s="14" t="s">
        <v>76</v>
      </c>
      <c r="AY193" s="224" t="s">
        <v>158</v>
      </c>
    </row>
    <row r="194" spans="1:65" s="13" customFormat="1" ht="11.25">
      <c r="B194" s="204"/>
      <c r="C194" s="205"/>
      <c r="D194" s="199" t="s">
        <v>169</v>
      </c>
      <c r="E194" s="206" t="s">
        <v>1</v>
      </c>
      <c r="F194" s="207" t="s">
        <v>8026</v>
      </c>
      <c r="G194" s="205"/>
      <c r="H194" s="208">
        <v>115.74</v>
      </c>
      <c r="I194" s="209"/>
      <c r="J194" s="205"/>
      <c r="K194" s="205"/>
      <c r="L194" s="210"/>
      <c r="M194" s="211"/>
      <c r="N194" s="212"/>
      <c r="O194" s="212"/>
      <c r="P194" s="212"/>
      <c r="Q194" s="212"/>
      <c r="R194" s="212"/>
      <c r="S194" s="212"/>
      <c r="T194" s="213"/>
      <c r="AT194" s="214" t="s">
        <v>169</v>
      </c>
      <c r="AU194" s="214" t="s">
        <v>85</v>
      </c>
      <c r="AV194" s="13" t="s">
        <v>85</v>
      </c>
      <c r="AW194" s="13" t="s">
        <v>32</v>
      </c>
      <c r="AX194" s="13" t="s">
        <v>76</v>
      </c>
      <c r="AY194" s="214" t="s">
        <v>158</v>
      </c>
    </row>
    <row r="195" spans="1:65" s="14" customFormat="1" ht="11.25">
      <c r="B195" s="215"/>
      <c r="C195" s="216"/>
      <c r="D195" s="199" t="s">
        <v>169</v>
      </c>
      <c r="E195" s="217" t="s">
        <v>1</v>
      </c>
      <c r="F195" s="218" t="s">
        <v>8027</v>
      </c>
      <c r="G195" s="216"/>
      <c r="H195" s="217" t="s">
        <v>1</v>
      </c>
      <c r="I195" s="219"/>
      <c r="J195" s="216"/>
      <c r="K195" s="216"/>
      <c r="L195" s="220"/>
      <c r="M195" s="221"/>
      <c r="N195" s="222"/>
      <c r="O195" s="222"/>
      <c r="P195" s="222"/>
      <c r="Q195" s="222"/>
      <c r="R195" s="222"/>
      <c r="S195" s="222"/>
      <c r="T195" s="223"/>
      <c r="AT195" s="224" t="s">
        <v>169</v>
      </c>
      <c r="AU195" s="224" t="s">
        <v>85</v>
      </c>
      <c r="AV195" s="14" t="s">
        <v>8</v>
      </c>
      <c r="AW195" s="14" t="s">
        <v>32</v>
      </c>
      <c r="AX195" s="14" t="s">
        <v>76</v>
      </c>
      <c r="AY195" s="224" t="s">
        <v>158</v>
      </c>
    </row>
    <row r="196" spans="1:65" s="13" customFormat="1" ht="11.25">
      <c r="B196" s="204"/>
      <c r="C196" s="205"/>
      <c r="D196" s="199" t="s">
        <v>169</v>
      </c>
      <c r="E196" s="206" t="s">
        <v>1</v>
      </c>
      <c r="F196" s="207" t="s">
        <v>8028</v>
      </c>
      <c r="G196" s="205"/>
      <c r="H196" s="208">
        <v>21.42</v>
      </c>
      <c r="I196" s="209"/>
      <c r="J196" s="205"/>
      <c r="K196" s="205"/>
      <c r="L196" s="210"/>
      <c r="M196" s="211"/>
      <c r="N196" s="212"/>
      <c r="O196" s="212"/>
      <c r="P196" s="212"/>
      <c r="Q196" s="212"/>
      <c r="R196" s="212"/>
      <c r="S196" s="212"/>
      <c r="T196" s="213"/>
      <c r="AT196" s="214" t="s">
        <v>169</v>
      </c>
      <c r="AU196" s="214" t="s">
        <v>85</v>
      </c>
      <c r="AV196" s="13" t="s">
        <v>85</v>
      </c>
      <c r="AW196" s="13" t="s">
        <v>32</v>
      </c>
      <c r="AX196" s="13" t="s">
        <v>76</v>
      </c>
      <c r="AY196" s="214" t="s">
        <v>158</v>
      </c>
    </row>
    <row r="197" spans="1:65" s="13" customFormat="1" ht="11.25">
      <c r="B197" s="204"/>
      <c r="C197" s="205"/>
      <c r="D197" s="199" t="s">
        <v>169</v>
      </c>
      <c r="E197" s="206" t="s">
        <v>1</v>
      </c>
      <c r="F197" s="207" t="s">
        <v>8032</v>
      </c>
      <c r="G197" s="205"/>
      <c r="H197" s="208">
        <v>118.67</v>
      </c>
      <c r="I197" s="209"/>
      <c r="J197" s="205"/>
      <c r="K197" s="205"/>
      <c r="L197" s="210"/>
      <c r="M197" s="211"/>
      <c r="N197" s="212"/>
      <c r="O197" s="212"/>
      <c r="P197" s="212"/>
      <c r="Q197" s="212"/>
      <c r="R197" s="212"/>
      <c r="S197" s="212"/>
      <c r="T197" s="213"/>
      <c r="AT197" s="214" t="s">
        <v>169</v>
      </c>
      <c r="AU197" s="214" t="s">
        <v>85</v>
      </c>
      <c r="AV197" s="13" t="s">
        <v>85</v>
      </c>
      <c r="AW197" s="13" t="s">
        <v>32</v>
      </c>
      <c r="AX197" s="13" t="s">
        <v>76</v>
      </c>
      <c r="AY197" s="214" t="s">
        <v>158</v>
      </c>
    </row>
    <row r="198" spans="1:65" s="16" customFormat="1" ht="11.25">
      <c r="B198" s="236"/>
      <c r="C198" s="237"/>
      <c r="D198" s="199" t="s">
        <v>169</v>
      </c>
      <c r="E198" s="238" t="s">
        <v>1</v>
      </c>
      <c r="F198" s="239" t="s">
        <v>189</v>
      </c>
      <c r="G198" s="237"/>
      <c r="H198" s="240">
        <v>255.82999999999998</v>
      </c>
      <c r="I198" s="241"/>
      <c r="J198" s="237"/>
      <c r="K198" s="237"/>
      <c r="L198" s="242"/>
      <c r="M198" s="243"/>
      <c r="N198" s="244"/>
      <c r="O198" s="244"/>
      <c r="P198" s="244"/>
      <c r="Q198" s="244"/>
      <c r="R198" s="244"/>
      <c r="S198" s="244"/>
      <c r="T198" s="245"/>
      <c r="AT198" s="246" t="s">
        <v>169</v>
      </c>
      <c r="AU198" s="246" t="s">
        <v>85</v>
      </c>
      <c r="AV198" s="16" t="s">
        <v>165</v>
      </c>
      <c r="AW198" s="16" t="s">
        <v>32</v>
      </c>
      <c r="AX198" s="16" t="s">
        <v>8</v>
      </c>
      <c r="AY198" s="246" t="s">
        <v>158</v>
      </c>
    </row>
    <row r="199" spans="1:65" s="12" customFormat="1" ht="22.9" customHeight="1">
      <c r="B199" s="171"/>
      <c r="C199" s="172"/>
      <c r="D199" s="173" t="s">
        <v>75</v>
      </c>
      <c r="E199" s="185" t="s">
        <v>231</v>
      </c>
      <c r="F199" s="185" t="s">
        <v>848</v>
      </c>
      <c r="G199" s="172"/>
      <c r="H199" s="172"/>
      <c r="I199" s="175"/>
      <c r="J199" s="186">
        <f>BK199</f>
        <v>0</v>
      </c>
      <c r="K199" s="172"/>
      <c r="L199" s="177"/>
      <c r="M199" s="178"/>
      <c r="N199" s="179"/>
      <c r="O199" s="179"/>
      <c r="P199" s="180">
        <f>SUM(P200:P251)</f>
        <v>0</v>
      </c>
      <c r="Q199" s="179"/>
      <c r="R199" s="180">
        <f>SUM(R200:R251)</f>
        <v>3.51104E-2</v>
      </c>
      <c r="S199" s="179"/>
      <c r="T199" s="181">
        <f>SUM(T200:T251)</f>
        <v>12.1149</v>
      </c>
      <c r="AR199" s="182" t="s">
        <v>8</v>
      </c>
      <c r="AT199" s="183" t="s">
        <v>75</v>
      </c>
      <c r="AU199" s="183" t="s">
        <v>8</v>
      </c>
      <c r="AY199" s="182" t="s">
        <v>158</v>
      </c>
      <c r="BK199" s="184">
        <f>SUM(BK200:BK251)</f>
        <v>0</v>
      </c>
    </row>
    <row r="200" spans="1:65" s="2" customFormat="1" ht="48">
      <c r="A200" s="35"/>
      <c r="B200" s="36"/>
      <c r="C200" s="187" t="s">
        <v>267</v>
      </c>
      <c r="D200" s="187" t="s">
        <v>160</v>
      </c>
      <c r="E200" s="188" t="s">
        <v>8043</v>
      </c>
      <c r="F200" s="189" t="s">
        <v>8044</v>
      </c>
      <c r="G200" s="190" t="s">
        <v>163</v>
      </c>
      <c r="H200" s="191">
        <v>544.44000000000005</v>
      </c>
      <c r="I200" s="192"/>
      <c r="J200" s="191">
        <f>ROUND(I200*H200,0)</f>
        <v>0</v>
      </c>
      <c r="K200" s="189" t="s">
        <v>164</v>
      </c>
      <c r="L200" s="40"/>
      <c r="M200" s="193" t="s">
        <v>1</v>
      </c>
      <c r="N200" s="194" t="s">
        <v>41</v>
      </c>
      <c r="O200" s="72"/>
      <c r="P200" s="195">
        <f>O200*H200</f>
        <v>0</v>
      </c>
      <c r="Q200" s="195">
        <v>0</v>
      </c>
      <c r="R200" s="195">
        <f>Q200*H200</f>
        <v>0</v>
      </c>
      <c r="S200" s="195">
        <v>0</v>
      </c>
      <c r="T200" s="196">
        <f>S200*H200</f>
        <v>0</v>
      </c>
      <c r="U200" s="35"/>
      <c r="V200" s="35"/>
      <c r="W200" s="35"/>
      <c r="X200" s="35"/>
      <c r="Y200" s="35"/>
      <c r="Z200" s="35"/>
      <c r="AA200" s="35"/>
      <c r="AB200" s="35"/>
      <c r="AC200" s="35"/>
      <c r="AD200" s="35"/>
      <c r="AE200" s="35"/>
      <c r="AR200" s="197" t="s">
        <v>165</v>
      </c>
      <c r="AT200" s="197" t="s">
        <v>160</v>
      </c>
      <c r="AU200" s="197" t="s">
        <v>85</v>
      </c>
      <c r="AY200" s="18" t="s">
        <v>158</v>
      </c>
      <c r="BE200" s="198">
        <f>IF(N200="základní",J200,0)</f>
        <v>0</v>
      </c>
      <c r="BF200" s="198">
        <f>IF(N200="snížená",J200,0)</f>
        <v>0</v>
      </c>
      <c r="BG200" s="198">
        <f>IF(N200="zákl. přenesená",J200,0)</f>
        <v>0</v>
      </c>
      <c r="BH200" s="198">
        <f>IF(N200="sníž. přenesená",J200,0)</f>
        <v>0</v>
      </c>
      <c r="BI200" s="198">
        <f>IF(N200="nulová",J200,0)</f>
        <v>0</v>
      </c>
      <c r="BJ200" s="18" t="s">
        <v>8</v>
      </c>
      <c r="BK200" s="198">
        <f>ROUND(I200*H200,0)</f>
        <v>0</v>
      </c>
      <c r="BL200" s="18" t="s">
        <v>165</v>
      </c>
      <c r="BM200" s="197" t="s">
        <v>8045</v>
      </c>
    </row>
    <row r="201" spans="1:65" s="2" customFormat="1" ht="54">
      <c r="A201" s="35"/>
      <c r="B201" s="36"/>
      <c r="C201" s="37"/>
      <c r="D201" s="199" t="s">
        <v>167</v>
      </c>
      <c r="E201" s="37"/>
      <c r="F201" s="200" t="s">
        <v>874</v>
      </c>
      <c r="G201" s="37"/>
      <c r="H201" s="37"/>
      <c r="I201" s="201"/>
      <c r="J201" s="37"/>
      <c r="K201" s="37"/>
      <c r="L201" s="40"/>
      <c r="M201" s="202"/>
      <c r="N201" s="203"/>
      <c r="O201" s="72"/>
      <c r="P201" s="72"/>
      <c r="Q201" s="72"/>
      <c r="R201" s="72"/>
      <c r="S201" s="72"/>
      <c r="T201" s="73"/>
      <c r="U201" s="35"/>
      <c r="V201" s="35"/>
      <c r="W201" s="35"/>
      <c r="X201" s="35"/>
      <c r="Y201" s="35"/>
      <c r="Z201" s="35"/>
      <c r="AA201" s="35"/>
      <c r="AB201" s="35"/>
      <c r="AC201" s="35"/>
      <c r="AD201" s="35"/>
      <c r="AE201" s="35"/>
      <c r="AT201" s="18" t="s">
        <v>167</v>
      </c>
      <c r="AU201" s="18" t="s">
        <v>85</v>
      </c>
    </row>
    <row r="202" spans="1:65" s="13" customFormat="1" ht="11.25">
      <c r="B202" s="204"/>
      <c r="C202" s="205"/>
      <c r="D202" s="199" t="s">
        <v>169</v>
      </c>
      <c r="E202" s="206" t="s">
        <v>1</v>
      </c>
      <c r="F202" s="207" t="s">
        <v>8046</v>
      </c>
      <c r="G202" s="205"/>
      <c r="H202" s="208">
        <v>544.44000000000005</v>
      </c>
      <c r="I202" s="209"/>
      <c r="J202" s="205"/>
      <c r="K202" s="205"/>
      <c r="L202" s="210"/>
      <c r="M202" s="211"/>
      <c r="N202" s="212"/>
      <c r="O202" s="212"/>
      <c r="P202" s="212"/>
      <c r="Q202" s="212"/>
      <c r="R202" s="212"/>
      <c r="S202" s="212"/>
      <c r="T202" s="213"/>
      <c r="AT202" s="214" t="s">
        <v>169</v>
      </c>
      <c r="AU202" s="214" t="s">
        <v>85</v>
      </c>
      <c r="AV202" s="13" t="s">
        <v>85</v>
      </c>
      <c r="AW202" s="13" t="s">
        <v>32</v>
      </c>
      <c r="AX202" s="13" t="s">
        <v>8</v>
      </c>
      <c r="AY202" s="214" t="s">
        <v>158</v>
      </c>
    </row>
    <row r="203" spans="1:65" s="2" customFormat="1" ht="48">
      <c r="A203" s="35"/>
      <c r="B203" s="36"/>
      <c r="C203" s="187" t="s">
        <v>9</v>
      </c>
      <c r="D203" s="187" t="s">
        <v>160</v>
      </c>
      <c r="E203" s="188" t="s">
        <v>8047</v>
      </c>
      <c r="F203" s="189" t="s">
        <v>8048</v>
      </c>
      <c r="G203" s="190" t="s">
        <v>163</v>
      </c>
      <c r="H203" s="191">
        <v>16333.2</v>
      </c>
      <c r="I203" s="192"/>
      <c r="J203" s="191">
        <f>ROUND(I203*H203,0)</f>
        <v>0</v>
      </c>
      <c r="K203" s="189" t="s">
        <v>164</v>
      </c>
      <c r="L203" s="40"/>
      <c r="M203" s="193" t="s">
        <v>1</v>
      </c>
      <c r="N203" s="194" t="s">
        <v>41</v>
      </c>
      <c r="O203" s="72"/>
      <c r="P203" s="195">
        <f>O203*H203</f>
        <v>0</v>
      </c>
      <c r="Q203" s="195">
        <v>0</v>
      </c>
      <c r="R203" s="195">
        <f>Q203*H203</f>
        <v>0</v>
      </c>
      <c r="S203" s="195">
        <v>0</v>
      </c>
      <c r="T203" s="196">
        <f>S203*H203</f>
        <v>0</v>
      </c>
      <c r="U203" s="35"/>
      <c r="V203" s="35"/>
      <c r="W203" s="35"/>
      <c r="X203" s="35"/>
      <c r="Y203" s="35"/>
      <c r="Z203" s="35"/>
      <c r="AA203" s="35"/>
      <c r="AB203" s="35"/>
      <c r="AC203" s="35"/>
      <c r="AD203" s="35"/>
      <c r="AE203" s="35"/>
      <c r="AR203" s="197" t="s">
        <v>165</v>
      </c>
      <c r="AT203" s="197" t="s">
        <v>160</v>
      </c>
      <c r="AU203" s="197" t="s">
        <v>85</v>
      </c>
      <c r="AY203" s="18" t="s">
        <v>158</v>
      </c>
      <c r="BE203" s="198">
        <f>IF(N203="základní",J203,0)</f>
        <v>0</v>
      </c>
      <c r="BF203" s="198">
        <f>IF(N203="snížená",J203,0)</f>
        <v>0</v>
      </c>
      <c r="BG203" s="198">
        <f>IF(N203="zákl. přenesená",J203,0)</f>
        <v>0</v>
      </c>
      <c r="BH203" s="198">
        <f>IF(N203="sníž. přenesená",J203,0)</f>
        <v>0</v>
      </c>
      <c r="BI203" s="198">
        <f>IF(N203="nulová",J203,0)</f>
        <v>0</v>
      </c>
      <c r="BJ203" s="18" t="s">
        <v>8</v>
      </c>
      <c r="BK203" s="198">
        <f>ROUND(I203*H203,0)</f>
        <v>0</v>
      </c>
      <c r="BL203" s="18" t="s">
        <v>165</v>
      </c>
      <c r="BM203" s="197" t="s">
        <v>8049</v>
      </c>
    </row>
    <row r="204" spans="1:65" s="2" customFormat="1" ht="54">
      <c r="A204" s="35"/>
      <c r="B204" s="36"/>
      <c r="C204" s="37"/>
      <c r="D204" s="199" t="s">
        <v>167</v>
      </c>
      <c r="E204" s="37"/>
      <c r="F204" s="200" t="s">
        <v>874</v>
      </c>
      <c r="G204" s="37"/>
      <c r="H204" s="37"/>
      <c r="I204" s="201"/>
      <c r="J204" s="37"/>
      <c r="K204" s="37"/>
      <c r="L204" s="40"/>
      <c r="M204" s="202"/>
      <c r="N204" s="203"/>
      <c r="O204" s="72"/>
      <c r="P204" s="72"/>
      <c r="Q204" s="72"/>
      <c r="R204" s="72"/>
      <c r="S204" s="72"/>
      <c r="T204" s="73"/>
      <c r="U204" s="35"/>
      <c r="V204" s="35"/>
      <c r="W204" s="35"/>
      <c r="X204" s="35"/>
      <c r="Y204" s="35"/>
      <c r="Z204" s="35"/>
      <c r="AA204" s="35"/>
      <c r="AB204" s="35"/>
      <c r="AC204" s="35"/>
      <c r="AD204" s="35"/>
      <c r="AE204" s="35"/>
      <c r="AT204" s="18" t="s">
        <v>167</v>
      </c>
      <c r="AU204" s="18" t="s">
        <v>85</v>
      </c>
    </row>
    <row r="205" spans="1:65" s="13" customFormat="1" ht="11.25">
      <c r="B205" s="204"/>
      <c r="C205" s="205"/>
      <c r="D205" s="199" t="s">
        <v>169</v>
      </c>
      <c r="E205" s="206" t="s">
        <v>1</v>
      </c>
      <c r="F205" s="207" t="s">
        <v>8050</v>
      </c>
      <c r="G205" s="205"/>
      <c r="H205" s="208">
        <v>16333.2</v>
      </c>
      <c r="I205" s="209"/>
      <c r="J205" s="205"/>
      <c r="K205" s="205"/>
      <c r="L205" s="210"/>
      <c r="M205" s="211"/>
      <c r="N205" s="212"/>
      <c r="O205" s="212"/>
      <c r="P205" s="212"/>
      <c r="Q205" s="212"/>
      <c r="R205" s="212"/>
      <c r="S205" s="212"/>
      <c r="T205" s="213"/>
      <c r="AT205" s="214" t="s">
        <v>169</v>
      </c>
      <c r="AU205" s="214" t="s">
        <v>85</v>
      </c>
      <c r="AV205" s="13" t="s">
        <v>85</v>
      </c>
      <c r="AW205" s="13" t="s">
        <v>32</v>
      </c>
      <c r="AX205" s="13" t="s">
        <v>8</v>
      </c>
      <c r="AY205" s="214" t="s">
        <v>158</v>
      </c>
    </row>
    <row r="206" spans="1:65" s="2" customFormat="1" ht="48">
      <c r="A206" s="35"/>
      <c r="B206" s="36"/>
      <c r="C206" s="187" t="s">
        <v>283</v>
      </c>
      <c r="D206" s="187" t="s">
        <v>160</v>
      </c>
      <c r="E206" s="188" t="s">
        <v>8051</v>
      </c>
      <c r="F206" s="189" t="s">
        <v>8052</v>
      </c>
      <c r="G206" s="190" t="s">
        <v>163</v>
      </c>
      <c r="H206" s="191">
        <v>544.44000000000005</v>
      </c>
      <c r="I206" s="192"/>
      <c r="J206" s="191">
        <f>ROUND(I206*H206,0)</f>
        <v>0</v>
      </c>
      <c r="K206" s="189" t="s">
        <v>164</v>
      </c>
      <c r="L206" s="40"/>
      <c r="M206" s="193" t="s">
        <v>1</v>
      </c>
      <c r="N206" s="194" t="s">
        <v>41</v>
      </c>
      <c r="O206" s="72"/>
      <c r="P206" s="195">
        <f>O206*H206</f>
        <v>0</v>
      </c>
      <c r="Q206" s="195">
        <v>0</v>
      </c>
      <c r="R206" s="195">
        <f>Q206*H206</f>
        <v>0</v>
      </c>
      <c r="S206" s="195">
        <v>0</v>
      </c>
      <c r="T206" s="196">
        <f>S206*H206</f>
        <v>0</v>
      </c>
      <c r="U206" s="35"/>
      <c r="V206" s="35"/>
      <c r="W206" s="35"/>
      <c r="X206" s="35"/>
      <c r="Y206" s="35"/>
      <c r="Z206" s="35"/>
      <c r="AA206" s="35"/>
      <c r="AB206" s="35"/>
      <c r="AC206" s="35"/>
      <c r="AD206" s="35"/>
      <c r="AE206" s="35"/>
      <c r="AR206" s="197" t="s">
        <v>165</v>
      </c>
      <c r="AT206" s="197" t="s">
        <v>160</v>
      </c>
      <c r="AU206" s="197" t="s">
        <v>85</v>
      </c>
      <c r="AY206" s="18" t="s">
        <v>158</v>
      </c>
      <c r="BE206" s="198">
        <f>IF(N206="základní",J206,0)</f>
        <v>0</v>
      </c>
      <c r="BF206" s="198">
        <f>IF(N206="snížená",J206,0)</f>
        <v>0</v>
      </c>
      <c r="BG206" s="198">
        <f>IF(N206="zákl. přenesená",J206,0)</f>
        <v>0</v>
      </c>
      <c r="BH206" s="198">
        <f>IF(N206="sníž. přenesená",J206,0)</f>
        <v>0</v>
      </c>
      <c r="BI206" s="198">
        <f>IF(N206="nulová",J206,0)</f>
        <v>0</v>
      </c>
      <c r="BJ206" s="18" t="s">
        <v>8</v>
      </c>
      <c r="BK206" s="198">
        <f>ROUND(I206*H206,0)</f>
        <v>0</v>
      </c>
      <c r="BL206" s="18" t="s">
        <v>165</v>
      </c>
      <c r="BM206" s="197" t="s">
        <v>8053</v>
      </c>
    </row>
    <row r="207" spans="1:65" s="2" customFormat="1" ht="27">
      <c r="A207" s="35"/>
      <c r="B207" s="36"/>
      <c r="C207" s="37"/>
      <c r="D207" s="199" t="s">
        <v>167</v>
      </c>
      <c r="E207" s="37"/>
      <c r="F207" s="200" t="s">
        <v>887</v>
      </c>
      <c r="G207" s="37"/>
      <c r="H207" s="37"/>
      <c r="I207" s="201"/>
      <c r="J207" s="37"/>
      <c r="K207" s="37"/>
      <c r="L207" s="40"/>
      <c r="M207" s="202"/>
      <c r="N207" s="203"/>
      <c r="O207" s="72"/>
      <c r="P207" s="72"/>
      <c r="Q207" s="72"/>
      <c r="R207" s="72"/>
      <c r="S207" s="72"/>
      <c r="T207" s="73"/>
      <c r="U207" s="35"/>
      <c r="V207" s="35"/>
      <c r="W207" s="35"/>
      <c r="X207" s="35"/>
      <c r="Y207" s="35"/>
      <c r="Z207" s="35"/>
      <c r="AA207" s="35"/>
      <c r="AB207" s="35"/>
      <c r="AC207" s="35"/>
      <c r="AD207" s="35"/>
      <c r="AE207" s="35"/>
      <c r="AT207" s="18" t="s">
        <v>167</v>
      </c>
      <c r="AU207" s="18" t="s">
        <v>85</v>
      </c>
    </row>
    <row r="208" spans="1:65" s="13" customFormat="1" ht="11.25">
      <c r="B208" s="204"/>
      <c r="C208" s="205"/>
      <c r="D208" s="199" t="s">
        <v>169</v>
      </c>
      <c r="E208" s="206" t="s">
        <v>1</v>
      </c>
      <c r="F208" s="207" t="s">
        <v>8054</v>
      </c>
      <c r="G208" s="205"/>
      <c r="H208" s="208">
        <v>544.44000000000005</v>
      </c>
      <c r="I208" s="209"/>
      <c r="J208" s="205"/>
      <c r="K208" s="205"/>
      <c r="L208" s="210"/>
      <c r="M208" s="211"/>
      <c r="N208" s="212"/>
      <c r="O208" s="212"/>
      <c r="P208" s="212"/>
      <c r="Q208" s="212"/>
      <c r="R208" s="212"/>
      <c r="S208" s="212"/>
      <c r="T208" s="213"/>
      <c r="AT208" s="214" t="s">
        <v>169</v>
      </c>
      <c r="AU208" s="214" t="s">
        <v>85</v>
      </c>
      <c r="AV208" s="13" t="s">
        <v>85</v>
      </c>
      <c r="AW208" s="13" t="s">
        <v>32</v>
      </c>
      <c r="AX208" s="13" t="s">
        <v>8</v>
      </c>
      <c r="AY208" s="214" t="s">
        <v>158</v>
      </c>
    </row>
    <row r="209" spans="1:65" s="2" customFormat="1" ht="36">
      <c r="A209" s="35"/>
      <c r="B209" s="36"/>
      <c r="C209" s="187" t="s">
        <v>288</v>
      </c>
      <c r="D209" s="187" t="s">
        <v>160</v>
      </c>
      <c r="E209" s="188" t="s">
        <v>8055</v>
      </c>
      <c r="F209" s="189" t="s">
        <v>8056</v>
      </c>
      <c r="G209" s="190" t="s">
        <v>173</v>
      </c>
      <c r="H209" s="191">
        <v>2560</v>
      </c>
      <c r="I209" s="192"/>
      <c r="J209" s="191">
        <f>ROUND(I209*H209,0)</f>
        <v>0</v>
      </c>
      <c r="K209" s="189" t="s">
        <v>164</v>
      </c>
      <c r="L209" s="40"/>
      <c r="M209" s="193" t="s">
        <v>1</v>
      </c>
      <c r="N209" s="194" t="s">
        <v>41</v>
      </c>
      <c r="O209" s="72"/>
      <c r="P209" s="195">
        <f>O209*H209</f>
        <v>0</v>
      </c>
      <c r="Q209" s="195">
        <v>0</v>
      </c>
      <c r="R209" s="195">
        <f>Q209*H209</f>
        <v>0</v>
      </c>
      <c r="S209" s="195">
        <v>0</v>
      </c>
      <c r="T209" s="196">
        <f>S209*H209</f>
        <v>0</v>
      </c>
      <c r="U209" s="35"/>
      <c r="V209" s="35"/>
      <c r="W209" s="35"/>
      <c r="X209" s="35"/>
      <c r="Y209" s="35"/>
      <c r="Z209" s="35"/>
      <c r="AA209" s="35"/>
      <c r="AB209" s="35"/>
      <c r="AC209" s="35"/>
      <c r="AD209" s="35"/>
      <c r="AE209" s="35"/>
      <c r="AR209" s="197" t="s">
        <v>165</v>
      </c>
      <c r="AT209" s="197" t="s">
        <v>160</v>
      </c>
      <c r="AU209" s="197" t="s">
        <v>85</v>
      </c>
      <c r="AY209" s="18" t="s">
        <v>158</v>
      </c>
      <c r="BE209" s="198">
        <f>IF(N209="základní",J209,0)</f>
        <v>0</v>
      </c>
      <c r="BF209" s="198">
        <f>IF(N209="snížená",J209,0)</f>
        <v>0</v>
      </c>
      <c r="BG209" s="198">
        <f>IF(N209="zákl. přenesená",J209,0)</f>
        <v>0</v>
      </c>
      <c r="BH209" s="198">
        <f>IF(N209="sníž. přenesená",J209,0)</f>
        <v>0</v>
      </c>
      <c r="BI209" s="198">
        <f>IF(N209="nulová",J209,0)</f>
        <v>0</v>
      </c>
      <c r="BJ209" s="18" t="s">
        <v>8</v>
      </c>
      <c r="BK209" s="198">
        <f>ROUND(I209*H209,0)</f>
        <v>0</v>
      </c>
      <c r="BL209" s="18" t="s">
        <v>165</v>
      </c>
      <c r="BM209" s="197" t="s">
        <v>8057</v>
      </c>
    </row>
    <row r="210" spans="1:65" s="2" customFormat="1" ht="45">
      <c r="A210" s="35"/>
      <c r="B210" s="36"/>
      <c r="C210" s="37"/>
      <c r="D210" s="199" t="s">
        <v>167</v>
      </c>
      <c r="E210" s="37"/>
      <c r="F210" s="200" t="s">
        <v>8058</v>
      </c>
      <c r="G210" s="37"/>
      <c r="H210" s="37"/>
      <c r="I210" s="201"/>
      <c r="J210" s="37"/>
      <c r="K210" s="37"/>
      <c r="L210" s="40"/>
      <c r="M210" s="202"/>
      <c r="N210" s="203"/>
      <c r="O210" s="72"/>
      <c r="P210" s="72"/>
      <c r="Q210" s="72"/>
      <c r="R210" s="72"/>
      <c r="S210" s="72"/>
      <c r="T210" s="73"/>
      <c r="U210" s="35"/>
      <c r="V210" s="35"/>
      <c r="W210" s="35"/>
      <c r="X210" s="35"/>
      <c r="Y210" s="35"/>
      <c r="Z210" s="35"/>
      <c r="AA210" s="35"/>
      <c r="AB210" s="35"/>
      <c r="AC210" s="35"/>
      <c r="AD210" s="35"/>
      <c r="AE210" s="35"/>
      <c r="AT210" s="18" t="s">
        <v>167</v>
      </c>
      <c r="AU210" s="18" t="s">
        <v>85</v>
      </c>
    </row>
    <row r="211" spans="1:65" s="13" customFormat="1" ht="11.25">
      <c r="B211" s="204"/>
      <c r="C211" s="205"/>
      <c r="D211" s="199" t="s">
        <v>169</v>
      </c>
      <c r="E211" s="206" t="s">
        <v>1</v>
      </c>
      <c r="F211" s="207" t="s">
        <v>8059</v>
      </c>
      <c r="G211" s="205"/>
      <c r="H211" s="208">
        <v>2560</v>
      </c>
      <c r="I211" s="209"/>
      <c r="J211" s="205"/>
      <c r="K211" s="205"/>
      <c r="L211" s="210"/>
      <c r="M211" s="211"/>
      <c r="N211" s="212"/>
      <c r="O211" s="212"/>
      <c r="P211" s="212"/>
      <c r="Q211" s="212"/>
      <c r="R211" s="212"/>
      <c r="S211" s="212"/>
      <c r="T211" s="213"/>
      <c r="AT211" s="214" t="s">
        <v>169</v>
      </c>
      <c r="AU211" s="214" t="s">
        <v>85</v>
      </c>
      <c r="AV211" s="13" t="s">
        <v>85</v>
      </c>
      <c r="AW211" s="13" t="s">
        <v>32</v>
      </c>
      <c r="AX211" s="13" t="s">
        <v>8</v>
      </c>
      <c r="AY211" s="214" t="s">
        <v>158</v>
      </c>
    </row>
    <row r="212" spans="1:65" s="2" customFormat="1" ht="36">
      <c r="A212" s="35"/>
      <c r="B212" s="36"/>
      <c r="C212" s="187" t="s">
        <v>295</v>
      </c>
      <c r="D212" s="187" t="s">
        <v>160</v>
      </c>
      <c r="E212" s="188" t="s">
        <v>8060</v>
      </c>
      <c r="F212" s="189" t="s">
        <v>8061</v>
      </c>
      <c r="G212" s="190" t="s">
        <v>173</v>
      </c>
      <c r="H212" s="191">
        <v>2560</v>
      </c>
      <c r="I212" s="192"/>
      <c r="J212" s="191">
        <f>ROUND(I212*H212,0)</f>
        <v>0</v>
      </c>
      <c r="K212" s="189" t="s">
        <v>164</v>
      </c>
      <c r="L212" s="40"/>
      <c r="M212" s="193" t="s">
        <v>1</v>
      </c>
      <c r="N212" s="194" t="s">
        <v>41</v>
      </c>
      <c r="O212" s="72"/>
      <c r="P212" s="195">
        <f>O212*H212</f>
        <v>0</v>
      </c>
      <c r="Q212" s="195">
        <v>0</v>
      </c>
      <c r="R212" s="195">
        <f>Q212*H212</f>
        <v>0</v>
      </c>
      <c r="S212" s="195">
        <v>0</v>
      </c>
      <c r="T212" s="196">
        <f>S212*H212</f>
        <v>0</v>
      </c>
      <c r="U212" s="35"/>
      <c r="V212" s="35"/>
      <c r="W212" s="35"/>
      <c r="X212" s="35"/>
      <c r="Y212" s="35"/>
      <c r="Z212" s="35"/>
      <c r="AA212" s="35"/>
      <c r="AB212" s="35"/>
      <c r="AC212" s="35"/>
      <c r="AD212" s="35"/>
      <c r="AE212" s="35"/>
      <c r="AR212" s="197" t="s">
        <v>165</v>
      </c>
      <c r="AT212" s="197" t="s">
        <v>160</v>
      </c>
      <c r="AU212" s="197" t="s">
        <v>85</v>
      </c>
      <c r="AY212" s="18" t="s">
        <v>158</v>
      </c>
      <c r="BE212" s="198">
        <f>IF(N212="základní",J212,0)</f>
        <v>0</v>
      </c>
      <c r="BF212" s="198">
        <f>IF(N212="snížená",J212,0)</f>
        <v>0</v>
      </c>
      <c r="BG212" s="198">
        <f>IF(N212="zákl. přenesená",J212,0)</f>
        <v>0</v>
      </c>
      <c r="BH212" s="198">
        <f>IF(N212="sníž. přenesená",J212,0)</f>
        <v>0</v>
      </c>
      <c r="BI212" s="198">
        <f>IF(N212="nulová",J212,0)</f>
        <v>0</v>
      </c>
      <c r="BJ212" s="18" t="s">
        <v>8</v>
      </c>
      <c r="BK212" s="198">
        <f>ROUND(I212*H212,0)</f>
        <v>0</v>
      </c>
      <c r="BL212" s="18" t="s">
        <v>165</v>
      </c>
      <c r="BM212" s="197" t="s">
        <v>8062</v>
      </c>
    </row>
    <row r="213" spans="1:65" s="2" customFormat="1" ht="45">
      <c r="A213" s="35"/>
      <c r="B213" s="36"/>
      <c r="C213" s="37"/>
      <c r="D213" s="199" t="s">
        <v>167</v>
      </c>
      <c r="E213" s="37"/>
      <c r="F213" s="200" t="s">
        <v>8063</v>
      </c>
      <c r="G213" s="37"/>
      <c r="H213" s="37"/>
      <c r="I213" s="201"/>
      <c r="J213" s="37"/>
      <c r="K213" s="37"/>
      <c r="L213" s="40"/>
      <c r="M213" s="202"/>
      <c r="N213" s="203"/>
      <c r="O213" s="72"/>
      <c r="P213" s="72"/>
      <c r="Q213" s="72"/>
      <c r="R213" s="72"/>
      <c r="S213" s="72"/>
      <c r="T213" s="73"/>
      <c r="U213" s="35"/>
      <c r="V213" s="35"/>
      <c r="W213" s="35"/>
      <c r="X213" s="35"/>
      <c r="Y213" s="35"/>
      <c r="Z213" s="35"/>
      <c r="AA213" s="35"/>
      <c r="AB213" s="35"/>
      <c r="AC213" s="35"/>
      <c r="AD213" s="35"/>
      <c r="AE213" s="35"/>
      <c r="AT213" s="18" t="s">
        <v>167</v>
      </c>
      <c r="AU213" s="18" t="s">
        <v>85</v>
      </c>
    </row>
    <row r="214" spans="1:65" s="13" customFormat="1" ht="11.25">
      <c r="B214" s="204"/>
      <c r="C214" s="205"/>
      <c r="D214" s="199" t="s">
        <v>169</v>
      </c>
      <c r="E214" s="206" t="s">
        <v>1</v>
      </c>
      <c r="F214" s="207" t="s">
        <v>8064</v>
      </c>
      <c r="G214" s="205"/>
      <c r="H214" s="208">
        <v>2560</v>
      </c>
      <c r="I214" s="209"/>
      <c r="J214" s="205"/>
      <c r="K214" s="205"/>
      <c r="L214" s="210"/>
      <c r="M214" s="211"/>
      <c r="N214" s="212"/>
      <c r="O214" s="212"/>
      <c r="P214" s="212"/>
      <c r="Q214" s="212"/>
      <c r="R214" s="212"/>
      <c r="S214" s="212"/>
      <c r="T214" s="213"/>
      <c r="AT214" s="214" t="s">
        <v>169</v>
      </c>
      <c r="AU214" s="214" t="s">
        <v>85</v>
      </c>
      <c r="AV214" s="13" t="s">
        <v>85</v>
      </c>
      <c r="AW214" s="13" t="s">
        <v>32</v>
      </c>
      <c r="AX214" s="13" t="s">
        <v>8</v>
      </c>
      <c r="AY214" s="214" t="s">
        <v>158</v>
      </c>
    </row>
    <row r="215" spans="1:65" s="2" customFormat="1" ht="36">
      <c r="A215" s="35"/>
      <c r="B215" s="36"/>
      <c r="C215" s="187" t="s">
        <v>300</v>
      </c>
      <c r="D215" s="187" t="s">
        <v>160</v>
      </c>
      <c r="E215" s="188" t="s">
        <v>8065</v>
      </c>
      <c r="F215" s="189" t="s">
        <v>8066</v>
      </c>
      <c r="G215" s="190" t="s">
        <v>173</v>
      </c>
      <c r="H215" s="191">
        <v>76800</v>
      </c>
      <c r="I215" s="192"/>
      <c r="J215" s="191">
        <f>ROUND(I215*H215,0)</f>
        <v>0</v>
      </c>
      <c r="K215" s="189" t="s">
        <v>164</v>
      </c>
      <c r="L215" s="40"/>
      <c r="M215" s="193" t="s">
        <v>1</v>
      </c>
      <c r="N215" s="194" t="s">
        <v>41</v>
      </c>
      <c r="O215" s="72"/>
      <c r="P215" s="195">
        <f>O215*H215</f>
        <v>0</v>
      </c>
      <c r="Q215" s="195">
        <v>0</v>
      </c>
      <c r="R215" s="195">
        <f>Q215*H215</f>
        <v>0</v>
      </c>
      <c r="S215" s="195">
        <v>0</v>
      </c>
      <c r="T215" s="196">
        <f>S215*H215</f>
        <v>0</v>
      </c>
      <c r="U215" s="35"/>
      <c r="V215" s="35"/>
      <c r="W215" s="35"/>
      <c r="X215" s="35"/>
      <c r="Y215" s="35"/>
      <c r="Z215" s="35"/>
      <c r="AA215" s="35"/>
      <c r="AB215" s="35"/>
      <c r="AC215" s="35"/>
      <c r="AD215" s="35"/>
      <c r="AE215" s="35"/>
      <c r="AR215" s="197" t="s">
        <v>165</v>
      </c>
      <c r="AT215" s="197" t="s">
        <v>160</v>
      </c>
      <c r="AU215" s="197" t="s">
        <v>85</v>
      </c>
      <c r="AY215" s="18" t="s">
        <v>158</v>
      </c>
      <c r="BE215" s="198">
        <f>IF(N215="základní",J215,0)</f>
        <v>0</v>
      </c>
      <c r="BF215" s="198">
        <f>IF(N215="snížená",J215,0)</f>
        <v>0</v>
      </c>
      <c r="BG215" s="198">
        <f>IF(N215="zákl. přenesená",J215,0)</f>
        <v>0</v>
      </c>
      <c r="BH215" s="198">
        <f>IF(N215="sníž. přenesená",J215,0)</f>
        <v>0</v>
      </c>
      <c r="BI215" s="198">
        <f>IF(N215="nulová",J215,0)</f>
        <v>0</v>
      </c>
      <c r="BJ215" s="18" t="s">
        <v>8</v>
      </c>
      <c r="BK215" s="198">
        <f>ROUND(I215*H215,0)</f>
        <v>0</v>
      </c>
      <c r="BL215" s="18" t="s">
        <v>165</v>
      </c>
      <c r="BM215" s="197" t="s">
        <v>8067</v>
      </c>
    </row>
    <row r="216" spans="1:65" s="2" customFormat="1" ht="45">
      <c r="A216" s="35"/>
      <c r="B216" s="36"/>
      <c r="C216" s="37"/>
      <c r="D216" s="199" t="s">
        <v>167</v>
      </c>
      <c r="E216" s="37"/>
      <c r="F216" s="200" t="s">
        <v>8063</v>
      </c>
      <c r="G216" s="37"/>
      <c r="H216" s="37"/>
      <c r="I216" s="201"/>
      <c r="J216" s="37"/>
      <c r="K216" s="37"/>
      <c r="L216" s="40"/>
      <c r="M216" s="202"/>
      <c r="N216" s="203"/>
      <c r="O216" s="72"/>
      <c r="P216" s="72"/>
      <c r="Q216" s="72"/>
      <c r="R216" s="72"/>
      <c r="S216" s="72"/>
      <c r="T216" s="73"/>
      <c r="U216" s="35"/>
      <c r="V216" s="35"/>
      <c r="W216" s="35"/>
      <c r="X216" s="35"/>
      <c r="Y216" s="35"/>
      <c r="Z216" s="35"/>
      <c r="AA216" s="35"/>
      <c r="AB216" s="35"/>
      <c r="AC216" s="35"/>
      <c r="AD216" s="35"/>
      <c r="AE216" s="35"/>
      <c r="AT216" s="18" t="s">
        <v>167</v>
      </c>
      <c r="AU216" s="18" t="s">
        <v>85</v>
      </c>
    </row>
    <row r="217" spans="1:65" s="13" customFormat="1" ht="11.25">
      <c r="B217" s="204"/>
      <c r="C217" s="205"/>
      <c r="D217" s="199" t="s">
        <v>169</v>
      </c>
      <c r="E217" s="206" t="s">
        <v>1</v>
      </c>
      <c r="F217" s="207" t="s">
        <v>8068</v>
      </c>
      <c r="G217" s="205"/>
      <c r="H217" s="208">
        <v>76800</v>
      </c>
      <c r="I217" s="209"/>
      <c r="J217" s="205"/>
      <c r="K217" s="205"/>
      <c r="L217" s="210"/>
      <c r="M217" s="211"/>
      <c r="N217" s="212"/>
      <c r="O217" s="212"/>
      <c r="P217" s="212"/>
      <c r="Q217" s="212"/>
      <c r="R217" s="212"/>
      <c r="S217" s="212"/>
      <c r="T217" s="213"/>
      <c r="AT217" s="214" t="s">
        <v>169</v>
      </c>
      <c r="AU217" s="214" t="s">
        <v>85</v>
      </c>
      <c r="AV217" s="13" t="s">
        <v>85</v>
      </c>
      <c r="AW217" s="13" t="s">
        <v>32</v>
      </c>
      <c r="AX217" s="13" t="s">
        <v>8</v>
      </c>
      <c r="AY217" s="214" t="s">
        <v>158</v>
      </c>
    </row>
    <row r="218" spans="1:65" s="2" customFormat="1" ht="24">
      <c r="A218" s="35"/>
      <c r="B218" s="36"/>
      <c r="C218" s="187" t="s">
        <v>305</v>
      </c>
      <c r="D218" s="187" t="s">
        <v>160</v>
      </c>
      <c r="E218" s="188" t="s">
        <v>889</v>
      </c>
      <c r="F218" s="189" t="s">
        <v>890</v>
      </c>
      <c r="G218" s="190" t="s">
        <v>163</v>
      </c>
      <c r="H218" s="191">
        <v>544.44000000000005</v>
      </c>
      <c r="I218" s="192"/>
      <c r="J218" s="191">
        <f>ROUND(I218*H218,0)</f>
        <v>0</v>
      </c>
      <c r="K218" s="189" t="s">
        <v>164</v>
      </c>
      <c r="L218" s="40"/>
      <c r="M218" s="193" t="s">
        <v>1</v>
      </c>
      <c r="N218" s="194" t="s">
        <v>41</v>
      </c>
      <c r="O218" s="72"/>
      <c r="P218" s="195">
        <f>O218*H218</f>
        <v>0</v>
      </c>
      <c r="Q218" s="195">
        <v>0</v>
      </c>
      <c r="R218" s="195">
        <f>Q218*H218</f>
        <v>0</v>
      </c>
      <c r="S218" s="195">
        <v>0</v>
      </c>
      <c r="T218" s="196">
        <f>S218*H218</f>
        <v>0</v>
      </c>
      <c r="U218" s="35"/>
      <c r="V218" s="35"/>
      <c r="W218" s="35"/>
      <c r="X218" s="35"/>
      <c r="Y218" s="35"/>
      <c r="Z218" s="35"/>
      <c r="AA218" s="35"/>
      <c r="AB218" s="35"/>
      <c r="AC218" s="35"/>
      <c r="AD218" s="35"/>
      <c r="AE218" s="35"/>
      <c r="AR218" s="197" t="s">
        <v>165</v>
      </c>
      <c r="AT218" s="197" t="s">
        <v>160</v>
      </c>
      <c r="AU218" s="197" t="s">
        <v>85</v>
      </c>
      <c r="AY218" s="18" t="s">
        <v>158</v>
      </c>
      <c r="BE218" s="198">
        <f>IF(N218="základní",J218,0)</f>
        <v>0</v>
      </c>
      <c r="BF218" s="198">
        <f>IF(N218="snížená",J218,0)</f>
        <v>0</v>
      </c>
      <c r="BG218" s="198">
        <f>IF(N218="zákl. přenesená",J218,0)</f>
        <v>0</v>
      </c>
      <c r="BH218" s="198">
        <f>IF(N218="sníž. přenesená",J218,0)</f>
        <v>0</v>
      </c>
      <c r="BI218" s="198">
        <f>IF(N218="nulová",J218,0)</f>
        <v>0</v>
      </c>
      <c r="BJ218" s="18" t="s">
        <v>8</v>
      </c>
      <c r="BK218" s="198">
        <f>ROUND(I218*H218,0)</f>
        <v>0</v>
      </c>
      <c r="BL218" s="18" t="s">
        <v>165</v>
      </c>
      <c r="BM218" s="197" t="s">
        <v>8069</v>
      </c>
    </row>
    <row r="219" spans="1:65" s="2" customFormat="1" ht="27">
      <c r="A219" s="35"/>
      <c r="B219" s="36"/>
      <c r="C219" s="37"/>
      <c r="D219" s="199" t="s">
        <v>167</v>
      </c>
      <c r="E219" s="37"/>
      <c r="F219" s="200" t="s">
        <v>892</v>
      </c>
      <c r="G219" s="37"/>
      <c r="H219" s="37"/>
      <c r="I219" s="201"/>
      <c r="J219" s="37"/>
      <c r="K219" s="37"/>
      <c r="L219" s="40"/>
      <c r="M219" s="202"/>
      <c r="N219" s="203"/>
      <c r="O219" s="72"/>
      <c r="P219" s="72"/>
      <c r="Q219" s="72"/>
      <c r="R219" s="72"/>
      <c r="S219" s="72"/>
      <c r="T219" s="73"/>
      <c r="U219" s="35"/>
      <c r="V219" s="35"/>
      <c r="W219" s="35"/>
      <c r="X219" s="35"/>
      <c r="Y219" s="35"/>
      <c r="Z219" s="35"/>
      <c r="AA219" s="35"/>
      <c r="AB219" s="35"/>
      <c r="AC219" s="35"/>
      <c r="AD219" s="35"/>
      <c r="AE219" s="35"/>
      <c r="AT219" s="18" t="s">
        <v>167</v>
      </c>
      <c r="AU219" s="18" t="s">
        <v>85</v>
      </c>
    </row>
    <row r="220" spans="1:65" s="13" customFormat="1" ht="11.25">
      <c r="B220" s="204"/>
      <c r="C220" s="205"/>
      <c r="D220" s="199" t="s">
        <v>169</v>
      </c>
      <c r="E220" s="206" t="s">
        <v>1</v>
      </c>
      <c r="F220" s="207" t="s">
        <v>8046</v>
      </c>
      <c r="G220" s="205"/>
      <c r="H220" s="208">
        <v>544.44000000000005</v>
      </c>
      <c r="I220" s="209"/>
      <c r="J220" s="205"/>
      <c r="K220" s="205"/>
      <c r="L220" s="210"/>
      <c r="M220" s="211"/>
      <c r="N220" s="212"/>
      <c r="O220" s="212"/>
      <c r="P220" s="212"/>
      <c r="Q220" s="212"/>
      <c r="R220" s="212"/>
      <c r="S220" s="212"/>
      <c r="T220" s="213"/>
      <c r="AT220" s="214" t="s">
        <v>169</v>
      </c>
      <c r="AU220" s="214" t="s">
        <v>85</v>
      </c>
      <c r="AV220" s="13" t="s">
        <v>85</v>
      </c>
      <c r="AW220" s="13" t="s">
        <v>32</v>
      </c>
      <c r="AX220" s="13" t="s">
        <v>8</v>
      </c>
      <c r="AY220" s="214" t="s">
        <v>158</v>
      </c>
    </row>
    <row r="221" spans="1:65" s="2" customFormat="1" ht="24">
      <c r="A221" s="35"/>
      <c r="B221" s="36"/>
      <c r="C221" s="187" t="s">
        <v>7</v>
      </c>
      <c r="D221" s="187" t="s">
        <v>160</v>
      </c>
      <c r="E221" s="188" t="s">
        <v>894</v>
      </c>
      <c r="F221" s="189" t="s">
        <v>895</v>
      </c>
      <c r="G221" s="190" t="s">
        <v>163</v>
      </c>
      <c r="H221" s="191">
        <v>16333.2</v>
      </c>
      <c r="I221" s="192"/>
      <c r="J221" s="191">
        <f>ROUND(I221*H221,0)</f>
        <v>0</v>
      </c>
      <c r="K221" s="189" t="s">
        <v>164</v>
      </c>
      <c r="L221" s="40"/>
      <c r="M221" s="193" t="s">
        <v>1</v>
      </c>
      <c r="N221" s="194" t="s">
        <v>41</v>
      </c>
      <c r="O221" s="72"/>
      <c r="P221" s="195">
        <f>O221*H221</f>
        <v>0</v>
      </c>
      <c r="Q221" s="195">
        <v>0</v>
      </c>
      <c r="R221" s="195">
        <f>Q221*H221</f>
        <v>0</v>
      </c>
      <c r="S221" s="195">
        <v>0</v>
      </c>
      <c r="T221" s="196">
        <f>S221*H221</f>
        <v>0</v>
      </c>
      <c r="U221" s="35"/>
      <c r="V221" s="35"/>
      <c r="W221" s="35"/>
      <c r="X221" s="35"/>
      <c r="Y221" s="35"/>
      <c r="Z221" s="35"/>
      <c r="AA221" s="35"/>
      <c r="AB221" s="35"/>
      <c r="AC221" s="35"/>
      <c r="AD221" s="35"/>
      <c r="AE221" s="35"/>
      <c r="AR221" s="197" t="s">
        <v>165</v>
      </c>
      <c r="AT221" s="197" t="s">
        <v>160</v>
      </c>
      <c r="AU221" s="197" t="s">
        <v>85</v>
      </c>
      <c r="AY221" s="18" t="s">
        <v>158</v>
      </c>
      <c r="BE221" s="198">
        <f>IF(N221="základní",J221,0)</f>
        <v>0</v>
      </c>
      <c r="BF221" s="198">
        <f>IF(N221="snížená",J221,0)</f>
        <v>0</v>
      </c>
      <c r="BG221" s="198">
        <f>IF(N221="zákl. přenesená",J221,0)</f>
        <v>0</v>
      </c>
      <c r="BH221" s="198">
        <f>IF(N221="sníž. přenesená",J221,0)</f>
        <v>0</v>
      </c>
      <c r="BI221" s="198">
        <f>IF(N221="nulová",J221,0)</f>
        <v>0</v>
      </c>
      <c r="BJ221" s="18" t="s">
        <v>8</v>
      </c>
      <c r="BK221" s="198">
        <f>ROUND(I221*H221,0)</f>
        <v>0</v>
      </c>
      <c r="BL221" s="18" t="s">
        <v>165</v>
      </c>
      <c r="BM221" s="197" t="s">
        <v>8070</v>
      </c>
    </row>
    <row r="222" spans="1:65" s="2" customFormat="1" ht="27">
      <c r="A222" s="35"/>
      <c r="B222" s="36"/>
      <c r="C222" s="37"/>
      <c r="D222" s="199" t="s">
        <v>167</v>
      </c>
      <c r="E222" s="37"/>
      <c r="F222" s="200" t="s">
        <v>892</v>
      </c>
      <c r="G222" s="37"/>
      <c r="H222" s="37"/>
      <c r="I222" s="201"/>
      <c r="J222" s="37"/>
      <c r="K222" s="37"/>
      <c r="L222" s="40"/>
      <c r="M222" s="202"/>
      <c r="N222" s="203"/>
      <c r="O222" s="72"/>
      <c r="P222" s="72"/>
      <c r="Q222" s="72"/>
      <c r="R222" s="72"/>
      <c r="S222" s="72"/>
      <c r="T222" s="73"/>
      <c r="U222" s="35"/>
      <c r="V222" s="35"/>
      <c r="W222" s="35"/>
      <c r="X222" s="35"/>
      <c r="Y222" s="35"/>
      <c r="Z222" s="35"/>
      <c r="AA222" s="35"/>
      <c r="AB222" s="35"/>
      <c r="AC222" s="35"/>
      <c r="AD222" s="35"/>
      <c r="AE222" s="35"/>
      <c r="AT222" s="18" t="s">
        <v>167</v>
      </c>
      <c r="AU222" s="18" t="s">
        <v>85</v>
      </c>
    </row>
    <row r="223" spans="1:65" s="13" customFormat="1" ht="11.25">
      <c r="B223" s="204"/>
      <c r="C223" s="205"/>
      <c r="D223" s="199" t="s">
        <v>169</v>
      </c>
      <c r="E223" s="206" t="s">
        <v>1</v>
      </c>
      <c r="F223" s="207" t="s">
        <v>8050</v>
      </c>
      <c r="G223" s="205"/>
      <c r="H223" s="208">
        <v>16333.2</v>
      </c>
      <c r="I223" s="209"/>
      <c r="J223" s="205"/>
      <c r="K223" s="205"/>
      <c r="L223" s="210"/>
      <c r="M223" s="211"/>
      <c r="N223" s="212"/>
      <c r="O223" s="212"/>
      <c r="P223" s="212"/>
      <c r="Q223" s="212"/>
      <c r="R223" s="212"/>
      <c r="S223" s="212"/>
      <c r="T223" s="213"/>
      <c r="AT223" s="214" t="s">
        <v>169</v>
      </c>
      <c r="AU223" s="214" t="s">
        <v>85</v>
      </c>
      <c r="AV223" s="13" t="s">
        <v>85</v>
      </c>
      <c r="AW223" s="13" t="s">
        <v>32</v>
      </c>
      <c r="AX223" s="13" t="s">
        <v>8</v>
      </c>
      <c r="AY223" s="214" t="s">
        <v>158</v>
      </c>
    </row>
    <row r="224" spans="1:65" s="2" customFormat="1" ht="24">
      <c r="A224" s="35"/>
      <c r="B224" s="36"/>
      <c r="C224" s="187" t="s">
        <v>311</v>
      </c>
      <c r="D224" s="187" t="s">
        <v>160</v>
      </c>
      <c r="E224" s="188" t="s">
        <v>898</v>
      </c>
      <c r="F224" s="189" t="s">
        <v>899</v>
      </c>
      <c r="G224" s="190" t="s">
        <v>163</v>
      </c>
      <c r="H224" s="191">
        <v>544.44000000000005</v>
      </c>
      <c r="I224" s="192"/>
      <c r="J224" s="191">
        <f>ROUND(I224*H224,0)</f>
        <v>0</v>
      </c>
      <c r="K224" s="189" t="s">
        <v>164</v>
      </c>
      <c r="L224" s="40"/>
      <c r="M224" s="193" t="s">
        <v>1</v>
      </c>
      <c r="N224" s="194" t="s">
        <v>41</v>
      </c>
      <c r="O224" s="72"/>
      <c r="P224" s="195">
        <f>O224*H224</f>
        <v>0</v>
      </c>
      <c r="Q224" s="195">
        <v>0</v>
      </c>
      <c r="R224" s="195">
        <f>Q224*H224</f>
        <v>0</v>
      </c>
      <c r="S224" s="195">
        <v>0</v>
      </c>
      <c r="T224" s="196">
        <f>S224*H224</f>
        <v>0</v>
      </c>
      <c r="U224" s="35"/>
      <c r="V224" s="35"/>
      <c r="W224" s="35"/>
      <c r="X224" s="35"/>
      <c r="Y224" s="35"/>
      <c r="Z224" s="35"/>
      <c r="AA224" s="35"/>
      <c r="AB224" s="35"/>
      <c r="AC224" s="35"/>
      <c r="AD224" s="35"/>
      <c r="AE224" s="35"/>
      <c r="AR224" s="197" t="s">
        <v>165</v>
      </c>
      <c r="AT224" s="197" t="s">
        <v>160</v>
      </c>
      <c r="AU224" s="197" t="s">
        <v>85</v>
      </c>
      <c r="AY224" s="18" t="s">
        <v>158</v>
      </c>
      <c r="BE224" s="198">
        <f>IF(N224="základní",J224,0)</f>
        <v>0</v>
      </c>
      <c r="BF224" s="198">
        <f>IF(N224="snížená",J224,0)</f>
        <v>0</v>
      </c>
      <c r="BG224" s="198">
        <f>IF(N224="zákl. přenesená",J224,0)</f>
        <v>0</v>
      </c>
      <c r="BH224" s="198">
        <f>IF(N224="sníž. přenesená",J224,0)</f>
        <v>0</v>
      </c>
      <c r="BI224" s="198">
        <f>IF(N224="nulová",J224,0)</f>
        <v>0</v>
      </c>
      <c r="BJ224" s="18" t="s">
        <v>8</v>
      </c>
      <c r="BK224" s="198">
        <f>ROUND(I224*H224,0)</f>
        <v>0</v>
      </c>
      <c r="BL224" s="18" t="s">
        <v>165</v>
      </c>
      <c r="BM224" s="197" t="s">
        <v>8071</v>
      </c>
    </row>
    <row r="225" spans="1:65" s="13" customFormat="1" ht="11.25">
      <c r="B225" s="204"/>
      <c r="C225" s="205"/>
      <c r="D225" s="199" t="s">
        <v>169</v>
      </c>
      <c r="E225" s="206" t="s">
        <v>1</v>
      </c>
      <c r="F225" s="207" t="s">
        <v>8054</v>
      </c>
      <c r="G225" s="205"/>
      <c r="H225" s="208">
        <v>544.44000000000005</v>
      </c>
      <c r="I225" s="209"/>
      <c r="J225" s="205"/>
      <c r="K225" s="205"/>
      <c r="L225" s="210"/>
      <c r="M225" s="211"/>
      <c r="N225" s="212"/>
      <c r="O225" s="212"/>
      <c r="P225" s="212"/>
      <c r="Q225" s="212"/>
      <c r="R225" s="212"/>
      <c r="S225" s="212"/>
      <c r="T225" s="213"/>
      <c r="AT225" s="214" t="s">
        <v>169</v>
      </c>
      <c r="AU225" s="214" t="s">
        <v>85</v>
      </c>
      <c r="AV225" s="13" t="s">
        <v>85</v>
      </c>
      <c r="AW225" s="13" t="s">
        <v>32</v>
      </c>
      <c r="AX225" s="13" t="s">
        <v>8</v>
      </c>
      <c r="AY225" s="214" t="s">
        <v>158</v>
      </c>
    </row>
    <row r="226" spans="1:65" s="2" customFormat="1" ht="44.25" customHeight="1">
      <c r="A226" s="35"/>
      <c r="B226" s="36"/>
      <c r="C226" s="187" t="s">
        <v>317</v>
      </c>
      <c r="D226" s="187" t="s">
        <v>160</v>
      </c>
      <c r="E226" s="188" t="s">
        <v>8072</v>
      </c>
      <c r="F226" s="189" t="s">
        <v>8073</v>
      </c>
      <c r="G226" s="190" t="s">
        <v>163</v>
      </c>
      <c r="H226" s="191">
        <v>831.12</v>
      </c>
      <c r="I226" s="192"/>
      <c r="J226" s="191">
        <f>ROUND(I226*H226,0)</f>
        <v>0</v>
      </c>
      <c r="K226" s="189" t="s">
        <v>164</v>
      </c>
      <c r="L226" s="40"/>
      <c r="M226" s="193" t="s">
        <v>1</v>
      </c>
      <c r="N226" s="194" t="s">
        <v>41</v>
      </c>
      <c r="O226" s="72"/>
      <c r="P226" s="195">
        <f>O226*H226</f>
        <v>0</v>
      </c>
      <c r="Q226" s="195">
        <v>0</v>
      </c>
      <c r="R226" s="195">
        <f>Q226*H226</f>
        <v>0</v>
      </c>
      <c r="S226" s="195">
        <v>0</v>
      </c>
      <c r="T226" s="196">
        <f>S226*H226</f>
        <v>0</v>
      </c>
      <c r="U226" s="35"/>
      <c r="V226" s="35"/>
      <c r="W226" s="35"/>
      <c r="X226" s="35"/>
      <c r="Y226" s="35"/>
      <c r="Z226" s="35"/>
      <c r="AA226" s="35"/>
      <c r="AB226" s="35"/>
      <c r="AC226" s="35"/>
      <c r="AD226" s="35"/>
      <c r="AE226" s="35"/>
      <c r="AR226" s="197" t="s">
        <v>165</v>
      </c>
      <c r="AT226" s="197" t="s">
        <v>160</v>
      </c>
      <c r="AU226" s="197" t="s">
        <v>85</v>
      </c>
      <c r="AY226" s="18" t="s">
        <v>158</v>
      </c>
      <c r="BE226" s="198">
        <f>IF(N226="základní",J226,0)</f>
        <v>0</v>
      </c>
      <c r="BF226" s="198">
        <f>IF(N226="snížená",J226,0)</f>
        <v>0</v>
      </c>
      <c r="BG226" s="198">
        <f>IF(N226="zákl. přenesená",J226,0)</f>
        <v>0</v>
      </c>
      <c r="BH226" s="198">
        <f>IF(N226="sníž. přenesená",J226,0)</f>
        <v>0</v>
      </c>
      <c r="BI226" s="198">
        <f>IF(N226="nulová",J226,0)</f>
        <v>0</v>
      </c>
      <c r="BJ226" s="18" t="s">
        <v>8</v>
      </c>
      <c r="BK226" s="198">
        <f>ROUND(I226*H226,0)</f>
        <v>0</v>
      </c>
      <c r="BL226" s="18" t="s">
        <v>165</v>
      </c>
      <c r="BM226" s="197" t="s">
        <v>8074</v>
      </c>
    </row>
    <row r="227" spans="1:65" s="2" customFormat="1" ht="72">
      <c r="A227" s="35"/>
      <c r="B227" s="36"/>
      <c r="C227" s="37"/>
      <c r="D227" s="199" t="s">
        <v>167</v>
      </c>
      <c r="E227" s="37"/>
      <c r="F227" s="200" t="s">
        <v>8075</v>
      </c>
      <c r="G227" s="37"/>
      <c r="H227" s="37"/>
      <c r="I227" s="201"/>
      <c r="J227" s="37"/>
      <c r="K227" s="37"/>
      <c r="L227" s="40"/>
      <c r="M227" s="202"/>
      <c r="N227" s="203"/>
      <c r="O227" s="72"/>
      <c r="P227" s="72"/>
      <c r="Q227" s="72"/>
      <c r="R227" s="72"/>
      <c r="S227" s="72"/>
      <c r="T227" s="73"/>
      <c r="U227" s="35"/>
      <c r="V227" s="35"/>
      <c r="W227" s="35"/>
      <c r="X227" s="35"/>
      <c r="Y227" s="35"/>
      <c r="Z227" s="35"/>
      <c r="AA227" s="35"/>
      <c r="AB227" s="35"/>
      <c r="AC227" s="35"/>
      <c r="AD227" s="35"/>
      <c r="AE227" s="35"/>
      <c r="AT227" s="18" t="s">
        <v>167</v>
      </c>
      <c r="AU227" s="18" t="s">
        <v>85</v>
      </c>
    </row>
    <row r="228" spans="1:65" s="13" customFormat="1" ht="11.25">
      <c r="B228" s="204"/>
      <c r="C228" s="205"/>
      <c r="D228" s="199" t="s">
        <v>169</v>
      </c>
      <c r="E228" s="206" t="s">
        <v>1</v>
      </c>
      <c r="F228" s="207" t="s">
        <v>8076</v>
      </c>
      <c r="G228" s="205"/>
      <c r="H228" s="208">
        <v>831.12</v>
      </c>
      <c r="I228" s="209"/>
      <c r="J228" s="205"/>
      <c r="K228" s="205"/>
      <c r="L228" s="210"/>
      <c r="M228" s="211"/>
      <c r="N228" s="212"/>
      <c r="O228" s="212"/>
      <c r="P228" s="212"/>
      <c r="Q228" s="212"/>
      <c r="R228" s="212"/>
      <c r="S228" s="212"/>
      <c r="T228" s="213"/>
      <c r="AT228" s="214" t="s">
        <v>169</v>
      </c>
      <c r="AU228" s="214" t="s">
        <v>85</v>
      </c>
      <c r="AV228" s="13" t="s">
        <v>85</v>
      </c>
      <c r="AW228" s="13" t="s">
        <v>32</v>
      </c>
      <c r="AX228" s="13" t="s">
        <v>8</v>
      </c>
      <c r="AY228" s="214" t="s">
        <v>158</v>
      </c>
    </row>
    <row r="229" spans="1:65" s="2" customFormat="1" ht="36">
      <c r="A229" s="35"/>
      <c r="B229" s="36"/>
      <c r="C229" s="187" t="s">
        <v>322</v>
      </c>
      <c r="D229" s="187" t="s">
        <v>160</v>
      </c>
      <c r="E229" s="188" t="s">
        <v>8077</v>
      </c>
      <c r="F229" s="189" t="s">
        <v>8078</v>
      </c>
      <c r="G229" s="190" t="s">
        <v>163</v>
      </c>
      <c r="H229" s="191">
        <v>24933.599999999999</v>
      </c>
      <c r="I229" s="192"/>
      <c r="J229" s="191">
        <f>ROUND(I229*H229,0)</f>
        <v>0</v>
      </c>
      <c r="K229" s="189" t="s">
        <v>164</v>
      </c>
      <c r="L229" s="40"/>
      <c r="M229" s="193" t="s">
        <v>1</v>
      </c>
      <c r="N229" s="194" t="s">
        <v>41</v>
      </c>
      <c r="O229" s="72"/>
      <c r="P229" s="195">
        <f>O229*H229</f>
        <v>0</v>
      </c>
      <c r="Q229" s="195">
        <v>0</v>
      </c>
      <c r="R229" s="195">
        <f>Q229*H229</f>
        <v>0</v>
      </c>
      <c r="S229" s="195">
        <v>0</v>
      </c>
      <c r="T229" s="196">
        <f>S229*H229</f>
        <v>0</v>
      </c>
      <c r="U229" s="35"/>
      <c r="V229" s="35"/>
      <c r="W229" s="35"/>
      <c r="X229" s="35"/>
      <c r="Y229" s="35"/>
      <c r="Z229" s="35"/>
      <c r="AA229" s="35"/>
      <c r="AB229" s="35"/>
      <c r="AC229" s="35"/>
      <c r="AD229" s="35"/>
      <c r="AE229" s="35"/>
      <c r="AR229" s="197" t="s">
        <v>165</v>
      </c>
      <c r="AT229" s="197" t="s">
        <v>160</v>
      </c>
      <c r="AU229" s="197" t="s">
        <v>85</v>
      </c>
      <c r="AY229" s="18" t="s">
        <v>158</v>
      </c>
      <c r="BE229" s="198">
        <f>IF(N229="základní",J229,0)</f>
        <v>0</v>
      </c>
      <c r="BF229" s="198">
        <f>IF(N229="snížená",J229,0)</f>
        <v>0</v>
      </c>
      <c r="BG229" s="198">
        <f>IF(N229="zákl. přenesená",J229,0)</f>
        <v>0</v>
      </c>
      <c r="BH229" s="198">
        <f>IF(N229="sníž. přenesená",J229,0)</f>
        <v>0</v>
      </c>
      <c r="BI229" s="198">
        <f>IF(N229="nulová",J229,0)</f>
        <v>0</v>
      </c>
      <c r="BJ229" s="18" t="s">
        <v>8</v>
      </c>
      <c r="BK229" s="198">
        <f>ROUND(I229*H229,0)</f>
        <v>0</v>
      </c>
      <c r="BL229" s="18" t="s">
        <v>165</v>
      </c>
      <c r="BM229" s="197" t="s">
        <v>8079</v>
      </c>
    </row>
    <row r="230" spans="1:65" s="2" customFormat="1" ht="72">
      <c r="A230" s="35"/>
      <c r="B230" s="36"/>
      <c r="C230" s="37"/>
      <c r="D230" s="199" t="s">
        <v>167</v>
      </c>
      <c r="E230" s="37"/>
      <c r="F230" s="200" t="s">
        <v>8075</v>
      </c>
      <c r="G230" s="37"/>
      <c r="H230" s="37"/>
      <c r="I230" s="201"/>
      <c r="J230" s="37"/>
      <c r="K230" s="37"/>
      <c r="L230" s="40"/>
      <c r="M230" s="202"/>
      <c r="N230" s="203"/>
      <c r="O230" s="72"/>
      <c r="P230" s="72"/>
      <c r="Q230" s="72"/>
      <c r="R230" s="72"/>
      <c r="S230" s="72"/>
      <c r="T230" s="73"/>
      <c r="U230" s="35"/>
      <c r="V230" s="35"/>
      <c r="W230" s="35"/>
      <c r="X230" s="35"/>
      <c r="Y230" s="35"/>
      <c r="Z230" s="35"/>
      <c r="AA230" s="35"/>
      <c r="AB230" s="35"/>
      <c r="AC230" s="35"/>
      <c r="AD230" s="35"/>
      <c r="AE230" s="35"/>
      <c r="AT230" s="18" t="s">
        <v>167</v>
      </c>
      <c r="AU230" s="18" t="s">
        <v>85</v>
      </c>
    </row>
    <row r="231" spans="1:65" s="13" customFormat="1" ht="11.25">
      <c r="B231" s="204"/>
      <c r="C231" s="205"/>
      <c r="D231" s="199" t="s">
        <v>169</v>
      </c>
      <c r="E231" s="206" t="s">
        <v>1</v>
      </c>
      <c r="F231" s="207" t="s">
        <v>8080</v>
      </c>
      <c r="G231" s="205"/>
      <c r="H231" s="208">
        <v>24933.599999999999</v>
      </c>
      <c r="I231" s="209"/>
      <c r="J231" s="205"/>
      <c r="K231" s="205"/>
      <c r="L231" s="210"/>
      <c r="M231" s="211"/>
      <c r="N231" s="212"/>
      <c r="O231" s="212"/>
      <c r="P231" s="212"/>
      <c r="Q231" s="212"/>
      <c r="R231" s="212"/>
      <c r="S231" s="212"/>
      <c r="T231" s="213"/>
      <c r="AT231" s="214" t="s">
        <v>169</v>
      </c>
      <c r="AU231" s="214" t="s">
        <v>85</v>
      </c>
      <c r="AV231" s="13" t="s">
        <v>85</v>
      </c>
      <c r="AW231" s="13" t="s">
        <v>32</v>
      </c>
      <c r="AX231" s="13" t="s">
        <v>8</v>
      </c>
      <c r="AY231" s="214" t="s">
        <v>158</v>
      </c>
    </row>
    <row r="232" spans="1:65" s="2" customFormat="1" ht="44.25" customHeight="1">
      <c r="A232" s="35"/>
      <c r="B232" s="36"/>
      <c r="C232" s="187" t="s">
        <v>328</v>
      </c>
      <c r="D232" s="187" t="s">
        <v>160</v>
      </c>
      <c r="E232" s="188" t="s">
        <v>8081</v>
      </c>
      <c r="F232" s="189" t="s">
        <v>8082</v>
      </c>
      <c r="G232" s="190" t="s">
        <v>163</v>
      </c>
      <c r="H232" s="191">
        <v>831.12</v>
      </c>
      <c r="I232" s="192"/>
      <c r="J232" s="191">
        <f>ROUND(I232*H232,0)</f>
        <v>0</v>
      </c>
      <c r="K232" s="189" t="s">
        <v>164</v>
      </c>
      <c r="L232" s="40"/>
      <c r="M232" s="193" t="s">
        <v>1</v>
      </c>
      <c r="N232" s="194" t="s">
        <v>41</v>
      </c>
      <c r="O232" s="72"/>
      <c r="P232" s="195">
        <f>O232*H232</f>
        <v>0</v>
      </c>
      <c r="Q232" s="195">
        <v>0</v>
      </c>
      <c r="R232" s="195">
        <f>Q232*H232</f>
        <v>0</v>
      </c>
      <c r="S232" s="195">
        <v>0</v>
      </c>
      <c r="T232" s="196">
        <f>S232*H232</f>
        <v>0</v>
      </c>
      <c r="U232" s="35"/>
      <c r="V232" s="35"/>
      <c r="W232" s="35"/>
      <c r="X232" s="35"/>
      <c r="Y232" s="35"/>
      <c r="Z232" s="35"/>
      <c r="AA232" s="35"/>
      <c r="AB232" s="35"/>
      <c r="AC232" s="35"/>
      <c r="AD232" s="35"/>
      <c r="AE232" s="35"/>
      <c r="AR232" s="197" t="s">
        <v>165</v>
      </c>
      <c r="AT232" s="197" t="s">
        <v>160</v>
      </c>
      <c r="AU232" s="197" t="s">
        <v>85</v>
      </c>
      <c r="AY232" s="18" t="s">
        <v>158</v>
      </c>
      <c r="BE232" s="198">
        <f>IF(N232="základní",J232,0)</f>
        <v>0</v>
      </c>
      <c r="BF232" s="198">
        <f>IF(N232="snížená",J232,0)</f>
        <v>0</v>
      </c>
      <c r="BG232" s="198">
        <f>IF(N232="zákl. přenesená",J232,0)</f>
        <v>0</v>
      </c>
      <c r="BH232" s="198">
        <f>IF(N232="sníž. přenesená",J232,0)</f>
        <v>0</v>
      </c>
      <c r="BI232" s="198">
        <f>IF(N232="nulová",J232,0)</f>
        <v>0</v>
      </c>
      <c r="BJ232" s="18" t="s">
        <v>8</v>
      </c>
      <c r="BK232" s="198">
        <f>ROUND(I232*H232,0)</f>
        <v>0</v>
      </c>
      <c r="BL232" s="18" t="s">
        <v>165</v>
      </c>
      <c r="BM232" s="197" t="s">
        <v>8083</v>
      </c>
    </row>
    <row r="233" spans="1:65" s="2" customFormat="1" ht="36">
      <c r="A233" s="35"/>
      <c r="B233" s="36"/>
      <c r="C233" s="37"/>
      <c r="D233" s="199" t="s">
        <v>167</v>
      </c>
      <c r="E233" s="37"/>
      <c r="F233" s="200" t="s">
        <v>8084</v>
      </c>
      <c r="G233" s="37"/>
      <c r="H233" s="37"/>
      <c r="I233" s="201"/>
      <c r="J233" s="37"/>
      <c r="K233" s="37"/>
      <c r="L233" s="40"/>
      <c r="M233" s="202"/>
      <c r="N233" s="203"/>
      <c r="O233" s="72"/>
      <c r="P233" s="72"/>
      <c r="Q233" s="72"/>
      <c r="R233" s="72"/>
      <c r="S233" s="72"/>
      <c r="T233" s="73"/>
      <c r="U233" s="35"/>
      <c r="V233" s="35"/>
      <c r="W233" s="35"/>
      <c r="X233" s="35"/>
      <c r="Y233" s="35"/>
      <c r="Z233" s="35"/>
      <c r="AA233" s="35"/>
      <c r="AB233" s="35"/>
      <c r="AC233" s="35"/>
      <c r="AD233" s="35"/>
      <c r="AE233" s="35"/>
      <c r="AT233" s="18" t="s">
        <v>167</v>
      </c>
      <c r="AU233" s="18" t="s">
        <v>85</v>
      </c>
    </row>
    <row r="234" spans="1:65" s="13" customFormat="1" ht="11.25">
      <c r="B234" s="204"/>
      <c r="C234" s="205"/>
      <c r="D234" s="199" t="s">
        <v>169</v>
      </c>
      <c r="E234" s="206" t="s">
        <v>1</v>
      </c>
      <c r="F234" s="207" t="s">
        <v>8085</v>
      </c>
      <c r="G234" s="205"/>
      <c r="H234" s="208">
        <v>831.12</v>
      </c>
      <c r="I234" s="209"/>
      <c r="J234" s="205"/>
      <c r="K234" s="205"/>
      <c r="L234" s="210"/>
      <c r="M234" s="211"/>
      <c r="N234" s="212"/>
      <c r="O234" s="212"/>
      <c r="P234" s="212"/>
      <c r="Q234" s="212"/>
      <c r="R234" s="212"/>
      <c r="S234" s="212"/>
      <c r="T234" s="213"/>
      <c r="AT234" s="214" t="s">
        <v>169</v>
      </c>
      <c r="AU234" s="214" t="s">
        <v>85</v>
      </c>
      <c r="AV234" s="13" t="s">
        <v>85</v>
      </c>
      <c r="AW234" s="13" t="s">
        <v>32</v>
      </c>
      <c r="AX234" s="13" t="s">
        <v>8</v>
      </c>
      <c r="AY234" s="214" t="s">
        <v>158</v>
      </c>
    </row>
    <row r="235" spans="1:65" s="2" customFormat="1" ht="24">
      <c r="A235" s="35"/>
      <c r="B235" s="36"/>
      <c r="C235" s="187" t="s">
        <v>334</v>
      </c>
      <c r="D235" s="187" t="s">
        <v>160</v>
      </c>
      <c r="E235" s="188" t="s">
        <v>816</v>
      </c>
      <c r="F235" s="189" t="s">
        <v>6932</v>
      </c>
      <c r="G235" s="190" t="s">
        <v>921</v>
      </c>
      <c r="H235" s="191">
        <v>1</v>
      </c>
      <c r="I235" s="192"/>
      <c r="J235" s="191">
        <f>ROUND(I235*H235,0)</f>
        <v>0</v>
      </c>
      <c r="K235" s="189" t="s">
        <v>1</v>
      </c>
      <c r="L235" s="40"/>
      <c r="M235" s="193" t="s">
        <v>1</v>
      </c>
      <c r="N235" s="194" t="s">
        <v>41</v>
      </c>
      <c r="O235" s="72"/>
      <c r="P235" s="195">
        <f>O235*H235</f>
        <v>0</v>
      </c>
      <c r="Q235" s="195">
        <v>0</v>
      </c>
      <c r="R235" s="195">
        <f>Q235*H235</f>
        <v>0</v>
      </c>
      <c r="S235" s="195">
        <v>0</v>
      </c>
      <c r="T235" s="196">
        <f>S235*H235</f>
        <v>0</v>
      </c>
      <c r="U235" s="35"/>
      <c r="V235" s="35"/>
      <c r="W235" s="35"/>
      <c r="X235" s="35"/>
      <c r="Y235" s="35"/>
      <c r="Z235" s="35"/>
      <c r="AA235" s="35"/>
      <c r="AB235" s="35"/>
      <c r="AC235" s="35"/>
      <c r="AD235" s="35"/>
      <c r="AE235" s="35"/>
      <c r="AR235" s="197" t="s">
        <v>165</v>
      </c>
      <c r="AT235" s="197" t="s">
        <v>160</v>
      </c>
      <c r="AU235" s="197" t="s">
        <v>85</v>
      </c>
      <c r="AY235" s="18" t="s">
        <v>158</v>
      </c>
      <c r="BE235" s="198">
        <f>IF(N235="základní",J235,0)</f>
        <v>0</v>
      </c>
      <c r="BF235" s="198">
        <f>IF(N235="snížená",J235,0)</f>
        <v>0</v>
      </c>
      <c r="BG235" s="198">
        <f>IF(N235="zákl. přenesená",J235,0)</f>
        <v>0</v>
      </c>
      <c r="BH235" s="198">
        <f>IF(N235="sníž. přenesená",J235,0)</f>
        <v>0</v>
      </c>
      <c r="BI235" s="198">
        <f>IF(N235="nulová",J235,0)</f>
        <v>0</v>
      </c>
      <c r="BJ235" s="18" t="s">
        <v>8</v>
      </c>
      <c r="BK235" s="198">
        <f>ROUND(I235*H235,0)</f>
        <v>0</v>
      </c>
      <c r="BL235" s="18" t="s">
        <v>165</v>
      </c>
      <c r="BM235" s="197" t="s">
        <v>8086</v>
      </c>
    </row>
    <row r="236" spans="1:65" s="2" customFormat="1" ht="16.5" customHeight="1">
      <c r="A236" s="35"/>
      <c r="B236" s="36"/>
      <c r="C236" s="187" t="s">
        <v>339</v>
      </c>
      <c r="D236" s="187" t="s">
        <v>160</v>
      </c>
      <c r="E236" s="188" t="s">
        <v>919</v>
      </c>
      <c r="F236" s="189" t="s">
        <v>8087</v>
      </c>
      <c r="G236" s="190" t="s">
        <v>921</v>
      </c>
      <c r="H236" s="191">
        <v>1</v>
      </c>
      <c r="I236" s="192"/>
      <c r="J236" s="191">
        <f>ROUND(I236*H236,0)</f>
        <v>0</v>
      </c>
      <c r="K236" s="189" t="s">
        <v>1</v>
      </c>
      <c r="L236" s="40"/>
      <c r="M236" s="193" t="s">
        <v>1</v>
      </c>
      <c r="N236" s="194" t="s">
        <v>41</v>
      </c>
      <c r="O236" s="72"/>
      <c r="P236" s="195">
        <f>O236*H236</f>
        <v>0</v>
      </c>
      <c r="Q236" s="195">
        <v>0</v>
      </c>
      <c r="R236" s="195">
        <f>Q236*H236</f>
        <v>0</v>
      </c>
      <c r="S236" s="195">
        <v>0</v>
      </c>
      <c r="T236" s="196">
        <f>S236*H236</f>
        <v>0</v>
      </c>
      <c r="U236" s="35"/>
      <c r="V236" s="35"/>
      <c r="W236" s="35"/>
      <c r="X236" s="35"/>
      <c r="Y236" s="35"/>
      <c r="Z236" s="35"/>
      <c r="AA236" s="35"/>
      <c r="AB236" s="35"/>
      <c r="AC236" s="35"/>
      <c r="AD236" s="35"/>
      <c r="AE236" s="35"/>
      <c r="AR236" s="197" t="s">
        <v>165</v>
      </c>
      <c r="AT236" s="197" t="s">
        <v>160</v>
      </c>
      <c r="AU236" s="197" t="s">
        <v>85</v>
      </c>
      <c r="AY236" s="18" t="s">
        <v>158</v>
      </c>
      <c r="BE236" s="198">
        <f>IF(N236="základní",J236,0)</f>
        <v>0</v>
      </c>
      <c r="BF236" s="198">
        <f>IF(N236="snížená",J236,0)</f>
        <v>0</v>
      </c>
      <c r="BG236" s="198">
        <f>IF(N236="zákl. přenesená",J236,0)</f>
        <v>0</v>
      </c>
      <c r="BH236" s="198">
        <f>IF(N236="sníž. přenesená",J236,0)</f>
        <v>0</v>
      </c>
      <c r="BI236" s="198">
        <f>IF(N236="nulová",J236,0)</f>
        <v>0</v>
      </c>
      <c r="BJ236" s="18" t="s">
        <v>8</v>
      </c>
      <c r="BK236" s="198">
        <f>ROUND(I236*H236,0)</f>
        <v>0</v>
      </c>
      <c r="BL236" s="18" t="s">
        <v>165</v>
      </c>
      <c r="BM236" s="197" t="s">
        <v>8088</v>
      </c>
    </row>
    <row r="237" spans="1:65" s="2" customFormat="1" ht="24">
      <c r="A237" s="35"/>
      <c r="B237" s="36"/>
      <c r="C237" s="187" t="s">
        <v>348</v>
      </c>
      <c r="D237" s="187" t="s">
        <v>160</v>
      </c>
      <c r="E237" s="188" t="s">
        <v>924</v>
      </c>
      <c r="F237" s="189" t="s">
        <v>8089</v>
      </c>
      <c r="G237" s="190" t="s">
        <v>921</v>
      </c>
      <c r="H237" s="191">
        <v>1</v>
      </c>
      <c r="I237" s="192"/>
      <c r="J237" s="191">
        <f>ROUND(I237*H237,0)</f>
        <v>0</v>
      </c>
      <c r="K237" s="189" t="s">
        <v>1</v>
      </c>
      <c r="L237" s="40"/>
      <c r="M237" s="193" t="s">
        <v>1</v>
      </c>
      <c r="N237" s="194" t="s">
        <v>41</v>
      </c>
      <c r="O237" s="72"/>
      <c r="P237" s="195">
        <f>O237*H237</f>
        <v>0</v>
      </c>
      <c r="Q237" s="195">
        <v>0</v>
      </c>
      <c r="R237" s="195">
        <f>Q237*H237</f>
        <v>0</v>
      </c>
      <c r="S237" s="195">
        <v>0</v>
      </c>
      <c r="T237" s="196">
        <f>S237*H237</f>
        <v>0</v>
      </c>
      <c r="U237" s="35"/>
      <c r="V237" s="35"/>
      <c r="W237" s="35"/>
      <c r="X237" s="35"/>
      <c r="Y237" s="35"/>
      <c r="Z237" s="35"/>
      <c r="AA237" s="35"/>
      <c r="AB237" s="35"/>
      <c r="AC237" s="35"/>
      <c r="AD237" s="35"/>
      <c r="AE237" s="35"/>
      <c r="AR237" s="197" t="s">
        <v>165</v>
      </c>
      <c r="AT237" s="197" t="s">
        <v>160</v>
      </c>
      <c r="AU237" s="197" t="s">
        <v>85</v>
      </c>
      <c r="AY237" s="18" t="s">
        <v>158</v>
      </c>
      <c r="BE237" s="198">
        <f>IF(N237="základní",J237,0)</f>
        <v>0</v>
      </c>
      <c r="BF237" s="198">
        <f>IF(N237="snížená",J237,0)</f>
        <v>0</v>
      </c>
      <c r="BG237" s="198">
        <f>IF(N237="zákl. přenesená",J237,0)</f>
        <v>0</v>
      </c>
      <c r="BH237" s="198">
        <f>IF(N237="sníž. přenesená",J237,0)</f>
        <v>0</v>
      </c>
      <c r="BI237" s="198">
        <f>IF(N237="nulová",J237,0)</f>
        <v>0</v>
      </c>
      <c r="BJ237" s="18" t="s">
        <v>8</v>
      </c>
      <c r="BK237" s="198">
        <f>ROUND(I237*H237,0)</f>
        <v>0</v>
      </c>
      <c r="BL237" s="18" t="s">
        <v>165</v>
      </c>
      <c r="BM237" s="197" t="s">
        <v>8090</v>
      </c>
    </row>
    <row r="238" spans="1:65" s="2" customFormat="1" ht="36">
      <c r="A238" s="35"/>
      <c r="B238" s="36"/>
      <c r="C238" s="187" t="s">
        <v>355</v>
      </c>
      <c r="D238" s="187" t="s">
        <v>160</v>
      </c>
      <c r="E238" s="188" t="s">
        <v>928</v>
      </c>
      <c r="F238" s="189" t="s">
        <v>929</v>
      </c>
      <c r="G238" s="190" t="s">
        <v>163</v>
      </c>
      <c r="H238" s="191">
        <v>877.76</v>
      </c>
      <c r="I238" s="192"/>
      <c r="J238" s="191">
        <f>ROUND(I238*H238,0)</f>
        <v>0</v>
      </c>
      <c r="K238" s="189" t="s">
        <v>164</v>
      </c>
      <c r="L238" s="40"/>
      <c r="M238" s="193" t="s">
        <v>1</v>
      </c>
      <c r="N238" s="194" t="s">
        <v>41</v>
      </c>
      <c r="O238" s="72"/>
      <c r="P238" s="195">
        <f>O238*H238</f>
        <v>0</v>
      </c>
      <c r="Q238" s="195">
        <v>4.0000000000000003E-5</v>
      </c>
      <c r="R238" s="195">
        <f>Q238*H238</f>
        <v>3.51104E-2</v>
      </c>
      <c r="S238" s="195">
        <v>0</v>
      </c>
      <c r="T238" s="196">
        <f>S238*H238</f>
        <v>0</v>
      </c>
      <c r="U238" s="35"/>
      <c r="V238" s="35"/>
      <c r="W238" s="35"/>
      <c r="X238" s="35"/>
      <c r="Y238" s="35"/>
      <c r="Z238" s="35"/>
      <c r="AA238" s="35"/>
      <c r="AB238" s="35"/>
      <c r="AC238" s="35"/>
      <c r="AD238" s="35"/>
      <c r="AE238" s="35"/>
      <c r="AR238" s="197" t="s">
        <v>165</v>
      </c>
      <c r="AT238" s="197" t="s">
        <v>160</v>
      </c>
      <c r="AU238" s="197" t="s">
        <v>85</v>
      </c>
      <c r="AY238" s="18" t="s">
        <v>158</v>
      </c>
      <c r="BE238" s="198">
        <f>IF(N238="základní",J238,0)</f>
        <v>0</v>
      </c>
      <c r="BF238" s="198">
        <f>IF(N238="snížená",J238,0)</f>
        <v>0</v>
      </c>
      <c r="BG238" s="198">
        <f>IF(N238="zákl. přenesená",J238,0)</f>
        <v>0</v>
      </c>
      <c r="BH238" s="198">
        <f>IF(N238="sníž. přenesená",J238,0)</f>
        <v>0</v>
      </c>
      <c r="BI238" s="198">
        <f>IF(N238="nulová",J238,0)</f>
        <v>0</v>
      </c>
      <c r="BJ238" s="18" t="s">
        <v>8</v>
      </c>
      <c r="BK238" s="198">
        <f>ROUND(I238*H238,0)</f>
        <v>0</v>
      </c>
      <c r="BL238" s="18" t="s">
        <v>165</v>
      </c>
      <c r="BM238" s="197" t="s">
        <v>8091</v>
      </c>
    </row>
    <row r="239" spans="1:65" s="2" customFormat="1" ht="198">
      <c r="A239" s="35"/>
      <c r="B239" s="36"/>
      <c r="C239" s="37"/>
      <c r="D239" s="199" t="s">
        <v>167</v>
      </c>
      <c r="E239" s="37"/>
      <c r="F239" s="200" t="s">
        <v>931</v>
      </c>
      <c r="G239" s="37"/>
      <c r="H239" s="37"/>
      <c r="I239" s="201"/>
      <c r="J239" s="37"/>
      <c r="K239" s="37"/>
      <c r="L239" s="40"/>
      <c r="M239" s="202"/>
      <c r="N239" s="203"/>
      <c r="O239" s="72"/>
      <c r="P239" s="72"/>
      <c r="Q239" s="72"/>
      <c r="R239" s="72"/>
      <c r="S239" s="72"/>
      <c r="T239" s="73"/>
      <c r="U239" s="35"/>
      <c r="V239" s="35"/>
      <c r="W239" s="35"/>
      <c r="X239" s="35"/>
      <c r="Y239" s="35"/>
      <c r="Z239" s="35"/>
      <c r="AA239" s="35"/>
      <c r="AB239" s="35"/>
      <c r="AC239" s="35"/>
      <c r="AD239" s="35"/>
      <c r="AE239" s="35"/>
      <c r="AT239" s="18" t="s">
        <v>167</v>
      </c>
      <c r="AU239" s="18" t="s">
        <v>85</v>
      </c>
    </row>
    <row r="240" spans="1:65" s="14" customFormat="1" ht="11.25">
      <c r="B240" s="215"/>
      <c r="C240" s="216"/>
      <c r="D240" s="199" t="s">
        <v>169</v>
      </c>
      <c r="E240" s="217" t="s">
        <v>1</v>
      </c>
      <c r="F240" s="218" t="s">
        <v>360</v>
      </c>
      <c r="G240" s="216"/>
      <c r="H240" s="217" t="s">
        <v>1</v>
      </c>
      <c r="I240" s="219"/>
      <c r="J240" s="216"/>
      <c r="K240" s="216"/>
      <c r="L240" s="220"/>
      <c r="M240" s="221"/>
      <c r="N240" s="222"/>
      <c r="O240" s="222"/>
      <c r="P240" s="222"/>
      <c r="Q240" s="222"/>
      <c r="R240" s="222"/>
      <c r="S240" s="222"/>
      <c r="T240" s="223"/>
      <c r="AT240" s="224" t="s">
        <v>169</v>
      </c>
      <c r="AU240" s="224" t="s">
        <v>85</v>
      </c>
      <c r="AV240" s="14" t="s">
        <v>8</v>
      </c>
      <c r="AW240" s="14" t="s">
        <v>32</v>
      </c>
      <c r="AX240" s="14" t="s">
        <v>76</v>
      </c>
      <c r="AY240" s="224" t="s">
        <v>158</v>
      </c>
    </row>
    <row r="241" spans="1:65" s="13" customFormat="1" ht="11.25">
      <c r="B241" s="204"/>
      <c r="C241" s="205"/>
      <c r="D241" s="199" t="s">
        <v>169</v>
      </c>
      <c r="E241" s="206" t="s">
        <v>1</v>
      </c>
      <c r="F241" s="207" t="s">
        <v>8092</v>
      </c>
      <c r="G241" s="205"/>
      <c r="H241" s="208">
        <v>20.16</v>
      </c>
      <c r="I241" s="209"/>
      <c r="J241" s="205"/>
      <c r="K241" s="205"/>
      <c r="L241" s="210"/>
      <c r="M241" s="211"/>
      <c r="N241" s="212"/>
      <c r="O241" s="212"/>
      <c r="P241" s="212"/>
      <c r="Q241" s="212"/>
      <c r="R241" s="212"/>
      <c r="S241" s="212"/>
      <c r="T241" s="213"/>
      <c r="AT241" s="214" t="s">
        <v>169</v>
      </c>
      <c r="AU241" s="214" t="s">
        <v>85</v>
      </c>
      <c r="AV241" s="13" t="s">
        <v>85</v>
      </c>
      <c r="AW241" s="13" t="s">
        <v>32</v>
      </c>
      <c r="AX241" s="13" t="s">
        <v>76</v>
      </c>
      <c r="AY241" s="214" t="s">
        <v>158</v>
      </c>
    </row>
    <row r="242" spans="1:65" s="14" customFormat="1" ht="11.25">
      <c r="B242" s="215"/>
      <c r="C242" s="216"/>
      <c r="D242" s="199" t="s">
        <v>169</v>
      </c>
      <c r="E242" s="217" t="s">
        <v>1</v>
      </c>
      <c r="F242" s="218" t="s">
        <v>908</v>
      </c>
      <c r="G242" s="216"/>
      <c r="H242" s="217" t="s">
        <v>1</v>
      </c>
      <c r="I242" s="219"/>
      <c r="J242" s="216"/>
      <c r="K242" s="216"/>
      <c r="L242" s="220"/>
      <c r="M242" s="221"/>
      <c r="N242" s="222"/>
      <c r="O242" s="222"/>
      <c r="P242" s="222"/>
      <c r="Q242" s="222"/>
      <c r="R242" s="222"/>
      <c r="S242" s="222"/>
      <c r="T242" s="223"/>
      <c r="AT242" s="224" t="s">
        <v>169</v>
      </c>
      <c r="AU242" s="224" t="s">
        <v>85</v>
      </c>
      <c r="AV242" s="14" t="s">
        <v>8</v>
      </c>
      <c r="AW242" s="14" t="s">
        <v>32</v>
      </c>
      <c r="AX242" s="14" t="s">
        <v>76</v>
      </c>
      <c r="AY242" s="224" t="s">
        <v>158</v>
      </c>
    </row>
    <row r="243" spans="1:65" s="13" customFormat="1" ht="11.25">
      <c r="B243" s="204"/>
      <c r="C243" s="205"/>
      <c r="D243" s="199" t="s">
        <v>169</v>
      </c>
      <c r="E243" s="206" t="s">
        <v>1</v>
      </c>
      <c r="F243" s="207" t="s">
        <v>8093</v>
      </c>
      <c r="G243" s="205"/>
      <c r="H243" s="208">
        <v>434.84</v>
      </c>
      <c r="I243" s="209"/>
      <c r="J243" s="205"/>
      <c r="K243" s="205"/>
      <c r="L243" s="210"/>
      <c r="M243" s="211"/>
      <c r="N243" s="212"/>
      <c r="O243" s="212"/>
      <c r="P243" s="212"/>
      <c r="Q243" s="212"/>
      <c r="R243" s="212"/>
      <c r="S243" s="212"/>
      <c r="T243" s="213"/>
      <c r="AT243" s="214" t="s">
        <v>169</v>
      </c>
      <c r="AU243" s="214" t="s">
        <v>85</v>
      </c>
      <c r="AV243" s="13" t="s">
        <v>85</v>
      </c>
      <c r="AW243" s="13" t="s">
        <v>32</v>
      </c>
      <c r="AX243" s="13" t="s">
        <v>76</v>
      </c>
      <c r="AY243" s="214" t="s">
        <v>158</v>
      </c>
    </row>
    <row r="244" spans="1:65" s="13" customFormat="1" ht="22.5">
      <c r="B244" s="204"/>
      <c r="C244" s="205"/>
      <c r="D244" s="199" t="s">
        <v>169</v>
      </c>
      <c r="E244" s="206" t="s">
        <v>1</v>
      </c>
      <c r="F244" s="207" t="s">
        <v>8094</v>
      </c>
      <c r="G244" s="205"/>
      <c r="H244" s="208">
        <v>422.76</v>
      </c>
      <c r="I244" s="209"/>
      <c r="J244" s="205"/>
      <c r="K244" s="205"/>
      <c r="L244" s="210"/>
      <c r="M244" s="211"/>
      <c r="N244" s="212"/>
      <c r="O244" s="212"/>
      <c r="P244" s="212"/>
      <c r="Q244" s="212"/>
      <c r="R244" s="212"/>
      <c r="S244" s="212"/>
      <c r="T244" s="213"/>
      <c r="AT244" s="214" t="s">
        <v>169</v>
      </c>
      <c r="AU244" s="214" t="s">
        <v>85</v>
      </c>
      <c r="AV244" s="13" t="s">
        <v>85</v>
      </c>
      <c r="AW244" s="13" t="s">
        <v>32</v>
      </c>
      <c r="AX244" s="13" t="s">
        <v>76</v>
      </c>
      <c r="AY244" s="214" t="s">
        <v>158</v>
      </c>
    </row>
    <row r="245" spans="1:65" s="16" customFormat="1" ht="11.25">
      <c r="B245" s="236"/>
      <c r="C245" s="237"/>
      <c r="D245" s="199" t="s">
        <v>169</v>
      </c>
      <c r="E245" s="238" t="s">
        <v>1</v>
      </c>
      <c r="F245" s="239" t="s">
        <v>189</v>
      </c>
      <c r="G245" s="237"/>
      <c r="H245" s="240">
        <v>877.76</v>
      </c>
      <c r="I245" s="241"/>
      <c r="J245" s="237"/>
      <c r="K245" s="237"/>
      <c r="L245" s="242"/>
      <c r="M245" s="243"/>
      <c r="N245" s="244"/>
      <c r="O245" s="244"/>
      <c r="P245" s="244"/>
      <c r="Q245" s="244"/>
      <c r="R245" s="244"/>
      <c r="S245" s="244"/>
      <c r="T245" s="245"/>
      <c r="AT245" s="246" t="s">
        <v>169</v>
      </c>
      <c r="AU245" s="246" t="s">
        <v>85</v>
      </c>
      <c r="AV245" s="16" t="s">
        <v>165</v>
      </c>
      <c r="AW245" s="16" t="s">
        <v>32</v>
      </c>
      <c r="AX245" s="16" t="s">
        <v>8</v>
      </c>
      <c r="AY245" s="246" t="s">
        <v>158</v>
      </c>
    </row>
    <row r="246" spans="1:65" s="2" customFormat="1" ht="48">
      <c r="A246" s="35"/>
      <c r="B246" s="36"/>
      <c r="C246" s="187" t="s">
        <v>362</v>
      </c>
      <c r="D246" s="187" t="s">
        <v>160</v>
      </c>
      <c r="E246" s="188" t="s">
        <v>5435</v>
      </c>
      <c r="F246" s="189" t="s">
        <v>5436</v>
      </c>
      <c r="G246" s="190" t="s">
        <v>173</v>
      </c>
      <c r="H246" s="191">
        <v>6.51</v>
      </c>
      <c r="I246" s="192"/>
      <c r="J246" s="191">
        <f>ROUND(I246*H246,0)</f>
        <v>0</v>
      </c>
      <c r="K246" s="189" t="s">
        <v>164</v>
      </c>
      <c r="L246" s="40"/>
      <c r="M246" s="193" t="s">
        <v>1</v>
      </c>
      <c r="N246" s="194" t="s">
        <v>41</v>
      </c>
      <c r="O246" s="72"/>
      <c r="P246" s="195">
        <f>O246*H246</f>
        <v>0</v>
      </c>
      <c r="Q246" s="195">
        <v>0</v>
      </c>
      <c r="R246" s="195">
        <f>Q246*H246</f>
        <v>0</v>
      </c>
      <c r="S246" s="195">
        <v>1.8</v>
      </c>
      <c r="T246" s="196">
        <f>S246*H246</f>
        <v>11.718</v>
      </c>
      <c r="U246" s="35"/>
      <c r="V246" s="35"/>
      <c r="W246" s="35"/>
      <c r="X246" s="35"/>
      <c r="Y246" s="35"/>
      <c r="Z246" s="35"/>
      <c r="AA246" s="35"/>
      <c r="AB246" s="35"/>
      <c r="AC246" s="35"/>
      <c r="AD246" s="35"/>
      <c r="AE246" s="35"/>
      <c r="AR246" s="197" t="s">
        <v>165</v>
      </c>
      <c r="AT246" s="197" t="s">
        <v>160</v>
      </c>
      <c r="AU246" s="197" t="s">
        <v>85</v>
      </c>
      <c r="AY246" s="18" t="s">
        <v>158</v>
      </c>
      <c r="BE246" s="198">
        <f>IF(N246="základní",J246,0)</f>
        <v>0</v>
      </c>
      <c r="BF246" s="198">
        <f>IF(N246="snížená",J246,0)</f>
        <v>0</v>
      </c>
      <c r="BG246" s="198">
        <f>IF(N246="zákl. přenesená",J246,0)</f>
        <v>0</v>
      </c>
      <c r="BH246" s="198">
        <f>IF(N246="sníž. přenesená",J246,0)</f>
        <v>0</v>
      </c>
      <c r="BI246" s="198">
        <f>IF(N246="nulová",J246,0)</f>
        <v>0</v>
      </c>
      <c r="BJ246" s="18" t="s">
        <v>8</v>
      </c>
      <c r="BK246" s="198">
        <f>ROUND(I246*H246,0)</f>
        <v>0</v>
      </c>
      <c r="BL246" s="18" t="s">
        <v>165</v>
      </c>
      <c r="BM246" s="197" t="s">
        <v>8095</v>
      </c>
    </row>
    <row r="247" spans="1:65" s="2" customFormat="1" ht="36">
      <c r="A247" s="35"/>
      <c r="B247" s="36"/>
      <c r="C247" s="37"/>
      <c r="D247" s="199" t="s">
        <v>167</v>
      </c>
      <c r="E247" s="37"/>
      <c r="F247" s="200" t="s">
        <v>5438</v>
      </c>
      <c r="G247" s="37"/>
      <c r="H247" s="37"/>
      <c r="I247" s="201"/>
      <c r="J247" s="37"/>
      <c r="K247" s="37"/>
      <c r="L247" s="40"/>
      <c r="M247" s="202"/>
      <c r="N247" s="203"/>
      <c r="O247" s="72"/>
      <c r="P247" s="72"/>
      <c r="Q247" s="72"/>
      <c r="R247" s="72"/>
      <c r="S247" s="72"/>
      <c r="T247" s="73"/>
      <c r="U247" s="35"/>
      <c r="V247" s="35"/>
      <c r="W247" s="35"/>
      <c r="X247" s="35"/>
      <c r="Y247" s="35"/>
      <c r="Z247" s="35"/>
      <c r="AA247" s="35"/>
      <c r="AB247" s="35"/>
      <c r="AC247" s="35"/>
      <c r="AD247" s="35"/>
      <c r="AE247" s="35"/>
      <c r="AT247" s="18" t="s">
        <v>167</v>
      </c>
      <c r="AU247" s="18" t="s">
        <v>85</v>
      </c>
    </row>
    <row r="248" spans="1:65" s="13" customFormat="1" ht="11.25">
      <c r="B248" s="204"/>
      <c r="C248" s="205"/>
      <c r="D248" s="199" t="s">
        <v>169</v>
      </c>
      <c r="E248" s="206" t="s">
        <v>1</v>
      </c>
      <c r="F248" s="207" t="s">
        <v>8096</v>
      </c>
      <c r="G248" s="205"/>
      <c r="H248" s="208">
        <v>6.51</v>
      </c>
      <c r="I248" s="209"/>
      <c r="J248" s="205"/>
      <c r="K248" s="205"/>
      <c r="L248" s="210"/>
      <c r="M248" s="211"/>
      <c r="N248" s="212"/>
      <c r="O248" s="212"/>
      <c r="P248" s="212"/>
      <c r="Q248" s="212"/>
      <c r="R248" s="212"/>
      <c r="S248" s="212"/>
      <c r="T248" s="213"/>
      <c r="AT248" s="214" t="s">
        <v>169</v>
      </c>
      <c r="AU248" s="214" t="s">
        <v>85</v>
      </c>
      <c r="AV248" s="13" t="s">
        <v>85</v>
      </c>
      <c r="AW248" s="13" t="s">
        <v>32</v>
      </c>
      <c r="AX248" s="13" t="s">
        <v>8</v>
      </c>
      <c r="AY248" s="214" t="s">
        <v>158</v>
      </c>
    </row>
    <row r="249" spans="1:65" s="2" customFormat="1" ht="36">
      <c r="A249" s="35"/>
      <c r="B249" s="36"/>
      <c r="C249" s="187" t="s">
        <v>369</v>
      </c>
      <c r="D249" s="187" t="s">
        <v>160</v>
      </c>
      <c r="E249" s="188" t="s">
        <v>6947</v>
      </c>
      <c r="F249" s="189" t="s">
        <v>6948</v>
      </c>
      <c r="G249" s="190" t="s">
        <v>163</v>
      </c>
      <c r="H249" s="191">
        <v>6.3</v>
      </c>
      <c r="I249" s="192"/>
      <c r="J249" s="191">
        <f>ROUND(I249*H249,0)</f>
        <v>0</v>
      </c>
      <c r="K249" s="189" t="s">
        <v>164</v>
      </c>
      <c r="L249" s="40"/>
      <c r="M249" s="193" t="s">
        <v>1</v>
      </c>
      <c r="N249" s="194" t="s">
        <v>41</v>
      </c>
      <c r="O249" s="72"/>
      <c r="P249" s="195">
        <f>O249*H249</f>
        <v>0</v>
      </c>
      <c r="Q249" s="195">
        <v>0</v>
      </c>
      <c r="R249" s="195">
        <f>Q249*H249</f>
        <v>0</v>
      </c>
      <c r="S249" s="195">
        <v>6.3E-2</v>
      </c>
      <c r="T249" s="196">
        <f>S249*H249</f>
        <v>0.39689999999999998</v>
      </c>
      <c r="U249" s="35"/>
      <c r="V249" s="35"/>
      <c r="W249" s="35"/>
      <c r="X249" s="35"/>
      <c r="Y249" s="35"/>
      <c r="Z249" s="35"/>
      <c r="AA249" s="35"/>
      <c r="AB249" s="35"/>
      <c r="AC249" s="35"/>
      <c r="AD249" s="35"/>
      <c r="AE249" s="35"/>
      <c r="AR249" s="197" t="s">
        <v>165</v>
      </c>
      <c r="AT249" s="197" t="s">
        <v>160</v>
      </c>
      <c r="AU249" s="197" t="s">
        <v>85</v>
      </c>
      <c r="AY249" s="18" t="s">
        <v>158</v>
      </c>
      <c r="BE249" s="198">
        <f>IF(N249="základní",J249,0)</f>
        <v>0</v>
      </c>
      <c r="BF249" s="198">
        <f>IF(N249="snížená",J249,0)</f>
        <v>0</v>
      </c>
      <c r="BG249" s="198">
        <f>IF(N249="zákl. přenesená",J249,0)</f>
        <v>0</v>
      </c>
      <c r="BH249" s="198">
        <f>IF(N249="sníž. přenesená",J249,0)</f>
        <v>0</v>
      </c>
      <c r="BI249" s="198">
        <f>IF(N249="nulová",J249,0)</f>
        <v>0</v>
      </c>
      <c r="BJ249" s="18" t="s">
        <v>8</v>
      </c>
      <c r="BK249" s="198">
        <f>ROUND(I249*H249,0)</f>
        <v>0</v>
      </c>
      <c r="BL249" s="18" t="s">
        <v>165</v>
      </c>
      <c r="BM249" s="197" t="s">
        <v>8097</v>
      </c>
    </row>
    <row r="250" spans="1:65" s="2" customFormat="1" ht="36">
      <c r="A250" s="35"/>
      <c r="B250" s="36"/>
      <c r="C250" s="37"/>
      <c r="D250" s="199" t="s">
        <v>167</v>
      </c>
      <c r="E250" s="37"/>
      <c r="F250" s="200" t="s">
        <v>5443</v>
      </c>
      <c r="G250" s="37"/>
      <c r="H250" s="37"/>
      <c r="I250" s="201"/>
      <c r="J250" s="37"/>
      <c r="K250" s="37"/>
      <c r="L250" s="40"/>
      <c r="M250" s="202"/>
      <c r="N250" s="203"/>
      <c r="O250" s="72"/>
      <c r="P250" s="72"/>
      <c r="Q250" s="72"/>
      <c r="R250" s="72"/>
      <c r="S250" s="72"/>
      <c r="T250" s="73"/>
      <c r="U250" s="35"/>
      <c r="V250" s="35"/>
      <c r="W250" s="35"/>
      <c r="X250" s="35"/>
      <c r="Y250" s="35"/>
      <c r="Z250" s="35"/>
      <c r="AA250" s="35"/>
      <c r="AB250" s="35"/>
      <c r="AC250" s="35"/>
      <c r="AD250" s="35"/>
      <c r="AE250" s="35"/>
      <c r="AT250" s="18" t="s">
        <v>167</v>
      </c>
      <c r="AU250" s="18" t="s">
        <v>85</v>
      </c>
    </row>
    <row r="251" spans="1:65" s="13" customFormat="1" ht="11.25">
      <c r="B251" s="204"/>
      <c r="C251" s="205"/>
      <c r="D251" s="199" t="s">
        <v>169</v>
      </c>
      <c r="E251" s="206" t="s">
        <v>1</v>
      </c>
      <c r="F251" s="207" t="s">
        <v>6950</v>
      </c>
      <c r="G251" s="205"/>
      <c r="H251" s="208">
        <v>6.3</v>
      </c>
      <c r="I251" s="209"/>
      <c r="J251" s="205"/>
      <c r="K251" s="205"/>
      <c r="L251" s="210"/>
      <c r="M251" s="211"/>
      <c r="N251" s="212"/>
      <c r="O251" s="212"/>
      <c r="P251" s="212"/>
      <c r="Q251" s="212"/>
      <c r="R251" s="212"/>
      <c r="S251" s="212"/>
      <c r="T251" s="213"/>
      <c r="AT251" s="214" t="s">
        <v>169</v>
      </c>
      <c r="AU251" s="214" t="s">
        <v>85</v>
      </c>
      <c r="AV251" s="13" t="s">
        <v>85</v>
      </c>
      <c r="AW251" s="13" t="s">
        <v>32</v>
      </c>
      <c r="AX251" s="13" t="s">
        <v>8</v>
      </c>
      <c r="AY251" s="214" t="s">
        <v>158</v>
      </c>
    </row>
    <row r="252" spans="1:65" s="12" customFormat="1" ht="22.9" customHeight="1">
      <c r="B252" s="171"/>
      <c r="C252" s="172"/>
      <c r="D252" s="173" t="s">
        <v>75</v>
      </c>
      <c r="E252" s="185" t="s">
        <v>4090</v>
      </c>
      <c r="F252" s="185" t="s">
        <v>5454</v>
      </c>
      <c r="G252" s="172"/>
      <c r="H252" s="172"/>
      <c r="I252" s="175"/>
      <c r="J252" s="186">
        <f>BK252</f>
        <v>0</v>
      </c>
      <c r="K252" s="172"/>
      <c r="L252" s="177"/>
      <c r="M252" s="178"/>
      <c r="N252" s="179"/>
      <c r="O252" s="179"/>
      <c r="P252" s="180">
        <f>SUM(P253:P263)</f>
        <v>0</v>
      </c>
      <c r="Q252" s="179"/>
      <c r="R252" s="180">
        <f>SUM(R253:R263)</f>
        <v>0</v>
      </c>
      <c r="S252" s="179"/>
      <c r="T252" s="181">
        <f>SUM(T253:T263)</f>
        <v>0</v>
      </c>
      <c r="AR252" s="182" t="s">
        <v>8</v>
      </c>
      <c r="AT252" s="183" t="s">
        <v>75</v>
      </c>
      <c r="AU252" s="183" t="s">
        <v>8</v>
      </c>
      <c r="AY252" s="182" t="s">
        <v>158</v>
      </c>
      <c r="BK252" s="184">
        <f>SUM(BK253:BK263)</f>
        <v>0</v>
      </c>
    </row>
    <row r="253" spans="1:65" s="2" customFormat="1" ht="24">
      <c r="A253" s="35"/>
      <c r="B253" s="36"/>
      <c r="C253" s="187" t="s">
        <v>373</v>
      </c>
      <c r="D253" s="187" t="s">
        <v>160</v>
      </c>
      <c r="E253" s="188" t="s">
        <v>5455</v>
      </c>
      <c r="F253" s="189" t="s">
        <v>5456</v>
      </c>
      <c r="G253" s="190" t="s">
        <v>227</v>
      </c>
      <c r="H253" s="191">
        <v>16.100000000000001</v>
      </c>
      <c r="I253" s="192"/>
      <c r="J253" s="191">
        <f>ROUND(I253*H253,0)</f>
        <v>0</v>
      </c>
      <c r="K253" s="189" t="s">
        <v>164</v>
      </c>
      <c r="L253" s="40"/>
      <c r="M253" s="193" t="s">
        <v>1</v>
      </c>
      <c r="N253" s="194" t="s">
        <v>41</v>
      </c>
      <c r="O253" s="72"/>
      <c r="P253" s="195">
        <f>O253*H253</f>
        <v>0</v>
      </c>
      <c r="Q253" s="195">
        <v>0</v>
      </c>
      <c r="R253" s="195">
        <f>Q253*H253</f>
        <v>0</v>
      </c>
      <c r="S253" s="195">
        <v>0</v>
      </c>
      <c r="T253" s="196">
        <f>S253*H253</f>
        <v>0</v>
      </c>
      <c r="U253" s="35"/>
      <c r="V253" s="35"/>
      <c r="W253" s="35"/>
      <c r="X253" s="35"/>
      <c r="Y253" s="35"/>
      <c r="Z253" s="35"/>
      <c r="AA253" s="35"/>
      <c r="AB253" s="35"/>
      <c r="AC253" s="35"/>
      <c r="AD253" s="35"/>
      <c r="AE253" s="35"/>
      <c r="AR253" s="197" t="s">
        <v>165</v>
      </c>
      <c r="AT253" s="197" t="s">
        <v>160</v>
      </c>
      <c r="AU253" s="197" t="s">
        <v>85</v>
      </c>
      <c r="AY253" s="18" t="s">
        <v>158</v>
      </c>
      <c r="BE253" s="198">
        <f>IF(N253="základní",J253,0)</f>
        <v>0</v>
      </c>
      <c r="BF253" s="198">
        <f>IF(N253="snížená",J253,0)</f>
        <v>0</v>
      </c>
      <c r="BG253" s="198">
        <f>IF(N253="zákl. přenesená",J253,0)</f>
        <v>0</v>
      </c>
      <c r="BH253" s="198">
        <f>IF(N253="sníž. přenesená",J253,0)</f>
        <v>0</v>
      </c>
      <c r="BI253" s="198">
        <f>IF(N253="nulová",J253,0)</f>
        <v>0</v>
      </c>
      <c r="BJ253" s="18" t="s">
        <v>8</v>
      </c>
      <c r="BK253" s="198">
        <f>ROUND(I253*H253,0)</f>
        <v>0</v>
      </c>
      <c r="BL253" s="18" t="s">
        <v>165</v>
      </c>
      <c r="BM253" s="197" t="s">
        <v>8098</v>
      </c>
    </row>
    <row r="254" spans="1:65" s="2" customFormat="1" ht="27">
      <c r="A254" s="35"/>
      <c r="B254" s="36"/>
      <c r="C254" s="37"/>
      <c r="D254" s="199" t="s">
        <v>167</v>
      </c>
      <c r="E254" s="37"/>
      <c r="F254" s="200" t="s">
        <v>5458</v>
      </c>
      <c r="G254" s="37"/>
      <c r="H254" s="37"/>
      <c r="I254" s="201"/>
      <c r="J254" s="37"/>
      <c r="K254" s="37"/>
      <c r="L254" s="40"/>
      <c r="M254" s="202"/>
      <c r="N254" s="203"/>
      <c r="O254" s="72"/>
      <c r="P254" s="72"/>
      <c r="Q254" s="72"/>
      <c r="R254" s="72"/>
      <c r="S254" s="72"/>
      <c r="T254" s="73"/>
      <c r="U254" s="35"/>
      <c r="V254" s="35"/>
      <c r="W254" s="35"/>
      <c r="X254" s="35"/>
      <c r="Y254" s="35"/>
      <c r="Z254" s="35"/>
      <c r="AA254" s="35"/>
      <c r="AB254" s="35"/>
      <c r="AC254" s="35"/>
      <c r="AD254" s="35"/>
      <c r="AE254" s="35"/>
      <c r="AT254" s="18" t="s">
        <v>167</v>
      </c>
      <c r="AU254" s="18" t="s">
        <v>85</v>
      </c>
    </row>
    <row r="255" spans="1:65" s="2" customFormat="1" ht="44.25" customHeight="1">
      <c r="A255" s="35"/>
      <c r="B255" s="36"/>
      <c r="C255" s="187" t="s">
        <v>379</v>
      </c>
      <c r="D255" s="187" t="s">
        <v>160</v>
      </c>
      <c r="E255" s="188" t="s">
        <v>5459</v>
      </c>
      <c r="F255" s="189" t="s">
        <v>5460</v>
      </c>
      <c r="G255" s="190" t="s">
        <v>227</v>
      </c>
      <c r="H255" s="191">
        <v>16.100000000000001</v>
      </c>
      <c r="I255" s="192"/>
      <c r="J255" s="191">
        <f>ROUND(I255*H255,0)</f>
        <v>0</v>
      </c>
      <c r="K255" s="189" t="s">
        <v>164</v>
      </c>
      <c r="L255" s="40"/>
      <c r="M255" s="193" t="s">
        <v>1</v>
      </c>
      <c r="N255" s="194" t="s">
        <v>41</v>
      </c>
      <c r="O255" s="72"/>
      <c r="P255" s="195">
        <f>O255*H255</f>
        <v>0</v>
      </c>
      <c r="Q255" s="195">
        <v>0</v>
      </c>
      <c r="R255" s="195">
        <f>Q255*H255</f>
        <v>0</v>
      </c>
      <c r="S255" s="195">
        <v>0</v>
      </c>
      <c r="T255" s="196">
        <f>S255*H255</f>
        <v>0</v>
      </c>
      <c r="U255" s="35"/>
      <c r="V255" s="35"/>
      <c r="W255" s="35"/>
      <c r="X255" s="35"/>
      <c r="Y255" s="35"/>
      <c r="Z255" s="35"/>
      <c r="AA255" s="35"/>
      <c r="AB255" s="35"/>
      <c r="AC255" s="35"/>
      <c r="AD255" s="35"/>
      <c r="AE255" s="35"/>
      <c r="AR255" s="197" t="s">
        <v>165</v>
      </c>
      <c r="AT255" s="197" t="s">
        <v>160</v>
      </c>
      <c r="AU255" s="197" t="s">
        <v>85</v>
      </c>
      <c r="AY255" s="18" t="s">
        <v>158</v>
      </c>
      <c r="BE255" s="198">
        <f>IF(N255="základní",J255,0)</f>
        <v>0</v>
      </c>
      <c r="BF255" s="198">
        <f>IF(N255="snížená",J255,0)</f>
        <v>0</v>
      </c>
      <c r="BG255" s="198">
        <f>IF(N255="zákl. přenesená",J255,0)</f>
        <v>0</v>
      </c>
      <c r="BH255" s="198">
        <f>IF(N255="sníž. přenesená",J255,0)</f>
        <v>0</v>
      </c>
      <c r="BI255" s="198">
        <f>IF(N255="nulová",J255,0)</f>
        <v>0</v>
      </c>
      <c r="BJ255" s="18" t="s">
        <v>8</v>
      </c>
      <c r="BK255" s="198">
        <f>ROUND(I255*H255,0)</f>
        <v>0</v>
      </c>
      <c r="BL255" s="18" t="s">
        <v>165</v>
      </c>
      <c r="BM255" s="197" t="s">
        <v>8099</v>
      </c>
    </row>
    <row r="256" spans="1:65" s="2" customFormat="1" ht="108">
      <c r="A256" s="35"/>
      <c r="B256" s="36"/>
      <c r="C256" s="37"/>
      <c r="D256" s="199" t="s">
        <v>167</v>
      </c>
      <c r="E256" s="37"/>
      <c r="F256" s="200" t="s">
        <v>5462</v>
      </c>
      <c r="G256" s="37"/>
      <c r="H256" s="37"/>
      <c r="I256" s="201"/>
      <c r="J256" s="37"/>
      <c r="K256" s="37"/>
      <c r="L256" s="40"/>
      <c r="M256" s="202"/>
      <c r="N256" s="203"/>
      <c r="O256" s="72"/>
      <c r="P256" s="72"/>
      <c r="Q256" s="72"/>
      <c r="R256" s="72"/>
      <c r="S256" s="72"/>
      <c r="T256" s="73"/>
      <c r="U256" s="35"/>
      <c r="V256" s="35"/>
      <c r="W256" s="35"/>
      <c r="X256" s="35"/>
      <c r="Y256" s="35"/>
      <c r="Z256" s="35"/>
      <c r="AA256" s="35"/>
      <c r="AB256" s="35"/>
      <c r="AC256" s="35"/>
      <c r="AD256" s="35"/>
      <c r="AE256" s="35"/>
      <c r="AT256" s="18" t="s">
        <v>167</v>
      </c>
      <c r="AU256" s="18" t="s">
        <v>85</v>
      </c>
    </row>
    <row r="257" spans="1:65" s="2" customFormat="1" ht="33" customHeight="1">
      <c r="A257" s="35"/>
      <c r="B257" s="36"/>
      <c r="C257" s="187" t="s">
        <v>384</v>
      </c>
      <c r="D257" s="187" t="s">
        <v>160</v>
      </c>
      <c r="E257" s="188" t="s">
        <v>5463</v>
      </c>
      <c r="F257" s="189" t="s">
        <v>5464</v>
      </c>
      <c r="G257" s="190" t="s">
        <v>227</v>
      </c>
      <c r="H257" s="191">
        <v>16.100000000000001</v>
      </c>
      <c r="I257" s="192"/>
      <c r="J257" s="191">
        <f>ROUND(I257*H257,0)</f>
        <v>0</v>
      </c>
      <c r="K257" s="189" t="s">
        <v>164</v>
      </c>
      <c r="L257" s="40"/>
      <c r="M257" s="193" t="s">
        <v>1</v>
      </c>
      <c r="N257" s="194" t="s">
        <v>41</v>
      </c>
      <c r="O257" s="72"/>
      <c r="P257" s="195">
        <f>O257*H257</f>
        <v>0</v>
      </c>
      <c r="Q257" s="195">
        <v>0</v>
      </c>
      <c r="R257" s="195">
        <f>Q257*H257</f>
        <v>0</v>
      </c>
      <c r="S257" s="195">
        <v>0</v>
      </c>
      <c r="T257" s="196">
        <f>S257*H257</f>
        <v>0</v>
      </c>
      <c r="U257" s="35"/>
      <c r="V257" s="35"/>
      <c r="W257" s="35"/>
      <c r="X257" s="35"/>
      <c r="Y257" s="35"/>
      <c r="Z257" s="35"/>
      <c r="AA257" s="35"/>
      <c r="AB257" s="35"/>
      <c r="AC257" s="35"/>
      <c r="AD257" s="35"/>
      <c r="AE257" s="35"/>
      <c r="AR257" s="197" t="s">
        <v>165</v>
      </c>
      <c r="AT257" s="197" t="s">
        <v>160</v>
      </c>
      <c r="AU257" s="197" t="s">
        <v>85</v>
      </c>
      <c r="AY257" s="18" t="s">
        <v>158</v>
      </c>
      <c r="BE257" s="198">
        <f>IF(N257="základní",J257,0)</f>
        <v>0</v>
      </c>
      <c r="BF257" s="198">
        <f>IF(N257="snížená",J257,0)</f>
        <v>0</v>
      </c>
      <c r="BG257" s="198">
        <f>IF(N257="zákl. přenesená",J257,0)</f>
        <v>0</v>
      </c>
      <c r="BH257" s="198">
        <f>IF(N257="sníž. přenesená",J257,0)</f>
        <v>0</v>
      </c>
      <c r="BI257" s="198">
        <f>IF(N257="nulová",J257,0)</f>
        <v>0</v>
      </c>
      <c r="BJ257" s="18" t="s">
        <v>8</v>
      </c>
      <c r="BK257" s="198">
        <f>ROUND(I257*H257,0)</f>
        <v>0</v>
      </c>
      <c r="BL257" s="18" t="s">
        <v>165</v>
      </c>
      <c r="BM257" s="197" t="s">
        <v>8100</v>
      </c>
    </row>
    <row r="258" spans="1:65" s="2" customFormat="1" ht="72">
      <c r="A258" s="35"/>
      <c r="B258" s="36"/>
      <c r="C258" s="37"/>
      <c r="D258" s="199" t="s">
        <v>167</v>
      </c>
      <c r="E258" s="37"/>
      <c r="F258" s="200" t="s">
        <v>5466</v>
      </c>
      <c r="G258" s="37"/>
      <c r="H258" s="37"/>
      <c r="I258" s="201"/>
      <c r="J258" s="37"/>
      <c r="K258" s="37"/>
      <c r="L258" s="40"/>
      <c r="M258" s="202"/>
      <c r="N258" s="203"/>
      <c r="O258" s="72"/>
      <c r="P258" s="72"/>
      <c r="Q258" s="72"/>
      <c r="R258" s="72"/>
      <c r="S258" s="72"/>
      <c r="T258" s="73"/>
      <c r="U258" s="35"/>
      <c r="V258" s="35"/>
      <c r="W258" s="35"/>
      <c r="X258" s="35"/>
      <c r="Y258" s="35"/>
      <c r="Z258" s="35"/>
      <c r="AA258" s="35"/>
      <c r="AB258" s="35"/>
      <c r="AC258" s="35"/>
      <c r="AD258" s="35"/>
      <c r="AE258" s="35"/>
      <c r="AT258" s="18" t="s">
        <v>167</v>
      </c>
      <c r="AU258" s="18" t="s">
        <v>85</v>
      </c>
    </row>
    <row r="259" spans="1:65" s="2" customFormat="1" ht="44.25" customHeight="1">
      <c r="A259" s="35"/>
      <c r="B259" s="36"/>
      <c r="C259" s="187" t="s">
        <v>390</v>
      </c>
      <c r="D259" s="187" t="s">
        <v>160</v>
      </c>
      <c r="E259" s="188" t="s">
        <v>5467</v>
      </c>
      <c r="F259" s="189" t="s">
        <v>5468</v>
      </c>
      <c r="G259" s="190" t="s">
        <v>227</v>
      </c>
      <c r="H259" s="191">
        <v>144.81</v>
      </c>
      <c r="I259" s="192"/>
      <c r="J259" s="191">
        <f>ROUND(I259*H259,0)</f>
        <v>0</v>
      </c>
      <c r="K259" s="189" t="s">
        <v>164</v>
      </c>
      <c r="L259" s="40"/>
      <c r="M259" s="193" t="s">
        <v>1</v>
      </c>
      <c r="N259" s="194" t="s">
        <v>41</v>
      </c>
      <c r="O259" s="72"/>
      <c r="P259" s="195">
        <f>O259*H259</f>
        <v>0</v>
      </c>
      <c r="Q259" s="195">
        <v>0</v>
      </c>
      <c r="R259" s="195">
        <f>Q259*H259</f>
        <v>0</v>
      </c>
      <c r="S259" s="195">
        <v>0</v>
      </c>
      <c r="T259" s="196">
        <f>S259*H259</f>
        <v>0</v>
      </c>
      <c r="U259" s="35"/>
      <c r="V259" s="35"/>
      <c r="W259" s="35"/>
      <c r="X259" s="35"/>
      <c r="Y259" s="35"/>
      <c r="Z259" s="35"/>
      <c r="AA259" s="35"/>
      <c r="AB259" s="35"/>
      <c r="AC259" s="35"/>
      <c r="AD259" s="35"/>
      <c r="AE259" s="35"/>
      <c r="AR259" s="197" t="s">
        <v>165</v>
      </c>
      <c r="AT259" s="197" t="s">
        <v>160</v>
      </c>
      <c r="AU259" s="197" t="s">
        <v>85</v>
      </c>
      <c r="AY259" s="18" t="s">
        <v>158</v>
      </c>
      <c r="BE259" s="198">
        <f>IF(N259="základní",J259,0)</f>
        <v>0</v>
      </c>
      <c r="BF259" s="198">
        <f>IF(N259="snížená",J259,0)</f>
        <v>0</v>
      </c>
      <c r="BG259" s="198">
        <f>IF(N259="zákl. přenesená",J259,0)</f>
        <v>0</v>
      </c>
      <c r="BH259" s="198">
        <f>IF(N259="sníž. přenesená",J259,0)</f>
        <v>0</v>
      </c>
      <c r="BI259" s="198">
        <f>IF(N259="nulová",J259,0)</f>
        <v>0</v>
      </c>
      <c r="BJ259" s="18" t="s">
        <v>8</v>
      </c>
      <c r="BK259" s="198">
        <f>ROUND(I259*H259,0)</f>
        <v>0</v>
      </c>
      <c r="BL259" s="18" t="s">
        <v>165</v>
      </c>
      <c r="BM259" s="197" t="s">
        <v>8101</v>
      </c>
    </row>
    <row r="260" spans="1:65" s="2" customFormat="1" ht="72">
      <c r="A260" s="35"/>
      <c r="B260" s="36"/>
      <c r="C260" s="37"/>
      <c r="D260" s="199" t="s">
        <v>167</v>
      </c>
      <c r="E260" s="37"/>
      <c r="F260" s="200" t="s">
        <v>5466</v>
      </c>
      <c r="G260" s="37"/>
      <c r="H260" s="37"/>
      <c r="I260" s="201"/>
      <c r="J260" s="37"/>
      <c r="K260" s="37"/>
      <c r="L260" s="40"/>
      <c r="M260" s="202"/>
      <c r="N260" s="203"/>
      <c r="O260" s="72"/>
      <c r="P260" s="72"/>
      <c r="Q260" s="72"/>
      <c r="R260" s="72"/>
      <c r="S260" s="72"/>
      <c r="T260" s="73"/>
      <c r="U260" s="35"/>
      <c r="V260" s="35"/>
      <c r="W260" s="35"/>
      <c r="X260" s="35"/>
      <c r="Y260" s="35"/>
      <c r="Z260" s="35"/>
      <c r="AA260" s="35"/>
      <c r="AB260" s="35"/>
      <c r="AC260" s="35"/>
      <c r="AD260" s="35"/>
      <c r="AE260" s="35"/>
      <c r="AT260" s="18" t="s">
        <v>167</v>
      </c>
      <c r="AU260" s="18" t="s">
        <v>85</v>
      </c>
    </row>
    <row r="261" spans="1:65" s="13" customFormat="1" ht="11.25">
      <c r="B261" s="204"/>
      <c r="C261" s="205"/>
      <c r="D261" s="199" t="s">
        <v>169</v>
      </c>
      <c r="E261" s="206" t="s">
        <v>1</v>
      </c>
      <c r="F261" s="207" t="s">
        <v>8102</v>
      </c>
      <c r="G261" s="205"/>
      <c r="H261" s="208">
        <v>144.81</v>
      </c>
      <c r="I261" s="209"/>
      <c r="J261" s="205"/>
      <c r="K261" s="205"/>
      <c r="L261" s="210"/>
      <c r="M261" s="211"/>
      <c r="N261" s="212"/>
      <c r="O261" s="212"/>
      <c r="P261" s="212"/>
      <c r="Q261" s="212"/>
      <c r="R261" s="212"/>
      <c r="S261" s="212"/>
      <c r="T261" s="213"/>
      <c r="AT261" s="214" t="s">
        <v>169</v>
      </c>
      <c r="AU261" s="214" t="s">
        <v>85</v>
      </c>
      <c r="AV261" s="13" t="s">
        <v>85</v>
      </c>
      <c r="AW261" s="13" t="s">
        <v>32</v>
      </c>
      <c r="AX261" s="13" t="s">
        <v>8</v>
      </c>
      <c r="AY261" s="214" t="s">
        <v>158</v>
      </c>
    </row>
    <row r="262" spans="1:65" s="2" customFormat="1" ht="44.25" customHeight="1">
      <c r="A262" s="35"/>
      <c r="B262" s="36"/>
      <c r="C262" s="187" t="s">
        <v>395</v>
      </c>
      <c r="D262" s="187" t="s">
        <v>160</v>
      </c>
      <c r="E262" s="188" t="s">
        <v>5471</v>
      </c>
      <c r="F262" s="189" t="s">
        <v>5472</v>
      </c>
      <c r="G262" s="190" t="s">
        <v>227</v>
      </c>
      <c r="H262" s="191">
        <v>36.450000000000003</v>
      </c>
      <c r="I262" s="192"/>
      <c r="J262" s="191">
        <f>ROUND(I262*H262,0)</f>
        <v>0</v>
      </c>
      <c r="K262" s="189" t="s">
        <v>164</v>
      </c>
      <c r="L262" s="40"/>
      <c r="M262" s="193" t="s">
        <v>1</v>
      </c>
      <c r="N262" s="194" t="s">
        <v>41</v>
      </c>
      <c r="O262" s="72"/>
      <c r="P262" s="195">
        <f>O262*H262</f>
        <v>0</v>
      </c>
      <c r="Q262" s="195">
        <v>0</v>
      </c>
      <c r="R262" s="195">
        <f>Q262*H262</f>
        <v>0</v>
      </c>
      <c r="S262" s="195">
        <v>0</v>
      </c>
      <c r="T262" s="196">
        <f>S262*H262</f>
        <v>0</v>
      </c>
      <c r="U262" s="35"/>
      <c r="V262" s="35"/>
      <c r="W262" s="35"/>
      <c r="X262" s="35"/>
      <c r="Y262" s="35"/>
      <c r="Z262" s="35"/>
      <c r="AA262" s="35"/>
      <c r="AB262" s="35"/>
      <c r="AC262" s="35"/>
      <c r="AD262" s="35"/>
      <c r="AE262" s="35"/>
      <c r="AR262" s="197" t="s">
        <v>165</v>
      </c>
      <c r="AT262" s="197" t="s">
        <v>160</v>
      </c>
      <c r="AU262" s="197" t="s">
        <v>85</v>
      </c>
      <c r="AY262" s="18" t="s">
        <v>158</v>
      </c>
      <c r="BE262" s="198">
        <f>IF(N262="základní",J262,0)</f>
        <v>0</v>
      </c>
      <c r="BF262" s="198">
        <f>IF(N262="snížená",J262,0)</f>
        <v>0</v>
      </c>
      <c r="BG262" s="198">
        <f>IF(N262="zákl. přenesená",J262,0)</f>
        <v>0</v>
      </c>
      <c r="BH262" s="198">
        <f>IF(N262="sníž. přenesená",J262,0)</f>
        <v>0</v>
      </c>
      <c r="BI262" s="198">
        <f>IF(N262="nulová",J262,0)</f>
        <v>0</v>
      </c>
      <c r="BJ262" s="18" t="s">
        <v>8</v>
      </c>
      <c r="BK262" s="198">
        <f>ROUND(I262*H262,0)</f>
        <v>0</v>
      </c>
      <c r="BL262" s="18" t="s">
        <v>165</v>
      </c>
      <c r="BM262" s="197" t="s">
        <v>8103</v>
      </c>
    </row>
    <row r="263" spans="1:65" s="2" customFormat="1" ht="63">
      <c r="A263" s="35"/>
      <c r="B263" s="36"/>
      <c r="C263" s="37"/>
      <c r="D263" s="199" t="s">
        <v>167</v>
      </c>
      <c r="E263" s="37"/>
      <c r="F263" s="200" t="s">
        <v>5474</v>
      </c>
      <c r="G263" s="37"/>
      <c r="H263" s="37"/>
      <c r="I263" s="201"/>
      <c r="J263" s="37"/>
      <c r="K263" s="37"/>
      <c r="L263" s="40"/>
      <c r="M263" s="202"/>
      <c r="N263" s="203"/>
      <c r="O263" s="72"/>
      <c r="P263" s="72"/>
      <c r="Q263" s="72"/>
      <c r="R263" s="72"/>
      <c r="S263" s="72"/>
      <c r="T263" s="73"/>
      <c r="U263" s="35"/>
      <c r="V263" s="35"/>
      <c r="W263" s="35"/>
      <c r="X263" s="35"/>
      <c r="Y263" s="35"/>
      <c r="Z263" s="35"/>
      <c r="AA263" s="35"/>
      <c r="AB263" s="35"/>
      <c r="AC263" s="35"/>
      <c r="AD263" s="35"/>
      <c r="AE263" s="35"/>
      <c r="AT263" s="18" t="s">
        <v>167</v>
      </c>
      <c r="AU263" s="18" t="s">
        <v>85</v>
      </c>
    </row>
    <row r="264" spans="1:65" s="12" customFormat="1" ht="22.9" customHeight="1">
      <c r="B264" s="171"/>
      <c r="C264" s="172"/>
      <c r="D264" s="173" t="s">
        <v>75</v>
      </c>
      <c r="E264" s="185" t="s">
        <v>943</v>
      </c>
      <c r="F264" s="185" t="s">
        <v>944</v>
      </c>
      <c r="G264" s="172"/>
      <c r="H264" s="172"/>
      <c r="I264" s="175"/>
      <c r="J264" s="186">
        <f>BK264</f>
        <v>0</v>
      </c>
      <c r="K264" s="172"/>
      <c r="L264" s="177"/>
      <c r="M264" s="178"/>
      <c r="N264" s="179"/>
      <c r="O264" s="179"/>
      <c r="P264" s="180">
        <f>SUM(P265:P266)</f>
        <v>0</v>
      </c>
      <c r="Q264" s="179"/>
      <c r="R264" s="180">
        <f>SUM(R265:R266)</f>
        <v>0</v>
      </c>
      <c r="S264" s="179"/>
      <c r="T264" s="181">
        <f>SUM(T265:T266)</f>
        <v>0</v>
      </c>
      <c r="AR264" s="182" t="s">
        <v>8</v>
      </c>
      <c r="AT264" s="183" t="s">
        <v>75</v>
      </c>
      <c r="AU264" s="183" t="s">
        <v>8</v>
      </c>
      <c r="AY264" s="182" t="s">
        <v>158</v>
      </c>
      <c r="BK264" s="184">
        <f>SUM(BK265:BK266)</f>
        <v>0</v>
      </c>
    </row>
    <row r="265" spans="1:65" s="2" customFormat="1" ht="55.5" customHeight="1">
      <c r="A265" s="35"/>
      <c r="B265" s="36"/>
      <c r="C265" s="187" t="s">
        <v>401</v>
      </c>
      <c r="D265" s="187" t="s">
        <v>160</v>
      </c>
      <c r="E265" s="188" t="s">
        <v>5475</v>
      </c>
      <c r="F265" s="189" t="s">
        <v>5476</v>
      </c>
      <c r="G265" s="190" t="s">
        <v>227</v>
      </c>
      <c r="H265" s="191">
        <v>16.25</v>
      </c>
      <c r="I265" s="192"/>
      <c r="J265" s="191">
        <f>ROUND(I265*H265,0)</f>
        <v>0</v>
      </c>
      <c r="K265" s="189" t="s">
        <v>164</v>
      </c>
      <c r="L265" s="40"/>
      <c r="M265" s="193" t="s">
        <v>1</v>
      </c>
      <c r="N265" s="194" t="s">
        <v>41</v>
      </c>
      <c r="O265" s="72"/>
      <c r="P265" s="195">
        <f>O265*H265</f>
        <v>0</v>
      </c>
      <c r="Q265" s="195">
        <v>0</v>
      </c>
      <c r="R265" s="195">
        <f>Q265*H265</f>
        <v>0</v>
      </c>
      <c r="S265" s="195">
        <v>0</v>
      </c>
      <c r="T265" s="196">
        <f>S265*H265</f>
        <v>0</v>
      </c>
      <c r="U265" s="35"/>
      <c r="V265" s="35"/>
      <c r="W265" s="35"/>
      <c r="X265" s="35"/>
      <c r="Y265" s="35"/>
      <c r="Z265" s="35"/>
      <c r="AA265" s="35"/>
      <c r="AB265" s="35"/>
      <c r="AC265" s="35"/>
      <c r="AD265" s="35"/>
      <c r="AE265" s="35"/>
      <c r="AR265" s="197" t="s">
        <v>165</v>
      </c>
      <c r="AT265" s="197" t="s">
        <v>160</v>
      </c>
      <c r="AU265" s="197" t="s">
        <v>85</v>
      </c>
      <c r="AY265" s="18" t="s">
        <v>158</v>
      </c>
      <c r="BE265" s="198">
        <f>IF(N265="základní",J265,0)</f>
        <v>0</v>
      </c>
      <c r="BF265" s="198">
        <f>IF(N265="snížená",J265,0)</f>
        <v>0</v>
      </c>
      <c r="BG265" s="198">
        <f>IF(N265="zákl. přenesená",J265,0)</f>
        <v>0</v>
      </c>
      <c r="BH265" s="198">
        <f>IF(N265="sníž. přenesená",J265,0)</f>
        <v>0</v>
      </c>
      <c r="BI265" s="198">
        <f>IF(N265="nulová",J265,0)</f>
        <v>0</v>
      </c>
      <c r="BJ265" s="18" t="s">
        <v>8</v>
      </c>
      <c r="BK265" s="198">
        <f>ROUND(I265*H265,0)</f>
        <v>0</v>
      </c>
      <c r="BL265" s="18" t="s">
        <v>165</v>
      </c>
      <c r="BM265" s="197" t="s">
        <v>8104</v>
      </c>
    </row>
    <row r="266" spans="1:65" s="2" customFormat="1" ht="63">
      <c r="A266" s="35"/>
      <c r="B266" s="36"/>
      <c r="C266" s="37"/>
      <c r="D266" s="199" t="s">
        <v>167</v>
      </c>
      <c r="E266" s="37"/>
      <c r="F266" s="200" t="s">
        <v>949</v>
      </c>
      <c r="G266" s="37"/>
      <c r="H266" s="37"/>
      <c r="I266" s="201"/>
      <c r="J266" s="37"/>
      <c r="K266" s="37"/>
      <c r="L266" s="40"/>
      <c r="M266" s="202"/>
      <c r="N266" s="203"/>
      <c r="O266" s="72"/>
      <c r="P266" s="72"/>
      <c r="Q266" s="72"/>
      <c r="R266" s="72"/>
      <c r="S266" s="72"/>
      <c r="T266" s="73"/>
      <c r="U266" s="35"/>
      <c r="V266" s="35"/>
      <c r="W266" s="35"/>
      <c r="X266" s="35"/>
      <c r="Y266" s="35"/>
      <c r="Z266" s="35"/>
      <c r="AA266" s="35"/>
      <c r="AB266" s="35"/>
      <c r="AC266" s="35"/>
      <c r="AD266" s="35"/>
      <c r="AE266" s="35"/>
      <c r="AT266" s="18" t="s">
        <v>167</v>
      </c>
      <c r="AU266" s="18" t="s">
        <v>85</v>
      </c>
    </row>
    <row r="267" spans="1:65" s="12" customFormat="1" ht="25.9" customHeight="1">
      <c r="B267" s="171"/>
      <c r="C267" s="172"/>
      <c r="D267" s="173" t="s">
        <v>75</v>
      </c>
      <c r="E267" s="174" t="s">
        <v>950</v>
      </c>
      <c r="F267" s="174" t="s">
        <v>951</v>
      </c>
      <c r="G267" s="172"/>
      <c r="H267" s="172"/>
      <c r="I267" s="175"/>
      <c r="J267" s="176">
        <f>BK267</f>
        <v>0</v>
      </c>
      <c r="K267" s="172"/>
      <c r="L267" s="177"/>
      <c r="M267" s="178"/>
      <c r="N267" s="179"/>
      <c r="O267" s="179"/>
      <c r="P267" s="180">
        <f>P268+P284+P295+P304+P306+P344+P376+P405+P546+P687+P700+P722+P782+P826+P852+P869+P874+P881+P891</f>
        <v>0</v>
      </c>
      <c r="Q267" s="179"/>
      <c r="R267" s="180">
        <f>R268+R284+R295+R304+R306+R344+R376+R405+R546+R687+R700+R722+R782+R826+R852+R869+R874+R881+R891</f>
        <v>12.961295400000001</v>
      </c>
      <c r="S267" s="179"/>
      <c r="T267" s="181">
        <f>T268+T284+T295+T304+T306+T344+T376+T405+T546+T687+T700+T722+T782+T826+T852+T869+T874+T881+T891</f>
        <v>3.9881266000000006</v>
      </c>
      <c r="AR267" s="182" t="s">
        <v>85</v>
      </c>
      <c r="AT267" s="183" t="s">
        <v>75</v>
      </c>
      <c r="AU267" s="183" t="s">
        <v>76</v>
      </c>
      <c r="AY267" s="182" t="s">
        <v>158</v>
      </c>
      <c r="BK267" s="184">
        <f>BK268+BK284+BK295+BK304+BK306+BK344+BK376+BK405+BK546+BK687+BK700+BK722+BK782+BK826+BK852+BK869+BK874+BK881+BK891</f>
        <v>0</v>
      </c>
    </row>
    <row r="268" spans="1:65" s="12" customFormat="1" ht="22.9" customHeight="1">
      <c r="B268" s="171"/>
      <c r="C268" s="172"/>
      <c r="D268" s="173" t="s">
        <v>75</v>
      </c>
      <c r="E268" s="185" t="s">
        <v>1014</v>
      </c>
      <c r="F268" s="185" t="s">
        <v>1015</v>
      </c>
      <c r="G268" s="172"/>
      <c r="H268" s="172"/>
      <c r="I268" s="175"/>
      <c r="J268" s="186">
        <f>BK268</f>
        <v>0</v>
      </c>
      <c r="K268" s="172"/>
      <c r="L268" s="177"/>
      <c r="M268" s="178"/>
      <c r="N268" s="179"/>
      <c r="O268" s="179"/>
      <c r="P268" s="180">
        <f>SUM(P269:P283)</f>
        <v>0</v>
      </c>
      <c r="Q268" s="179"/>
      <c r="R268" s="180">
        <f>SUM(R269:R283)</f>
        <v>1.4538632</v>
      </c>
      <c r="S268" s="179"/>
      <c r="T268" s="181">
        <f>SUM(T269:T283)</f>
        <v>0</v>
      </c>
      <c r="AR268" s="182" t="s">
        <v>85</v>
      </c>
      <c r="AT268" s="183" t="s">
        <v>75</v>
      </c>
      <c r="AU268" s="183" t="s">
        <v>8</v>
      </c>
      <c r="AY268" s="182" t="s">
        <v>158</v>
      </c>
      <c r="BK268" s="184">
        <f>SUM(BK269:BK283)</f>
        <v>0</v>
      </c>
    </row>
    <row r="269" spans="1:65" s="2" customFormat="1" ht="36">
      <c r="A269" s="35"/>
      <c r="B269" s="36"/>
      <c r="C269" s="187" t="s">
        <v>408</v>
      </c>
      <c r="D269" s="187" t="s">
        <v>160</v>
      </c>
      <c r="E269" s="188" t="s">
        <v>1022</v>
      </c>
      <c r="F269" s="189" t="s">
        <v>1023</v>
      </c>
      <c r="G269" s="190" t="s">
        <v>163</v>
      </c>
      <c r="H269" s="191">
        <v>422.76</v>
      </c>
      <c r="I269" s="192"/>
      <c r="J269" s="191">
        <f>ROUND(I269*H269,0)</f>
        <v>0</v>
      </c>
      <c r="K269" s="189" t="s">
        <v>164</v>
      </c>
      <c r="L269" s="40"/>
      <c r="M269" s="193" t="s">
        <v>1</v>
      </c>
      <c r="N269" s="194" t="s">
        <v>41</v>
      </c>
      <c r="O269" s="72"/>
      <c r="P269" s="195">
        <f>O269*H269</f>
        <v>0</v>
      </c>
      <c r="Q269" s="195">
        <v>0</v>
      </c>
      <c r="R269" s="195">
        <f>Q269*H269</f>
        <v>0</v>
      </c>
      <c r="S269" s="195">
        <v>0</v>
      </c>
      <c r="T269" s="196">
        <f>S269*H269</f>
        <v>0</v>
      </c>
      <c r="U269" s="35"/>
      <c r="V269" s="35"/>
      <c r="W269" s="35"/>
      <c r="X269" s="35"/>
      <c r="Y269" s="35"/>
      <c r="Z269" s="35"/>
      <c r="AA269" s="35"/>
      <c r="AB269" s="35"/>
      <c r="AC269" s="35"/>
      <c r="AD269" s="35"/>
      <c r="AE269" s="35"/>
      <c r="AR269" s="197" t="s">
        <v>283</v>
      </c>
      <c r="AT269" s="197" t="s">
        <v>160</v>
      </c>
      <c r="AU269" s="197" t="s">
        <v>85</v>
      </c>
      <c r="AY269" s="18" t="s">
        <v>158</v>
      </c>
      <c r="BE269" s="198">
        <f>IF(N269="základní",J269,0)</f>
        <v>0</v>
      </c>
      <c r="BF269" s="198">
        <f>IF(N269="snížená",J269,0)</f>
        <v>0</v>
      </c>
      <c r="BG269" s="198">
        <f>IF(N269="zákl. přenesená",J269,0)</f>
        <v>0</v>
      </c>
      <c r="BH269" s="198">
        <f>IF(N269="sníž. přenesená",J269,0)</f>
        <v>0</v>
      </c>
      <c r="BI269" s="198">
        <f>IF(N269="nulová",J269,0)</f>
        <v>0</v>
      </c>
      <c r="BJ269" s="18" t="s">
        <v>8</v>
      </c>
      <c r="BK269" s="198">
        <f>ROUND(I269*H269,0)</f>
        <v>0</v>
      </c>
      <c r="BL269" s="18" t="s">
        <v>283</v>
      </c>
      <c r="BM269" s="197" t="s">
        <v>8105</v>
      </c>
    </row>
    <row r="270" spans="1:65" s="2" customFormat="1" ht="54">
      <c r="A270" s="35"/>
      <c r="B270" s="36"/>
      <c r="C270" s="37"/>
      <c r="D270" s="199" t="s">
        <v>167</v>
      </c>
      <c r="E270" s="37"/>
      <c r="F270" s="200" t="s">
        <v>1025</v>
      </c>
      <c r="G270" s="37"/>
      <c r="H270" s="37"/>
      <c r="I270" s="201"/>
      <c r="J270" s="37"/>
      <c r="K270" s="37"/>
      <c r="L270" s="40"/>
      <c r="M270" s="202"/>
      <c r="N270" s="203"/>
      <c r="O270" s="72"/>
      <c r="P270" s="72"/>
      <c r="Q270" s="72"/>
      <c r="R270" s="72"/>
      <c r="S270" s="72"/>
      <c r="T270" s="73"/>
      <c r="U270" s="35"/>
      <c r="V270" s="35"/>
      <c r="W270" s="35"/>
      <c r="X270" s="35"/>
      <c r="Y270" s="35"/>
      <c r="Z270" s="35"/>
      <c r="AA270" s="35"/>
      <c r="AB270" s="35"/>
      <c r="AC270" s="35"/>
      <c r="AD270" s="35"/>
      <c r="AE270" s="35"/>
      <c r="AT270" s="18" t="s">
        <v>167</v>
      </c>
      <c r="AU270" s="18" t="s">
        <v>85</v>
      </c>
    </row>
    <row r="271" spans="1:65" s="14" customFormat="1" ht="11.25">
      <c r="B271" s="215"/>
      <c r="C271" s="216"/>
      <c r="D271" s="199" t="s">
        <v>169</v>
      </c>
      <c r="E271" s="217" t="s">
        <v>1</v>
      </c>
      <c r="F271" s="218" t="s">
        <v>8106</v>
      </c>
      <c r="G271" s="216"/>
      <c r="H271" s="217" t="s">
        <v>1</v>
      </c>
      <c r="I271" s="219"/>
      <c r="J271" s="216"/>
      <c r="K271" s="216"/>
      <c r="L271" s="220"/>
      <c r="M271" s="221"/>
      <c r="N271" s="222"/>
      <c r="O271" s="222"/>
      <c r="P271" s="222"/>
      <c r="Q271" s="222"/>
      <c r="R271" s="222"/>
      <c r="S271" s="222"/>
      <c r="T271" s="223"/>
      <c r="AT271" s="224" t="s">
        <v>169</v>
      </c>
      <c r="AU271" s="224" t="s">
        <v>85</v>
      </c>
      <c r="AV271" s="14" t="s">
        <v>8</v>
      </c>
      <c r="AW271" s="14" t="s">
        <v>32</v>
      </c>
      <c r="AX271" s="14" t="s">
        <v>76</v>
      </c>
      <c r="AY271" s="224" t="s">
        <v>158</v>
      </c>
    </row>
    <row r="272" spans="1:65" s="13" customFormat="1" ht="22.5">
      <c r="B272" s="204"/>
      <c r="C272" s="205"/>
      <c r="D272" s="199" t="s">
        <v>169</v>
      </c>
      <c r="E272" s="206" t="s">
        <v>1</v>
      </c>
      <c r="F272" s="207" t="s">
        <v>8094</v>
      </c>
      <c r="G272" s="205"/>
      <c r="H272" s="208">
        <v>422.76</v>
      </c>
      <c r="I272" s="209"/>
      <c r="J272" s="205"/>
      <c r="K272" s="205"/>
      <c r="L272" s="210"/>
      <c r="M272" s="211"/>
      <c r="N272" s="212"/>
      <c r="O272" s="212"/>
      <c r="P272" s="212"/>
      <c r="Q272" s="212"/>
      <c r="R272" s="212"/>
      <c r="S272" s="212"/>
      <c r="T272" s="213"/>
      <c r="AT272" s="214" t="s">
        <v>169</v>
      </c>
      <c r="AU272" s="214" t="s">
        <v>85</v>
      </c>
      <c r="AV272" s="13" t="s">
        <v>85</v>
      </c>
      <c r="AW272" s="13" t="s">
        <v>32</v>
      </c>
      <c r="AX272" s="13" t="s">
        <v>8</v>
      </c>
      <c r="AY272" s="214" t="s">
        <v>158</v>
      </c>
    </row>
    <row r="273" spans="1:65" s="2" customFormat="1" ht="24">
      <c r="A273" s="35"/>
      <c r="B273" s="36"/>
      <c r="C273" s="247" t="s">
        <v>413</v>
      </c>
      <c r="D273" s="247" t="s">
        <v>250</v>
      </c>
      <c r="E273" s="248" t="s">
        <v>296</v>
      </c>
      <c r="F273" s="249" t="s">
        <v>297</v>
      </c>
      <c r="G273" s="250" t="s">
        <v>163</v>
      </c>
      <c r="H273" s="251">
        <v>443.9</v>
      </c>
      <c r="I273" s="252"/>
      <c r="J273" s="251">
        <f>ROUND(I273*H273,0)</f>
        <v>0</v>
      </c>
      <c r="K273" s="249" t="s">
        <v>164</v>
      </c>
      <c r="L273" s="253"/>
      <c r="M273" s="254" t="s">
        <v>1</v>
      </c>
      <c r="N273" s="255" t="s">
        <v>41</v>
      </c>
      <c r="O273" s="72"/>
      <c r="P273" s="195">
        <f>O273*H273</f>
        <v>0</v>
      </c>
      <c r="Q273" s="195">
        <v>1.8000000000000001E-4</v>
      </c>
      <c r="R273" s="195">
        <f>Q273*H273</f>
        <v>7.9902000000000001E-2</v>
      </c>
      <c r="S273" s="195">
        <v>0</v>
      </c>
      <c r="T273" s="196">
        <f>S273*H273</f>
        <v>0</v>
      </c>
      <c r="U273" s="35"/>
      <c r="V273" s="35"/>
      <c r="W273" s="35"/>
      <c r="X273" s="35"/>
      <c r="Y273" s="35"/>
      <c r="Z273" s="35"/>
      <c r="AA273" s="35"/>
      <c r="AB273" s="35"/>
      <c r="AC273" s="35"/>
      <c r="AD273" s="35"/>
      <c r="AE273" s="35"/>
      <c r="AR273" s="197" t="s">
        <v>373</v>
      </c>
      <c r="AT273" s="197" t="s">
        <v>250</v>
      </c>
      <c r="AU273" s="197" t="s">
        <v>85</v>
      </c>
      <c r="AY273" s="18" t="s">
        <v>158</v>
      </c>
      <c r="BE273" s="198">
        <f>IF(N273="základní",J273,0)</f>
        <v>0</v>
      </c>
      <c r="BF273" s="198">
        <f>IF(N273="snížená",J273,0)</f>
        <v>0</v>
      </c>
      <c r="BG273" s="198">
        <f>IF(N273="zákl. přenesená",J273,0)</f>
        <v>0</v>
      </c>
      <c r="BH273" s="198">
        <f>IF(N273="sníž. přenesená",J273,0)</f>
        <v>0</v>
      </c>
      <c r="BI273" s="198">
        <f>IF(N273="nulová",J273,0)</f>
        <v>0</v>
      </c>
      <c r="BJ273" s="18" t="s">
        <v>8</v>
      </c>
      <c r="BK273" s="198">
        <f>ROUND(I273*H273,0)</f>
        <v>0</v>
      </c>
      <c r="BL273" s="18" t="s">
        <v>283</v>
      </c>
      <c r="BM273" s="197" t="s">
        <v>8107</v>
      </c>
    </row>
    <row r="274" spans="1:65" s="13" customFormat="1" ht="11.25">
      <c r="B274" s="204"/>
      <c r="C274" s="205"/>
      <c r="D274" s="199" t="s">
        <v>169</v>
      </c>
      <c r="E274" s="205"/>
      <c r="F274" s="207" t="s">
        <v>8108</v>
      </c>
      <c r="G274" s="205"/>
      <c r="H274" s="208">
        <v>443.9</v>
      </c>
      <c r="I274" s="209"/>
      <c r="J274" s="205"/>
      <c r="K274" s="205"/>
      <c r="L274" s="210"/>
      <c r="M274" s="211"/>
      <c r="N274" s="212"/>
      <c r="O274" s="212"/>
      <c r="P274" s="212"/>
      <c r="Q274" s="212"/>
      <c r="R274" s="212"/>
      <c r="S274" s="212"/>
      <c r="T274" s="213"/>
      <c r="AT274" s="214" t="s">
        <v>169</v>
      </c>
      <c r="AU274" s="214" t="s">
        <v>85</v>
      </c>
      <c r="AV274" s="13" t="s">
        <v>85</v>
      </c>
      <c r="AW274" s="13" t="s">
        <v>4</v>
      </c>
      <c r="AX274" s="13" t="s">
        <v>8</v>
      </c>
      <c r="AY274" s="214" t="s">
        <v>158</v>
      </c>
    </row>
    <row r="275" spans="1:65" s="2" customFormat="1" ht="16.5" customHeight="1">
      <c r="A275" s="35"/>
      <c r="B275" s="36"/>
      <c r="C275" s="187" t="s">
        <v>422</v>
      </c>
      <c r="D275" s="187" t="s">
        <v>160</v>
      </c>
      <c r="E275" s="188" t="s">
        <v>8109</v>
      </c>
      <c r="F275" s="189" t="s">
        <v>8110</v>
      </c>
      <c r="G275" s="190" t="s">
        <v>921</v>
      </c>
      <c r="H275" s="191">
        <v>1</v>
      </c>
      <c r="I275" s="192"/>
      <c r="J275" s="191">
        <f>ROUND(I275*H275,0)</f>
        <v>0</v>
      </c>
      <c r="K275" s="189" t="s">
        <v>1</v>
      </c>
      <c r="L275" s="40"/>
      <c r="M275" s="193" t="s">
        <v>1</v>
      </c>
      <c r="N275" s="194" t="s">
        <v>41</v>
      </c>
      <c r="O275" s="72"/>
      <c r="P275" s="195">
        <f>O275*H275</f>
        <v>0</v>
      </c>
      <c r="Q275" s="195">
        <v>0</v>
      </c>
      <c r="R275" s="195">
        <f>Q275*H275</f>
        <v>0</v>
      </c>
      <c r="S275" s="195">
        <v>0</v>
      </c>
      <c r="T275" s="196">
        <f>S275*H275</f>
        <v>0</v>
      </c>
      <c r="U275" s="35"/>
      <c r="V275" s="35"/>
      <c r="W275" s="35"/>
      <c r="X275" s="35"/>
      <c r="Y275" s="35"/>
      <c r="Z275" s="35"/>
      <c r="AA275" s="35"/>
      <c r="AB275" s="35"/>
      <c r="AC275" s="35"/>
      <c r="AD275" s="35"/>
      <c r="AE275" s="35"/>
      <c r="AR275" s="197" t="s">
        <v>283</v>
      </c>
      <c r="AT275" s="197" t="s">
        <v>160</v>
      </c>
      <c r="AU275" s="197" t="s">
        <v>85</v>
      </c>
      <c r="AY275" s="18" t="s">
        <v>158</v>
      </c>
      <c r="BE275" s="198">
        <f>IF(N275="základní",J275,0)</f>
        <v>0</v>
      </c>
      <c r="BF275" s="198">
        <f>IF(N275="snížená",J275,0)</f>
        <v>0</v>
      </c>
      <c r="BG275" s="198">
        <f>IF(N275="zákl. přenesená",J275,0)</f>
        <v>0</v>
      </c>
      <c r="BH275" s="198">
        <f>IF(N275="sníž. přenesená",J275,0)</f>
        <v>0</v>
      </c>
      <c r="BI275" s="198">
        <f>IF(N275="nulová",J275,0)</f>
        <v>0</v>
      </c>
      <c r="BJ275" s="18" t="s">
        <v>8</v>
      </c>
      <c r="BK275" s="198">
        <f>ROUND(I275*H275,0)</f>
        <v>0</v>
      </c>
      <c r="BL275" s="18" t="s">
        <v>283</v>
      </c>
      <c r="BM275" s="197" t="s">
        <v>8111</v>
      </c>
    </row>
    <row r="276" spans="1:65" s="2" customFormat="1" ht="24">
      <c r="A276" s="35"/>
      <c r="B276" s="36"/>
      <c r="C276" s="187" t="s">
        <v>429</v>
      </c>
      <c r="D276" s="187" t="s">
        <v>160</v>
      </c>
      <c r="E276" s="188" t="s">
        <v>1036</v>
      </c>
      <c r="F276" s="189" t="s">
        <v>1037</v>
      </c>
      <c r="G276" s="190" t="s">
        <v>163</v>
      </c>
      <c r="H276" s="191">
        <v>422.76</v>
      </c>
      <c r="I276" s="192"/>
      <c r="J276" s="191">
        <f>ROUND(I276*H276,0)</f>
        <v>0</v>
      </c>
      <c r="K276" s="189" t="s">
        <v>164</v>
      </c>
      <c r="L276" s="40"/>
      <c r="M276" s="193" t="s">
        <v>1</v>
      </c>
      <c r="N276" s="194" t="s">
        <v>41</v>
      </c>
      <c r="O276" s="72"/>
      <c r="P276" s="195">
        <f>O276*H276</f>
        <v>0</v>
      </c>
      <c r="Q276" s="195">
        <v>7.2000000000000005E-4</v>
      </c>
      <c r="R276" s="195">
        <f>Q276*H276</f>
        <v>0.30438720000000002</v>
      </c>
      <c r="S276" s="195">
        <v>0</v>
      </c>
      <c r="T276" s="196">
        <f>S276*H276</f>
        <v>0</v>
      </c>
      <c r="U276" s="35"/>
      <c r="V276" s="35"/>
      <c r="W276" s="35"/>
      <c r="X276" s="35"/>
      <c r="Y276" s="35"/>
      <c r="Z276" s="35"/>
      <c r="AA276" s="35"/>
      <c r="AB276" s="35"/>
      <c r="AC276" s="35"/>
      <c r="AD276" s="35"/>
      <c r="AE276" s="35"/>
      <c r="AR276" s="197" t="s">
        <v>283</v>
      </c>
      <c r="AT276" s="197" t="s">
        <v>160</v>
      </c>
      <c r="AU276" s="197" t="s">
        <v>85</v>
      </c>
      <c r="AY276" s="18" t="s">
        <v>158</v>
      </c>
      <c r="BE276" s="198">
        <f>IF(N276="základní",J276,0)</f>
        <v>0</v>
      </c>
      <c r="BF276" s="198">
        <f>IF(N276="snížená",J276,0)</f>
        <v>0</v>
      </c>
      <c r="BG276" s="198">
        <f>IF(N276="zákl. přenesená",J276,0)</f>
        <v>0</v>
      </c>
      <c r="BH276" s="198">
        <f>IF(N276="sníž. přenesená",J276,0)</f>
        <v>0</v>
      </c>
      <c r="BI276" s="198">
        <f>IF(N276="nulová",J276,0)</f>
        <v>0</v>
      </c>
      <c r="BJ276" s="18" t="s">
        <v>8</v>
      </c>
      <c r="BK276" s="198">
        <f>ROUND(I276*H276,0)</f>
        <v>0</v>
      </c>
      <c r="BL276" s="18" t="s">
        <v>283</v>
      </c>
      <c r="BM276" s="197" t="s">
        <v>8112</v>
      </c>
    </row>
    <row r="277" spans="1:65" s="2" customFormat="1" ht="36">
      <c r="A277" s="35"/>
      <c r="B277" s="36"/>
      <c r="C277" s="37"/>
      <c r="D277" s="199" t="s">
        <v>167</v>
      </c>
      <c r="E277" s="37"/>
      <c r="F277" s="200" t="s">
        <v>1020</v>
      </c>
      <c r="G277" s="37"/>
      <c r="H277" s="37"/>
      <c r="I277" s="201"/>
      <c r="J277" s="37"/>
      <c r="K277" s="37"/>
      <c r="L277" s="40"/>
      <c r="M277" s="202"/>
      <c r="N277" s="203"/>
      <c r="O277" s="72"/>
      <c r="P277" s="72"/>
      <c r="Q277" s="72"/>
      <c r="R277" s="72"/>
      <c r="S277" s="72"/>
      <c r="T277" s="73"/>
      <c r="U277" s="35"/>
      <c r="V277" s="35"/>
      <c r="W277" s="35"/>
      <c r="X277" s="35"/>
      <c r="Y277" s="35"/>
      <c r="Z277" s="35"/>
      <c r="AA277" s="35"/>
      <c r="AB277" s="35"/>
      <c r="AC277" s="35"/>
      <c r="AD277" s="35"/>
      <c r="AE277" s="35"/>
      <c r="AT277" s="18" t="s">
        <v>167</v>
      </c>
      <c r="AU277" s="18" t="s">
        <v>85</v>
      </c>
    </row>
    <row r="278" spans="1:65" s="14" customFormat="1" ht="11.25">
      <c r="B278" s="215"/>
      <c r="C278" s="216"/>
      <c r="D278" s="199" t="s">
        <v>169</v>
      </c>
      <c r="E278" s="217" t="s">
        <v>1</v>
      </c>
      <c r="F278" s="218" t="s">
        <v>8106</v>
      </c>
      <c r="G278" s="216"/>
      <c r="H278" s="217" t="s">
        <v>1</v>
      </c>
      <c r="I278" s="219"/>
      <c r="J278" s="216"/>
      <c r="K278" s="216"/>
      <c r="L278" s="220"/>
      <c r="M278" s="221"/>
      <c r="N278" s="222"/>
      <c r="O278" s="222"/>
      <c r="P278" s="222"/>
      <c r="Q278" s="222"/>
      <c r="R278" s="222"/>
      <c r="S278" s="222"/>
      <c r="T278" s="223"/>
      <c r="AT278" s="224" t="s">
        <v>169</v>
      </c>
      <c r="AU278" s="224" t="s">
        <v>85</v>
      </c>
      <c r="AV278" s="14" t="s">
        <v>8</v>
      </c>
      <c r="AW278" s="14" t="s">
        <v>32</v>
      </c>
      <c r="AX278" s="14" t="s">
        <v>76</v>
      </c>
      <c r="AY278" s="224" t="s">
        <v>158</v>
      </c>
    </row>
    <row r="279" spans="1:65" s="13" customFormat="1" ht="22.5">
      <c r="B279" s="204"/>
      <c r="C279" s="205"/>
      <c r="D279" s="199" t="s">
        <v>169</v>
      </c>
      <c r="E279" s="206" t="s">
        <v>1</v>
      </c>
      <c r="F279" s="207" t="s">
        <v>8094</v>
      </c>
      <c r="G279" s="205"/>
      <c r="H279" s="208">
        <v>422.76</v>
      </c>
      <c r="I279" s="209"/>
      <c r="J279" s="205"/>
      <c r="K279" s="205"/>
      <c r="L279" s="210"/>
      <c r="M279" s="211"/>
      <c r="N279" s="212"/>
      <c r="O279" s="212"/>
      <c r="P279" s="212"/>
      <c r="Q279" s="212"/>
      <c r="R279" s="212"/>
      <c r="S279" s="212"/>
      <c r="T279" s="213"/>
      <c r="AT279" s="214" t="s">
        <v>169</v>
      </c>
      <c r="AU279" s="214" t="s">
        <v>85</v>
      </c>
      <c r="AV279" s="13" t="s">
        <v>85</v>
      </c>
      <c r="AW279" s="13" t="s">
        <v>32</v>
      </c>
      <c r="AX279" s="13" t="s">
        <v>8</v>
      </c>
      <c r="AY279" s="214" t="s">
        <v>158</v>
      </c>
    </row>
    <row r="280" spans="1:65" s="2" customFormat="1" ht="24">
      <c r="A280" s="35"/>
      <c r="B280" s="36"/>
      <c r="C280" s="247" t="s">
        <v>434</v>
      </c>
      <c r="D280" s="247" t="s">
        <v>250</v>
      </c>
      <c r="E280" s="248" t="s">
        <v>1040</v>
      </c>
      <c r="F280" s="249" t="s">
        <v>1041</v>
      </c>
      <c r="G280" s="250" t="s">
        <v>163</v>
      </c>
      <c r="H280" s="251">
        <v>486.17</v>
      </c>
      <c r="I280" s="252"/>
      <c r="J280" s="251">
        <f>ROUND(I280*H280,0)</f>
        <v>0</v>
      </c>
      <c r="K280" s="249" t="s">
        <v>164</v>
      </c>
      <c r="L280" s="253"/>
      <c r="M280" s="254" t="s">
        <v>1</v>
      </c>
      <c r="N280" s="255" t="s">
        <v>41</v>
      </c>
      <c r="O280" s="72"/>
      <c r="P280" s="195">
        <f>O280*H280</f>
        <v>0</v>
      </c>
      <c r="Q280" s="195">
        <v>2.2000000000000001E-3</v>
      </c>
      <c r="R280" s="195">
        <f>Q280*H280</f>
        <v>1.069574</v>
      </c>
      <c r="S280" s="195">
        <v>0</v>
      </c>
      <c r="T280" s="196">
        <f>S280*H280</f>
        <v>0</v>
      </c>
      <c r="U280" s="35"/>
      <c r="V280" s="35"/>
      <c r="W280" s="35"/>
      <c r="X280" s="35"/>
      <c r="Y280" s="35"/>
      <c r="Z280" s="35"/>
      <c r="AA280" s="35"/>
      <c r="AB280" s="35"/>
      <c r="AC280" s="35"/>
      <c r="AD280" s="35"/>
      <c r="AE280" s="35"/>
      <c r="AR280" s="197" t="s">
        <v>373</v>
      </c>
      <c r="AT280" s="197" t="s">
        <v>250</v>
      </c>
      <c r="AU280" s="197" t="s">
        <v>85</v>
      </c>
      <c r="AY280" s="18" t="s">
        <v>158</v>
      </c>
      <c r="BE280" s="198">
        <f>IF(N280="základní",J280,0)</f>
        <v>0</v>
      </c>
      <c r="BF280" s="198">
        <f>IF(N280="snížená",J280,0)</f>
        <v>0</v>
      </c>
      <c r="BG280" s="198">
        <f>IF(N280="zákl. přenesená",J280,0)</f>
        <v>0</v>
      </c>
      <c r="BH280" s="198">
        <f>IF(N280="sníž. přenesená",J280,0)</f>
        <v>0</v>
      </c>
      <c r="BI280" s="198">
        <f>IF(N280="nulová",J280,0)</f>
        <v>0</v>
      </c>
      <c r="BJ280" s="18" t="s">
        <v>8</v>
      </c>
      <c r="BK280" s="198">
        <f>ROUND(I280*H280,0)</f>
        <v>0</v>
      </c>
      <c r="BL280" s="18" t="s">
        <v>283</v>
      </c>
      <c r="BM280" s="197" t="s">
        <v>8113</v>
      </c>
    </row>
    <row r="281" spans="1:65" s="13" customFormat="1" ht="11.25">
      <c r="B281" s="204"/>
      <c r="C281" s="205"/>
      <c r="D281" s="199" t="s">
        <v>169</v>
      </c>
      <c r="E281" s="205"/>
      <c r="F281" s="207" t="s">
        <v>8114</v>
      </c>
      <c r="G281" s="205"/>
      <c r="H281" s="208">
        <v>486.17</v>
      </c>
      <c r="I281" s="209"/>
      <c r="J281" s="205"/>
      <c r="K281" s="205"/>
      <c r="L281" s="210"/>
      <c r="M281" s="211"/>
      <c r="N281" s="212"/>
      <c r="O281" s="212"/>
      <c r="P281" s="212"/>
      <c r="Q281" s="212"/>
      <c r="R281" s="212"/>
      <c r="S281" s="212"/>
      <c r="T281" s="213"/>
      <c r="AT281" s="214" t="s">
        <v>169</v>
      </c>
      <c r="AU281" s="214" t="s">
        <v>85</v>
      </c>
      <c r="AV281" s="13" t="s">
        <v>85</v>
      </c>
      <c r="AW281" s="13" t="s">
        <v>4</v>
      </c>
      <c r="AX281" s="13" t="s">
        <v>8</v>
      </c>
      <c r="AY281" s="214" t="s">
        <v>158</v>
      </c>
    </row>
    <row r="282" spans="1:65" s="2" customFormat="1" ht="44.25" customHeight="1">
      <c r="A282" s="35"/>
      <c r="B282" s="36"/>
      <c r="C282" s="187" t="s">
        <v>439</v>
      </c>
      <c r="D282" s="187" t="s">
        <v>160</v>
      </c>
      <c r="E282" s="188" t="s">
        <v>1044</v>
      </c>
      <c r="F282" s="189" t="s">
        <v>1045</v>
      </c>
      <c r="G282" s="190" t="s">
        <v>1011</v>
      </c>
      <c r="H282" s="192"/>
      <c r="I282" s="192"/>
      <c r="J282" s="191">
        <f>ROUND(I282*H282,0)</f>
        <v>0</v>
      </c>
      <c r="K282" s="189" t="s">
        <v>164</v>
      </c>
      <c r="L282" s="40"/>
      <c r="M282" s="193" t="s">
        <v>1</v>
      </c>
      <c r="N282" s="194" t="s">
        <v>41</v>
      </c>
      <c r="O282" s="72"/>
      <c r="P282" s="195">
        <f>O282*H282</f>
        <v>0</v>
      </c>
      <c r="Q282" s="195">
        <v>0</v>
      </c>
      <c r="R282" s="195">
        <f>Q282*H282</f>
        <v>0</v>
      </c>
      <c r="S282" s="195">
        <v>0</v>
      </c>
      <c r="T282" s="196">
        <f>S282*H282</f>
        <v>0</v>
      </c>
      <c r="U282" s="35"/>
      <c r="V282" s="35"/>
      <c r="W282" s="35"/>
      <c r="X282" s="35"/>
      <c r="Y282" s="35"/>
      <c r="Z282" s="35"/>
      <c r="AA282" s="35"/>
      <c r="AB282" s="35"/>
      <c r="AC282" s="35"/>
      <c r="AD282" s="35"/>
      <c r="AE282" s="35"/>
      <c r="AR282" s="197" t="s">
        <v>283</v>
      </c>
      <c r="AT282" s="197" t="s">
        <v>160</v>
      </c>
      <c r="AU282" s="197" t="s">
        <v>85</v>
      </c>
      <c r="AY282" s="18" t="s">
        <v>158</v>
      </c>
      <c r="BE282" s="198">
        <f>IF(N282="základní",J282,0)</f>
        <v>0</v>
      </c>
      <c r="BF282" s="198">
        <f>IF(N282="snížená",J282,0)</f>
        <v>0</v>
      </c>
      <c r="BG282" s="198">
        <f>IF(N282="zákl. přenesená",J282,0)</f>
        <v>0</v>
      </c>
      <c r="BH282" s="198">
        <f>IF(N282="sníž. přenesená",J282,0)</f>
        <v>0</v>
      </c>
      <c r="BI282" s="198">
        <f>IF(N282="nulová",J282,0)</f>
        <v>0</v>
      </c>
      <c r="BJ282" s="18" t="s">
        <v>8</v>
      </c>
      <c r="BK282" s="198">
        <f>ROUND(I282*H282,0)</f>
        <v>0</v>
      </c>
      <c r="BL282" s="18" t="s">
        <v>283</v>
      </c>
      <c r="BM282" s="197" t="s">
        <v>8115</v>
      </c>
    </row>
    <row r="283" spans="1:65" s="2" customFormat="1" ht="99">
      <c r="A283" s="35"/>
      <c r="B283" s="36"/>
      <c r="C283" s="37"/>
      <c r="D283" s="199" t="s">
        <v>167</v>
      </c>
      <c r="E283" s="37"/>
      <c r="F283" s="200" t="s">
        <v>1047</v>
      </c>
      <c r="G283" s="37"/>
      <c r="H283" s="37"/>
      <c r="I283" s="201"/>
      <c r="J283" s="37"/>
      <c r="K283" s="37"/>
      <c r="L283" s="40"/>
      <c r="M283" s="202"/>
      <c r="N283" s="203"/>
      <c r="O283" s="72"/>
      <c r="P283" s="72"/>
      <c r="Q283" s="72"/>
      <c r="R283" s="72"/>
      <c r="S283" s="72"/>
      <c r="T283" s="73"/>
      <c r="U283" s="35"/>
      <c r="V283" s="35"/>
      <c r="W283" s="35"/>
      <c r="X283" s="35"/>
      <c r="Y283" s="35"/>
      <c r="Z283" s="35"/>
      <c r="AA283" s="35"/>
      <c r="AB283" s="35"/>
      <c r="AC283" s="35"/>
      <c r="AD283" s="35"/>
      <c r="AE283" s="35"/>
      <c r="AT283" s="18" t="s">
        <v>167</v>
      </c>
      <c r="AU283" s="18" t="s">
        <v>85</v>
      </c>
    </row>
    <row r="284" spans="1:65" s="12" customFormat="1" ht="22.9" customHeight="1">
      <c r="B284" s="171"/>
      <c r="C284" s="172"/>
      <c r="D284" s="173" t="s">
        <v>75</v>
      </c>
      <c r="E284" s="185" t="s">
        <v>1048</v>
      </c>
      <c r="F284" s="185" t="s">
        <v>1049</v>
      </c>
      <c r="G284" s="172"/>
      <c r="H284" s="172"/>
      <c r="I284" s="175"/>
      <c r="J284" s="186">
        <f>BK284</f>
        <v>0</v>
      </c>
      <c r="K284" s="172"/>
      <c r="L284" s="177"/>
      <c r="M284" s="178"/>
      <c r="N284" s="179"/>
      <c r="O284" s="179"/>
      <c r="P284" s="180">
        <f>SUM(P285:P294)</f>
        <v>0</v>
      </c>
      <c r="Q284" s="179"/>
      <c r="R284" s="180">
        <f>SUM(R285:R294)</f>
        <v>5.7534512000000007</v>
      </c>
      <c r="S284" s="179"/>
      <c r="T284" s="181">
        <f>SUM(T285:T294)</f>
        <v>0</v>
      </c>
      <c r="AR284" s="182" t="s">
        <v>85</v>
      </c>
      <c r="AT284" s="183" t="s">
        <v>75</v>
      </c>
      <c r="AU284" s="183" t="s">
        <v>8</v>
      </c>
      <c r="AY284" s="182" t="s">
        <v>158</v>
      </c>
      <c r="BK284" s="184">
        <f>SUM(BK285:BK294)</f>
        <v>0</v>
      </c>
    </row>
    <row r="285" spans="1:65" s="2" customFormat="1" ht="44.25" customHeight="1">
      <c r="A285" s="35"/>
      <c r="B285" s="36"/>
      <c r="C285" s="187" t="s">
        <v>445</v>
      </c>
      <c r="D285" s="187" t="s">
        <v>160</v>
      </c>
      <c r="E285" s="188" t="s">
        <v>1102</v>
      </c>
      <c r="F285" s="189" t="s">
        <v>1103</v>
      </c>
      <c r="G285" s="190" t="s">
        <v>163</v>
      </c>
      <c r="H285" s="191">
        <v>1267.28</v>
      </c>
      <c r="I285" s="192"/>
      <c r="J285" s="191">
        <f>ROUND(I285*H285,0)</f>
        <v>0</v>
      </c>
      <c r="K285" s="189" t="s">
        <v>164</v>
      </c>
      <c r="L285" s="40"/>
      <c r="M285" s="193" t="s">
        <v>1</v>
      </c>
      <c r="N285" s="194" t="s">
        <v>41</v>
      </c>
      <c r="O285" s="72"/>
      <c r="P285" s="195">
        <f>O285*H285</f>
        <v>0</v>
      </c>
      <c r="Q285" s="195">
        <v>2.0400000000000001E-3</v>
      </c>
      <c r="R285" s="195">
        <f>Q285*H285</f>
        <v>2.5852512000000001</v>
      </c>
      <c r="S285" s="195">
        <v>0</v>
      </c>
      <c r="T285" s="196">
        <f>S285*H285</f>
        <v>0</v>
      </c>
      <c r="U285" s="35"/>
      <c r="V285" s="35"/>
      <c r="W285" s="35"/>
      <c r="X285" s="35"/>
      <c r="Y285" s="35"/>
      <c r="Z285" s="35"/>
      <c r="AA285" s="35"/>
      <c r="AB285" s="35"/>
      <c r="AC285" s="35"/>
      <c r="AD285" s="35"/>
      <c r="AE285" s="35"/>
      <c r="AR285" s="197" t="s">
        <v>283</v>
      </c>
      <c r="AT285" s="197" t="s">
        <v>160</v>
      </c>
      <c r="AU285" s="197" t="s">
        <v>85</v>
      </c>
      <c r="AY285" s="18" t="s">
        <v>158</v>
      </c>
      <c r="BE285" s="198">
        <f>IF(N285="základní",J285,0)</f>
        <v>0</v>
      </c>
      <c r="BF285" s="198">
        <f>IF(N285="snížená",J285,0)</f>
        <v>0</v>
      </c>
      <c r="BG285" s="198">
        <f>IF(N285="zákl. přenesená",J285,0)</f>
        <v>0</v>
      </c>
      <c r="BH285" s="198">
        <f>IF(N285="sníž. přenesená",J285,0)</f>
        <v>0</v>
      </c>
      <c r="BI285" s="198">
        <f>IF(N285="nulová",J285,0)</f>
        <v>0</v>
      </c>
      <c r="BJ285" s="18" t="s">
        <v>8</v>
      </c>
      <c r="BK285" s="198">
        <f>ROUND(I285*H285,0)</f>
        <v>0</v>
      </c>
      <c r="BL285" s="18" t="s">
        <v>283</v>
      </c>
      <c r="BM285" s="197" t="s">
        <v>8116</v>
      </c>
    </row>
    <row r="286" spans="1:65" s="2" customFormat="1" ht="117">
      <c r="A286" s="35"/>
      <c r="B286" s="36"/>
      <c r="C286" s="37"/>
      <c r="D286" s="199" t="s">
        <v>167</v>
      </c>
      <c r="E286" s="37"/>
      <c r="F286" s="200" t="s">
        <v>1105</v>
      </c>
      <c r="G286" s="37"/>
      <c r="H286" s="37"/>
      <c r="I286" s="201"/>
      <c r="J286" s="37"/>
      <c r="K286" s="37"/>
      <c r="L286" s="40"/>
      <c r="M286" s="202"/>
      <c r="N286" s="203"/>
      <c r="O286" s="72"/>
      <c r="P286" s="72"/>
      <c r="Q286" s="72"/>
      <c r="R286" s="72"/>
      <c r="S286" s="72"/>
      <c r="T286" s="73"/>
      <c r="U286" s="35"/>
      <c r="V286" s="35"/>
      <c r="W286" s="35"/>
      <c r="X286" s="35"/>
      <c r="Y286" s="35"/>
      <c r="Z286" s="35"/>
      <c r="AA286" s="35"/>
      <c r="AB286" s="35"/>
      <c r="AC286" s="35"/>
      <c r="AD286" s="35"/>
      <c r="AE286" s="35"/>
      <c r="AT286" s="18" t="s">
        <v>167</v>
      </c>
      <c r="AU286" s="18" t="s">
        <v>85</v>
      </c>
    </row>
    <row r="287" spans="1:65" s="14" customFormat="1" ht="11.25">
      <c r="B287" s="215"/>
      <c r="C287" s="216"/>
      <c r="D287" s="199" t="s">
        <v>169</v>
      </c>
      <c r="E287" s="217" t="s">
        <v>1</v>
      </c>
      <c r="F287" s="218" t="s">
        <v>8106</v>
      </c>
      <c r="G287" s="216"/>
      <c r="H287" s="217" t="s">
        <v>1</v>
      </c>
      <c r="I287" s="219"/>
      <c r="J287" s="216"/>
      <c r="K287" s="216"/>
      <c r="L287" s="220"/>
      <c r="M287" s="221"/>
      <c r="N287" s="222"/>
      <c r="O287" s="222"/>
      <c r="P287" s="222"/>
      <c r="Q287" s="222"/>
      <c r="R287" s="222"/>
      <c r="S287" s="222"/>
      <c r="T287" s="223"/>
      <c r="AT287" s="224" t="s">
        <v>169</v>
      </c>
      <c r="AU287" s="224" t="s">
        <v>85</v>
      </c>
      <c r="AV287" s="14" t="s">
        <v>8</v>
      </c>
      <c r="AW287" s="14" t="s">
        <v>32</v>
      </c>
      <c r="AX287" s="14" t="s">
        <v>76</v>
      </c>
      <c r="AY287" s="224" t="s">
        <v>158</v>
      </c>
    </row>
    <row r="288" spans="1:65" s="13" customFormat="1" ht="22.5">
      <c r="B288" s="204"/>
      <c r="C288" s="205"/>
      <c r="D288" s="199" t="s">
        <v>169</v>
      </c>
      <c r="E288" s="206" t="s">
        <v>1</v>
      </c>
      <c r="F288" s="207" t="s">
        <v>8094</v>
      </c>
      <c r="G288" s="205"/>
      <c r="H288" s="208">
        <v>422.76</v>
      </c>
      <c r="I288" s="209"/>
      <c r="J288" s="205"/>
      <c r="K288" s="205"/>
      <c r="L288" s="210"/>
      <c r="M288" s="211"/>
      <c r="N288" s="212"/>
      <c r="O288" s="212"/>
      <c r="P288" s="212"/>
      <c r="Q288" s="212"/>
      <c r="R288" s="212"/>
      <c r="S288" s="212"/>
      <c r="T288" s="213"/>
      <c r="AT288" s="214" t="s">
        <v>169</v>
      </c>
      <c r="AU288" s="214" t="s">
        <v>85</v>
      </c>
      <c r="AV288" s="13" t="s">
        <v>85</v>
      </c>
      <c r="AW288" s="13" t="s">
        <v>32</v>
      </c>
      <c r="AX288" s="13" t="s">
        <v>76</v>
      </c>
      <c r="AY288" s="214" t="s">
        <v>158</v>
      </c>
    </row>
    <row r="289" spans="1:65" s="13" customFormat="1" ht="11.25">
      <c r="B289" s="204"/>
      <c r="C289" s="205"/>
      <c r="D289" s="199" t="s">
        <v>169</v>
      </c>
      <c r="E289" s="206" t="s">
        <v>1</v>
      </c>
      <c r="F289" s="207" t="s">
        <v>8117</v>
      </c>
      <c r="G289" s="205"/>
      <c r="H289" s="208">
        <v>844.52</v>
      </c>
      <c r="I289" s="209"/>
      <c r="J289" s="205"/>
      <c r="K289" s="205"/>
      <c r="L289" s="210"/>
      <c r="M289" s="211"/>
      <c r="N289" s="212"/>
      <c r="O289" s="212"/>
      <c r="P289" s="212"/>
      <c r="Q289" s="212"/>
      <c r="R289" s="212"/>
      <c r="S289" s="212"/>
      <c r="T289" s="213"/>
      <c r="AT289" s="214" t="s">
        <v>169</v>
      </c>
      <c r="AU289" s="214" t="s">
        <v>85</v>
      </c>
      <c r="AV289" s="13" t="s">
        <v>85</v>
      </c>
      <c r="AW289" s="13" t="s">
        <v>32</v>
      </c>
      <c r="AX289" s="13" t="s">
        <v>76</v>
      </c>
      <c r="AY289" s="214" t="s">
        <v>158</v>
      </c>
    </row>
    <row r="290" spans="1:65" s="16" customFormat="1" ht="11.25">
      <c r="B290" s="236"/>
      <c r="C290" s="237"/>
      <c r="D290" s="199" t="s">
        <v>169</v>
      </c>
      <c r="E290" s="238" t="s">
        <v>1</v>
      </c>
      <c r="F290" s="239" t="s">
        <v>189</v>
      </c>
      <c r="G290" s="237"/>
      <c r="H290" s="240">
        <v>1267.28</v>
      </c>
      <c r="I290" s="241"/>
      <c r="J290" s="237"/>
      <c r="K290" s="237"/>
      <c r="L290" s="242"/>
      <c r="M290" s="243"/>
      <c r="N290" s="244"/>
      <c r="O290" s="244"/>
      <c r="P290" s="244"/>
      <c r="Q290" s="244"/>
      <c r="R290" s="244"/>
      <c r="S290" s="244"/>
      <c r="T290" s="245"/>
      <c r="AT290" s="246" t="s">
        <v>169</v>
      </c>
      <c r="AU290" s="246" t="s">
        <v>85</v>
      </c>
      <c r="AV290" s="16" t="s">
        <v>165</v>
      </c>
      <c r="AW290" s="16" t="s">
        <v>32</v>
      </c>
      <c r="AX290" s="16" t="s">
        <v>8</v>
      </c>
      <c r="AY290" s="246" t="s">
        <v>158</v>
      </c>
    </row>
    <row r="291" spans="1:65" s="2" customFormat="1" ht="24">
      <c r="A291" s="35"/>
      <c r="B291" s="36"/>
      <c r="C291" s="247" t="s">
        <v>452</v>
      </c>
      <c r="D291" s="247" t="s">
        <v>250</v>
      </c>
      <c r="E291" s="248" t="s">
        <v>8118</v>
      </c>
      <c r="F291" s="249" t="s">
        <v>8119</v>
      </c>
      <c r="G291" s="250" t="s">
        <v>163</v>
      </c>
      <c r="H291" s="251">
        <v>1267.28</v>
      </c>
      <c r="I291" s="252"/>
      <c r="J291" s="251">
        <f>ROUND(I291*H291,0)</f>
        <v>0</v>
      </c>
      <c r="K291" s="249" t="s">
        <v>164</v>
      </c>
      <c r="L291" s="253"/>
      <c r="M291" s="254" t="s">
        <v>1</v>
      </c>
      <c r="N291" s="255" t="s">
        <v>41</v>
      </c>
      <c r="O291" s="72"/>
      <c r="P291" s="195">
        <f>O291*H291</f>
        <v>0</v>
      </c>
      <c r="Q291" s="195">
        <v>2.5000000000000001E-3</v>
      </c>
      <c r="R291" s="195">
        <f>Q291*H291</f>
        <v>3.1682000000000001</v>
      </c>
      <c r="S291" s="195">
        <v>0</v>
      </c>
      <c r="T291" s="196">
        <f>S291*H291</f>
        <v>0</v>
      </c>
      <c r="U291" s="35"/>
      <c r="V291" s="35"/>
      <c r="W291" s="35"/>
      <c r="X291" s="35"/>
      <c r="Y291" s="35"/>
      <c r="Z291" s="35"/>
      <c r="AA291" s="35"/>
      <c r="AB291" s="35"/>
      <c r="AC291" s="35"/>
      <c r="AD291" s="35"/>
      <c r="AE291" s="35"/>
      <c r="AR291" s="197" t="s">
        <v>373</v>
      </c>
      <c r="AT291" s="197" t="s">
        <v>250</v>
      </c>
      <c r="AU291" s="197" t="s">
        <v>85</v>
      </c>
      <c r="AY291" s="18" t="s">
        <v>158</v>
      </c>
      <c r="BE291" s="198">
        <f>IF(N291="základní",J291,0)</f>
        <v>0</v>
      </c>
      <c r="BF291" s="198">
        <f>IF(N291="snížená",J291,0)</f>
        <v>0</v>
      </c>
      <c r="BG291" s="198">
        <f>IF(N291="zákl. přenesená",J291,0)</f>
        <v>0</v>
      </c>
      <c r="BH291" s="198">
        <f>IF(N291="sníž. přenesená",J291,0)</f>
        <v>0</v>
      </c>
      <c r="BI291" s="198">
        <f>IF(N291="nulová",J291,0)</f>
        <v>0</v>
      </c>
      <c r="BJ291" s="18" t="s">
        <v>8</v>
      </c>
      <c r="BK291" s="198">
        <f>ROUND(I291*H291,0)</f>
        <v>0</v>
      </c>
      <c r="BL291" s="18" t="s">
        <v>283</v>
      </c>
      <c r="BM291" s="197" t="s">
        <v>8120</v>
      </c>
    </row>
    <row r="292" spans="1:65" s="13" customFormat="1" ht="11.25">
      <c r="B292" s="204"/>
      <c r="C292" s="205"/>
      <c r="D292" s="199" t="s">
        <v>169</v>
      </c>
      <c r="E292" s="206" t="s">
        <v>1</v>
      </c>
      <c r="F292" s="207" t="s">
        <v>8121</v>
      </c>
      <c r="G292" s="205"/>
      <c r="H292" s="208">
        <v>1267.28</v>
      </c>
      <c r="I292" s="209"/>
      <c r="J292" s="205"/>
      <c r="K292" s="205"/>
      <c r="L292" s="210"/>
      <c r="M292" s="211"/>
      <c r="N292" s="212"/>
      <c r="O292" s="212"/>
      <c r="P292" s="212"/>
      <c r="Q292" s="212"/>
      <c r="R292" s="212"/>
      <c r="S292" s="212"/>
      <c r="T292" s="213"/>
      <c r="AT292" s="214" t="s">
        <v>169</v>
      </c>
      <c r="AU292" s="214" t="s">
        <v>85</v>
      </c>
      <c r="AV292" s="13" t="s">
        <v>85</v>
      </c>
      <c r="AW292" s="13" t="s">
        <v>32</v>
      </c>
      <c r="AX292" s="13" t="s">
        <v>8</v>
      </c>
      <c r="AY292" s="214" t="s">
        <v>158</v>
      </c>
    </row>
    <row r="293" spans="1:65" s="2" customFormat="1" ht="44.25" customHeight="1">
      <c r="A293" s="35"/>
      <c r="B293" s="36"/>
      <c r="C293" s="187" t="s">
        <v>458</v>
      </c>
      <c r="D293" s="187" t="s">
        <v>160</v>
      </c>
      <c r="E293" s="188" t="s">
        <v>1131</v>
      </c>
      <c r="F293" s="189" t="s">
        <v>1132</v>
      </c>
      <c r="G293" s="190" t="s">
        <v>1011</v>
      </c>
      <c r="H293" s="192"/>
      <c r="I293" s="192"/>
      <c r="J293" s="191">
        <f>ROUND(I293*H293,0)</f>
        <v>0</v>
      </c>
      <c r="K293" s="189" t="s">
        <v>164</v>
      </c>
      <c r="L293" s="40"/>
      <c r="M293" s="193" t="s">
        <v>1</v>
      </c>
      <c r="N293" s="194" t="s">
        <v>41</v>
      </c>
      <c r="O293" s="72"/>
      <c r="P293" s="195">
        <f>O293*H293</f>
        <v>0</v>
      </c>
      <c r="Q293" s="195">
        <v>0</v>
      </c>
      <c r="R293" s="195">
        <f>Q293*H293</f>
        <v>0</v>
      </c>
      <c r="S293" s="195">
        <v>0</v>
      </c>
      <c r="T293" s="196">
        <f>S293*H293</f>
        <v>0</v>
      </c>
      <c r="U293" s="35"/>
      <c r="V293" s="35"/>
      <c r="W293" s="35"/>
      <c r="X293" s="35"/>
      <c r="Y293" s="35"/>
      <c r="Z293" s="35"/>
      <c r="AA293" s="35"/>
      <c r="AB293" s="35"/>
      <c r="AC293" s="35"/>
      <c r="AD293" s="35"/>
      <c r="AE293" s="35"/>
      <c r="AR293" s="197" t="s">
        <v>283</v>
      </c>
      <c r="AT293" s="197" t="s">
        <v>160</v>
      </c>
      <c r="AU293" s="197" t="s">
        <v>85</v>
      </c>
      <c r="AY293" s="18" t="s">
        <v>158</v>
      </c>
      <c r="BE293" s="198">
        <f>IF(N293="základní",J293,0)</f>
        <v>0</v>
      </c>
      <c r="BF293" s="198">
        <f>IF(N293="snížená",J293,0)</f>
        <v>0</v>
      </c>
      <c r="BG293" s="198">
        <f>IF(N293="zákl. přenesená",J293,0)</f>
        <v>0</v>
      </c>
      <c r="BH293" s="198">
        <f>IF(N293="sníž. přenesená",J293,0)</f>
        <v>0</v>
      </c>
      <c r="BI293" s="198">
        <f>IF(N293="nulová",J293,0)</f>
        <v>0</v>
      </c>
      <c r="BJ293" s="18" t="s">
        <v>8</v>
      </c>
      <c r="BK293" s="198">
        <f>ROUND(I293*H293,0)</f>
        <v>0</v>
      </c>
      <c r="BL293" s="18" t="s">
        <v>283</v>
      </c>
      <c r="BM293" s="197" t="s">
        <v>8122</v>
      </c>
    </row>
    <row r="294" spans="1:65" s="2" customFormat="1" ht="99">
      <c r="A294" s="35"/>
      <c r="B294" s="36"/>
      <c r="C294" s="37"/>
      <c r="D294" s="199" t="s">
        <v>167</v>
      </c>
      <c r="E294" s="37"/>
      <c r="F294" s="200" t="s">
        <v>1134</v>
      </c>
      <c r="G294" s="37"/>
      <c r="H294" s="37"/>
      <c r="I294" s="201"/>
      <c r="J294" s="37"/>
      <c r="K294" s="37"/>
      <c r="L294" s="40"/>
      <c r="M294" s="202"/>
      <c r="N294" s="203"/>
      <c r="O294" s="72"/>
      <c r="P294" s="72"/>
      <c r="Q294" s="72"/>
      <c r="R294" s="72"/>
      <c r="S294" s="72"/>
      <c r="T294" s="73"/>
      <c r="U294" s="35"/>
      <c r="V294" s="35"/>
      <c r="W294" s="35"/>
      <c r="X294" s="35"/>
      <c r="Y294" s="35"/>
      <c r="Z294" s="35"/>
      <c r="AA294" s="35"/>
      <c r="AB294" s="35"/>
      <c r="AC294" s="35"/>
      <c r="AD294" s="35"/>
      <c r="AE294" s="35"/>
      <c r="AT294" s="18" t="s">
        <v>167</v>
      </c>
      <c r="AU294" s="18" t="s">
        <v>85</v>
      </c>
    </row>
    <row r="295" spans="1:65" s="12" customFormat="1" ht="22.9" customHeight="1">
      <c r="B295" s="171"/>
      <c r="C295" s="172"/>
      <c r="D295" s="173" t="s">
        <v>75</v>
      </c>
      <c r="E295" s="185" t="s">
        <v>3109</v>
      </c>
      <c r="F295" s="185" t="s">
        <v>5487</v>
      </c>
      <c r="G295" s="172"/>
      <c r="H295" s="172"/>
      <c r="I295" s="175"/>
      <c r="J295" s="186">
        <f>BK295</f>
        <v>0</v>
      </c>
      <c r="K295" s="172"/>
      <c r="L295" s="177"/>
      <c r="M295" s="178"/>
      <c r="N295" s="179"/>
      <c r="O295" s="179"/>
      <c r="P295" s="180">
        <f>SUM(P296:P303)</f>
        <v>0</v>
      </c>
      <c r="Q295" s="179"/>
      <c r="R295" s="180">
        <f>SUM(R296:R303)</f>
        <v>0.69917759999999995</v>
      </c>
      <c r="S295" s="179"/>
      <c r="T295" s="181">
        <f>SUM(T296:T303)</f>
        <v>0</v>
      </c>
      <c r="AR295" s="182" t="s">
        <v>85</v>
      </c>
      <c r="AT295" s="183" t="s">
        <v>75</v>
      </c>
      <c r="AU295" s="183" t="s">
        <v>8</v>
      </c>
      <c r="AY295" s="182" t="s">
        <v>158</v>
      </c>
      <c r="BK295" s="184">
        <f>SUM(BK296:BK303)</f>
        <v>0</v>
      </c>
    </row>
    <row r="296" spans="1:65" s="2" customFormat="1" ht="16.5" customHeight="1">
      <c r="A296" s="35"/>
      <c r="B296" s="36"/>
      <c r="C296" s="187" t="s">
        <v>463</v>
      </c>
      <c r="D296" s="187" t="s">
        <v>160</v>
      </c>
      <c r="E296" s="188" t="s">
        <v>8123</v>
      </c>
      <c r="F296" s="189" t="s">
        <v>8124</v>
      </c>
      <c r="G296" s="190" t="s">
        <v>163</v>
      </c>
      <c r="H296" s="191">
        <v>529.67999999999995</v>
      </c>
      <c r="I296" s="192"/>
      <c r="J296" s="191">
        <f>ROUND(I296*H296,0)</f>
        <v>0</v>
      </c>
      <c r="K296" s="189" t="s">
        <v>1</v>
      </c>
      <c r="L296" s="40"/>
      <c r="M296" s="193" t="s">
        <v>1</v>
      </c>
      <c r="N296" s="194" t="s">
        <v>41</v>
      </c>
      <c r="O296" s="72"/>
      <c r="P296" s="195">
        <f>O296*H296</f>
        <v>0</v>
      </c>
      <c r="Q296" s="195">
        <v>0</v>
      </c>
      <c r="R296" s="195">
        <f>Q296*H296</f>
        <v>0</v>
      </c>
      <c r="S296" s="195">
        <v>0</v>
      </c>
      <c r="T296" s="196">
        <f>S296*H296</f>
        <v>0</v>
      </c>
      <c r="U296" s="35"/>
      <c r="V296" s="35"/>
      <c r="W296" s="35"/>
      <c r="X296" s="35"/>
      <c r="Y296" s="35"/>
      <c r="Z296" s="35"/>
      <c r="AA296" s="35"/>
      <c r="AB296" s="35"/>
      <c r="AC296" s="35"/>
      <c r="AD296" s="35"/>
      <c r="AE296" s="35"/>
      <c r="AR296" s="197" t="s">
        <v>283</v>
      </c>
      <c r="AT296" s="197" t="s">
        <v>160</v>
      </c>
      <c r="AU296" s="197" t="s">
        <v>85</v>
      </c>
      <c r="AY296" s="18" t="s">
        <v>158</v>
      </c>
      <c r="BE296" s="198">
        <f>IF(N296="základní",J296,0)</f>
        <v>0</v>
      </c>
      <c r="BF296" s="198">
        <f>IF(N296="snížená",J296,0)</f>
        <v>0</v>
      </c>
      <c r="BG296" s="198">
        <f>IF(N296="zákl. přenesená",J296,0)</f>
        <v>0</v>
      </c>
      <c r="BH296" s="198">
        <f>IF(N296="sníž. přenesená",J296,0)</f>
        <v>0</v>
      </c>
      <c r="BI296" s="198">
        <f>IF(N296="nulová",J296,0)</f>
        <v>0</v>
      </c>
      <c r="BJ296" s="18" t="s">
        <v>8</v>
      </c>
      <c r="BK296" s="198">
        <f>ROUND(I296*H296,0)</f>
        <v>0</v>
      </c>
      <c r="BL296" s="18" t="s">
        <v>283</v>
      </c>
      <c r="BM296" s="197" t="s">
        <v>8125</v>
      </c>
    </row>
    <row r="297" spans="1:65" s="2" customFormat="1" ht="33" customHeight="1">
      <c r="A297" s="35"/>
      <c r="B297" s="36"/>
      <c r="C297" s="187" t="s">
        <v>468</v>
      </c>
      <c r="D297" s="187" t="s">
        <v>160</v>
      </c>
      <c r="E297" s="188" t="s">
        <v>5488</v>
      </c>
      <c r="F297" s="189" t="s">
        <v>8126</v>
      </c>
      <c r="G297" s="190" t="s">
        <v>163</v>
      </c>
      <c r="H297" s="191">
        <v>529.67999999999995</v>
      </c>
      <c r="I297" s="192"/>
      <c r="J297" s="191">
        <f>ROUND(I297*H297,0)</f>
        <v>0</v>
      </c>
      <c r="K297" s="189" t="s">
        <v>1</v>
      </c>
      <c r="L297" s="40"/>
      <c r="M297" s="193" t="s">
        <v>1</v>
      </c>
      <c r="N297" s="194" t="s">
        <v>41</v>
      </c>
      <c r="O297" s="72"/>
      <c r="P297" s="195">
        <f>O297*H297</f>
        <v>0</v>
      </c>
      <c r="Q297" s="195">
        <v>1.32E-3</v>
      </c>
      <c r="R297" s="195">
        <f>Q297*H297</f>
        <v>0.69917759999999995</v>
      </c>
      <c r="S297" s="195">
        <v>0</v>
      </c>
      <c r="T297" s="196">
        <f>S297*H297</f>
        <v>0</v>
      </c>
      <c r="U297" s="35"/>
      <c r="V297" s="35"/>
      <c r="W297" s="35"/>
      <c r="X297" s="35"/>
      <c r="Y297" s="35"/>
      <c r="Z297" s="35"/>
      <c r="AA297" s="35"/>
      <c r="AB297" s="35"/>
      <c r="AC297" s="35"/>
      <c r="AD297" s="35"/>
      <c r="AE297" s="35"/>
      <c r="AR297" s="197" t="s">
        <v>283</v>
      </c>
      <c r="AT297" s="197" t="s">
        <v>160</v>
      </c>
      <c r="AU297" s="197" t="s">
        <v>85</v>
      </c>
      <c r="AY297" s="18" t="s">
        <v>158</v>
      </c>
      <c r="BE297" s="198">
        <f>IF(N297="základní",J297,0)</f>
        <v>0</v>
      </c>
      <c r="BF297" s="198">
        <f>IF(N297="snížená",J297,0)</f>
        <v>0</v>
      </c>
      <c r="BG297" s="198">
        <f>IF(N297="zákl. přenesená",J297,0)</f>
        <v>0</v>
      </c>
      <c r="BH297" s="198">
        <f>IF(N297="sníž. přenesená",J297,0)</f>
        <v>0</v>
      </c>
      <c r="BI297" s="198">
        <f>IF(N297="nulová",J297,0)</f>
        <v>0</v>
      </c>
      <c r="BJ297" s="18" t="s">
        <v>8</v>
      </c>
      <c r="BK297" s="198">
        <f>ROUND(I297*H297,0)</f>
        <v>0</v>
      </c>
      <c r="BL297" s="18" t="s">
        <v>283</v>
      </c>
      <c r="BM297" s="197" t="s">
        <v>8127</v>
      </c>
    </row>
    <row r="298" spans="1:65" s="2" customFormat="1" ht="117">
      <c r="A298" s="35"/>
      <c r="B298" s="36"/>
      <c r="C298" s="37"/>
      <c r="D298" s="199" t="s">
        <v>167</v>
      </c>
      <c r="E298" s="37"/>
      <c r="F298" s="200" t="s">
        <v>5491</v>
      </c>
      <c r="G298" s="37"/>
      <c r="H298" s="37"/>
      <c r="I298" s="201"/>
      <c r="J298" s="37"/>
      <c r="K298" s="37"/>
      <c r="L298" s="40"/>
      <c r="M298" s="202"/>
      <c r="N298" s="203"/>
      <c r="O298" s="72"/>
      <c r="P298" s="72"/>
      <c r="Q298" s="72"/>
      <c r="R298" s="72"/>
      <c r="S298" s="72"/>
      <c r="T298" s="73"/>
      <c r="U298" s="35"/>
      <c r="V298" s="35"/>
      <c r="W298" s="35"/>
      <c r="X298" s="35"/>
      <c r="Y298" s="35"/>
      <c r="Z298" s="35"/>
      <c r="AA298" s="35"/>
      <c r="AB298" s="35"/>
      <c r="AC298" s="35"/>
      <c r="AD298" s="35"/>
      <c r="AE298" s="35"/>
      <c r="AT298" s="18" t="s">
        <v>167</v>
      </c>
      <c r="AU298" s="18" t="s">
        <v>85</v>
      </c>
    </row>
    <row r="299" spans="1:65" s="13" customFormat="1" ht="11.25">
      <c r="B299" s="204"/>
      <c r="C299" s="205"/>
      <c r="D299" s="199" t="s">
        <v>169</v>
      </c>
      <c r="E299" s="206" t="s">
        <v>1</v>
      </c>
      <c r="F299" s="207" t="s">
        <v>8128</v>
      </c>
      <c r="G299" s="205"/>
      <c r="H299" s="208">
        <v>529.67999999999995</v>
      </c>
      <c r="I299" s="209"/>
      <c r="J299" s="205"/>
      <c r="K299" s="205"/>
      <c r="L299" s="210"/>
      <c r="M299" s="211"/>
      <c r="N299" s="212"/>
      <c r="O299" s="212"/>
      <c r="P299" s="212"/>
      <c r="Q299" s="212"/>
      <c r="R299" s="212"/>
      <c r="S299" s="212"/>
      <c r="T299" s="213"/>
      <c r="AT299" s="214" t="s">
        <v>169</v>
      </c>
      <c r="AU299" s="214" t="s">
        <v>85</v>
      </c>
      <c r="AV299" s="13" t="s">
        <v>85</v>
      </c>
      <c r="AW299" s="13" t="s">
        <v>32</v>
      </c>
      <c r="AX299" s="13" t="s">
        <v>8</v>
      </c>
      <c r="AY299" s="214" t="s">
        <v>158</v>
      </c>
    </row>
    <row r="300" spans="1:65" s="2" customFormat="1" ht="21.75" customHeight="1">
      <c r="A300" s="35"/>
      <c r="B300" s="36"/>
      <c r="C300" s="187" t="s">
        <v>473</v>
      </c>
      <c r="D300" s="187" t="s">
        <v>160</v>
      </c>
      <c r="E300" s="188" t="s">
        <v>8129</v>
      </c>
      <c r="F300" s="189" t="s">
        <v>8130</v>
      </c>
      <c r="G300" s="190" t="s">
        <v>163</v>
      </c>
      <c r="H300" s="191">
        <v>461.16</v>
      </c>
      <c r="I300" s="192"/>
      <c r="J300" s="191">
        <f>ROUND(I300*H300,0)</f>
        <v>0</v>
      </c>
      <c r="K300" s="189" t="s">
        <v>1</v>
      </c>
      <c r="L300" s="40"/>
      <c r="M300" s="193" t="s">
        <v>1</v>
      </c>
      <c r="N300" s="194" t="s">
        <v>41</v>
      </c>
      <c r="O300" s="72"/>
      <c r="P300" s="195">
        <f>O300*H300</f>
        <v>0</v>
      </c>
      <c r="Q300" s="195">
        <v>0</v>
      </c>
      <c r="R300" s="195">
        <f>Q300*H300</f>
        <v>0</v>
      </c>
      <c r="S300" s="195">
        <v>0</v>
      </c>
      <c r="T300" s="196">
        <f>S300*H300</f>
        <v>0</v>
      </c>
      <c r="U300" s="35"/>
      <c r="V300" s="35"/>
      <c r="W300" s="35"/>
      <c r="X300" s="35"/>
      <c r="Y300" s="35"/>
      <c r="Z300" s="35"/>
      <c r="AA300" s="35"/>
      <c r="AB300" s="35"/>
      <c r="AC300" s="35"/>
      <c r="AD300" s="35"/>
      <c r="AE300" s="35"/>
      <c r="AR300" s="197" t="s">
        <v>283</v>
      </c>
      <c r="AT300" s="197" t="s">
        <v>160</v>
      </c>
      <c r="AU300" s="197" t="s">
        <v>85</v>
      </c>
      <c r="AY300" s="18" t="s">
        <v>158</v>
      </c>
      <c r="BE300" s="198">
        <f>IF(N300="základní",J300,0)</f>
        <v>0</v>
      </c>
      <c r="BF300" s="198">
        <f>IF(N300="snížená",J300,0)</f>
        <v>0</v>
      </c>
      <c r="BG300" s="198">
        <f>IF(N300="zákl. přenesená",J300,0)</f>
        <v>0</v>
      </c>
      <c r="BH300" s="198">
        <f>IF(N300="sníž. přenesená",J300,0)</f>
        <v>0</v>
      </c>
      <c r="BI300" s="198">
        <f>IF(N300="nulová",J300,0)</f>
        <v>0</v>
      </c>
      <c r="BJ300" s="18" t="s">
        <v>8</v>
      </c>
      <c r="BK300" s="198">
        <f>ROUND(I300*H300,0)</f>
        <v>0</v>
      </c>
      <c r="BL300" s="18" t="s">
        <v>283</v>
      </c>
      <c r="BM300" s="197" t="s">
        <v>8131</v>
      </c>
    </row>
    <row r="301" spans="1:65" s="13" customFormat="1" ht="11.25">
      <c r="B301" s="204"/>
      <c r="C301" s="205"/>
      <c r="D301" s="199" t="s">
        <v>169</v>
      </c>
      <c r="E301" s="206" t="s">
        <v>1</v>
      </c>
      <c r="F301" s="207" t="s">
        <v>8132</v>
      </c>
      <c r="G301" s="205"/>
      <c r="H301" s="208">
        <v>461.16</v>
      </c>
      <c r="I301" s="209"/>
      <c r="J301" s="205"/>
      <c r="K301" s="205"/>
      <c r="L301" s="210"/>
      <c r="M301" s="211"/>
      <c r="N301" s="212"/>
      <c r="O301" s="212"/>
      <c r="P301" s="212"/>
      <c r="Q301" s="212"/>
      <c r="R301" s="212"/>
      <c r="S301" s="212"/>
      <c r="T301" s="213"/>
      <c r="AT301" s="214" t="s">
        <v>169</v>
      </c>
      <c r="AU301" s="214" t="s">
        <v>85</v>
      </c>
      <c r="AV301" s="13" t="s">
        <v>85</v>
      </c>
      <c r="AW301" s="13" t="s">
        <v>32</v>
      </c>
      <c r="AX301" s="13" t="s">
        <v>8</v>
      </c>
      <c r="AY301" s="214" t="s">
        <v>158</v>
      </c>
    </row>
    <row r="302" spans="1:65" s="2" customFormat="1" ht="48">
      <c r="A302" s="35"/>
      <c r="B302" s="36"/>
      <c r="C302" s="187" t="s">
        <v>478</v>
      </c>
      <c r="D302" s="187" t="s">
        <v>160</v>
      </c>
      <c r="E302" s="188" t="s">
        <v>5493</v>
      </c>
      <c r="F302" s="189" t="s">
        <v>5494</v>
      </c>
      <c r="G302" s="190" t="s">
        <v>1011</v>
      </c>
      <c r="H302" s="192"/>
      <c r="I302" s="192"/>
      <c r="J302" s="191">
        <f>ROUND(I302*H302,0)</f>
        <v>0</v>
      </c>
      <c r="K302" s="189" t="s">
        <v>164</v>
      </c>
      <c r="L302" s="40"/>
      <c r="M302" s="193" t="s">
        <v>1</v>
      </c>
      <c r="N302" s="194" t="s">
        <v>41</v>
      </c>
      <c r="O302" s="72"/>
      <c r="P302" s="195">
        <f>O302*H302</f>
        <v>0</v>
      </c>
      <c r="Q302" s="195">
        <v>0</v>
      </c>
      <c r="R302" s="195">
        <f>Q302*H302</f>
        <v>0</v>
      </c>
      <c r="S302" s="195">
        <v>0</v>
      </c>
      <c r="T302" s="196">
        <f>S302*H302</f>
        <v>0</v>
      </c>
      <c r="U302" s="35"/>
      <c r="V302" s="35"/>
      <c r="W302" s="35"/>
      <c r="X302" s="35"/>
      <c r="Y302" s="35"/>
      <c r="Z302" s="35"/>
      <c r="AA302" s="35"/>
      <c r="AB302" s="35"/>
      <c r="AC302" s="35"/>
      <c r="AD302" s="35"/>
      <c r="AE302" s="35"/>
      <c r="AR302" s="197" t="s">
        <v>283</v>
      </c>
      <c r="AT302" s="197" t="s">
        <v>160</v>
      </c>
      <c r="AU302" s="197" t="s">
        <v>85</v>
      </c>
      <c r="AY302" s="18" t="s">
        <v>158</v>
      </c>
      <c r="BE302" s="198">
        <f>IF(N302="základní",J302,0)</f>
        <v>0</v>
      </c>
      <c r="BF302" s="198">
        <f>IF(N302="snížená",J302,0)</f>
        <v>0</v>
      </c>
      <c r="BG302" s="198">
        <f>IF(N302="zákl. přenesená",J302,0)</f>
        <v>0</v>
      </c>
      <c r="BH302" s="198">
        <f>IF(N302="sníž. přenesená",J302,0)</f>
        <v>0</v>
      </c>
      <c r="BI302" s="198">
        <f>IF(N302="nulová",J302,0)</f>
        <v>0</v>
      </c>
      <c r="BJ302" s="18" t="s">
        <v>8</v>
      </c>
      <c r="BK302" s="198">
        <f>ROUND(I302*H302,0)</f>
        <v>0</v>
      </c>
      <c r="BL302" s="18" t="s">
        <v>283</v>
      </c>
      <c r="BM302" s="197" t="s">
        <v>8133</v>
      </c>
    </row>
    <row r="303" spans="1:65" s="2" customFormat="1" ht="99">
      <c r="A303" s="35"/>
      <c r="B303" s="36"/>
      <c r="C303" s="37"/>
      <c r="D303" s="199" t="s">
        <v>167</v>
      </c>
      <c r="E303" s="37"/>
      <c r="F303" s="200" t="s">
        <v>4833</v>
      </c>
      <c r="G303" s="37"/>
      <c r="H303" s="37"/>
      <c r="I303" s="201"/>
      <c r="J303" s="37"/>
      <c r="K303" s="37"/>
      <c r="L303" s="40"/>
      <c r="M303" s="202"/>
      <c r="N303" s="203"/>
      <c r="O303" s="72"/>
      <c r="P303" s="72"/>
      <c r="Q303" s="72"/>
      <c r="R303" s="72"/>
      <c r="S303" s="72"/>
      <c r="T303" s="73"/>
      <c r="U303" s="35"/>
      <c r="V303" s="35"/>
      <c r="W303" s="35"/>
      <c r="X303" s="35"/>
      <c r="Y303" s="35"/>
      <c r="Z303" s="35"/>
      <c r="AA303" s="35"/>
      <c r="AB303" s="35"/>
      <c r="AC303" s="35"/>
      <c r="AD303" s="35"/>
      <c r="AE303" s="35"/>
      <c r="AT303" s="18" t="s">
        <v>167</v>
      </c>
      <c r="AU303" s="18" t="s">
        <v>85</v>
      </c>
    </row>
    <row r="304" spans="1:65" s="12" customFormat="1" ht="22.9" customHeight="1">
      <c r="B304" s="171"/>
      <c r="C304" s="172"/>
      <c r="D304" s="173" t="s">
        <v>75</v>
      </c>
      <c r="E304" s="185" t="s">
        <v>1135</v>
      </c>
      <c r="F304" s="185" t="s">
        <v>1136</v>
      </c>
      <c r="G304" s="172"/>
      <c r="H304" s="172"/>
      <c r="I304" s="175"/>
      <c r="J304" s="186">
        <f>BK304</f>
        <v>0</v>
      </c>
      <c r="K304" s="172"/>
      <c r="L304" s="177"/>
      <c r="M304" s="178"/>
      <c r="N304" s="179"/>
      <c r="O304" s="179"/>
      <c r="P304" s="180">
        <f>P305</f>
        <v>0</v>
      </c>
      <c r="Q304" s="179"/>
      <c r="R304" s="180">
        <f>R305</f>
        <v>4.2599999999999999E-3</v>
      </c>
      <c r="S304" s="179"/>
      <c r="T304" s="181">
        <f>T305</f>
        <v>0</v>
      </c>
      <c r="AR304" s="182" t="s">
        <v>85</v>
      </c>
      <c r="AT304" s="183" t="s">
        <v>75</v>
      </c>
      <c r="AU304" s="183" t="s">
        <v>8</v>
      </c>
      <c r="AY304" s="182" t="s">
        <v>158</v>
      </c>
      <c r="BK304" s="184">
        <f>BK305</f>
        <v>0</v>
      </c>
    </row>
    <row r="305" spans="1:65" s="2" customFormat="1" ht="36">
      <c r="A305" s="35"/>
      <c r="B305" s="36"/>
      <c r="C305" s="187" t="s">
        <v>483</v>
      </c>
      <c r="D305" s="187" t="s">
        <v>160</v>
      </c>
      <c r="E305" s="188" t="s">
        <v>1187</v>
      </c>
      <c r="F305" s="189" t="s">
        <v>1188</v>
      </c>
      <c r="G305" s="190" t="s">
        <v>442</v>
      </c>
      <c r="H305" s="191">
        <v>2</v>
      </c>
      <c r="I305" s="192"/>
      <c r="J305" s="191">
        <f>ROUND(I305*H305,0)</f>
        <v>0</v>
      </c>
      <c r="K305" s="189" t="s">
        <v>1</v>
      </c>
      <c r="L305" s="40"/>
      <c r="M305" s="193" t="s">
        <v>1</v>
      </c>
      <c r="N305" s="194" t="s">
        <v>41</v>
      </c>
      <c r="O305" s="72"/>
      <c r="P305" s="195">
        <f>O305*H305</f>
        <v>0</v>
      </c>
      <c r="Q305" s="195">
        <v>2.1299999999999999E-3</v>
      </c>
      <c r="R305" s="195">
        <f>Q305*H305</f>
        <v>4.2599999999999999E-3</v>
      </c>
      <c r="S305" s="195">
        <v>0</v>
      </c>
      <c r="T305" s="196">
        <f>S305*H305</f>
        <v>0</v>
      </c>
      <c r="U305" s="35"/>
      <c r="V305" s="35"/>
      <c r="W305" s="35"/>
      <c r="X305" s="35"/>
      <c r="Y305" s="35"/>
      <c r="Z305" s="35"/>
      <c r="AA305" s="35"/>
      <c r="AB305" s="35"/>
      <c r="AC305" s="35"/>
      <c r="AD305" s="35"/>
      <c r="AE305" s="35"/>
      <c r="AR305" s="197" t="s">
        <v>283</v>
      </c>
      <c r="AT305" s="197" t="s">
        <v>160</v>
      </c>
      <c r="AU305" s="197" t="s">
        <v>85</v>
      </c>
      <c r="AY305" s="18" t="s">
        <v>158</v>
      </c>
      <c r="BE305" s="198">
        <f>IF(N305="základní",J305,0)</f>
        <v>0</v>
      </c>
      <c r="BF305" s="198">
        <f>IF(N305="snížená",J305,0)</f>
        <v>0</v>
      </c>
      <c r="BG305" s="198">
        <f>IF(N305="zákl. přenesená",J305,0)</f>
        <v>0</v>
      </c>
      <c r="BH305" s="198">
        <f>IF(N305="sníž. přenesená",J305,0)</f>
        <v>0</v>
      </c>
      <c r="BI305" s="198">
        <f>IF(N305="nulová",J305,0)</f>
        <v>0</v>
      </c>
      <c r="BJ305" s="18" t="s">
        <v>8</v>
      </c>
      <c r="BK305" s="198">
        <f>ROUND(I305*H305,0)</f>
        <v>0</v>
      </c>
      <c r="BL305" s="18" t="s">
        <v>283</v>
      </c>
      <c r="BM305" s="197" t="s">
        <v>8134</v>
      </c>
    </row>
    <row r="306" spans="1:65" s="12" customFormat="1" ht="22.9" customHeight="1">
      <c r="B306" s="171"/>
      <c r="C306" s="172"/>
      <c r="D306" s="173" t="s">
        <v>75</v>
      </c>
      <c r="E306" s="185" t="s">
        <v>1361</v>
      </c>
      <c r="F306" s="185" t="s">
        <v>1362</v>
      </c>
      <c r="G306" s="172"/>
      <c r="H306" s="172"/>
      <c r="I306" s="175"/>
      <c r="J306" s="186">
        <f>BK306</f>
        <v>0</v>
      </c>
      <c r="K306" s="172"/>
      <c r="L306" s="177"/>
      <c r="M306" s="178"/>
      <c r="N306" s="179"/>
      <c r="O306" s="179"/>
      <c r="P306" s="180">
        <f>SUM(P307:P343)</f>
        <v>0</v>
      </c>
      <c r="Q306" s="179"/>
      <c r="R306" s="180">
        <f>SUM(R307:R343)</f>
        <v>0.48704000000000003</v>
      </c>
      <c r="S306" s="179"/>
      <c r="T306" s="181">
        <f>SUM(T307:T343)</f>
        <v>3.6439300000000006</v>
      </c>
      <c r="AR306" s="182" t="s">
        <v>85</v>
      </c>
      <c r="AT306" s="183" t="s">
        <v>75</v>
      </c>
      <c r="AU306" s="183" t="s">
        <v>8</v>
      </c>
      <c r="AY306" s="182" t="s">
        <v>158</v>
      </c>
      <c r="BK306" s="184">
        <f>SUM(BK307:BK343)</f>
        <v>0</v>
      </c>
    </row>
    <row r="307" spans="1:65" s="2" customFormat="1" ht="33" customHeight="1">
      <c r="A307" s="35"/>
      <c r="B307" s="36"/>
      <c r="C307" s="187" t="s">
        <v>489</v>
      </c>
      <c r="D307" s="187" t="s">
        <v>160</v>
      </c>
      <c r="E307" s="188" t="s">
        <v>1364</v>
      </c>
      <c r="F307" s="189" t="s">
        <v>1365</v>
      </c>
      <c r="G307" s="190" t="s">
        <v>309</v>
      </c>
      <c r="H307" s="191">
        <v>93</v>
      </c>
      <c r="I307" s="192"/>
      <c r="J307" s="191">
        <f t="shared" ref="J307:J343" si="0">ROUND(I307*H307,0)</f>
        <v>0</v>
      </c>
      <c r="K307" s="189" t="s">
        <v>1</v>
      </c>
      <c r="L307" s="40"/>
      <c r="M307" s="193" t="s">
        <v>1</v>
      </c>
      <c r="N307" s="194" t="s">
        <v>41</v>
      </c>
      <c r="O307" s="72"/>
      <c r="P307" s="195">
        <f t="shared" ref="P307:P343" si="1">O307*H307</f>
        <v>0</v>
      </c>
      <c r="Q307" s="195">
        <v>9.0000000000000006E-5</v>
      </c>
      <c r="R307" s="195">
        <f t="shared" ref="R307:R343" si="2">Q307*H307</f>
        <v>8.3700000000000007E-3</v>
      </c>
      <c r="S307" s="195">
        <v>0</v>
      </c>
      <c r="T307" s="196">
        <f t="shared" ref="T307:T343" si="3">S307*H307</f>
        <v>0</v>
      </c>
      <c r="U307" s="35"/>
      <c r="V307" s="35"/>
      <c r="W307" s="35"/>
      <c r="X307" s="35"/>
      <c r="Y307" s="35"/>
      <c r="Z307" s="35"/>
      <c r="AA307" s="35"/>
      <c r="AB307" s="35"/>
      <c r="AC307" s="35"/>
      <c r="AD307" s="35"/>
      <c r="AE307" s="35"/>
      <c r="AR307" s="197" t="s">
        <v>283</v>
      </c>
      <c r="AT307" s="197" t="s">
        <v>160</v>
      </c>
      <c r="AU307" s="197" t="s">
        <v>85</v>
      </c>
      <c r="AY307" s="18" t="s">
        <v>158</v>
      </c>
      <c r="BE307" s="198">
        <f t="shared" ref="BE307:BE343" si="4">IF(N307="základní",J307,0)</f>
        <v>0</v>
      </c>
      <c r="BF307" s="198">
        <f t="shared" ref="BF307:BF343" si="5">IF(N307="snížená",J307,0)</f>
        <v>0</v>
      </c>
      <c r="BG307" s="198">
        <f t="shared" ref="BG307:BG343" si="6">IF(N307="zákl. přenesená",J307,0)</f>
        <v>0</v>
      </c>
      <c r="BH307" s="198">
        <f t="shared" ref="BH307:BH343" si="7">IF(N307="sníž. přenesená",J307,0)</f>
        <v>0</v>
      </c>
      <c r="BI307" s="198">
        <f t="shared" ref="BI307:BI343" si="8">IF(N307="nulová",J307,0)</f>
        <v>0</v>
      </c>
      <c r="BJ307" s="18" t="s">
        <v>8</v>
      </c>
      <c r="BK307" s="198">
        <f t="shared" ref="BK307:BK343" si="9">ROUND(I307*H307,0)</f>
        <v>0</v>
      </c>
      <c r="BL307" s="18" t="s">
        <v>283</v>
      </c>
      <c r="BM307" s="197" t="s">
        <v>8135</v>
      </c>
    </row>
    <row r="308" spans="1:65" s="2" customFormat="1" ht="24">
      <c r="A308" s="35"/>
      <c r="B308" s="36"/>
      <c r="C308" s="247" t="s">
        <v>495</v>
      </c>
      <c r="D308" s="247" t="s">
        <v>250</v>
      </c>
      <c r="E308" s="248" t="s">
        <v>5588</v>
      </c>
      <c r="F308" s="249" t="s">
        <v>5589</v>
      </c>
      <c r="G308" s="250" t="s">
        <v>309</v>
      </c>
      <c r="H308" s="251">
        <v>93</v>
      </c>
      <c r="I308" s="252"/>
      <c r="J308" s="251">
        <f t="shared" si="0"/>
        <v>0</v>
      </c>
      <c r="K308" s="249" t="s">
        <v>1</v>
      </c>
      <c r="L308" s="253"/>
      <c r="M308" s="254" t="s">
        <v>1</v>
      </c>
      <c r="N308" s="255" t="s">
        <v>41</v>
      </c>
      <c r="O308" s="72"/>
      <c r="P308" s="195">
        <f t="shared" si="1"/>
        <v>0</v>
      </c>
      <c r="Q308" s="195">
        <v>2.9E-4</v>
      </c>
      <c r="R308" s="195">
        <f t="shared" si="2"/>
        <v>2.6970000000000001E-2</v>
      </c>
      <c r="S308" s="195">
        <v>0</v>
      </c>
      <c r="T308" s="196">
        <f t="shared" si="3"/>
        <v>0</v>
      </c>
      <c r="U308" s="35"/>
      <c r="V308" s="35"/>
      <c r="W308" s="35"/>
      <c r="X308" s="35"/>
      <c r="Y308" s="35"/>
      <c r="Z308" s="35"/>
      <c r="AA308" s="35"/>
      <c r="AB308" s="35"/>
      <c r="AC308" s="35"/>
      <c r="AD308" s="35"/>
      <c r="AE308" s="35"/>
      <c r="AR308" s="197" t="s">
        <v>373</v>
      </c>
      <c r="AT308" s="197" t="s">
        <v>250</v>
      </c>
      <c r="AU308" s="197" t="s">
        <v>85</v>
      </c>
      <c r="AY308" s="18" t="s">
        <v>158</v>
      </c>
      <c r="BE308" s="198">
        <f t="shared" si="4"/>
        <v>0</v>
      </c>
      <c r="BF308" s="198">
        <f t="shared" si="5"/>
        <v>0</v>
      </c>
      <c r="BG308" s="198">
        <f t="shared" si="6"/>
        <v>0</v>
      </c>
      <c r="BH308" s="198">
        <f t="shared" si="7"/>
        <v>0</v>
      </c>
      <c r="BI308" s="198">
        <f t="shared" si="8"/>
        <v>0</v>
      </c>
      <c r="BJ308" s="18" t="s">
        <v>8</v>
      </c>
      <c r="BK308" s="198">
        <f t="shared" si="9"/>
        <v>0</v>
      </c>
      <c r="BL308" s="18" t="s">
        <v>283</v>
      </c>
      <c r="BM308" s="197" t="s">
        <v>8136</v>
      </c>
    </row>
    <row r="309" spans="1:65" s="2" customFormat="1" ht="24">
      <c r="A309" s="35"/>
      <c r="B309" s="36"/>
      <c r="C309" s="187" t="s">
        <v>501</v>
      </c>
      <c r="D309" s="187" t="s">
        <v>160</v>
      </c>
      <c r="E309" s="188" t="s">
        <v>1400</v>
      </c>
      <c r="F309" s="189" t="s">
        <v>1401</v>
      </c>
      <c r="G309" s="190" t="s">
        <v>309</v>
      </c>
      <c r="H309" s="191">
        <v>127</v>
      </c>
      <c r="I309" s="192"/>
      <c r="J309" s="191">
        <f t="shared" si="0"/>
        <v>0</v>
      </c>
      <c r="K309" s="189" t="s">
        <v>1</v>
      </c>
      <c r="L309" s="40"/>
      <c r="M309" s="193" t="s">
        <v>1</v>
      </c>
      <c r="N309" s="194" t="s">
        <v>41</v>
      </c>
      <c r="O309" s="72"/>
      <c r="P309" s="195">
        <f t="shared" si="1"/>
        <v>0</v>
      </c>
      <c r="Q309" s="195">
        <v>0</v>
      </c>
      <c r="R309" s="195">
        <f t="shared" si="2"/>
        <v>0</v>
      </c>
      <c r="S309" s="195">
        <v>0</v>
      </c>
      <c r="T309" s="196">
        <f t="shared" si="3"/>
        <v>0</v>
      </c>
      <c r="U309" s="35"/>
      <c r="V309" s="35"/>
      <c r="W309" s="35"/>
      <c r="X309" s="35"/>
      <c r="Y309" s="35"/>
      <c r="Z309" s="35"/>
      <c r="AA309" s="35"/>
      <c r="AB309" s="35"/>
      <c r="AC309" s="35"/>
      <c r="AD309" s="35"/>
      <c r="AE309" s="35"/>
      <c r="AR309" s="197" t="s">
        <v>283</v>
      </c>
      <c r="AT309" s="197" t="s">
        <v>160</v>
      </c>
      <c r="AU309" s="197" t="s">
        <v>85</v>
      </c>
      <c r="AY309" s="18" t="s">
        <v>158</v>
      </c>
      <c r="BE309" s="198">
        <f t="shared" si="4"/>
        <v>0</v>
      </c>
      <c r="BF309" s="198">
        <f t="shared" si="5"/>
        <v>0</v>
      </c>
      <c r="BG309" s="198">
        <f t="shared" si="6"/>
        <v>0</v>
      </c>
      <c r="BH309" s="198">
        <f t="shared" si="7"/>
        <v>0</v>
      </c>
      <c r="BI309" s="198">
        <f t="shared" si="8"/>
        <v>0</v>
      </c>
      <c r="BJ309" s="18" t="s">
        <v>8</v>
      </c>
      <c r="BK309" s="198">
        <f t="shared" si="9"/>
        <v>0</v>
      </c>
      <c r="BL309" s="18" t="s">
        <v>283</v>
      </c>
      <c r="BM309" s="197" t="s">
        <v>8137</v>
      </c>
    </row>
    <row r="310" spans="1:65" s="2" customFormat="1" ht="24">
      <c r="A310" s="35"/>
      <c r="B310" s="36"/>
      <c r="C310" s="247" t="s">
        <v>510</v>
      </c>
      <c r="D310" s="247" t="s">
        <v>250</v>
      </c>
      <c r="E310" s="248" t="s">
        <v>1412</v>
      </c>
      <c r="F310" s="249" t="s">
        <v>1413</v>
      </c>
      <c r="G310" s="250" t="s">
        <v>309</v>
      </c>
      <c r="H310" s="251">
        <v>62</v>
      </c>
      <c r="I310" s="252"/>
      <c r="J310" s="251">
        <f t="shared" si="0"/>
        <v>0</v>
      </c>
      <c r="K310" s="249" t="s">
        <v>1</v>
      </c>
      <c r="L310" s="253"/>
      <c r="M310" s="254" t="s">
        <v>1</v>
      </c>
      <c r="N310" s="255" t="s">
        <v>41</v>
      </c>
      <c r="O310" s="72"/>
      <c r="P310" s="195">
        <f t="shared" si="1"/>
        <v>0</v>
      </c>
      <c r="Q310" s="195">
        <v>3.0000000000000001E-5</v>
      </c>
      <c r="R310" s="195">
        <f t="shared" si="2"/>
        <v>1.8600000000000001E-3</v>
      </c>
      <c r="S310" s="195">
        <v>0</v>
      </c>
      <c r="T310" s="196">
        <f t="shared" si="3"/>
        <v>0</v>
      </c>
      <c r="U310" s="35"/>
      <c r="V310" s="35"/>
      <c r="W310" s="35"/>
      <c r="X310" s="35"/>
      <c r="Y310" s="35"/>
      <c r="Z310" s="35"/>
      <c r="AA310" s="35"/>
      <c r="AB310" s="35"/>
      <c r="AC310" s="35"/>
      <c r="AD310" s="35"/>
      <c r="AE310" s="35"/>
      <c r="AR310" s="197" t="s">
        <v>373</v>
      </c>
      <c r="AT310" s="197" t="s">
        <v>250</v>
      </c>
      <c r="AU310" s="197" t="s">
        <v>85</v>
      </c>
      <c r="AY310" s="18" t="s">
        <v>158</v>
      </c>
      <c r="BE310" s="198">
        <f t="shared" si="4"/>
        <v>0</v>
      </c>
      <c r="BF310" s="198">
        <f t="shared" si="5"/>
        <v>0</v>
      </c>
      <c r="BG310" s="198">
        <f t="shared" si="6"/>
        <v>0</v>
      </c>
      <c r="BH310" s="198">
        <f t="shared" si="7"/>
        <v>0</v>
      </c>
      <c r="BI310" s="198">
        <f t="shared" si="8"/>
        <v>0</v>
      </c>
      <c r="BJ310" s="18" t="s">
        <v>8</v>
      </c>
      <c r="BK310" s="198">
        <f t="shared" si="9"/>
        <v>0</v>
      </c>
      <c r="BL310" s="18" t="s">
        <v>283</v>
      </c>
      <c r="BM310" s="197" t="s">
        <v>8138</v>
      </c>
    </row>
    <row r="311" spans="1:65" s="2" customFormat="1" ht="24">
      <c r="A311" s="35"/>
      <c r="B311" s="36"/>
      <c r="C311" s="247" t="s">
        <v>517</v>
      </c>
      <c r="D311" s="247" t="s">
        <v>250</v>
      </c>
      <c r="E311" s="248" t="s">
        <v>1408</v>
      </c>
      <c r="F311" s="249" t="s">
        <v>1409</v>
      </c>
      <c r="G311" s="250" t="s">
        <v>309</v>
      </c>
      <c r="H311" s="251">
        <v>18</v>
      </c>
      <c r="I311" s="252"/>
      <c r="J311" s="251">
        <f t="shared" si="0"/>
        <v>0</v>
      </c>
      <c r="K311" s="249" t="s">
        <v>1</v>
      </c>
      <c r="L311" s="253"/>
      <c r="M311" s="254" t="s">
        <v>1</v>
      </c>
      <c r="N311" s="255" t="s">
        <v>41</v>
      </c>
      <c r="O311" s="72"/>
      <c r="P311" s="195">
        <f t="shared" si="1"/>
        <v>0</v>
      </c>
      <c r="Q311" s="195">
        <v>4.0000000000000003E-5</v>
      </c>
      <c r="R311" s="195">
        <f t="shared" si="2"/>
        <v>7.2000000000000005E-4</v>
      </c>
      <c r="S311" s="195">
        <v>0</v>
      </c>
      <c r="T311" s="196">
        <f t="shared" si="3"/>
        <v>0</v>
      </c>
      <c r="U311" s="35"/>
      <c r="V311" s="35"/>
      <c r="W311" s="35"/>
      <c r="X311" s="35"/>
      <c r="Y311" s="35"/>
      <c r="Z311" s="35"/>
      <c r="AA311" s="35"/>
      <c r="AB311" s="35"/>
      <c r="AC311" s="35"/>
      <c r="AD311" s="35"/>
      <c r="AE311" s="35"/>
      <c r="AR311" s="197" t="s">
        <v>373</v>
      </c>
      <c r="AT311" s="197" t="s">
        <v>250</v>
      </c>
      <c r="AU311" s="197" t="s">
        <v>85</v>
      </c>
      <c r="AY311" s="18" t="s">
        <v>158</v>
      </c>
      <c r="BE311" s="198">
        <f t="shared" si="4"/>
        <v>0</v>
      </c>
      <c r="BF311" s="198">
        <f t="shared" si="5"/>
        <v>0</v>
      </c>
      <c r="BG311" s="198">
        <f t="shared" si="6"/>
        <v>0</v>
      </c>
      <c r="BH311" s="198">
        <f t="shared" si="7"/>
        <v>0</v>
      </c>
      <c r="BI311" s="198">
        <f t="shared" si="8"/>
        <v>0</v>
      </c>
      <c r="BJ311" s="18" t="s">
        <v>8</v>
      </c>
      <c r="BK311" s="198">
        <f t="shared" si="9"/>
        <v>0</v>
      </c>
      <c r="BL311" s="18" t="s">
        <v>283</v>
      </c>
      <c r="BM311" s="197" t="s">
        <v>8139</v>
      </c>
    </row>
    <row r="312" spans="1:65" s="2" customFormat="1" ht="24">
      <c r="A312" s="35"/>
      <c r="B312" s="36"/>
      <c r="C312" s="247" t="s">
        <v>522</v>
      </c>
      <c r="D312" s="247" t="s">
        <v>250</v>
      </c>
      <c r="E312" s="248" t="s">
        <v>8140</v>
      </c>
      <c r="F312" s="249" t="s">
        <v>8141</v>
      </c>
      <c r="G312" s="250" t="s">
        <v>309</v>
      </c>
      <c r="H312" s="251">
        <v>35</v>
      </c>
      <c r="I312" s="252"/>
      <c r="J312" s="251">
        <f t="shared" si="0"/>
        <v>0</v>
      </c>
      <c r="K312" s="249" t="s">
        <v>1</v>
      </c>
      <c r="L312" s="253"/>
      <c r="M312" s="254" t="s">
        <v>1</v>
      </c>
      <c r="N312" s="255" t="s">
        <v>41</v>
      </c>
      <c r="O312" s="72"/>
      <c r="P312" s="195">
        <f t="shared" si="1"/>
        <v>0</v>
      </c>
      <c r="Q312" s="195">
        <v>8.0000000000000007E-5</v>
      </c>
      <c r="R312" s="195">
        <f t="shared" si="2"/>
        <v>2.8000000000000004E-3</v>
      </c>
      <c r="S312" s="195">
        <v>0</v>
      </c>
      <c r="T312" s="196">
        <f t="shared" si="3"/>
        <v>0</v>
      </c>
      <c r="U312" s="35"/>
      <c r="V312" s="35"/>
      <c r="W312" s="35"/>
      <c r="X312" s="35"/>
      <c r="Y312" s="35"/>
      <c r="Z312" s="35"/>
      <c r="AA312" s="35"/>
      <c r="AB312" s="35"/>
      <c r="AC312" s="35"/>
      <c r="AD312" s="35"/>
      <c r="AE312" s="35"/>
      <c r="AR312" s="197" t="s">
        <v>373</v>
      </c>
      <c r="AT312" s="197" t="s">
        <v>250</v>
      </c>
      <c r="AU312" s="197" t="s">
        <v>85</v>
      </c>
      <c r="AY312" s="18" t="s">
        <v>158</v>
      </c>
      <c r="BE312" s="198">
        <f t="shared" si="4"/>
        <v>0</v>
      </c>
      <c r="BF312" s="198">
        <f t="shared" si="5"/>
        <v>0</v>
      </c>
      <c r="BG312" s="198">
        <f t="shared" si="6"/>
        <v>0</v>
      </c>
      <c r="BH312" s="198">
        <f t="shared" si="7"/>
        <v>0</v>
      </c>
      <c r="BI312" s="198">
        <f t="shared" si="8"/>
        <v>0</v>
      </c>
      <c r="BJ312" s="18" t="s">
        <v>8</v>
      </c>
      <c r="BK312" s="198">
        <f t="shared" si="9"/>
        <v>0</v>
      </c>
      <c r="BL312" s="18" t="s">
        <v>283</v>
      </c>
      <c r="BM312" s="197" t="s">
        <v>8142</v>
      </c>
    </row>
    <row r="313" spans="1:65" s="2" customFormat="1" ht="24">
      <c r="A313" s="35"/>
      <c r="B313" s="36"/>
      <c r="C313" s="247" t="s">
        <v>527</v>
      </c>
      <c r="D313" s="247" t="s">
        <v>250</v>
      </c>
      <c r="E313" s="248" t="s">
        <v>8143</v>
      </c>
      <c r="F313" s="249" t="s">
        <v>8144</v>
      </c>
      <c r="G313" s="250" t="s">
        <v>309</v>
      </c>
      <c r="H313" s="251">
        <v>12</v>
      </c>
      <c r="I313" s="252"/>
      <c r="J313" s="251">
        <f t="shared" si="0"/>
        <v>0</v>
      </c>
      <c r="K313" s="249" t="s">
        <v>1</v>
      </c>
      <c r="L313" s="253"/>
      <c r="M313" s="254" t="s">
        <v>1</v>
      </c>
      <c r="N313" s="255" t="s">
        <v>41</v>
      </c>
      <c r="O313" s="72"/>
      <c r="P313" s="195">
        <f t="shared" si="1"/>
        <v>0</v>
      </c>
      <c r="Q313" s="195">
        <v>9.0000000000000006E-5</v>
      </c>
      <c r="R313" s="195">
        <f t="shared" si="2"/>
        <v>1.08E-3</v>
      </c>
      <c r="S313" s="195">
        <v>0</v>
      </c>
      <c r="T313" s="196">
        <f t="shared" si="3"/>
        <v>0</v>
      </c>
      <c r="U313" s="35"/>
      <c r="V313" s="35"/>
      <c r="W313" s="35"/>
      <c r="X313" s="35"/>
      <c r="Y313" s="35"/>
      <c r="Z313" s="35"/>
      <c r="AA313" s="35"/>
      <c r="AB313" s="35"/>
      <c r="AC313" s="35"/>
      <c r="AD313" s="35"/>
      <c r="AE313" s="35"/>
      <c r="AR313" s="197" t="s">
        <v>373</v>
      </c>
      <c r="AT313" s="197" t="s">
        <v>250</v>
      </c>
      <c r="AU313" s="197" t="s">
        <v>85</v>
      </c>
      <c r="AY313" s="18" t="s">
        <v>158</v>
      </c>
      <c r="BE313" s="198">
        <f t="shared" si="4"/>
        <v>0</v>
      </c>
      <c r="BF313" s="198">
        <f t="shared" si="5"/>
        <v>0</v>
      </c>
      <c r="BG313" s="198">
        <f t="shared" si="6"/>
        <v>0</v>
      </c>
      <c r="BH313" s="198">
        <f t="shared" si="7"/>
        <v>0</v>
      </c>
      <c r="BI313" s="198">
        <f t="shared" si="8"/>
        <v>0</v>
      </c>
      <c r="BJ313" s="18" t="s">
        <v>8</v>
      </c>
      <c r="BK313" s="198">
        <f t="shared" si="9"/>
        <v>0</v>
      </c>
      <c r="BL313" s="18" t="s">
        <v>283</v>
      </c>
      <c r="BM313" s="197" t="s">
        <v>8145</v>
      </c>
    </row>
    <row r="314" spans="1:65" s="2" customFormat="1" ht="21.75" customHeight="1">
      <c r="A314" s="35"/>
      <c r="B314" s="36"/>
      <c r="C314" s="187" t="s">
        <v>531</v>
      </c>
      <c r="D314" s="187" t="s">
        <v>160</v>
      </c>
      <c r="E314" s="188" t="s">
        <v>1428</v>
      </c>
      <c r="F314" s="189" t="s">
        <v>1429</v>
      </c>
      <c r="G314" s="190" t="s">
        <v>309</v>
      </c>
      <c r="H314" s="191">
        <v>170</v>
      </c>
      <c r="I314" s="192"/>
      <c r="J314" s="191">
        <f t="shared" si="0"/>
        <v>0</v>
      </c>
      <c r="K314" s="189" t="s">
        <v>1</v>
      </c>
      <c r="L314" s="40"/>
      <c r="M314" s="193" t="s">
        <v>1</v>
      </c>
      <c r="N314" s="194" t="s">
        <v>41</v>
      </c>
      <c r="O314" s="72"/>
      <c r="P314" s="195">
        <f t="shared" si="1"/>
        <v>0</v>
      </c>
      <c r="Q314" s="195">
        <v>0</v>
      </c>
      <c r="R314" s="195">
        <f t="shared" si="2"/>
        <v>0</v>
      </c>
      <c r="S314" s="195">
        <v>5.7600000000000004E-3</v>
      </c>
      <c r="T314" s="196">
        <f t="shared" si="3"/>
        <v>0.97920000000000007</v>
      </c>
      <c r="U314" s="35"/>
      <c r="V314" s="35"/>
      <c r="W314" s="35"/>
      <c r="X314" s="35"/>
      <c r="Y314" s="35"/>
      <c r="Z314" s="35"/>
      <c r="AA314" s="35"/>
      <c r="AB314" s="35"/>
      <c r="AC314" s="35"/>
      <c r="AD314" s="35"/>
      <c r="AE314" s="35"/>
      <c r="AR314" s="197" t="s">
        <v>283</v>
      </c>
      <c r="AT314" s="197" t="s">
        <v>160</v>
      </c>
      <c r="AU314" s="197" t="s">
        <v>85</v>
      </c>
      <c r="AY314" s="18" t="s">
        <v>158</v>
      </c>
      <c r="BE314" s="198">
        <f t="shared" si="4"/>
        <v>0</v>
      </c>
      <c r="BF314" s="198">
        <f t="shared" si="5"/>
        <v>0</v>
      </c>
      <c r="BG314" s="198">
        <f t="shared" si="6"/>
        <v>0</v>
      </c>
      <c r="BH314" s="198">
        <f t="shared" si="7"/>
        <v>0</v>
      </c>
      <c r="BI314" s="198">
        <f t="shared" si="8"/>
        <v>0</v>
      </c>
      <c r="BJ314" s="18" t="s">
        <v>8</v>
      </c>
      <c r="BK314" s="198">
        <f t="shared" si="9"/>
        <v>0</v>
      </c>
      <c r="BL314" s="18" t="s">
        <v>283</v>
      </c>
      <c r="BM314" s="197" t="s">
        <v>8146</v>
      </c>
    </row>
    <row r="315" spans="1:65" s="2" customFormat="1" ht="24">
      <c r="A315" s="35"/>
      <c r="B315" s="36"/>
      <c r="C315" s="187" t="s">
        <v>536</v>
      </c>
      <c r="D315" s="187" t="s">
        <v>160</v>
      </c>
      <c r="E315" s="188" t="s">
        <v>1420</v>
      </c>
      <c r="F315" s="189" t="s">
        <v>1421</v>
      </c>
      <c r="G315" s="190" t="s">
        <v>227</v>
      </c>
      <c r="H315" s="191">
        <v>3</v>
      </c>
      <c r="I315" s="192"/>
      <c r="J315" s="191">
        <f t="shared" si="0"/>
        <v>0</v>
      </c>
      <c r="K315" s="189" t="s">
        <v>1</v>
      </c>
      <c r="L315" s="40"/>
      <c r="M315" s="193" t="s">
        <v>1</v>
      </c>
      <c r="N315" s="194" t="s">
        <v>41</v>
      </c>
      <c r="O315" s="72"/>
      <c r="P315" s="195">
        <f t="shared" si="1"/>
        <v>0</v>
      </c>
      <c r="Q315" s="195">
        <v>0</v>
      </c>
      <c r="R315" s="195">
        <f t="shared" si="2"/>
        <v>0</v>
      </c>
      <c r="S315" s="195">
        <v>0</v>
      </c>
      <c r="T315" s="196">
        <f t="shared" si="3"/>
        <v>0</v>
      </c>
      <c r="U315" s="35"/>
      <c r="V315" s="35"/>
      <c r="W315" s="35"/>
      <c r="X315" s="35"/>
      <c r="Y315" s="35"/>
      <c r="Z315" s="35"/>
      <c r="AA315" s="35"/>
      <c r="AB315" s="35"/>
      <c r="AC315" s="35"/>
      <c r="AD315" s="35"/>
      <c r="AE315" s="35"/>
      <c r="AR315" s="197" t="s">
        <v>283</v>
      </c>
      <c r="AT315" s="197" t="s">
        <v>160</v>
      </c>
      <c r="AU315" s="197" t="s">
        <v>85</v>
      </c>
      <c r="AY315" s="18" t="s">
        <v>158</v>
      </c>
      <c r="BE315" s="198">
        <f t="shared" si="4"/>
        <v>0</v>
      </c>
      <c r="BF315" s="198">
        <f t="shared" si="5"/>
        <v>0</v>
      </c>
      <c r="BG315" s="198">
        <f t="shared" si="6"/>
        <v>0</v>
      </c>
      <c r="BH315" s="198">
        <f t="shared" si="7"/>
        <v>0</v>
      </c>
      <c r="BI315" s="198">
        <f t="shared" si="8"/>
        <v>0</v>
      </c>
      <c r="BJ315" s="18" t="s">
        <v>8</v>
      </c>
      <c r="BK315" s="198">
        <f t="shared" si="9"/>
        <v>0</v>
      </c>
      <c r="BL315" s="18" t="s">
        <v>283</v>
      </c>
      <c r="BM315" s="197" t="s">
        <v>8147</v>
      </c>
    </row>
    <row r="316" spans="1:65" s="2" customFormat="1" ht="16.5" customHeight="1">
      <c r="A316" s="35"/>
      <c r="B316" s="36"/>
      <c r="C316" s="187" t="s">
        <v>545</v>
      </c>
      <c r="D316" s="187" t="s">
        <v>160</v>
      </c>
      <c r="E316" s="188" t="s">
        <v>1424</v>
      </c>
      <c r="F316" s="189" t="s">
        <v>1425</v>
      </c>
      <c r="G316" s="190" t="s">
        <v>309</v>
      </c>
      <c r="H316" s="191">
        <v>170</v>
      </c>
      <c r="I316" s="192"/>
      <c r="J316" s="191">
        <f t="shared" si="0"/>
        <v>0</v>
      </c>
      <c r="K316" s="189" t="s">
        <v>1</v>
      </c>
      <c r="L316" s="40"/>
      <c r="M316" s="193" t="s">
        <v>1</v>
      </c>
      <c r="N316" s="194" t="s">
        <v>41</v>
      </c>
      <c r="O316" s="72"/>
      <c r="P316" s="195">
        <f t="shared" si="1"/>
        <v>0</v>
      </c>
      <c r="Q316" s="195">
        <v>4.0000000000000003E-5</v>
      </c>
      <c r="R316" s="195">
        <f t="shared" si="2"/>
        <v>6.8000000000000005E-3</v>
      </c>
      <c r="S316" s="195">
        <v>2.5400000000000002E-3</v>
      </c>
      <c r="T316" s="196">
        <f t="shared" si="3"/>
        <v>0.43180000000000002</v>
      </c>
      <c r="U316" s="35"/>
      <c r="V316" s="35"/>
      <c r="W316" s="35"/>
      <c r="X316" s="35"/>
      <c r="Y316" s="35"/>
      <c r="Z316" s="35"/>
      <c r="AA316" s="35"/>
      <c r="AB316" s="35"/>
      <c r="AC316" s="35"/>
      <c r="AD316" s="35"/>
      <c r="AE316" s="35"/>
      <c r="AR316" s="197" t="s">
        <v>283</v>
      </c>
      <c r="AT316" s="197" t="s">
        <v>160</v>
      </c>
      <c r="AU316" s="197" t="s">
        <v>85</v>
      </c>
      <c r="AY316" s="18" t="s">
        <v>158</v>
      </c>
      <c r="BE316" s="198">
        <f t="shared" si="4"/>
        <v>0</v>
      </c>
      <c r="BF316" s="198">
        <f t="shared" si="5"/>
        <v>0</v>
      </c>
      <c r="BG316" s="198">
        <f t="shared" si="6"/>
        <v>0</v>
      </c>
      <c r="BH316" s="198">
        <f t="shared" si="7"/>
        <v>0</v>
      </c>
      <c r="BI316" s="198">
        <f t="shared" si="8"/>
        <v>0</v>
      </c>
      <c r="BJ316" s="18" t="s">
        <v>8</v>
      </c>
      <c r="BK316" s="198">
        <f t="shared" si="9"/>
        <v>0</v>
      </c>
      <c r="BL316" s="18" t="s">
        <v>283</v>
      </c>
      <c r="BM316" s="197" t="s">
        <v>8148</v>
      </c>
    </row>
    <row r="317" spans="1:65" s="2" customFormat="1" ht="21.75" customHeight="1">
      <c r="A317" s="35"/>
      <c r="B317" s="36"/>
      <c r="C317" s="187" t="s">
        <v>552</v>
      </c>
      <c r="D317" s="187" t="s">
        <v>160</v>
      </c>
      <c r="E317" s="188" t="s">
        <v>5607</v>
      </c>
      <c r="F317" s="189" t="s">
        <v>5608</v>
      </c>
      <c r="G317" s="190" t="s">
        <v>442</v>
      </c>
      <c r="H317" s="191">
        <v>30</v>
      </c>
      <c r="I317" s="192"/>
      <c r="J317" s="191">
        <f t="shared" si="0"/>
        <v>0</v>
      </c>
      <c r="K317" s="189" t="s">
        <v>1</v>
      </c>
      <c r="L317" s="40"/>
      <c r="M317" s="193" t="s">
        <v>1</v>
      </c>
      <c r="N317" s="194" t="s">
        <v>41</v>
      </c>
      <c r="O317" s="72"/>
      <c r="P317" s="195">
        <f t="shared" si="1"/>
        <v>0</v>
      </c>
      <c r="Q317" s="195">
        <v>1.7000000000000001E-4</v>
      </c>
      <c r="R317" s="195">
        <f t="shared" si="2"/>
        <v>5.1000000000000004E-3</v>
      </c>
      <c r="S317" s="195">
        <v>2.2000000000000001E-3</v>
      </c>
      <c r="T317" s="196">
        <f t="shared" si="3"/>
        <v>6.6000000000000003E-2</v>
      </c>
      <c r="U317" s="35"/>
      <c r="V317" s="35"/>
      <c r="W317" s="35"/>
      <c r="X317" s="35"/>
      <c r="Y317" s="35"/>
      <c r="Z317" s="35"/>
      <c r="AA317" s="35"/>
      <c r="AB317" s="35"/>
      <c r="AC317" s="35"/>
      <c r="AD317" s="35"/>
      <c r="AE317" s="35"/>
      <c r="AR317" s="197" t="s">
        <v>283</v>
      </c>
      <c r="AT317" s="197" t="s">
        <v>160</v>
      </c>
      <c r="AU317" s="197" t="s">
        <v>85</v>
      </c>
      <c r="AY317" s="18" t="s">
        <v>158</v>
      </c>
      <c r="BE317" s="198">
        <f t="shared" si="4"/>
        <v>0</v>
      </c>
      <c r="BF317" s="198">
        <f t="shared" si="5"/>
        <v>0</v>
      </c>
      <c r="BG317" s="198">
        <f t="shared" si="6"/>
        <v>0</v>
      </c>
      <c r="BH317" s="198">
        <f t="shared" si="7"/>
        <v>0</v>
      </c>
      <c r="BI317" s="198">
        <f t="shared" si="8"/>
        <v>0</v>
      </c>
      <c r="BJ317" s="18" t="s">
        <v>8</v>
      </c>
      <c r="BK317" s="198">
        <f t="shared" si="9"/>
        <v>0</v>
      </c>
      <c r="BL317" s="18" t="s">
        <v>283</v>
      </c>
      <c r="BM317" s="197" t="s">
        <v>8149</v>
      </c>
    </row>
    <row r="318" spans="1:65" s="2" customFormat="1" ht="16.5" customHeight="1">
      <c r="A318" s="35"/>
      <c r="B318" s="36"/>
      <c r="C318" s="187" t="s">
        <v>557</v>
      </c>
      <c r="D318" s="187" t="s">
        <v>160</v>
      </c>
      <c r="E318" s="188" t="s">
        <v>1436</v>
      </c>
      <c r="F318" s="189" t="s">
        <v>1437</v>
      </c>
      <c r="G318" s="190" t="s">
        <v>163</v>
      </c>
      <c r="H318" s="191">
        <v>90</v>
      </c>
      <c r="I318" s="192"/>
      <c r="J318" s="191">
        <f t="shared" si="0"/>
        <v>0</v>
      </c>
      <c r="K318" s="189" t="s">
        <v>1</v>
      </c>
      <c r="L318" s="40"/>
      <c r="M318" s="193" t="s">
        <v>1</v>
      </c>
      <c r="N318" s="194" t="s">
        <v>41</v>
      </c>
      <c r="O318" s="72"/>
      <c r="P318" s="195">
        <f t="shared" si="1"/>
        <v>0</v>
      </c>
      <c r="Q318" s="195">
        <v>0</v>
      </c>
      <c r="R318" s="195">
        <f t="shared" si="2"/>
        <v>0</v>
      </c>
      <c r="S318" s="195">
        <v>2.3800000000000002E-2</v>
      </c>
      <c r="T318" s="196">
        <f t="shared" si="3"/>
        <v>2.1420000000000003</v>
      </c>
      <c r="U318" s="35"/>
      <c r="V318" s="35"/>
      <c r="W318" s="35"/>
      <c r="X318" s="35"/>
      <c r="Y318" s="35"/>
      <c r="Z318" s="35"/>
      <c r="AA318" s="35"/>
      <c r="AB318" s="35"/>
      <c r="AC318" s="35"/>
      <c r="AD318" s="35"/>
      <c r="AE318" s="35"/>
      <c r="AR318" s="197" t="s">
        <v>283</v>
      </c>
      <c r="AT318" s="197" t="s">
        <v>160</v>
      </c>
      <c r="AU318" s="197" t="s">
        <v>85</v>
      </c>
      <c r="AY318" s="18" t="s">
        <v>158</v>
      </c>
      <c r="BE318" s="198">
        <f t="shared" si="4"/>
        <v>0</v>
      </c>
      <c r="BF318" s="198">
        <f t="shared" si="5"/>
        <v>0</v>
      </c>
      <c r="BG318" s="198">
        <f t="shared" si="6"/>
        <v>0</v>
      </c>
      <c r="BH318" s="198">
        <f t="shared" si="7"/>
        <v>0</v>
      </c>
      <c r="BI318" s="198">
        <f t="shared" si="8"/>
        <v>0</v>
      </c>
      <c r="BJ318" s="18" t="s">
        <v>8</v>
      </c>
      <c r="BK318" s="198">
        <f t="shared" si="9"/>
        <v>0</v>
      </c>
      <c r="BL318" s="18" t="s">
        <v>283</v>
      </c>
      <c r="BM318" s="197" t="s">
        <v>8150</v>
      </c>
    </row>
    <row r="319" spans="1:65" s="2" customFormat="1" ht="24">
      <c r="A319" s="35"/>
      <c r="B319" s="36"/>
      <c r="C319" s="187" t="s">
        <v>562</v>
      </c>
      <c r="D319" s="187" t="s">
        <v>160</v>
      </c>
      <c r="E319" s="188" t="s">
        <v>1440</v>
      </c>
      <c r="F319" s="189" t="s">
        <v>1441</v>
      </c>
      <c r="G319" s="190" t="s">
        <v>442</v>
      </c>
      <c r="H319" s="191">
        <v>1</v>
      </c>
      <c r="I319" s="192"/>
      <c r="J319" s="191">
        <f t="shared" si="0"/>
        <v>0</v>
      </c>
      <c r="K319" s="189" t="s">
        <v>1</v>
      </c>
      <c r="L319" s="40"/>
      <c r="M319" s="193" t="s">
        <v>1</v>
      </c>
      <c r="N319" s="194" t="s">
        <v>41</v>
      </c>
      <c r="O319" s="72"/>
      <c r="P319" s="195">
        <f t="shared" si="1"/>
        <v>0</v>
      </c>
      <c r="Q319" s="195">
        <v>8.0000000000000007E-5</v>
      </c>
      <c r="R319" s="195">
        <f t="shared" si="2"/>
        <v>8.0000000000000007E-5</v>
      </c>
      <c r="S319" s="195">
        <v>2.4930000000000001E-2</v>
      </c>
      <c r="T319" s="196">
        <f t="shared" si="3"/>
        <v>2.4930000000000001E-2</v>
      </c>
      <c r="U319" s="35"/>
      <c r="V319" s="35"/>
      <c r="W319" s="35"/>
      <c r="X319" s="35"/>
      <c r="Y319" s="35"/>
      <c r="Z319" s="35"/>
      <c r="AA319" s="35"/>
      <c r="AB319" s="35"/>
      <c r="AC319" s="35"/>
      <c r="AD319" s="35"/>
      <c r="AE319" s="35"/>
      <c r="AR319" s="197" t="s">
        <v>283</v>
      </c>
      <c r="AT319" s="197" t="s">
        <v>160</v>
      </c>
      <c r="AU319" s="197" t="s">
        <v>85</v>
      </c>
      <c r="AY319" s="18" t="s">
        <v>158</v>
      </c>
      <c r="BE319" s="198">
        <f t="shared" si="4"/>
        <v>0</v>
      </c>
      <c r="BF319" s="198">
        <f t="shared" si="5"/>
        <v>0</v>
      </c>
      <c r="BG319" s="198">
        <f t="shared" si="6"/>
        <v>0</v>
      </c>
      <c r="BH319" s="198">
        <f t="shared" si="7"/>
        <v>0</v>
      </c>
      <c r="BI319" s="198">
        <f t="shared" si="8"/>
        <v>0</v>
      </c>
      <c r="BJ319" s="18" t="s">
        <v>8</v>
      </c>
      <c r="BK319" s="198">
        <f t="shared" si="9"/>
        <v>0</v>
      </c>
      <c r="BL319" s="18" t="s">
        <v>283</v>
      </c>
      <c r="BM319" s="197" t="s">
        <v>8151</v>
      </c>
    </row>
    <row r="320" spans="1:65" s="2" customFormat="1" ht="16.5" customHeight="1">
      <c r="A320" s="35"/>
      <c r="B320" s="36"/>
      <c r="C320" s="187" t="s">
        <v>567</v>
      </c>
      <c r="D320" s="187" t="s">
        <v>160</v>
      </c>
      <c r="E320" s="188" t="s">
        <v>1524</v>
      </c>
      <c r="F320" s="189" t="s">
        <v>1525</v>
      </c>
      <c r="G320" s="190" t="s">
        <v>309</v>
      </c>
      <c r="H320" s="191">
        <v>62</v>
      </c>
      <c r="I320" s="192"/>
      <c r="J320" s="191">
        <f t="shared" si="0"/>
        <v>0</v>
      </c>
      <c r="K320" s="189" t="s">
        <v>1</v>
      </c>
      <c r="L320" s="40"/>
      <c r="M320" s="193" t="s">
        <v>1</v>
      </c>
      <c r="N320" s="194" t="s">
        <v>41</v>
      </c>
      <c r="O320" s="72"/>
      <c r="P320" s="195">
        <f t="shared" si="1"/>
        <v>0</v>
      </c>
      <c r="Q320" s="195">
        <v>4.4999999999999999E-4</v>
      </c>
      <c r="R320" s="195">
        <f t="shared" si="2"/>
        <v>2.7899999999999998E-2</v>
      </c>
      <c r="S320" s="195">
        <v>0</v>
      </c>
      <c r="T320" s="196">
        <f t="shared" si="3"/>
        <v>0</v>
      </c>
      <c r="U320" s="35"/>
      <c r="V320" s="35"/>
      <c r="W320" s="35"/>
      <c r="X320" s="35"/>
      <c r="Y320" s="35"/>
      <c r="Z320" s="35"/>
      <c r="AA320" s="35"/>
      <c r="AB320" s="35"/>
      <c r="AC320" s="35"/>
      <c r="AD320" s="35"/>
      <c r="AE320" s="35"/>
      <c r="AR320" s="197" t="s">
        <v>283</v>
      </c>
      <c r="AT320" s="197" t="s">
        <v>160</v>
      </c>
      <c r="AU320" s="197" t="s">
        <v>85</v>
      </c>
      <c r="AY320" s="18" t="s">
        <v>158</v>
      </c>
      <c r="BE320" s="198">
        <f t="shared" si="4"/>
        <v>0</v>
      </c>
      <c r="BF320" s="198">
        <f t="shared" si="5"/>
        <v>0</v>
      </c>
      <c r="BG320" s="198">
        <f t="shared" si="6"/>
        <v>0</v>
      </c>
      <c r="BH320" s="198">
        <f t="shared" si="7"/>
        <v>0</v>
      </c>
      <c r="BI320" s="198">
        <f t="shared" si="8"/>
        <v>0</v>
      </c>
      <c r="BJ320" s="18" t="s">
        <v>8</v>
      </c>
      <c r="BK320" s="198">
        <f t="shared" si="9"/>
        <v>0</v>
      </c>
      <c r="BL320" s="18" t="s">
        <v>283</v>
      </c>
      <c r="BM320" s="197" t="s">
        <v>8152</v>
      </c>
    </row>
    <row r="321" spans="1:65" s="2" customFormat="1" ht="16.5" customHeight="1">
      <c r="A321" s="35"/>
      <c r="B321" s="36"/>
      <c r="C321" s="187" t="s">
        <v>571</v>
      </c>
      <c r="D321" s="187" t="s">
        <v>160</v>
      </c>
      <c r="E321" s="188" t="s">
        <v>1528</v>
      </c>
      <c r="F321" s="189" t="s">
        <v>1529</v>
      </c>
      <c r="G321" s="190" t="s">
        <v>309</v>
      </c>
      <c r="H321" s="191">
        <v>18</v>
      </c>
      <c r="I321" s="192"/>
      <c r="J321" s="191">
        <f t="shared" si="0"/>
        <v>0</v>
      </c>
      <c r="K321" s="189" t="s">
        <v>1</v>
      </c>
      <c r="L321" s="40"/>
      <c r="M321" s="193" t="s">
        <v>1</v>
      </c>
      <c r="N321" s="194" t="s">
        <v>41</v>
      </c>
      <c r="O321" s="72"/>
      <c r="P321" s="195">
        <f t="shared" si="1"/>
        <v>0</v>
      </c>
      <c r="Q321" s="195">
        <v>5.5000000000000003E-4</v>
      </c>
      <c r="R321" s="195">
        <f t="shared" si="2"/>
        <v>9.9000000000000008E-3</v>
      </c>
      <c r="S321" s="195">
        <v>0</v>
      </c>
      <c r="T321" s="196">
        <f t="shared" si="3"/>
        <v>0</v>
      </c>
      <c r="U321" s="35"/>
      <c r="V321" s="35"/>
      <c r="W321" s="35"/>
      <c r="X321" s="35"/>
      <c r="Y321" s="35"/>
      <c r="Z321" s="35"/>
      <c r="AA321" s="35"/>
      <c r="AB321" s="35"/>
      <c r="AC321" s="35"/>
      <c r="AD321" s="35"/>
      <c r="AE321" s="35"/>
      <c r="AR321" s="197" t="s">
        <v>283</v>
      </c>
      <c r="AT321" s="197" t="s">
        <v>160</v>
      </c>
      <c r="AU321" s="197" t="s">
        <v>85</v>
      </c>
      <c r="AY321" s="18" t="s">
        <v>158</v>
      </c>
      <c r="BE321" s="198">
        <f t="shared" si="4"/>
        <v>0</v>
      </c>
      <c r="BF321" s="198">
        <f t="shared" si="5"/>
        <v>0</v>
      </c>
      <c r="BG321" s="198">
        <f t="shared" si="6"/>
        <v>0</v>
      </c>
      <c r="BH321" s="198">
        <f t="shared" si="7"/>
        <v>0</v>
      </c>
      <c r="BI321" s="198">
        <f t="shared" si="8"/>
        <v>0</v>
      </c>
      <c r="BJ321" s="18" t="s">
        <v>8</v>
      </c>
      <c r="BK321" s="198">
        <f t="shared" si="9"/>
        <v>0</v>
      </c>
      <c r="BL321" s="18" t="s">
        <v>283</v>
      </c>
      <c r="BM321" s="197" t="s">
        <v>8153</v>
      </c>
    </row>
    <row r="322" spans="1:65" s="2" customFormat="1" ht="16.5" customHeight="1">
      <c r="A322" s="35"/>
      <c r="B322" s="36"/>
      <c r="C322" s="187" t="s">
        <v>576</v>
      </c>
      <c r="D322" s="187" t="s">
        <v>160</v>
      </c>
      <c r="E322" s="188" t="s">
        <v>1532</v>
      </c>
      <c r="F322" s="189" t="s">
        <v>1533</v>
      </c>
      <c r="G322" s="190" t="s">
        <v>309</v>
      </c>
      <c r="H322" s="191">
        <v>35</v>
      </c>
      <c r="I322" s="192"/>
      <c r="J322" s="191">
        <f t="shared" si="0"/>
        <v>0</v>
      </c>
      <c r="K322" s="189" t="s">
        <v>1</v>
      </c>
      <c r="L322" s="40"/>
      <c r="M322" s="193" t="s">
        <v>1</v>
      </c>
      <c r="N322" s="194" t="s">
        <v>41</v>
      </c>
      <c r="O322" s="72"/>
      <c r="P322" s="195">
        <f t="shared" si="1"/>
        <v>0</v>
      </c>
      <c r="Q322" s="195">
        <v>6.7000000000000002E-4</v>
      </c>
      <c r="R322" s="195">
        <f t="shared" si="2"/>
        <v>2.3450000000000002E-2</v>
      </c>
      <c r="S322" s="195">
        <v>0</v>
      </c>
      <c r="T322" s="196">
        <f t="shared" si="3"/>
        <v>0</v>
      </c>
      <c r="U322" s="35"/>
      <c r="V322" s="35"/>
      <c r="W322" s="35"/>
      <c r="X322" s="35"/>
      <c r="Y322" s="35"/>
      <c r="Z322" s="35"/>
      <c r="AA322" s="35"/>
      <c r="AB322" s="35"/>
      <c r="AC322" s="35"/>
      <c r="AD322" s="35"/>
      <c r="AE322" s="35"/>
      <c r="AR322" s="197" t="s">
        <v>283</v>
      </c>
      <c r="AT322" s="197" t="s">
        <v>160</v>
      </c>
      <c r="AU322" s="197" t="s">
        <v>85</v>
      </c>
      <c r="AY322" s="18" t="s">
        <v>158</v>
      </c>
      <c r="BE322" s="198">
        <f t="shared" si="4"/>
        <v>0</v>
      </c>
      <c r="BF322" s="198">
        <f t="shared" si="5"/>
        <v>0</v>
      </c>
      <c r="BG322" s="198">
        <f t="shared" si="6"/>
        <v>0</v>
      </c>
      <c r="BH322" s="198">
        <f t="shared" si="7"/>
        <v>0</v>
      </c>
      <c r="BI322" s="198">
        <f t="shared" si="8"/>
        <v>0</v>
      </c>
      <c r="BJ322" s="18" t="s">
        <v>8</v>
      </c>
      <c r="BK322" s="198">
        <f t="shared" si="9"/>
        <v>0</v>
      </c>
      <c r="BL322" s="18" t="s">
        <v>283</v>
      </c>
      <c r="BM322" s="197" t="s">
        <v>8154</v>
      </c>
    </row>
    <row r="323" spans="1:65" s="2" customFormat="1" ht="21.75" customHeight="1">
      <c r="A323" s="35"/>
      <c r="B323" s="36"/>
      <c r="C323" s="187" t="s">
        <v>581</v>
      </c>
      <c r="D323" s="187" t="s">
        <v>160</v>
      </c>
      <c r="E323" s="188" t="s">
        <v>5632</v>
      </c>
      <c r="F323" s="189" t="s">
        <v>5633</v>
      </c>
      <c r="G323" s="190" t="s">
        <v>309</v>
      </c>
      <c r="H323" s="191">
        <v>105</v>
      </c>
      <c r="I323" s="192"/>
      <c r="J323" s="191">
        <f t="shared" si="0"/>
        <v>0</v>
      </c>
      <c r="K323" s="189" t="s">
        <v>1</v>
      </c>
      <c r="L323" s="40"/>
      <c r="M323" s="193" t="s">
        <v>1</v>
      </c>
      <c r="N323" s="194" t="s">
        <v>41</v>
      </c>
      <c r="O323" s="72"/>
      <c r="P323" s="195">
        <f t="shared" si="1"/>
        <v>0</v>
      </c>
      <c r="Q323" s="195">
        <v>1.25E-3</v>
      </c>
      <c r="R323" s="195">
        <f t="shared" si="2"/>
        <v>0.13125000000000001</v>
      </c>
      <c r="S323" s="195">
        <v>0</v>
      </c>
      <c r="T323" s="196">
        <f t="shared" si="3"/>
        <v>0</v>
      </c>
      <c r="U323" s="35"/>
      <c r="V323" s="35"/>
      <c r="W323" s="35"/>
      <c r="X323" s="35"/>
      <c r="Y323" s="35"/>
      <c r="Z323" s="35"/>
      <c r="AA323" s="35"/>
      <c r="AB323" s="35"/>
      <c r="AC323" s="35"/>
      <c r="AD323" s="35"/>
      <c r="AE323" s="35"/>
      <c r="AR323" s="197" t="s">
        <v>283</v>
      </c>
      <c r="AT323" s="197" t="s">
        <v>160</v>
      </c>
      <c r="AU323" s="197" t="s">
        <v>85</v>
      </c>
      <c r="AY323" s="18" t="s">
        <v>158</v>
      </c>
      <c r="BE323" s="198">
        <f t="shared" si="4"/>
        <v>0</v>
      </c>
      <c r="BF323" s="198">
        <f t="shared" si="5"/>
        <v>0</v>
      </c>
      <c r="BG323" s="198">
        <f t="shared" si="6"/>
        <v>0</v>
      </c>
      <c r="BH323" s="198">
        <f t="shared" si="7"/>
        <v>0</v>
      </c>
      <c r="BI323" s="198">
        <f t="shared" si="8"/>
        <v>0</v>
      </c>
      <c r="BJ323" s="18" t="s">
        <v>8</v>
      </c>
      <c r="BK323" s="198">
        <f t="shared" si="9"/>
        <v>0</v>
      </c>
      <c r="BL323" s="18" t="s">
        <v>283</v>
      </c>
      <c r="BM323" s="197" t="s">
        <v>8155</v>
      </c>
    </row>
    <row r="324" spans="1:65" s="2" customFormat="1" ht="24">
      <c r="A324" s="35"/>
      <c r="B324" s="36"/>
      <c r="C324" s="187" t="s">
        <v>589</v>
      </c>
      <c r="D324" s="187" t="s">
        <v>160</v>
      </c>
      <c r="E324" s="188" t="s">
        <v>1540</v>
      </c>
      <c r="F324" s="189" t="s">
        <v>1541</v>
      </c>
      <c r="G324" s="190" t="s">
        <v>227</v>
      </c>
      <c r="H324" s="191">
        <v>0.19</v>
      </c>
      <c r="I324" s="192"/>
      <c r="J324" s="191">
        <f t="shared" si="0"/>
        <v>0</v>
      </c>
      <c r="K324" s="189" t="s">
        <v>1</v>
      </c>
      <c r="L324" s="40"/>
      <c r="M324" s="193" t="s">
        <v>1</v>
      </c>
      <c r="N324" s="194" t="s">
        <v>41</v>
      </c>
      <c r="O324" s="72"/>
      <c r="P324" s="195">
        <f t="shared" si="1"/>
        <v>0</v>
      </c>
      <c r="Q324" s="195">
        <v>0</v>
      </c>
      <c r="R324" s="195">
        <f t="shared" si="2"/>
        <v>0</v>
      </c>
      <c r="S324" s="195">
        <v>0</v>
      </c>
      <c r="T324" s="196">
        <f t="shared" si="3"/>
        <v>0</v>
      </c>
      <c r="U324" s="35"/>
      <c r="V324" s="35"/>
      <c r="W324" s="35"/>
      <c r="X324" s="35"/>
      <c r="Y324" s="35"/>
      <c r="Z324" s="35"/>
      <c r="AA324" s="35"/>
      <c r="AB324" s="35"/>
      <c r="AC324" s="35"/>
      <c r="AD324" s="35"/>
      <c r="AE324" s="35"/>
      <c r="AR324" s="197" t="s">
        <v>283</v>
      </c>
      <c r="AT324" s="197" t="s">
        <v>160</v>
      </c>
      <c r="AU324" s="197" t="s">
        <v>85</v>
      </c>
      <c r="AY324" s="18" t="s">
        <v>158</v>
      </c>
      <c r="BE324" s="198">
        <f t="shared" si="4"/>
        <v>0</v>
      </c>
      <c r="BF324" s="198">
        <f t="shared" si="5"/>
        <v>0</v>
      </c>
      <c r="BG324" s="198">
        <f t="shared" si="6"/>
        <v>0</v>
      </c>
      <c r="BH324" s="198">
        <f t="shared" si="7"/>
        <v>0</v>
      </c>
      <c r="BI324" s="198">
        <f t="shared" si="8"/>
        <v>0</v>
      </c>
      <c r="BJ324" s="18" t="s">
        <v>8</v>
      </c>
      <c r="BK324" s="198">
        <f t="shared" si="9"/>
        <v>0</v>
      </c>
      <c r="BL324" s="18" t="s">
        <v>283</v>
      </c>
      <c r="BM324" s="197" t="s">
        <v>8156</v>
      </c>
    </row>
    <row r="325" spans="1:65" s="2" customFormat="1" ht="24">
      <c r="A325" s="35"/>
      <c r="B325" s="36"/>
      <c r="C325" s="187" t="s">
        <v>596</v>
      </c>
      <c r="D325" s="187" t="s">
        <v>160</v>
      </c>
      <c r="E325" s="188" t="s">
        <v>5645</v>
      </c>
      <c r="F325" s="189" t="s">
        <v>8157</v>
      </c>
      <c r="G325" s="190" t="s">
        <v>442</v>
      </c>
      <c r="H325" s="191">
        <v>7</v>
      </c>
      <c r="I325" s="192"/>
      <c r="J325" s="191">
        <f t="shared" si="0"/>
        <v>0</v>
      </c>
      <c r="K325" s="189" t="s">
        <v>1</v>
      </c>
      <c r="L325" s="40"/>
      <c r="M325" s="193" t="s">
        <v>1</v>
      </c>
      <c r="N325" s="194" t="s">
        <v>41</v>
      </c>
      <c r="O325" s="72"/>
      <c r="P325" s="195">
        <f t="shared" si="1"/>
        <v>0</v>
      </c>
      <c r="Q325" s="195">
        <v>1.3999999999999999E-4</v>
      </c>
      <c r="R325" s="195">
        <f t="shared" si="2"/>
        <v>9.7999999999999997E-4</v>
      </c>
      <c r="S325" s="195">
        <v>0</v>
      </c>
      <c r="T325" s="196">
        <f t="shared" si="3"/>
        <v>0</v>
      </c>
      <c r="U325" s="35"/>
      <c r="V325" s="35"/>
      <c r="W325" s="35"/>
      <c r="X325" s="35"/>
      <c r="Y325" s="35"/>
      <c r="Z325" s="35"/>
      <c r="AA325" s="35"/>
      <c r="AB325" s="35"/>
      <c r="AC325" s="35"/>
      <c r="AD325" s="35"/>
      <c r="AE325" s="35"/>
      <c r="AR325" s="197" t="s">
        <v>283</v>
      </c>
      <c r="AT325" s="197" t="s">
        <v>160</v>
      </c>
      <c r="AU325" s="197" t="s">
        <v>85</v>
      </c>
      <c r="AY325" s="18" t="s">
        <v>158</v>
      </c>
      <c r="BE325" s="198">
        <f t="shared" si="4"/>
        <v>0</v>
      </c>
      <c r="BF325" s="198">
        <f t="shared" si="5"/>
        <v>0</v>
      </c>
      <c r="BG325" s="198">
        <f t="shared" si="6"/>
        <v>0</v>
      </c>
      <c r="BH325" s="198">
        <f t="shared" si="7"/>
        <v>0</v>
      </c>
      <c r="BI325" s="198">
        <f t="shared" si="8"/>
        <v>0</v>
      </c>
      <c r="BJ325" s="18" t="s">
        <v>8</v>
      </c>
      <c r="BK325" s="198">
        <f t="shared" si="9"/>
        <v>0</v>
      </c>
      <c r="BL325" s="18" t="s">
        <v>283</v>
      </c>
      <c r="BM325" s="197" t="s">
        <v>8158</v>
      </c>
    </row>
    <row r="326" spans="1:65" s="2" customFormat="1" ht="24">
      <c r="A326" s="35"/>
      <c r="B326" s="36"/>
      <c r="C326" s="187" t="s">
        <v>601</v>
      </c>
      <c r="D326" s="187" t="s">
        <v>160</v>
      </c>
      <c r="E326" s="188" t="s">
        <v>1592</v>
      </c>
      <c r="F326" s="189" t="s">
        <v>1593</v>
      </c>
      <c r="G326" s="190" t="s">
        <v>442</v>
      </c>
      <c r="H326" s="191">
        <v>7</v>
      </c>
      <c r="I326" s="192"/>
      <c r="J326" s="191">
        <f t="shared" si="0"/>
        <v>0</v>
      </c>
      <c r="K326" s="189" t="s">
        <v>1</v>
      </c>
      <c r="L326" s="40"/>
      <c r="M326" s="193" t="s">
        <v>1</v>
      </c>
      <c r="N326" s="194" t="s">
        <v>41</v>
      </c>
      <c r="O326" s="72"/>
      <c r="P326" s="195">
        <f t="shared" si="1"/>
        <v>0</v>
      </c>
      <c r="Q326" s="195">
        <v>6.9999999999999999E-4</v>
      </c>
      <c r="R326" s="195">
        <f t="shared" si="2"/>
        <v>4.8999999999999998E-3</v>
      </c>
      <c r="S326" s="195">
        <v>0</v>
      </c>
      <c r="T326" s="196">
        <f t="shared" si="3"/>
        <v>0</v>
      </c>
      <c r="U326" s="35"/>
      <c r="V326" s="35"/>
      <c r="W326" s="35"/>
      <c r="X326" s="35"/>
      <c r="Y326" s="35"/>
      <c r="Z326" s="35"/>
      <c r="AA326" s="35"/>
      <c r="AB326" s="35"/>
      <c r="AC326" s="35"/>
      <c r="AD326" s="35"/>
      <c r="AE326" s="35"/>
      <c r="AR326" s="197" t="s">
        <v>283</v>
      </c>
      <c r="AT326" s="197" t="s">
        <v>160</v>
      </c>
      <c r="AU326" s="197" t="s">
        <v>85</v>
      </c>
      <c r="AY326" s="18" t="s">
        <v>158</v>
      </c>
      <c r="BE326" s="198">
        <f t="shared" si="4"/>
        <v>0</v>
      </c>
      <c r="BF326" s="198">
        <f t="shared" si="5"/>
        <v>0</v>
      </c>
      <c r="BG326" s="198">
        <f t="shared" si="6"/>
        <v>0</v>
      </c>
      <c r="BH326" s="198">
        <f t="shared" si="7"/>
        <v>0</v>
      </c>
      <c r="BI326" s="198">
        <f t="shared" si="8"/>
        <v>0</v>
      </c>
      <c r="BJ326" s="18" t="s">
        <v>8</v>
      </c>
      <c r="BK326" s="198">
        <f t="shared" si="9"/>
        <v>0</v>
      </c>
      <c r="BL326" s="18" t="s">
        <v>283</v>
      </c>
      <c r="BM326" s="197" t="s">
        <v>8159</v>
      </c>
    </row>
    <row r="327" spans="1:65" s="2" customFormat="1" ht="24">
      <c r="A327" s="35"/>
      <c r="B327" s="36"/>
      <c r="C327" s="187" t="s">
        <v>609</v>
      </c>
      <c r="D327" s="187" t="s">
        <v>160</v>
      </c>
      <c r="E327" s="188" t="s">
        <v>1608</v>
      </c>
      <c r="F327" s="189" t="s">
        <v>1609</v>
      </c>
      <c r="G327" s="190" t="s">
        <v>442</v>
      </c>
      <c r="H327" s="191">
        <v>2</v>
      </c>
      <c r="I327" s="192"/>
      <c r="J327" s="191">
        <f t="shared" si="0"/>
        <v>0</v>
      </c>
      <c r="K327" s="189" t="s">
        <v>1</v>
      </c>
      <c r="L327" s="40"/>
      <c r="M327" s="193" t="s">
        <v>1</v>
      </c>
      <c r="N327" s="194" t="s">
        <v>41</v>
      </c>
      <c r="O327" s="72"/>
      <c r="P327" s="195">
        <f t="shared" si="1"/>
        <v>0</v>
      </c>
      <c r="Q327" s="195">
        <v>1.8000000000000001E-4</v>
      </c>
      <c r="R327" s="195">
        <f t="shared" si="2"/>
        <v>3.6000000000000002E-4</v>
      </c>
      <c r="S327" s="195">
        <v>0</v>
      </c>
      <c r="T327" s="196">
        <f t="shared" si="3"/>
        <v>0</v>
      </c>
      <c r="U327" s="35"/>
      <c r="V327" s="35"/>
      <c r="W327" s="35"/>
      <c r="X327" s="35"/>
      <c r="Y327" s="35"/>
      <c r="Z327" s="35"/>
      <c r="AA327" s="35"/>
      <c r="AB327" s="35"/>
      <c r="AC327" s="35"/>
      <c r="AD327" s="35"/>
      <c r="AE327" s="35"/>
      <c r="AR327" s="197" t="s">
        <v>283</v>
      </c>
      <c r="AT327" s="197" t="s">
        <v>160</v>
      </c>
      <c r="AU327" s="197" t="s">
        <v>85</v>
      </c>
      <c r="AY327" s="18" t="s">
        <v>158</v>
      </c>
      <c r="BE327" s="198">
        <f t="shared" si="4"/>
        <v>0</v>
      </c>
      <c r="BF327" s="198">
        <f t="shared" si="5"/>
        <v>0</v>
      </c>
      <c r="BG327" s="198">
        <f t="shared" si="6"/>
        <v>0</v>
      </c>
      <c r="BH327" s="198">
        <f t="shared" si="7"/>
        <v>0</v>
      </c>
      <c r="BI327" s="198">
        <f t="shared" si="8"/>
        <v>0</v>
      </c>
      <c r="BJ327" s="18" t="s">
        <v>8</v>
      </c>
      <c r="BK327" s="198">
        <f t="shared" si="9"/>
        <v>0</v>
      </c>
      <c r="BL327" s="18" t="s">
        <v>283</v>
      </c>
      <c r="BM327" s="197" t="s">
        <v>8160</v>
      </c>
    </row>
    <row r="328" spans="1:65" s="2" customFormat="1" ht="21.75" customHeight="1">
      <c r="A328" s="35"/>
      <c r="B328" s="36"/>
      <c r="C328" s="187" t="s">
        <v>613</v>
      </c>
      <c r="D328" s="187" t="s">
        <v>160</v>
      </c>
      <c r="E328" s="188" t="s">
        <v>5662</v>
      </c>
      <c r="F328" s="189" t="s">
        <v>5663</v>
      </c>
      <c r="G328" s="190" t="s">
        <v>442</v>
      </c>
      <c r="H328" s="191">
        <v>2</v>
      </c>
      <c r="I328" s="192"/>
      <c r="J328" s="191">
        <f t="shared" si="0"/>
        <v>0</v>
      </c>
      <c r="K328" s="189" t="s">
        <v>1</v>
      </c>
      <c r="L328" s="40"/>
      <c r="M328" s="193" t="s">
        <v>1</v>
      </c>
      <c r="N328" s="194" t="s">
        <v>41</v>
      </c>
      <c r="O328" s="72"/>
      <c r="P328" s="195">
        <f t="shared" si="1"/>
        <v>0</v>
      </c>
      <c r="Q328" s="195">
        <v>5.0000000000000001E-4</v>
      </c>
      <c r="R328" s="195">
        <f t="shared" si="2"/>
        <v>1E-3</v>
      </c>
      <c r="S328" s="195">
        <v>0</v>
      </c>
      <c r="T328" s="196">
        <f t="shared" si="3"/>
        <v>0</v>
      </c>
      <c r="U328" s="35"/>
      <c r="V328" s="35"/>
      <c r="W328" s="35"/>
      <c r="X328" s="35"/>
      <c r="Y328" s="35"/>
      <c r="Z328" s="35"/>
      <c r="AA328" s="35"/>
      <c r="AB328" s="35"/>
      <c r="AC328" s="35"/>
      <c r="AD328" s="35"/>
      <c r="AE328" s="35"/>
      <c r="AR328" s="197" t="s">
        <v>283</v>
      </c>
      <c r="AT328" s="197" t="s">
        <v>160</v>
      </c>
      <c r="AU328" s="197" t="s">
        <v>85</v>
      </c>
      <c r="AY328" s="18" t="s">
        <v>158</v>
      </c>
      <c r="BE328" s="198">
        <f t="shared" si="4"/>
        <v>0</v>
      </c>
      <c r="BF328" s="198">
        <f t="shared" si="5"/>
        <v>0</v>
      </c>
      <c r="BG328" s="198">
        <f t="shared" si="6"/>
        <v>0</v>
      </c>
      <c r="BH328" s="198">
        <f t="shared" si="7"/>
        <v>0</v>
      </c>
      <c r="BI328" s="198">
        <f t="shared" si="8"/>
        <v>0</v>
      </c>
      <c r="BJ328" s="18" t="s">
        <v>8</v>
      </c>
      <c r="BK328" s="198">
        <f t="shared" si="9"/>
        <v>0</v>
      </c>
      <c r="BL328" s="18" t="s">
        <v>283</v>
      </c>
      <c r="BM328" s="197" t="s">
        <v>8161</v>
      </c>
    </row>
    <row r="329" spans="1:65" s="2" customFormat="1" ht="24">
      <c r="A329" s="35"/>
      <c r="B329" s="36"/>
      <c r="C329" s="187" t="s">
        <v>617</v>
      </c>
      <c r="D329" s="187" t="s">
        <v>160</v>
      </c>
      <c r="E329" s="188" t="s">
        <v>1656</v>
      </c>
      <c r="F329" s="189" t="s">
        <v>1657</v>
      </c>
      <c r="G329" s="190" t="s">
        <v>227</v>
      </c>
      <c r="H329" s="191">
        <v>0.01</v>
      </c>
      <c r="I329" s="192"/>
      <c r="J329" s="191">
        <f t="shared" si="0"/>
        <v>0</v>
      </c>
      <c r="K329" s="189" t="s">
        <v>1</v>
      </c>
      <c r="L329" s="40"/>
      <c r="M329" s="193" t="s">
        <v>1</v>
      </c>
      <c r="N329" s="194" t="s">
        <v>41</v>
      </c>
      <c r="O329" s="72"/>
      <c r="P329" s="195">
        <f t="shared" si="1"/>
        <v>0</v>
      </c>
      <c r="Q329" s="195">
        <v>0</v>
      </c>
      <c r="R329" s="195">
        <f t="shared" si="2"/>
        <v>0</v>
      </c>
      <c r="S329" s="195">
        <v>0</v>
      </c>
      <c r="T329" s="196">
        <f t="shared" si="3"/>
        <v>0</v>
      </c>
      <c r="U329" s="35"/>
      <c r="V329" s="35"/>
      <c r="W329" s="35"/>
      <c r="X329" s="35"/>
      <c r="Y329" s="35"/>
      <c r="Z329" s="35"/>
      <c r="AA329" s="35"/>
      <c r="AB329" s="35"/>
      <c r="AC329" s="35"/>
      <c r="AD329" s="35"/>
      <c r="AE329" s="35"/>
      <c r="AR329" s="197" t="s">
        <v>283</v>
      </c>
      <c r="AT329" s="197" t="s">
        <v>160</v>
      </c>
      <c r="AU329" s="197" t="s">
        <v>85</v>
      </c>
      <c r="AY329" s="18" t="s">
        <v>158</v>
      </c>
      <c r="BE329" s="198">
        <f t="shared" si="4"/>
        <v>0</v>
      </c>
      <c r="BF329" s="198">
        <f t="shared" si="5"/>
        <v>0</v>
      </c>
      <c r="BG329" s="198">
        <f t="shared" si="6"/>
        <v>0</v>
      </c>
      <c r="BH329" s="198">
        <f t="shared" si="7"/>
        <v>0</v>
      </c>
      <c r="BI329" s="198">
        <f t="shared" si="8"/>
        <v>0</v>
      </c>
      <c r="BJ329" s="18" t="s">
        <v>8</v>
      </c>
      <c r="BK329" s="198">
        <f t="shared" si="9"/>
        <v>0</v>
      </c>
      <c r="BL329" s="18" t="s">
        <v>283</v>
      </c>
      <c r="BM329" s="197" t="s">
        <v>8162</v>
      </c>
    </row>
    <row r="330" spans="1:65" s="2" customFormat="1" ht="33" customHeight="1">
      <c r="A330" s="35"/>
      <c r="B330" s="36"/>
      <c r="C330" s="187" t="s">
        <v>622</v>
      </c>
      <c r="D330" s="187" t="s">
        <v>160</v>
      </c>
      <c r="E330" s="188" t="s">
        <v>8163</v>
      </c>
      <c r="F330" s="189" t="s">
        <v>8164</v>
      </c>
      <c r="G330" s="190" t="s">
        <v>442</v>
      </c>
      <c r="H330" s="191">
        <v>1</v>
      </c>
      <c r="I330" s="192"/>
      <c r="J330" s="191">
        <f t="shared" si="0"/>
        <v>0</v>
      </c>
      <c r="K330" s="189" t="s">
        <v>1</v>
      </c>
      <c r="L330" s="40"/>
      <c r="M330" s="193" t="s">
        <v>1</v>
      </c>
      <c r="N330" s="194" t="s">
        <v>41</v>
      </c>
      <c r="O330" s="72"/>
      <c r="P330" s="195">
        <f t="shared" si="1"/>
        <v>0</v>
      </c>
      <c r="Q330" s="195">
        <v>2.2290000000000001E-2</v>
      </c>
      <c r="R330" s="195">
        <f t="shared" si="2"/>
        <v>2.2290000000000001E-2</v>
      </c>
      <c r="S330" s="195">
        <v>0</v>
      </c>
      <c r="T330" s="196">
        <f t="shared" si="3"/>
        <v>0</v>
      </c>
      <c r="U330" s="35"/>
      <c r="V330" s="35"/>
      <c r="W330" s="35"/>
      <c r="X330" s="35"/>
      <c r="Y330" s="35"/>
      <c r="Z330" s="35"/>
      <c r="AA330" s="35"/>
      <c r="AB330" s="35"/>
      <c r="AC330" s="35"/>
      <c r="AD330" s="35"/>
      <c r="AE330" s="35"/>
      <c r="AR330" s="197" t="s">
        <v>283</v>
      </c>
      <c r="AT330" s="197" t="s">
        <v>160</v>
      </c>
      <c r="AU330" s="197" t="s">
        <v>85</v>
      </c>
      <c r="AY330" s="18" t="s">
        <v>158</v>
      </c>
      <c r="BE330" s="198">
        <f t="shared" si="4"/>
        <v>0</v>
      </c>
      <c r="BF330" s="198">
        <f t="shared" si="5"/>
        <v>0</v>
      </c>
      <c r="BG330" s="198">
        <f t="shared" si="6"/>
        <v>0</v>
      </c>
      <c r="BH330" s="198">
        <f t="shared" si="7"/>
        <v>0</v>
      </c>
      <c r="BI330" s="198">
        <f t="shared" si="8"/>
        <v>0</v>
      </c>
      <c r="BJ330" s="18" t="s">
        <v>8</v>
      </c>
      <c r="BK330" s="198">
        <f t="shared" si="9"/>
        <v>0</v>
      </c>
      <c r="BL330" s="18" t="s">
        <v>283</v>
      </c>
      <c r="BM330" s="197" t="s">
        <v>8165</v>
      </c>
    </row>
    <row r="331" spans="1:65" s="2" customFormat="1" ht="33" customHeight="1">
      <c r="A331" s="35"/>
      <c r="B331" s="36"/>
      <c r="C331" s="187" t="s">
        <v>627</v>
      </c>
      <c r="D331" s="187" t="s">
        <v>160</v>
      </c>
      <c r="E331" s="188" t="s">
        <v>7144</v>
      </c>
      <c r="F331" s="189" t="s">
        <v>7145</v>
      </c>
      <c r="G331" s="190" t="s">
        <v>442</v>
      </c>
      <c r="H331" s="191">
        <v>1</v>
      </c>
      <c r="I331" s="192"/>
      <c r="J331" s="191">
        <f t="shared" si="0"/>
        <v>0</v>
      </c>
      <c r="K331" s="189" t="s">
        <v>1</v>
      </c>
      <c r="L331" s="40"/>
      <c r="M331" s="193" t="s">
        <v>1</v>
      </c>
      <c r="N331" s="194" t="s">
        <v>41</v>
      </c>
      <c r="O331" s="72"/>
      <c r="P331" s="195">
        <f t="shared" si="1"/>
        <v>0</v>
      </c>
      <c r="Q331" s="195">
        <v>2.8029999999999999E-2</v>
      </c>
      <c r="R331" s="195">
        <f t="shared" si="2"/>
        <v>2.8029999999999999E-2</v>
      </c>
      <c r="S331" s="195">
        <v>0</v>
      </c>
      <c r="T331" s="196">
        <f t="shared" si="3"/>
        <v>0</v>
      </c>
      <c r="U331" s="35"/>
      <c r="V331" s="35"/>
      <c r="W331" s="35"/>
      <c r="X331" s="35"/>
      <c r="Y331" s="35"/>
      <c r="Z331" s="35"/>
      <c r="AA331" s="35"/>
      <c r="AB331" s="35"/>
      <c r="AC331" s="35"/>
      <c r="AD331" s="35"/>
      <c r="AE331" s="35"/>
      <c r="AR331" s="197" t="s">
        <v>283</v>
      </c>
      <c r="AT331" s="197" t="s">
        <v>160</v>
      </c>
      <c r="AU331" s="197" t="s">
        <v>85</v>
      </c>
      <c r="AY331" s="18" t="s">
        <v>158</v>
      </c>
      <c r="BE331" s="198">
        <f t="shared" si="4"/>
        <v>0</v>
      </c>
      <c r="BF331" s="198">
        <f t="shared" si="5"/>
        <v>0</v>
      </c>
      <c r="BG331" s="198">
        <f t="shared" si="6"/>
        <v>0</v>
      </c>
      <c r="BH331" s="198">
        <f t="shared" si="7"/>
        <v>0</v>
      </c>
      <c r="BI331" s="198">
        <f t="shared" si="8"/>
        <v>0</v>
      </c>
      <c r="BJ331" s="18" t="s">
        <v>8</v>
      </c>
      <c r="BK331" s="198">
        <f t="shared" si="9"/>
        <v>0</v>
      </c>
      <c r="BL331" s="18" t="s">
        <v>283</v>
      </c>
      <c r="BM331" s="197" t="s">
        <v>8166</v>
      </c>
    </row>
    <row r="332" spans="1:65" s="2" customFormat="1" ht="33" customHeight="1">
      <c r="A332" s="35"/>
      <c r="B332" s="36"/>
      <c r="C332" s="187" t="s">
        <v>633</v>
      </c>
      <c r="D332" s="187" t="s">
        <v>160</v>
      </c>
      <c r="E332" s="188" t="s">
        <v>8167</v>
      </c>
      <c r="F332" s="189" t="s">
        <v>8168</v>
      </c>
      <c r="G332" s="190" t="s">
        <v>442</v>
      </c>
      <c r="H332" s="191">
        <v>5</v>
      </c>
      <c r="I332" s="192"/>
      <c r="J332" s="191">
        <f t="shared" si="0"/>
        <v>0</v>
      </c>
      <c r="K332" s="189" t="s">
        <v>1</v>
      </c>
      <c r="L332" s="40"/>
      <c r="M332" s="193" t="s">
        <v>1</v>
      </c>
      <c r="N332" s="194" t="s">
        <v>41</v>
      </c>
      <c r="O332" s="72"/>
      <c r="P332" s="195">
        <f t="shared" si="1"/>
        <v>0</v>
      </c>
      <c r="Q332" s="195">
        <v>3.6639999999999999E-2</v>
      </c>
      <c r="R332" s="195">
        <f t="shared" si="2"/>
        <v>0.1832</v>
      </c>
      <c r="S332" s="195">
        <v>0</v>
      </c>
      <c r="T332" s="196">
        <f t="shared" si="3"/>
        <v>0</v>
      </c>
      <c r="U332" s="35"/>
      <c r="V332" s="35"/>
      <c r="W332" s="35"/>
      <c r="X332" s="35"/>
      <c r="Y332" s="35"/>
      <c r="Z332" s="35"/>
      <c r="AA332" s="35"/>
      <c r="AB332" s="35"/>
      <c r="AC332" s="35"/>
      <c r="AD332" s="35"/>
      <c r="AE332" s="35"/>
      <c r="AR332" s="197" t="s">
        <v>283</v>
      </c>
      <c r="AT332" s="197" t="s">
        <v>160</v>
      </c>
      <c r="AU332" s="197" t="s">
        <v>85</v>
      </c>
      <c r="AY332" s="18" t="s">
        <v>158</v>
      </c>
      <c r="BE332" s="198">
        <f t="shared" si="4"/>
        <v>0</v>
      </c>
      <c r="BF332" s="198">
        <f t="shared" si="5"/>
        <v>0</v>
      </c>
      <c r="BG332" s="198">
        <f t="shared" si="6"/>
        <v>0</v>
      </c>
      <c r="BH332" s="198">
        <f t="shared" si="7"/>
        <v>0</v>
      </c>
      <c r="BI332" s="198">
        <f t="shared" si="8"/>
        <v>0</v>
      </c>
      <c r="BJ332" s="18" t="s">
        <v>8</v>
      </c>
      <c r="BK332" s="198">
        <f t="shared" si="9"/>
        <v>0</v>
      </c>
      <c r="BL332" s="18" t="s">
        <v>283</v>
      </c>
      <c r="BM332" s="197" t="s">
        <v>8169</v>
      </c>
    </row>
    <row r="333" spans="1:65" s="2" customFormat="1" ht="24">
      <c r="A333" s="35"/>
      <c r="B333" s="36"/>
      <c r="C333" s="187" t="s">
        <v>639</v>
      </c>
      <c r="D333" s="187" t="s">
        <v>160</v>
      </c>
      <c r="E333" s="188" t="s">
        <v>1712</v>
      </c>
      <c r="F333" s="189" t="s">
        <v>1713</v>
      </c>
      <c r="G333" s="190" t="s">
        <v>227</v>
      </c>
      <c r="H333" s="191">
        <v>0.23</v>
      </c>
      <c r="I333" s="192"/>
      <c r="J333" s="191">
        <f t="shared" si="0"/>
        <v>0</v>
      </c>
      <c r="K333" s="189" t="s">
        <v>1</v>
      </c>
      <c r="L333" s="40"/>
      <c r="M333" s="193" t="s">
        <v>1</v>
      </c>
      <c r="N333" s="194" t="s">
        <v>41</v>
      </c>
      <c r="O333" s="72"/>
      <c r="P333" s="195">
        <f t="shared" si="1"/>
        <v>0</v>
      </c>
      <c r="Q333" s="195">
        <v>0</v>
      </c>
      <c r="R333" s="195">
        <f t="shared" si="2"/>
        <v>0</v>
      </c>
      <c r="S333" s="195">
        <v>0</v>
      </c>
      <c r="T333" s="196">
        <f t="shared" si="3"/>
        <v>0</v>
      </c>
      <c r="U333" s="35"/>
      <c r="V333" s="35"/>
      <c r="W333" s="35"/>
      <c r="X333" s="35"/>
      <c r="Y333" s="35"/>
      <c r="Z333" s="35"/>
      <c r="AA333" s="35"/>
      <c r="AB333" s="35"/>
      <c r="AC333" s="35"/>
      <c r="AD333" s="35"/>
      <c r="AE333" s="35"/>
      <c r="AR333" s="197" t="s">
        <v>283</v>
      </c>
      <c r="AT333" s="197" t="s">
        <v>160</v>
      </c>
      <c r="AU333" s="197" t="s">
        <v>85</v>
      </c>
      <c r="AY333" s="18" t="s">
        <v>158</v>
      </c>
      <c r="BE333" s="198">
        <f t="shared" si="4"/>
        <v>0</v>
      </c>
      <c r="BF333" s="198">
        <f t="shared" si="5"/>
        <v>0</v>
      </c>
      <c r="BG333" s="198">
        <f t="shared" si="6"/>
        <v>0</v>
      </c>
      <c r="BH333" s="198">
        <f t="shared" si="7"/>
        <v>0</v>
      </c>
      <c r="BI333" s="198">
        <f t="shared" si="8"/>
        <v>0</v>
      </c>
      <c r="BJ333" s="18" t="s">
        <v>8</v>
      </c>
      <c r="BK333" s="198">
        <f t="shared" si="9"/>
        <v>0</v>
      </c>
      <c r="BL333" s="18" t="s">
        <v>283</v>
      </c>
      <c r="BM333" s="197" t="s">
        <v>8170</v>
      </c>
    </row>
    <row r="334" spans="1:65" s="2" customFormat="1" ht="16.5" customHeight="1">
      <c r="A334" s="35"/>
      <c r="B334" s="36"/>
      <c r="C334" s="187" t="s">
        <v>659</v>
      </c>
      <c r="D334" s="187" t="s">
        <v>160</v>
      </c>
      <c r="E334" s="188" t="s">
        <v>1716</v>
      </c>
      <c r="F334" s="189" t="s">
        <v>1717</v>
      </c>
      <c r="G334" s="190" t="s">
        <v>1718</v>
      </c>
      <c r="H334" s="191">
        <v>24</v>
      </c>
      <c r="I334" s="192"/>
      <c r="J334" s="191">
        <f t="shared" si="0"/>
        <v>0</v>
      </c>
      <c r="K334" s="189" t="s">
        <v>1</v>
      </c>
      <c r="L334" s="40"/>
      <c r="M334" s="193" t="s">
        <v>1</v>
      </c>
      <c r="N334" s="194" t="s">
        <v>41</v>
      </c>
      <c r="O334" s="72"/>
      <c r="P334" s="195">
        <f t="shared" si="1"/>
        <v>0</v>
      </c>
      <c r="Q334" s="195">
        <v>0</v>
      </c>
      <c r="R334" s="195">
        <f t="shared" si="2"/>
        <v>0</v>
      </c>
      <c r="S334" s="195">
        <v>0</v>
      </c>
      <c r="T334" s="196">
        <f t="shared" si="3"/>
        <v>0</v>
      </c>
      <c r="U334" s="35"/>
      <c r="V334" s="35"/>
      <c r="W334" s="35"/>
      <c r="X334" s="35"/>
      <c r="Y334" s="35"/>
      <c r="Z334" s="35"/>
      <c r="AA334" s="35"/>
      <c r="AB334" s="35"/>
      <c r="AC334" s="35"/>
      <c r="AD334" s="35"/>
      <c r="AE334" s="35"/>
      <c r="AR334" s="197" t="s">
        <v>283</v>
      </c>
      <c r="AT334" s="197" t="s">
        <v>160</v>
      </c>
      <c r="AU334" s="197" t="s">
        <v>85</v>
      </c>
      <c r="AY334" s="18" t="s">
        <v>158</v>
      </c>
      <c r="BE334" s="198">
        <f t="shared" si="4"/>
        <v>0</v>
      </c>
      <c r="BF334" s="198">
        <f t="shared" si="5"/>
        <v>0</v>
      </c>
      <c r="BG334" s="198">
        <f t="shared" si="6"/>
        <v>0</v>
      </c>
      <c r="BH334" s="198">
        <f t="shared" si="7"/>
        <v>0</v>
      </c>
      <c r="BI334" s="198">
        <f t="shared" si="8"/>
        <v>0</v>
      </c>
      <c r="BJ334" s="18" t="s">
        <v>8</v>
      </c>
      <c r="BK334" s="198">
        <f t="shared" si="9"/>
        <v>0</v>
      </c>
      <c r="BL334" s="18" t="s">
        <v>283</v>
      </c>
      <c r="BM334" s="197" t="s">
        <v>8171</v>
      </c>
    </row>
    <row r="335" spans="1:65" s="2" customFormat="1" ht="16.5" customHeight="1">
      <c r="A335" s="35"/>
      <c r="B335" s="36"/>
      <c r="C335" s="187" t="s">
        <v>664</v>
      </c>
      <c r="D335" s="187" t="s">
        <v>160</v>
      </c>
      <c r="E335" s="188" t="s">
        <v>1721</v>
      </c>
      <c r="F335" s="189" t="s">
        <v>1722</v>
      </c>
      <c r="G335" s="190" t="s">
        <v>442</v>
      </c>
      <c r="H335" s="191">
        <v>1</v>
      </c>
      <c r="I335" s="192"/>
      <c r="J335" s="191">
        <f t="shared" si="0"/>
        <v>0</v>
      </c>
      <c r="K335" s="189" t="s">
        <v>1</v>
      </c>
      <c r="L335" s="40"/>
      <c r="M335" s="193" t="s">
        <v>1</v>
      </c>
      <c r="N335" s="194" t="s">
        <v>41</v>
      </c>
      <c r="O335" s="72"/>
      <c r="P335" s="195">
        <f t="shared" si="1"/>
        <v>0</v>
      </c>
      <c r="Q335" s="195">
        <v>0</v>
      </c>
      <c r="R335" s="195">
        <f t="shared" si="2"/>
        <v>0</v>
      </c>
      <c r="S335" s="195">
        <v>0</v>
      </c>
      <c r="T335" s="196">
        <f t="shared" si="3"/>
        <v>0</v>
      </c>
      <c r="U335" s="35"/>
      <c r="V335" s="35"/>
      <c r="W335" s="35"/>
      <c r="X335" s="35"/>
      <c r="Y335" s="35"/>
      <c r="Z335" s="35"/>
      <c r="AA335" s="35"/>
      <c r="AB335" s="35"/>
      <c r="AC335" s="35"/>
      <c r="AD335" s="35"/>
      <c r="AE335" s="35"/>
      <c r="AR335" s="197" t="s">
        <v>283</v>
      </c>
      <c r="AT335" s="197" t="s">
        <v>160</v>
      </c>
      <c r="AU335" s="197" t="s">
        <v>85</v>
      </c>
      <c r="AY335" s="18" t="s">
        <v>158</v>
      </c>
      <c r="BE335" s="198">
        <f t="shared" si="4"/>
        <v>0</v>
      </c>
      <c r="BF335" s="198">
        <f t="shared" si="5"/>
        <v>0</v>
      </c>
      <c r="BG335" s="198">
        <f t="shared" si="6"/>
        <v>0</v>
      </c>
      <c r="BH335" s="198">
        <f t="shared" si="7"/>
        <v>0</v>
      </c>
      <c r="BI335" s="198">
        <f t="shared" si="8"/>
        <v>0</v>
      </c>
      <c r="BJ335" s="18" t="s">
        <v>8</v>
      </c>
      <c r="BK335" s="198">
        <f t="shared" si="9"/>
        <v>0</v>
      </c>
      <c r="BL335" s="18" t="s">
        <v>283</v>
      </c>
      <c r="BM335" s="197" t="s">
        <v>8172</v>
      </c>
    </row>
    <row r="336" spans="1:65" s="2" customFormat="1" ht="16.5" customHeight="1">
      <c r="A336" s="35"/>
      <c r="B336" s="36"/>
      <c r="C336" s="187" t="s">
        <v>669</v>
      </c>
      <c r="D336" s="187" t="s">
        <v>160</v>
      </c>
      <c r="E336" s="188" t="s">
        <v>1725</v>
      </c>
      <c r="F336" s="189" t="s">
        <v>1726</v>
      </c>
      <c r="G336" s="190" t="s">
        <v>498</v>
      </c>
      <c r="H336" s="191">
        <v>1</v>
      </c>
      <c r="I336" s="192"/>
      <c r="J336" s="191">
        <f t="shared" si="0"/>
        <v>0</v>
      </c>
      <c r="K336" s="189" t="s">
        <v>1</v>
      </c>
      <c r="L336" s="40"/>
      <c r="M336" s="193" t="s">
        <v>1</v>
      </c>
      <c r="N336" s="194" t="s">
        <v>41</v>
      </c>
      <c r="O336" s="72"/>
      <c r="P336" s="195">
        <f t="shared" si="1"/>
        <v>0</v>
      </c>
      <c r="Q336" s="195">
        <v>0</v>
      </c>
      <c r="R336" s="195">
        <f t="shared" si="2"/>
        <v>0</v>
      </c>
      <c r="S336" s="195">
        <v>0</v>
      </c>
      <c r="T336" s="196">
        <f t="shared" si="3"/>
        <v>0</v>
      </c>
      <c r="U336" s="35"/>
      <c r="V336" s="35"/>
      <c r="W336" s="35"/>
      <c r="X336" s="35"/>
      <c r="Y336" s="35"/>
      <c r="Z336" s="35"/>
      <c r="AA336" s="35"/>
      <c r="AB336" s="35"/>
      <c r="AC336" s="35"/>
      <c r="AD336" s="35"/>
      <c r="AE336" s="35"/>
      <c r="AR336" s="197" t="s">
        <v>283</v>
      </c>
      <c r="AT336" s="197" t="s">
        <v>160</v>
      </c>
      <c r="AU336" s="197" t="s">
        <v>85</v>
      </c>
      <c r="AY336" s="18" t="s">
        <v>158</v>
      </c>
      <c r="BE336" s="198">
        <f t="shared" si="4"/>
        <v>0</v>
      </c>
      <c r="BF336" s="198">
        <f t="shared" si="5"/>
        <v>0</v>
      </c>
      <c r="BG336" s="198">
        <f t="shared" si="6"/>
        <v>0</v>
      </c>
      <c r="BH336" s="198">
        <f t="shared" si="7"/>
        <v>0</v>
      </c>
      <c r="BI336" s="198">
        <f t="shared" si="8"/>
        <v>0</v>
      </c>
      <c r="BJ336" s="18" t="s">
        <v>8</v>
      </c>
      <c r="BK336" s="198">
        <f t="shared" si="9"/>
        <v>0</v>
      </c>
      <c r="BL336" s="18" t="s">
        <v>283</v>
      </c>
      <c r="BM336" s="197" t="s">
        <v>8173</v>
      </c>
    </row>
    <row r="337" spans="1:65" s="2" customFormat="1" ht="16.5" customHeight="1">
      <c r="A337" s="35"/>
      <c r="B337" s="36"/>
      <c r="C337" s="187" t="s">
        <v>674</v>
      </c>
      <c r="D337" s="187" t="s">
        <v>160</v>
      </c>
      <c r="E337" s="188" t="s">
        <v>1729</v>
      </c>
      <c r="F337" s="189" t="s">
        <v>1730</v>
      </c>
      <c r="G337" s="190" t="s">
        <v>442</v>
      </c>
      <c r="H337" s="191">
        <v>1</v>
      </c>
      <c r="I337" s="192"/>
      <c r="J337" s="191">
        <f t="shared" si="0"/>
        <v>0</v>
      </c>
      <c r="K337" s="189" t="s">
        <v>1</v>
      </c>
      <c r="L337" s="40"/>
      <c r="M337" s="193" t="s">
        <v>1</v>
      </c>
      <c r="N337" s="194" t="s">
        <v>41</v>
      </c>
      <c r="O337" s="72"/>
      <c r="P337" s="195">
        <f t="shared" si="1"/>
        <v>0</v>
      </c>
      <c r="Q337" s="195">
        <v>0</v>
      </c>
      <c r="R337" s="195">
        <f t="shared" si="2"/>
        <v>0</v>
      </c>
      <c r="S337" s="195">
        <v>0</v>
      </c>
      <c r="T337" s="196">
        <f t="shared" si="3"/>
        <v>0</v>
      </c>
      <c r="U337" s="35"/>
      <c r="V337" s="35"/>
      <c r="W337" s="35"/>
      <c r="X337" s="35"/>
      <c r="Y337" s="35"/>
      <c r="Z337" s="35"/>
      <c r="AA337" s="35"/>
      <c r="AB337" s="35"/>
      <c r="AC337" s="35"/>
      <c r="AD337" s="35"/>
      <c r="AE337" s="35"/>
      <c r="AR337" s="197" t="s">
        <v>283</v>
      </c>
      <c r="AT337" s="197" t="s">
        <v>160</v>
      </c>
      <c r="AU337" s="197" t="s">
        <v>85</v>
      </c>
      <c r="AY337" s="18" t="s">
        <v>158</v>
      </c>
      <c r="BE337" s="198">
        <f t="shared" si="4"/>
        <v>0</v>
      </c>
      <c r="BF337" s="198">
        <f t="shared" si="5"/>
        <v>0</v>
      </c>
      <c r="BG337" s="198">
        <f t="shared" si="6"/>
        <v>0</v>
      </c>
      <c r="BH337" s="198">
        <f t="shared" si="7"/>
        <v>0</v>
      </c>
      <c r="BI337" s="198">
        <f t="shared" si="8"/>
        <v>0</v>
      </c>
      <c r="BJ337" s="18" t="s">
        <v>8</v>
      </c>
      <c r="BK337" s="198">
        <f t="shared" si="9"/>
        <v>0</v>
      </c>
      <c r="BL337" s="18" t="s">
        <v>283</v>
      </c>
      <c r="BM337" s="197" t="s">
        <v>8174</v>
      </c>
    </row>
    <row r="338" spans="1:65" s="2" customFormat="1" ht="16.5" customHeight="1">
      <c r="A338" s="35"/>
      <c r="B338" s="36"/>
      <c r="C338" s="187" t="s">
        <v>679</v>
      </c>
      <c r="D338" s="187" t="s">
        <v>160</v>
      </c>
      <c r="E338" s="188" t="s">
        <v>1733</v>
      </c>
      <c r="F338" s="189" t="s">
        <v>1734</v>
      </c>
      <c r="G338" s="190" t="s">
        <v>442</v>
      </c>
      <c r="H338" s="191">
        <v>1</v>
      </c>
      <c r="I338" s="192"/>
      <c r="J338" s="191">
        <f t="shared" si="0"/>
        <v>0</v>
      </c>
      <c r="K338" s="189" t="s">
        <v>1</v>
      </c>
      <c r="L338" s="40"/>
      <c r="M338" s="193" t="s">
        <v>1</v>
      </c>
      <c r="N338" s="194" t="s">
        <v>41</v>
      </c>
      <c r="O338" s="72"/>
      <c r="P338" s="195">
        <f t="shared" si="1"/>
        <v>0</v>
      </c>
      <c r="Q338" s="195">
        <v>0</v>
      </c>
      <c r="R338" s="195">
        <f t="shared" si="2"/>
        <v>0</v>
      </c>
      <c r="S338" s="195">
        <v>0</v>
      </c>
      <c r="T338" s="196">
        <f t="shared" si="3"/>
        <v>0</v>
      </c>
      <c r="U338" s="35"/>
      <c r="V338" s="35"/>
      <c r="W338" s="35"/>
      <c r="X338" s="35"/>
      <c r="Y338" s="35"/>
      <c r="Z338" s="35"/>
      <c r="AA338" s="35"/>
      <c r="AB338" s="35"/>
      <c r="AC338" s="35"/>
      <c r="AD338" s="35"/>
      <c r="AE338" s="35"/>
      <c r="AR338" s="197" t="s">
        <v>283</v>
      </c>
      <c r="AT338" s="197" t="s">
        <v>160</v>
      </c>
      <c r="AU338" s="197" t="s">
        <v>85</v>
      </c>
      <c r="AY338" s="18" t="s">
        <v>158</v>
      </c>
      <c r="BE338" s="198">
        <f t="shared" si="4"/>
        <v>0</v>
      </c>
      <c r="BF338" s="198">
        <f t="shared" si="5"/>
        <v>0</v>
      </c>
      <c r="BG338" s="198">
        <f t="shared" si="6"/>
        <v>0</v>
      </c>
      <c r="BH338" s="198">
        <f t="shared" si="7"/>
        <v>0</v>
      </c>
      <c r="BI338" s="198">
        <f t="shared" si="8"/>
        <v>0</v>
      </c>
      <c r="BJ338" s="18" t="s">
        <v>8</v>
      </c>
      <c r="BK338" s="198">
        <f t="shared" si="9"/>
        <v>0</v>
      </c>
      <c r="BL338" s="18" t="s">
        <v>283</v>
      </c>
      <c r="BM338" s="197" t="s">
        <v>8175</v>
      </c>
    </row>
    <row r="339" spans="1:65" s="2" customFormat="1" ht="16.5" customHeight="1">
      <c r="A339" s="35"/>
      <c r="B339" s="36"/>
      <c r="C339" s="187" t="s">
        <v>685</v>
      </c>
      <c r="D339" s="187" t="s">
        <v>160</v>
      </c>
      <c r="E339" s="188" t="s">
        <v>1737</v>
      </c>
      <c r="F339" s="189" t="s">
        <v>1738</v>
      </c>
      <c r="G339" s="190" t="s">
        <v>1739</v>
      </c>
      <c r="H339" s="191">
        <v>15</v>
      </c>
      <c r="I339" s="192"/>
      <c r="J339" s="191">
        <f t="shared" si="0"/>
        <v>0</v>
      </c>
      <c r="K339" s="189" t="s">
        <v>1</v>
      </c>
      <c r="L339" s="40"/>
      <c r="M339" s="193" t="s">
        <v>1</v>
      </c>
      <c r="N339" s="194" t="s">
        <v>41</v>
      </c>
      <c r="O339" s="72"/>
      <c r="P339" s="195">
        <f t="shared" si="1"/>
        <v>0</v>
      </c>
      <c r="Q339" s="195">
        <v>0</v>
      </c>
      <c r="R339" s="195">
        <f t="shared" si="2"/>
        <v>0</v>
      </c>
      <c r="S339" s="195">
        <v>0</v>
      </c>
      <c r="T339" s="196">
        <f t="shared" si="3"/>
        <v>0</v>
      </c>
      <c r="U339" s="35"/>
      <c r="V339" s="35"/>
      <c r="W339" s="35"/>
      <c r="X339" s="35"/>
      <c r="Y339" s="35"/>
      <c r="Z339" s="35"/>
      <c r="AA339" s="35"/>
      <c r="AB339" s="35"/>
      <c r="AC339" s="35"/>
      <c r="AD339" s="35"/>
      <c r="AE339" s="35"/>
      <c r="AR339" s="197" t="s">
        <v>283</v>
      </c>
      <c r="AT339" s="197" t="s">
        <v>160</v>
      </c>
      <c r="AU339" s="197" t="s">
        <v>85</v>
      </c>
      <c r="AY339" s="18" t="s">
        <v>158</v>
      </c>
      <c r="BE339" s="198">
        <f t="shared" si="4"/>
        <v>0</v>
      </c>
      <c r="BF339" s="198">
        <f t="shared" si="5"/>
        <v>0</v>
      </c>
      <c r="BG339" s="198">
        <f t="shared" si="6"/>
        <v>0</v>
      </c>
      <c r="BH339" s="198">
        <f t="shared" si="7"/>
        <v>0</v>
      </c>
      <c r="BI339" s="198">
        <f t="shared" si="8"/>
        <v>0</v>
      </c>
      <c r="BJ339" s="18" t="s">
        <v>8</v>
      </c>
      <c r="BK339" s="198">
        <f t="shared" si="9"/>
        <v>0</v>
      </c>
      <c r="BL339" s="18" t="s">
        <v>283</v>
      </c>
      <c r="BM339" s="197" t="s">
        <v>8176</v>
      </c>
    </row>
    <row r="340" spans="1:65" s="2" customFormat="1" ht="16.5" customHeight="1">
      <c r="A340" s="35"/>
      <c r="B340" s="36"/>
      <c r="C340" s="187" t="s">
        <v>698</v>
      </c>
      <c r="D340" s="187" t="s">
        <v>160</v>
      </c>
      <c r="E340" s="188" t="s">
        <v>1742</v>
      </c>
      <c r="F340" s="189" t="s">
        <v>1743</v>
      </c>
      <c r="G340" s="190" t="s">
        <v>1744</v>
      </c>
      <c r="H340" s="191">
        <v>1</v>
      </c>
      <c r="I340" s="192"/>
      <c r="J340" s="191">
        <f t="shared" si="0"/>
        <v>0</v>
      </c>
      <c r="K340" s="189" t="s">
        <v>1</v>
      </c>
      <c r="L340" s="40"/>
      <c r="M340" s="193" t="s">
        <v>1</v>
      </c>
      <c r="N340" s="194" t="s">
        <v>41</v>
      </c>
      <c r="O340" s="72"/>
      <c r="P340" s="195">
        <f t="shared" si="1"/>
        <v>0</v>
      </c>
      <c r="Q340" s="195">
        <v>0</v>
      </c>
      <c r="R340" s="195">
        <f t="shared" si="2"/>
        <v>0</v>
      </c>
      <c r="S340" s="195">
        <v>0</v>
      </c>
      <c r="T340" s="196">
        <f t="shared" si="3"/>
        <v>0</v>
      </c>
      <c r="U340" s="35"/>
      <c r="V340" s="35"/>
      <c r="W340" s="35"/>
      <c r="X340" s="35"/>
      <c r="Y340" s="35"/>
      <c r="Z340" s="35"/>
      <c r="AA340" s="35"/>
      <c r="AB340" s="35"/>
      <c r="AC340" s="35"/>
      <c r="AD340" s="35"/>
      <c r="AE340" s="35"/>
      <c r="AR340" s="197" t="s">
        <v>283</v>
      </c>
      <c r="AT340" s="197" t="s">
        <v>160</v>
      </c>
      <c r="AU340" s="197" t="s">
        <v>85</v>
      </c>
      <c r="AY340" s="18" t="s">
        <v>158</v>
      </c>
      <c r="BE340" s="198">
        <f t="shared" si="4"/>
        <v>0</v>
      </c>
      <c r="BF340" s="198">
        <f t="shared" si="5"/>
        <v>0</v>
      </c>
      <c r="BG340" s="198">
        <f t="shared" si="6"/>
        <v>0</v>
      </c>
      <c r="BH340" s="198">
        <f t="shared" si="7"/>
        <v>0</v>
      </c>
      <c r="BI340" s="198">
        <f t="shared" si="8"/>
        <v>0</v>
      </c>
      <c r="BJ340" s="18" t="s">
        <v>8</v>
      </c>
      <c r="BK340" s="198">
        <f t="shared" si="9"/>
        <v>0</v>
      </c>
      <c r="BL340" s="18" t="s">
        <v>283</v>
      </c>
      <c r="BM340" s="197" t="s">
        <v>8177</v>
      </c>
    </row>
    <row r="341" spans="1:65" s="2" customFormat="1" ht="36">
      <c r="A341" s="35"/>
      <c r="B341" s="36"/>
      <c r="C341" s="187" t="s">
        <v>703</v>
      </c>
      <c r="D341" s="187" t="s">
        <v>160</v>
      </c>
      <c r="E341" s="188" t="s">
        <v>5707</v>
      </c>
      <c r="F341" s="189" t="s">
        <v>8178</v>
      </c>
      <c r="G341" s="190" t="s">
        <v>1718</v>
      </c>
      <c r="H341" s="191">
        <v>4</v>
      </c>
      <c r="I341" s="192"/>
      <c r="J341" s="191">
        <f t="shared" si="0"/>
        <v>0</v>
      </c>
      <c r="K341" s="189" t="s">
        <v>1</v>
      </c>
      <c r="L341" s="40"/>
      <c r="M341" s="193" t="s">
        <v>1</v>
      </c>
      <c r="N341" s="194" t="s">
        <v>41</v>
      </c>
      <c r="O341" s="72"/>
      <c r="P341" s="195">
        <f t="shared" si="1"/>
        <v>0</v>
      </c>
      <c r="Q341" s="195">
        <v>0</v>
      </c>
      <c r="R341" s="195">
        <f t="shared" si="2"/>
        <v>0</v>
      </c>
      <c r="S341" s="195">
        <v>0</v>
      </c>
      <c r="T341" s="196">
        <f t="shared" si="3"/>
        <v>0</v>
      </c>
      <c r="U341" s="35"/>
      <c r="V341" s="35"/>
      <c r="W341" s="35"/>
      <c r="X341" s="35"/>
      <c r="Y341" s="35"/>
      <c r="Z341" s="35"/>
      <c r="AA341" s="35"/>
      <c r="AB341" s="35"/>
      <c r="AC341" s="35"/>
      <c r="AD341" s="35"/>
      <c r="AE341" s="35"/>
      <c r="AR341" s="197" t="s">
        <v>283</v>
      </c>
      <c r="AT341" s="197" t="s">
        <v>160</v>
      </c>
      <c r="AU341" s="197" t="s">
        <v>85</v>
      </c>
      <c r="AY341" s="18" t="s">
        <v>158</v>
      </c>
      <c r="BE341" s="198">
        <f t="shared" si="4"/>
        <v>0</v>
      </c>
      <c r="BF341" s="198">
        <f t="shared" si="5"/>
        <v>0</v>
      </c>
      <c r="BG341" s="198">
        <f t="shared" si="6"/>
        <v>0</v>
      </c>
      <c r="BH341" s="198">
        <f t="shared" si="7"/>
        <v>0</v>
      </c>
      <c r="BI341" s="198">
        <f t="shared" si="8"/>
        <v>0</v>
      </c>
      <c r="BJ341" s="18" t="s">
        <v>8</v>
      </c>
      <c r="BK341" s="198">
        <f t="shared" si="9"/>
        <v>0</v>
      </c>
      <c r="BL341" s="18" t="s">
        <v>283</v>
      </c>
      <c r="BM341" s="197" t="s">
        <v>8179</v>
      </c>
    </row>
    <row r="342" spans="1:65" s="2" customFormat="1" ht="16.5" customHeight="1">
      <c r="A342" s="35"/>
      <c r="B342" s="36"/>
      <c r="C342" s="187" t="s">
        <v>713</v>
      </c>
      <c r="D342" s="187" t="s">
        <v>160</v>
      </c>
      <c r="E342" s="188" t="s">
        <v>1751</v>
      </c>
      <c r="F342" s="189" t="s">
        <v>1752</v>
      </c>
      <c r="G342" s="190" t="s">
        <v>442</v>
      </c>
      <c r="H342" s="191">
        <v>1</v>
      </c>
      <c r="I342" s="192"/>
      <c r="J342" s="191">
        <f t="shared" si="0"/>
        <v>0</v>
      </c>
      <c r="K342" s="189" t="s">
        <v>1</v>
      </c>
      <c r="L342" s="40"/>
      <c r="M342" s="193" t="s">
        <v>1</v>
      </c>
      <c r="N342" s="194" t="s">
        <v>41</v>
      </c>
      <c r="O342" s="72"/>
      <c r="P342" s="195">
        <f t="shared" si="1"/>
        <v>0</v>
      </c>
      <c r="Q342" s="195">
        <v>0</v>
      </c>
      <c r="R342" s="195">
        <f t="shared" si="2"/>
        <v>0</v>
      </c>
      <c r="S342" s="195">
        <v>0</v>
      </c>
      <c r="T342" s="196">
        <f t="shared" si="3"/>
        <v>0</v>
      </c>
      <c r="U342" s="35"/>
      <c r="V342" s="35"/>
      <c r="W342" s="35"/>
      <c r="X342" s="35"/>
      <c r="Y342" s="35"/>
      <c r="Z342" s="35"/>
      <c r="AA342" s="35"/>
      <c r="AB342" s="35"/>
      <c r="AC342" s="35"/>
      <c r="AD342" s="35"/>
      <c r="AE342" s="35"/>
      <c r="AR342" s="197" t="s">
        <v>283</v>
      </c>
      <c r="AT342" s="197" t="s">
        <v>160</v>
      </c>
      <c r="AU342" s="197" t="s">
        <v>85</v>
      </c>
      <c r="AY342" s="18" t="s">
        <v>158</v>
      </c>
      <c r="BE342" s="198">
        <f t="shared" si="4"/>
        <v>0</v>
      </c>
      <c r="BF342" s="198">
        <f t="shared" si="5"/>
        <v>0</v>
      </c>
      <c r="BG342" s="198">
        <f t="shared" si="6"/>
        <v>0</v>
      </c>
      <c r="BH342" s="198">
        <f t="shared" si="7"/>
        <v>0</v>
      </c>
      <c r="BI342" s="198">
        <f t="shared" si="8"/>
        <v>0</v>
      </c>
      <c r="BJ342" s="18" t="s">
        <v>8</v>
      </c>
      <c r="BK342" s="198">
        <f t="shared" si="9"/>
        <v>0</v>
      </c>
      <c r="BL342" s="18" t="s">
        <v>283</v>
      </c>
      <c r="BM342" s="197" t="s">
        <v>8180</v>
      </c>
    </row>
    <row r="343" spans="1:65" s="2" customFormat="1" ht="16.5" customHeight="1">
      <c r="A343" s="35"/>
      <c r="B343" s="36"/>
      <c r="C343" s="187" t="s">
        <v>718</v>
      </c>
      <c r="D343" s="187" t="s">
        <v>160</v>
      </c>
      <c r="E343" s="188" t="s">
        <v>1755</v>
      </c>
      <c r="F343" s="189" t="s">
        <v>1756</v>
      </c>
      <c r="G343" s="190" t="s">
        <v>442</v>
      </c>
      <c r="H343" s="191">
        <v>1</v>
      </c>
      <c r="I343" s="192"/>
      <c r="J343" s="191">
        <f t="shared" si="0"/>
        <v>0</v>
      </c>
      <c r="K343" s="189" t="s">
        <v>1</v>
      </c>
      <c r="L343" s="40"/>
      <c r="M343" s="193" t="s">
        <v>1</v>
      </c>
      <c r="N343" s="194" t="s">
        <v>41</v>
      </c>
      <c r="O343" s="72"/>
      <c r="P343" s="195">
        <f t="shared" si="1"/>
        <v>0</v>
      </c>
      <c r="Q343" s="195">
        <v>0</v>
      </c>
      <c r="R343" s="195">
        <f t="shared" si="2"/>
        <v>0</v>
      </c>
      <c r="S343" s="195">
        <v>0</v>
      </c>
      <c r="T343" s="196">
        <f t="shared" si="3"/>
        <v>0</v>
      </c>
      <c r="U343" s="35"/>
      <c r="V343" s="35"/>
      <c r="W343" s="35"/>
      <c r="X343" s="35"/>
      <c r="Y343" s="35"/>
      <c r="Z343" s="35"/>
      <c r="AA343" s="35"/>
      <c r="AB343" s="35"/>
      <c r="AC343" s="35"/>
      <c r="AD343" s="35"/>
      <c r="AE343" s="35"/>
      <c r="AR343" s="197" t="s">
        <v>283</v>
      </c>
      <c r="AT343" s="197" t="s">
        <v>160</v>
      </c>
      <c r="AU343" s="197" t="s">
        <v>85</v>
      </c>
      <c r="AY343" s="18" t="s">
        <v>158</v>
      </c>
      <c r="BE343" s="198">
        <f t="shared" si="4"/>
        <v>0</v>
      </c>
      <c r="BF343" s="198">
        <f t="shared" si="5"/>
        <v>0</v>
      </c>
      <c r="BG343" s="198">
        <f t="shared" si="6"/>
        <v>0</v>
      </c>
      <c r="BH343" s="198">
        <f t="shared" si="7"/>
        <v>0</v>
      </c>
      <c r="BI343" s="198">
        <f t="shared" si="8"/>
        <v>0</v>
      </c>
      <c r="BJ343" s="18" t="s">
        <v>8</v>
      </c>
      <c r="BK343" s="198">
        <f t="shared" si="9"/>
        <v>0</v>
      </c>
      <c r="BL343" s="18" t="s">
        <v>283</v>
      </c>
      <c r="BM343" s="197" t="s">
        <v>8181</v>
      </c>
    </row>
    <row r="344" spans="1:65" s="12" customFormat="1" ht="22.9" customHeight="1">
      <c r="B344" s="171"/>
      <c r="C344" s="172"/>
      <c r="D344" s="173" t="s">
        <v>75</v>
      </c>
      <c r="E344" s="185" t="s">
        <v>1763</v>
      </c>
      <c r="F344" s="185" t="s">
        <v>1764</v>
      </c>
      <c r="G344" s="172"/>
      <c r="H344" s="172"/>
      <c r="I344" s="175"/>
      <c r="J344" s="186">
        <f>BK344</f>
        <v>0</v>
      </c>
      <c r="K344" s="172"/>
      <c r="L344" s="177"/>
      <c r="M344" s="178"/>
      <c r="N344" s="179"/>
      <c r="O344" s="179"/>
      <c r="P344" s="180">
        <f>SUM(P345:P375)</f>
        <v>0</v>
      </c>
      <c r="Q344" s="179"/>
      <c r="R344" s="180">
        <f>SUM(R345:R375)</f>
        <v>0</v>
      </c>
      <c r="S344" s="179"/>
      <c r="T344" s="181">
        <f>SUM(T345:T375)</f>
        <v>0</v>
      </c>
      <c r="AR344" s="182" t="s">
        <v>85</v>
      </c>
      <c r="AT344" s="183" t="s">
        <v>75</v>
      </c>
      <c r="AU344" s="183" t="s">
        <v>8</v>
      </c>
      <c r="AY344" s="182" t="s">
        <v>158</v>
      </c>
      <c r="BK344" s="184">
        <f>SUM(BK345:BK375)</f>
        <v>0</v>
      </c>
    </row>
    <row r="345" spans="1:65" s="2" customFormat="1" ht="16.5" customHeight="1">
      <c r="A345" s="35"/>
      <c r="B345" s="36"/>
      <c r="C345" s="247" t="s">
        <v>724</v>
      </c>
      <c r="D345" s="247" t="s">
        <v>250</v>
      </c>
      <c r="E345" s="248" t="s">
        <v>1782</v>
      </c>
      <c r="F345" s="249" t="s">
        <v>1783</v>
      </c>
      <c r="G345" s="250" t="s">
        <v>309</v>
      </c>
      <c r="H345" s="251">
        <v>175</v>
      </c>
      <c r="I345" s="252"/>
      <c r="J345" s="251">
        <f t="shared" ref="J345:J375" si="10">ROUND(I345*H345,0)</f>
        <v>0</v>
      </c>
      <c r="K345" s="249" t="s">
        <v>1</v>
      </c>
      <c r="L345" s="253"/>
      <c r="M345" s="254" t="s">
        <v>1</v>
      </c>
      <c r="N345" s="255" t="s">
        <v>41</v>
      </c>
      <c r="O345" s="72"/>
      <c r="P345" s="195">
        <f t="shared" ref="P345:P375" si="11">O345*H345</f>
        <v>0</v>
      </c>
      <c r="Q345" s="195">
        <v>0</v>
      </c>
      <c r="R345" s="195">
        <f t="shared" ref="R345:R375" si="12">Q345*H345</f>
        <v>0</v>
      </c>
      <c r="S345" s="195">
        <v>0</v>
      </c>
      <c r="T345" s="196">
        <f t="shared" ref="T345:T375" si="13">S345*H345</f>
        <v>0</v>
      </c>
      <c r="U345" s="35"/>
      <c r="V345" s="35"/>
      <c r="W345" s="35"/>
      <c r="X345" s="35"/>
      <c r="Y345" s="35"/>
      <c r="Z345" s="35"/>
      <c r="AA345" s="35"/>
      <c r="AB345" s="35"/>
      <c r="AC345" s="35"/>
      <c r="AD345" s="35"/>
      <c r="AE345" s="35"/>
      <c r="AR345" s="197" t="s">
        <v>373</v>
      </c>
      <c r="AT345" s="197" t="s">
        <v>250</v>
      </c>
      <c r="AU345" s="197" t="s">
        <v>85</v>
      </c>
      <c r="AY345" s="18" t="s">
        <v>158</v>
      </c>
      <c r="BE345" s="198">
        <f t="shared" ref="BE345:BE375" si="14">IF(N345="základní",J345,0)</f>
        <v>0</v>
      </c>
      <c r="BF345" s="198">
        <f t="shared" ref="BF345:BF375" si="15">IF(N345="snížená",J345,0)</f>
        <v>0</v>
      </c>
      <c r="BG345" s="198">
        <f t="shared" ref="BG345:BG375" si="16">IF(N345="zákl. přenesená",J345,0)</f>
        <v>0</v>
      </c>
      <c r="BH345" s="198">
        <f t="shared" ref="BH345:BH375" si="17">IF(N345="sníž. přenesená",J345,0)</f>
        <v>0</v>
      </c>
      <c r="BI345" s="198">
        <f t="shared" ref="BI345:BI375" si="18">IF(N345="nulová",J345,0)</f>
        <v>0</v>
      </c>
      <c r="BJ345" s="18" t="s">
        <v>8</v>
      </c>
      <c r="BK345" s="198">
        <f t="shared" ref="BK345:BK375" si="19">ROUND(I345*H345,0)</f>
        <v>0</v>
      </c>
      <c r="BL345" s="18" t="s">
        <v>283</v>
      </c>
      <c r="BM345" s="197" t="s">
        <v>8182</v>
      </c>
    </row>
    <row r="346" spans="1:65" s="2" customFormat="1" ht="16.5" customHeight="1">
      <c r="A346" s="35"/>
      <c r="B346" s="36"/>
      <c r="C346" s="247" t="s">
        <v>729</v>
      </c>
      <c r="D346" s="247" t="s">
        <v>250</v>
      </c>
      <c r="E346" s="248" t="s">
        <v>1786</v>
      </c>
      <c r="F346" s="249" t="s">
        <v>1787</v>
      </c>
      <c r="G346" s="250" t="s">
        <v>309</v>
      </c>
      <c r="H346" s="251">
        <v>495</v>
      </c>
      <c r="I346" s="252"/>
      <c r="J346" s="251">
        <f t="shared" si="10"/>
        <v>0</v>
      </c>
      <c r="K346" s="249" t="s">
        <v>1</v>
      </c>
      <c r="L346" s="253"/>
      <c r="M346" s="254" t="s">
        <v>1</v>
      </c>
      <c r="N346" s="255" t="s">
        <v>41</v>
      </c>
      <c r="O346" s="72"/>
      <c r="P346" s="195">
        <f t="shared" si="11"/>
        <v>0</v>
      </c>
      <c r="Q346" s="195">
        <v>0</v>
      </c>
      <c r="R346" s="195">
        <f t="shared" si="12"/>
        <v>0</v>
      </c>
      <c r="S346" s="195">
        <v>0</v>
      </c>
      <c r="T346" s="196">
        <f t="shared" si="13"/>
        <v>0</v>
      </c>
      <c r="U346" s="35"/>
      <c r="V346" s="35"/>
      <c r="W346" s="35"/>
      <c r="X346" s="35"/>
      <c r="Y346" s="35"/>
      <c r="Z346" s="35"/>
      <c r="AA346" s="35"/>
      <c r="AB346" s="35"/>
      <c r="AC346" s="35"/>
      <c r="AD346" s="35"/>
      <c r="AE346" s="35"/>
      <c r="AR346" s="197" t="s">
        <v>373</v>
      </c>
      <c r="AT346" s="197" t="s">
        <v>250</v>
      </c>
      <c r="AU346" s="197" t="s">
        <v>85</v>
      </c>
      <c r="AY346" s="18" t="s">
        <v>158</v>
      </c>
      <c r="BE346" s="198">
        <f t="shared" si="14"/>
        <v>0</v>
      </c>
      <c r="BF346" s="198">
        <f t="shared" si="15"/>
        <v>0</v>
      </c>
      <c r="BG346" s="198">
        <f t="shared" si="16"/>
        <v>0</v>
      </c>
      <c r="BH346" s="198">
        <f t="shared" si="17"/>
        <v>0</v>
      </c>
      <c r="BI346" s="198">
        <f t="shared" si="18"/>
        <v>0</v>
      </c>
      <c r="BJ346" s="18" t="s">
        <v>8</v>
      </c>
      <c r="BK346" s="198">
        <f t="shared" si="19"/>
        <v>0</v>
      </c>
      <c r="BL346" s="18" t="s">
        <v>283</v>
      </c>
      <c r="BM346" s="197" t="s">
        <v>8183</v>
      </c>
    </row>
    <row r="347" spans="1:65" s="2" customFormat="1" ht="16.5" customHeight="1">
      <c r="A347" s="35"/>
      <c r="B347" s="36"/>
      <c r="C347" s="247" t="s">
        <v>753</v>
      </c>
      <c r="D347" s="247" t="s">
        <v>250</v>
      </c>
      <c r="E347" s="248" t="s">
        <v>7299</v>
      </c>
      <c r="F347" s="249" t="s">
        <v>8184</v>
      </c>
      <c r="G347" s="250" t="s">
        <v>309</v>
      </c>
      <c r="H347" s="251">
        <v>78</v>
      </c>
      <c r="I347" s="252"/>
      <c r="J347" s="251">
        <f t="shared" si="10"/>
        <v>0</v>
      </c>
      <c r="K347" s="249" t="s">
        <v>1</v>
      </c>
      <c r="L347" s="253"/>
      <c r="M347" s="254" t="s">
        <v>1</v>
      </c>
      <c r="N347" s="255" t="s">
        <v>41</v>
      </c>
      <c r="O347" s="72"/>
      <c r="P347" s="195">
        <f t="shared" si="11"/>
        <v>0</v>
      </c>
      <c r="Q347" s="195">
        <v>0</v>
      </c>
      <c r="R347" s="195">
        <f t="shared" si="12"/>
        <v>0</v>
      </c>
      <c r="S347" s="195">
        <v>0</v>
      </c>
      <c r="T347" s="196">
        <f t="shared" si="13"/>
        <v>0</v>
      </c>
      <c r="U347" s="35"/>
      <c r="V347" s="35"/>
      <c r="W347" s="35"/>
      <c r="X347" s="35"/>
      <c r="Y347" s="35"/>
      <c r="Z347" s="35"/>
      <c r="AA347" s="35"/>
      <c r="AB347" s="35"/>
      <c r="AC347" s="35"/>
      <c r="AD347" s="35"/>
      <c r="AE347" s="35"/>
      <c r="AR347" s="197" t="s">
        <v>373</v>
      </c>
      <c r="AT347" s="197" t="s">
        <v>250</v>
      </c>
      <c r="AU347" s="197" t="s">
        <v>85</v>
      </c>
      <c r="AY347" s="18" t="s">
        <v>158</v>
      </c>
      <c r="BE347" s="198">
        <f t="shared" si="14"/>
        <v>0</v>
      </c>
      <c r="BF347" s="198">
        <f t="shared" si="15"/>
        <v>0</v>
      </c>
      <c r="BG347" s="198">
        <f t="shared" si="16"/>
        <v>0</v>
      </c>
      <c r="BH347" s="198">
        <f t="shared" si="17"/>
        <v>0</v>
      </c>
      <c r="BI347" s="198">
        <f t="shared" si="18"/>
        <v>0</v>
      </c>
      <c r="BJ347" s="18" t="s">
        <v>8</v>
      </c>
      <c r="BK347" s="198">
        <f t="shared" si="19"/>
        <v>0</v>
      </c>
      <c r="BL347" s="18" t="s">
        <v>283</v>
      </c>
      <c r="BM347" s="197" t="s">
        <v>8185</v>
      </c>
    </row>
    <row r="348" spans="1:65" s="2" customFormat="1" ht="16.5" customHeight="1">
      <c r="A348" s="35"/>
      <c r="B348" s="36"/>
      <c r="C348" s="247" t="s">
        <v>759</v>
      </c>
      <c r="D348" s="247" t="s">
        <v>250</v>
      </c>
      <c r="E348" s="248" t="s">
        <v>5850</v>
      </c>
      <c r="F348" s="249" t="s">
        <v>7173</v>
      </c>
      <c r="G348" s="250" t="s">
        <v>309</v>
      </c>
      <c r="H348" s="251">
        <v>90</v>
      </c>
      <c r="I348" s="252"/>
      <c r="J348" s="251">
        <f t="shared" si="10"/>
        <v>0</v>
      </c>
      <c r="K348" s="249" t="s">
        <v>1</v>
      </c>
      <c r="L348" s="253"/>
      <c r="M348" s="254" t="s">
        <v>1</v>
      </c>
      <c r="N348" s="255" t="s">
        <v>41</v>
      </c>
      <c r="O348" s="72"/>
      <c r="P348" s="195">
        <f t="shared" si="11"/>
        <v>0</v>
      </c>
      <c r="Q348" s="195">
        <v>0</v>
      </c>
      <c r="R348" s="195">
        <f t="shared" si="12"/>
        <v>0</v>
      </c>
      <c r="S348" s="195">
        <v>0</v>
      </c>
      <c r="T348" s="196">
        <f t="shared" si="13"/>
        <v>0</v>
      </c>
      <c r="U348" s="35"/>
      <c r="V348" s="35"/>
      <c r="W348" s="35"/>
      <c r="X348" s="35"/>
      <c r="Y348" s="35"/>
      <c r="Z348" s="35"/>
      <c r="AA348" s="35"/>
      <c r="AB348" s="35"/>
      <c r="AC348" s="35"/>
      <c r="AD348" s="35"/>
      <c r="AE348" s="35"/>
      <c r="AR348" s="197" t="s">
        <v>373</v>
      </c>
      <c r="AT348" s="197" t="s">
        <v>250</v>
      </c>
      <c r="AU348" s="197" t="s">
        <v>85</v>
      </c>
      <c r="AY348" s="18" t="s">
        <v>158</v>
      </c>
      <c r="BE348" s="198">
        <f t="shared" si="14"/>
        <v>0</v>
      </c>
      <c r="BF348" s="198">
        <f t="shared" si="15"/>
        <v>0</v>
      </c>
      <c r="BG348" s="198">
        <f t="shared" si="16"/>
        <v>0</v>
      </c>
      <c r="BH348" s="198">
        <f t="shared" si="17"/>
        <v>0</v>
      </c>
      <c r="BI348" s="198">
        <f t="shared" si="18"/>
        <v>0</v>
      </c>
      <c r="BJ348" s="18" t="s">
        <v>8</v>
      </c>
      <c r="BK348" s="198">
        <f t="shared" si="19"/>
        <v>0</v>
      </c>
      <c r="BL348" s="18" t="s">
        <v>283</v>
      </c>
      <c r="BM348" s="197" t="s">
        <v>8186</v>
      </c>
    </row>
    <row r="349" spans="1:65" s="2" customFormat="1" ht="16.5" customHeight="1">
      <c r="A349" s="35"/>
      <c r="B349" s="36"/>
      <c r="C349" s="247" t="s">
        <v>766</v>
      </c>
      <c r="D349" s="247" t="s">
        <v>250</v>
      </c>
      <c r="E349" s="248" t="s">
        <v>8187</v>
      </c>
      <c r="F349" s="249" t="s">
        <v>7176</v>
      </c>
      <c r="G349" s="250" t="s">
        <v>498</v>
      </c>
      <c r="H349" s="251">
        <v>105</v>
      </c>
      <c r="I349" s="252"/>
      <c r="J349" s="251">
        <f t="shared" si="10"/>
        <v>0</v>
      </c>
      <c r="K349" s="249" t="s">
        <v>1</v>
      </c>
      <c r="L349" s="253"/>
      <c r="M349" s="254" t="s">
        <v>1</v>
      </c>
      <c r="N349" s="255" t="s">
        <v>41</v>
      </c>
      <c r="O349" s="72"/>
      <c r="P349" s="195">
        <f t="shared" si="11"/>
        <v>0</v>
      </c>
      <c r="Q349" s="195">
        <v>0</v>
      </c>
      <c r="R349" s="195">
        <f t="shared" si="12"/>
        <v>0</v>
      </c>
      <c r="S349" s="195">
        <v>0</v>
      </c>
      <c r="T349" s="196">
        <f t="shared" si="13"/>
        <v>0</v>
      </c>
      <c r="U349" s="35"/>
      <c r="V349" s="35"/>
      <c r="W349" s="35"/>
      <c r="X349" s="35"/>
      <c r="Y349" s="35"/>
      <c r="Z349" s="35"/>
      <c r="AA349" s="35"/>
      <c r="AB349" s="35"/>
      <c r="AC349" s="35"/>
      <c r="AD349" s="35"/>
      <c r="AE349" s="35"/>
      <c r="AR349" s="197" t="s">
        <v>373</v>
      </c>
      <c r="AT349" s="197" t="s">
        <v>250</v>
      </c>
      <c r="AU349" s="197" t="s">
        <v>85</v>
      </c>
      <c r="AY349" s="18" t="s">
        <v>158</v>
      </c>
      <c r="BE349" s="198">
        <f t="shared" si="14"/>
        <v>0</v>
      </c>
      <c r="BF349" s="198">
        <f t="shared" si="15"/>
        <v>0</v>
      </c>
      <c r="BG349" s="198">
        <f t="shared" si="16"/>
        <v>0</v>
      </c>
      <c r="BH349" s="198">
        <f t="shared" si="17"/>
        <v>0</v>
      </c>
      <c r="BI349" s="198">
        <f t="shared" si="18"/>
        <v>0</v>
      </c>
      <c r="BJ349" s="18" t="s">
        <v>8</v>
      </c>
      <c r="BK349" s="198">
        <f t="shared" si="19"/>
        <v>0</v>
      </c>
      <c r="BL349" s="18" t="s">
        <v>283</v>
      </c>
      <c r="BM349" s="197" t="s">
        <v>8188</v>
      </c>
    </row>
    <row r="350" spans="1:65" s="2" customFormat="1" ht="16.5" customHeight="1">
      <c r="A350" s="35"/>
      <c r="B350" s="36"/>
      <c r="C350" s="247" t="s">
        <v>772</v>
      </c>
      <c r="D350" s="247" t="s">
        <v>250</v>
      </c>
      <c r="E350" s="248" t="s">
        <v>1838</v>
      </c>
      <c r="F350" s="249" t="s">
        <v>1839</v>
      </c>
      <c r="G350" s="250" t="s">
        <v>309</v>
      </c>
      <c r="H350" s="251">
        <v>95</v>
      </c>
      <c r="I350" s="252"/>
      <c r="J350" s="251">
        <f t="shared" si="10"/>
        <v>0</v>
      </c>
      <c r="K350" s="249" t="s">
        <v>1</v>
      </c>
      <c r="L350" s="253"/>
      <c r="M350" s="254" t="s">
        <v>1</v>
      </c>
      <c r="N350" s="255" t="s">
        <v>41</v>
      </c>
      <c r="O350" s="72"/>
      <c r="P350" s="195">
        <f t="shared" si="11"/>
        <v>0</v>
      </c>
      <c r="Q350" s="195">
        <v>0</v>
      </c>
      <c r="R350" s="195">
        <f t="shared" si="12"/>
        <v>0</v>
      </c>
      <c r="S350" s="195">
        <v>0</v>
      </c>
      <c r="T350" s="196">
        <f t="shared" si="13"/>
        <v>0</v>
      </c>
      <c r="U350" s="35"/>
      <c r="V350" s="35"/>
      <c r="W350" s="35"/>
      <c r="X350" s="35"/>
      <c r="Y350" s="35"/>
      <c r="Z350" s="35"/>
      <c r="AA350" s="35"/>
      <c r="AB350" s="35"/>
      <c r="AC350" s="35"/>
      <c r="AD350" s="35"/>
      <c r="AE350" s="35"/>
      <c r="AR350" s="197" t="s">
        <v>373</v>
      </c>
      <c r="AT350" s="197" t="s">
        <v>250</v>
      </c>
      <c r="AU350" s="197" t="s">
        <v>85</v>
      </c>
      <c r="AY350" s="18" t="s">
        <v>158</v>
      </c>
      <c r="BE350" s="198">
        <f t="shared" si="14"/>
        <v>0</v>
      </c>
      <c r="BF350" s="198">
        <f t="shared" si="15"/>
        <v>0</v>
      </c>
      <c r="BG350" s="198">
        <f t="shared" si="16"/>
        <v>0</v>
      </c>
      <c r="BH350" s="198">
        <f t="shared" si="17"/>
        <v>0</v>
      </c>
      <c r="BI350" s="198">
        <f t="shared" si="18"/>
        <v>0</v>
      </c>
      <c r="BJ350" s="18" t="s">
        <v>8</v>
      </c>
      <c r="BK350" s="198">
        <f t="shared" si="19"/>
        <v>0</v>
      </c>
      <c r="BL350" s="18" t="s">
        <v>283</v>
      </c>
      <c r="BM350" s="197" t="s">
        <v>8189</v>
      </c>
    </row>
    <row r="351" spans="1:65" s="2" customFormat="1" ht="16.5" customHeight="1">
      <c r="A351" s="35"/>
      <c r="B351" s="36"/>
      <c r="C351" s="247" t="s">
        <v>778</v>
      </c>
      <c r="D351" s="247" t="s">
        <v>250</v>
      </c>
      <c r="E351" s="248" t="s">
        <v>1850</v>
      </c>
      <c r="F351" s="249" t="s">
        <v>1851</v>
      </c>
      <c r="G351" s="250" t="s">
        <v>309</v>
      </c>
      <c r="H351" s="251">
        <v>560</v>
      </c>
      <c r="I351" s="252"/>
      <c r="J351" s="251">
        <f t="shared" si="10"/>
        <v>0</v>
      </c>
      <c r="K351" s="249" t="s">
        <v>1</v>
      </c>
      <c r="L351" s="253"/>
      <c r="M351" s="254" t="s">
        <v>1</v>
      </c>
      <c r="N351" s="255" t="s">
        <v>41</v>
      </c>
      <c r="O351" s="72"/>
      <c r="P351" s="195">
        <f t="shared" si="11"/>
        <v>0</v>
      </c>
      <c r="Q351" s="195">
        <v>0</v>
      </c>
      <c r="R351" s="195">
        <f t="shared" si="12"/>
        <v>0</v>
      </c>
      <c r="S351" s="195">
        <v>0</v>
      </c>
      <c r="T351" s="196">
        <f t="shared" si="13"/>
        <v>0</v>
      </c>
      <c r="U351" s="35"/>
      <c r="V351" s="35"/>
      <c r="W351" s="35"/>
      <c r="X351" s="35"/>
      <c r="Y351" s="35"/>
      <c r="Z351" s="35"/>
      <c r="AA351" s="35"/>
      <c r="AB351" s="35"/>
      <c r="AC351" s="35"/>
      <c r="AD351" s="35"/>
      <c r="AE351" s="35"/>
      <c r="AR351" s="197" t="s">
        <v>373</v>
      </c>
      <c r="AT351" s="197" t="s">
        <v>250</v>
      </c>
      <c r="AU351" s="197" t="s">
        <v>85</v>
      </c>
      <c r="AY351" s="18" t="s">
        <v>158</v>
      </c>
      <c r="BE351" s="198">
        <f t="shared" si="14"/>
        <v>0</v>
      </c>
      <c r="BF351" s="198">
        <f t="shared" si="15"/>
        <v>0</v>
      </c>
      <c r="BG351" s="198">
        <f t="shared" si="16"/>
        <v>0</v>
      </c>
      <c r="BH351" s="198">
        <f t="shared" si="17"/>
        <v>0</v>
      </c>
      <c r="BI351" s="198">
        <f t="shared" si="18"/>
        <v>0</v>
      </c>
      <c r="BJ351" s="18" t="s">
        <v>8</v>
      </c>
      <c r="BK351" s="198">
        <f t="shared" si="19"/>
        <v>0</v>
      </c>
      <c r="BL351" s="18" t="s">
        <v>283</v>
      </c>
      <c r="BM351" s="197" t="s">
        <v>8190</v>
      </c>
    </row>
    <row r="352" spans="1:65" s="2" customFormat="1" ht="16.5" customHeight="1">
      <c r="A352" s="35"/>
      <c r="B352" s="36"/>
      <c r="C352" s="247" t="s">
        <v>783</v>
      </c>
      <c r="D352" s="247" t="s">
        <v>250</v>
      </c>
      <c r="E352" s="248" t="s">
        <v>1862</v>
      </c>
      <c r="F352" s="249" t="s">
        <v>1863</v>
      </c>
      <c r="G352" s="250" t="s">
        <v>498</v>
      </c>
      <c r="H352" s="251">
        <v>37</v>
      </c>
      <c r="I352" s="252"/>
      <c r="J352" s="251">
        <f t="shared" si="10"/>
        <v>0</v>
      </c>
      <c r="K352" s="249" t="s">
        <v>1</v>
      </c>
      <c r="L352" s="253"/>
      <c r="M352" s="254" t="s">
        <v>1</v>
      </c>
      <c r="N352" s="255" t="s">
        <v>41</v>
      </c>
      <c r="O352" s="72"/>
      <c r="P352" s="195">
        <f t="shared" si="11"/>
        <v>0</v>
      </c>
      <c r="Q352" s="195">
        <v>0</v>
      </c>
      <c r="R352" s="195">
        <f t="shared" si="12"/>
        <v>0</v>
      </c>
      <c r="S352" s="195">
        <v>0</v>
      </c>
      <c r="T352" s="196">
        <f t="shared" si="13"/>
        <v>0</v>
      </c>
      <c r="U352" s="35"/>
      <c r="V352" s="35"/>
      <c r="W352" s="35"/>
      <c r="X352" s="35"/>
      <c r="Y352" s="35"/>
      <c r="Z352" s="35"/>
      <c r="AA352" s="35"/>
      <c r="AB352" s="35"/>
      <c r="AC352" s="35"/>
      <c r="AD352" s="35"/>
      <c r="AE352" s="35"/>
      <c r="AR352" s="197" t="s">
        <v>373</v>
      </c>
      <c r="AT352" s="197" t="s">
        <v>250</v>
      </c>
      <c r="AU352" s="197" t="s">
        <v>85</v>
      </c>
      <c r="AY352" s="18" t="s">
        <v>158</v>
      </c>
      <c r="BE352" s="198">
        <f t="shared" si="14"/>
        <v>0</v>
      </c>
      <c r="BF352" s="198">
        <f t="shared" si="15"/>
        <v>0</v>
      </c>
      <c r="BG352" s="198">
        <f t="shared" si="16"/>
        <v>0</v>
      </c>
      <c r="BH352" s="198">
        <f t="shared" si="17"/>
        <v>0</v>
      </c>
      <c r="BI352" s="198">
        <f t="shared" si="18"/>
        <v>0</v>
      </c>
      <c r="BJ352" s="18" t="s">
        <v>8</v>
      </c>
      <c r="BK352" s="198">
        <f t="shared" si="19"/>
        <v>0</v>
      </c>
      <c r="BL352" s="18" t="s">
        <v>283</v>
      </c>
      <c r="BM352" s="197" t="s">
        <v>8191</v>
      </c>
    </row>
    <row r="353" spans="1:65" s="2" customFormat="1" ht="24">
      <c r="A353" s="35"/>
      <c r="B353" s="36"/>
      <c r="C353" s="247" t="s">
        <v>758</v>
      </c>
      <c r="D353" s="247" t="s">
        <v>250</v>
      </c>
      <c r="E353" s="248" t="s">
        <v>1866</v>
      </c>
      <c r="F353" s="249" t="s">
        <v>1867</v>
      </c>
      <c r="G353" s="250" t="s">
        <v>498</v>
      </c>
      <c r="H353" s="251">
        <v>6</v>
      </c>
      <c r="I353" s="252"/>
      <c r="J353" s="251">
        <f t="shared" si="10"/>
        <v>0</v>
      </c>
      <c r="K353" s="249" t="s">
        <v>1</v>
      </c>
      <c r="L353" s="253"/>
      <c r="M353" s="254" t="s">
        <v>1</v>
      </c>
      <c r="N353" s="255" t="s">
        <v>41</v>
      </c>
      <c r="O353" s="72"/>
      <c r="P353" s="195">
        <f t="shared" si="11"/>
        <v>0</v>
      </c>
      <c r="Q353" s="195">
        <v>0</v>
      </c>
      <c r="R353" s="195">
        <f t="shared" si="12"/>
        <v>0</v>
      </c>
      <c r="S353" s="195">
        <v>0</v>
      </c>
      <c r="T353" s="196">
        <f t="shared" si="13"/>
        <v>0</v>
      </c>
      <c r="U353" s="35"/>
      <c r="V353" s="35"/>
      <c r="W353" s="35"/>
      <c r="X353" s="35"/>
      <c r="Y353" s="35"/>
      <c r="Z353" s="35"/>
      <c r="AA353" s="35"/>
      <c r="AB353" s="35"/>
      <c r="AC353" s="35"/>
      <c r="AD353" s="35"/>
      <c r="AE353" s="35"/>
      <c r="AR353" s="197" t="s">
        <v>373</v>
      </c>
      <c r="AT353" s="197" t="s">
        <v>250</v>
      </c>
      <c r="AU353" s="197" t="s">
        <v>85</v>
      </c>
      <c r="AY353" s="18" t="s">
        <v>158</v>
      </c>
      <c r="BE353" s="198">
        <f t="shared" si="14"/>
        <v>0</v>
      </c>
      <c r="BF353" s="198">
        <f t="shared" si="15"/>
        <v>0</v>
      </c>
      <c r="BG353" s="198">
        <f t="shared" si="16"/>
        <v>0</v>
      </c>
      <c r="BH353" s="198">
        <f t="shared" si="17"/>
        <v>0</v>
      </c>
      <c r="BI353" s="198">
        <f t="shared" si="18"/>
        <v>0</v>
      </c>
      <c r="BJ353" s="18" t="s">
        <v>8</v>
      </c>
      <c r="BK353" s="198">
        <f t="shared" si="19"/>
        <v>0</v>
      </c>
      <c r="BL353" s="18" t="s">
        <v>283</v>
      </c>
      <c r="BM353" s="197" t="s">
        <v>8192</v>
      </c>
    </row>
    <row r="354" spans="1:65" s="2" customFormat="1" ht="16.5" customHeight="1">
      <c r="A354" s="35"/>
      <c r="B354" s="36"/>
      <c r="C354" s="247" t="s">
        <v>792</v>
      </c>
      <c r="D354" s="247" t="s">
        <v>250</v>
      </c>
      <c r="E354" s="248" t="s">
        <v>1870</v>
      </c>
      <c r="F354" s="249" t="s">
        <v>1871</v>
      </c>
      <c r="G354" s="250" t="s">
        <v>498</v>
      </c>
      <c r="H354" s="251">
        <v>4</v>
      </c>
      <c r="I354" s="252"/>
      <c r="J354" s="251">
        <f t="shared" si="10"/>
        <v>0</v>
      </c>
      <c r="K354" s="249" t="s">
        <v>1</v>
      </c>
      <c r="L354" s="253"/>
      <c r="M354" s="254" t="s">
        <v>1</v>
      </c>
      <c r="N354" s="255" t="s">
        <v>41</v>
      </c>
      <c r="O354" s="72"/>
      <c r="P354" s="195">
        <f t="shared" si="11"/>
        <v>0</v>
      </c>
      <c r="Q354" s="195">
        <v>0</v>
      </c>
      <c r="R354" s="195">
        <f t="shared" si="12"/>
        <v>0</v>
      </c>
      <c r="S354" s="195">
        <v>0</v>
      </c>
      <c r="T354" s="196">
        <f t="shared" si="13"/>
        <v>0</v>
      </c>
      <c r="U354" s="35"/>
      <c r="V354" s="35"/>
      <c r="W354" s="35"/>
      <c r="X354" s="35"/>
      <c r="Y354" s="35"/>
      <c r="Z354" s="35"/>
      <c r="AA354" s="35"/>
      <c r="AB354" s="35"/>
      <c r="AC354" s="35"/>
      <c r="AD354" s="35"/>
      <c r="AE354" s="35"/>
      <c r="AR354" s="197" t="s">
        <v>373</v>
      </c>
      <c r="AT354" s="197" t="s">
        <v>250</v>
      </c>
      <c r="AU354" s="197" t="s">
        <v>85</v>
      </c>
      <c r="AY354" s="18" t="s">
        <v>158</v>
      </c>
      <c r="BE354" s="198">
        <f t="shared" si="14"/>
        <v>0</v>
      </c>
      <c r="BF354" s="198">
        <f t="shared" si="15"/>
        <v>0</v>
      </c>
      <c r="BG354" s="198">
        <f t="shared" si="16"/>
        <v>0</v>
      </c>
      <c r="BH354" s="198">
        <f t="shared" si="17"/>
        <v>0</v>
      </c>
      <c r="BI354" s="198">
        <f t="shared" si="18"/>
        <v>0</v>
      </c>
      <c r="BJ354" s="18" t="s">
        <v>8</v>
      </c>
      <c r="BK354" s="198">
        <f t="shared" si="19"/>
        <v>0</v>
      </c>
      <c r="BL354" s="18" t="s">
        <v>283</v>
      </c>
      <c r="BM354" s="197" t="s">
        <v>8193</v>
      </c>
    </row>
    <row r="355" spans="1:65" s="2" customFormat="1" ht="16.5" customHeight="1">
      <c r="A355" s="35"/>
      <c r="B355" s="36"/>
      <c r="C355" s="247" t="s">
        <v>799</v>
      </c>
      <c r="D355" s="247" t="s">
        <v>250</v>
      </c>
      <c r="E355" s="248" t="s">
        <v>5736</v>
      </c>
      <c r="F355" s="249" t="s">
        <v>5737</v>
      </c>
      <c r="G355" s="250" t="s">
        <v>498</v>
      </c>
      <c r="H355" s="251">
        <v>350</v>
      </c>
      <c r="I355" s="252"/>
      <c r="J355" s="251">
        <f t="shared" si="10"/>
        <v>0</v>
      </c>
      <c r="K355" s="249" t="s">
        <v>1</v>
      </c>
      <c r="L355" s="253"/>
      <c r="M355" s="254" t="s">
        <v>1</v>
      </c>
      <c r="N355" s="255" t="s">
        <v>41</v>
      </c>
      <c r="O355" s="72"/>
      <c r="P355" s="195">
        <f t="shared" si="11"/>
        <v>0</v>
      </c>
      <c r="Q355" s="195">
        <v>0</v>
      </c>
      <c r="R355" s="195">
        <f t="shared" si="12"/>
        <v>0</v>
      </c>
      <c r="S355" s="195">
        <v>0</v>
      </c>
      <c r="T355" s="196">
        <f t="shared" si="13"/>
        <v>0</v>
      </c>
      <c r="U355" s="35"/>
      <c r="V355" s="35"/>
      <c r="W355" s="35"/>
      <c r="X355" s="35"/>
      <c r="Y355" s="35"/>
      <c r="Z355" s="35"/>
      <c r="AA355" s="35"/>
      <c r="AB355" s="35"/>
      <c r="AC355" s="35"/>
      <c r="AD355" s="35"/>
      <c r="AE355" s="35"/>
      <c r="AR355" s="197" t="s">
        <v>373</v>
      </c>
      <c r="AT355" s="197" t="s">
        <v>250</v>
      </c>
      <c r="AU355" s="197" t="s">
        <v>85</v>
      </c>
      <c r="AY355" s="18" t="s">
        <v>158</v>
      </c>
      <c r="BE355" s="198">
        <f t="shared" si="14"/>
        <v>0</v>
      </c>
      <c r="BF355" s="198">
        <f t="shared" si="15"/>
        <v>0</v>
      </c>
      <c r="BG355" s="198">
        <f t="shared" si="16"/>
        <v>0</v>
      </c>
      <c r="BH355" s="198">
        <f t="shared" si="17"/>
        <v>0</v>
      </c>
      <c r="BI355" s="198">
        <f t="shared" si="18"/>
        <v>0</v>
      </c>
      <c r="BJ355" s="18" t="s">
        <v>8</v>
      </c>
      <c r="BK355" s="198">
        <f t="shared" si="19"/>
        <v>0</v>
      </c>
      <c r="BL355" s="18" t="s">
        <v>283</v>
      </c>
      <c r="BM355" s="197" t="s">
        <v>8194</v>
      </c>
    </row>
    <row r="356" spans="1:65" s="2" customFormat="1" ht="16.5" customHeight="1">
      <c r="A356" s="35"/>
      <c r="B356" s="36"/>
      <c r="C356" s="247" t="s">
        <v>26</v>
      </c>
      <c r="D356" s="247" t="s">
        <v>250</v>
      </c>
      <c r="E356" s="248" t="s">
        <v>1916</v>
      </c>
      <c r="F356" s="249" t="s">
        <v>1917</v>
      </c>
      <c r="G356" s="250" t="s">
        <v>498</v>
      </c>
      <c r="H356" s="251">
        <v>1</v>
      </c>
      <c r="I356" s="252"/>
      <c r="J356" s="251">
        <f t="shared" si="10"/>
        <v>0</v>
      </c>
      <c r="K356" s="249" t="s">
        <v>1</v>
      </c>
      <c r="L356" s="253"/>
      <c r="M356" s="254" t="s">
        <v>1</v>
      </c>
      <c r="N356" s="255" t="s">
        <v>41</v>
      </c>
      <c r="O356" s="72"/>
      <c r="P356" s="195">
        <f t="shared" si="11"/>
        <v>0</v>
      </c>
      <c r="Q356" s="195">
        <v>0</v>
      </c>
      <c r="R356" s="195">
        <f t="shared" si="12"/>
        <v>0</v>
      </c>
      <c r="S356" s="195">
        <v>0</v>
      </c>
      <c r="T356" s="196">
        <f t="shared" si="13"/>
        <v>0</v>
      </c>
      <c r="U356" s="35"/>
      <c r="V356" s="35"/>
      <c r="W356" s="35"/>
      <c r="X356" s="35"/>
      <c r="Y356" s="35"/>
      <c r="Z356" s="35"/>
      <c r="AA356" s="35"/>
      <c r="AB356" s="35"/>
      <c r="AC356" s="35"/>
      <c r="AD356" s="35"/>
      <c r="AE356" s="35"/>
      <c r="AR356" s="197" t="s">
        <v>373</v>
      </c>
      <c r="AT356" s="197" t="s">
        <v>250</v>
      </c>
      <c r="AU356" s="197" t="s">
        <v>85</v>
      </c>
      <c r="AY356" s="18" t="s">
        <v>158</v>
      </c>
      <c r="BE356" s="198">
        <f t="shared" si="14"/>
        <v>0</v>
      </c>
      <c r="BF356" s="198">
        <f t="shared" si="15"/>
        <v>0</v>
      </c>
      <c r="BG356" s="198">
        <f t="shared" si="16"/>
        <v>0</v>
      </c>
      <c r="BH356" s="198">
        <f t="shared" si="17"/>
        <v>0</v>
      </c>
      <c r="BI356" s="198">
        <f t="shared" si="18"/>
        <v>0</v>
      </c>
      <c r="BJ356" s="18" t="s">
        <v>8</v>
      </c>
      <c r="BK356" s="198">
        <f t="shared" si="19"/>
        <v>0</v>
      </c>
      <c r="BL356" s="18" t="s">
        <v>283</v>
      </c>
      <c r="BM356" s="197" t="s">
        <v>8195</v>
      </c>
    </row>
    <row r="357" spans="1:65" s="2" customFormat="1" ht="16.5" customHeight="1">
      <c r="A357" s="35"/>
      <c r="B357" s="36"/>
      <c r="C357" s="247" t="s">
        <v>810</v>
      </c>
      <c r="D357" s="247" t="s">
        <v>250</v>
      </c>
      <c r="E357" s="248" t="s">
        <v>1924</v>
      </c>
      <c r="F357" s="249" t="s">
        <v>1925</v>
      </c>
      <c r="G357" s="250" t="s">
        <v>498</v>
      </c>
      <c r="H357" s="251">
        <v>4</v>
      </c>
      <c r="I357" s="252"/>
      <c r="J357" s="251">
        <f t="shared" si="10"/>
        <v>0</v>
      </c>
      <c r="K357" s="249" t="s">
        <v>1</v>
      </c>
      <c r="L357" s="253"/>
      <c r="M357" s="254" t="s">
        <v>1</v>
      </c>
      <c r="N357" s="255" t="s">
        <v>41</v>
      </c>
      <c r="O357" s="72"/>
      <c r="P357" s="195">
        <f t="shared" si="11"/>
        <v>0</v>
      </c>
      <c r="Q357" s="195">
        <v>0</v>
      </c>
      <c r="R357" s="195">
        <f t="shared" si="12"/>
        <v>0</v>
      </c>
      <c r="S357" s="195">
        <v>0</v>
      </c>
      <c r="T357" s="196">
        <f t="shared" si="13"/>
        <v>0</v>
      </c>
      <c r="U357" s="35"/>
      <c r="V357" s="35"/>
      <c r="W357" s="35"/>
      <c r="X357" s="35"/>
      <c r="Y357" s="35"/>
      <c r="Z357" s="35"/>
      <c r="AA357" s="35"/>
      <c r="AB357" s="35"/>
      <c r="AC357" s="35"/>
      <c r="AD357" s="35"/>
      <c r="AE357" s="35"/>
      <c r="AR357" s="197" t="s">
        <v>373</v>
      </c>
      <c r="AT357" s="197" t="s">
        <v>250</v>
      </c>
      <c r="AU357" s="197" t="s">
        <v>85</v>
      </c>
      <c r="AY357" s="18" t="s">
        <v>158</v>
      </c>
      <c r="BE357" s="198">
        <f t="shared" si="14"/>
        <v>0</v>
      </c>
      <c r="BF357" s="198">
        <f t="shared" si="15"/>
        <v>0</v>
      </c>
      <c r="BG357" s="198">
        <f t="shared" si="16"/>
        <v>0</v>
      </c>
      <c r="BH357" s="198">
        <f t="shared" si="17"/>
        <v>0</v>
      </c>
      <c r="BI357" s="198">
        <f t="shared" si="18"/>
        <v>0</v>
      </c>
      <c r="BJ357" s="18" t="s">
        <v>8</v>
      </c>
      <c r="BK357" s="198">
        <f t="shared" si="19"/>
        <v>0</v>
      </c>
      <c r="BL357" s="18" t="s">
        <v>283</v>
      </c>
      <c r="BM357" s="197" t="s">
        <v>8196</v>
      </c>
    </row>
    <row r="358" spans="1:65" s="2" customFormat="1" ht="16.5" customHeight="1">
      <c r="A358" s="35"/>
      <c r="B358" s="36"/>
      <c r="C358" s="247" t="s">
        <v>815</v>
      </c>
      <c r="D358" s="247" t="s">
        <v>250</v>
      </c>
      <c r="E358" s="248" t="s">
        <v>1932</v>
      </c>
      <c r="F358" s="249" t="s">
        <v>1933</v>
      </c>
      <c r="G358" s="250" t="s">
        <v>498</v>
      </c>
      <c r="H358" s="251">
        <v>2</v>
      </c>
      <c r="I358" s="252"/>
      <c r="J358" s="251">
        <f t="shared" si="10"/>
        <v>0</v>
      </c>
      <c r="K358" s="249" t="s">
        <v>1</v>
      </c>
      <c r="L358" s="253"/>
      <c r="M358" s="254" t="s">
        <v>1</v>
      </c>
      <c r="N358" s="255" t="s">
        <v>41</v>
      </c>
      <c r="O358" s="72"/>
      <c r="P358" s="195">
        <f t="shared" si="11"/>
        <v>0</v>
      </c>
      <c r="Q358" s="195">
        <v>0</v>
      </c>
      <c r="R358" s="195">
        <f t="shared" si="12"/>
        <v>0</v>
      </c>
      <c r="S358" s="195">
        <v>0</v>
      </c>
      <c r="T358" s="196">
        <f t="shared" si="13"/>
        <v>0</v>
      </c>
      <c r="U358" s="35"/>
      <c r="V358" s="35"/>
      <c r="W358" s="35"/>
      <c r="X358" s="35"/>
      <c r="Y358" s="35"/>
      <c r="Z358" s="35"/>
      <c r="AA358" s="35"/>
      <c r="AB358" s="35"/>
      <c r="AC358" s="35"/>
      <c r="AD358" s="35"/>
      <c r="AE358" s="35"/>
      <c r="AR358" s="197" t="s">
        <v>373</v>
      </c>
      <c r="AT358" s="197" t="s">
        <v>250</v>
      </c>
      <c r="AU358" s="197" t="s">
        <v>85</v>
      </c>
      <c r="AY358" s="18" t="s">
        <v>158</v>
      </c>
      <c r="BE358" s="198">
        <f t="shared" si="14"/>
        <v>0</v>
      </c>
      <c r="BF358" s="198">
        <f t="shared" si="15"/>
        <v>0</v>
      </c>
      <c r="BG358" s="198">
        <f t="shared" si="16"/>
        <v>0</v>
      </c>
      <c r="BH358" s="198">
        <f t="shared" si="17"/>
        <v>0</v>
      </c>
      <c r="BI358" s="198">
        <f t="shared" si="18"/>
        <v>0</v>
      </c>
      <c r="BJ358" s="18" t="s">
        <v>8</v>
      </c>
      <c r="BK358" s="198">
        <f t="shared" si="19"/>
        <v>0</v>
      </c>
      <c r="BL358" s="18" t="s">
        <v>283</v>
      </c>
      <c r="BM358" s="197" t="s">
        <v>8197</v>
      </c>
    </row>
    <row r="359" spans="1:65" s="2" customFormat="1" ht="16.5" customHeight="1">
      <c r="A359" s="35"/>
      <c r="B359" s="36"/>
      <c r="C359" s="247" t="s">
        <v>820</v>
      </c>
      <c r="D359" s="247" t="s">
        <v>250</v>
      </c>
      <c r="E359" s="248" t="s">
        <v>1936</v>
      </c>
      <c r="F359" s="249" t="s">
        <v>1937</v>
      </c>
      <c r="G359" s="250" t="s">
        <v>498</v>
      </c>
      <c r="H359" s="251">
        <v>5</v>
      </c>
      <c r="I359" s="252"/>
      <c r="J359" s="251">
        <f t="shared" si="10"/>
        <v>0</v>
      </c>
      <c r="K359" s="249" t="s">
        <v>1</v>
      </c>
      <c r="L359" s="253"/>
      <c r="M359" s="254" t="s">
        <v>1</v>
      </c>
      <c r="N359" s="255" t="s">
        <v>41</v>
      </c>
      <c r="O359" s="72"/>
      <c r="P359" s="195">
        <f t="shared" si="11"/>
        <v>0</v>
      </c>
      <c r="Q359" s="195">
        <v>0</v>
      </c>
      <c r="R359" s="195">
        <f t="shared" si="12"/>
        <v>0</v>
      </c>
      <c r="S359" s="195">
        <v>0</v>
      </c>
      <c r="T359" s="196">
        <f t="shared" si="13"/>
        <v>0</v>
      </c>
      <c r="U359" s="35"/>
      <c r="V359" s="35"/>
      <c r="W359" s="35"/>
      <c r="X359" s="35"/>
      <c r="Y359" s="35"/>
      <c r="Z359" s="35"/>
      <c r="AA359" s="35"/>
      <c r="AB359" s="35"/>
      <c r="AC359" s="35"/>
      <c r="AD359" s="35"/>
      <c r="AE359" s="35"/>
      <c r="AR359" s="197" t="s">
        <v>373</v>
      </c>
      <c r="AT359" s="197" t="s">
        <v>250</v>
      </c>
      <c r="AU359" s="197" t="s">
        <v>85</v>
      </c>
      <c r="AY359" s="18" t="s">
        <v>158</v>
      </c>
      <c r="BE359" s="198">
        <f t="shared" si="14"/>
        <v>0</v>
      </c>
      <c r="BF359" s="198">
        <f t="shared" si="15"/>
        <v>0</v>
      </c>
      <c r="BG359" s="198">
        <f t="shared" si="16"/>
        <v>0</v>
      </c>
      <c r="BH359" s="198">
        <f t="shared" si="17"/>
        <v>0</v>
      </c>
      <c r="BI359" s="198">
        <f t="shared" si="18"/>
        <v>0</v>
      </c>
      <c r="BJ359" s="18" t="s">
        <v>8</v>
      </c>
      <c r="BK359" s="198">
        <f t="shared" si="19"/>
        <v>0</v>
      </c>
      <c r="BL359" s="18" t="s">
        <v>283</v>
      </c>
      <c r="BM359" s="197" t="s">
        <v>8198</v>
      </c>
    </row>
    <row r="360" spans="1:65" s="2" customFormat="1" ht="16.5" customHeight="1">
      <c r="A360" s="35"/>
      <c r="B360" s="36"/>
      <c r="C360" s="247" t="s">
        <v>824</v>
      </c>
      <c r="D360" s="247" t="s">
        <v>250</v>
      </c>
      <c r="E360" s="248" t="s">
        <v>1940</v>
      </c>
      <c r="F360" s="249" t="s">
        <v>1941</v>
      </c>
      <c r="G360" s="250" t="s">
        <v>498</v>
      </c>
      <c r="H360" s="251">
        <v>2</v>
      </c>
      <c r="I360" s="252"/>
      <c r="J360" s="251">
        <f t="shared" si="10"/>
        <v>0</v>
      </c>
      <c r="K360" s="249" t="s">
        <v>1</v>
      </c>
      <c r="L360" s="253"/>
      <c r="M360" s="254" t="s">
        <v>1</v>
      </c>
      <c r="N360" s="255" t="s">
        <v>41</v>
      </c>
      <c r="O360" s="72"/>
      <c r="P360" s="195">
        <f t="shared" si="11"/>
        <v>0</v>
      </c>
      <c r="Q360" s="195">
        <v>0</v>
      </c>
      <c r="R360" s="195">
        <f t="shared" si="12"/>
        <v>0</v>
      </c>
      <c r="S360" s="195">
        <v>0</v>
      </c>
      <c r="T360" s="196">
        <f t="shared" si="13"/>
        <v>0</v>
      </c>
      <c r="U360" s="35"/>
      <c r="V360" s="35"/>
      <c r="W360" s="35"/>
      <c r="X360" s="35"/>
      <c r="Y360" s="35"/>
      <c r="Z360" s="35"/>
      <c r="AA360" s="35"/>
      <c r="AB360" s="35"/>
      <c r="AC360" s="35"/>
      <c r="AD360" s="35"/>
      <c r="AE360" s="35"/>
      <c r="AR360" s="197" t="s">
        <v>373</v>
      </c>
      <c r="AT360" s="197" t="s">
        <v>250</v>
      </c>
      <c r="AU360" s="197" t="s">
        <v>85</v>
      </c>
      <c r="AY360" s="18" t="s">
        <v>158</v>
      </c>
      <c r="BE360" s="198">
        <f t="shared" si="14"/>
        <v>0</v>
      </c>
      <c r="BF360" s="198">
        <f t="shared" si="15"/>
        <v>0</v>
      </c>
      <c r="BG360" s="198">
        <f t="shared" si="16"/>
        <v>0</v>
      </c>
      <c r="BH360" s="198">
        <f t="shared" si="17"/>
        <v>0</v>
      </c>
      <c r="BI360" s="198">
        <f t="shared" si="18"/>
        <v>0</v>
      </c>
      <c r="BJ360" s="18" t="s">
        <v>8</v>
      </c>
      <c r="BK360" s="198">
        <f t="shared" si="19"/>
        <v>0</v>
      </c>
      <c r="BL360" s="18" t="s">
        <v>283</v>
      </c>
      <c r="BM360" s="197" t="s">
        <v>8199</v>
      </c>
    </row>
    <row r="361" spans="1:65" s="2" customFormat="1" ht="16.5" customHeight="1">
      <c r="A361" s="35"/>
      <c r="B361" s="36"/>
      <c r="C361" s="247" t="s">
        <v>832</v>
      </c>
      <c r="D361" s="247" t="s">
        <v>250</v>
      </c>
      <c r="E361" s="248" t="s">
        <v>1944</v>
      </c>
      <c r="F361" s="249" t="s">
        <v>1945</v>
      </c>
      <c r="G361" s="250" t="s">
        <v>498</v>
      </c>
      <c r="H361" s="251">
        <v>5</v>
      </c>
      <c r="I361" s="252"/>
      <c r="J361" s="251">
        <f t="shared" si="10"/>
        <v>0</v>
      </c>
      <c r="K361" s="249" t="s">
        <v>1</v>
      </c>
      <c r="L361" s="253"/>
      <c r="M361" s="254" t="s">
        <v>1</v>
      </c>
      <c r="N361" s="255" t="s">
        <v>41</v>
      </c>
      <c r="O361" s="72"/>
      <c r="P361" s="195">
        <f t="shared" si="11"/>
        <v>0</v>
      </c>
      <c r="Q361" s="195">
        <v>0</v>
      </c>
      <c r="R361" s="195">
        <f t="shared" si="12"/>
        <v>0</v>
      </c>
      <c r="S361" s="195">
        <v>0</v>
      </c>
      <c r="T361" s="196">
        <f t="shared" si="13"/>
        <v>0</v>
      </c>
      <c r="U361" s="35"/>
      <c r="V361" s="35"/>
      <c r="W361" s="35"/>
      <c r="X361" s="35"/>
      <c r="Y361" s="35"/>
      <c r="Z361" s="35"/>
      <c r="AA361" s="35"/>
      <c r="AB361" s="35"/>
      <c r="AC361" s="35"/>
      <c r="AD361" s="35"/>
      <c r="AE361" s="35"/>
      <c r="AR361" s="197" t="s">
        <v>373</v>
      </c>
      <c r="AT361" s="197" t="s">
        <v>250</v>
      </c>
      <c r="AU361" s="197" t="s">
        <v>85</v>
      </c>
      <c r="AY361" s="18" t="s">
        <v>158</v>
      </c>
      <c r="BE361" s="198">
        <f t="shared" si="14"/>
        <v>0</v>
      </c>
      <c r="BF361" s="198">
        <f t="shared" si="15"/>
        <v>0</v>
      </c>
      <c r="BG361" s="198">
        <f t="shared" si="16"/>
        <v>0</v>
      </c>
      <c r="BH361" s="198">
        <f t="shared" si="17"/>
        <v>0</v>
      </c>
      <c r="BI361" s="198">
        <f t="shared" si="18"/>
        <v>0</v>
      </c>
      <c r="BJ361" s="18" t="s">
        <v>8</v>
      </c>
      <c r="BK361" s="198">
        <f t="shared" si="19"/>
        <v>0</v>
      </c>
      <c r="BL361" s="18" t="s">
        <v>283</v>
      </c>
      <c r="BM361" s="197" t="s">
        <v>8200</v>
      </c>
    </row>
    <row r="362" spans="1:65" s="2" customFormat="1" ht="16.5" customHeight="1">
      <c r="A362" s="35"/>
      <c r="B362" s="36"/>
      <c r="C362" s="247" t="s">
        <v>838</v>
      </c>
      <c r="D362" s="247" t="s">
        <v>250</v>
      </c>
      <c r="E362" s="248" t="s">
        <v>1952</v>
      </c>
      <c r="F362" s="249" t="s">
        <v>1953</v>
      </c>
      <c r="G362" s="250" t="s">
        <v>498</v>
      </c>
      <c r="H362" s="251">
        <v>1</v>
      </c>
      <c r="I362" s="252"/>
      <c r="J362" s="251">
        <f t="shared" si="10"/>
        <v>0</v>
      </c>
      <c r="K362" s="249" t="s">
        <v>1</v>
      </c>
      <c r="L362" s="253"/>
      <c r="M362" s="254" t="s">
        <v>1</v>
      </c>
      <c r="N362" s="255" t="s">
        <v>41</v>
      </c>
      <c r="O362" s="72"/>
      <c r="P362" s="195">
        <f t="shared" si="11"/>
        <v>0</v>
      </c>
      <c r="Q362" s="195">
        <v>0</v>
      </c>
      <c r="R362" s="195">
        <f t="shared" si="12"/>
        <v>0</v>
      </c>
      <c r="S362" s="195">
        <v>0</v>
      </c>
      <c r="T362" s="196">
        <f t="shared" si="13"/>
        <v>0</v>
      </c>
      <c r="U362" s="35"/>
      <c r="V362" s="35"/>
      <c r="W362" s="35"/>
      <c r="X362" s="35"/>
      <c r="Y362" s="35"/>
      <c r="Z362" s="35"/>
      <c r="AA362" s="35"/>
      <c r="AB362" s="35"/>
      <c r="AC362" s="35"/>
      <c r="AD362" s="35"/>
      <c r="AE362" s="35"/>
      <c r="AR362" s="197" t="s">
        <v>373</v>
      </c>
      <c r="AT362" s="197" t="s">
        <v>250</v>
      </c>
      <c r="AU362" s="197" t="s">
        <v>85</v>
      </c>
      <c r="AY362" s="18" t="s">
        <v>158</v>
      </c>
      <c r="BE362" s="198">
        <f t="shared" si="14"/>
        <v>0</v>
      </c>
      <c r="BF362" s="198">
        <f t="shared" si="15"/>
        <v>0</v>
      </c>
      <c r="BG362" s="198">
        <f t="shared" si="16"/>
        <v>0</v>
      </c>
      <c r="BH362" s="198">
        <f t="shared" si="17"/>
        <v>0</v>
      </c>
      <c r="BI362" s="198">
        <f t="shared" si="18"/>
        <v>0</v>
      </c>
      <c r="BJ362" s="18" t="s">
        <v>8</v>
      </c>
      <c r="BK362" s="198">
        <f t="shared" si="19"/>
        <v>0</v>
      </c>
      <c r="BL362" s="18" t="s">
        <v>283</v>
      </c>
      <c r="BM362" s="197" t="s">
        <v>8201</v>
      </c>
    </row>
    <row r="363" spans="1:65" s="2" customFormat="1" ht="16.5" customHeight="1">
      <c r="A363" s="35"/>
      <c r="B363" s="36"/>
      <c r="C363" s="247" t="s">
        <v>844</v>
      </c>
      <c r="D363" s="247" t="s">
        <v>250</v>
      </c>
      <c r="E363" s="248" t="s">
        <v>1968</v>
      </c>
      <c r="F363" s="249" t="s">
        <v>1969</v>
      </c>
      <c r="G363" s="250" t="s">
        <v>498</v>
      </c>
      <c r="H363" s="251">
        <v>1</v>
      </c>
      <c r="I363" s="252"/>
      <c r="J363" s="251">
        <f t="shared" si="10"/>
        <v>0</v>
      </c>
      <c r="K363" s="249" t="s">
        <v>1</v>
      </c>
      <c r="L363" s="253"/>
      <c r="M363" s="254" t="s">
        <v>1</v>
      </c>
      <c r="N363" s="255" t="s">
        <v>41</v>
      </c>
      <c r="O363" s="72"/>
      <c r="P363" s="195">
        <f t="shared" si="11"/>
        <v>0</v>
      </c>
      <c r="Q363" s="195">
        <v>0</v>
      </c>
      <c r="R363" s="195">
        <f t="shared" si="12"/>
        <v>0</v>
      </c>
      <c r="S363" s="195">
        <v>0</v>
      </c>
      <c r="T363" s="196">
        <f t="shared" si="13"/>
        <v>0</v>
      </c>
      <c r="U363" s="35"/>
      <c r="V363" s="35"/>
      <c r="W363" s="35"/>
      <c r="X363" s="35"/>
      <c r="Y363" s="35"/>
      <c r="Z363" s="35"/>
      <c r="AA363" s="35"/>
      <c r="AB363" s="35"/>
      <c r="AC363" s="35"/>
      <c r="AD363" s="35"/>
      <c r="AE363" s="35"/>
      <c r="AR363" s="197" t="s">
        <v>373</v>
      </c>
      <c r="AT363" s="197" t="s">
        <v>250</v>
      </c>
      <c r="AU363" s="197" t="s">
        <v>85</v>
      </c>
      <c r="AY363" s="18" t="s">
        <v>158</v>
      </c>
      <c r="BE363" s="198">
        <f t="shared" si="14"/>
        <v>0</v>
      </c>
      <c r="BF363" s="198">
        <f t="shared" si="15"/>
        <v>0</v>
      </c>
      <c r="BG363" s="198">
        <f t="shared" si="16"/>
        <v>0</v>
      </c>
      <c r="BH363" s="198">
        <f t="shared" si="17"/>
        <v>0</v>
      </c>
      <c r="BI363" s="198">
        <f t="shared" si="18"/>
        <v>0</v>
      </c>
      <c r="BJ363" s="18" t="s">
        <v>8</v>
      </c>
      <c r="BK363" s="198">
        <f t="shared" si="19"/>
        <v>0</v>
      </c>
      <c r="BL363" s="18" t="s">
        <v>283</v>
      </c>
      <c r="BM363" s="197" t="s">
        <v>8202</v>
      </c>
    </row>
    <row r="364" spans="1:65" s="2" customFormat="1" ht="21.75" customHeight="1">
      <c r="A364" s="35"/>
      <c r="B364" s="36"/>
      <c r="C364" s="247" t="s">
        <v>849</v>
      </c>
      <c r="D364" s="247" t="s">
        <v>250</v>
      </c>
      <c r="E364" s="248" t="s">
        <v>1992</v>
      </c>
      <c r="F364" s="249" t="s">
        <v>1993</v>
      </c>
      <c r="G364" s="250" t="s">
        <v>498</v>
      </c>
      <c r="H364" s="251">
        <v>25</v>
      </c>
      <c r="I364" s="252"/>
      <c r="J364" s="251">
        <f t="shared" si="10"/>
        <v>0</v>
      </c>
      <c r="K364" s="249" t="s">
        <v>1</v>
      </c>
      <c r="L364" s="253"/>
      <c r="M364" s="254" t="s">
        <v>1</v>
      </c>
      <c r="N364" s="255" t="s">
        <v>41</v>
      </c>
      <c r="O364" s="72"/>
      <c r="P364" s="195">
        <f t="shared" si="11"/>
        <v>0</v>
      </c>
      <c r="Q364" s="195">
        <v>0</v>
      </c>
      <c r="R364" s="195">
        <f t="shared" si="12"/>
        <v>0</v>
      </c>
      <c r="S364" s="195">
        <v>0</v>
      </c>
      <c r="T364" s="196">
        <f t="shared" si="13"/>
        <v>0</v>
      </c>
      <c r="U364" s="35"/>
      <c r="V364" s="35"/>
      <c r="W364" s="35"/>
      <c r="X364" s="35"/>
      <c r="Y364" s="35"/>
      <c r="Z364" s="35"/>
      <c r="AA364" s="35"/>
      <c r="AB364" s="35"/>
      <c r="AC364" s="35"/>
      <c r="AD364" s="35"/>
      <c r="AE364" s="35"/>
      <c r="AR364" s="197" t="s">
        <v>373</v>
      </c>
      <c r="AT364" s="197" t="s">
        <v>250</v>
      </c>
      <c r="AU364" s="197" t="s">
        <v>85</v>
      </c>
      <c r="AY364" s="18" t="s">
        <v>158</v>
      </c>
      <c r="BE364" s="198">
        <f t="shared" si="14"/>
        <v>0</v>
      </c>
      <c r="BF364" s="198">
        <f t="shared" si="15"/>
        <v>0</v>
      </c>
      <c r="BG364" s="198">
        <f t="shared" si="16"/>
        <v>0</v>
      </c>
      <c r="BH364" s="198">
        <f t="shared" si="17"/>
        <v>0</v>
      </c>
      <c r="BI364" s="198">
        <f t="shared" si="18"/>
        <v>0</v>
      </c>
      <c r="BJ364" s="18" t="s">
        <v>8</v>
      </c>
      <c r="BK364" s="198">
        <f t="shared" si="19"/>
        <v>0</v>
      </c>
      <c r="BL364" s="18" t="s">
        <v>283</v>
      </c>
      <c r="BM364" s="197" t="s">
        <v>8203</v>
      </c>
    </row>
    <row r="365" spans="1:65" s="2" customFormat="1" ht="21.75" customHeight="1">
      <c r="A365" s="35"/>
      <c r="B365" s="36"/>
      <c r="C365" s="247" t="s">
        <v>855</v>
      </c>
      <c r="D365" s="247" t="s">
        <v>250</v>
      </c>
      <c r="E365" s="248" t="s">
        <v>1996</v>
      </c>
      <c r="F365" s="249" t="s">
        <v>1997</v>
      </c>
      <c r="G365" s="250" t="s">
        <v>498</v>
      </c>
      <c r="H365" s="251">
        <v>20</v>
      </c>
      <c r="I365" s="252"/>
      <c r="J365" s="251">
        <f t="shared" si="10"/>
        <v>0</v>
      </c>
      <c r="K365" s="249" t="s">
        <v>1</v>
      </c>
      <c r="L365" s="253"/>
      <c r="M365" s="254" t="s">
        <v>1</v>
      </c>
      <c r="N365" s="255" t="s">
        <v>41</v>
      </c>
      <c r="O365" s="72"/>
      <c r="P365" s="195">
        <f t="shared" si="11"/>
        <v>0</v>
      </c>
      <c r="Q365" s="195">
        <v>0</v>
      </c>
      <c r="R365" s="195">
        <f t="shared" si="12"/>
        <v>0</v>
      </c>
      <c r="S365" s="195">
        <v>0</v>
      </c>
      <c r="T365" s="196">
        <f t="shared" si="13"/>
        <v>0</v>
      </c>
      <c r="U365" s="35"/>
      <c r="V365" s="35"/>
      <c r="W365" s="35"/>
      <c r="X365" s="35"/>
      <c r="Y365" s="35"/>
      <c r="Z365" s="35"/>
      <c r="AA365" s="35"/>
      <c r="AB365" s="35"/>
      <c r="AC365" s="35"/>
      <c r="AD365" s="35"/>
      <c r="AE365" s="35"/>
      <c r="AR365" s="197" t="s">
        <v>373</v>
      </c>
      <c r="AT365" s="197" t="s">
        <v>250</v>
      </c>
      <c r="AU365" s="197" t="s">
        <v>85</v>
      </c>
      <c r="AY365" s="18" t="s">
        <v>158</v>
      </c>
      <c r="BE365" s="198">
        <f t="shared" si="14"/>
        <v>0</v>
      </c>
      <c r="BF365" s="198">
        <f t="shared" si="15"/>
        <v>0</v>
      </c>
      <c r="BG365" s="198">
        <f t="shared" si="16"/>
        <v>0</v>
      </c>
      <c r="BH365" s="198">
        <f t="shared" si="17"/>
        <v>0</v>
      </c>
      <c r="BI365" s="198">
        <f t="shared" si="18"/>
        <v>0</v>
      </c>
      <c r="BJ365" s="18" t="s">
        <v>8</v>
      </c>
      <c r="BK365" s="198">
        <f t="shared" si="19"/>
        <v>0</v>
      </c>
      <c r="BL365" s="18" t="s">
        <v>283</v>
      </c>
      <c r="BM365" s="197" t="s">
        <v>8204</v>
      </c>
    </row>
    <row r="366" spans="1:65" s="2" customFormat="1" ht="16.5" customHeight="1">
      <c r="A366" s="35"/>
      <c r="B366" s="36"/>
      <c r="C366" s="247" t="s">
        <v>859</v>
      </c>
      <c r="D366" s="247" t="s">
        <v>250</v>
      </c>
      <c r="E366" s="248" t="s">
        <v>1882</v>
      </c>
      <c r="F366" s="249" t="s">
        <v>1883</v>
      </c>
      <c r="G366" s="250" t="s">
        <v>498</v>
      </c>
      <c r="H366" s="251">
        <v>20</v>
      </c>
      <c r="I366" s="252"/>
      <c r="J366" s="251">
        <f t="shared" si="10"/>
        <v>0</v>
      </c>
      <c r="K366" s="249" t="s">
        <v>1</v>
      </c>
      <c r="L366" s="253"/>
      <c r="M366" s="254" t="s">
        <v>1</v>
      </c>
      <c r="N366" s="255" t="s">
        <v>41</v>
      </c>
      <c r="O366" s="72"/>
      <c r="P366" s="195">
        <f t="shared" si="11"/>
        <v>0</v>
      </c>
      <c r="Q366" s="195">
        <v>0</v>
      </c>
      <c r="R366" s="195">
        <f t="shared" si="12"/>
        <v>0</v>
      </c>
      <c r="S366" s="195">
        <v>0</v>
      </c>
      <c r="T366" s="196">
        <f t="shared" si="13"/>
        <v>0</v>
      </c>
      <c r="U366" s="35"/>
      <c r="V366" s="35"/>
      <c r="W366" s="35"/>
      <c r="X366" s="35"/>
      <c r="Y366" s="35"/>
      <c r="Z366" s="35"/>
      <c r="AA366" s="35"/>
      <c r="AB366" s="35"/>
      <c r="AC366" s="35"/>
      <c r="AD366" s="35"/>
      <c r="AE366" s="35"/>
      <c r="AR366" s="197" t="s">
        <v>373</v>
      </c>
      <c r="AT366" s="197" t="s">
        <v>250</v>
      </c>
      <c r="AU366" s="197" t="s">
        <v>85</v>
      </c>
      <c r="AY366" s="18" t="s">
        <v>158</v>
      </c>
      <c r="BE366" s="198">
        <f t="shared" si="14"/>
        <v>0</v>
      </c>
      <c r="BF366" s="198">
        <f t="shared" si="15"/>
        <v>0</v>
      </c>
      <c r="BG366" s="198">
        <f t="shared" si="16"/>
        <v>0</v>
      </c>
      <c r="BH366" s="198">
        <f t="shared" si="17"/>
        <v>0</v>
      </c>
      <c r="BI366" s="198">
        <f t="shared" si="18"/>
        <v>0</v>
      </c>
      <c r="BJ366" s="18" t="s">
        <v>8</v>
      </c>
      <c r="BK366" s="198">
        <f t="shared" si="19"/>
        <v>0</v>
      </c>
      <c r="BL366" s="18" t="s">
        <v>283</v>
      </c>
      <c r="BM366" s="197" t="s">
        <v>8205</v>
      </c>
    </row>
    <row r="367" spans="1:65" s="2" customFormat="1" ht="24">
      <c r="A367" s="35"/>
      <c r="B367" s="36"/>
      <c r="C367" s="247" t="s">
        <v>865</v>
      </c>
      <c r="D367" s="247" t="s">
        <v>250</v>
      </c>
      <c r="E367" s="248" t="s">
        <v>2004</v>
      </c>
      <c r="F367" s="249" t="s">
        <v>2005</v>
      </c>
      <c r="G367" s="250" t="s">
        <v>498</v>
      </c>
      <c r="H367" s="251">
        <v>5</v>
      </c>
      <c r="I367" s="252"/>
      <c r="J367" s="251">
        <f t="shared" si="10"/>
        <v>0</v>
      </c>
      <c r="K367" s="249" t="s">
        <v>1</v>
      </c>
      <c r="L367" s="253"/>
      <c r="M367" s="254" t="s">
        <v>1</v>
      </c>
      <c r="N367" s="255" t="s">
        <v>41</v>
      </c>
      <c r="O367" s="72"/>
      <c r="P367" s="195">
        <f t="shared" si="11"/>
        <v>0</v>
      </c>
      <c r="Q367" s="195">
        <v>0</v>
      </c>
      <c r="R367" s="195">
        <f t="shared" si="12"/>
        <v>0</v>
      </c>
      <c r="S367" s="195">
        <v>0</v>
      </c>
      <c r="T367" s="196">
        <f t="shared" si="13"/>
        <v>0</v>
      </c>
      <c r="U367" s="35"/>
      <c r="V367" s="35"/>
      <c r="W367" s="35"/>
      <c r="X367" s="35"/>
      <c r="Y367" s="35"/>
      <c r="Z367" s="35"/>
      <c r="AA367" s="35"/>
      <c r="AB367" s="35"/>
      <c r="AC367" s="35"/>
      <c r="AD367" s="35"/>
      <c r="AE367" s="35"/>
      <c r="AR367" s="197" t="s">
        <v>373</v>
      </c>
      <c r="AT367" s="197" t="s">
        <v>250</v>
      </c>
      <c r="AU367" s="197" t="s">
        <v>85</v>
      </c>
      <c r="AY367" s="18" t="s">
        <v>158</v>
      </c>
      <c r="BE367" s="198">
        <f t="shared" si="14"/>
        <v>0</v>
      </c>
      <c r="BF367" s="198">
        <f t="shared" si="15"/>
        <v>0</v>
      </c>
      <c r="BG367" s="198">
        <f t="shared" si="16"/>
        <v>0</v>
      </c>
      <c r="BH367" s="198">
        <f t="shared" si="17"/>
        <v>0</v>
      </c>
      <c r="BI367" s="198">
        <f t="shared" si="18"/>
        <v>0</v>
      </c>
      <c r="BJ367" s="18" t="s">
        <v>8</v>
      </c>
      <c r="BK367" s="198">
        <f t="shared" si="19"/>
        <v>0</v>
      </c>
      <c r="BL367" s="18" t="s">
        <v>283</v>
      </c>
      <c r="BM367" s="197" t="s">
        <v>8206</v>
      </c>
    </row>
    <row r="368" spans="1:65" s="2" customFormat="1" ht="24">
      <c r="A368" s="35"/>
      <c r="B368" s="36"/>
      <c r="C368" s="247" t="s">
        <v>870</v>
      </c>
      <c r="D368" s="247" t="s">
        <v>250</v>
      </c>
      <c r="E368" s="248" t="s">
        <v>2012</v>
      </c>
      <c r="F368" s="249" t="s">
        <v>2013</v>
      </c>
      <c r="G368" s="250" t="s">
        <v>498</v>
      </c>
      <c r="H368" s="251">
        <v>3</v>
      </c>
      <c r="I368" s="252"/>
      <c r="J368" s="251">
        <f t="shared" si="10"/>
        <v>0</v>
      </c>
      <c r="K368" s="249" t="s">
        <v>1</v>
      </c>
      <c r="L368" s="253"/>
      <c r="M368" s="254" t="s">
        <v>1</v>
      </c>
      <c r="N368" s="255" t="s">
        <v>41</v>
      </c>
      <c r="O368" s="72"/>
      <c r="P368" s="195">
        <f t="shared" si="11"/>
        <v>0</v>
      </c>
      <c r="Q368" s="195">
        <v>0</v>
      </c>
      <c r="R368" s="195">
        <f t="shared" si="12"/>
        <v>0</v>
      </c>
      <c r="S368" s="195">
        <v>0</v>
      </c>
      <c r="T368" s="196">
        <f t="shared" si="13"/>
        <v>0</v>
      </c>
      <c r="U368" s="35"/>
      <c r="V368" s="35"/>
      <c r="W368" s="35"/>
      <c r="X368" s="35"/>
      <c r="Y368" s="35"/>
      <c r="Z368" s="35"/>
      <c r="AA368" s="35"/>
      <c r="AB368" s="35"/>
      <c r="AC368" s="35"/>
      <c r="AD368" s="35"/>
      <c r="AE368" s="35"/>
      <c r="AR368" s="197" t="s">
        <v>373</v>
      </c>
      <c r="AT368" s="197" t="s">
        <v>250</v>
      </c>
      <c r="AU368" s="197" t="s">
        <v>85</v>
      </c>
      <c r="AY368" s="18" t="s">
        <v>158</v>
      </c>
      <c r="BE368" s="198">
        <f t="shared" si="14"/>
        <v>0</v>
      </c>
      <c r="BF368" s="198">
        <f t="shared" si="15"/>
        <v>0</v>
      </c>
      <c r="BG368" s="198">
        <f t="shared" si="16"/>
        <v>0</v>
      </c>
      <c r="BH368" s="198">
        <f t="shared" si="17"/>
        <v>0</v>
      </c>
      <c r="BI368" s="198">
        <f t="shared" si="18"/>
        <v>0</v>
      </c>
      <c r="BJ368" s="18" t="s">
        <v>8</v>
      </c>
      <c r="BK368" s="198">
        <f t="shared" si="19"/>
        <v>0</v>
      </c>
      <c r="BL368" s="18" t="s">
        <v>283</v>
      </c>
      <c r="BM368" s="197" t="s">
        <v>8207</v>
      </c>
    </row>
    <row r="369" spans="1:65" s="2" customFormat="1" ht="21.75" customHeight="1">
      <c r="A369" s="35"/>
      <c r="B369" s="36"/>
      <c r="C369" s="247" t="s">
        <v>878</v>
      </c>
      <c r="D369" s="247" t="s">
        <v>250</v>
      </c>
      <c r="E369" s="248" t="s">
        <v>2032</v>
      </c>
      <c r="F369" s="249" t="s">
        <v>2033</v>
      </c>
      <c r="G369" s="250" t="s">
        <v>498</v>
      </c>
      <c r="H369" s="251">
        <v>10</v>
      </c>
      <c r="I369" s="252"/>
      <c r="J369" s="251">
        <f t="shared" si="10"/>
        <v>0</v>
      </c>
      <c r="K369" s="249" t="s">
        <v>1</v>
      </c>
      <c r="L369" s="253"/>
      <c r="M369" s="254" t="s">
        <v>1</v>
      </c>
      <c r="N369" s="255" t="s">
        <v>41</v>
      </c>
      <c r="O369" s="72"/>
      <c r="P369" s="195">
        <f t="shared" si="11"/>
        <v>0</v>
      </c>
      <c r="Q369" s="195">
        <v>0</v>
      </c>
      <c r="R369" s="195">
        <f t="shared" si="12"/>
        <v>0</v>
      </c>
      <c r="S369" s="195">
        <v>0</v>
      </c>
      <c r="T369" s="196">
        <f t="shared" si="13"/>
        <v>0</v>
      </c>
      <c r="U369" s="35"/>
      <c r="V369" s="35"/>
      <c r="W369" s="35"/>
      <c r="X369" s="35"/>
      <c r="Y369" s="35"/>
      <c r="Z369" s="35"/>
      <c r="AA369" s="35"/>
      <c r="AB369" s="35"/>
      <c r="AC369" s="35"/>
      <c r="AD369" s="35"/>
      <c r="AE369" s="35"/>
      <c r="AR369" s="197" t="s">
        <v>373</v>
      </c>
      <c r="AT369" s="197" t="s">
        <v>250</v>
      </c>
      <c r="AU369" s="197" t="s">
        <v>85</v>
      </c>
      <c r="AY369" s="18" t="s">
        <v>158</v>
      </c>
      <c r="BE369" s="198">
        <f t="shared" si="14"/>
        <v>0</v>
      </c>
      <c r="BF369" s="198">
        <f t="shared" si="15"/>
        <v>0</v>
      </c>
      <c r="BG369" s="198">
        <f t="shared" si="16"/>
        <v>0</v>
      </c>
      <c r="BH369" s="198">
        <f t="shared" si="17"/>
        <v>0</v>
      </c>
      <c r="BI369" s="198">
        <f t="shared" si="18"/>
        <v>0</v>
      </c>
      <c r="BJ369" s="18" t="s">
        <v>8</v>
      </c>
      <c r="BK369" s="198">
        <f t="shared" si="19"/>
        <v>0</v>
      </c>
      <c r="BL369" s="18" t="s">
        <v>283</v>
      </c>
      <c r="BM369" s="197" t="s">
        <v>8208</v>
      </c>
    </row>
    <row r="370" spans="1:65" s="2" customFormat="1" ht="21.75" customHeight="1">
      <c r="A370" s="35"/>
      <c r="B370" s="36"/>
      <c r="C370" s="247" t="s">
        <v>883</v>
      </c>
      <c r="D370" s="247" t="s">
        <v>250</v>
      </c>
      <c r="E370" s="248" t="s">
        <v>2036</v>
      </c>
      <c r="F370" s="249" t="s">
        <v>2037</v>
      </c>
      <c r="G370" s="250" t="s">
        <v>498</v>
      </c>
      <c r="H370" s="251">
        <v>4</v>
      </c>
      <c r="I370" s="252"/>
      <c r="J370" s="251">
        <f t="shared" si="10"/>
        <v>0</v>
      </c>
      <c r="K370" s="249" t="s">
        <v>1</v>
      </c>
      <c r="L370" s="253"/>
      <c r="M370" s="254" t="s">
        <v>1</v>
      </c>
      <c r="N370" s="255" t="s">
        <v>41</v>
      </c>
      <c r="O370" s="72"/>
      <c r="P370" s="195">
        <f t="shared" si="11"/>
        <v>0</v>
      </c>
      <c r="Q370" s="195">
        <v>0</v>
      </c>
      <c r="R370" s="195">
        <f t="shared" si="12"/>
        <v>0</v>
      </c>
      <c r="S370" s="195">
        <v>0</v>
      </c>
      <c r="T370" s="196">
        <f t="shared" si="13"/>
        <v>0</v>
      </c>
      <c r="U370" s="35"/>
      <c r="V370" s="35"/>
      <c r="W370" s="35"/>
      <c r="X370" s="35"/>
      <c r="Y370" s="35"/>
      <c r="Z370" s="35"/>
      <c r="AA370" s="35"/>
      <c r="AB370" s="35"/>
      <c r="AC370" s="35"/>
      <c r="AD370" s="35"/>
      <c r="AE370" s="35"/>
      <c r="AR370" s="197" t="s">
        <v>373</v>
      </c>
      <c r="AT370" s="197" t="s">
        <v>250</v>
      </c>
      <c r="AU370" s="197" t="s">
        <v>85</v>
      </c>
      <c r="AY370" s="18" t="s">
        <v>158</v>
      </c>
      <c r="BE370" s="198">
        <f t="shared" si="14"/>
        <v>0</v>
      </c>
      <c r="BF370" s="198">
        <f t="shared" si="15"/>
        <v>0</v>
      </c>
      <c r="BG370" s="198">
        <f t="shared" si="16"/>
        <v>0</v>
      </c>
      <c r="BH370" s="198">
        <f t="shared" si="17"/>
        <v>0</v>
      </c>
      <c r="BI370" s="198">
        <f t="shared" si="18"/>
        <v>0</v>
      </c>
      <c r="BJ370" s="18" t="s">
        <v>8</v>
      </c>
      <c r="BK370" s="198">
        <f t="shared" si="19"/>
        <v>0</v>
      </c>
      <c r="BL370" s="18" t="s">
        <v>283</v>
      </c>
      <c r="BM370" s="197" t="s">
        <v>8209</v>
      </c>
    </row>
    <row r="371" spans="1:65" s="2" customFormat="1" ht="21.75" customHeight="1">
      <c r="A371" s="35"/>
      <c r="B371" s="36"/>
      <c r="C371" s="247" t="s">
        <v>888</v>
      </c>
      <c r="D371" s="247" t="s">
        <v>250</v>
      </c>
      <c r="E371" s="248" t="s">
        <v>2040</v>
      </c>
      <c r="F371" s="249" t="s">
        <v>2041</v>
      </c>
      <c r="G371" s="250" t="s">
        <v>498</v>
      </c>
      <c r="H371" s="251">
        <v>4</v>
      </c>
      <c r="I371" s="252"/>
      <c r="J371" s="251">
        <f t="shared" si="10"/>
        <v>0</v>
      </c>
      <c r="K371" s="249" t="s">
        <v>1</v>
      </c>
      <c r="L371" s="253"/>
      <c r="M371" s="254" t="s">
        <v>1</v>
      </c>
      <c r="N371" s="255" t="s">
        <v>41</v>
      </c>
      <c r="O371" s="72"/>
      <c r="P371" s="195">
        <f t="shared" si="11"/>
        <v>0</v>
      </c>
      <c r="Q371" s="195">
        <v>0</v>
      </c>
      <c r="R371" s="195">
        <f t="shared" si="12"/>
        <v>0</v>
      </c>
      <c r="S371" s="195">
        <v>0</v>
      </c>
      <c r="T371" s="196">
        <f t="shared" si="13"/>
        <v>0</v>
      </c>
      <c r="U371" s="35"/>
      <c r="V371" s="35"/>
      <c r="W371" s="35"/>
      <c r="X371" s="35"/>
      <c r="Y371" s="35"/>
      <c r="Z371" s="35"/>
      <c r="AA371" s="35"/>
      <c r="AB371" s="35"/>
      <c r="AC371" s="35"/>
      <c r="AD371" s="35"/>
      <c r="AE371" s="35"/>
      <c r="AR371" s="197" t="s">
        <v>373</v>
      </c>
      <c r="AT371" s="197" t="s">
        <v>250</v>
      </c>
      <c r="AU371" s="197" t="s">
        <v>85</v>
      </c>
      <c r="AY371" s="18" t="s">
        <v>158</v>
      </c>
      <c r="BE371" s="198">
        <f t="shared" si="14"/>
        <v>0</v>
      </c>
      <c r="BF371" s="198">
        <f t="shared" si="15"/>
        <v>0</v>
      </c>
      <c r="BG371" s="198">
        <f t="shared" si="16"/>
        <v>0</v>
      </c>
      <c r="BH371" s="198">
        <f t="shared" si="17"/>
        <v>0</v>
      </c>
      <c r="BI371" s="198">
        <f t="shared" si="18"/>
        <v>0</v>
      </c>
      <c r="BJ371" s="18" t="s">
        <v>8</v>
      </c>
      <c r="BK371" s="198">
        <f t="shared" si="19"/>
        <v>0</v>
      </c>
      <c r="BL371" s="18" t="s">
        <v>283</v>
      </c>
      <c r="BM371" s="197" t="s">
        <v>8210</v>
      </c>
    </row>
    <row r="372" spans="1:65" s="2" customFormat="1" ht="21.75" customHeight="1">
      <c r="A372" s="35"/>
      <c r="B372" s="36"/>
      <c r="C372" s="247" t="s">
        <v>893</v>
      </c>
      <c r="D372" s="247" t="s">
        <v>250</v>
      </c>
      <c r="E372" s="248" t="s">
        <v>2044</v>
      </c>
      <c r="F372" s="249" t="s">
        <v>2045</v>
      </c>
      <c r="G372" s="250" t="s">
        <v>498</v>
      </c>
      <c r="H372" s="251">
        <v>1</v>
      </c>
      <c r="I372" s="252"/>
      <c r="J372" s="251">
        <f t="shared" si="10"/>
        <v>0</v>
      </c>
      <c r="K372" s="249" t="s">
        <v>1</v>
      </c>
      <c r="L372" s="253"/>
      <c r="M372" s="254" t="s">
        <v>1</v>
      </c>
      <c r="N372" s="255" t="s">
        <v>41</v>
      </c>
      <c r="O372" s="72"/>
      <c r="P372" s="195">
        <f t="shared" si="11"/>
        <v>0</v>
      </c>
      <c r="Q372" s="195">
        <v>0</v>
      </c>
      <c r="R372" s="195">
        <f t="shared" si="12"/>
        <v>0</v>
      </c>
      <c r="S372" s="195">
        <v>0</v>
      </c>
      <c r="T372" s="196">
        <f t="shared" si="13"/>
        <v>0</v>
      </c>
      <c r="U372" s="35"/>
      <c r="V372" s="35"/>
      <c r="W372" s="35"/>
      <c r="X372" s="35"/>
      <c r="Y372" s="35"/>
      <c r="Z372" s="35"/>
      <c r="AA372" s="35"/>
      <c r="AB372" s="35"/>
      <c r="AC372" s="35"/>
      <c r="AD372" s="35"/>
      <c r="AE372" s="35"/>
      <c r="AR372" s="197" t="s">
        <v>373</v>
      </c>
      <c r="AT372" s="197" t="s">
        <v>250</v>
      </c>
      <c r="AU372" s="197" t="s">
        <v>85</v>
      </c>
      <c r="AY372" s="18" t="s">
        <v>158</v>
      </c>
      <c r="BE372" s="198">
        <f t="shared" si="14"/>
        <v>0</v>
      </c>
      <c r="BF372" s="198">
        <f t="shared" si="15"/>
        <v>0</v>
      </c>
      <c r="BG372" s="198">
        <f t="shared" si="16"/>
        <v>0</v>
      </c>
      <c r="BH372" s="198">
        <f t="shared" si="17"/>
        <v>0</v>
      </c>
      <c r="BI372" s="198">
        <f t="shared" si="18"/>
        <v>0</v>
      </c>
      <c r="BJ372" s="18" t="s">
        <v>8</v>
      </c>
      <c r="BK372" s="198">
        <f t="shared" si="19"/>
        <v>0</v>
      </c>
      <c r="BL372" s="18" t="s">
        <v>283</v>
      </c>
      <c r="BM372" s="197" t="s">
        <v>8211</v>
      </c>
    </row>
    <row r="373" spans="1:65" s="2" customFormat="1" ht="21.75" customHeight="1">
      <c r="A373" s="35"/>
      <c r="B373" s="36"/>
      <c r="C373" s="247" t="s">
        <v>897</v>
      </c>
      <c r="D373" s="247" t="s">
        <v>250</v>
      </c>
      <c r="E373" s="248" t="s">
        <v>2048</v>
      </c>
      <c r="F373" s="249" t="s">
        <v>2049</v>
      </c>
      <c r="G373" s="250" t="s">
        <v>498</v>
      </c>
      <c r="H373" s="251">
        <v>9</v>
      </c>
      <c r="I373" s="252"/>
      <c r="J373" s="251">
        <f t="shared" si="10"/>
        <v>0</v>
      </c>
      <c r="K373" s="249" t="s">
        <v>1</v>
      </c>
      <c r="L373" s="253"/>
      <c r="M373" s="254" t="s">
        <v>1</v>
      </c>
      <c r="N373" s="255" t="s">
        <v>41</v>
      </c>
      <c r="O373" s="72"/>
      <c r="P373" s="195">
        <f t="shared" si="11"/>
        <v>0</v>
      </c>
      <c r="Q373" s="195">
        <v>0</v>
      </c>
      <c r="R373" s="195">
        <f t="shared" si="12"/>
        <v>0</v>
      </c>
      <c r="S373" s="195">
        <v>0</v>
      </c>
      <c r="T373" s="196">
        <f t="shared" si="13"/>
        <v>0</v>
      </c>
      <c r="U373" s="35"/>
      <c r="V373" s="35"/>
      <c r="W373" s="35"/>
      <c r="X373" s="35"/>
      <c r="Y373" s="35"/>
      <c r="Z373" s="35"/>
      <c r="AA373" s="35"/>
      <c r="AB373" s="35"/>
      <c r="AC373" s="35"/>
      <c r="AD373" s="35"/>
      <c r="AE373" s="35"/>
      <c r="AR373" s="197" t="s">
        <v>373</v>
      </c>
      <c r="AT373" s="197" t="s">
        <v>250</v>
      </c>
      <c r="AU373" s="197" t="s">
        <v>85</v>
      </c>
      <c r="AY373" s="18" t="s">
        <v>158</v>
      </c>
      <c r="BE373" s="198">
        <f t="shared" si="14"/>
        <v>0</v>
      </c>
      <c r="BF373" s="198">
        <f t="shared" si="15"/>
        <v>0</v>
      </c>
      <c r="BG373" s="198">
        <f t="shared" si="16"/>
        <v>0</v>
      </c>
      <c r="BH373" s="198">
        <f t="shared" si="17"/>
        <v>0</v>
      </c>
      <c r="BI373" s="198">
        <f t="shared" si="18"/>
        <v>0</v>
      </c>
      <c r="BJ373" s="18" t="s">
        <v>8</v>
      </c>
      <c r="BK373" s="198">
        <f t="shared" si="19"/>
        <v>0</v>
      </c>
      <c r="BL373" s="18" t="s">
        <v>283</v>
      </c>
      <c r="BM373" s="197" t="s">
        <v>8212</v>
      </c>
    </row>
    <row r="374" spans="1:65" s="2" customFormat="1" ht="16.5" customHeight="1">
      <c r="A374" s="35"/>
      <c r="B374" s="36"/>
      <c r="C374" s="247" t="s">
        <v>902</v>
      </c>
      <c r="D374" s="247" t="s">
        <v>250</v>
      </c>
      <c r="E374" s="248" t="s">
        <v>8213</v>
      </c>
      <c r="F374" s="249" t="s">
        <v>8214</v>
      </c>
      <c r="G374" s="250" t="s">
        <v>498</v>
      </c>
      <c r="H374" s="251">
        <v>29</v>
      </c>
      <c r="I374" s="252"/>
      <c r="J374" s="251">
        <f t="shared" si="10"/>
        <v>0</v>
      </c>
      <c r="K374" s="249" t="s">
        <v>1</v>
      </c>
      <c r="L374" s="253"/>
      <c r="M374" s="254" t="s">
        <v>1</v>
      </c>
      <c r="N374" s="255" t="s">
        <v>41</v>
      </c>
      <c r="O374" s="72"/>
      <c r="P374" s="195">
        <f t="shared" si="11"/>
        <v>0</v>
      </c>
      <c r="Q374" s="195">
        <v>0</v>
      </c>
      <c r="R374" s="195">
        <f t="shared" si="12"/>
        <v>0</v>
      </c>
      <c r="S374" s="195">
        <v>0</v>
      </c>
      <c r="T374" s="196">
        <f t="shared" si="13"/>
        <v>0</v>
      </c>
      <c r="U374" s="35"/>
      <c r="V374" s="35"/>
      <c r="W374" s="35"/>
      <c r="X374" s="35"/>
      <c r="Y374" s="35"/>
      <c r="Z374" s="35"/>
      <c r="AA374" s="35"/>
      <c r="AB374" s="35"/>
      <c r="AC374" s="35"/>
      <c r="AD374" s="35"/>
      <c r="AE374" s="35"/>
      <c r="AR374" s="197" t="s">
        <v>373</v>
      </c>
      <c r="AT374" s="197" t="s">
        <v>250</v>
      </c>
      <c r="AU374" s="197" t="s">
        <v>85</v>
      </c>
      <c r="AY374" s="18" t="s">
        <v>158</v>
      </c>
      <c r="BE374" s="198">
        <f t="shared" si="14"/>
        <v>0</v>
      </c>
      <c r="BF374" s="198">
        <f t="shared" si="15"/>
        <v>0</v>
      </c>
      <c r="BG374" s="198">
        <f t="shared" si="16"/>
        <v>0</v>
      </c>
      <c r="BH374" s="198">
        <f t="shared" si="17"/>
        <v>0</v>
      </c>
      <c r="BI374" s="198">
        <f t="shared" si="18"/>
        <v>0</v>
      </c>
      <c r="BJ374" s="18" t="s">
        <v>8</v>
      </c>
      <c r="BK374" s="198">
        <f t="shared" si="19"/>
        <v>0</v>
      </c>
      <c r="BL374" s="18" t="s">
        <v>283</v>
      </c>
      <c r="BM374" s="197" t="s">
        <v>8215</v>
      </c>
    </row>
    <row r="375" spans="1:65" s="2" customFormat="1" ht="16.5" customHeight="1">
      <c r="A375" s="35"/>
      <c r="B375" s="36"/>
      <c r="C375" s="247" t="s">
        <v>910</v>
      </c>
      <c r="D375" s="247" t="s">
        <v>250</v>
      </c>
      <c r="E375" s="248" t="s">
        <v>8216</v>
      </c>
      <c r="F375" s="249" t="s">
        <v>2093</v>
      </c>
      <c r="G375" s="250" t="s">
        <v>498</v>
      </c>
      <c r="H375" s="251">
        <v>1</v>
      </c>
      <c r="I375" s="252"/>
      <c r="J375" s="251">
        <f t="shared" si="10"/>
        <v>0</v>
      </c>
      <c r="K375" s="249" t="s">
        <v>1</v>
      </c>
      <c r="L375" s="253"/>
      <c r="M375" s="254" t="s">
        <v>1</v>
      </c>
      <c r="N375" s="255" t="s">
        <v>41</v>
      </c>
      <c r="O375" s="72"/>
      <c r="P375" s="195">
        <f t="shared" si="11"/>
        <v>0</v>
      </c>
      <c r="Q375" s="195">
        <v>0</v>
      </c>
      <c r="R375" s="195">
        <f t="shared" si="12"/>
        <v>0</v>
      </c>
      <c r="S375" s="195">
        <v>0</v>
      </c>
      <c r="T375" s="196">
        <f t="shared" si="13"/>
        <v>0</v>
      </c>
      <c r="U375" s="35"/>
      <c r="V375" s="35"/>
      <c r="W375" s="35"/>
      <c r="X375" s="35"/>
      <c r="Y375" s="35"/>
      <c r="Z375" s="35"/>
      <c r="AA375" s="35"/>
      <c r="AB375" s="35"/>
      <c r="AC375" s="35"/>
      <c r="AD375" s="35"/>
      <c r="AE375" s="35"/>
      <c r="AR375" s="197" t="s">
        <v>373</v>
      </c>
      <c r="AT375" s="197" t="s">
        <v>250</v>
      </c>
      <c r="AU375" s="197" t="s">
        <v>85</v>
      </c>
      <c r="AY375" s="18" t="s">
        <v>158</v>
      </c>
      <c r="BE375" s="198">
        <f t="shared" si="14"/>
        <v>0</v>
      </c>
      <c r="BF375" s="198">
        <f t="shared" si="15"/>
        <v>0</v>
      </c>
      <c r="BG375" s="198">
        <f t="shared" si="16"/>
        <v>0</v>
      </c>
      <c r="BH375" s="198">
        <f t="shared" si="17"/>
        <v>0</v>
      </c>
      <c r="BI375" s="198">
        <f t="shared" si="18"/>
        <v>0</v>
      </c>
      <c r="BJ375" s="18" t="s">
        <v>8</v>
      </c>
      <c r="BK375" s="198">
        <f t="shared" si="19"/>
        <v>0</v>
      </c>
      <c r="BL375" s="18" t="s">
        <v>283</v>
      </c>
      <c r="BM375" s="197" t="s">
        <v>8217</v>
      </c>
    </row>
    <row r="376" spans="1:65" s="12" customFormat="1" ht="22.9" customHeight="1">
      <c r="B376" s="171"/>
      <c r="C376" s="172"/>
      <c r="D376" s="173" t="s">
        <v>75</v>
      </c>
      <c r="E376" s="185" t="s">
        <v>2142</v>
      </c>
      <c r="F376" s="185" t="s">
        <v>2143</v>
      </c>
      <c r="G376" s="172"/>
      <c r="H376" s="172"/>
      <c r="I376" s="175"/>
      <c r="J376" s="186">
        <f>BK376</f>
        <v>0</v>
      </c>
      <c r="K376" s="172"/>
      <c r="L376" s="177"/>
      <c r="M376" s="178"/>
      <c r="N376" s="179"/>
      <c r="O376" s="179"/>
      <c r="P376" s="180">
        <f>SUM(P377:P404)</f>
        <v>0</v>
      </c>
      <c r="Q376" s="179"/>
      <c r="R376" s="180">
        <f>SUM(R377:R404)</f>
        <v>0</v>
      </c>
      <c r="S376" s="179"/>
      <c r="T376" s="181">
        <f>SUM(T377:T404)</f>
        <v>0</v>
      </c>
      <c r="AR376" s="182" t="s">
        <v>85</v>
      </c>
      <c r="AT376" s="183" t="s">
        <v>75</v>
      </c>
      <c r="AU376" s="183" t="s">
        <v>8</v>
      </c>
      <c r="AY376" s="182" t="s">
        <v>158</v>
      </c>
      <c r="BK376" s="184">
        <f>SUM(BK377:BK404)</f>
        <v>0</v>
      </c>
    </row>
    <row r="377" spans="1:65" s="2" customFormat="1" ht="16.5" customHeight="1">
      <c r="A377" s="35"/>
      <c r="B377" s="36"/>
      <c r="C377" s="187" t="s">
        <v>914</v>
      </c>
      <c r="D377" s="187" t="s">
        <v>160</v>
      </c>
      <c r="E377" s="188" t="s">
        <v>2165</v>
      </c>
      <c r="F377" s="189" t="s">
        <v>1783</v>
      </c>
      <c r="G377" s="190" t="s">
        <v>309</v>
      </c>
      <c r="H377" s="191">
        <v>175</v>
      </c>
      <c r="I377" s="192"/>
      <c r="J377" s="191">
        <f t="shared" ref="J377:J404" si="20">ROUND(I377*H377,0)</f>
        <v>0</v>
      </c>
      <c r="K377" s="189" t="s">
        <v>1</v>
      </c>
      <c r="L377" s="40"/>
      <c r="M377" s="193" t="s">
        <v>1</v>
      </c>
      <c r="N377" s="194" t="s">
        <v>41</v>
      </c>
      <c r="O377" s="72"/>
      <c r="P377" s="195">
        <f t="shared" ref="P377:P404" si="21">O377*H377</f>
        <v>0</v>
      </c>
      <c r="Q377" s="195">
        <v>0</v>
      </c>
      <c r="R377" s="195">
        <f t="shared" ref="R377:R404" si="22">Q377*H377</f>
        <v>0</v>
      </c>
      <c r="S377" s="195">
        <v>0</v>
      </c>
      <c r="T377" s="196">
        <f t="shared" ref="T377:T404" si="23">S377*H377</f>
        <v>0</v>
      </c>
      <c r="U377" s="35"/>
      <c r="V377" s="35"/>
      <c r="W377" s="35"/>
      <c r="X377" s="35"/>
      <c r="Y377" s="35"/>
      <c r="Z377" s="35"/>
      <c r="AA377" s="35"/>
      <c r="AB377" s="35"/>
      <c r="AC377" s="35"/>
      <c r="AD377" s="35"/>
      <c r="AE377" s="35"/>
      <c r="AR377" s="197" t="s">
        <v>283</v>
      </c>
      <c r="AT377" s="197" t="s">
        <v>160</v>
      </c>
      <c r="AU377" s="197" t="s">
        <v>85</v>
      </c>
      <c r="AY377" s="18" t="s">
        <v>158</v>
      </c>
      <c r="BE377" s="198">
        <f t="shared" ref="BE377:BE404" si="24">IF(N377="základní",J377,0)</f>
        <v>0</v>
      </c>
      <c r="BF377" s="198">
        <f t="shared" ref="BF377:BF404" si="25">IF(N377="snížená",J377,0)</f>
        <v>0</v>
      </c>
      <c r="BG377" s="198">
        <f t="shared" ref="BG377:BG404" si="26">IF(N377="zákl. přenesená",J377,0)</f>
        <v>0</v>
      </c>
      <c r="BH377" s="198">
        <f t="shared" ref="BH377:BH404" si="27">IF(N377="sníž. přenesená",J377,0)</f>
        <v>0</v>
      </c>
      <c r="BI377" s="198">
        <f t="shared" ref="BI377:BI404" si="28">IF(N377="nulová",J377,0)</f>
        <v>0</v>
      </c>
      <c r="BJ377" s="18" t="s">
        <v>8</v>
      </c>
      <c r="BK377" s="198">
        <f t="shared" ref="BK377:BK404" si="29">ROUND(I377*H377,0)</f>
        <v>0</v>
      </c>
      <c r="BL377" s="18" t="s">
        <v>283</v>
      </c>
      <c r="BM377" s="197" t="s">
        <v>8218</v>
      </c>
    </row>
    <row r="378" spans="1:65" s="2" customFormat="1" ht="16.5" customHeight="1">
      <c r="A378" s="35"/>
      <c r="B378" s="36"/>
      <c r="C378" s="187" t="s">
        <v>918</v>
      </c>
      <c r="D378" s="187" t="s">
        <v>160</v>
      </c>
      <c r="E378" s="188" t="s">
        <v>2168</v>
      </c>
      <c r="F378" s="189" t="s">
        <v>1787</v>
      </c>
      <c r="G378" s="190" t="s">
        <v>309</v>
      </c>
      <c r="H378" s="191">
        <v>495</v>
      </c>
      <c r="I378" s="192"/>
      <c r="J378" s="191">
        <f t="shared" si="20"/>
        <v>0</v>
      </c>
      <c r="K378" s="189" t="s">
        <v>1</v>
      </c>
      <c r="L378" s="40"/>
      <c r="M378" s="193" t="s">
        <v>1</v>
      </c>
      <c r="N378" s="194" t="s">
        <v>41</v>
      </c>
      <c r="O378" s="72"/>
      <c r="P378" s="195">
        <f t="shared" si="21"/>
        <v>0</v>
      </c>
      <c r="Q378" s="195">
        <v>0</v>
      </c>
      <c r="R378" s="195">
        <f t="shared" si="22"/>
        <v>0</v>
      </c>
      <c r="S378" s="195">
        <v>0</v>
      </c>
      <c r="T378" s="196">
        <f t="shared" si="23"/>
        <v>0</v>
      </c>
      <c r="U378" s="35"/>
      <c r="V378" s="35"/>
      <c r="W378" s="35"/>
      <c r="X378" s="35"/>
      <c r="Y378" s="35"/>
      <c r="Z378" s="35"/>
      <c r="AA378" s="35"/>
      <c r="AB378" s="35"/>
      <c r="AC378" s="35"/>
      <c r="AD378" s="35"/>
      <c r="AE378" s="35"/>
      <c r="AR378" s="197" t="s">
        <v>283</v>
      </c>
      <c r="AT378" s="197" t="s">
        <v>160</v>
      </c>
      <c r="AU378" s="197" t="s">
        <v>85</v>
      </c>
      <c r="AY378" s="18" t="s">
        <v>158</v>
      </c>
      <c r="BE378" s="198">
        <f t="shared" si="24"/>
        <v>0</v>
      </c>
      <c r="BF378" s="198">
        <f t="shared" si="25"/>
        <v>0</v>
      </c>
      <c r="BG378" s="198">
        <f t="shared" si="26"/>
        <v>0</v>
      </c>
      <c r="BH378" s="198">
        <f t="shared" si="27"/>
        <v>0</v>
      </c>
      <c r="BI378" s="198">
        <f t="shared" si="28"/>
        <v>0</v>
      </c>
      <c r="BJ378" s="18" t="s">
        <v>8</v>
      </c>
      <c r="BK378" s="198">
        <f t="shared" si="29"/>
        <v>0</v>
      </c>
      <c r="BL378" s="18" t="s">
        <v>283</v>
      </c>
      <c r="BM378" s="197" t="s">
        <v>8219</v>
      </c>
    </row>
    <row r="379" spans="1:65" s="2" customFormat="1" ht="16.5" customHeight="1">
      <c r="A379" s="35"/>
      <c r="B379" s="36"/>
      <c r="C379" s="187" t="s">
        <v>923</v>
      </c>
      <c r="D379" s="187" t="s">
        <v>160</v>
      </c>
      <c r="E379" s="188" t="s">
        <v>8220</v>
      </c>
      <c r="F379" s="189" t="s">
        <v>8184</v>
      </c>
      <c r="G379" s="190" t="s">
        <v>309</v>
      </c>
      <c r="H379" s="191">
        <v>78</v>
      </c>
      <c r="I379" s="192"/>
      <c r="J379" s="191">
        <f t="shared" si="20"/>
        <v>0</v>
      </c>
      <c r="K379" s="189" t="s">
        <v>1</v>
      </c>
      <c r="L379" s="40"/>
      <c r="M379" s="193" t="s">
        <v>1</v>
      </c>
      <c r="N379" s="194" t="s">
        <v>41</v>
      </c>
      <c r="O379" s="72"/>
      <c r="P379" s="195">
        <f t="shared" si="21"/>
        <v>0</v>
      </c>
      <c r="Q379" s="195">
        <v>0</v>
      </c>
      <c r="R379" s="195">
        <f t="shared" si="22"/>
        <v>0</v>
      </c>
      <c r="S379" s="195">
        <v>0</v>
      </c>
      <c r="T379" s="196">
        <f t="shared" si="23"/>
        <v>0</v>
      </c>
      <c r="U379" s="35"/>
      <c r="V379" s="35"/>
      <c r="W379" s="35"/>
      <c r="X379" s="35"/>
      <c r="Y379" s="35"/>
      <c r="Z379" s="35"/>
      <c r="AA379" s="35"/>
      <c r="AB379" s="35"/>
      <c r="AC379" s="35"/>
      <c r="AD379" s="35"/>
      <c r="AE379" s="35"/>
      <c r="AR379" s="197" t="s">
        <v>283</v>
      </c>
      <c r="AT379" s="197" t="s">
        <v>160</v>
      </c>
      <c r="AU379" s="197" t="s">
        <v>85</v>
      </c>
      <c r="AY379" s="18" t="s">
        <v>158</v>
      </c>
      <c r="BE379" s="198">
        <f t="shared" si="24"/>
        <v>0</v>
      </c>
      <c r="BF379" s="198">
        <f t="shared" si="25"/>
        <v>0</v>
      </c>
      <c r="BG379" s="198">
        <f t="shared" si="26"/>
        <v>0</v>
      </c>
      <c r="BH379" s="198">
        <f t="shared" si="27"/>
        <v>0</v>
      </c>
      <c r="BI379" s="198">
        <f t="shared" si="28"/>
        <v>0</v>
      </c>
      <c r="BJ379" s="18" t="s">
        <v>8</v>
      </c>
      <c r="BK379" s="198">
        <f t="shared" si="29"/>
        <v>0</v>
      </c>
      <c r="BL379" s="18" t="s">
        <v>283</v>
      </c>
      <c r="BM379" s="197" t="s">
        <v>8221</v>
      </c>
    </row>
    <row r="380" spans="1:65" s="2" customFormat="1" ht="16.5" customHeight="1">
      <c r="A380" s="35"/>
      <c r="B380" s="36"/>
      <c r="C380" s="187" t="s">
        <v>927</v>
      </c>
      <c r="D380" s="187" t="s">
        <v>160</v>
      </c>
      <c r="E380" s="188" t="s">
        <v>8222</v>
      </c>
      <c r="F380" s="189" t="s">
        <v>7173</v>
      </c>
      <c r="G380" s="190" t="s">
        <v>309</v>
      </c>
      <c r="H380" s="191">
        <v>90</v>
      </c>
      <c r="I380" s="192"/>
      <c r="J380" s="191">
        <f t="shared" si="20"/>
        <v>0</v>
      </c>
      <c r="K380" s="189" t="s">
        <v>1</v>
      </c>
      <c r="L380" s="40"/>
      <c r="M380" s="193" t="s">
        <v>1</v>
      </c>
      <c r="N380" s="194" t="s">
        <v>41</v>
      </c>
      <c r="O380" s="72"/>
      <c r="P380" s="195">
        <f t="shared" si="21"/>
        <v>0</v>
      </c>
      <c r="Q380" s="195">
        <v>0</v>
      </c>
      <c r="R380" s="195">
        <f t="shared" si="22"/>
        <v>0</v>
      </c>
      <c r="S380" s="195">
        <v>0</v>
      </c>
      <c r="T380" s="196">
        <f t="shared" si="23"/>
        <v>0</v>
      </c>
      <c r="U380" s="35"/>
      <c r="V380" s="35"/>
      <c r="W380" s="35"/>
      <c r="X380" s="35"/>
      <c r="Y380" s="35"/>
      <c r="Z380" s="35"/>
      <c r="AA380" s="35"/>
      <c r="AB380" s="35"/>
      <c r="AC380" s="35"/>
      <c r="AD380" s="35"/>
      <c r="AE380" s="35"/>
      <c r="AR380" s="197" t="s">
        <v>283</v>
      </c>
      <c r="AT380" s="197" t="s">
        <v>160</v>
      </c>
      <c r="AU380" s="197" t="s">
        <v>85</v>
      </c>
      <c r="AY380" s="18" t="s">
        <v>158</v>
      </c>
      <c r="BE380" s="198">
        <f t="shared" si="24"/>
        <v>0</v>
      </c>
      <c r="BF380" s="198">
        <f t="shared" si="25"/>
        <v>0</v>
      </c>
      <c r="BG380" s="198">
        <f t="shared" si="26"/>
        <v>0</v>
      </c>
      <c r="BH380" s="198">
        <f t="shared" si="27"/>
        <v>0</v>
      </c>
      <c r="BI380" s="198">
        <f t="shared" si="28"/>
        <v>0</v>
      </c>
      <c r="BJ380" s="18" t="s">
        <v>8</v>
      </c>
      <c r="BK380" s="198">
        <f t="shared" si="29"/>
        <v>0</v>
      </c>
      <c r="BL380" s="18" t="s">
        <v>283</v>
      </c>
      <c r="BM380" s="197" t="s">
        <v>8223</v>
      </c>
    </row>
    <row r="381" spans="1:65" s="2" customFormat="1" ht="16.5" customHeight="1">
      <c r="A381" s="35"/>
      <c r="B381" s="36"/>
      <c r="C381" s="187" t="s">
        <v>938</v>
      </c>
      <c r="D381" s="187" t="s">
        <v>160</v>
      </c>
      <c r="E381" s="188" t="s">
        <v>8224</v>
      </c>
      <c r="F381" s="189" t="s">
        <v>7176</v>
      </c>
      <c r="G381" s="190" t="s">
        <v>498</v>
      </c>
      <c r="H381" s="191">
        <v>105</v>
      </c>
      <c r="I381" s="192"/>
      <c r="J381" s="191">
        <f t="shared" si="20"/>
        <v>0</v>
      </c>
      <c r="K381" s="189" t="s">
        <v>1</v>
      </c>
      <c r="L381" s="40"/>
      <c r="M381" s="193" t="s">
        <v>1</v>
      </c>
      <c r="N381" s="194" t="s">
        <v>41</v>
      </c>
      <c r="O381" s="72"/>
      <c r="P381" s="195">
        <f t="shared" si="21"/>
        <v>0</v>
      </c>
      <c r="Q381" s="195">
        <v>0</v>
      </c>
      <c r="R381" s="195">
        <f t="shared" si="22"/>
        <v>0</v>
      </c>
      <c r="S381" s="195">
        <v>0</v>
      </c>
      <c r="T381" s="196">
        <f t="shared" si="23"/>
        <v>0</v>
      </c>
      <c r="U381" s="35"/>
      <c r="V381" s="35"/>
      <c r="W381" s="35"/>
      <c r="X381" s="35"/>
      <c r="Y381" s="35"/>
      <c r="Z381" s="35"/>
      <c r="AA381" s="35"/>
      <c r="AB381" s="35"/>
      <c r="AC381" s="35"/>
      <c r="AD381" s="35"/>
      <c r="AE381" s="35"/>
      <c r="AR381" s="197" t="s">
        <v>283</v>
      </c>
      <c r="AT381" s="197" t="s">
        <v>160</v>
      </c>
      <c r="AU381" s="197" t="s">
        <v>85</v>
      </c>
      <c r="AY381" s="18" t="s">
        <v>158</v>
      </c>
      <c r="BE381" s="198">
        <f t="shared" si="24"/>
        <v>0</v>
      </c>
      <c r="BF381" s="198">
        <f t="shared" si="25"/>
        <v>0</v>
      </c>
      <c r="BG381" s="198">
        <f t="shared" si="26"/>
        <v>0</v>
      </c>
      <c r="BH381" s="198">
        <f t="shared" si="27"/>
        <v>0</v>
      </c>
      <c r="BI381" s="198">
        <f t="shared" si="28"/>
        <v>0</v>
      </c>
      <c r="BJ381" s="18" t="s">
        <v>8</v>
      </c>
      <c r="BK381" s="198">
        <f t="shared" si="29"/>
        <v>0</v>
      </c>
      <c r="BL381" s="18" t="s">
        <v>283</v>
      </c>
      <c r="BM381" s="197" t="s">
        <v>8225</v>
      </c>
    </row>
    <row r="382" spans="1:65" s="2" customFormat="1" ht="16.5" customHeight="1">
      <c r="A382" s="35"/>
      <c r="B382" s="36"/>
      <c r="C382" s="187" t="s">
        <v>945</v>
      </c>
      <c r="D382" s="187" t="s">
        <v>160</v>
      </c>
      <c r="E382" s="188" t="s">
        <v>5800</v>
      </c>
      <c r="F382" s="189" t="s">
        <v>1839</v>
      </c>
      <c r="G382" s="190" t="s">
        <v>309</v>
      </c>
      <c r="H382" s="191">
        <v>95</v>
      </c>
      <c r="I382" s="192"/>
      <c r="J382" s="191">
        <f t="shared" si="20"/>
        <v>0</v>
      </c>
      <c r="K382" s="189" t="s">
        <v>1</v>
      </c>
      <c r="L382" s="40"/>
      <c r="M382" s="193" t="s">
        <v>1</v>
      </c>
      <c r="N382" s="194" t="s">
        <v>41</v>
      </c>
      <c r="O382" s="72"/>
      <c r="P382" s="195">
        <f t="shared" si="21"/>
        <v>0</v>
      </c>
      <c r="Q382" s="195">
        <v>0</v>
      </c>
      <c r="R382" s="195">
        <f t="shared" si="22"/>
        <v>0</v>
      </c>
      <c r="S382" s="195">
        <v>0</v>
      </c>
      <c r="T382" s="196">
        <f t="shared" si="23"/>
        <v>0</v>
      </c>
      <c r="U382" s="35"/>
      <c r="V382" s="35"/>
      <c r="W382" s="35"/>
      <c r="X382" s="35"/>
      <c r="Y382" s="35"/>
      <c r="Z382" s="35"/>
      <c r="AA382" s="35"/>
      <c r="AB382" s="35"/>
      <c r="AC382" s="35"/>
      <c r="AD382" s="35"/>
      <c r="AE382" s="35"/>
      <c r="AR382" s="197" t="s">
        <v>283</v>
      </c>
      <c r="AT382" s="197" t="s">
        <v>160</v>
      </c>
      <c r="AU382" s="197" t="s">
        <v>85</v>
      </c>
      <c r="AY382" s="18" t="s">
        <v>158</v>
      </c>
      <c r="BE382" s="198">
        <f t="shared" si="24"/>
        <v>0</v>
      </c>
      <c r="BF382" s="198">
        <f t="shared" si="25"/>
        <v>0</v>
      </c>
      <c r="BG382" s="198">
        <f t="shared" si="26"/>
        <v>0</v>
      </c>
      <c r="BH382" s="198">
        <f t="shared" si="27"/>
        <v>0</v>
      </c>
      <c r="BI382" s="198">
        <f t="shared" si="28"/>
        <v>0</v>
      </c>
      <c r="BJ382" s="18" t="s">
        <v>8</v>
      </c>
      <c r="BK382" s="198">
        <f t="shared" si="29"/>
        <v>0</v>
      </c>
      <c r="BL382" s="18" t="s">
        <v>283</v>
      </c>
      <c r="BM382" s="197" t="s">
        <v>8226</v>
      </c>
    </row>
    <row r="383" spans="1:65" s="2" customFormat="1" ht="16.5" customHeight="1">
      <c r="A383" s="35"/>
      <c r="B383" s="36"/>
      <c r="C383" s="187" t="s">
        <v>954</v>
      </c>
      <c r="D383" s="187" t="s">
        <v>160</v>
      </c>
      <c r="E383" s="188" t="s">
        <v>2216</v>
      </c>
      <c r="F383" s="189" t="s">
        <v>1851</v>
      </c>
      <c r="G383" s="190" t="s">
        <v>309</v>
      </c>
      <c r="H383" s="191">
        <v>560</v>
      </c>
      <c r="I383" s="192"/>
      <c r="J383" s="191">
        <f t="shared" si="20"/>
        <v>0</v>
      </c>
      <c r="K383" s="189" t="s">
        <v>1</v>
      </c>
      <c r="L383" s="40"/>
      <c r="M383" s="193" t="s">
        <v>1</v>
      </c>
      <c r="N383" s="194" t="s">
        <v>41</v>
      </c>
      <c r="O383" s="72"/>
      <c r="P383" s="195">
        <f t="shared" si="21"/>
        <v>0</v>
      </c>
      <c r="Q383" s="195">
        <v>0</v>
      </c>
      <c r="R383" s="195">
        <f t="shared" si="22"/>
        <v>0</v>
      </c>
      <c r="S383" s="195">
        <v>0</v>
      </c>
      <c r="T383" s="196">
        <f t="shared" si="23"/>
        <v>0</v>
      </c>
      <c r="U383" s="35"/>
      <c r="V383" s="35"/>
      <c r="W383" s="35"/>
      <c r="X383" s="35"/>
      <c r="Y383" s="35"/>
      <c r="Z383" s="35"/>
      <c r="AA383" s="35"/>
      <c r="AB383" s="35"/>
      <c r="AC383" s="35"/>
      <c r="AD383" s="35"/>
      <c r="AE383" s="35"/>
      <c r="AR383" s="197" t="s">
        <v>283</v>
      </c>
      <c r="AT383" s="197" t="s">
        <v>160</v>
      </c>
      <c r="AU383" s="197" t="s">
        <v>85</v>
      </c>
      <c r="AY383" s="18" t="s">
        <v>158</v>
      </c>
      <c r="BE383" s="198">
        <f t="shared" si="24"/>
        <v>0</v>
      </c>
      <c r="BF383" s="198">
        <f t="shared" si="25"/>
        <v>0</v>
      </c>
      <c r="BG383" s="198">
        <f t="shared" si="26"/>
        <v>0</v>
      </c>
      <c r="BH383" s="198">
        <f t="shared" si="27"/>
        <v>0</v>
      </c>
      <c r="BI383" s="198">
        <f t="shared" si="28"/>
        <v>0</v>
      </c>
      <c r="BJ383" s="18" t="s">
        <v>8</v>
      </c>
      <c r="BK383" s="198">
        <f t="shared" si="29"/>
        <v>0</v>
      </c>
      <c r="BL383" s="18" t="s">
        <v>283</v>
      </c>
      <c r="BM383" s="197" t="s">
        <v>8227</v>
      </c>
    </row>
    <row r="384" spans="1:65" s="2" customFormat="1" ht="16.5" customHeight="1">
      <c r="A384" s="35"/>
      <c r="B384" s="36"/>
      <c r="C384" s="187" t="s">
        <v>960</v>
      </c>
      <c r="D384" s="187" t="s">
        <v>160</v>
      </c>
      <c r="E384" s="188" t="s">
        <v>2225</v>
      </c>
      <c r="F384" s="189" t="s">
        <v>1863</v>
      </c>
      <c r="G384" s="190" t="s">
        <v>498</v>
      </c>
      <c r="H384" s="191">
        <v>37</v>
      </c>
      <c r="I384" s="192"/>
      <c r="J384" s="191">
        <f t="shared" si="20"/>
        <v>0</v>
      </c>
      <c r="K384" s="189" t="s">
        <v>1</v>
      </c>
      <c r="L384" s="40"/>
      <c r="M384" s="193" t="s">
        <v>1</v>
      </c>
      <c r="N384" s="194" t="s">
        <v>41</v>
      </c>
      <c r="O384" s="72"/>
      <c r="P384" s="195">
        <f t="shared" si="21"/>
        <v>0</v>
      </c>
      <c r="Q384" s="195">
        <v>0</v>
      </c>
      <c r="R384" s="195">
        <f t="shared" si="22"/>
        <v>0</v>
      </c>
      <c r="S384" s="195">
        <v>0</v>
      </c>
      <c r="T384" s="196">
        <f t="shared" si="23"/>
        <v>0</v>
      </c>
      <c r="U384" s="35"/>
      <c r="V384" s="35"/>
      <c r="W384" s="35"/>
      <c r="X384" s="35"/>
      <c r="Y384" s="35"/>
      <c r="Z384" s="35"/>
      <c r="AA384" s="35"/>
      <c r="AB384" s="35"/>
      <c r="AC384" s="35"/>
      <c r="AD384" s="35"/>
      <c r="AE384" s="35"/>
      <c r="AR384" s="197" t="s">
        <v>283</v>
      </c>
      <c r="AT384" s="197" t="s">
        <v>160</v>
      </c>
      <c r="AU384" s="197" t="s">
        <v>85</v>
      </c>
      <c r="AY384" s="18" t="s">
        <v>158</v>
      </c>
      <c r="BE384" s="198">
        <f t="shared" si="24"/>
        <v>0</v>
      </c>
      <c r="BF384" s="198">
        <f t="shared" si="25"/>
        <v>0</v>
      </c>
      <c r="BG384" s="198">
        <f t="shared" si="26"/>
        <v>0</v>
      </c>
      <c r="BH384" s="198">
        <f t="shared" si="27"/>
        <v>0</v>
      </c>
      <c r="BI384" s="198">
        <f t="shared" si="28"/>
        <v>0</v>
      </c>
      <c r="BJ384" s="18" t="s">
        <v>8</v>
      </c>
      <c r="BK384" s="198">
        <f t="shared" si="29"/>
        <v>0</v>
      </c>
      <c r="BL384" s="18" t="s">
        <v>283</v>
      </c>
      <c r="BM384" s="197" t="s">
        <v>8228</v>
      </c>
    </row>
    <row r="385" spans="1:65" s="2" customFormat="1" ht="24">
      <c r="A385" s="35"/>
      <c r="B385" s="36"/>
      <c r="C385" s="187" t="s">
        <v>966</v>
      </c>
      <c r="D385" s="187" t="s">
        <v>160</v>
      </c>
      <c r="E385" s="188" t="s">
        <v>2228</v>
      </c>
      <c r="F385" s="189" t="s">
        <v>1867</v>
      </c>
      <c r="G385" s="190" t="s">
        <v>498</v>
      </c>
      <c r="H385" s="191">
        <v>6</v>
      </c>
      <c r="I385" s="192"/>
      <c r="J385" s="191">
        <f t="shared" si="20"/>
        <v>0</v>
      </c>
      <c r="K385" s="189" t="s">
        <v>1</v>
      </c>
      <c r="L385" s="40"/>
      <c r="M385" s="193" t="s">
        <v>1</v>
      </c>
      <c r="N385" s="194" t="s">
        <v>41</v>
      </c>
      <c r="O385" s="72"/>
      <c r="P385" s="195">
        <f t="shared" si="21"/>
        <v>0</v>
      </c>
      <c r="Q385" s="195">
        <v>0</v>
      </c>
      <c r="R385" s="195">
        <f t="shared" si="22"/>
        <v>0</v>
      </c>
      <c r="S385" s="195">
        <v>0</v>
      </c>
      <c r="T385" s="196">
        <f t="shared" si="23"/>
        <v>0</v>
      </c>
      <c r="U385" s="35"/>
      <c r="V385" s="35"/>
      <c r="W385" s="35"/>
      <c r="X385" s="35"/>
      <c r="Y385" s="35"/>
      <c r="Z385" s="35"/>
      <c r="AA385" s="35"/>
      <c r="AB385" s="35"/>
      <c r="AC385" s="35"/>
      <c r="AD385" s="35"/>
      <c r="AE385" s="35"/>
      <c r="AR385" s="197" t="s">
        <v>283</v>
      </c>
      <c r="AT385" s="197" t="s">
        <v>160</v>
      </c>
      <c r="AU385" s="197" t="s">
        <v>85</v>
      </c>
      <c r="AY385" s="18" t="s">
        <v>158</v>
      </c>
      <c r="BE385" s="198">
        <f t="shared" si="24"/>
        <v>0</v>
      </c>
      <c r="BF385" s="198">
        <f t="shared" si="25"/>
        <v>0</v>
      </c>
      <c r="BG385" s="198">
        <f t="shared" si="26"/>
        <v>0</v>
      </c>
      <c r="BH385" s="198">
        <f t="shared" si="27"/>
        <v>0</v>
      </c>
      <c r="BI385" s="198">
        <f t="shared" si="28"/>
        <v>0</v>
      </c>
      <c r="BJ385" s="18" t="s">
        <v>8</v>
      </c>
      <c r="BK385" s="198">
        <f t="shared" si="29"/>
        <v>0</v>
      </c>
      <c r="BL385" s="18" t="s">
        <v>283</v>
      </c>
      <c r="BM385" s="197" t="s">
        <v>8229</v>
      </c>
    </row>
    <row r="386" spans="1:65" s="2" customFormat="1" ht="16.5" customHeight="1">
      <c r="A386" s="35"/>
      <c r="B386" s="36"/>
      <c r="C386" s="187" t="s">
        <v>972</v>
      </c>
      <c r="D386" s="187" t="s">
        <v>160</v>
      </c>
      <c r="E386" s="188" t="s">
        <v>2231</v>
      </c>
      <c r="F386" s="189" t="s">
        <v>1871</v>
      </c>
      <c r="G386" s="190" t="s">
        <v>498</v>
      </c>
      <c r="H386" s="191">
        <v>4</v>
      </c>
      <c r="I386" s="192"/>
      <c r="J386" s="191">
        <f t="shared" si="20"/>
        <v>0</v>
      </c>
      <c r="K386" s="189" t="s">
        <v>1</v>
      </c>
      <c r="L386" s="40"/>
      <c r="M386" s="193" t="s">
        <v>1</v>
      </c>
      <c r="N386" s="194" t="s">
        <v>41</v>
      </c>
      <c r="O386" s="72"/>
      <c r="P386" s="195">
        <f t="shared" si="21"/>
        <v>0</v>
      </c>
      <c r="Q386" s="195">
        <v>0</v>
      </c>
      <c r="R386" s="195">
        <f t="shared" si="22"/>
        <v>0</v>
      </c>
      <c r="S386" s="195">
        <v>0</v>
      </c>
      <c r="T386" s="196">
        <f t="shared" si="23"/>
        <v>0</v>
      </c>
      <c r="U386" s="35"/>
      <c r="V386" s="35"/>
      <c r="W386" s="35"/>
      <c r="X386" s="35"/>
      <c r="Y386" s="35"/>
      <c r="Z386" s="35"/>
      <c r="AA386" s="35"/>
      <c r="AB386" s="35"/>
      <c r="AC386" s="35"/>
      <c r="AD386" s="35"/>
      <c r="AE386" s="35"/>
      <c r="AR386" s="197" t="s">
        <v>283</v>
      </c>
      <c r="AT386" s="197" t="s">
        <v>160</v>
      </c>
      <c r="AU386" s="197" t="s">
        <v>85</v>
      </c>
      <c r="AY386" s="18" t="s">
        <v>158</v>
      </c>
      <c r="BE386" s="198">
        <f t="shared" si="24"/>
        <v>0</v>
      </c>
      <c r="BF386" s="198">
        <f t="shared" si="25"/>
        <v>0</v>
      </c>
      <c r="BG386" s="198">
        <f t="shared" si="26"/>
        <v>0</v>
      </c>
      <c r="BH386" s="198">
        <f t="shared" si="27"/>
        <v>0</v>
      </c>
      <c r="BI386" s="198">
        <f t="shared" si="28"/>
        <v>0</v>
      </c>
      <c r="BJ386" s="18" t="s">
        <v>8</v>
      </c>
      <c r="BK386" s="198">
        <f t="shared" si="29"/>
        <v>0</v>
      </c>
      <c r="BL386" s="18" t="s">
        <v>283</v>
      </c>
      <c r="BM386" s="197" t="s">
        <v>8230</v>
      </c>
    </row>
    <row r="387" spans="1:65" s="2" customFormat="1" ht="16.5" customHeight="1">
      <c r="A387" s="35"/>
      <c r="B387" s="36"/>
      <c r="C387" s="187" t="s">
        <v>976</v>
      </c>
      <c r="D387" s="187" t="s">
        <v>160</v>
      </c>
      <c r="E387" s="188" t="s">
        <v>8231</v>
      </c>
      <c r="F387" s="189" t="s">
        <v>5737</v>
      </c>
      <c r="G387" s="190" t="s">
        <v>498</v>
      </c>
      <c r="H387" s="191">
        <v>350</v>
      </c>
      <c r="I387" s="192"/>
      <c r="J387" s="191">
        <f t="shared" si="20"/>
        <v>0</v>
      </c>
      <c r="K387" s="189" t="s">
        <v>1</v>
      </c>
      <c r="L387" s="40"/>
      <c r="M387" s="193" t="s">
        <v>1</v>
      </c>
      <c r="N387" s="194" t="s">
        <v>41</v>
      </c>
      <c r="O387" s="72"/>
      <c r="P387" s="195">
        <f t="shared" si="21"/>
        <v>0</v>
      </c>
      <c r="Q387" s="195">
        <v>0</v>
      </c>
      <c r="R387" s="195">
        <f t="shared" si="22"/>
        <v>0</v>
      </c>
      <c r="S387" s="195">
        <v>0</v>
      </c>
      <c r="T387" s="196">
        <f t="shared" si="23"/>
        <v>0</v>
      </c>
      <c r="U387" s="35"/>
      <c r="V387" s="35"/>
      <c r="W387" s="35"/>
      <c r="X387" s="35"/>
      <c r="Y387" s="35"/>
      <c r="Z387" s="35"/>
      <c r="AA387" s="35"/>
      <c r="AB387" s="35"/>
      <c r="AC387" s="35"/>
      <c r="AD387" s="35"/>
      <c r="AE387" s="35"/>
      <c r="AR387" s="197" t="s">
        <v>283</v>
      </c>
      <c r="AT387" s="197" t="s">
        <v>160</v>
      </c>
      <c r="AU387" s="197" t="s">
        <v>85</v>
      </c>
      <c r="AY387" s="18" t="s">
        <v>158</v>
      </c>
      <c r="BE387" s="198">
        <f t="shared" si="24"/>
        <v>0</v>
      </c>
      <c r="BF387" s="198">
        <f t="shared" si="25"/>
        <v>0</v>
      </c>
      <c r="BG387" s="198">
        <f t="shared" si="26"/>
        <v>0</v>
      </c>
      <c r="BH387" s="198">
        <f t="shared" si="27"/>
        <v>0</v>
      </c>
      <c r="BI387" s="198">
        <f t="shared" si="28"/>
        <v>0</v>
      </c>
      <c r="BJ387" s="18" t="s">
        <v>8</v>
      </c>
      <c r="BK387" s="198">
        <f t="shared" si="29"/>
        <v>0</v>
      </c>
      <c r="BL387" s="18" t="s">
        <v>283</v>
      </c>
      <c r="BM387" s="197" t="s">
        <v>8232</v>
      </c>
    </row>
    <row r="388" spans="1:65" s="2" customFormat="1" ht="16.5" customHeight="1">
      <c r="A388" s="35"/>
      <c r="B388" s="36"/>
      <c r="C388" s="187" t="s">
        <v>981</v>
      </c>
      <c r="D388" s="187" t="s">
        <v>160</v>
      </c>
      <c r="E388" s="188" t="s">
        <v>7255</v>
      </c>
      <c r="F388" s="189" t="s">
        <v>1917</v>
      </c>
      <c r="G388" s="190" t="s">
        <v>498</v>
      </c>
      <c r="H388" s="191">
        <v>1</v>
      </c>
      <c r="I388" s="192"/>
      <c r="J388" s="191">
        <f t="shared" si="20"/>
        <v>0</v>
      </c>
      <c r="K388" s="189" t="s">
        <v>1</v>
      </c>
      <c r="L388" s="40"/>
      <c r="M388" s="193" t="s">
        <v>1</v>
      </c>
      <c r="N388" s="194" t="s">
        <v>41</v>
      </c>
      <c r="O388" s="72"/>
      <c r="P388" s="195">
        <f t="shared" si="21"/>
        <v>0</v>
      </c>
      <c r="Q388" s="195">
        <v>0</v>
      </c>
      <c r="R388" s="195">
        <f t="shared" si="22"/>
        <v>0</v>
      </c>
      <c r="S388" s="195">
        <v>0</v>
      </c>
      <c r="T388" s="196">
        <f t="shared" si="23"/>
        <v>0</v>
      </c>
      <c r="U388" s="35"/>
      <c r="V388" s="35"/>
      <c r="W388" s="35"/>
      <c r="X388" s="35"/>
      <c r="Y388" s="35"/>
      <c r="Z388" s="35"/>
      <c r="AA388" s="35"/>
      <c r="AB388" s="35"/>
      <c r="AC388" s="35"/>
      <c r="AD388" s="35"/>
      <c r="AE388" s="35"/>
      <c r="AR388" s="197" t="s">
        <v>283</v>
      </c>
      <c r="AT388" s="197" t="s">
        <v>160</v>
      </c>
      <c r="AU388" s="197" t="s">
        <v>85</v>
      </c>
      <c r="AY388" s="18" t="s">
        <v>158</v>
      </c>
      <c r="BE388" s="198">
        <f t="shared" si="24"/>
        <v>0</v>
      </c>
      <c r="BF388" s="198">
        <f t="shared" si="25"/>
        <v>0</v>
      </c>
      <c r="BG388" s="198">
        <f t="shared" si="26"/>
        <v>0</v>
      </c>
      <c r="BH388" s="198">
        <f t="shared" si="27"/>
        <v>0</v>
      </c>
      <c r="BI388" s="198">
        <f t="shared" si="28"/>
        <v>0</v>
      </c>
      <c r="BJ388" s="18" t="s">
        <v>8</v>
      </c>
      <c r="BK388" s="198">
        <f t="shared" si="29"/>
        <v>0</v>
      </c>
      <c r="BL388" s="18" t="s">
        <v>283</v>
      </c>
      <c r="BM388" s="197" t="s">
        <v>8233</v>
      </c>
    </row>
    <row r="389" spans="1:65" s="2" customFormat="1" ht="16.5" customHeight="1">
      <c r="A389" s="35"/>
      <c r="B389" s="36"/>
      <c r="C389" s="187" t="s">
        <v>983</v>
      </c>
      <c r="D389" s="187" t="s">
        <v>160</v>
      </c>
      <c r="E389" s="188" t="s">
        <v>7259</v>
      </c>
      <c r="F389" s="189" t="s">
        <v>1925</v>
      </c>
      <c r="G389" s="190" t="s">
        <v>498</v>
      </c>
      <c r="H389" s="191">
        <v>4</v>
      </c>
      <c r="I389" s="192"/>
      <c r="J389" s="191">
        <f t="shared" si="20"/>
        <v>0</v>
      </c>
      <c r="K389" s="189" t="s">
        <v>1</v>
      </c>
      <c r="L389" s="40"/>
      <c r="M389" s="193" t="s">
        <v>1</v>
      </c>
      <c r="N389" s="194" t="s">
        <v>41</v>
      </c>
      <c r="O389" s="72"/>
      <c r="P389" s="195">
        <f t="shared" si="21"/>
        <v>0</v>
      </c>
      <c r="Q389" s="195">
        <v>0</v>
      </c>
      <c r="R389" s="195">
        <f t="shared" si="22"/>
        <v>0</v>
      </c>
      <c r="S389" s="195">
        <v>0</v>
      </c>
      <c r="T389" s="196">
        <f t="shared" si="23"/>
        <v>0</v>
      </c>
      <c r="U389" s="35"/>
      <c r="V389" s="35"/>
      <c r="W389" s="35"/>
      <c r="X389" s="35"/>
      <c r="Y389" s="35"/>
      <c r="Z389" s="35"/>
      <c r="AA389" s="35"/>
      <c r="AB389" s="35"/>
      <c r="AC389" s="35"/>
      <c r="AD389" s="35"/>
      <c r="AE389" s="35"/>
      <c r="AR389" s="197" t="s">
        <v>283</v>
      </c>
      <c r="AT389" s="197" t="s">
        <v>160</v>
      </c>
      <c r="AU389" s="197" t="s">
        <v>85</v>
      </c>
      <c r="AY389" s="18" t="s">
        <v>158</v>
      </c>
      <c r="BE389" s="198">
        <f t="shared" si="24"/>
        <v>0</v>
      </c>
      <c r="BF389" s="198">
        <f t="shared" si="25"/>
        <v>0</v>
      </c>
      <c r="BG389" s="198">
        <f t="shared" si="26"/>
        <v>0</v>
      </c>
      <c r="BH389" s="198">
        <f t="shared" si="27"/>
        <v>0</v>
      </c>
      <c r="BI389" s="198">
        <f t="shared" si="28"/>
        <v>0</v>
      </c>
      <c r="BJ389" s="18" t="s">
        <v>8</v>
      </c>
      <c r="BK389" s="198">
        <f t="shared" si="29"/>
        <v>0</v>
      </c>
      <c r="BL389" s="18" t="s">
        <v>283</v>
      </c>
      <c r="BM389" s="197" t="s">
        <v>8234</v>
      </c>
    </row>
    <row r="390" spans="1:65" s="2" customFormat="1" ht="16.5" customHeight="1">
      <c r="A390" s="35"/>
      <c r="B390" s="36"/>
      <c r="C390" s="187" t="s">
        <v>989</v>
      </c>
      <c r="D390" s="187" t="s">
        <v>160</v>
      </c>
      <c r="E390" s="188" t="s">
        <v>7263</v>
      </c>
      <c r="F390" s="189" t="s">
        <v>1933</v>
      </c>
      <c r="G390" s="190" t="s">
        <v>498</v>
      </c>
      <c r="H390" s="191">
        <v>2</v>
      </c>
      <c r="I390" s="192"/>
      <c r="J390" s="191">
        <f t="shared" si="20"/>
        <v>0</v>
      </c>
      <c r="K390" s="189" t="s">
        <v>1</v>
      </c>
      <c r="L390" s="40"/>
      <c r="M390" s="193" t="s">
        <v>1</v>
      </c>
      <c r="N390" s="194" t="s">
        <v>41</v>
      </c>
      <c r="O390" s="72"/>
      <c r="P390" s="195">
        <f t="shared" si="21"/>
        <v>0</v>
      </c>
      <c r="Q390" s="195">
        <v>0</v>
      </c>
      <c r="R390" s="195">
        <f t="shared" si="22"/>
        <v>0</v>
      </c>
      <c r="S390" s="195">
        <v>0</v>
      </c>
      <c r="T390" s="196">
        <f t="shared" si="23"/>
        <v>0</v>
      </c>
      <c r="U390" s="35"/>
      <c r="V390" s="35"/>
      <c r="W390" s="35"/>
      <c r="X390" s="35"/>
      <c r="Y390" s="35"/>
      <c r="Z390" s="35"/>
      <c r="AA390" s="35"/>
      <c r="AB390" s="35"/>
      <c r="AC390" s="35"/>
      <c r="AD390" s="35"/>
      <c r="AE390" s="35"/>
      <c r="AR390" s="197" t="s">
        <v>283</v>
      </c>
      <c r="AT390" s="197" t="s">
        <v>160</v>
      </c>
      <c r="AU390" s="197" t="s">
        <v>85</v>
      </c>
      <c r="AY390" s="18" t="s">
        <v>158</v>
      </c>
      <c r="BE390" s="198">
        <f t="shared" si="24"/>
        <v>0</v>
      </c>
      <c r="BF390" s="198">
        <f t="shared" si="25"/>
        <v>0</v>
      </c>
      <c r="BG390" s="198">
        <f t="shared" si="26"/>
        <v>0</v>
      </c>
      <c r="BH390" s="198">
        <f t="shared" si="27"/>
        <v>0</v>
      </c>
      <c r="BI390" s="198">
        <f t="shared" si="28"/>
        <v>0</v>
      </c>
      <c r="BJ390" s="18" t="s">
        <v>8</v>
      </c>
      <c r="BK390" s="198">
        <f t="shared" si="29"/>
        <v>0</v>
      </c>
      <c r="BL390" s="18" t="s">
        <v>283</v>
      </c>
      <c r="BM390" s="197" t="s">
        <v>8235</v>
      </c>
    </row>
    <row r="391" spans="1:65" s="2" customFormat="1" ht="16.5" customHeight="1">
      <c r="A391" s="35"/>
      <c r="B391" s="36"/>
      <c r="C391" s="187" t="s">
        <v>994</v>
      </c>
      <c r="D391" s="187" t="s">
        <v>160</v>
      </c>
      <c r="E391" s="188" t="s">
        <v>2287</v>
      </c>
      <c r="F391" s="189" t="s">
        <v>1969</v>
      </c>
      <c r="G391" s="190" t="s">
        <v>498</v>
      </c>
      <c r="H391" s="191">
        <v>1</v>
      </c>
      <c r="I391" s="192"/>
      <c r="J391" s="191">
        <f t="shared" si="20"/>
        <v>0</v>
      </c>
      <c r="K391" s="189" t="s">
        <v>1</v>
      </c>
      <c r="L391" s="40"/>
      <c r="M391" s="193" t="s">
        <v>1</v>
      </c>
      <c r="N391" s="194" t="s">
        <v>41</v>
      </c>
      <c r="O391" s="72"/>
      <c r="P391" s="195">
        <f t="shared" si="21"/>
        <v>0</v>
      </c>
      <c r="Q391" s="195">
        <v>0</v>
      </c>
      <c r="R391" s="195">
        <f t="shared" si="22"/>
        <v>0</v>
      </c>
      <c r="S391" s="195">
        <v>0</v>
      </c>
      <c r="T391" s="196">
        <f t="shared" si="23"/>
        <v>0</v>
      </c>
      <c r="U391" s="35"/>
      <c r="V391" s="35"/>
      <c r="W391" s="35"/>
      <c r="X391" s="35"/>
      <c r="Y391" s="35"/>
      <c r="Z391" s="35"/>
      <c r="AA391" s="35"/>
      <c r="AB391" s="35"/>
      <c r="AC391" s="35"/>
      <c r="AD391" s="35"/>
      <c r="AE391" s="35"/>
      <c r="AR391" s="197" t="s">
        <v>283</v>
      </c>
      <c r="AT391" s="197" t="s">
        <v>160</v>
      </c>
      <c r="AU391" s="197" t="s">
        <v>85</v>
      </c>
      <c r="AY391" s="18" t="s">
        <v>158</v>
      </c>
      <c r="BE391" s="198">
        <f t="shared" si="24"/>
        <v>0</v>
      </c>
      <c r="BF391" s="198">
        <f t="shared" si="25"/>
        <v>0</v>
      </c>
      <c r="BG391" s="198">
        <f t="shared" si="26"/>
        <v>0</v>
      </c>
      <c r="BH391" s="198">
        <f t="shared" si="27"/>
        <v>0</v>
      </c>
      <c r="BI391" s="198">
        <f t="shared" si="28"/>
        <v>0</v>
      </c>
      <c r="BJ391" s="18" t="s">
        <v>8</v>
      </c>
      <c r="BK391" s="198">
        <f t="shared" si="29"/>
        <v>0</v>
      </c>
      <c r="BL391" s="18" t="s">
        <v>283</v>
      </c>
      <c r="BM391" s="197" t="s">
        <v>8236</v>
      </c>
    </row>
    <row r="392" spans="1:65" s="2" customFormat="1" ht="16.5" customHeight="1">
      <c r="A392" s="35"/>
      <c r="B392" s="36"/>
      <c r="C392" s="187" t="s">
        <v>998</v>
      </c>
      <c r="D392" s="187" t="s">
        <v>160</v>
      </c>
      <c r="E392" s="188" t="s">
        <v>2307</v>
      </c>
      <c r="F392" s="189" t="s">
        <v>2308</v>
      </c>
      <c r="G392" s="190" t="s">
        <v>498</v>
      </c>
      <c r="H392" s="191">
        <v>150</v>
      </c>
      <c r="I392" s="192"/>
      <c r="J392" s="191">
        <f t="shared" si="20"/>
        <v>0</v>
      </c>
      <c r="K392" s="189" t="s">
        <v>1</v>
      </c>
      <c r="L392" s="40"/>
      <c r="M392" s="193" t="s">
        <v>1</v>
      </c>
      <c r="N392" s="194" t="s">
        <v>41</v>
      </c>
      <c r="O392" s="72"/>
      <c r="P392" s="195">
        <f t="shared" si="21"/>
        <v>0</v>
      </c>
      <c r="Q392" s="195">
        <v>0</v>
      </c>
      <c r="R392" s="195">
        <f t="shared" si="22"/>
        <v>0</v>
      </c>
      <c r="S392" s="195">
        <v>0</v>
      </c>
      <c r="T392" s="196">
        <f t="shared" si="23"/>
        <v>0</v>
      </c>
      <c r="U392" s="35"/>
      <c r="V392" s="35"/>
      <c r="W392" s="35"/>
      <c r="X392" s="35"/>
      <c r="Y392" s="35"/>
      <c r="Z392" s="35"/>
      <c r="AA392" s="35"/>
      <c r="AB392" s="35"/>
      <c r="AC392" s="35"/>
      <c r="AD392" s="35"/>
      <c r="AE392" s="35"/>
      <c r="AR392" s="197" t="s">
        <v>283</v>
      </c>
      <c r="AT392" s="197" t="s">
        <v>160</v>
      </c>
      <c r="AU392" s="197" t="s">
        <v>85</v>
      </c>
      <c r="AY392" s="18" t="s">
        <v>158</v>
      </c>
      <c r="BE392" s="198">
        <f t="shared" si="24"/>
        <v>0</v>
      </c>
      <c r="BF392" s="198">
        <f t="shared" si="25"/>
        <v>0</v>
      </c>
      <c r="BG392" s="198">
        <f t="shared" si="26"/>
        <v>0</v>
      </c>
      <c r="BH392" s="198">
        <f t="shared" si="27"/>
        <v>0</v>
      </c>
      <c r="BI392" s="198">
        <f t="shared" si="28"/>
        <v>0</v>
      </c>
      <c r="BJ392" s="18" t="s">
        <v>8</v>
      </c>
      <c r="BK392" s="198">
        <f t="shared" si="29"/>
        <v>0</v>
      </c>
      <c r="BL392" s="18" t="s">
        <v>283</v>
      </c>
      <c r="BM392" s="197" t="s">
        <v>8237</v>
      </c>
    </row>
    <row r="393" spans="1:65" s="2" customFormat="1" ht="16.5" customHeight="1">
      <c r="A393" s="35"/>
      <c r="B393" s="36"/>
      <c r="C393" s="187" t="s">
        <v>1002</v>
      </c>
      <c r="D393" s="187" t="s">
        <v>160</v>
      </c>
      <c r="E393" s="188" t="s">
        <v>8238</v>
      </c>
      <c r="F393" s="189" t="s">
        <v>1883</v>
      </c>
      <c r="G393" s="190" t="s">
        <v>498</v>
      </c>
      <c r="H393" s="191">
        <v>20</v>
      </c>
      <c r="I393" s="192"/>
      <c r="J393" s="191">
        <f t="shared" si="20"/>
        <v>0</v>
      </c>
      <c r="K393" s="189" t="s">
        <v>1</v>
      </c>
      <c r="L393" s="40"/>
      <c r="M393" s="193" t="s">
        <v>1</v>
      </c>
      <c r="N393" s="194" t="s">
        <v>41</v>
      </c>
      <c r="O393" s="72"/>
      <c r="P393" s="195">
        <f t="shared" si="21"/>
        <v>0</v>
      </c>
      <c r="Q393" s="195">
        <v>0</v>
      </c>
      <c r="R393" s="195">
        <f t="shared" si="22"/>
        <v>0</v>
      </c>
      <c r="S393" s="195">
        <v>0</v>
      </c>
      <c r="T393" s="196">
        <f t="shared" si="23"/>
        <v>0</v>
      </c>
      <c r="U393" s="35"/>
      <c r="V393" s="35"/>
      <c r="W393" s="35"/>
      <c r="X393" s="35"/>
      <c r="Y393" s="35"/>
      <c r="Z393" s="35"/>
      <c r="AA393" s="35"/>
      <c r="AB393" s="35"/>
      <c r="AC393" s="35"/>
      <c r="AD393" s="35"/>
      <c r="AE393" s="35"/>
      <c r="AR393" s="197" t="s">
        <v>283</v>
      </c>
      <c r="AT393" s="197" t="s">
        <v>160</v>
      </c>
      <c r="AU393" s="197" t="s">
        <v>85</v>
      </c>
      <c r="AY393" s="18" t="s">
        <v>158</v>
      </c>
      <c r="BE393" s="198">
        <f t="shared" si="24"/>
        <v>0</v>
      </c>
      <c r="BF393" s="198">
        <f t="shared" si="25"/>
        <v>0</v>
      </c>
      <c r="BG393" s="198">
        <f t="shared" si="26"/>
        <v>0</v>
      </c>
      <c r="BH393" s="198">
        <f t="shared" si="27"/>
        <v>0</v>
      </c>
      <c r="BI393" s="198">
        <f t="shared" si="28"/>
        <v>0</v>
      </c>
      <c r="BJ393" s="18" t="s">
        <v>8</v>
      </c>
      <c r="BK393" s="198">
        <f t="shared" si="29"/>
        <v>0</v>
      </c>
      <c r="BL393" s="18" t="s">
        <v>283</v>
      </c>
      <c r="BM393" s="197" t="s">
        <v>8239</v>
      </c>
    </row>
    <row r="394" spans="1:65" s="2" customFormat="1" ht="24">
      <c r="A394" s="35"/>
      <c r="B394" s="36"/>
      <c r="C394" s="187" t="s">
        <v>1005</v>
      </c>
      <c r="D394" s="187" t="s">
        <v>160</v>
      </c>
      <c r="E394" s="188" t="s">
        <v>2318</v>
      </c>
      <c r="F394" s="189" t="s">
        <v>2005</v>
      </c>
      <c r="G394" s="190" t="s">
        <v>498</v>
      </c>
      <c r="H394" s="191">
        <v>5</v>
      </c>
      <c r="I394" s="192"/>
      <c r="J394" s="191">
        <f t="shared" si="20"/>
        <v>0</v>
      </c>
      <c r="K394" s="189" t="s">
        <v>1</v>
      </c>
      <c r="L394" s="40"/>
      <c r="M394" s="193" t="s">
        <v>1</v>
      </c>
      <c r="N394" s="194" t="s">
        <v>41</v>
      </c>
      <c r="O394" s="72"/>
      <c r="P394" s="195">
        <f t="shared" si="21"/>
        <v>0</v>
      </c>
      <c r="Q394" s="195">
        <v>0</v>
      </c>
      <c r="R394" s="195">
        <f t="shared" si="22"/>
        <v>0</v>
      </c>
      <c r="S394" s="195">
        <v>0</v>
      </c>
      <c r="T394" s="196">
        <f t="shared" si="23"/>
        <v>0</v>
      </c>
      <c r="U394" s="35"/>
      <c r="V394" s="35"/>
      <c r="W394" s="35"/>
      <c r="X394" s="35"/>
      <c r="Y394" s="35"/>
      <c r="Z394" s="35"/>
      <c r="AA394" s="35"/>
      <c r="AB394" s="35"/>
      <c r="AC394" s="35"/>
      <c r="AD394" s="35"/>
      <c r="AE394" s="35"/>
      <c r="AR394" s="197" t="s">
        <v>283</v>
      </c>
      <c r="AT394" s="197" t="s">
        <v>160</v>
      </c>
      <c r="AU394" s="197" t="s">
        <v>85</v>
      </c>
      <c r="AY394" s="18" t="s">
        <v>158</v>
      </c>
      <c r="BE394" s="198">
        <f t="shared" si="24"/>
        <v>0</v>
      </c>
      <c r="BF394" s="198">
        <f t="shared" si="25"/>
        <v>0</v>
      </c>
      <c r="BG394" s="198">
        <f t="shared" si="26"/>
        <v>0</v>
      </c>
      <c r="BH394" s="198">
        <f t="shared" si="27"/>
        <v>0</v>
      </c>
      <c r="BI394" s="198">
        <f t="shared" si="28"/>
        <v>0</v>
      </c>
      <c r="BJ394" s="18" t="s">
        <v>8</v>
      </c>
      <c r="BK394" s="198">
        <f t="shared" si="29"/>
        <v>0</v>
      </c>
      <c r="BL394" s="18" t="s">
        <v>283</v>
      </c>
      <c r="BM394" s="197" t="s">
        <v>8240</v>
      </c>
    </row>
    <row r="395" spans="1:65" s="2" customFormat="1" ht="24">
      <c r="A395" s="35"/>
      <c r="B395" s="36"/>
      <c r="C395" s="187" t="s">
        <v>1008</v>
      </c>
      <c r="D395" s="187" t="s">
        <v>160</v>
      </c>
      <c r="E395" s="188" t="s">
        <v>2324</v>
      </c>
      <c r="F395" s="189" t="s">
        <v>2013</v>
      </c>
      <c r="G395" s="190" t="s">
        <v>498</v>
      </c>
      <c r="H395" s="191">
        <v>3</v>
      </c>
      <c r="I395" s="192"/>
      <c r="J395" s="191">
        <f t="shared" si="20"/>
        <v>0</v>
      </c>
      <c r="K395" s="189" t="s">
        <v>1</v>
      </c>
      <c r="L395" s="40"/>
      <c r="M395" s="193" t="s">
        <v>1</v>
      </c>
      <c r="N395" s="194" t="s">
        <v>41</v>
      </c>
      <c r="O395" s="72"/>
      <c r="P395" s="195">
        <f t="shared" si="21"/>
        <v>0</v>
      </c>
      <c r="Q395" s="195">
        <v>0</v>
      </c>
      <c r="R395" s="195">
        <f t="shared" si="22"/>
        <v>0</v>
      </c>
      <c r="S395" s="195">
        <v>0</v>
      </c>
      <c r="T395" s="196">
        <f t="shared" si="23"/>
        <v>0</v>
      </c>
      <c r="U395" s="35"/>
      <c r="V395" s="35"/>
      <c r="W395" s="35"/>
      <c r="X395" s="35"/>
      <c r="Y395" s="35"/>
      <c r="Z395" s="35"/>
      <c r="AA395" s="35"/>
      <c r="AB395" s="35"/>
      <c r="AC395" s="35"/>
      <c r="AD395" s="35"/>
      <c r="AE395" s="35"/>
      <c r="AR395" s="197" t="s">
        <v>283</v>
      </c>
      <c r="AT395" s="197" t="s">
        <v>160</v>
      </c>
      <c r="AU395" s="197" t="s">
        <v>85</v>
      </c>
      <c r="AY395" s="18" t="s">
        <v>158</v>
      </c>
      <c r="BE395" s="198">
        <f t="shared" si="24"/>
        <v>0</v>
      </c>
      <c r="BF395" s="198">
        <f t="shared" si="25"/>
        <v>0</v>
      </c>
      <c r="BG395" s="198">
        <f t="shared" si="26"/>
        <v>0</v>
      </c>
      <c r="BH395" s="198">
        <f t="shared" si="27"/>
        <v>0</v>
      </c>
      <c r="BI395" s="198">
        <f t="shared" si="28"/>
        <v>0</v>
      </c>
      <c r="BJ395" s="18" t="s">
        <v>8</v>
      </c>
      <c r="BK395" s="198">
        <f t="shared" si="29"/>
        <v>0</v>
      </c>
      <c r="BL395" s="18" t="s">
        <v>283</v>
      </c>
      <c r="BM395" s="197" t="s">
        <v>8241</v>
      </c>
    </row>
    <row r="396" spans="1:65" s="2" customFormat="1" ht="21.75" customHeight="1">
      <c r="A396" s="35"/>
      <c r="B396" s="36"/>
      <c r="C396" s="187" t="s">
        <v>1016</v>
      </c>
      <c r="D396" s="187" t="s">
        <v>160</v>
      </c>
      <c r="E396" s="188" t="s">
        <v>2339</v>
      </c>
      <c r="F396" s="189" t="s">
        <v>2033</v>
      </c>
      <c r="G396" s="190" t="s">
        <v>498</v>
      </c>
      <c r="H396" s="191">
        <v>10</v>
      </c>
      <c r="I396" s="192"/>
      <c r="J396" s="191">
        <f t="shared" si="20"/>
        <v>0</v>
      </c>
      <c r="K396" s="189" t="s">
        <v>1</v>
      </c>
      <c r="L396" s="40"/>
      <c r="M396" s="193" t="s">
        <v>1</v>
      </c>
      <c r="N396" s="194" t="s">
        <v>41</v>
      </c>
      <c r="O396" s="72"/>
      <c r="P396" s="195">
        <f t="shared" si="21"/>
        <v>0</v>
      </c>
      <c r="Q396" s="195">
        <v>0</v>
      </c>
      <c r="R396" s="195">
        <f t="shared" si="22"/>
        <v>0</v>
      </c>
      <c r="S396" s="195">
        <v>0</v>
      </c>
      <c r="T396" s="196">
        <f t="shared" si="23"/>
        <v>0</v>
      </c>
      <c r="U396" s="35"/>
      <c r="V396" s="35"/>
      <c r="W396" s="35"/>
      <c r="X396" s="35"/>
      <c r="Y396" s="35"/>
      <c r="Z396" s="35"/>
      <c r="AA396" s="35"/>
      <c r="AB396" s="35"/>
      <c r="AC396" s="35"/>
      <c r="AD396" s="35"/>
      <c r="AE396" s="35"/>
      <c r="AR396" s="197" t="s">
        <v>283</v>
      </c>
      <c r="AT396" s="197" t="s">
        <v>160</v>
      </c>
      <c r="AU396" s="197" t="s">
        <v>85</v>
      </c>
      <c r="AY396" s="18" t="s">
        <v>158</v>
      </c>
      <c r="BE396" s="198">
        <f t="shared" si="24"/>
        <v>0</v>
      </c>
      <c r="BF396" s="198">
        <f t="shared" si="25"/>
        <v>0</v>
      </c>
      <c r="BG396" s="198">
        <f t="shared" si="26"/>
        <v>0</v>
      </c>
      <c r="BH396" s="198">
        <f t="shared" si="27"/>
        <v>0</v>
      </c>
      <c r="BI396" s="198">
        <f t="shared" si="28"/>
        <v>0</v>
      </c>
      <c r="BJ396" s="18" t="s">
        <v>8</v>
      </c>
      <c r="BK396" s="198">
        <f t="shared" si="29"/>
        <v>0</v>
      </c>
      <c r="BL396" s="18" t="s">
        <v>283</v>
      </c>
      <c r="BM396" s="197" t="s">
        <v>8242</v>
      </c>
    </row>
    <row r="397" spans="1:65" s="2" customFormat="1" ht="21.75" customHeight="1">
      <c r="A397" s="35"/>
      <c r="B397" s="36"/>
      <c r="C397" s="187" t="s">
        <v>1021</v>
      </c>
      <c r="D397" s="187" t="s">
        <v>160</v>
      </c>
      <c r="E397" s="188" t="s">
        <v>2342</v>
      </c>
      <c r="F397" s="189" t="s">
        <v>2037</v>
      </c>
      <c r="G397" s="190" t="s">
        <v>498</v>
      </c>
      <c r="H397" s="191">
        <v>4</v>
      </c>
      <c r="I397" s="192"/>
      <c r="J397" s="191">
        <f t="shared" si="20"/>
        <v>0</v>
      </c>
      <c r="K397" s="189" t="s">
        <v>1</v>
      </c>
      <c r="L397" s="40"/>
      <c r="M397" s="193" t="s">
        <v>1</v>
      </c>
      <c r="N397" s="194" t="s">
        <v>41</v>
      </c>
      <c r="O397" s="72"/>
      <c r="P397" s="195">
        <f t="shared" si="21"/>
        <v>0</v>
      </c>
      <c r="Q397" s="195">
        <v>0</v>
      </c>
      <c r="R397" s="195">
        <f t="shared" si="22"/>
        <v>0</v>
      </c>
      <c r="S397" s="195">
        <v>0</v>
      </c>
      <c r="T397" s="196">
        <f t="shared" si="23"/>
        <v>0</v>
      </c>
      <c r="U397" s="35"/>
      <c r="V397" s="35"/>
      <c r="W397" s="35"/>
      <c r="X397" s="35"/>
      <c r="Y397" s="35"/>
      <c r="Z397" s="35"/>
      <c r="AA397" s="35"/>
      <c r="AB397" s="35"/>
      <c r="AC397" s="35"/>
      <c r="AD397" s="35"/>
      <c r="AE397" s="35"/>
      <c r="AR397" s="197" t="s">
        <v>283</v>
      </c>
      <c r="AT397" s="197" t="s">
        <v>160</v>
      </c>
      <c r="AU397" s="197" t="s">
        <v>85</v>
      </c>
      <c r="AY397" s="18" t="s">
        <v>158</v>
      </c>
      <c r="BE397" s="198">
        <f t="shared" si="24"/>
        <v>0</v>
      </c>
      <c r="BF397" s="198">
        <f t="shared" si="25"/>
        <v>0</v>
      </c>
      <c r="BG397" s="198">
        <f t="shared" si="26"/>
        <v>0</v>
      </c>
      <c r="BH397" s="198">
        <f t="shared" si="27"/>
        <v>0</v>
      </c>
      <c r="BI397" s="198">
        <f t="shared" si="28"/>
        <v>0</v>
      </c>
      <c r="BJ397" s="18" t="s">
        <v>8</v>
      </c>
      <c r="BK397" s="198">
        <f t="shared" si="29"/>
        <v>0</v>
      </c>
      <c r="BL397" s="18" t="s">
        <v>283</v>
      </c>
      <c r="BM397" s="197" t="s">
        <v>8243</v>
      </c>
    </row>
    <row r="398" spans="1:65" s="2" customFormat="1" ht="21.75" customHeight="1">
      <c r="A398" s="35"/>
      <c r="B398" s="36"/>
      <c r="C398" s="187" t="s">
        <v>1027</v>
      </c>
      <c r="D398" s="187" t="s">
        <v>160</v>
      </c>
      <c r="E398" s="188" t="s">
        <v>2345</v>
      </c>
      <c r="F398" s="189" t="s">
        <v>2041</v>
      </c>
      <c r="G398" s="190" t="s">
        <v>498</v>
      </c>
      <c r="H398" s="191">
        <v>4</v>
      </c>
      <c r="I398" s="192"/>
      <c r="J398" s="191">
        <f t="shared" si="20"/>
        <v>0</v>
      </c>
      <c r="K398" s="189" t="s">
        <v>1</v>
      </c>
      <c r="L398" s="40"/>
      <c r="M398" s="193" t="s">
        <v>1</v>
      </c>
      <c r="N398" s="194" t="s">
        <v>41</v>
      </c>
      <c r="O398" s="72"/>
      <c r="P398" s="195">
        <f t="shared" si="21"/>
        <v>0</v>
      </c>
      <c r="Q398" s="195">
        <v>0</v>
      </c>
      <c r="R398" s="195">
        <f t="shared" si="22"/>
        <v>0</v>
      </c>
      <c r="S398" s="195">
        <v>0</v>
      </c>
      <c r="T398" s="196">
        <f t="shared" si="23"/>
        <v>0</v>
      </c>
      <c r="U398" s="35"/>
      <c r="V398" s="35"/>
      <c r="W398" s="35"/>
      <c r="X398" s="35"/>
      <c r="Y398" s="35"/>
      <c r="Z398" s="35"/>
      <c r="AA398" s="35"/>
      <c r="AB398" s="35"/>
      <c r="AC398" s="35"/>
      <c r="AD398" s="35"/>
      <c r="AE398" s="35"/>
      <c r="AR398" s="197" t="s">
        <v>283</v>
      </c>
      <c r="AT398" s="197" t="s">
        <v>160</v>
      </c>
      <c r="AU398" s="197" t="s">
        <v>85</v>
      </c>
      <c r="AY398" s="18" t="s">
        <v>158</v>
      </c>
      <c r="BE398" s="198">
        <f t="shared" si="24"/>
        <v>0</v>
      </c>
      <c r="BF398" s="198">
        <f t="shared" si="25"/>
        <v>0</v>
      </c>
      <c r="BG398" s="198">
        <f t="shared" si="26"/>
        <v>0</v>
      </c>
      <c r="BH398" s="198">
        <f t="shared" si="27"/>
        <v>0</v>
      </c>
      <c r="BI398" s="198">
        <f t="shared" si="28"/>
        <v>0</v>
      </c>
      <c r="BJ398" s="18" t="s">
        <v>8</v>
      </c>
      <c r="BK398" s="198">
        <f t="shared" si="29"/>
        <v>0</v>
      </c>
      <c r="BL398" s="18" t="s">
        <v>283</v>
      </c>
      <c r="BM398" s="197" t="s">
        <v>8244</v>
      </c>
    </row>
    <row r="399" spans="1:65" s="2" customFormat="1" ht="21.75" customHeight="1">
      <c r="A399" s="35"/>
      <c r="B399" s="36"/>
      <c r="C399" s="187" t="s">
        <v>1030</v>
      </c>
      <c r="D399" s="187" t="s">
        <v>160</v>
      </c>
      <c r="E399" s="188" t="s">
        <v>2348</v>
      </c>
      <c r="F399" s="189" t="s">
        <v>2045</v>
      </c>
      <c r="G399" s="190" t="s">
        <v>498</v>
      </c>
      <c r="H399" s="191">
        <v>1</v>
      </c>
      <c r="I399" s="192"/>
      <c r="J399" s="191">
        <f t="shared" si="20"/>
        <v>0</v>
      </c>
      <c r="K399" s="189" t="s">
        <v>1</v>
      </c>
      <c r="L399" s="40"/>
      <c r="M399" s="193" t="s">
        <v>1</v>
      </c>
      <c r="N399" s="194" t="s">
        <v>41</v>
      </c>
      <c r="O399" s="72"/>
      <c r="P399" s="195">
        <f t="shared" si="21"/>
        <v>0</v>
      </c>
      <c r="Q399" s="195">
        <v>0</v>
      </c>
      <c r="R399" s="195">
        <f t="shared" si="22"/>
        <v>0</v>
      </c>
      <c r="S399" s="195">
        <v>0</v>
      </c>
      <c r="T399" s="196">
        <f t="shared" si="23"/>
        <v>0</v>
      </c>
      <c r="U399" s="35"/>
      <c r="V399" s="35"/>
      <c r="W399" s="35"/>
      <c r="X399" s="35"/>
      <c r="Y399" s="35"/>
      <c r="Z399" s="35"/>
      <c r="AA399" s="35"/>
      <c r="AB399" s="35"/>
      <c r="AC399" s="35"/>
      <c r="AD399" s="35"/>
      <c r="AE399" s="35"/>
      <c r="AR399" s="197" t="s">
        <v>283</v>
      </c>
      <c r="AT399" s="197" t="s">
        <v>160</v>
      </c>
      <c r="AU399" s="197" t="s">
        <v>85</v>
      </c>
      <c r="AY399" s="18" t="s">
        <v>158</v>
      </c>
      <c r="BE399" s="198">
        <f t="shared" si="24"/>
        <v>0</v>
      </c>
      <c r="BF399" s="198">
        <f t="shared" si="25"/>
        <v>0</v>
      </c>
      <c r="BG399" s="198">
        <f t="shared" si="26"/>
        <v>0</v>
      </c>
      <c r="BH399" s="198">
        <f t="shared" si="27"/>
        <v>0</v>
      </c>
      <c r="BI399" s="198">
        <f t="shared" si="28"/>
        <v>0</v>
      </c>
      <c r="BJ399" s="18" t="s">
        <v>8</v>
      </c>
      <c r="BK399" s="198">
        <f t="shared" si="29"/>
        <v>0</v>
      </c>
      <c r="BL399" s="18" t="s">
        <v>283</v>
      </c>
      <c r="BM399" s="197" t="s">
        <v>8245</v>
      </c>
    </row>
    <row r="400" spans="1:65" s="2" customFormat="1" ht="21.75" customHeight="1">
      <c r="A400" s="35"/>
      <c r="B400" s="36"/>
      <c r="C400" s="187" t="s">
        <v>1035</v>
      </c>
      <c r="D400" s="187" t="s">
        <v>160</v>
      </c>
      <c r="E400" s="188" t="s">
        <v>2351</v>
      </c>
      <c r="F400" s="189" t="s">
        <v>2049</v>
      </c>
      <c r="G400" s="190" t="s">
        <v>498</v>
      </c>
      <c r="H400" s="191">
        <v>9</v>
      </c>
      <c r="I400" s="192"/>
      <c r="J400" s="191">
        <f t="shared" si="20"/>
        <v>0</v>
      </c>
      <c r="K400" s="189" t="s">
        <v>1</v>
      </c>
      <c r="L400" s="40"/>
      <c r="M400" s="193" t="s">
        <v>1</v>
      </c>
      <c r="N400" s="194" t="s">
        <v>41</v>
      </c>
      <c r="O400" s="72"/>
      <c r="P400" s="195">
        <f t="shared" si="21"/>
        <v>0</v>
      </c>
      <c r="Q400" s="195">
        <v>0</v>
      </c>
      <c r="R400" s="195">
        <f t="shared" si="22"/>
        <v>0</v>
      </c>
      <c r="S400" s="195">
        <v>0</v>
      </c>
      <c r="T400" s="196">
        <f t="shared" si="23"/>
        <v>0</v>
      </c>
      <c r="U400" s="35"/>
      <c r="V400" s="35"/>
      <c r="W400" s="35"/>
      <c r="X400" s="35"/>
      <c r="Y400" s="35"/>
      <c r="Z400" s="35"/>
      <c r="AA400" s="35"/>
      <c r="AB400" s="35"/>
      <c r="AC400" s="35"/>
      <c r="AD400" s="35"/>
      <c r="AE400" s="35"/>
      <c r="AR400" s="197" t="s">
        <v>283</v>
      </c>
      <c r="AT400" s="197" t="s">
        <v>160</v>
      </c>
      <c r="AU400" s="197" t="s">
        <v>85</v>
      </c>
      <c r="AY400" s="18" t="s">
        <v>158</v>
      </c>
      <c r="BE400" s="198">
        <f t="shared" si="24"/>
        <v>0</v>
      </c>
      <c r="BF400" s="198">
        <f t="shared" si="25"/>
        <v>0</v>
      </c>
      <c r="BG400" s="198">
        <f t="shared" si="26"/>
        <v>0</v>
      </c>
      <c r="BH400" s="198">
        <f t="shared" si="27"/>
        <v>0</v>
      </c>
      <c r="BI400" s="198">
        <f t="shared" si="28"/>
        <v>0</v>
      </c>
      <c r="BJ400" s="18" t="s">
        <v>8</v>
      </c>
      <c r="BK400" s="198">
        <f t="shared" si="29"/>
        <v>0</v>
      </c>
      <c r="BL400" s="18" t="s">
        <v>283</v>
      </c>
      <c r="BM400" s="197" t="s">
        <v>8246</v>
      </c>
    </row>
    <row r="401" spans="1:65" s="2" customFormat="1" ht="16.5" customHeight="1">
      <c r="A401" s="35"/>
      <c r="B401" s="36"/>
      <c r="C401" s="187" t="s">
        <v>1039</v>
      </c>
      <c r="D401" s="187" t="s">
        <v>160</v>
      </c>
      <c r="E401" s="188" t="s">
        <v>8247</v>
      </c>
      <c r="F401" s="189" t="s">
        <v>8214</v>
      </c>
      <c r="G401" s="190" t="s">
        <v>498</v>
      </c>
      <c r="H401" s="191">
        <v>29</v>
      </c>
      <c r="I401" s="192"/>
      <c r="J401" s="191">
        <f t="shared" si="20"/>
        <v>0</v>
      </c>
      <c r="K401" s="189" t="s">
        <v>1</v>
      </c>
      <c r="L401" s="40"/>
      <c r="M401" s="193" t="s">
        <v>1</v>
      </c>
      <c r="N401" s="194" t="s">
        <v>41</v>
      </c>
      <c r="O401" s="72"/>
      <c r="P401" s="195">
        <f t="shared" si="21"/>
        <v>0</v>
      </c>
      <c r="Q401" s="195">
        <v>0</v>
      </c>
      <c r="R401" s="195">
        <f t="shared" si="22"/>
        <v>0</v>
      </c>
      <c r="S401" s="195">
        <v>0</v>
      </c>
      <c r="T401" s="196">
        <f t="shared" si="23"/>
        <v>0</v>
      </c>
      <c r="U401" s="35"/>
      <c r="V401" s="35"/>
      <c r="W401" s="35"/>
      <c r="X401" s="35"/>
      <c r="Y401" s="35"/>
      <c r="Z401" s="35"/>
      <c r="AA401" s="35"/>
      <c r="AB401" s="35"/>
      <c r="AC401" s="35"/>
      <c r="AD401" s="35"/>
      <c r="AE401" s="35"/>
      <c r="AR401" s="197" t="s">
        <v>283</v>
      </c>
      <c r="AT401" s="197" t="s">
        <v>160</v>
      </c>
      <c r="AU401" s="197" t="s">
        <v>85</v>
      </c>
      <c r="AY401" s="18" t="s">
        <v>158</v>
      </c>
      <c r="BE401" s="198">
        <f t="shared" si="24"/>
        <v>0</v>
      </c>
      <c r="BF401" s="198">
        <f t="shared" si="25"/>
        <v>0</v>
      </c>
      <c r="BG401" s="198">
        <f t="shared" si="26"/>
        <v>0</v>
      </c>
      <c r="BH401" s="198">
        <f t="shared" si="27"/>
        <v>0</v>
      </c>
      <c r="BI401" s="198">
        <f t="shared" si="28"/>
        <v>0</v>
      </c>
      <c r="BJ401" s="18" t="s">
        <v>8</v>
      </c>
      <c r="BK401" s="198">
        <f t="shared" si="29"/>
        <v>0</v>
      </c>
      <c r="BL401" s="18" t="s">
        <v>283</v>
      </c>
      <c r="BM401" s="197" t="s">
        <v>8248</v>
      </c>
    </row>
    <row r="402" spans="1:65" s="2" customFormat="1" ht="16.5" customHeight="1">
      <c r="A402" s="35"/>
      <c r="B402" s="36"/>
      <c r="C402" s="187" t="s">
        <v>1043</v>
      </c>
      <c r="D402" s="187" t="s">
        <v>160</v>
      </c>
      <c r="E402" s="188" t="s">
        <v>8249</v>
      </c>
      <c r="F402" s="189" t="s">
        <v>8250</v>
      </c>
      <c r="G402" s="190" t="s">
        <v>1744</v>
      </c>
      <c r="H402" s="191">
        <v>1</v>
      </c>
      <c r="I402" s="192"/>
      <c r="J402" s="191">
        <f t="shared" si="20"/>
        <v>0</v>
      </c>
      <c r="K402" s="189" t="s">
        <v>1</v>
      </c>
      <c r="L402" s="40"/>
      <c r="M402" s="193" t="s">
        <v>1</v>
      </c>
      <c r="N402" s="194" t="s">
        <v>41</v>
      </c>
      <c r="O402" s="72"/>
      <c r="P402" s="195">
        <f t="shared" si="21"/>
        <v>0</v>
      </c>
      <c r="Q402" s="195">
        <v>0</v>
      </c>
      <c r="R402" s="195">
        <f t="shared" si="22"/>
        <v>0</v>
      </c>
      <c r="S402" s="195">
        <v>0</v>
      </c>
      <c r="T402" s="196">
        <f t="shared" si="23"/>
        <v>0</v>
      </c>
      <c r="U402" s="35"/>
      <c r="V402" s="35"/>
      <c r="W402" s="35"/>
      <c r="X402" s="35"/>
      <c r="Y402" s="35"/>
      <c r="Z402" s="35"/>
      <c r="AA402" s="35"/>
      <c r="AB402" s="35"/>
      <c r="AC402" s="35"/>
      <c r="AD402" s="35"/>
      <c r="AE402" s="35"/>
      <c r="AR402" s="197" t="s">
        <v>283</v>
      </c>
      <c r="AT402" s="197" t="s">
        <v>160</v>
      </c>
      <c r="AU402" s="197" t="s">
        <v>85</v>
      </c>
      <c r="AY402" s="18" t="s">
        <v>158</v>
      </c>
      <c r="BE402" s="198">
        <f t="shared" si="24"/>
        <v>0</v>
      </c>
      <c r="BF402" s="198">
        <f t="shared" si="25"/>
        <v>0</v>
      </c>
      <c r="BG402" s="198">
        <f t="shared" si="26"/>
        <v>0</v>
      </c>
      <c r="BH402" s="198">
        <f t="shared" si="27"/>
        <v>0</v>
      </c>
      <c r="BI402" s="198">
        <f t="shared" si="28"/>
        <v>0</v>
      </c>
      <c r="BJ402" s="18" t="s">
        <v>8</v>
      </c>
      <c r="BK402" s="198">
        <f t="shared" si="29"/>
        <v>0</v>
      </c>
      <c r="BL402" s="18" t="s">
        <v>283</v>
      </c>
      <c r="BM402" s="197" t="s">
        <v>8251</v>
      </c>
    </row>
    <row r="403" spans="1:65" s="2" customFormat="1" ht="16.5" customHeight="1">
      <c r="A403" s="35"/>
      <c r="B403" s="36"/>
      <c r="C403" s="187" t="s">
        <v>1059</v>
      </c>
      <c r="D403" s="187" t="s">
        <v>160</v>
      </c>
      <c r="E403" s="188" t="s">
        <v>8252</v>
      </c>
      <c r="F403" s="189" t="s">
        <v>2393</v>
      </c>
      <c r="G403" s="190" t="s">
        <v>498</v>
      </c>
      <c r="H403" s="191">
        <v>1</v>
      </c>
      <c r="I403" s="192"/>
      <c r="J403" s="191">
        <f t="shared" si="20"/>
        <v>0</v>
      </c>
      <c r="K403" s="189" t="s">
        <v>1</v>
      </c>
      <c r="L403" s="40"/>
      <c r="M403" s="193" t="s">
        <v>1</v>
      </c>
      <c r="N403" s="194" t="s">
        <v>41</v>
      </c>
      <c r="O403" s="72"/>
      <c r="P403" s="195">
        <f t="shared" si="21"/>
        <v>0</v>
      </c>
      <c r="Q403" s="195">
        <v>0</v>
      </c>
      <c r="R403" s="195">
        <f t="shared" si="22"/>
        <v>0</v>
      </c>
      <c r="S403" s="195">
        <v>0</v>
      </c>
      <c r="T403" s="196">
        <f t="shared" si="23"/>
        <v>0</v>
      </c>
      <c r="U403" s="35"/>
      <c r="V403" s="35"/>
      <c r="W403" s="35"/>
      <c r="X403" s="35"/>
      <c r="Y403" s="35"/>
      <c r="Z403" s="35"/>
      <c r="AA403" s="35"/>
      <c r="AB403" s="35"/>
      <c r="AC403" s="35"/>
      <c r="AD403" s="35"/>
      <c r="AE403" s="35"/>
      <c r="AR403" s="197" t="s">
        <v>283</v>
      </c>
      <c r="AT403" s="197" t="s">
        <v>160</v>
      </c>
      <c r="AU403" s="197" t="s">
        <v>85</v>
      </c>
      <c r="AY403" s="18" t="s">
        <v>158</v>
      </c>
      <c r="BE403" s="198">
        <f t="shared" si="24"/>
        <v>0</v>
      </c>
      <c r="BF403" s="198">
        <f t="shared" si="25"/>
        <v>0</v>
      </c>
      <c r="BG403" s="198">
        <f t="shared" si="26"/>
        <v>0</v>
      </c>
      <c r="BH403" s="198">
        <f t="shared" si="27"/>
        <v>0</v>
      </c>
      <c r="BI403" s="198">
        <f t="shared" si="28"/>
        <v>0</v>
      </c>
      <c r="BJ403" s="18" t="s">
        <v>8</v>
      </c>
      <c r="BK403" s="198">
        <f t="shared" si="29"/>
        <v>0</v>
      </c>
      <c r="BL403" s="18" t="s">
        <v>283</v>
      </c>
      <c r="BM403" s="197" t="s">
        <v>8253</v>
      </c>
    </row>
    <row r="404" spans="1:65" s="2" customFormat="1" ht="16.5" customHeight="1">
      <c r="A404" s="35"/>
      <c r="B404" s="36"/>
      <c r="C404" s="187" t="s">
        <v>1064</v>
      </c>
      <c r="D404" s="187" t="s">
        <v>160</v>
      </c>
      <c r="E404" s="188" t="s">
        <v>6166</v>
      </c>
      <c r="F404" s="189" t="s">
        <v>2146</v>
      </c>
      <c r="G404" s="190" t="s">
        <v>921</v>
      </c>
      <c r="H404" s="191">
        <v>1</v>
      </c>
      <c r="I404" s="192"/>
      <c r="J404" s="191">
        <f t="shared" si="20"/>
        <v>0</v>
      </c>
      <c r="K404" s="189" t="s">
        <v>1</v>
      </c>
      <c r="L404" s="40"/>
      <c r="M404" s="193" t="s">
        <v>1</v>
      </c>
      <c r="N404" s="194" t="s">
        <v>41</v>
      </c>
      <c r="O404" s="72"/>
      <c r="P404" s="195">
        <f t="shared" si="21"/>
        <v>0</v>
      </c>
      <c r="Q404" s="195">
        <v>0</v>
      </c>
      <c r="R404" s="195">
        <f t="shared" si="22"/>
        <v>0</v>
      </c>
      <c r="S404" s="195">
        <v>0</v>
      </c>
      <c r="T404" s="196">
        <f t="shared" si="23"/>
        <v>0</v>
      </c>
      <c r="U404" s="35"/>
      <c r="V404" s="35"/>
      <c r="W404" s="35"/>
      <c r="X404" s="35"/>
      <c r="Y404" s="35"/>
      <c r="Z404" s="35"/>
      <c r="AA404" s="35"/>
      <c r="AB404" s="35"/>
      <c r="AC404" s="35"/>
      <c r="AD404" s="35"/>
      <c r="AE404" s="35"/>
      <c r="AR404" s="197" t="s">
        <v>283</v>
      </c>
      <c r="AT404" s="197" t="s">
        <v>160</v>
      </c>
      <c r="AU404" s="197" t="s">
        <v>85</v>
      </c>
      <c r="AY404" s="18" t="s">
        <v>158</v>
      </c>
      <c r="BE404" s="198">
        <f t="shared" si="24"/>
        <v>0</v>
      </c>
      <c r="BF404" s="198">
        <f t="shared" si="25"/>
        <v>0</v>
      </c>
      <c r="BG404" s="198">
        <f t="shared" si="26"/>
        <v>0</v>
      </c>
      <c r="BH404" s="198">
        <f t="shared" si="27"/>
        <v>0</v>
      </c>
      <c r="BI404" s="198">
        <f t="shared" si="28"/>
        <v>0</v>
      </c>
      <c r="BJ404" s="18" t="s">
        <v>8</v>
      </c>
      <c r="BK404" s="198">
        <f t="shared" si="29"/>
        <v>0</v>
      </c>
      <c r="BL404" s="18" t="s">
        <v>283</v>
      </c>
      <c r="BM404" s="197" t="s">
        <v>8254</v>
      </c>
    </row>
    <row r="405" spans="1:65" s="12" customFormat="1" ht="22.9" customHeight="1">
      <c r="B405" s="171"/>
      <c r="C405" s="172"/>
      <c r="D405" s="173" t="s">
        <v>75</v>
      </c>
      <c r="E405" s="185" t="s">
        <v>3000</v>
      </c>
      <c r="F405" s="185" t="s">
        <v>3001</v>
      </c>
      <c r="G405" s="172"/>
      <c r="H405" s="172"/>
      <c r="I405" s="175"/>
      <c r="J405" s="186">
        <f>BK405</f>
        <v>0</v>
      </c>
      <c r="K405" s="172"/>
      <c r="L405" s="177"/>
      <c r="M405" s="178"/>
      <c r="N405" s="179"/>
      <c r="O405" s="179"/>
      <c r="P405" s="180">
        <f>SUM(P406:P545)</f>
        <v>0</v>
      </c>
      <c r="Q405" s="179"/>
      <c r="R405" s="180">
        <f>SUM(R406:R545)</f>
        <v>0</v>
      </c>
      <c r="S405" s="179"/>
      <c r="T405" s="181">
        <f>SUM(T406:T545)</f>
        <v>0</v>
      </c>
      <c r="AR405" s="182" t="s">
        <v>85</v>
      </c>
      <c r="AT405" s="183" t="s">
        <v>75</v>
      </c>
      <c r="AU405" s="183" t="s">
        <v>8</v>
      </c>
      <c r="AY405" s="182" t="s">
        <v>158</v>
      </c>
      <c r="BK405" s="184">
        <f>SUM(BK406:BK545)</f>
        <v>0</v>
      </c>
    </row>
    <row r="406" spans="1:65" s="2" customFormat="1" ht="24">
      <c r="A406" s="35"/>
      <c r="B406" s="36"/>
      <c r="C406" s="247" t="s">
        <v>1069</v>
      </c>
      <c r="D406" s="247" t="s">
        <v>250</v>
      </c>
      <c r="E406" s="248" t="s">
        <v>8255</v>
      </c>
      <c r="F406" s="249" t="s">
        <v>8256</v>
      </c>
      <c r="G406" s="250" t="s">
        <v>498</v>
      </c>
      <c r="H406" s="251">
        <v>20</v>
      </c>
      <c r="I406" s="252"/>
      <c r="J406" s="251">
        <f t="shared" ref="J406:J437" si="30">ROUND(I406*H406,0)</f>
        <v>0</v>
      </c>
      <c r="K406" s="249" t="s">
        <v>1</v>
      </c>
      <c r="L406" s="253"/>
      <c r="M406" s="254" t="s">
        <v>1</v>
      </c>
      <c r="N406" s="255" t="s">
        <v>41</v>
      </c>
      <c r="O406" s="72"/>
      <c r="P406" s="195">
        <f t="shared" ref="P406:P437" si="31">O406*H406</f>
        <v>0</v>
      </c>
      <c r="Q406" s="195">
        <v>0</v>
      </c>
      <c r="R406" s="195">
        <f t="shared" ref="R406:R437" si="32">Q406*H406</f>
        <v>0</v>
      </c>
      <c r="S406" s="195">
        <v>0</v>
      </c>
      <c r="T406" s="196">
        <f t="shared" ref="T406:T437" si="33">S406*H406</f>
        <v>0</v>
      </c>
      <c r="U406" s="35"/>
      <c r="V406" s="35"/>
      <c r="W406" s="35"/>
      <c r="X406" s="35"/>
      <c r="Y406" s="35"/>
      <c r="Z406" s="35"/>
      <c r="AA406" s="35"/>
      <c r="AB406" s="35"/>
      <c r="AC406" s="35"/>
      <c r="AD406" s="35"/>
      <c r="AE406" s="35"/>
      <c r="AR406" s="197" t="s">
        <v>373</v>
      </c>
      <c r="AT406" s="197" t="s">
        <v>250</v>
      </c>
      <c r="AU406" s="197" t="s">
        <v>85</v>
      </c>
      <c r="AY406" s="18" t="s">
        <v>158</v>
      </c>
      <c r="BE406" s="198">
        <f t="shared" ref="BE406:BE437" si="34">IF(N406="základní",J406,0)</f>
        <v>0</v>
      </c>
      <c r="BF406" s="198">
        <f t="shared" ref="BF406:BF437" si="35">IF(N406="snížená",J406,0)</f>
        <v>0</v>
      </c>
      <c r="BG406" s="198">
        <f t="shared" ref="BG406:BG437" si="36">IF(N406="zákl. přenesená",J406,0)</f>
        <v>0</v>
      </c>
      <c r="BH406" s="198">
        <f t="shared" ref="BH406:BH437" si="37">IF(N406="sníž. přenesená",J406,0)</f>
        <v>0</v>
      </c>
      <c r="BI406" s="198">
        <f t="shared" ref="BI406:BI437" si="38">IF(N406="nulová",J406,0)</f>
        <v>0</v>
      </c>
      <c r="BJ406" s="18" t="s">
        <v>8</v>
      </c>
      <c r="BK406" s="198">
        <f t="shared" ref="BK406:BK437" si="39">ROUND(I406*H406,0)</f>
        <v>0</v>
      </c>
      <c r="BL406" s="18" t="s">
        <v>283</v>
      </c>
      <c r="BM406" s="197" t="s">
        <v>8257</v>
      </c>
    </row>
    <row r="407" spans="1:65" s="2" customFormat="1" ht="24">
      <c r="A407" s="35"/>
      <c r="B407" s="36"/>
      <c r="C407" s="247" t="s">
        <v>1101</v>
      </c>
      <c r="D407" s="247" t="s">
        <v>250</v>
      </c>
      <c r="E407" s="248" t="s">
        <v>8258</v>
      </c>
      <c r="F407" s="249" t="s">
        <v>8259</v>
      </c>
      <c r="G407" s="250" t="s">
        <v>498</v>
      </c>
      <c r="H407" s="251">
        <v>60</v>
      </c>
      <c r="I407" s="252"/>
      <c r="J407" s="251">
        <f t="shared" si="30"/>
        <v>0</v>
      </c>
      <c r="K407" s="249" t="s">
        <v>1</v>
      </c>
      <c r="L407" s="253"/>
      <c r="M407" s="254" t="s">
        <v>1</v>
      </c>
      <c r="N407" s="255" t="s">
        <v>41</v>
      </c>
      <c r="O407" s="72"/>
      <c r="P407" s="195">
        <f t="shared" si="31"/>
        <v>0</v>
      </c>
      <c r="Q407" s="195">
        <v>0</v>
      </c>
      <c r="R407" s="195">
        <f t="shared" si="32"/>
        <v>0</v>
      </c>
      <c r="S407" s="195">
        <v>0</v>
      </c>
      <c r="T407" s="196">
        <f t="shared" si="33"/>
        <v>0</v>
      </c>
      <c r="U407" s="35"/>
      <c r="V407" s="35"/>
      <c r="W407" s="35"/>
      <c r="X407" s="35"/>
      <c r="Y407" s="35"/>
      <c r="Z407" s="35"/>
      <c r="AA407" s="35"/>
      <c r="AB407" s="35"/>
      <c r="AC407" s="35"/>
      <c r="AD407" s="35"/>
      <c r="AE407" s="35"/>
      <c r="AR407" s="197" t="s">
        <v>373</v>
      </c>
      <c r="AT407" s="197" t="s">
        <v>250</v>
      </c>
      <c r="AU407" s="197" t="s">
        <v>85</v>
      </c>
      <c r="AY407" s="18" t="s">
        <v>158</v>
      </c>
      <c r="BE407" s="198">
        <f t="shared" si="34"/>
        <v>0</v>
      </c>
      <c r="BF407" s="198">
        <f t="shared" si="35"/>
        <v>0</v>
      </c>
      <c r="BG407" s="198">
        <f t="shared" si="36"/>
        <v>0</v>
      </c>
      <c r="BH407" s="198">
        <f t="shared" si="37"/>
        <v>0</v>
      </c>
      <c r="BI407" s="198">
        <f t="shared" si="38"/>
        <v>0</v>
      </c>
      <c r="BJ407" s="18" t="s">
        <v>8</v>
      </c>
      <c r="BK407" s="198">
        <f t="shared" si="39"/>
        <v>0</v>
      </c>
      <c r="BL407" s="18" t="s">
        <v>283</v>
      </c>
      <c r="BM407" s="197" t="s">
        <v>8260</v>
      </c>
    </row>
    <row r="408" spans="1:65" s="2" customFormat="1" ht="33" customHeight="1">
      <c r="A408" s="35"/>
      <c r="B408" s="36"/>
      <c r="C408" s="247" t="s">
        <v>1107</v>
      </c>
      <c r="D408" s="247" t="s">
        <v>250</v>
      </c>
      <c r="E408" s="248" t="s">
        <v>8261</v>
      </c>
      <c r="F408" s="249" t="s">
        <v>8262</v>
      </c>
      <c r="G408" s="250" t="s">
        <v>309</v>
      </c>
      <c r="H408" s="251">
        <v>5</v>
      </c>
      <c r="I408" s="252"/>
      <c r="J408" s="251">
        <f t="shared" si="30"/>
        <v>0</v>
      </c>
      <c r="K408" s="249" t="s">
        <v>1</v>
      </c>
      <c r="L408" s="253"/>
      <c r="M408" s="254" t="s">
        <v>1</v>
      </c>
      <c r="N408" s="255" t="s">
        <v>41</v>
      </c>
      <c r="O408" s="72"/>
      <c r="P408" s="195">
        <f t="shared" si="31"/>
        <v>0</v>
      </c>
      <c r="Q408" s="195">
        <v>0</v>
      </c>
      <c r="R408" s="195">
        <f t="shared" si="32"/>
        <v>0</v>
      </c>
      <c r="S408" s="195">
        <v>0</v>
      </c>
      <c r="T408" s="196">
        <f t="shared" si="33"/>
        <v>0</v>
      </c>
      <c r="U408" s="35"/>
      <c r="V408" s="35"/>
      <c r="W408" s="35"/>
      <c r="X408" s="35"/>
      <c r="Y408" s="35"/>
      <c r="Z408" s="35"/>
      <c r="AA408" s="35"/>
      <c r="AB408" s="35"/>
      <c r="AC408" s="35"/>
      <c r="AD408" s="35"/>
      <c r="AE408" s="35"/>
      <c r="AR408" s="197" t="s">
        <v>373</v>
      </c>
      <c r="AT408" s="197" t="s">
        <v>250</v>
      </c>
      <c r="AU408" s="197" t="s">
        <v>85</v>
      </c>
      <c r="AY408" s="18" t="s">
        <v>158</v>
      </c>
      <c r="BE408" s="198">
        <f t="shared" si="34"/>
        <v>0</v>
      </c>
      <c r="BF408" s="198">
        <f t="shared" si="35"/>
        <v>0</v>
      </c>
      <c r="BG408" s="198">
        <f t="shared" si="36"/>
        <v>0</v>
      </c>
      <c r="BH408" s="198">
        <f t="shared" si="37"/>
        <v>0</v>
      </c>
      <c r="BI408" s="198">
        <f t="shared" si="38"/>
        <v>0</v>
      </c>
      <c r="BJ408" s="18" t="s">
        <v>8</v>
      </c>
      <c r="BK408" s="198">
        <f t="shared" si="39"/>
        <v>0</v>
      </c>
      <c r="BL408" s="18" t="s">
        <v>283</v>
      </c>
      <c r="BM408" s="197" t="s">
        <v>8263</v>
      </c>
    </row>
    <row r="409" spans="1:65" s="2" customFormat="1" ht="36">
      <c r="A409" s="35"/>
      <c r="B409" s="36"/>
      <c r="C409" s="247" t="s">
        <v>1111</v>
      </c>
      <c r="D409" s="247" t="s">
        <v>250</v>
      </c>
      <c r="E409" s="248" t="s">
        <v>8264</v>
      </c>
      <c r="F409" s="249" t="s">
        <v>8265</v>
      </c>
      <c r="G409" s="250" t="s">
        <v>309</v>
      </c>
      <c r="H409" s="251">
        <v>120</v>
      </c>
      <c r="I409" s="252"/>
      <c r="J409" s="251">
        <f t="shared" si="30"/>
        <v>0</v>
      </c>
      <c r="K409" s="249" t="s">
        <v>1</v>
      </c>
      <c r="L409" s="253"/>
      <c r="M409" s="254" t="s">
        <v>1</v>
      </c>
      <c r="N409" s="255" t="s">
        <v>41</v>
      </c>
      <c r="O409" s="72"/>
      <c r="P409" s="195">
        <f t="shared" si="31"/>
        <v>0</v>
      </c>
      <c r="Q409" s="195">
        <v>0</v>
      </c>
      <c r="R409" s="195">
        <f t="shared" si="32"/>
        <v>0</v>
      </c>
      <c r="S409" s="195">
        <v>0</v>
      </c>
      <c r="T409" s="196">
        <f t="shared" si="33"/>
        <v>0</v>
      </c>
      <c r="U409" s="35"/>
      <c r="V409" s="35"/>
      <c r="W409" s="35"/>
      <c r="X409" s="35"/>
      <c r="Y409" s="35"/>
      <c r="Z409" s="35"/>
      <c r="AA409" s="35"/>
      <c r="AB409" s="35"/>
      <c r="AC409" s="35"/>
      <c r="AD409" s="35"/>
      <c r="AE409" s="35"/>
      <c r="AR409" s="197" t="s">
        <v>373</v>
      </c>
      <c r="AT409" s="197" t="s">
        <v>250</v>
      </c>
      <c r="AU409" s="197" t="s">
        <v>85</v>
      </c>
      <c r="AY409" s="18" t="s">
        <v>158</v>
      </c>
      <c r="BE409" s="198">
        <f t="shared" si="34"/>
        <v>0</v>
      </c>
      <c r="BF409" s="198">
        <f t="shared" si="35"/>
        <v>0</v>
      </c>
      <c r="BG409" s="198">
        <f t="shared" si="36"/>
        <v>0</v>
      </c>
      <c r="BH409" s="198">
        <f t="shared" si="37"/>
        <v>0</v>
      </c>
      <c r="BI409" s="198">
        <f t="shared" si="38"/>
        <v>0</v>
      </c>
      <c r="BJ409" s="18" t="s">
        <v>8</v>
      </c>
      <c r="BK409" s="198">
        <f t="shared" si="39"/>
        <v>0</v>
      </c>
      <c r="BL409" s="18" t="s">
        <v>283</v>
      </c>
      <c r="BM409" s="197" t="s">
        <v>8266</v>
      </c>
    </row>
    <row r="410" spans="1:65" s="2" customFormat="1" ht="36">
      <c r="A410" s="35"/>
      <c r="B410" s="36"/>
      <c r="C410" s="247" t="s">
        <v>1116</v>
      </c>
      <c r="D410" s="247" t="s">
        <v>250</v>
      </c>
      <c r="E410" s="248" t="s">
        <v>8267</v>
      </c>
      <c r="F410" s="249" t="s">
        <v>8268</v>
      </c>
      <c r="G410" s="250" t="s">
        <v>309</v>
      </c>
      <c r="H410" s="251">
        <v>80</v>
      </c>
      <c r="I410" s="252"/>
      <c r="J410" s="251">
        <f t="shared" si="30"/>
        <v>0</v>
      </c>
      <c r="K410" s="249" t="s">
        <v>1</v>
      </c>
      <c r="L410" s="253"/>
      <c r="M410" s="254" t="s">
        <v>1</v>
      </c>
      <c r="N410" s="255" t="s">
        <v>41</v>
      </c>
      <c r="O410" s="72"/>
      <c r="P410" s="195">
        <f t="shared" si="31"/>
        <v>0</v>
      </c>
      <c r="Q410" s="195">
        <v>0</v>
      </c>
      <c r="R410" s="195">
        <f t="shared" si="32"/>
        <v>0</v>
      </c>
      <c r="S410" s="195">
        <v>0</v>
      </c>
      <c r="T410" s="196">
        <f t="shared" si="33"/>
        <v>0</v>
      </c>
      <c r="U410" s="35"/>
      <c r="V410" s="35"/>
      <c r="W410" s="35"/>
      <c r="X410" s="35"/>
      <c r="Y410" s="35"/>
      <c r="Z410" s="35"/>
      <c r="AA410" s="35"/>
      <c r="AB410" s="35"/>
      <c r="AC410" s="35"/>
      <c r="AD410" s="35"/>
      <c r="AE410" s="35"/>
      <c r="AR410" s="197" t="s">
        <v>373</v>
      </c>
      <c r="AT410" s="197" t="s">
        <v>250</v>
      </c>
      <c r="AU410" s="197" t="s">
        <v>85</v>
      </c>
      <c r="AY410" s="18" t="s">
        <v>158</v>
      </c>
      <c r="BE410" s="198">
        <f t="shared" si="34"/>
        <v>0</v>
      </c>
      <c r="BF410" s="198">
        <f t="shared" si="35"/>
        <v>0</v>
      </c>
      <c r="BG410" s="198">
        <f t="shared" si="36"/>
        <v>0</v>
      </c>
      <c r="BH410" s="198">
        <f t="shared" si="37"/>
        <v>0</v>
      </c>
      <c r="BI410" s="198">
        <f t="shared" si="38"/>
        <v>0</v>
      </c>
      <c r="BJ410" s="18" t="s">
        <v>8</v>
      </c>
      <c r="BK410" s="198">
        <f t="shared" si="39"/>
        <v>0</v>
      </c>
      <c r="BL410" s="18" t="s">
        <v>283</v>
      </c>
      <c r="BM410" s="197" t="s">
        <v>8269</v>
      </c>
    </row>
    <row r="411" spans="1:65" s="2" customFormat="1" ht="24">
      <c r="A411" s="35"/>
      <c r="B411" s="36"/>
      <c r="C411" s="247" t="s">
        <v>1121</v>
      </c>
      <c r="D411" s="247" t="s">
        <v>250</v>
      </c>
      <c r="E411" s="248" t="s">
        <v>6178</v>
      </c>
      <c r="F411" s="249" t="s">
        <v>5869</v>
      </c>
      <c r="G411" s="250" t="s">
        <v>442</v>
      </c>
      <c r="H411" s="251">
        <v>0</v>
      </c>
      <c r="I411" s="252"/>
      <c r="J411" s="251">
        <f t="shared" si="30"/>
        <v>0</v>
      </c>
      <c r="K411" s="249" t="s">
        <v>1</v>
      </c>
      <c r="L411" s="253"/>
      <c r="M411" s="254" t="s">
        <v>1</v>
      </c>
      <c r="N411" s="255" t="s">
        <v>41</v>
      </c>
      <c r="O411" s="72"/>
      <c r="P411" s="195">
        <f t="shared" si="31"/>
        <v>0</v>
      </c>
      <c r="Q411" s="195">
        <v>0</v>
      </c>
      <c r="R411" s="195">
        <f t="shared" si="32"/>
        <v>0</v>
      </c>
      <c r="S411" s="195">
        <v>0</v>
      </c>
      <c r="T411" s="196">
        <f t="shared" si="33"/>
        <v>0</v>
      </c>
      <c r="U411" s="35"/>
      <c r="V411" s="35"/>
      <c r="W411" s="35"/>
      <c r="X411" s="35"/>
      <c r="Y411" s="35"/>
      <c r="Z411" s="35"/>
      <c r="AA411" s="35"/>
      <c r="AB411" s="35"/>
      <c r="AC411" s="35"/>
      <c r="AD411" s="35"/>
      <c r="AE411" s="35"/>
      <c r="AR411" s="197" t="s">
        <v>373</v>
      </c>
      <c r="AT411" s="197" t="s">
        <v>250</v>
      </c>
      <c r="AU411" s="197" t="s">
        <v>85</v>
      </c>
      <c r="AY411" s="18" t="s">
        <v>158</v>
      </c>
      <c r="BE411" s="198">
        <f t="shared" si="34"/>
        <v>0</v>
      </c>
      <c r="BF411" s="198">
        <f t="shared" si="35"/>
        <v>0</v>
      </c>
      <c r="BG411" s="198">
        <f t="shared" si="36"/>
        <v>0</v>
      </c>
      <c r="BH411" s="198">
        <f t="shared" si="37"/>
        <v>0</v>
      </c>
      <c r="BI411" s="198">
        <f t="shared" si="38"/>
        <v>0</v>
      </c>
      <c r="BJ411" s="18" t="s">
        <v>8</v>
      </c>
      <c r="BK411" s="198">
        <f t="shared" si="39"/>
        <v>0</v>
      </c>
      <c r="BL411" s="18" t="s">
        <v>283</v>
      </c>
      <c r="BM411" s="197" t="s">
        <v>8270</v>
      </c>
    </row>
    <row r="412" spans="1:65" s="2" customFormat="1" ht="24">
      <c r="A412" s="35"/>
      <c r="B412" s="36"/>
      <c r="C412" s="247" t="s">
        <v>1125</v>
      </c>
      <c r="D412" s="247" t="s">
        <v>250</v>
      </c>
      <c r="E412" s="248" t="s">
        <v>6180</v>
      </c>
      <c r="F412" s="249" t="s">
        <v>4059</v>
      </c>
      <c r="G412" s="250" t="s">
        <v>442</v>
      </c>
      <c r="H412" s="251">
        <v>1</v>
      </c>
      <c r="I412" s="252"/>
      <c r="J412" s="251">
        <f t="shared" si="30"/>
        <v>0</v>
      </c>
      <c r="K412" s="249" t="s">
        <v>1</v>
      </c>
      <c r="L412" s="253"/>
      <c r="M412" s="254" t="s">
        <v>1</v>
      </c>
      <c r="N412" s="255" t="s">
        <v>41</v>
      </c>
      <c r="O412" s="72"/>
      <c r="P412" s="195">
        <f t="shared" si="31"/>
        <v>0</v>
      </c>
      <c r="Q412" s="195">
        <v>0</v>
      </c>
      <c r="R412" s="195">
        <f t="shared" si="32"/>
        <v>0</v>
      </c>
      <c r="S412" s="195">
        <v>0</v>
      </c>
      <c r="T412" s="196">
        <f t="shared" si="33"/>
        <v>0</v>
      </c>
      <c r="U412" s="35"/>
      <c r="V412" s="35"/>
      <c r="W412" s="35"/>
      <c r="X412" s="35"/>
      <c r="Y412" s="35"/>
      <c r="Z412" s="35"/>
      <c r="AA412" s="35"/>
      <c r="AB412" s="35"/>
      <c r="AC412" s="35"/>
      <c r="AD412" s="35"/>
      <c r="AE412" s="35"/>
      <c r="AR412" s="197" t="s">
        <v>373</v>
      </c>
      <c r="AT412" s="197" t="s">
        <v>250</v>
      </c>
      <c r="AU412" s="197" t="s">
        <v>85</v>
      </c>
      <c r="AY412" s="18" t="s">
        <v>158</v>
      </c>
      <c r="BE412" s="198">
        <f t="shared" si="34"/>
        <v>0</v>
      </c>
      <c r="BF412" s="198">
        <f t="shared" si="35"/>
        <v>0</v>
      </c>
      <c r="BG412" s="198">
        <f t="shared" si="36"/>
        <v>0</v>
      </c>
      <c r="BH412" s="198">
        <f t="shared" si="37"/>
        <v>0</v>
      </c>
      <c r="BI412" s="198">
        <f t="shared" si="38"/>
        <v>0</v>
      </c>
      <c r="BJ412" s="18" t="s">
        <v>8</v>
      </c>
      <c r="BK412" s="198">
        <f t="shared" si="39"/>
        <v>0</v>
      </c>
      <c r="BL412" s="18" t="s">
        <v>283</v>
      </c>
      <c r="BM412" s="197" t="s">
        <v>8271</v>
      </c>
    </row>
    <row r="413" spans="1:65" s="2" customFormat="1" ht="21.75" customHeight="1">
      <c r="A413" s="35"/>
      <c r="B413" s="36"/>
      <c r="C413" s="247" t="s">
        <v>1130</v>
      </c>
      <c r="D413" s="247" t="s">
        <v>250</v>
      </c>
      <c r="E413" s="248" t="s">
        <v>8272</v>
      </c>
      <c r="F413" s="249" t="s">
        <v>8273</v>
      </c>
      <c r="G413" s="250" t="s">
        <v>498</v>
      </c>
      <c r="H413" s="251">
        <v>48</v>
      </c>
      <c r="I413" s="252"/>
      <c r="J413" s="251">
        <f t="shared" si="30"/>
        <v>0</v>
      </c>
      <c r="K413" s="249" t="s">
        <v>1</v>
      </c>
      <c r="L413" s="253"/>
      <c r="M413" s="254" t="s">
        <v>1</v>
      </c>
      <c r="N413" s="255" t="s">
        <v>41</v>
      </c>
      <c r="O413" s="72"/>
      <c r="P413" s="195">
        <f t="shared" si="31"/>
        <v>0</v>
      </c>
      <c r="Q413" s="195">
        <v>0</v>
      </c>
      <c r="R413" s="195">
        <f t="shared" si="32"/>
        <v>0</v>
      </c>
      <c r="S413" s="195">
        <v>0</v>
      </c>
      <c r="T413" s="196">
        <f t="shared" si="33"/>
        <v>0</v>
      </c>
      <c r="U413" s="35"/>
      <c r="V413" s="35"/>
      <c r="W413" s="35"/>
      <c r="X413" s="35"/>
      <c r="Y413" s="35"/>
      <c r="Z413" s="35"/>
      <c r="AA413" s="35"/>
      <c r="AB413" s="35"/>
      <c r="AC413" s="35"/>
      <c r="AD413" s="35"/>
      <c r="AE413" s="35"/>
      <c r="AR413" s="197" t="s">
        <v>373</v>
      </c>
      <c r="AT413" s="197" t="s">
        <v>250</v>
      </c>
      <c r="AU413" s="197" t="s">
        <v>85</v>
      </c>
      <c r="AY413" s="18" t="s">
        <v>158</v>
      </c>
      <c r="BE413" s="198">
        <f t="shared" si="34"/>
        <v>0</v>
      </c>
      <c r="BF413" s="198">
        <f t="shared" si="35"/>
        <v>0</v>
      </c>
      <c r="BG413" s="198">
        <f t="shared" si="36"/>
        <v>0</v>
      </c>
      <c r="BH413" s="198">
        <f t="shared" si="37"/>
        <v>0</v>
      </c>
      <c r="BI413" s="198">
        <f t="shared" si="38"/>
        <v>0</v>
      </c>
      <c r="BJ413" s="18" t="s">
        <v>8</v>
      </c>
      <c r="BK413" s="198">
        <f t="shared" si="39"/>
        <v>0</v>
      </c>
      <c r="BL413" s="18" t="s">
        <v>283</v>
      </c>
      <c r="BM413" s="197" t="s">
        <v>8274</v>
      </c>
    </row>
    <row r="414" spans="1:65" s="2" customFormat="1" ht="21.75" customHeight="1">
      <c r="A414" s="35"/>
      <c r="B414" s="36"/>
      <c r="C414" s="247" t="s">
        <v>1137</v>
      </c>
      <c r="D414" s="247" t="s">
        <v>250</v>
      </c>
      <c r="E414" s="248" t="s">
        <v>8275</v>
      </c>
      <c r="F414" s="249" t="s">
        <v>8276</v>
      </c>
      <c r="G414" s="250" t="s">
        <v>498</v>
      </c>
      <c r="H414" s="251">
        <v>10</v>
      </c>
      <c r="I414" s="252"/>
      <c r="J414" s="251">
        <f t="shared" si="30"/>
        <v>0</v>
      </c>
      <c r="K414" s="249" t="s">
        <v>1</v>
      </c>
      <c r="L414" s="253"/>
      <c r="M414" s="254" t="s">
        <v>1</v>
      </c>
      <c r="N414" s="255" t="s">
        <v>41</v>
      </c>
      <c r="O414" s="72"/>
      <c r="P414" s="195">
        <f t="shared" si="31"/>
        <v>0</v>
      </c>
      <c r="Q414" s="195">
        <v>0</v>
      </c>
      <c r="R414" s="195">
        <f t="shared" si="32"/>
        <v>0</v>
      </c>
      <c r="S414" s="195">
        <v>0</v>
      </c>
      <c r="T414" s="196">
        <f t="shared" si="33"/>
        <v>0</v>
      </c>
      <c r="U414" s="35"/>
      <c r="V414" s="35"/>
      <c r="W414" s="35"/>
      <c r="X414" s="35"/>
      <c r="Y414" s="35"/>
      <c r="Z414" s="35"/>
      <c r="AA414" s="35"/>
      <c r="AB414" s="35"/>
      <c r="AC414" s="35"/>
      <c r="AD414" s="35"/>
      <c r="AE414" s="35"/>
      <c r="AR414" s="197" t="s">
        <v>373</v>
      </c>
      <c r="AT414" s="197" t="s">
        <v>250</v>
      </c>
      <c r="AU414" s="197" t="s">
        <v>85</v>
      </c>
      <c r="AY414" s="18" t="s">
        <v>158</v>
      </c>
      <c r="BE414" s="198">
        <f t="shared" si="34"/>
        <v>0</v>
      </c>
      <c r="BF414" s="198">
        <f t="shared" si="35"/>
        <v>0</v>
      </c>
      <c r="BG414" s="198">
        <f t="shared" si="36"/>
        <v>0</v>
      </c>
      <c r="BH414" s="198">
        <f t="shared" si="37"/>
        <v>0</v>
      </c>
      <c r="BI414" s="198">
        <f t="shared" si="38"/>
        <v>0</v>
      </c>
      <c r="BJ414" s="18" t="s">
        <v>8</v>
      </c>
      <c r="BK414" s="198">
        <f t="shared" si="39"/>
        <v>0</v>
      </c>
      <c r="BL414" s="18" t="s">
        <v>283</v>
      </c>
      <c r="BM414" s="197" t="s">
        <v>8277</v>
      </c>
    </row>
    <row r="415" spans="1:65" s="2" customFormat="1" ht="24">
      <c r="A415" s="35"/>
      <c r="B415" s="36"/>
      <c r="C415" s="247" t="s">
        <v>1142</v>
      </c>
      <c r="D415" s="247" t="s">
        <v>250</v>
      </c>
      <c r="E415" s="248" t="s">
        <v>8278</v>
      </c>
      <c r="F415" s="249" t="s">
        <v>3324</v>
      </c>
      <c r="G415" s="250" t="s">
        <v>498</v>
      </c>
      <c r="H415" s="251">
        <v>2</v>
      </c>
      <c r="I415" s="252"/>
      <c r="J415" s="251">
        <f t="shared" si="30"/>
        <v>0</v>
      </c>
      <c r="K415" s="249" t="s">
        <v>1</v>
      </c>
      <c r="L415" s="253"/>
      <c r="M415" s="254" t="s">
        <v>1</v>
      </c>
      <c r="N415" s="255" t="s">
        <v>41</v>
      </c>
      <c r="O415" s="72"/>
      <c r="P415" s="195">
        <f t="shared" si="31"/>
        <v>0</v>
      </c>
      <c r="Q415" s="195">
        <v>0</v>
      </c>
      <c r="R415" s="195">
        <f t="shared" si="32"/>
        <v>0</v>
      </c>
      <c r="S415" s="195">
        <v>0</v>
      </c>
      <c r="T415" s="196">
        <f t="shared" si="33"/>
        <v>0</v>
      </c>
      <c r="U415" s="35"/>
      <c r="V415" s="35"/>
      <c r="W415" s="35"/>
      <c r="X415" s="35"/>
      <c r="Y415" s="35"/>
      <c r="Z415" s="35"/>
      <c r="AA415" s="35"/>
      <c r="AB415" s="35"/>
      <c r="AC415" s="35"/>
      <c r="AD415" s="35"/>
      <c r="AE415" s="35"/>
      <c r="AR415" s="197" t="s">
        <v>373</v>
      </c>
      <c r="AT415" s="197" t="s">
        <v>250</v>
      </c>
      <c r="AU415" s="197" t="s">
        <v>85</v>
      </c>
      <c r="AY415" s="18" t="s">
        <v>158</v>
      </c>
      <c r="BE415" s="198">
        <f t="shared" si="34"/>
        <v>0</v>
      </c>
      <c r="BF415" s="198">
        <f t="shared" si="35"/>
        <v>0</v>
      </c>
      <c r="BG415" s="198">
        <f t="shared" si="36"/>
        <v>0</v>
      </c>
      <c r="BH415" s="198">
        <f t="shared" si="37"/>
        <v>0</v>
      </c>
      <c r="BI415" s="198">
        <f t="shared" si="38"/>
        <v>0</v>
      </c>
      <c r="BJ415" s="18" t="s">
        <v>8</v>
      </c>
      <c r="BK415" s="198">
        <f t="shared" si="39"/>
        <v>0</v>
      </c>
      <c r="BL415" s="18" t="s">
        <v>283</v>
      </c>
      <c r="BM415" s="197" t="s">
        <v>8279</v>
      </c>
    </row>
    <row r="416" spans="1:65" s="2" customFormat="1" ht="21.75" customHeight="1">
      <c r="A416" s="35"/>
      <c r="B416" s="36"/>
      <c r="C416" s="247" t="s">
        <v>1146</v>
      </c>
      <c r="D416" s="247" t="s">
        <v>250</v>
      </c>
      <c r="E416" s="248" t="s">
        <v>8280</v>
      </c>
      <c r="F416" s="249" t="s">
        <v>8281</v>
      </c>
      <c r="G416" s="250" t="s">
        <v>498</v>
      </c>
      <c r="H416" s="251">
        <v>10</v>
      </c>
      <c r="I416" s="252"/>
      <c r="J416" s="251">
        <f t="shared" si="30"/>
        <v>0</v>
      </c>
      <c r="K416" s="249" t="s">
        <v>1</v>
      </c>
      <c r="L416" s="253"/>
      <c r="M416" s="254" t="s">
        <v>1</v>
      </c>
      <c r="N416" s="255" t="s">
        <v>41</v>
      </c>
      <c r="O416" s="72"/>
      <c r="P416" s="195">
        <f t="shared" si="31"/>
        <v>0</v>
      </c>
      <c r="Q416" s="195">
        <v>0</v>
      </c>
      <c r="R416" s="195">
        <f t="shared" si="32"/>
        <v>0</v>
      </c>
      <c r="S416" s="195">
        <v>0</v>
      </c>
      <c r="T416" s="196">
        <f t="shared" si="33"/>
        <v>0</v>
      </c>
      <c r="U416" s="35"/>
      <c r="V416" s="35"/>
      <c r="W416" s="35"/>
      <c r="X416" s="35"/>
      <c r="Y416" s="35"/>
      <c r="Z416" s="35"/>
      <c r="AA416" s="35"/>
      <c r="AB416" s="35"/>
      <c r="AC416" s="35"/>
      <c r="AD416" s="35"/>
      <c r="AE416" s="35"/>
      <c r="AR416" s="197" t="s">
        <v>373</v>
      </c>
      <c r="AT416" s="197" t="s">
        <v>250</v>
      </c>
      <c r="AU416" s="197" t="s">
        <v>85</v>
      </c>
      <c r="AY416" s="18" t="s">
        <v>158</v>
      </c>
      <c r="BE416" s="198">
        <f t="shared" si="34"/>
        <v>0</v>
      </c>
      <c r="BF416" s="198">
        <f t="shared" si="35"/>
        <v>0</v>
      </c>
      <c r="BG416" s="198">
        <f t="shared" si="36"/>
        <v>0</v>
      </c>
      <c r="BH416" s="198">
        <f t="shared" si="37"/>
        <v>0</v>
      </c>
      <c r="BI416" s="198">
        <f t="shared" si="38"/>
        <v>0</v>
      </c>
      <c r="BJ416" s="18" t="s">
        <v>8</v>
      </c>
      <c r="BK416" s="198">
        <f t="shared" si="39"/>
        <v>0</v>
      </c>
      <c r="BL416" s="18" t="s">
        <v>283</v>
      </c>
      <c r="BM416" s="197" t="s">
        <v>8282</v>
      </c>
    </row>
    <row r="417" spans="1:65" s="2" customFormat="1" ht="21.75" customHeight="1">
      <c r="A417" s="35"/>
      <c r="B417" s="36"/>
      <c r="C417" s="247" t="s">
        <v>1151</v>
      </c>
      <c r="D417" s="247" t="s">
        <v>250</v>
      </c>
      <c r="E417" s="248" t="s">
        <v>8283</v>
      </c>
      <c r="F417" s="249" t="s">
        <v>8284</v>
      </c>
      <c r="G417" s="250" t="s">
        <v>498</v>
      </c>
      <c r="H417" s="251">
        <v>1</v>
      </c>
      <c r="I417" s="252"/>
      <c r="J417" s="251">
        <f t="shared" si="30"/>
        <v>0</v>
      </c>
      <c r="K417" s="249" t="s">
        <v>1</v>
      </c>
      <c r="L417" s="253"/>
      <c r="M417" s="254" t="s">
        <v>1</v>
      </c>
      <c r="N417" s="255" t="s">
        <v>41</v>
      </c>
      <c r="O417" s="72"/>
      <c r="P417" s="195">
        <f t="shared" si="31"/>
        <v>0</v>
      </c>
      <c r="Q417" s="195">
        <v>0</v>
      </c>
      <c r="R417" s="195">
        <f t="shared" si="32"/>
        <v>0</v>
      </c>
      <c r="S417" s="195">
        <v>0</v>
      </c>
      <c r="T417" s="196">
        <f t="shared" si="33"/>
        <v>0</v>
      </c>
      <c r="U417" s="35"/>
      <c r="V417" s="35"/>
      <c r="W417" s="35"/>
      <c r="X417" s="35"/>
      <c r="Y417" s="35"/>
      <c r="Z417" s="35"/>
      <c r="AA417" s="35"/>
      <c r="AB417" s="35"/>
      <c r="AC417" s="35"/>
      <c r="AD417" s="35"/>
      <c r="AE417" s="35"/>
      <c r="AR417" s="197" t="s">
        <v>373</v>
      </c>
      <c r="AT417" s="197" t="s">
        <v>250</v>
      </c>
      <c r="AU417" s="197" t="s">
        <v>85</v>
      </c>
      <c r="AY417" s="18" t="s">
        <v>158</v>
      </c>
      <c r="BE417" s="198">
        <f t="shared" si="34"/>
        <v>0</v>
      </c>
      <c r="BF417" s="198">
        <f t="shared" si="35"/>
        <v>0</v>
      </c>
      <c r="BG417" s="198">
        <f t="shared" si="36"/>
        <v>0</v>
      </c>
      <c r="BH417" s="198">
        <f t="shared" si="37"/>
        <v>0</v>
      </c>
      <c r="BI417" s="198">
        <f t="shared" si="38"/>
        <v>0</v>
      </c>
      <c r="BJ417" s="18" t="s">
        <v>8</v>
      </c>
      <c r="BK417" s="198">
        <f t="shared" si="39"/>
        <v>0</v>
      </c>
      <c r="BL417" s="18" t="s">
        <v>283</v>
      </c>
      <c r="BM417" s="197" t="s">
        <v>8285</v>
      </c>
    </row>
    <row r="418" spans="1:65" s="2" customFormat="1" ht="21.75" customHeight="1">
      <c r="A418" s="35"/>
      <c r="B418" s="36"/>
      <c r="C418" s="247" t="s">
        <v>1156</v>
      </c>
      <c r="D418" s="247" t="s">
        <v>250</v>
      </c>
      <c r="E418" s="248" t="s">
        <v>8286</v>
      </c>
      <c r="F418" s="249" t="s">
        <v>8287</v>
      </c>
      <c r="G418" s="250" t="s">
        <v>498</v>
      </c>
      <c r="H418" s="251">
        <v>1</v>
      </c>
      <c r="I418" s="252"/>
      <c r="J418" s="251">
        <f t="shared" si="30"/>
        <v>0</v>
      </c>
      <c r="K418" s="249" t="s">
        <v>1</v>
      </c>
      <c r="L418" s="253"/>
      <c r="M418" s="254" t="s">
        <v>1</v>
      </c>
      <c r="N418" s="255" t="s">
        <v>41</v>
      </c>
      <c r="O418" s="72"/>
      <c r="P418" s="195">
        <f t="shared" si="31"/>
        <v>0</v>
      </c>
      <c r="Q418" s="195">
        <v>0</v>
      </c>
      <c r="R418" s="195">
        <f t="shared" si="32"/>
        <v>0</v>
      </c>
      <c r="S418" s="195">
        <v>0</v>
      </c>
      <c r="T418" s="196">
        <f t="shared" si="33"/>
        <v>0</v>
      </c>
      <c r="U418" s="35"/>
      <c r="V418" s="35"/>
      <c r="W418" s="35"/>
      <c r="X418" s="35"/>
      <c r="Y418" s="35"/>
      <c r="Z418" s="35"/>
      <c r="AA418" s="35"/>
      <c r="AB418" s="35"/>
      <c r="AC418" s="35"/>
      <c r="AD418" s="35"/>
      <c r="AE418" s="35"/>
      <c r="AR418" s="197" t="s">
        <v>373</v>
      </c>
      <c r="AT418" s="197" t="s">
        <v>250</v>
      </c>
      <c r="AU418" s="197" t="s">
        <v>85</v>
      </c>
      <c r="AY418" s="18" t="s">
        <v>158</v>
      </c>
      <c r="BE418" s="198">
        <f t="shared" si="34"/>
        <v>0</v>
      </c>
      <c r="BF418" s="198">
        <f t="shared" si="35"/>
        <v>0</v>
      </c>
      <c r="BG418" s="198">
        <f t="shared" si="36"/>
        <v>0</v>
      </c>
      <c r="BH418" s="198">
        <f t="shared" si="37"/>
        <v>0</v>
      </c>
      <c r="BI418" s="198">
        <f t="shared" si="38"/>
        <v>0</v>
      </c>
      <c r="BJ418" s="18" t="s">
        <v>8</v>
      </c>
      <c r="BK418" s="198">
        <f t="shared" si="39"/>
        <v>0</v>
      </c>
      <c r="BL418" s="18" t="s">
        <v>283</v>
      </c>
      <c r="BM418" s="197" t="s">
        <v>8288</v>
      </c>
    </row>
    <row r="419" spans="1:65" s="2" customFormat="1" ht="24">
      <c r="A419" s="35"/>
      <c r="B419" s="36"/>
      <c r="C419" s="247" t="s">
        <v>1161</v>
      </c>
      <c r="D419" s="247" t="s">
        <v>250</v>
      </c>
      <c r="E419" s="248" t="s">
        <v>8289</v>
      </c>
      <c r="F419" s="249" t="s">
        <v>8290</v>
      </c>
      <c r="G419" s="250" t="s">
        <v>498</v>
      </c>
      <c r="H419" s="251">
        <v>1</v>
      </c>
      <c r="I419" s="252"/>
      <c r="J419" s="251">
        <f t="shared" si="30"/>
        <v>0</v>
      </c>
      <c r="K419" s="249" t="s">
        <v>1</v>
      </c>
      <c r="L419" s="253"/>
      <c r="M419" s="254" t="s">
        <v>1</v>
      </c>
      <c r="N419" s="255" t="s">
        <v>41</v>
      </c>
      <c r="O419" s="72"/>
      <c r="P419" s="195">
        <f t="shared" si="31"/>
        <v>0</v>
      </c>
      <c r="Q419" s="195">
        <v>0</v>
      </c>
      <c r="R419" s="195">
        <f t="shared" si="32"/>
        <v>0</v>
      </c>
      <c r="S419" s="195">
        <v>0</v>
      </c>
      <c r="T419" s="196">
        <f t="shared" si="33"/>
        <v>0</v>
      </c>
      <c r="U419" s="35"/>
      <c r="V419" s="35"/>
      <c r="W419" s="35"/>
      <c r="X419" s="35"/>
      <c r="Y419" s="35"/>
      <c r="Z419" s="35"/>
      <c r="AA419" s="35"/>
      <c r="AB419" s="35"/>
      <c r="AC419" s="35"/>
      <c r="AD419" s="35"/>
      <c r="AE419" s="35"/>
      <c r="AR419" s="197" t="s">
        <v>373</v>
      </c>
      <c r="AT419" s="197" t="s">
        <v>250</v>
      </c>
      <c r="AU419" s="197" t="s">
        <v>85</v>
      </c>
      <c r="AY419" s="18" t="s">
        <v>158</v>
      </c>
      <c r="BE419" s="198">
        <f t="shared" si="34"/>
        <v>0</v>
      </c>
      <c r="BF419" s="198">
        <f t="shared" si="35"/>
        <v>0</v>
      </c>
      <c r="BG419" s="198">
        <f t="shared" si="36"/>
        <v>0</v>
      </c>
      <c r="BH419" s="198">
        <f t="shared" si="37"/>
        <v>0</v>
      </c>
      <c r="BI419" s="198">
        <f t="shared" si="38"/>
        <v>0</v>
      </c>
      <c r="BJ419" s="18" t="s">
        <v>8</v>
      </c>
      <c r="BK419" s="198">
        <f t="shared" si="39"/>
        <v>0</v>
      </c>
      <c r="BL419" s="18" t="s">
        <v>283</v>
      </c>
      <c r="BM419" s="197" t="s">
        <v>8291</v>
      </c>
    </row>
    <row r="420" spans="1:65" s="2" customFormat="1" ht="24">
      <c r="A420" s="35"/>
      <c r="B420" s="36"/>
      <c r="C420" s="247" t="s">
        <v>1165</v>
      </c>
      <c r="D420" s="247" t="s">
        <v>250</v>
      </c>
      <c r="E420" s="248" t="s">
        <v>8292</v>
      </c>
      <c r="F420" s="249" t="s">
        <v>8293</v>
      </c>
      <c r="G420" s="250" t="s">
        <v>498</v>
      </c>
      <c r="H420" s="251">
        <v>2</v>
      </c>
      <c r="I420" s="252"/>
      <c r="J420" s="251">
        <f t="shared" si="30"/>
        <v>0</v>
      </c>
      <c r="K420" s="249" t="s">
        <v>1</v>
      </c>
      <c r="L420" s="253"/>
      <c r="M420" s="254" t="s">
        <v>1</v>
      </c>
      <c r="N420" s="255" t="s">
        <v>41</v>
      </c>
      <c r="O420" s="72"/>
      <c r="P420" s="195">
        <f t="shared" si="31"/>
        <v>0</v>
      </c>
      <c r="Q420" s="195">
        <v>0</v>
      </c>
      <c r="R420" s="195">
        <f t="shared" si="32"/>
        <v>0</v>
      </c>
      <c r="S420" s="195">
        <v>0</v>
      </c>
      <c r="T420" s="196">
        <f t="shared" si="33"/>
        <v>0</v>
      </c>
      <c r="U420" s="35"/>
      <c r="V420" s="35"/>
      <c r="W420" s="35"/>
      <c r="X420" s="35"/>
      <c r="Y420" s="35"/>
      <c r="Z420" s="35"/>
      <c r="AA420" s="35"/>
      <c r="AB420" s="35"/>
      <c r="AC420" s="35"/>
      <c r="AD420" s="35"/>
      <c r="AE420" s="35"/>
      <c r="AR420" s="197" t="s">
        <v>373</v>
      </c>
      <c r="AT420" s="197" t="s">
        <v>250</v>
      </c>
      <c r="AU420" s="197" t="s">
        <v>85</v>
      </c>
      <c r="AY420" s="18" t="s">
        <v>158</v>
      </c>
      <c r="BE420" s="198">
        <f t="shared" si="34"/>
        <v>0</v>
      </c>
      <c r="BF420" s="198">
        <f t="shared" si="35"/>
        <v>0</v>
      </c>
      <c r="BG420" s="198">
        <f t="shared" si="36"/>
        <v>0</v>
      </c>
      <c r="BH420" s="198">
        <f t="shared" si="37"/>
        <v>0</v>
      </c>
      <c r="BI420" s="198">
        <f t="shared" si="38"/>
        <v>0</v>
      </c>
      <c r="BJ420" s="18" t="s">
        <v>8</v>
      </c>
      <c r="BK420" s="198">
        <f t="shared" si="39"/>
        <v>0</v>
      </c>
      <c r="BL420" s="18" t="s">
        <v>283</v>
      </c>
      <c r="BM420" s="197" t="s">
        <v>8294</v>
      </c>
    </row>
    <row r="421" spans="1:65" s="2" customFormat="1" ht="24">
      <c r="A421" s="35"/>
      <c r="B421" s="36"/>
      <c r="C421" s="247" t="s">
        <v>1169</v>
      </c>
      <c r="D421" s="247" t="s">
        <v>250</v>
      </c>
      <c r="E421" s="248" t="s">
        <v>8295</v>
      </c>
      <c r="F421" s="249" t="s">
        <v>8296</v>
      </c>
      <c r="G421" s="250" t="s">
        <v>498</v>
      </c>
      <c r="H421" s="251">
        <v>2</v>
      </c>
      <c r="I421" s="252"/>
      <c r="J421" s="251">
        <f t="shared" si="30"/>
        <v>0</v>
      </c>
      <c r="K421" s="249" t="s">
        <v>1</v>
      </c>
      <c r="L421" s="253"/>
      <c r="M421" s="254" t="s">
        <v>1</v>
      </c>
      <c r="N421" s="255" t="s">
        <v>41</v>
      </c>
      <c r="O421" s="72"/>
      <c r="P421" s="195">
        <f t="shared" si="31"/>
        <v>0</v>
      </c>
      <c r="Q421" s="195">
        <v>0</v>
      </c>
      <c r="R421" s="195">
        <f t="shared" si="32"/>
        <v>0</v>
      </c>
      <c r="S421" s="195">
        <v>0</v>
      </c>
      <c r="T421" s="196">
        <f t="shared" si="33"/>
        <v>0</v>
      </c>
      <c r="U421" s="35"/>
      <c r="V421" s="35"/>
      <c r="W421" s="35"/>
      <c r="X421" s="35"/>
      <c r="Y421" s="35"/>
      <c r="Z421" s="35"/>
      <c r="AA421" s="35"/>
      <c r="AB421" s="35"/>
      <c r="AC421" s="35"/>
      <c r="AD421" s="35"/>
      <c r="AE421" s="35"/>
      <c r="AR421" s="197" t="s">
        <v>373</v>
      </c>
      <c r="AT421" s="197" t="s">
        <v>250</v>
      </c>
      <c r="AU421" s="197" t="s">
        <v>85</v>
      </c>
      <c r="AY421" s="18" t="s">
        <v>158</v>
      </c>
      <c r="BE421" s="198">
        <f t="shared" si="34"/>
        <v>0</v>
      </c>
      <c r="BF421" s="198">
        <f t="shared" si="35"/>
        <v>0</v>
      </c>
      <c r="BG421" s="198">
        <f t="shared" si="36"/>
        <v>0</v>
      </c>
      <c r="BH421" s="198">
        <f t="shared" si="37"/>
        <v>0</v>
      </c>
      <c r="BI421" s="198">
        <f t="shared" si="38"/>
        <v>0</v>
      </c>
      <c r="BJ421" s="18" t="s">
        <v>8</v>
      </c>
      <c r="BK421" s="198">
        <f t="shared" si="39"/>
        <v>0</v>
      </c>
      <c r="BL421" s="18" t="s">
        <v>283</v>
      </c>
      <c r="BM421" s="197" t="s">
        <v>8297</v>
      </c>
    </row>
    <row r="422" spans="1:65" s="2" customFormat="1" ht="24">
      <c r="A422" s="35"/>
      <c r="B422" s="36"/>
      <c r="C422" s="247" t="s">
        <v>1173</v>
      </c>
      <c r="D422" s="247" t="s">
        <v>250</v>
      </c>
      <c r="E422" s="248" t="s">
        <v>8298</v>
      </c>
      <c r="F422" s="249" t="s">
        <v>8299</v>
      </c>
      <c r="G422" s="250" t="s">
        <v>498</v>
      </c>
      <c r="H422" s="251">
        <v>1</v>
      </c>
      <c r="I422" s="252"/>
      <c r="J422" s="251">
        <f t="shared" si="30"/>
        <v>0</v>
      </c>
      <c r="K422" s="249" t="s">
        <v>1</v>
      </c>
      <c r="L422" s="253"/>
      <c r="M422" s="254" t="s">
        <v>1</v>
      </c>
      <c r="N422" s="255" t="s">
        <v>41</v>
      </c>
      <c r="O422" s="72"/>
      <c r="P422" s="195">
        <f t="shared" si="31"/>
        <v>0</v>
      </c>
      <c r="Q422" s="195">
        <v>0</v>
      </c>
      <c r="R422" s="195">
        <f t="shared" si="32"/>
        <v>0</v>
      </c>
      <c r="S422" s="195">
        <v>0</v>
      </c>
      <c r="T422" s="196">
        <f t="shared" si="33"/>
        <v>0</v>
      </c>
      <c r="U422" s="35"/>
      <c r="V422" s="35"/>
      <c r="W422" s="35"/>
      <c r="X422" s="35"/>
      <c r="Y422" s="35"/>
      <c r="Z422" s="35"/>
      <c r="AA422" s="35"/>
      <c r="AB422" s="35"/>
      <c r="AC422" s="35"/>
      <c r="AD422" s="35"/>
      <c r="AE422" s="35"/>
      <c r="AR422" s="197" t="s">
        <v>373</v>
      </c>
      <c r="AT422" s="197" t="s">
        <v>250</v>
      </c>
      <c r="AU422" s="197" t="s">
        <v>85</v>
      </c>
      <c r="AY422" s="18" t="s">
        <v>158</v>
      </c>
      <c r="BE422" s="198">
        <f t="shared" si="34"/>
        <v>0</v>
      </c>
      <c r="BF422" s="198">
        <f t="shared" si="35"/>
        <v>0</v>
      </c>
      <c r="BG422" s="198">
        <f t="shared" si="36"/>
        <v>0</v>
      </c>
      <c r="BH422" s="198">
        <f t="shared" si="37"/>
        <v>0</v>
      </c>
      <c r="BI422" s="198">
        <f t="shared" si="38"/>
        <v>0</v>
      </c>
      <c r="BJ422" s="18" t="s">
        <v>8</v>
      </c>
      <c r="BK422" s="198">
        <f t="shared" si="39"/>
        <v>0</v>
      </c>
      <c r="BL422" s="18" t="s">
        <v>283</v>
      </c>
      <c r="BM422" s="197" t="s">
        <v>8300</v>
      </c>
    </row>
    <row r="423" spans="1:65" s="2" customFormat="1" ht="24">
      <c r="A423" s="35"/>
      <c r="B423" s="36"/>
      <c r="C423" s="247" t="s">
        <v>1178</v>
      </c>
      <c r="D423" s="247" t="s">
        <v>250</v>
      </c>
      <c r="E423" s="248" t="s">
        <v>8301</v>
      </c>
      <c r="F423" s="249" t="s">
        <v>8302</v>
      </c>
      <c r="G423" s="250" t="s">
        <v>498</v>
      </c>
      <c r="H423" s="251">
        <v>1</v>
      </c>
      <c r="I423" s="252"/>
      <c r="J423" s="251">
        <f t="shared" si="30"/>
        <v>0</v>
      </c>
      <c r="K423" s="249" t="s">
        <v>1</v>
      </c>
      <c r="L423" s="253"/>
      <c r="M423" s="254" t="s">
        <v>1</v>
      </c>
      <c r="N423" s="255" t="s">
        <v>41</v>
      </c>
      <c r="O423" s="72"/>
      <c r="P423" s="195">
        <f t="shared" si="31"/>
        <v>0</v>
      </c>
      <c r="Q423" s="195">
        <v>0</v>
      </c>
      <c r="R423" s="195">
        <f t="shared" si="32"/>
        <v>0</v>
      </c>
      <c r="S423" s="195">
        <v>0</v>
      </c>
      <c r="T423" s="196">
        <f t="shared" si="33"/>
        <v>0</v>
      </c>
      <c r="U423" s="35"/>
      <c r="V423" s="35"/>
      <c r="W423" s="35"/>
      <c r="X423" s="35"/>
      <c r="Y423" s="35"/>
      <c r="Z423" s="35"/>
      <c r="AA423" s="35"/>
      <c r="AB423" s="35"/>
      <c r="AC423" s="35"/>
      <c r="AD423" s="35"/>
      <c r="AE423" s="35"/>
      <c r="AR423" s="197" t="s">
        <v>373</v>
      </c>
      <c r="AT423" s="197" t="s">
        <v>250</v>
      </c>
      <c r="AU423" s="197" t="s">
        <v>85</v>
      </c>
      <c r="AY423" s="18" t="s">
        <v>158</v>
      </c>
      <c r="BE423" s="198">
        <f t="shared" si="34"/>
        <v>0</v>
      </c>
      <c r="BF423" s="198">
        <f t="shared" si="35"/>
        <v>0</v>
      </c>
      <c r="BG423" s="198">
        <f t="shared" si="36"/>
        <v>0</v>
      </c>
      <c r="BH423" s="198">
        <f t="shared" si="37"/>
        <v>0</v>
      </c>
      <c r="BI423" s="198">
        <f t="shared" si="38"/>
        <v>0</v>
      </c>
      <c r="BJ423" s="18" t="s">
        <v>8</v>
      </c>
      <c r="BK423" s="198">
        <f t="shared" si="39"/>
        <v>0</v>
      </c>
      <c r="BL423" s="18" t="s">
        <v>283</v>
      </c>
      <c r="BM423" s="197" t="s">
        <v>8303</v>
      </c>
    </row>
    <row r="424" spans="1:65" s="2" customFormat="1" ht="24">
      <c r="A424" s="35"/>
      <c r="B424" s="36"/>
      <c r="C424" s="247" t="s">
        <v>1182</v>
      </c>
      <c r="D424" s="247" t="s">
        <v>250</v>
      </c>
      <c r="E424" s="248" t="s">
        <v>8304</v>
      </c>
      <c r="F424" s="249" t="s">
        <v>8305</v>
      </c>
      <c r="G424" s="250" t="s">
        <v>498</v>
      </c>
      <c r="H424" s="251">
        <v>1</v>
      </c>
      <c r="I424" s="252"/>
      <c r="J424" s="251">
        <f t="shared" si="30"/>
        <v>0</v>
      </c>
      <c r="K424" s="249" t="s">
        <v>1</v>
      </c>
      <c r="L424" s="253"/>
      <c r="M424" s="254" t="s">
        <v>1</v>
      </c>
      <c r="N424" s="255" t="s">
        <v>41</v>
      </c>
      <c r="O424" s="72"/>
      <c r="P424" s="195">
        <f t="shared" si="31"/>
        <v>0</v>
      </c>
      <c r="Q424" s="195">
        <v>0</v>
      </c>
      <c r="R424" s="195">
        <f t="shared" si="32"/>
        <v>0</v>
      </c>
      <c r="S424" s="195">
        <v>0</v>
      </c>
      <c r="T424" s="196">
        <f t="shared" si="33"/>
        <v>0</v>
      </c>
      <c r="U424" s="35"/>
      <c r="V424" s="35"/>
      <c r="W424" s="35"/>
      <c r="X424" s="35"/>
      <c r="Y424" s="35"/>
      <c r="Z424" s="35"/>
      <c r="AA424" s="35"/>
      <c r="AB424" s="35"/>
      <c r="AC424" s="35"/>
      <c r="AD424" s="35"/>
      <c r="AE424" s="35"/>
      <c r="AR424" s="197" t="s">
        <v>373</v>
      </c>
      <c r="AT424" s="197" t="s">
        <v>250</v>
      </c>
      <c r="AU424" s="197" t="s">
        <v>85</v>
      </c>
      <c r="AY424" s="18" t="s">
        <v>158</v>
      </c>
      <c r="BE424" s="198">
        <f t="shared" si="34"/>
        <v>0</v>
      </c>
      <c r="BF424" s="198">
        <f t="shared" si="35"/>
        <v>0</v>
      </c>
      <c r="BG424" s="198">
        <f t="shared" si="36"/>
        <v>0</v>
      </c>
      <c r="BH424" s="198">
        <f t="shared" si="37"/>
        <v>0</v>
      </c>
      <c r="BI424" s="198">
        <f t="shared" si="38"/>
        <v>0</v>
      </c>
      <c r="BJ424" s="18" t="s">
        <v>8</v>
      </c>
      <c r="BK424" s="198">
        <f t="shared" si="39"/>
        <v>0</v>
      </c>
      <c r="BL424" s="18" t="s">
        <v>283</v>
      </c>
      <c r="BM424" s="197" t="s">
        <v>8306</v>
      </c>
    </row>
    <row r="425" spans="1:65" s="2" customFormat="1" ht="24">
      <c r="A425" s="35"/>
      <c r="B425" s="36"/>
      <c r="C425" s="247" t="s">
        <v>1186</v>
      </c>
      <c r="D425" s="247" t="s">
        <v>250</v>
      </c>
      <c r="E425" s="248" t="s">
        <v>8307</v>
      </c>
      <c r="F425" s="249" t="s">
        <v>8308</v>
      </c>
      <c r="G425" s="250" t="s">
        <v>498</v>
      </c>
      <c r="H425" s="251">
        <v>1</v>
      </c>
      <c r="I425" s="252"/>
      <c r="J425" s="251">
        <f t="shared" si="30"/>
        <v>0</v>
      </c>
      <c r="K425" s="249" t="s">
        <v>1</v>
      </c>
      <c r="L425" s="253"/>
      <c r="M425" s="254" t="s">
        <v>1</v>
      </c>
      <c r="N425" s="255" t="s">
        <v>41</v>
      </c>
      <c r="O425" s="72"/>
      <c r="P425" s="195">
        <f t="shared" si="31"/>
        <v>0</v>
      </c>
      <c r="Q425" s="195">
        <v>0</v>
      </c>
      <c r="R425" s="195">
        <f t="shared" si="32"/>
        <v>0</v>
      </c>
      <c r="S425" s="195">
        <v>0</v>
      </c>
      <c r="T425" s="196">
        <f t="shared" si="33"/>
        <v>0</v>
      </c>
      <c r="U425" s="35"/>
      <c r="V425" s="35"/>
      <c r="W425" s="35"/>
      <c r="X425" s="35"/>
      <c r="Y425" s="35"/>
      <c r="Z425" s="35"/>
      <c r="AA425" s="35"/>
      <c r="AB425" s="35"/>
      <c r="AC425" s="35"/>
      <c r="AD425" s="35"/>
      <c r="AE425" s="35"/>
      <c r="AR425" s="197" t="s">
        <v>373</v>
      </c>
      <c r="AT425" s="197" t="s">
        <v>250</v>
      </c>
      <c r="AU425" s="197" t="s">
        <v>85</v>
      </c>
      <c r="AY425" s="18" t="s">
        <v>158</v>
      </c>
      <c r="BE425" s="198">
        <f t="shared" si="34"/>
        <v>0</v>
      </c>
      <c r="BF425" s="198">
        <f t="shared" si="35"/>
        <v>0</v>
      </c>
      <c r="BG425" s="198">
        <f t="shared" si="36"/>
        <v>0</v>
      </c>
      <c r="BH425" s="198">
        <f t="shared" si="37"/>
        <v>0</v>
      </c>
      <c r="BI425" s="198">
        <f t="shared" si="38"/>
        <v>0</v>
      </c>
      <c r="BJ425" s="18" t="s">
        <v>8</v>
      </c>
      <c r="BK425" s="198">
        <f t="shared" si="39"/>
        <v>0</v>
      </c>
      <c r="BL425" s="18" t="s">
        <v>283</v>
      </c>
      <c r="BM425" s="197" t="s">
        <v>8309</v>
      </c>
    </row>
    <row r="426" spans="1:65" s="2" customFormat="1" ht="24">
      <c r="A426" s="35"/>
      <c r="B426" s="36"/>
      <c r="C426" s="247" t="s">
        <v>1190</v>
      </c>
      <c r="D426" s="247" t="s">
        <v>250</v>
      </c>
      <c r="E426" s="248" t="s">
        <v>8310</v>
      </c>
      <c r="F426" s="249" t="s">
        <v>8311</v>
      </c>
      <c r="G426" s="250" t="s">
        <v>498</v>
      </c>
      <c r="H426" s="251">
        <v>1</v>
      </c>
      <c r="I426" s="252"/>
      <c r="J426" s="251">
        <f t="shared" si="30"/>
        <v>0</v>
      </c>
      <c r="K426" s="249" t="s">
        <v>1</v>
      </c>
      <c r="L426" s="253"/>
      <c r="M426" s="254" t="s">
        <v>1</v>
      </c>
      <c r="N426" s="255" t="s">
        <v>41</v>
      </c>
      <c r="O426" s="72"/>
      <c r="P426" s="195">
        <f t="shared" si="31"/>
        <v>0</v>
      </c>
      <c r="Q426" s="195">
        <v>0</v>
      </c>
      <c r="R426" s="195">
        <f t="shared" si="32"/>
        <v>0</v>
      </c>
      <c r="S426" s="195">
        <v>0</v>
      </c>
      <c r="T426" s="196">
        <f t="shared" si="33"/>
        <v>0</v>
      </c>
      <c r="U426" s="35"/>
      <c r="V426" s="35"/>
      <c r="W426" s="35"/>
      <c r="X426" s="35"/>
      <c r="Y426" s="35"/>
      <c r="Z426" s="35"/>
      <c r="AA426" s="35"/>
      <c r="AB426" s="35"/>
      <c r="AC426" s="35"/>
      <c r="AD426" s="35"/>
      <c r="AE426" s="35"/>
      <c r="AR426" s="197" t="s">
        <v>373</v>
      </c>
      <c r="AT426" s="197" t="s">
        <v>250</v>
      </c>
      <c r="AU426" s="197" t="s">
        <v>85</v>
      </c>
      <c r="AY426" s="18" t="s">
        <v>158</v>
      </c>
      <c r="BE426" s="198">
        <f t="shared" si="34"/>
        <v>0</v>
      </c>
      <c r="BF426" s="198">
        <f t="shared" si="35"/>
        <v>0</v>
      </c>
      <c r="BG426" s="198">
        <f t="shared" si="36"/>
        <v>0</v>
      </c>
      <c r="BH426" s="198">
        <f t="shared" si="37"/>
        <v>0</v>
      </c>
      <c r="BI426" s="198">
        <f t="shared" si="38"/>
        <v>0</v>
      </c>
      <c r="BJ426" s="18" t="s">
        <v>8</v>
      </c>
      <c r="BK426" s="198">
        <f t="shared" si="39"/>
        <v>0</v>
      </c>
      <c r="BL426" s="18" t="s">
        <v>283</v>
      </c>
      <c r="BM426" s="197" t="s">
        <v>8312</v>
      </c>
    </row>
    <row r="427" spans="1:65" s="2" customFormat="1" ht="24">
      <c r="A427" s="35"/>
      <c r="B427" s="36"/>
      <c r="C427" s="247" t="s">
        <v>1194</v>
      </c>
      <c r="D427" s="247" t="s">
        <v>250</v>
      </c>
      <c r="E427" s="248" t="s">
        <v>8313</v>
      </c>
      <c r="F427" s="249" t="s">
        <v>8314</v>
      </c>
      <c r="G427" s="250" t="s">
        <v>498</v>
      </c>
      <c r="H427" s="251">
        <v>2</v>
      </c>
      <c r="I427" s="252"/>
      <c r="J427" s="251">
        <f t="shared" si="30"/>
        <v>0</v>
      </c>
      <c r="K427" s="249" t="s">
        <v>1</v>
      </c>
      <c r="L427" s="253"/>
      <c r="M427" s="254" t="s">
        <v>1</v>
      </c>
      <c r="N427" s="255" t="s">
        <v>41</v>
      </c>
      <c r="O427" s="72"/>
      <c r="P427" s="195">
        <f t="shared" si="31"/>
        <v>0</v>
      </c>
      <c r="Q427" s="195">
        <v>0</v>
      </c>
      <c r="R427" s="195">
        <f t="shared" si="32"/>
        <v>0</v>
      </c>
      <c r="S427" s="195">
        <v>0</v>
      </c>
      <c r="T427" s="196">
        <f t="shared" si="33"/>
        <v>0</v>
      </c>
      <c r="U427" s="35"/>
      <c r="V427" s="35"/>
      <c r="W427" s="35"/>
      <c r="X427" s="35"/>
      <c r="Y427" s="35"/>
      <c r="Z427" s="35"/>
      <c r="AA427" s="35"/>
      <c r="AB427" s="35"/>
      <c r="AC427" s="35"/>
      <c r="AD427" s="35"/>
      <c r="AE427" s="35"/>
      <c r="AR427" s="197" t="s">
        <v>373</v>
      </c>
      <c r="AT427" s="197" t="s">
        <v>250</v>
      </c>
      <c r="AU427" s="197" t="s">
        <v>85</v>
      </c>
      <c r="AY427" s="18" t="s">
        <v>158</v>
      </c>
      <c r="BE427" s="198">
        <f t="shared" si="34"/>
        <v>0</v>
      </c>
      <c r="BF427" s="198">
        <f t="shared" si="35"/>
        <v>0</v>
      </c>
      <c r="BG427" s="198">
        <f t="shared" si="36"/>
        <v>0</v>
      </c>
      <c r="BH427" s="198">
        <f t="shared" si="37"/>
        <v>0</v>
      </c>
      <c r="BI427" s="198">
        <f t="shared" si="38"/>
        <v>0</v>
      </c>
      <c r="BJ427" s="18" t="s">
        <v>8</v>
      </c>
      <c r="BK427" s="198">
        <f t="shared" si="39"/>
        <v>0</v>
      </c>
      <c r="BL427" s="18" t="s">
        <v>283</v>
      </c>
      <c r="BM427" s="197" t="s">
        <v>8315</v>
      </c>
    </row>
    <row r="428" spans="1:65" s="2" customFormat="1" ht="24">
      <c r="A428" s="35"/>
      <c r="B428" s="36"/>
      <c r="C428" s="247" t="s">
        <v>1198</v>
      </c>
      <c r="D428" s="247" t="s">
        <v>250</v>
      </c>
      <c r="E428" s="248" t="s">
        <v>8316</v>
      </c>
      <c r="F428" s="249" t="s">
        <v>8317</v>
      </c>
      <c r="G428" s="250" t="s">
        <v>498</v>
      </c>
      <c r="H428" s="251">
        <v>1</v>
      </c>
      <c r="I428" s="252"/>
      <c r="J428" s="251">
        <f t="shared" si="30"/>
        <v>0</v>
      </c>
      <c r="K428" s="249" t="s">
        <v>1</v>
      </c>
      <c r="L428" s="253"/>
      <c r="M428" s="254" t="s">
        <v>1</v>
      </c>
      <c r="N428" s="255" t="s">
        <v>41</v>
      </c>
      <c r="O428" s="72"/>
      <c r="P428" s="195">
        <f t="shared" si="31"/>
        <v>0</v>
      </c>
      <c r="Q428" s="195">
        <v>0</v>
      </c>
      <c r="R428" s="195">
        <f t="shared" si="32"/>
        <v>0</v>
      </c>
      <c r="S428" s="195">
        <v>0</v>
      </c>
      <c r="T428" s="196">
        <f t="shared" si="33"/>
        <v>0</v>
      </c>
      <c r="U428" s="35"/>
      <c r="V428" s="35"/>
      <c r="W428" s="35"/>
      <c r="X428" s="35"/>
      <c r="Y428" s="35"/>
      <c r="Z428" s="35"/>
      <c r="AA428" s="35"/>
      <c r="AB428" s="35"/>
      <c r="AC428" s="35"/>
      <c r="AD428" s="35"/>
      <c r="AE428" s="35"/>
      <c r="AR428" s="197" t="s">
        <v>373</v>
      </c>
      <c r="AT428" s="197" t="s">
        <v>250</v>
      </c>
      <c r="AU428" s="197" t="s">
        <v>85</v>
      </c>
      <c r="AY428" s="18" t="s">
        <v>158</v>
      </c>
      <c r="BE428" s="198">
        <f t="shared" si="34"/>
        <v>0</v>
      </c>
      <c r="BF428" s="198">
        <f t="shared" si="35"/>
        <v>0</v>
      </c>
      <c r="BG428" s="198">
        <f t="shared" si="36"/>
        <v>0</v>
      </c>
      <c r="BH428" s="198">
        <f t="shared" si="37"/>
        <v>0</v>
      </c>
      <c r="BI428" s="198">
        <f t="shared" si="38"/>
        <v>0</v>
      </c>
      <c r="BJ428" s="18" t="s">
        <v>8</v>
      </c>
      <c r="BK428" s="198">
        <f t="shared" si="39"/>
        <v>0</v>
      </c>
      <c r="BL428" s="18" t="s">
        <v>283</v>
      </c>
      <c r="BM428" s="197" t="s">
        <v>8318</v>
      </c>
    </row>
    <row r="429" spans="1:65" s="2" customFormat="1" ht="33" customHeight="1">
      <c r="A429" s="35"/>
      <c r="B429" s="36"/>
      <c r="C429" s="247" t="s">
        <v>1204</v>
      </c>
      <c r="D429" s="247" t="s">
        <v>250</v>
      </c>
      <c r="E429" s="248" t="s">
        <v>8319</v>
      </c>
      <c r="F429" s="249" t="s">
        <v>8320</v>
      </c>
      <c r="G429" s="250" t="s">
        <v>498</v>
      </c>
      <c r="H429" s="251">
        <v>1</v>
      </c>
      <c r="I429" s="252"/>
      <c r="J429" s="251">
        <f t="shared" si="30"/>
        <v>0</v>
      </c>
      <c r="K429" s="249" t="s">
        <v>1</v>
      </c>
      <c r="L429" s="253"/>
      <c r="M429" s="254" t="s">
        <v>1</v>
      </c>
      <c r="N429" s="255" t="s">
        <v>41</v>
      </c>
      <c r="O429" s="72"/>
      <c r="P429" s="195">
        <f t="shared" si="31"/>
        <v>0</v>
      </c>
      <c r="Q429" s="195">
        <v>0</v>
      </c>
      <c r="R429" s="195">
        <f t="shared" si="32"/>
        <v>0</v>
      </c>
      <c r="S429" s="195">
        <v>0</v>
      </c>
      <c r="T429" s="196">
        <f t="shared" si="33"/>
        <v>0</v>
      </c>
      <c r="U429" s="35"/>
      <c r="V429" s="35"/>
      <c r="W429" s="35"/>
      <c r="X429" s="35"/>
      <c r="Y429" s="35"/>
      <c r="Z429" s="35"/>
      <c r="AA429" s="35"/>
      <c r="AB429" s="35"/>
      <c r="AC429" s="35"/>
      <c r="AD429" s="35"/>
      <c r="AE429" s="35"/>
      <c r="AR429" s="197" t="s">
        <v>373</v>
      </c>
      <c r="AT429" s="197" t="s">
        <v>250</v>
      </c>
      <c r="AU429" s="197" t="s">
        <v>85</v>
      </c>
      <c r="AY429" s="18" t="s">
        <v>158</v>
      </c>
      <c r="BE429" s="198">
        <f t="shared" si="34"/>
        <v>0</v>
      </c>
      <c r="BF429" s="198">
        <f t="shared" si="35"/>
        <v>0</v>
      </c>
      <c r="BG429" s="198">
        <f t="shared" si="36"/>
        <v>0</v>
      </c>
      <c r="BH429" s="198">
        <f t="shared" si="37"/>
        <v>0</v>
      </c>
      <c r="BI429" s="198">
        <f t="shared" si="38"/>
        <v>0</v>
      </c>
      <c r="BJ429" s="18" t="s">
        <v>8</v>
      </c>
      <c r="BK429" s="198">
        <f t="shared" si="39"/>
        <v>0</v>
      </c>
      <c r="BL429" s="18" t="s">
        <v>283</v>
      </c>
      <c r="BM429" s="197" t="s">
        <v>8321</v>
      </c>
    </row>
    <row r="430" spans="1:65" s="2" customFormat="1" ht="24">
      <c r="A430" s="35"/>
      <c r="B430" s="36"/>
      <c r="C430" s="247" t="s">
        <v>1209</v>
      </c>
      <c r="D430" s="247" t="s">
        <v>250</v>
      </c>
      <c r="E430" s="248" t="s">
        <v>8322</v>
      </c>
      <c r="F430" s="249" t="s">
        <v>8323</v>
      </c>
      <c r="G430" s="250" t="s">
        <v>498</v>
      </c>
      <c r="H430" s="251">
        <v>1</v>
      </c>
      <c r="I430" s="252"/>
      <c r="J430" s="251">
        <f t="shared" si="30"/>
        <v>0</v>
      </c>
      <c r="K430" s="249" t="s">
        <v>1</v>
      </c>
      <c r="L430" s="253"/>
      <c r="M430" s="254" t="s">
        <v>1</v>
      </c>
      <c r="N430" s="255" t="s">
        <v>41</v>
      </c>
      <c r="O430" s="72"/>
      <c r="P430" s="195">
        <f t="shared" si="31"/>
        <v>0</v>
      </c>
      <c r="Q430" s="195">
        <v>0</v>
      </c>
      <c r="R430" s="195">
        <f t="shared" si="32"/>
        <v>0</v>
      </c>
      <c r="S430" s="195">
        <v>0</v>
      </c>
      <c r="T430" s="196">
        <f t="shared" si="33"/>
        <v>0</v>
      </c>
      <c r="U430" s="35"/>
      <c r="V430" s="35"/>
      <c r="W430" s="35"/>
      <c r="X430" s="35"/>
      <c r="Y430" s="35"/>
      <c r="Z430" s="35"/>
      <c r="AA430" s="35"/>
      <c r="AB430" s="35"/>
      <c r="AC430" s="35"/>
      <c r="AD430" s="35"/>
      <c r="AE430" s="35"/>
      <c r="AR430" s="197" t="s">
        <v>373</v>
      </c>
      <c r="AT430" s="197" t="s">
        <v>250</v>
      </c>
      <c r="AU430" s="197" t="s">
        <v>85</v>
      </c>
      <c r="AY430" s="18" t="s">
        <v>158</v>
      </c>
      <c r="BE430" s="198">
        <f t="shared" si="34"/>
        <v>0</v>
      </c>
      <c r="BF430" s="198">
        <f t="shared" si="35"/>
        <v>0</v>
      </c>
      <c r="BG430" s="198">
        <f t="shared" si="36"/>
        <v>0</v>
      </c>
      <c r="BH430" s="198">
        <f t="shared" si="37"/>
        <v>0</v>
      </c>
      <c r="BI430" s="198">
        <f t="shared" si="38"/>
        <v>0</v>
      </c>
      <c r="BJ430" s="18" t="s">
        <v>8</v>
      </c>
      <c r="BK430" s="198">
        <f t="shared" si="39"/>
        <v>0</v>
      </c>
      <c r="BL430" s="18" t="s">
        <v>283</v>
      </c>
      <c r="BM430" s="197" t="s">
        <v>8324</v>
      </c>
    </row>
    <row r="431" spans="1:65" s="2" customFormat="1" ht="24">
      <c r="A431" s="35"/>
      <c r="B431" s="36"/>
      <c r="C431" s="247" t="s">
        <v>1215</v>
      </c>
      <c r="D431" s="247" t="s">
        <v>250</v>
      </c>
      <c r="E431" s="248" t="s">
        <v>8325</v>
      </c>
      <c r="F431" s="249" t="s">
        <v>8326</v>
      </c>
      <c r="G431" s="250" t="s">
        <v>498</v>
      </c>
      <c r="H431" s="251">
        <v>1</v>
      </c>
      <c r="I431" s="252"/>
      <c r="J431" s="251">
        <f t="shared" si="30"/>
        <v>0</v>
      </c>
      <c r="K431" s="249" t="s">
        <v>1</v>
      </c>
      <c r="L431" s="253"/>
      <c r="M431" s="254" t="s">
        <v>1</v>
      </c>
      <c r="N431" s="255" t="s">
        <v>41</v>
      </c>
      <c r="O431" s="72"/>
      <c r="P431" s="195">
        <f t="shared" si="31"/>
        <v>0</v>
      </c>
      <c r="Q431" s="195">
        <v>0</v>
      </c>
      <c r="R431" s="195">
        <f t="shared" si="32"/>
        <v>0</v>
      </c>
      <c r="S431" s="195">
        <v>0</v>
      </c>
      <c r="T431" s="196">
        <f t="shared" si="33"/>
        <v>0</v>
      </c>
      <c r="U431" s="35"/>
      <c r="V431" s="35"/>
      <c r="W431" s="35"/>
      <c r="X431" s="35"/>
      <c r="Y431" s="35"/>
      <c r="Z431" s="35"/>
      <c r="AA431" s="35"/>
      <c r="AB431" s="35"/>
      <c r="AC431" s="35"/>
      <c r="AD431" s="35"/>
      <c r="AE431" s="35"/>
      <c r="AR431" s="197" t="s">
        <v>373</v>
      </c>
      <c r="AT431" s="197" t="s">
        <v>250</v>
      </c>
      <c r="AU431" s="197" t="s">
        <v>85</v>
      </c>
      <c r="AY431" s="18" t="s">
        <v>158</v>
      </c>
      <c r="BE431" s="198">
        <f t="shared" si="34"/>
        <v>0</v>
      </c>
      <c r="BF431" s="198">
        <f t="shared" si="35"/>
        <v>0</v>
      </c>
      <c r="BG431" s="198">
        <f t="shared" si="36"/>
        <v>0</v>
      </c>
      <c r="BH431" s="198">
        <f t="shared" si="37"/>
        <v>0</v>
      </c>
      <c r="BI431" s="198">
        <f t="shared" si="38"/>
        <v>0</v>
      </c>
      <c r="BJ431" s="18" t="s">
        <v>8</v>
      </c>
      <c r="BK431" s="198">
        <f t="shared" si="39"/>
        <v>0</v>
      </c>
      <c r="BL431" s="18" t="s">
        <v>283</v>
      </c>
      <c r="BM431" s="197" t="s">
        <v>8327</v>
      </c>
    </row>
    <row r="432" spans="1:65" s="2" customFormat="1" ht="24">
      <c r="A432" s="35"/>
      <c r="B432" s="36"/>
      <c r="C432" s="247" t="s">
        <v>1219</v>
      </c>
      <c r="D432" s="247" t="s">
        <v>250</v>
      </c>
      <c r="E432" s="248" t="s">
        <v>8328</v>
      </c>
      <c r="F432" s="249" t="s">
        <v>8329</v>
      </c>
      <c r="G432" s="250" t="s">
        <v>498</v>
      </c>
      <c r="H432" s="251">
        <v>1</v>
      </c>
      <c r="I432" s="252"/>
      <c r="J432" s="251">
        <f t="shared" si="30"/>
        <v>0</v>
      </c>
      <c r="K432" s="249" t="s">
        <v>1</v>
      </c>
      <c r="L432" s="253"/>
      <c r="M432" s="254" t="s">
        <v>1</v>
      </c>
      <c r="N432" s="255" t="s">
        <v>41</v>
      </c>
      <c r="O432" s="72"/>
      <c r="P432" s="195">
        <f t="shared" si="31"/>
        <v>0</v>
      </c>
      <c r="Q432" s="195">
        <v>0</v>
      </c>
      <c r="R432" s="195">
        <f t="shared" si="32"/>
        <v>0</v>
      </c>
      <c r="S432" s="195">
        <v>0</v>
      </c>
      <c r="T432" s="196">
        <f t="shared" si="33"/>
        <v>0</v>
      </c>
      <c r="U432" s="35"/>
      <c r="V432" s="35"/>
      <c r="W432" s="35"/>
      <c r="X432" s="35"/>
      <c r="Y432" s="35"/>
      <c r="Z432" s="35"/>
      <c r="AA432" s="35"/>
      <c r="AB432" s="35"/>
      <c r="AC432" s="35"/>
      <c r="AD432" s="35"/>
      <c r="AE432" s="35"/>
      <c r="AR432" s="197" t="s">
        <v>373</v>
      </c>
      <c r="AT432" s="197" t="s">
        <v>250</v>
      </c>
      <c r="AU432" s="197" t="s">
        <v>85</v>
      </c>
      <c r="AY432" s="18" t="s">
        <v>158</v>
      </c>
      <c r="BE432" s="198">
        <f t="shared" si="34"/>
        <v>0</v>
      </c>
      <c r="BF432" s="198">
        <f t="shared" si="35"/>
        <v>0</v>
      </c>
      <c r="BG432" s="198">
        <f t="shared" si="36"/>
        <v>0</v>
      </c>
      <c r="BH432" s="198">
        <f t="shared" si="37"/>
        <v>0</v>
      </c>
      <c r="BI432" s="198">
        <f t="shared" si="38"/>
        <v>0</v>
      </c>
      <c r="BJ432" s="18" t="s">
        <v>8</v>
      </c>
      <c r="BK432" s="198">
        <f t="shared" si="39"/>
        <v>0</v>
      </c>
      <c r="BL432" s="18" t="s">
        <v>283</v>
      </c>
      <c r="BM432" s="197" t="s">
        <v>8330</v>
      </c>
    </row>
    <row r="433" spans="1:65" s="2" customFormat="1" ht="24">
      <c r="A433" s="35"/>
      <c r="B433" s="36"/>
      <c r="C433" s="247" t="s">
        <v>1223</v>
      </c>
      <c r="D433" s="247" t="s">
        <v>250</v>
      </c>
      <c r="E433" s="248" t="s">
        <v>8331</v>
      </c>
      <c r="F433" s="249" t="s">
        <v>8332</v>
      </c>
      <c r="G433" s="250" t="s">
        <v>498</v>
      </c>
      <c r="H433" s="251">
        <v>4</v>
      </c>
      <c r="I433" s="252"/>
      <c r="J433" s="251">
        <f t="shared" si="30"/>
        <v>0</v>
      </c>
      <c r="K433" s="249" t="s">
        <v>1</v>
      </c>
      <c r="L433" s="253"/>
      <c r="M433" s="254" t="s">
        <v>1</v>
      </c>
      <c r="N433" s="255" t="s">
        <v>41</v>
      </c>
      <c r="O433" s="72"/>
      <c r="P433" s="195">
        <f t="shared" si="31"/>
        <v>0</v>
      </c>
      <c r="Q433" s="195">
        <v>0</v>
      </c>
      <c r="R433" s="195">
        <f t="shared" si="32"/>
        <v>0</v>
      </c>
      <c r="S433" s="195">
        <v>0</v>
      </c>
      <c r="T433" s="196">
        <f t="shared" si="33"/>
        <v>0</v>
      </c>
      <c r="U433" s="35"/>
      <c r="V433" s="35"/>
      <c r="W433" s="35"/>
      <c r="X433" s="35"/>
      <c r="Y433" s="35"/>
      <c r="Z433" s="35"/>
      <c r="AA433" s="35"/>
      <c r="AB433" s="35"/>
      <c r="AC433" s="35"/>
      <c r="AD433" s="35"/>
      <c r="AE433" s="35"/>
      <c r="AR433" s="197" t="s">
        <v>373</v>
      </c>
      <c r="AT433" s="197" t="s">
        <v>250</v>
      </c>
      <c r="AU433" s="197" t="s">
        <v>85</v>
      </c>
      <c r="AY433" s="18" t="s">
        <v>158</v>
      </c>
      <c r="BE433" s="198">
        <f t="shared" si="34"/>
        <v>0</v>
      </c>
      <c r="BF433" s="198">
        <f t="shared" si="35"/>
        <v>0</v>
      </c>
      <c r="BG433" s="198">
        <f t="shared" si="36"/>
        <v>0</v>
      </c>
      <c r="BH433" s="198">
        <f t="shared" si="37"/>
        <v>0</v>
      </c>
      <c r="BI433" s="198">
        <f t="shared" si="38"/>
        <v>0</v>
      </c>
      <c r="BJ433" s="18" t="s">
        <v>8</v>
      </c>
      <c r="BK433" s="198">
        <f t="shared" si="39"/>
        <v>0</v>
      </c>
      <c r="BL433" s="18" t="s">
        <v>283</v>
      </c>
      <c r="BM433" s="197" t="s">
        <v>8333</v>
      </c>
    </row>
    <row r="434" spans="1:65" s="2" customFormat="1" ht="24">
      <c r="A434" s="35"/>
      <c r="B434" s="36"/>
      <c r="C434" s="247" t="s">
        <v>1227</v>
      </c>
      <c r="D434" s="247" t="s">
        <v>250</v>
      </c>
      <c r="E434" s="248" t="s">
        <v>8334</v>
      </c>
      <c r="F434" s="249" t="s">
        <v>8335</v>
      </c>
      <c r="G434" s="250" t="s">
        <v>498</v>
      </c>
      <c r="H434" s="251">
        <v>2</v>
      </c>
      <c r="I434" s="252"/>
      <c r="J434" s="251">
        <f t="shared" si="30"/>
        <v>0</v>
      </c>
      <c r="K434" s="249" t="s">
        <v>1</v>
      </c>
      <c r="L434" s="253"/>
      <c r="M434" s="254" t="s">
        <v>1</v>
      </c>
      <c r="N434" s="255" t="s">
        <v>41</v>
      </c>
      <c r="O434" s="72"/>
      <c r="P434" s="195">
        <f t="shared" si="31"/>
        <v>0</v>
      </c>
      <c r="Q434" s="195">
        <v>0</v>
      </c>
      <c r="R434" s="195">
        <f t="shared" si="32"/>
        <v>0</v>
      </c>
      <c r="S434" s="195">
        <v>0</v>
      </c>
      <c r="T434" s="196">
        <f t="shared" si="33"/>
        <v>0</v>
      </c>
      <c r="U434" s="35"/>
      <c r="V434" s="35"/>
      <c r="W434" s="35"/>
      <c r="X434" s="35"/>
      <c r="Y434" s="35"/>
      <c r="Z434" s="35"/>
      <c r="AA434" s="35"/>
      <c r="AB434" s="35"/>
      <c r="AC434" s="35"/>
      <c r="AD434" s="35"/>
      <c r="AE434" s="35"/>
      <c r="AR434" s="197" t="s">
        <v>373</v>
      </c>
      <c r="AT434" s="197" t="s">
        <v>250</v>
      </c>
      <c r="AU434" s="197" t="s">
        <v>85</v>
      </c>
      <c r="AY434" s="18" t="s">
        <v>158</v>
      </c>
      <c r="BE434" s="198">
        <f t="shared" si="34"/>
        <v>0</v>
      </c>
      <c r="BF434" s="198">
        <f t="shared" si="35"/>
        <v>0</v>
      </c>
      <c r="BG434" s="198">
        <f t="shared" si="36"/>
        <v>0</v>
      </c>
      <c r="BH434" s="198">
        <f t="shared" si="37"/>
        <v>0</v>
      </c>
      <c r="BI434" s="198">
        <f t="shared" si="38"/>
        <v>0</v>
      </c>
      <c r="BJ434" s="18" t="s">
        <v>8</v>
      </c>
      <c r="BK434" s="198">
        <f t="shared" si="39"/>
        <v>0</v>
      </c>
      <c r="BL434" s="18" t="s">
        <v>283</v>
      </c>
      <c r="BM434" s="197" t="s">
        <v>8336</v>
      </c>
    </row>
    <row r="435" spans="1:65" s="2" customFormat="1" ht="24">
      <c r="A435" s="35"/>
      <c r="B435" s="36"/>
      <c r="C435" s="247" t="s">
        <v>1231</v>
      </c>
      <c r="D435" s="247" t="s">
        <v>250</v>
      </c>
      <c r="E435" s="248" t="s">
        <v>8337</v>
      </c>
      <c r="F435" s="249" t="s">
        <v>8338</v>
      </c>
      <c r="G435" s="250" t="s">
        <v>498</v>
      </c>
      <c r="H435" s="251">
        <v>1</v>
      </c>
      <c r="I435" s="252"/>
      <c r="J435" s="251">
        <f t="shared" si="30"/>
        <v>0</v>
      </c>
      <c r="K435" s="249" t="s">
        <v>1</v>
      </c>
      <c r="L435" s="253"/>
      <c r="M435" s="254" t="s">
        <v>1</v>
      </c>
      <c r="N435" s="255" t="s">
        <v>41</v>
      </c>
      <c r="O435" s="72"/>
      <c r="P435" s="195">
        <f t="shared" si="31"/>
        <v>0</v>
      </c>
      <c r="Q435" s="195">
        <v>0</v>
      </c>
      <c r="R435" s="195">
        <f t="shared" si="32"/>
        <v>0</v>
      </c>
      <c r="S435" s="195">
        <v>0</v>
      </c>
      <c r="T435" s="196">
        <f t="shared" si="33"/>
        <v>0</v>
      </c>
      <c r="U435" s="35"/>
      <c r="V435" s="35"/>
      <c r="W435" s="35"/>
      <c r="X435" s="35"/>
      <c r="Y435" s="35"/>
      <c r="Z435" s="35"/>
      <c r="AA435" s="35"/>
      <c r="AB435" s="35"/>
      <c r="AC435" s="35"/>
      <c r="AD435" s="35"/>
      <c r="AE435" s="35"/>
      <c r="AR435" s="197" t="s">
        <v>373</v>
      </c>
      <c r="AT435" s="197" t="s">
        <v>250</v>
      </c>
      <c r="AU435" s="197" t="s">
        <v>85</v>
      </c>
      <c r="AY435" s="18" t="s">
        <v>158</v>
      </c>
      <c r="BE435" s="198">
        <f t="shared" si="34"/>
        <v>0</v>
      </c>
      <c r="BF435" s="198">
        <f t="shared" si="35"/>
        <v>0</v>
      </c>
      <c r="BG435" s="198">
        <f t="shared" si="36"/>
        <v>0</v>
      </c>
      <c r="BH435" s="198">
        <f t="shared" si="37"/>
        <v>0</v>
      </c>
      <c r="BI435" s="198">
        <f t="shared" si="38"/>
        <v>0</v>
      </c>
      <c r="BJ435" s="18" t="s">
        <v>8</v>
      </c>
      <c r="BK435" s="198">
        <f t="shared" si="39"/>
        <v>0</v>
      </c>
      <c r="BL435" s="18" t="s">
        <v>283</v>
      </c>
      <c r="BM435" s="197" t="s">
        <v>8339</v>
      </c>
    </row>
    <row r="436" spans="1:65" s="2" customFormat="1" ht="24">
      <c r="A436" s="35"/>
      <c r="B436" s="36"/>
      <c r="C436" s="247" t="s">
        <v>1235</v>
      </c>
      <c r="D436" s="247" t="s">
        <v>250</v>
      </c>
      <c r="E436" s="248" t="s">
        <v>8340</v>
      </c>
      <c r="F436" s="249" t="s">
        <v>8341</v>
      </c>
      <c r="G436" s="250" t="s">
        <v>498</v>
      </c>
      <c r="H436" s="251">
        <v>1</v>
      </c>
      <c r="I436" s="252"/>
      <c r="J436" s="251">
        <f t="shared" si="30"/>
        <v>0</v>
      </c>
      <c r="K436" s="249" t="s">
        <v>1</v>
      </c>
      <c r="L436" s="253"/>
      <c r="M436" s="254" t="s">
        <v>1</v>
      </c>
      <c r="N436" s="255" t="s">
        <v>41</v>
      </c>
      <c r="O436" s="72"/>
      <c r="P436" s="195">
        <f t="shared" si="31"/>
        <v>0</v>
      </c>
      <c r="Q436" s="195">
        <v>0</v>
      </c>
      <c r="R436" s="195">
        <f t="shared" si="32"/>
        <v>0</v>
      </c>
      <c r="S436" s="195">
        <v>0</v>
      </c>
      <c r="T436" s="196">
        <f t="shared" si="33"/>
        <v>0</v>
      </c>
      <c r="U436" s="35"/>
      <c r="V436" s="35"/>
      <c r="W436" s="35"/>
      <c r="X436" s="35"/>
      <c r="Y436" s="35"/>
      <c r="Z436" s="35"/>
      <c r="AA436" s="35"/>
      <c r="AB436" s="35"/>
      <c r="AC436" s="35"/>
      <c r="AD436" s="35"/>
      <c r="AE436" s="35"/>
      <c r="AR436" s="197" t="s">
        <v>373</v>
      </c>
      <c r="AT436" s="197" t="s">
        <v>250</v>
      </c>
      <c r="AU436" s="197" t="s">
        <v>85</v>
      </c>
      <c r="AY436" s="18" t="s">
        <v>158</v>
      </c>
      <c r="BE436" s="198">
        <f t="shared" si="34"/>
        <v>0</v>
      </c>
      <c r="BF436" s="198">
        <f t="shared" si="35"/>
        <v>0</v>
      </c>
      <c r="BG436" s="198">
        <f t="shared" si="36"/>
        <v>0</v>
      </c>
      <c r="BH436" s="198">
        <f t="shared" si="37"/>
        <v>0</v>
      </c>
      <c r="BI436" s="198">
        <f t="shared" si="38"/>
        <v>0</v>
      </c>
      <c r="BJ436" s="18" t="s">
        <v>8</v>
      </c>
      <c r="BK436" s="198">
        <f t="shared" si="39"/>
        <v>0</v>
      </c>
      <c r="BL436" s="18" t="s">
        <v>283</v>
      </c>
      <c r="BM436" s="197" t="s">
        <v>8342</v>
      </c>
    </row>
    <row r="437" spans="1:65" s="2" customFormat="1" ht="24">
      <c r="A437" s="35"/>
      <c r="B437" s="36"/>
      <c r="C437" s="247" t="s">
        <v>1241</v>
      </c>
      <c r="D437" s="247" t="s">
        <v>250</v>
      </c>
      <c r="E437" s="248" t="s">
        <v>8343</v>
      </c>
      <c r="F437" s="249" t="s">
        <v>8344</v>
      </c>
      <c r="G437" s="250" t="s">
        <v>498</v>
      </c>
      <c r="H437" s="251">
        <v>1</v>
      </c>
      <c r="I437" s="252"/>
      <c r="J437" s="251">
        <f t="shared" si="30"/>
        <v>0</v>
      </c>
      <c r="K437" s="249" t="s">
        <v>1</v>
      </c>
      <c r="L437" s="253"/>
      <c r="M437" s="254" t="s">
        <v>1</v>
      </c>
      <c r="N437" s="255" t="s">
        <v>41</v>
      </c>
      <c r="O437" s="72"/>
      <c r="P437" s="195">
        <f t="shared" si="31"/>
        <v>0</v>
      </c>
      <c r="Q437" s="195">
        <v>0</v>
      </c>
      <c r="R437" s="195">
        <f t="shared" si="32"/>
        <v>0</v>
      </c>
      <c r="S437" s="195">
        <v>0</v>
      </c>
      <c r="T437" s="196">
        <f t="shared" si="33"/>
        <v>0</v>
      </c>
      <c r="U437" s="35"/>
      <c r="V437" s="35"/>
      <c r="W437" s="35"/>
      <c r="X437" s="35"/>
      <c r="Y437" s="35"/>
      <c r="Z437" s="35"/>
      <c r="AA437" s="35"/>
      <c r="AB437" s="35"/>
      <c r="AC437" s="35"/>
      <c r="AD437" s="35"/>
      <c r="AE437" s="35"/>
      <c r="AR437" s="197" t="s">
        <v>373</v>
      </c>
      <c r="AT437" s="197" t="s">
        <v>250</v>
      </c>
      <c r="AU437" s="197" t="s">
        <v>85</v>
      </c>
      <c r="AY437" s="18" t="s">
        <v>158</v>
      </c>
      <c r="BE437" s="198">
        <f t="shared" si="34"/>
        <v>0</v>
      </c>
      <c r="BF437" s="198">
        <f t="shared" si="35"/>
        <v>0</v>
      </c>
      <c r="BG437" s="198">
        <f t="shared" si="36"/>
        <v>0</v>
      </c>
      <c r="BH437" s="198">
        <f t="shared" si="37"/>
        <v>0</v>
      </c>
      <c r="BI437" s="198">
        <f t="shared" si="38"/>
        <v>0</v>
      </c>
      <c r="BJ437" s="18" t="s">
        <v>8</v>
      </c>
      <c r="BK437" s="198">
        <f t="shared" si="39"/>
        <v>0</v>
      </c>
      <c r="BL437" s="18" t="s">
        <v>283</v>
      </c>
      <c r="BM437" s="197" t="s">
        <v>8345</v>
      </c>
    </row>
    <row r="438" spans="1:65" s="2" customFormat="1" ht="24">
      <c r="A438" s="35"/>
      <c r="B438" s="36"/>
      <c r="C438" s="247" t="s">
        <v>1246</v>
      </c>
      <c r="D438" s="247" t="s">
        <v>250</v>
      </c>
      <c r="E438" s="248" t="s">
        <v>8346</v>
      </c>
      <c r="F438" s="249" t="s">
        <v>8347</v>
      </c>
      <c r="G438" s="250" t="s">
        <v>498</v>
      </c>
      <c r="H438" s="251">
        <v>1</v>
      </c>
      <c r="I438" s="252"/>
      <c r="J438" s="251">
        <f t="shared" ref="J438:J469" si="40">ROUND(I438*H438,0)</f>
        <v>0</v>
      </c>
      <c r="K438" s="249" t="s">
        <v>1</v>
      </c>
      <c r="L438" s="253"/>
      <c r="M438" s="254" t="s">
        <v>1</v>
      </c>
      <c r="N438" s="255" t="s">
        <v>41</v>
      </c>
      <c r="O438" s="72"/>
      <c r="P438" s="195">
        <f t="shared" ref="P438:P469" si="41">O438*H438</f>
        <v>0</v>
      </c>
      <c r="Q438" s="195">
        <v>0</v>
      </c>
      <c r="R438" s="195">
        <f t="shared" ref="R438:R469" si="42">Q438*H438</f>
        <v>0</v>
      </c>
      <c r="S438" s="195">
        <v>0</v>
      </c>
      <c r="T438" s="196">
        <f t="shared" ref="T438:T469" si="43">S438*H438</f>
        <v>0</v>
      </c>
      <c r="U438" s="35"/>
      <c r="V438" s="35"/>
      <c r="W438" s="35"/>
      <c r="X438" s="35"/>
      <c r="Y438" s="35"/>
      <c r="Z438" s="35"/>
      <c r="AA438" s="35"/>
      <c r="AB438" s="35"/>
      <c r="AC438" s="35"/>
      <c r="AD438" s="35"/>
      <c r="AE438" s="35"/>
      <c r="AR438" s="197" t="s">
        <v>373</v>
      </c>
      <c r="AT438" s="197" t="s">
        <v>250</v>
      </c>
      <c r="AU438" s="197" t="s">
        <v>85</v>
      </c>
      <c r="AY438" s="18" t="s">
        <v>158</v>
      </c>
      <c r="BE438" s="198">
        <f t="shared" ref="BE438:BE469" si="44">IF(N438="základní",J438,0)</f>
        <v>0</v>
      </c>
      <c r="BF438" s="198">
        <f t="shared" ref="BF438:BF469" si="45">IF(N438="snížená",J438,0)</f>
        <v>0</v>
      </c>
      <c r="BG438" s="198">
        <f t="shared" ref="BG438:BG469" si="46">IF(N438="zákl. přenesená",J438,0)</f>
        <v>0</v>
      </c>
      <c r="BH438" s="198">
        <f t="shared" ref="BH438:BH469" si="47">IF(N438="sníž. přenesená",J438,0)</f>
        <v>0</v>
      </c>
      <c r="BI438" s="198">
        <f t="shared" ref="BI438:BI469" si="48">IF(N438="nulová",J438,0)</f>
        <v>0</v>
      </c>
      <c r="BJ438" s="18" t="s">
        <v>8</v>
      </c>
      <c r="BK438" s="198">
        <f t="shared" ref="BK438:BK469" si="49">ROUND(I438*H438,0)</f>
        <v>0</v>
      </c>
      <c r="BL438" s="18" t="s">
        <v>283</v>
      </c>
      <c r="BM438" s="197" t="s">
        <v>8348</v>
      </c>
    </row>
    <row r="439" spans="1:65" s="2" customFormat="1" ht="24">
      <c r="A439" s="35"/>
      <c r="B439" s="36"/>
      <c r="C439" s="247" t="s">
        <v>1251</v>
      </c>
      <c r="D439" s="247" t="s">
        <v>250</v>
      </c>
      <c r="E439" s="248" t="s">
        <v>8349</v>
      </c>
      <c r="F439" s="249" t="s">
        <v>8350</v>
      </c>
      <c r="G439" s="250" t="s">
        <v>498</v>
      </c>
      <c r="H439" s="251">
        <v>1</v>
      </c>
      <c r="I439" s="252"/>
      <c r="J439" s="251">
        <f t="shared" si="40"/>
        <v>0</v>
      </c>
      <c r="K439" s="249" t="s">
        <v>1</v>
      </c>
      <c r="L439" s="253"/>
      <c r="M439" s="254" t="s">
        <v>1</v>
      </c>
      <c r="N439" s="255" t="s">
        <v>41</v>
      </c>
      <c r="O439" s="72"/>
      <c r="P439" s="195">
        <f t="shared" si="41"/>
        <v>0</v>
      </c>
      <c r="Q439" s="195">
        <v>0</v>
      </c>
      <c r="R439" s="195">
        <f t="shared" si="42"/>
        <v>0</v>
      </c>
      <c r="S439" s="195">
        <v>0</v>
      </c>
      <c r="T439" s="196">
        <f t="shared" si="43"/>
        <v>0</v>
      </c>
      <c r="U439" s="35"/>
      <c r="V439" s="35"/>
      <c r="W439" s="35"/>
      <c r="X439" s="35"/>
      <c r="Y439" s="35"/>
      <c r="Z439" s="35"/>
      <c r="AA439" s="35"/>
      <c r="AB439" s="35"/>
      <c r="AC439" s="35"/>
      <c r="AD439" s="35"/>
      <c r="AE439" s="35"/>
      <c r="AR439" s="197" t="s">
        <v>373</v>
      </c>
      <c r="AT439" s="197" t="s">
        <v>250</v>
      </c>
      <c r="AU439" s="197" t="s">
        <v>85</v>
      </c>
      <c r="AY439" s="18" t="s">
        <v>158</v>
      </c>
      <c r="BE439" s="198">
        <f t="shared" si="44"/>
        <v>0</v>
      </c>
      <c r="BF439" s="198">
        <f t="shared" si="45"/>
        <v>0</v>
      </c>
      <c r="BG439" s="198">
        <f t="shared" si="46"/>
        <v>0</v>
      </c>
      <c r="BH439" s="198">
        <f t="shared" si="47"/>
        <v>0</v>
      </c>
      <c r="BI439" s="198">
        <f t="shared" si="48"/>
        <v>0</v>
      </c>
      <c r="BJ439" s="18" t="s">
        <v>8</v>
      </c>
      <c r="BK439" s="198">
        <f t="shared" si="49"/>
        <v>0</v>
      </c>
      <c r="BL439" s="18" t="s">
        <v>283</v>
      </c>
      <c r="BM439" s="197" t="s">
        <v>8351</v>
      </c>
    </row>
    <row r="440" spans="1:65" s="2" customFormat="1" ht="24">
      <c r="A440" s="35"/>
      <c r="B440" s="36"/>
      <c r="C440" s="247" t="s">
        <v>1256</v>
      </c>
      <c r="D440" s="247" t="s">
        <v>250</v>
      </c>
      <c r="E440" s="248" t="s">
        <v>8352</v>
      </c>
      <c r="F440" s="249" t="s">
        <v>8353</v>
      </c>
      <c r="G440" s="250" t="s">
        <v>498</v>
      </c>
      <c r="H440" s="251">
        <v>1</v>
      </c>
      <c r="I440" s="252"/>
      <c r="J440" s="251">
        <f t="shared" si="40"/>
        <v>0</v>
      </c>
      <c r="K440" s="249" t="s">
        <v>1</v>
      </c>
      <c r="L440" s="253"/>
      <c r="M440" s="254" t="s">
        <v>1</v>
      </c>
      <c r="N440" s="255" t="s">
        <v>41</v>
      </c>
      <c r="O440" s="72"/>
      <c r="P440" s="195">
        <f t="shared" si="41"/>
        <v>0</v>
      </c>
      <c r="Q440" s="195">
        <v>0</v>
      </c>
      <c r="R440" s="195">
        <f t="shared" si="42"/>
        <v>0</v>
      </c>
      <c r="S440" s="195">
        <v>0</v>
      </c>
      <c r="T440" s="196">
        <f t="shared" si="43"/>
        <v>0</v>
      </c>
      <c r="U440" s="35"/>
      <c r="V440" s="35"/>
      <c r="W440" s="35"/>
      <c r="X440" s="35"/>
      <c r="Y440" s="35"/>
      <c r="Z440" s="35"/>
      <c r="AA440" s="35"/>
      <c r="AB440" s="35"/>
      <c r="AC440" s="35"/>
      <c r="AD440" s="35"/>
      <c r="AE440" s="35"/>
      <c r="AR440" s="197" t="s">
        <v>373</v>
      </c>
      <c r="AT440" s="197" t="s">
        <v>250</v>
      </c>
      <c r="AU440" s="197" t="s">
        <v>85</v>
      </c>
      <c r="AY440" s="18" t="s">
        <v>158</v>
      </c>
      <c r="BE440" s="198">
        <f t="shared" si="44"/>
        <v>0</v>
      </c>
      <c r="BF440" s="198">
        <f t="shared" si="45"/>
        <v>0</v>
      </c>
      <c r="BG440" s="198">
        <f t="shared" si="46"/>
        <v>0</v>
      </c>
      <c r="BH440" s="198">
        <f t="shared" si="47"/>
        <v>0</v>
      </c>
      <c r="BI440" s="198">
        <f t="shared" si="48"/>
        <v>0</v>
      </c>
      <c r="BJ440" s="18" t="s">
        <v>8</v>
      </c>
      <c r="BK440" s="198">
        <f t="shared" si="49"/>
        <v>0</v>
      </c>
      <c r="BL440" s="18" t="s">
        <v>283</v>
      </c>
      <c r="BM440" s="197" t="s">
        <v>8354</v>
      </c>
    </row>
    <row r="441" spans="1:65" s="2" customFormat="1" ht="24">
      <c r="A441" s="35"/>
      <c r="B441" s="36"/>
      <c r="C441" s="247" t="s">
        <v>1260</v>
      </c>
      <c r="D441" s="247" t="s">
        <v>250</v>
      </c>
      <c r="E441" s="248" t="s">
        <v>8355</v>
      </c>
      <c r="F441" s="249" t="s">
        <v>8356</v>
      </c>
      <c r="G441" s="250" t="s">
        <v>498</v>
      </c>
      <c r="H441" s="251">
        <v>1</v>
      </c>
      <c r="I441" s="252"/>
      <c r="J441" s="251">
        <f t="shared" si="40"/>
        <v>0</v>
      </c>
      <c r="K441" s="249" t="s">
        <v>1</v>
      </c>
      <c r="L441" s="253"/>
      <c r="M441" s="254" t="s">
        <v>1</v>
      </c>
      <c r="N441" s="255" t="s">
        <v>41</v>
      </c>
      <c r="O441" s="72"/>
      <c r="P441" s="195">
        <f t="shared" si="41"/>
        <v>0</v>
      </c>
      <c r="Q441" s="195">
        <v>0</v>
      </c>
      <c r="R441" s="195">
        <f t="shared" si="42"/>
        <v>0</v>
      </c>
      <c r="S441" s="195">
        <v>0</v>
      </c>
      <c r="T441" s="196">
        <f t="shared" si="43"/>
        <v>0</v>
      </c>
      <c r="U441" s="35"/>
      <c r="V441" s="35"/>
      <c r="W441" s="35"/>
      <c r="X441" s="35"/>
      <c r="Y441" s="35"/>
      <c r="Z441" s="35"/>
      <c r="AA441" s="35"/>
      <c r="AB441" s="35"/>
      <c r="AC441" s="35"/>
      <c r="AD441" s="35"/>
      <c r="AE441" s="35"/>
      <c r="AR441" s="197" t="s">
        <v>373</v>
      </c>
      <c r="AT441" s="197" t="s">
        <v>250</v>
      </c>
      <c r="AU441" s="197" t="s">
        <v>85</v>
      </c>
      <c r="AY441" s="18" t="s">
        <v>158</v>
      </c>
      <c r="BE441" s="198">
        <f t="shared" si="44"/>
        <v>0</v>
      </c>
      <c r="BF441" s="198">
        <f t="shared" si="45"/>
        <v>0</v>
      </c>
      <c r="BG441" s="198">
        <f t="shared" si="46"/>
        <v>0</v>
      </c>
      <c r="BH441" s="198">
        <f t="shared" si="47"/>
        <v>0</v>
      </c>
      <c r="BI441" s="198">
        <f t="shared" si="48"/>
        <v>0</v>
      </c>
      <c r="BJ441" s="18" t="s">
        <v>8</v>
      </c>
      <c r="BK441" s="198">
        <f t="shared" si="49"/>
        <v>0</v>
      </c>
      <c r="BL441" s="18" t="s">
        <v>283</v>
      </c>
      <c r="BM441" s="197" t="s">
        <v>8357</v>
      </c>
    </row>
    <row r="442" spans="1:65" s="2" customFormat="1" ht="24">
      <c r="A442" s="35"/>
      <c r="B442" s="36"/>
      <c r="C442" s="247" t="s">
        <v>1265</v>
      </c>
      <c r="D442" s="247" t="s">
        <v>250</v>
      </c>
      <c r="E442" s="248" t="s">
        <v>8358</v>
      </c>
      <c r="F442" s="249" t="s">
        <v>8359</v>
      </c>
      <c r="G442" s="250" t="s">
        <v>498</v>
      </c>
      <c r="H442" s="251">
        <v>1</v>
      </c>
      <c r="I442" s="252"/>
      <c r="J442" s="251">
        <f t="shared" si="40"/>
        <v>0</v>
      </c>
      <c r="K442" s="249" t="s">
        <v>1</v>
      </c>
      <c r="L442" s="253"/>
      <c r="M442" s="254" t="s">
        <v>1</v>
      </c>
      <c r="N442" s="255" t="s">
        <v>41</v>
      </c>
      <c r="O442" s="72"/>
      <c r="P442" s="195">
        <f t="shared" si="41"/>
        <v>0</v>
      </c>
      <c r="Q442" s="195">
        <v>0</v>
      </c>
      <c r="R442" s="195">
        <f t="shared" si="42"/>
        <v>0</v>
      </c>
      <c r="S442" s="195">
        <v>0</v>
      </c>
      <c r="T442" s="196">
        <f t="shared" si="43"/>
        <v>0</v>
      </c>
      <c r="U442" s="35"/>
      <c r="V442" s="35"/>
      <c r="W442" s="35"/>
      <c r="X442" s="35"/>
      <c r="Y442" s="35"/>
      <c r="Z442" s="35"/>
      <c r="AA442" s="35"/>
      <c r="AB442" s="35"/>
      <c r="AC442" s="35"/>
      <c r="AD442" s="35"/>
      <c r="AE442" s="35"/>
      <c r="AR442" s="197" t="s">
        <v>373</v>
      </c>
      <c r="AT442" s="197" t="s">
        <v>250</v>
      </c>
      <c r="AU442" s="197" t="s">
        <v>85</v>
      </c>
      <c r="AY442" s="18" t="s">
        <v>158</v>
      </c>
      <c r="BE442" s="198">
        <f t="shared" si="44"/>
        <v>0</v>
      </c>
      <c r="BF442" s="198">
        <f t="shared" si="45"/>
        <v>0</v>
      </c>
      <c r="BG442" s="198">
        <f t="shared" si="46"/>
        <v>0</v>
      </c>
      <c r="BH442" s="198">
        <f t="shared" si="47"/>
        <v>0</v>
      </c>
      <c r="BI442" s="198">
        <f t="shared" si="48"/>
        <v>0</v>
      </c>
      <c r="BJ442" s="18" t="s">
        <v>8</v>
      </c>
      <c r="BK442" s="198">
        <f t="shared" si="49"/>
        <v>0</v>
      </c>
      <c r="BL442" s="18" t="s">
        <v>283</v>
      </c>
      <c r="BM442" s="197" t="s">
        <v>8360</v>
      </c>
    </row>
    <row r="443" spans="1:65" s="2" customFormat="1" ht="24">
      <c r="A443" s="35"/>
      <c r="B443" s="36"/>
      <c r="C443" s="247" t="s">
        <v>1270</v>
      </c>
      <c r="D443" s="247" t="s">
        <v>250</v>
      </c>
      <c r="E443" s="248" t="s">
        <v>8361</v>
      </c>
      <c r="F443" s="249" t="s">
        <v>8362</v>
      </c>
      <c r="G443" s="250" t="s">
        <v>498</v>
      </c>
      <c r="H443" s="251">
        <v>2</v>
      </c>
      <c r="I443" s="252"/>
      <c r="J443" s="251">
        <f t="shared" si="40"/>
        <v>0</v>
      </c>
      <c r="K443" s="249" t="s">
        <v>1</v>
      </c>
      <c r="L443" s="253"/>
      <c r="M443" s="254" t="s">
        <v>1</v>
      </c>
      <c r="N443" s="255" t="s">
        <v>41</v>
      </c>
      <c r="O443" s="72"/>
      <c r="P443" s="195">
        <f t="shared" si="41"/>
        <v>0</v>
      </c>
      <c r="Q443" s="195">
        <v>0</v>
      </c>
      <c r="R443" s="195">
        <f t="shared" si="42"/>
        <v>0</v>
      </c>
      <c r="S443" s="195">
        <v>0</v>
      </c>
      <c r="T443" s="196">
        <f t="shared" si="43"/>
        <v>0</v>
      </c>
      <c r="U443" s="35"/>
      <c r="V443" s="35"/>
      <c r="W443" s="35"/>
      <c r="X443" s="35"/>
      <c r="Y443" s="35"/>
      <c r="Z443" s="35"/>
      <c r="AA443" s="35"/>
      <c r="AB443" s="35"/>
      <c r="AC443" s="35"/>
      <c r="AD443" s="35"/>
      <c r="AE443" s="35"/>
      <c r="AR443" s="197" t="s">
        <v>373</v>
      </c>
      <c r="AT443" s="197" t="s">
        <v>250</v>
      </c>
      <c r="AU443" s="197" t="s">
        <v>85</v>
      </c>
      <c r="AY443" s="18" t="s">
        <v>158</v>
      </c>
      <c r="BE443" s="198">
        <f t="shared" si="44"/>
        <v>0</v>
      </c>
      <c r="BF443" s="198">
        <f t="shared" si="45"/>
        <v>0</v>
      </c>
      <c r="BG443" s="198">
        <f t="shared" si="46"/>
        <v>0</v>
      </c>
      <c r="BH443" s="198">
        <f t="shared" si="47"/>
        <v>0</v>
      </c>
      <c r="BI443" s="198">
        <f t="shared" si="48"/>
        <v>0</v>
      </c>
      <c r="BJ443" s="18" t="s">
        <v>8</v>
      </c>
      <c r="BK443" s="198">
        <f t="shared" si="49"/>
        <v>0</v>
      </c>
      <c r="BL443" s="18" t="s">
        <v>283</v>
      </c>
      <c r="BM443" s="197" t="s">
        <v>8363</v>
      </c>
    </row>
    <row r="444" spans="1:65" s="2" customFormat="1" ht="24">
      <c r="A444" s="35"/>
      <c r="B444" s="36"/>
      <c r="C444" s="247" t="s">
        <v>1274</v>
      </c>
      <c r="D444" s="247" t="s">
        <v>250</v>
      </c>
      <c r="E444" s="248" t="s">
        <v>8364</v>
      </c>
      <c r="F444" s="249" t="s">
        <v>8365</v>
      </c>
      <c r="G444" s="250" t="s">
        <v>498</v>
      </c>
      <c r="H444" s="251">
        <v>1</v>
      </c>
      <c r="I444" s="252"/>
      <c r="J444" s="251">
        <f t="shared" si="40"/>
        <v>0</v>
      </c>
      <c r="K444" s="249" t="s">
        <v>1</v>
      </c>
      <c r="L444" s="253"/>
      <c r="M444" s="254" t="s">
        <v>1</v>
      </c>
      <c r="N444" s="255" t="s">
        <v>41</v>
      </c>
      <c r="O444" s="72"/>
      <c r="P444" s="195">
        <f t="shared" si="41"/>
        <v>0</v>
      </c>
      <c r="Q444" s="195">
        <v>0</v>
      </c>
      <c r="R444" s="195">
        <f t="shared" si="42"/>
        <v>0</v>
      </c>
      <c r="S444" s="195">
        <v>0</v>
      </c>
      <c r="T444" s="196">
        <f t="shared" si="43"/>
        <v>0</v>
      </c>
      <c r="U444" s="35"/>
      <c r="V444" s="35"/>
      <c r="W444" s="35"/>
      <c r="X444" s="35"/>
      <c r="Y444" s="35"/>
      <c r="Z444" s="35"/>
      <c r="AA444" s="35"/>
      <c r="AB444" s="35"/>
      <c r="AC444" s="35"/>
      <c r="AD444" s="35"/>
      <c r="AE444" s="35"/>
      <c r="AR444" s="197" t="s">
        <v>373</v>
      </c>
      <c r="AT444" s="197" t="s">
        <v>250</v>
      </c>
      <c r="AU444" s="197" t="s">
        <v>85</v>
      </c>
      <c r="AY444" s="18" t="s">
        <v>158</v>
      </c>
      <c r="BE444" s="198">
        <f t="shared" si="44"/>
        <v>0</v>
      </c>
      <c r="BF444" s="198">
        <f t="shared" si="45"/>
        <v>0</v>
      </c>
      <c r="BG444" s="198">
        <f t="shared" si="46"/>
        <v>0</v>
      </c>
      <c r="BH444" s="198">
        <f t="shared" si="47"/>
        <v>0</v>
      </c>
      <c r="BI444" s="198">
        <f t="shared" si="48"/>
        <v>0</v>
      </c>
      <c r="BJ444" s="18" t="s">
        <v>8</v>
      </c>
      <c r="BK444" s="198">
        <f t="shared" si="49"/>
        <v>0</v>
      </c>
      <c r="BL444" s="18" t="s">
        <v>283</v>
      </c>
      <c r="BM444" s="197" t="s">
        <v>8366</v>
      </c>
    </row>
    <row r="445" spans="1:65" s="2" customFormat="1" ht="24">
      <c r="A445" s="35"/>
      <c r="B445" s="36"/>
      <c r="C445" s="247" t="s">
        <v>1278</v>
      </c>
      <c r="D445" s="247" t="s">
        <v>250</v>
      </c>
      <c r="E445" s="248" t="s">
        <v>8367</v>
      </c>
      <c r="F445" s="249" t="s">
        <v>8368</v>
      </c>
      <c r="G445" s="250" t="s">
        <v>498</v>
      </c>
      <c r="H445" s="251">
        <v>2</v>
      </c>
      <c r="I445" s="252"/>
      <c r="J445" s="251">
        <f t="shared" si="40"/>
        <v>0</v>
      </c>
      <c r="K445" s="249" t="s">
        <v>1</v>
      </c>
      <c r="L445" s="253"/>
      <c r="M445" s="254" t="s">
        <v>1</v>
      </c>
      <c r="N445" s="255" t="s">
        <v>41</v>
      </c>
      <c r="O445" s="72"/>
      <c r="P445" s="195">
        <f t="shared" si="41"/>
        <v>0</v>
      </c>
      <c r="Q445" s="195">
        <v>0</v>
      </c>
      <c r="R445" s="195">
        <f t="shared" si="42"/>
        <v>0</v>
      </c>
      <c r="S445" s="195">
        <v>0</v>
      </c>
      <c r="T445" s="196">
        <f t="shared" si="43"/>
        <v>0</v>
      </c>
      <c r="U445" s="35"/>
      <c r="V445" s="35"/>
      <c r="W445" s="35"/>
      <c r="X445" s="35"/>
      <c r="Y445" s="35"/>
      <c r="Z445" s="35"/>
      <c r="AA445" s="35"/>
      <c r="AB445" s="35"/>
      <c r="AC445" s="35"/>
      <c r="AD445" s="35"/>
      <c r="AE445" s="35"/>
      <c r="AR445" s="197" t="s">
        <v>373</v>
      </c>
      <c r="AT445" s="197" t="s">
        <v>250</v>
      </c>
      <c r="AU445" s="197" t="s">
        <v>85</v>
      </c>
      <c r="AY445" s="18" t="s">
        <v>158</v>
      </c>
      <c r="BE445" s="198">
        <f t="shared" si="44"/>
        <v>0</v>
      </c>
      <c r="BF445" s="198">
        <f t="shared" si="45"/>
        <v>0</v>
      </c>
      <c r="BG445" s="198">
        <f t="shared" si="46"/>
        <v>0</v>
      </c>
      <c r="BH445" s="198">
        <f t="shared" si="47"/>
        <v>0</v>
      </c>
      <c r="BI445" s="198">
        <f t="shared" si="48"/>
        <v>0</v>
      </c>
      <c r="BJ445" s="18" t="s">
        <v>8</v>
      </c>
      <c r="BK445" s="198">
        <f t="shared" si="49"/>
        <v>0</v>
      </c>
      <c r="BL445" s="18" t="s">
        <v>283</v>
      </c>
      <c r="BM445" s="197" t="s">
        <v>8369</v>
      </c>
    </row>
    <row r="446" spans="1:65" s="2" customFormat="1" ht="24">
      <c r="A446" s="35"/>
      <c r="B446" s="36"/>
      <c r="C446" s="247" t="s">
        <v>1282</v>
      </c>
      <c r="D446" s="247" t="s">
        <v>250</v>
      </c>
      <c r="E446" s="248" t="s">
        <v>8370</v>
      </c>
      <c r="F446" s="249" t="s">
        <v>8371</v>
      </c>
      <c r="G446" s="250" t="s">
        <v>498</v>
      </c>
      <c r="H446" s="251">
        <v>10</v>
      </c>
      <c r="I446" s="252"/>
      <c r="J446" s="251">
        <f t="shared" si="40"/>
        <v>0</v>
      </c>
      <c r="K446" s="249" t="s">
        <v>1</v>
      </c>
      <c r="L446" s="253"/>
      <c r="M446" s="254" t="s">
        <v>1</v>
      </c>
      <c r="N446" s="255" t="s">
        <v>41</v>
      </c>
      <c r="O446" s="72"/>
      <c r="P446" s="195">
        <f t="shared" si="41"/>
        <v>0</v>
      </c>
      <c r="Q446" s="195">
        <v>0</v>
      </c>
      <c r="R446" s="195">
        <f t="shared" si="42"/>
        <v>0</v>
      </c>
      <c r="S446" s="195">
        <v>0</v>
      </c>
      <c r="T446" s="196">
        <f t="shared" si="43"/>
        <v>0</v>
      </c>
      <c r="U446" s="35"/>
      <c r="V446" s="35"/>
      <c r="W446" s="35"/>
      <c r="X446" s="35"/>
      <c r="Y446" s="35"/>
      <c r="Z446" s="35"/>
      <c r="AA446" s="35"/>
      <c r="AB446" s="35"/>
      <c r="AC446" s="35"/>
      <c r="AD446" s="35"/>
      <c r="AE446" s="35"/>
      <c r="AR446" s="197" t="s">
        <v>373</v>
      </c>
      <c r="AT446" s="197" t="s">
        <v>250</v>
      </c>
      <c r="AU446" s="197" t="s">
        <v>85</v>
      </c>
      <c r="AY446" s="18" t="s">
        <v>158</v>
      </c>
      <c r="BE446" s="198">
        <f t="shared" si="44"/>
        <v>0</v>
      </c>
      <c r="BF446" s="198">
        <f t="shared" si="45"/>
        <v>0</v>
      </c>
      <c r="BG446" s="198">
        <f t="shared" si="46"/>
        <v>0</v>
      </c>
      <c r="BH446" s="198">
        <f t="shared" si="47"/>
        <v>0</v>
      </c>
      <c r="BI446" s="198">
        <f t="shared" si="48"/>
        <v>0</v>
      </c>
      <c r="BJ446" s="18" t="s">
        <v>8</v>
      </c>
      <c r="BK446" s="198">
        <f t="shared" si="49"/>
        <v>0</v>
      </c>
      <c r="BL446" s="18" t="s">
        <v>283</v>
      </c>
      <c r="BM446" s="197" t="s">
        <v>8372</v>
      </c>
    </row>
    <row r="447" spans="1:65" s="2" customFormat="1" ht="24">
      <c r="A447" s="35"/>
      <c r="B447" s="36"/>
      <c r="C447" s="247" t="s">
        <v>1286</v>
      </c>
      <c r="D447" s="247" t="s">
        <v>250</v>
      </c>
      <c r="E447" s="248" t="s">
        <v>8373</v>
      </c>
      <c r="F447" s="249" t="s">
        <v>8374</v>
      </c>
      <c r="G447" s="250" t="s">
        <v>498</v>
      </c>
      <c r="H447" s="251">
        <v>2</v>
      </c>
      <c r="I447" s="252"/>
      <c r="J447" s="251">
        <f t="shared" si="40"/>
        <v>0</v>
      </c>
      <c r="K447" s="249" t="s">
        <v>1</v>
      </c>
      <c r="L447" s="253"/>
      <c r="M447" s="254" t="s">
        <v>1</v>
      </c>
      <c r="N447" s="255" t="s">
        <v>41</v>
      </c>
      <c r="O447" s="72"/>
      <c r="P447" s="195">
        <f t="shared" si="41"/>
        <v>0</v>
      </c>
      <c r="Q447" s="195">
        <v>0</v>
      </c>
      <c r="R447" s="195">
        <f t="shared" si="42"/>
        <v>0</v>
      </c>
      <c r="S447" s="195">
        <v>0</v>
      </c>
      <c r="T447" s="196">
        <f t="shared" si="43"/>
        <v>0</v>
      </c>
      <c r="U447" s="35"/>
      <c r="V447" s="35"/>
      <c r="W447" s="35"/>
      <c r="X447" s="35"/>
      <c r="Y447" s="35"/>
      <c r="Z447" s="35"/>
      <c r="AA447" s="35"/>
      <c r="AB447" s="35"/>
      <c r="AC447" s="35"/>
      <c r="AD447" s="35"/>
      <c r="AE447" s="35"/>
      <c r="AR447" s="197" t="s">
        <v>373</v>
      </c>
      <c r="AT447" s="197" t="s">
        <v>250</v>
      </c>
      <c r="AU447" s="197" t="s">
        <v>85</v>
      </c>
      <c r="AY447" s="18" t="s">
        <v>158</v>
      </c>
      <c r="BE447" s="198">
        <f t="shared" si="44"/>
        <v>0</v>
      </c>
      <c r="BF447" s="198">
        <f t="shared" si="45"/>
        <v>0</v>
      </c>
      <c r="BG447" s="198">
        <f t="shared" si="46"/>
        <v>0</v>
      </c>
      <c r="BH447" s="198">
        <f t="shared" si="47"/>
        <v>0</v>
      </c>
      <c r="BI447" s="198">
        <f t="shared" si="48"/>
        <v>0</v>
      </c>
      <c r="BJ447" s="18" t="s">
        <v>8</v>
      </c>
      <c r="BK447" s="198">
        <f t="shared" si="49"/>
        <v>0</v>
      </c>
      <c r="BL447" s="18" t="s">
        <v>283</v>
      </c>
      <c r="BM447" s="197" t="s">
        <v>8375</v>
      </c>
    </row>
    <row r="448" spans="1:65" s="2" customFormat="1" ht="24">
      <c r="A448" s="35"/>
      <c r="B448" s="36"/>
      <c r="C448" s="247" t="s">
        <v>1290</v>
      </c>
      <c r="D448" s="247" t="s">
        <v>250</v>
      </c>
      <c r="E448" s="248" t="s">
        <v>8376</v>
      </c>
      <c r="F448" s="249" t="s">
        <v>8377</v>
      </c>
      <c r="G448" s="250" t="s">
        <v>498</v>
      </c>
      <c r="H448" s="251">
        <v>4</v>
      </c>
      <c r="I448" s="252"/>
      <c r="J448" s="251">
        <f t="shared" si="40"/>
        <v>0</v>
      </c>
      <c r="K448" s="249" t="s">
        <v>1</v>
      </c>
      <c r="L448" s="253"/>
      <c r="M448" s="254" t="s">
        <v>1</v>
      </c>
      <c r="N448" s="255" t="s">
        <v>41</v>
      </c>
      <c r="O448" s="72"/>
      <c r="P448" s="195">
        <f t="shared" si="41"/>
        <v>0</v>
      </c>
      <c r="Q448" s="195">
        <v>0</v>
      </c>
      <c r="R448" s="195">
        <f t="shared" si="42"/>
        <v>0</v>
      </c>
      <c r="S448" s="195">
        <v>0</v>
      </c>
      <c r="T448" s="196">
        <f t="shared" si="43"/>
        <v>0</v>
      </c>
      <c r="U448" s="35"/>
      <c r="V448" s="35"/>
      <c r="W448" s="35"/>
      <c r="X448" s="35"/>
      <c r="Y448" s="35"/>
      <c r="Z448" s="35"/>
      <c r="AA448" s="35"/>
      <c r="AB448" s="35"/>
      <c r="AC448" s="35"/>
      <c r="AD448" s="35"/>
      <c r="AE448" s="35"/>
      <c r="AR448" s="197" t="s">
        <v>373</v>
      </c>
      <c r="AT448" s="197" t="s">
        <v>250</v>
      </c>
      <c r="AU448" s="197" t="s">
        <v>85</v>
      </c>
      <c r="AY448" s="18" t="s">
        <v>158</v>
      </c>
      <c r="BE448" s="198">
        <f t="shared" si="44"/>
        <v>0</v>
      </c>
      <c r="BF448" s="198">
        <f t="shared" si="45"/>
        <v>0</v>
      </c>
      <c r="BG448" s="198">
        <f t="shared" si="46"/>
        <v>0</v>
      </c>
      <c r="BH448" s="198">
        <f t="shared" si="47"/>
        <v>0</v>
      </c>
      <c r="BI448" s="198">
        <f t="shared" si="48"/>
        <v>0</v>
      </c>
      <c r="BJ448" s="18" t="s">
        <v>8</v>
      </c>
      <c r="BK448" s="198">
        <f t="shared" si="49"/>
        <v>0</v>
      </c>
      <c r="BL448" s="18" t="s">
        <v>283</v>
      </c>
      <c r="BM448" s="197" t="s">
        <v>8378</v>
      </c>
    </row>
    <row r="449" spans="1:65" s="2" customFormat="1" ht="24">
      <c r="A449" s="35"/>
      <c r="B449" s="36"/>
      <c r="C449" s="247" t="s">
        <v>1294</v>
      </c>
      <c r="D449" s="247" t="s">
        <v>250</v>
      </c>
      <c r="E449" s="248" t="s">
        <v>8379</v>
      </c>
      <c r="F449" s="249" t="s">
        <v>8380</v>
      </c>
      <c r="G449" s="250" t="s">
        <v>498</v>
      </c>
      <c r="H449" s="251">
        <v>48</v>
      </c>
      <c r="I449" s="252"/>
      <c r="J449" s="251">
        <f t="shared" si="40"/>
        <v>0</v>
      </c>
      <c r="K449" s="249" t="s">
        <v>1</v>
      </c>
      <c r="L449" s="253"/>
      <c r="M449" s="254" t="s">
        <v>1</v>
      </c>
      <c r="N449" s="255" t="s">
        <v>41</v>
      </c>
      <c r="O449" s="72"/>
      <c r="P449" s="195">
        <f t="shared" si="41"/>
        <v>0</v>
      </c>
      <c r="Q449" s="195">
        <v>0</v>
      </c>
      <c r="R449" s="195">
        <f t="shared" si="42"/>
        <v>0</v>
      </c>
      <c r="S449" s="195">
        <v>0</v>
      </c>
      <c r="T449" s="196">
        <f t="shared" si="43"/>
        <v>0</v>
      </c>
      <c r="U449" s="35"/>
      <c r="V449" s="35"/>
      <c r="W449" s="35"/>
      <c r="X449" s="35"/>
      <c r="Y449" s="35"/>
      <c r="Z449" s="35"/>
      <c r="AA449" s="35"/>
      <c r="AB449" s="35"/>
      <c r="AC449" s="35"/>
      <c r="AD449" s="35"/>
      <c r="AE449" s="35"/>
      <c r="AR449" s="197" t="s">
        <v>373</v>
      </c>
      <c r="AT449" s="197" t="s">
        <v>250</v>
      </c>
      <c r="AU449" s="197" t="s">
        <v>85</v>
      </c>
      <c r="AY449" s="18" t="s">
        <v>158</v>
      </c>
      <c r="BE449" s="198">
        <f t="shared" si="44"/>
        <v>0</v>
      </c>
      <c r="BF449" s="198">
        <f t="shared" si="45"/>
        <v>0</v>
      </c>
      <c r="BG449" s="198">
        <f t="shared" si="46"/>
        <v>0</v>
      </c>
      <c r="BH449" s="198">
        <f t="shared" si="47"/>
        <v>0</v>
      </c>
      <c r="BI449" s="198">
        <f t="shared" si="48"/>
        <v>0</v>
      </c>
      <c r="BJ449" s="18" t="s">
        <v>8</v>
      </c>
      <c r="BK449" s="198">
        <f t="shared" si="49"/>
        <v>0</v>
      </c>
      <c r="BL449" s="18" t="s">
        <v>283</v>
      </c>
      <c r="BM449" s="197" t="s">
        <v>8381</v>
      </c>
    </row>
    <row r="450" spans="1:65" s="2" customFormat="1" ht="24">
      <c r="A450" s="35"/>
      <c r="B450" s="36"/>
      <c r="C450" s="247" t="s">
        <v>1299</v>
      </c>
      <c r="D450" s="247" t="s">
        <v>250</v>
      </c>
      <c r="E450" s="248" t="s">
        <v>8382</v>
      </c>
      <c r="F450" s="249" t="s">
        <v>8383</v>
      </c>
      <c r="G450" s="250" t="s">
        <v>498</v>
      </c>
      <c r="H450" s="251">
        <v>16</v>
      </c>
      <c r="I450" s="252"/>
      <c r="J450" s="251">
        <f t="shared" si="40"/>
        <v>0</v>
      </c>
      <c r="K450" s="249" t="s">
        <v>1</v>
      </c>
      <c r="L450" s="253"/>
      <c r="M450" s="254" t="s">
        <v>1</v>
      </c>
      <c r="N450" s="255" t="s">
        <v>41</v>
      </c>
      <c r="O450" s="72"/>
      <c r="P450" s="195">
        <f t="shared" si="41"/>
        <v>0</v>
      </c>
      <c r="Q450" s="195">
        <v>0</v>
      </c>
      <c r="R450" s="195">
        <f t="shared" si="42"/>
        <v>0</v>
      </c>
      <c r="S450" s="195">
        <v>0</v>
      </c>
      <c r="T450" s="196">
        <f t="shared" si="43"/>
        <v>0</v>
      </c>
      <c r="U450" s="35"/>
      <c r="V450" s="35"/>
      <c r="W450" s="35"/>
      <c r="X450" s="35"/>
      <c r="Y450" s="35"/>
      <c r="Z450" s="35"/>
      <c r="AA450" s="35"/>
      <c r="AB450" s="35"/>
      <c r="AC450" s="35"/>
      <c r="AD450" s="35"/>
      <c r="AE450" s="35"/>
      <c r="AR450" s="197" t="s">
        <v>373</v>
      </c>
      <c r="AT450" s="197" t="s">
        <v>250</v>
      </c>
      <c r="AU450" s="197" t="s">
        <v>85</v>
      </c>
      <c r="AY450" s="18" t="s">
        <v>158</v>
      </c>
      <c r="BE450" s="198">
        <f t="shared" si="44"/>
        <v>0</v>
      </c>
      <c r="BF450" s="198">
        <f t="shared" si="45"/>
        <v>0</v>
      </c>
      <c r="BG450" s="198">
        <f t="shared" si="46"/>
        <v>0</v>
      </c>
      <c r="BH450" s="198">
        <f t="shared" si="47"/>
        <v>0</v>
      </c>
      <c r="BI450" s="198">
        <f t="shared" si="48"/>
        <v>0</v>
      </c>
      <c r="BJ450" s="18" t="s">
        <v>8</v>
      </c>
      <c r="BK450" s="198">
        <f t="shared" si="49"/>
        <v>0</v>
      </c>
      <c r="BL450" s="18" t="s">
        <v>283</v>
      </c>
      <c r="BM450" s="197" t="s">
        <v>8384</v>
      </c>
    </row>
    <row r="451" spans="1:65" s="2" customFormat="1" ht="24">
      <c r="A451" s="35"/>
      <c r="B451" s="36"/>
      <c r="C451" s="247" t="s">
        <v>1305</v>
      </c>
      <c r="D451" s="247" t="s">
        <v>250</v>
      </c>
      <c r="E451" s="248" t="s">
        <v>8385</v>
      </c>
      <c r="F451" s="249" t="s">
        <v>8386</v>
      </c>
      <c r="G451" s="250" t="s">
        <v>498</v>
      </c>
      <c r="H451" s="251">
        <v>1</v>
      </c>
      <c r="I451" s="252"/>
      <c r="J451" s="251">
        <f t="shared" si="40"/>
        <v>0</v>
      </c>
      <c r="K451" s="249" t="s">
        <v>1</v>
      </c>
      <c r="L451" s="253"/>
      <c r="M451" s="254" t="s">
        <v>1</v>
      </c>
      <c r="N451" s="255" t="s">
        <v>41</v>
      </c>
      <c r="O451" s="72"/>
      <c r="P451" s="195">
        <f t="shared" si="41"/>
        <v>0</v>
      </c>
      <c r="Q451" s="195">
        <v>0</v>
      </c>
      <c r="R451" s="195">
        <f t="shared" si="42"/>
        <v>0</v>
      </c>
      <c r="S451" s="195">
        <v>0</v>
      </c>
      <c r="T451" s="196">
        <f t="shared" si="43"/>
        <v>0</v>
      </c>
      <c r="U451" s="35"/>
      <c r="V451" s="35"/>
      <c r="W451" s="35"/>
      <c r="X451" s="35"/>
      <c r="Y451" s="35"/>
      <c r="Z451" s="35"/>
      <c r="AA451" s="35"/>
      <c r="AB451" s="35"/>
      <c r="AC451" s="35"/>
      <c r="AD451" s="35"/>
      <c r="AE451" s="35"/>
      <c r="AR451" s="197" t="s">
        <v>373</v>
      </c>
      <c r="AT451" s="197" t="s">
        <v>250</v>
      </c>
      <c r="AU451" s="197" t="s">
        <v>85</v>
      </c>
      <c r="AY451" s="18" t="s">
        <v>158</v>
      </c>
      <c r="BE451" s="198">
        <f t="shared" si="44"/>
        <v>0</v>
      </c>
      <c r="BF451" s="198">
        <f t="shared" si="45"/>
        <v>0</v>
      </c>
      <c r="BG451" s="198">
        <f t="shared" si="46"/>
        <v>0</v>
      </c>
      <c r="BH451" s="198">
        <f t="shared" si="47"/>
        <v>0</v>
      </c>
      <c r="BI451" s="198">
        <f t="shared" si="48"/>
        <v>0</v>
      </c>
      <c r="BJ451" s="18" t="s">
        <v>8</v>
      </c>
      <c r="BK451" s="198">
        <f t="shared" si="49"/>
        <v>0</v>
      </c>
      <c r="BL451" s="18" t="s">
        <v>283</v>
      </c>
      <c r="BM451" s="197" t="s">
        <v>8387</v>
      </c>
    </row>
    <row r="452" spans="1:65" s="2" customFormat="1" ht="24">
      <c r="A452" s="35"/>
      <c r="B452" s="36"/>
      <c r="C452" s="247" t="s">
        <v>1309</v>
      </c>
      <c r="D452" s="247" t="s">
        <v>250</v>
      </c>
      <c r="E452" s="248" t="s">
        <v>8388</v>
      </c>
      <c r="F452" s="249" t="s">
        <v>8389</v>
      </c>
      <c r="G452" s="250" t="s">
        <v>498</v>
      </c>
      <c r="H452" s="251">
        <v>3</v>
      </c>
      <c r="I452" s="252"/>
      <c r="J452" s="251">
        <f t="shared" si="40"/>
        <v>0</v>
      </c>
      <c r="K452" s="249" t="s">
        <v>1</v>
      </c>
      <c r="L452" s="253"/>
      <c r="M452" s="254" t="s">
        <v>1</v>
      </c>
      <c r="N452" s="255" t="s">
        <v>41</v>
      </c>
      <c r="O452" s="72"/>
      <c r="P452" s="195">
        <f t="shared" si="41"/>
        <v>0</v>
      </c>
      <c r="Q452" s="195">
        <v>0</v>
      </c>
      <c r="R452" s="195">
        <f t="shared" si="42"/>
        <v>0</v>
      </c>
      <c r="S452" s="195">
        <v>0</v>
      </c>
      <c r="T452" s="196">
        <f t="shared" si="43"/>
        <v>0</v>
      </c>
      <c r="U452" s="35"/>
      <c r="V452" s="35"/>
      <c r="W452" s="35"/>
      <c r="X452" s="35"/>
      <c r="Y452" s="35"/>
      <c r="Z452" s="35"/>
      <c r="AA452" s="35"/>
      <c r="AB452" s="35"/>
      <c r="AC452" s="35"/>
      <c r="AD452" s="35"/>
      <c r="AE452" s="35"/>
      <c r="AR452" s="197" t="s">
        <v>373</v>
      </c>
      <c r="AT452" s="197" t="s">
        <v>250</v>
      </c>
      <c r="AU452" s="197" t="s">
        <v>85</v>
      </c>
      <c r="AY452" s="18" t="s">
        <v>158</v>
      </c>
      <c r="BE452" s="198">
        <f t="shared" si="44"/>
        <v>0</v>
      </c>
      <c r="BF452" s="198">
        <f t="shared" si="45"/>
        <v>0</v>
      </c>
      <c r="BG452" s="198">
        <f t="shared" si="46"/>
        <v>0</v>
      </c>
      <c r="BH452" s="198">
        <f t="shared" si="47"/>
        <v>0</v>
      </c>
      <c r="BI452" s="198">
        <f t="shared" si="48"/>
        <v>0</v>
      </c>
      <c r="BJ452" s="18" t="s">
        <v>8</v>
      </c>
      <c r="BK452" s="198">
        <f t="shared" si="49"/>
        <v>0</v>
      </c>
      <c r="BL452" s="18" t="s">
        <v>283</v>
      </c>
      <c r="BM452" s="197" t="s">
        <v>8390</v>
      </c>
    </row>
    <row r="453" spans="1:65" s="2" customFormat="1" ht="24">
      <c r="A453" s="35"/>
      <c r="B453" s="36"/>
      <c r="C453" s="247" t="s">
        <v>1315</v>
      </c>
      <c r="D453" s="247" t="s">
        <v>250</v>
      </c>
      <c r="E453" s="248" t="s">
        <v>8391</v>
      </c>
      <c r="F453" s="249" t="s">
        <v>8392</v>
      </c>
      <c r="G453" s="250" t="s">
        <v>498</v>
      </c>
      <c r="H453" s="251">
        <v>1</v>
      </c>
      <c r="I453" s="252"/>
      <c r="J453" s="251">
        <f t="shared" si="40"/>
        <v>0</v>
      </c>
      <c r="K453" s="249" t="s">
        <v>1</v>
      </c>
      <c r="L453" s="253"/>
      <c r="M453" s="254" t="s">
        <v>1</v>
      </c>
      <c r="N453" s="255" t="s">
        <v>41</v>
      </c>
      <c r="O453" s="72"/>
      <c r="P453" s="195">
        <f t="shared" si="41"/>
        <v>0</v>
      </c>
      <c r="Q453" s="195">
        <v>0</v>
      </c>
      <c r="R453" s="195">
        <f t="shared" si="42"/>
        <v>0</v>
      </c>
      <c r="S453" s="195">
        <v>0</v>
      </c>
      <c r="T453" s="196">
        <f t="shared" si="43"/>
        <v>0</v>
      </c>
      <c r="U453" s="35"/>
      <c r="V453" s="35"/>
      <c r="W453" s="35"/>
      <c r="X453" s="35"/>
      <c r="Y453" s="35"/>
      <c r="Z453" s="35"/>
      <c r="AA453" s="35"/>
      <c r="AB453" s="35"/>
      <c r="AC453" s="35"/>
      <c r="AD453" s="35"/>
      <c r="AE453" s="35"/>
      <c r="AR453" s="197" t="s">
        <v>373</v>
      </c>
      <c r="AT453" s="197" t="s">
        <v>250</v>
      </c>
      <c r="AU453" s="197" t="s">
        <v>85</v>
      </c>
      <c r="AY453" s="18" t="s">
        <v>158</v>
      </c>
      <c r="BE453" s="198">
        <f t="shared" si="44"/>
        <v>0</v>
      </c>
      <c r="BF453" s="198">
        <f t="shared" si="45"/>
        <v>0</v>
      </c>
      <c r="BG453" s="198">
        <f t="shared" si="46"/>
        <v>0</v>
      </c>
      <c r="BH453" s="198">
        <f t="shared" si="47"/>
        <v>0</v>
      </c>
      <c r="BI453" s="198">
        <f t="shared" si="48"/>
        <v>0</v>
      </c>
      <c r="BJ453" s="18" t="s">
        <v>8</v>
      </c>
      <c r="BK453" s="198">
        <f t="shared" si="49"/>
        <v>0</v>
      </c>
      <c r="BL453" s="18" t="s">
        <v>283</v>
      </c>
      <c r="BM453" s="197" t="s">
        <v>8393</v>
      </c>
    </row>
    <row r="454" spans="1:65" s="2" customFormat="1" ht="24">
      <c r="A454" s="35"/>
      <c r="B454" s="36"/>
      <c r="C454" s="247" t="s">
        <v>1319</v>
      </c>
      <c r="D454" s="247" t="s">
        <v>250</v>
      </c>
      <c r="E454" s="248" t="s">
        <v>8394</v>
      </c>
      <c r="F454" s="249" t="s">
        <v>8395</v>
      </c>
      <c r="G454" s="250" t="s">
        <v>498</v>
      </c>
      <c r="H454" s="251">
        <v>1</v>
      </c>
      <c r="I454" s="252"/>
      <c r="J454" s="251">
        <f t="shared" si="40"/>
        <v>0</v>
      </c>
      <c r="K454" s="249" t="s">
        <v>1</v>
      </c>
      <c r="L454" s="253"/>
      <c r="M454" s="254" t="s">
        <v>1</v>
      </c>
      <c r="N454" s="255" t="s">
        <v>41</v>
      </c>
      <c r="O454" s="72"/>
      <c r="P454" s="195">
        <f t="shared" si="41"/>
        <v>0</v>
      </c>
      <c r="Q454" s="195">
        <v>0</v>
      </c>
      <c r="R454" s="195">
        <f t="shared" si="42"/>
        <v>0</v>
      </c>
      <c r="S454" s="195">
        <v>0</v>
      </c>
      <c r="T454" s="196">
        <f t="shared" si="43"/>
        <v>0</v>
      </c>
      <c r="U454" s="35"/>
      <c r="V454" s="35"/>
      <c r="W454" s="35"/>
      <c r="X454" s="35"/>
      <c r="Y454" s="35"/>
      <c r="Z454" s="35"/>
      <c r="AA454" s="35"/>
      <c r="AB454" s="35"/>
      <c r="AC454" s="35"/>
      <c r="AD454" s="35"/>
      <c r="AE454" s="35"/>
      <c r="AR454" s="197" t="s">
        <v>373</v>
      </c>
      <c r="AT454" s="197" t="s">
        <v>250</v>
      </c>
      <c r="AU454" s="197" t="s">
        <v>85</v>
      </c>
      <c r="AY454" s="18" t="s">
        <v>158</v>
      </c>
      <c r="BE454" s="198">
        <f t="shared" si="44"/>
        <v>0</v>
      </c>
      <c r="BF454" s="198">
        <f t="shared" si="45"/>
        <v>0</v>
      </c>
      <c r="BG454" s="198">
        <f t="shared" si="46"/>
        <v>0</v>
      </c>
      <c r="BH454" s="198">
        <f t="shared" si="47"/>
        <v>0</v>
      </c>
      <c r="BI454" s="198">
        <f t="shared" si="48"/>
        <v>0</v>
      </c>
      <c r="BJ454" s="18" t="s">
        <v>8</v>
      </c>
      <c r="BK454" s="198">
        <f t="shared" si="49"/>
        <v>0</v>
      </c>
      <c r="BL454" s="18" t="s">
        <v>283</v>
      </c>
      <c r="BM454" s="197" t="s">
        <v>8396</v>
      </c>
    </row>
    <row r="455" spans="1:65" s="2" customFormat="1" ht="24">
      <c r="A455" s="35"/>
      <c r="B455" s="36"/>
      <c r="C455" s="247" t="s">
        <v>1324</v>
      </c>
      <c r="D455" s="247" t="s">
        <v>250</v>
      </c>
      <c r="E455" s="248" t="s">
        <v>8397</v>
      </c>
      <c r="F455" s="249" t="s">
        <v>8398</v>
      </c>
      <c r="G455" s="250" t="s">
        <v>498</v>
      </c>
      <c r="H455" s="251">
        <v>2</v>
      </c>
      <c r="I455" s="252"/>
      <c r="J455" s="251">
        <f t="shared" si="40"/>
        <v>0</v>
      </c>
      <c r="K455" s="249" t="s">
        <v>1</v>
      </c>
      <c r="L455" s="253"/>
      <c r="M455" s="254" t="s">
        <v>1</v>
      </c>
      <c r="N455" s="255" t="s">
        <v>41</v>
      </c>
      <c r="O455" s="72"/>
      <c r="P455" s="195">
        <f t="shared" si="41"/>
        <v>0</v>
      </c>
      <c r="Q455" s="195">
        <v>0</v>
      </c>
      <c r="R455" s="195">
        <f t="shared" si="42"/>
        <v>0</v>
      </c>
      <c r="S455" s="195">
        <v>0</v>
      </c>
      <c r="T455" s="196">
        <f t="shared" si="43"/>
        <v>0</v>
      </c>
      <c r="U455" s="35"/>
      <c r="V455" s="35"/>
      <c r="W455" s="35"/>
      <c r="X455" s="35"/>
      <c r="Y455" s="35"/>
      <c r="Z455" s="35"/>
      <c r="AA455" s="35"/>
      <c r="AB455" s="35"/>
      <c r="AC455" s="35"/>
      <c r="AD455" s="35"/>
      <c r="AE455" s="35"/>
      <c r="AR455" s="197" t="s">
        <v>373</v>
      </c>
      <c r="AT455" s="197" t="s">
        <v>250</v>
      </c>
      <c r="AU455" s="197" t="s">
        <v>85</v>
      </c>
      <c r="AY455" s="18" t="s">
        <v>158</v>
      </c>
      <c r="BE455" s="198">
        <f t="shared" si="44"/>
        <v>0</v>
      </c>
      <c r="BF455" s="198">
        <f t="shared" si="45"/>
        <v>0</v>
      </c>
      <c r="BG455" s="198">
        <f t="shared" si="46"/>
        <v>0</v>
      </c>
      <c r="BH455" s="198">
        <f t="shared" si="47"/>
        <v>0</v>
      </c>
      <c r="BI455" s="198">
        <f t="shared" si="48"/>
        <v>0</v>
      </c>
      <c r="BJ455" s="18" t="s">
        <v>8</v>
      </c>
      <c r="BK455" s="198">
        <f t="shared" si="49"/>
        <v>0</v>
      </c>
      <c r="BL455" s="18" t="s">
        <v>283</v>
      </c>
      <c r="BM455" s="197" t="s">
        <v>8399</v>
      </c>
    </row>
    <row r="456" spans="1:65" s="2" customFormat="1" ht="24">
      <c r="A456" s="35"/>
      <c r="B456" s="36"/>
      <c r="C456" s="247" t="s">
        <v>1329</v>
      </c>
      <c r="D456" s="247" t="s">
        <v>250</v>
      </c>
      <c r="E456" s="248" t="s">
        <v>8400</v>
      </c>
      <c r="F456" s="249" t="s">
        <v>8401</v>
      </c>
      <c r="G456" s="250" t="s">
        <v>498</v>
      </c>
      <c r="H456" s="251">
        <v>1</v>
      </c>
      <c r="I456" s="252"/>
      <c r="J456" s="251">
        <f t="shared" si="40"/>
        <v>0</v>
      </c>
      <c r="K456" s="249" t="s">
        <v>1</v>
      </c>
      <c r="L456" s="253"/>
      <c r="M456" s="254" t="s">
        <v>1</v>
      </c>
      <c r="N456" s="255" t="s">
        <v>41</v>
      </c>
      <c r="O456" s="72"/>
      <c r="P456" s="195">
        <f t="shared" si="41"/>
        <v>0</v>
      </c>
      <c r="Q456" s="195">
        <v>0</v>
      </c>
      <c r="R456" s="195">
        <f t="shared" si="42"/>
        <v>0</v>
      </c>
      <c r="S456" s="195">
        <v>0</v>
      </c>
      <c r="T456" s="196">
        <f t="shared" si="43"/>
        <v>0</v>
      </c>
      <c r="U456" s="35"/>
      <c r="V456" s="35"/>
      <c r="W456" s="35"/>
      <c r="X456" s="35"/>
      <c r="Y456" s="35"/>
      <c r="Z456" s="35"/>
      <c r="AA456" s="35"/>
      <c r="AB456" s="35"/>
      <c r="AC456" s="35"/>
      <c r="AD456" s="35"/>
      <c r="AE456" s="35"/>
      <c r="AR456" s="197" t="s">
        <v>373</v>
      </c>
      <c r="AT456" s="197" t="s">
        <v>250</v>
      </c>
      <c r="AU456" s="197" t="s">
        <v>85</v>
      </c>
      <c r="AY456" s="18" t="s">
        <v>158</v>
      </c>
      <c r="BE456" s="198">
        <f t="shared" si="44"/>
        <v>0</v>
      </c>
      <c r="BF456" s="198">
        <f t="shared" si="45"/>
        <v>0</v>
      </c>
      <c r="BG456" s="198">
        <f t="shared" si="46"/>
        <v>0</v>
      </c>
      <c r="BH456" s="198">
        <f t="shared" si="47"/>
        <v>0</v>
      </c>
      <c r="BI456" s="198">
        <f t="shared" si="48"/>
        <v>0</v>
      </c>
      <c r="BJ456" s="18" t="s">
        <v>8</v>
      </c>
      <c r="BK456" s="198">
        <f t="shared" si="49"/>
        <v>0</v>
      </c>
      <c r="BL456" s="18" t="s">
        <v>283</v>
      </c>
      <c r="BM456" s="197" t="s">
        <v>8402</v>
      </c>
    </row>
    <row r="457" spans="1:65" s="2" customFormat="1" ht="24">
      <c r="A457" s="35"/>
      <c r="B457" s="36"/>
      <c r="C457" s="247" t="s">
        <v>1334</v>
      </c>
      <c r="D457" s="247" t="s">
        <v>250</v>
      </c>
      <c r="E457" s="248" t="s">
        <v>8403</v>
      </c>
      <c r="F457" s="249" t="s">
        <v>8404</v>
      </c>
      <c r="G457" s="250" t="s">
        <v>498</v>
      </c>
      <c r="H457" s="251">
        <v>1</v>
      </c>
      <c r="I457" s="252"/>
      <c r="J457" s="251">
        <f t="shared" si="40"/>
        <v>0</v>
      </c>
      <c r="K457" s="249" t="s">
        <v>1</v>
      </c>
      <c r="L457" s="253"/>
      <c r="M457" s="254" t="s">
        <v>1</v>
      </c>
      <c r="N457" s="255" t="s">
        <v>41</v>
      </c>
      <c r="O457" s="72"/>
      <c r="P457" s="195">
        <f t="shared" si="41"/>
        <v>0</v>
      </c>
      <c r="Q457" s="195">
        <v>0</v>
      </c>
      <c r="R457" s="195">
        <f t="shared" si="42"/>
        <v>0</v>
      </c>
      <c r="S457" s="195">
        <v>0</v>
      </c>
      <c r="T457" s="196">
        <f t="shared" si="43"/>
        <v>0</v>
      </c>
      <c r="U457" s="35"/>
      <c r="V457" s="35"/>
      <c r="W457" s="35"/>
      <c r="X457" s="35"/>
      <c r="Y457" s="35"/>
      <c r="Z457" s="35"/>
      <c r="AA457" s="35"/>
      <c r="AB457" s="35"/>
      <c r="AC457" s="35"/>
      <c r="AD457" s="35"/>
      <c r="AE457" s="35"/>
      <c r="AR457" s="197" t="s">
        <v>373</v>
      </c>
      <c r="AT457" s="197" t="s">
        <v>250</v>
      </c>
      <c r="AU457" s="197" t="s">
        <v>85</v>
      </c>
      <c r="AY457" s="18" t="s">
        <v>158</v>
      </c>
      <c r="BE457" s="198">
        <f t="shared" si="44"/>
        <v>0</v>
      </c>
      <c r="BF457" s="198">
        <f t="shared" si="45"/>
        <v>0</v>
      </c>
      <c r="BG457" s="198">
        <f t="shared" si="46"/>
        <v>0</v>
      </c>
      <c r="BH457" s="198">
        <f t="shared" si="47"/>
        <v>0</v>
      </c>
      <c r="BI457" s="198">
        <f t="shared" si="48"/>
        <v>0</v>
      </c>
      <c r="BJ457" s="18" t="s">
        <v>8</v>
      </c>
      <c r="BK457" s="198">
        <f t="shared" si="49"/>
        <v>0</v>
      </c>
      <c r="BL457" s="18" t="s">
        <v>283</v>
      </c>
      <c r="BM457" s="197" t="s">
        <v>8405</v>
      </c>
    </row>
    <row r="458" spans="1:65" s="2" customFormat="1" ht="24">
      <c r="A458" s="35"/>
      <c r="B458" s="36"/>
      <c r="C458" s="247" t="s">
        <v>1339</v>
      </c>
      <c r="D458" s="247" t="s">
        <v>250</v>
      </c>
      <c r="E458" s="248" t="s">
        <v>8406</v>
      </c>
      <c r="F458" s="249" t="s">
        <v>8407</v>
      </c>
      <c r="G458" s="250" t="s">
        <v>498</v>
      </c>
      <c r="H458" s="251">
        <v>1</v>
      </c>
      <c r="I458" s="252"/>
      <c r="J458" s="251">
        <f t="shared" si="40"/>
        <v>0</v>
      </c>
      <c r="K458" s="249" t="s">
        <v>1</v>
      </c>
      <c r="L458" s="253"/>
      <c r="M458" s="254" t="s">
        <v>1</v>
      </c>
      <c r="N458" s="255" t="s">
        <v>41</v>
      </c>
      <c r="O458" s="72"/>
      <c r="P458" s="195">
        <f t="shared" si="41"/>
        <v>0</v>
      </c>
      <c r="Q458" s="195">
        <v>0</v>
      </c>
      <c r="R458" s="195">
        <f t="shared" si="42"/>
        <v>0</v>
      </c>
      <c r="S458" s="195">
        <v>0</v>
      </c>
      <c r="T458" s="196">
        <f t="shared" si="43"/>
        <v>0</v>
      </c>
      <c r="U458" s="35"/>
      <c r="V458" s="35"/>
      <c r="W458" s="35"/>
      <c r="X458" s="35"/>
      <c r="Y458" s="35"/>
      <c r="Z458" s="35"/>
      <c r="AA458" s="35"/>
      <c r="AB458" s="35"/>
      <c r="AC458" s="35"/>
      <c r="AD458" s="35"/>
      <c r="AE458" s="35"/>
      <c r="AR458" s="197" t="s">
        <v>373</v>
      </c>
      <c r="AT458" s="197" t="s">
        <v>250</v>
      </c>
      <c r="AU458" s="197" t="s">
        <v>85</v>
      </c>
      <c r="AY458" s="18" t="s">
        <v>158</v>
      </c>
      <c r="BE458" s="198">
        <f t="shared" si="44"/>
        <v>0</v>
      </c>
      <c r="BF458" s="198">
        <f t="shared" si="45"/>
        <v>0</v>
      </c>
      <c r="BG458" s="198">
        <f t="shared" si="46"/>
        <v>0</v>
      </c>
      <c r="BH458" s="198">
        <f t="shared" si="47"/>
        <v>0</v>
      </c>
      <c r="BI458" s="198">
        <f t="shared" si="48"/>
        <v>0</v>
      </c>
      <c r="BJ458" s="18" t="s">
        <v>8</v>
      </c>
      <c r="BK458" s="198">
        <f t="shared" si="49"/>
        <v>0</v>
      </c>
      <c r="BL458" s="18" t="s">
        <v>283</v>
      </c>
      <c r="BM458" s="197" t="s">
        <v>8408</v>
      </c>
    </row>
    <row r="459" spans="1:65" s="2" customFormat="1" ht="24">
      <c r="A459" s="35"/>
      <c r="B459" s="36"/>
      <c r="C459" s="247" t="s">
        <v>1344</v>
      </c>
      <c r="D459" s="247" t="s">
        <v>250</v>
      </c>
      <c r="E459" s="248" t="s">
        <v>8409</v>
      </c>
      <c r="F459" s="249" t="s">
        <v>8410</v>
      </c>
      <c r="G459" s="250" t="s">
        <v>498</v>
      </c>
      <c r="H459" s="251">
        <v>20</v>
      </c>
      <c r="I459" s="252"/>
      <c r="J459" s="251">
        <f t="shared" si="40"/>
        <v>0</v>
      </c>
      <c r="K459" s="249" t="s">
        <v>1</v>
      </c>
      <c r="L459" s="253"/>
      <c r="M459" s="254" t="s">
        <v>1</v>
      </c>
      <c r="N459" s="255" t="s">
        <v>41</v>
      </c>
      <c r="O459" s="72"/>
      <c r="P459" s="195">
        <f t="shared" si="41"/>
        <v>0</v>
      </c>
      <c r="Q459" s="195">
        <v>0</v>
      </c>
      <c r="R459" s="195">
        <f t="shared" si="42"/>
        <v>0</v>
      </c>
      <c r="S459" s="195">
        <v>0</v>
      </c>
      <c r="T459" s="196">
        <f t="shared" si="43"/>
        <v>0</v>
      </c>
      <c r="U459" s="35"/>
      <c r="V459" s="35"/>
      <c r="W459" s="35"/>
      <c r="X459" s="35"/>
      <c r="Y459" s="35"/>
      <c r="Z459" s="35"/>
      <c r="AA459" s="35"/>
      <c r="AB459" s="35"/>
      <c r="AC459" s="35"/>
      <c r="AD459" s="35"/>
      <c r="AE459" s="35"/>
      <c r="AR459" s="197" t="s">
        <v>373</v>
      </c>
      <c r="AT459" s="197" t="s">
        <v>250</v>
      </c>
      <c r="AU459" s="197" t="s">
        <v>85</v>
      </c>
      <c r="AY459" s="18" t="s">
        <v>158</v>
      </c>
      <c r="BE459" s="198">
        <f t="shared" si="44"/>
        <v>0</v>
      </c>
      <c r="BF459" s="198">
        <f t="shared" si="45"/>
        <v>0</v>
      </c>
      <c r="BG459" s="198">
        <f t="shared" si="46"/>
        <v>0</v>
      </c>
      <c r="BH459" s="198">
        <f t="shared" si="47"/>
        <v>0</v>
      </c>
      <c r="BI459" s="198">
        <f t="shared" si="48"/>
        <v>0</v>
      </c>
      <c r="BJ459" s="18" t="s">
        <v>8</v>
      </c>
      <c r="BK459" s="198">
        <f t="shared" si="49"/>
        <v>0</v>
      </c>
      <c r="BL459" s="18" t="s">
        <v>283</v>
      </c>
      <c r="BM459" s="197" t="s">
        <v>8411</v>
      </c>
    </row>
    <row r="460" spans="1:65" s="2" customFormat="1" ht="36">
      <c r="A460" s="35"/>
      <c r="B460" s="36"/>
      <c r="C460" s="247" t="s">
        <v>1351</v>
      </c>
      <c r="D460" s="247" t="s">
        <v>250</v>
      </c>
      <c r="E460" s="248" t="s">
        <v>8412</v>
      </c>
      <c r="F460" s="249" t="s">
        <v>8413</v>
      </c>
      <c r="G460" s="250" t="s">
        <v>498</v>
      </c>
      <c r="H460" s="251">
        <v>5</v>
      </c>
      <c r="I460" s="252"/>
      <c r="J460" s="251">
        <f t="shared" si="40"/>
        <v>0</v>
      </c>
      <c r="K460" s="249" t="s">
        <v>1</v>
      </c>
      <c r="L460" s="253"/>
      <c r="M460" s="254" t="s">
        <v>1</v>
      </c>
      <c r="N460" s="255" t="s">
        <v>41</v>
      </c>
      <c r="O460" s="72"/>
      <c r="P460" s="195">
        <f t="shared" si="41"/>
        <v>0</v>
      </c>
      <c r="Q460" s="195">
        <v>0</v>
      </c>
      <c r="R460" s="195">
        <f t="shared" si="42"/>
        <v>0</v>
      </c>
      <c r="S460" s="195">
        <v>0</v>
      </c>
      <c r="T460" s="196">
        <f t="shared" si="43"/>
        <v>0</v>
      </c>
      <c r="U460" s="35"/>
      <c r="V460" s="35"/>
      <c r="W460" s="35"/>
      <c r="X460" s="35"/>
      <c r="Y460" s="35"/>
      <c r="Z460" s="35"/>
      <c r="AA460" s="35"/>
      <c r="AB460" s="35"/>
      <c r="AC460" s="35"/>
      <c r="AD460" s="35"/>
      <c r="AE460" s="35"/>
      <c r="AR460" s="197" t="s">
        <v>373</v>
      </c>
      <c r="AT460" s="197" t="s">
        <v>250</v>
      </c>
      <c r="AU460" s="197" t="s">
        <v>85</v>
      </c>
      <c r="AY460" s="18" t="s">
        <v>158</v>
      </c>
      <c r="BE460" s="198">
        <f t="shared" si="44"/>
        <v>0</v>
      </c>
      <c r="BF460" s="198">
        <f t="shared" si="45"/>
        <v>0</v>
      </c>
      <c r="BG460" s="198">
        <f t="shared" si="46"/>
        <v>0</v>
      </c>
      <c r="BH460" s="198">
        <f t="shared" si="47"/>
        <v>0</v>
      </c>
      <c r="BI460" s="198">
        <f t="shared" si="48"/>
        <v>0</v>
      </c>
      <c r="BJ460" s="18" t="s">
        <v>8</v>
      </c>
      <c r="BK460" s="198">
        <f t="shared" si="49"/>
        <v>0</v>
      </c>
      <c r="BL460" s="18" t="s">
        <v>283</v>
      </c>
      <c r="BM460" s="197" t="s">
        <v>8414</v>
      </c>
    </row>
    <row r="461" spans="1:65" s="2" customFormat="1" ht="24">
      <c r="A461" s="35"/>
      <c r="B461" s="36"/>
      <c r="C461" s="247" t="s">
        <v>1356</v>
      </c>
      <c r="D461" s="247" t="s">
        <v>250</v>
      </c>
      <c r="E461" s="248" t="s">
        <v>8415</v>
      </c>
      <c r="F461" s="249" t="s">
        <v>8416</v>
      </c>
      <c r="G461" s="250" t="s">
        <v>498</v>
      </c>
      <c r="H461" s="251">
        <v>6</v>
      </c>
      <c r="I461" s="252"/>
      <c r="J461" s="251">
        <f t="shared" si="40"/>
        <v>0</v>
      </c>
      <c r="K461" s="249" t="s">
        <v>1</v>
      </c>
      <c r="L461" s="253"/>
      <c r="M461" s="254" t="s">
        <v>1</v>
      </c>
      <c r="N461" s="255" t="s">
        <v>41</v>
      </c>
      <c r="O461" s="72"/>
      <c r="P461" s="195">
        <f t="shared" si="41"/>
        <v>0</v>
      </c>
      <c r="Q461" s="195">
        <v>0</v>
      </c>
      <c r="R461" s="195">
        <f t="shared" si="42"/>
        <v>0</v>
      </c>
      <c r="S461" s="195">
        <v>0</v>
      </c>
      <c r="T461" s="196">
        <f t="shared" si="43"/>
        <v>0</v>
      </c>
      <c r="U461" s="35"/>
      <c r="V461" s="35"/>
      <c r="W461" s="35"/>
      <c r="X461" s="35"/>
      <c r="Y461" s="35"/>
      <c r="Z461" s="35"/>
      <c r="AA461" s="35"/>
      <c r="AB461" s="35"/>
      <c r="AC461" s="35"/>
      <c r="AD461" s="35"/>
      <c r="AE461" s="35"/>
      <c r="AR461" s="197" t="s">
        <v>373</v>
      </c>
      <c r="AT461" s="197" t="s">
        <v>250</v>
      </c>
      <c r="AU461" s="197" t="s">
        <v>85</v>
      </c>
      <c r="AY461" s="18" t="s">
        <v>158</v>
      </c>
      <c r="BE461" s="198">
        <f t="shared" si="44"/>
        <v>0</v>
      </c>
      <c r="BF461" s="198">
        <f t="shared" si="45"/>
        <v>0</v>
      </c>
      <c r="BG461" s="198">
        <f t="shared" si="46"/>
        <v>0</v>
      </c>
      <c r="BH461" s="198">
        <f t="shared" si="47"/>
        <v>0</v>
      </c>
      <c r="BI461" s="198">
        <f t="shared" si="48"/>
        <v>0</v>
      </c>
      <c r="BJ461" s="18" t="s">
        <v>8</v>
      </c>
      <c r="BK461" s="198">
        <f t="shared" si="49"/>
        <v>0</v>
      </c>
      <c r="BL461" s="18" t="s">
        <v>283</v>
      </c>
      <c r="BM461" s="197" t="s">
        <v>8417</v>
      </c>
    </row>
    <row r="462" spans="1:65" s="2" customFormat="1" ht="24">
      <c r="A462" s="35"/>
      <c r="B462" s="36"/>
      <c r="C462" s="247" t="s">
        <v>1363</v>
      </c>
      <c r="D462" s="247" t="s">
        <v>250</v>
      </c>
      <c r="E462" s="248" t="s">
        <v>8418</v>
      </c>
      <c r="F462" s="249" t="s">
        <v>8419</v>
      </c>
      <c r="G462" s="250" t="s">
        <v>498</v>
      </c>
      <c r="H462" s="251">
        <v>14</v>
      </c>
      <c r="I462" s="252"/>
      <c r="J462" s="251">
        <f t="shared" si="40"/>
        <v>0</v>
      </c>
      <c r="K462" s="249" t="s">
        <v>1</v>
      </c>
      <c r="L462" s="253"/>
      <c r="M462" s="254" t="s">
        <v>1</v>
      </c>
      <c r="N462" s="255" t="s">
        <v>41</v>
      </c>
      <c r="O462" s="72"/>
      <c r="P462" s="195">
        <f t="shared" si="41"/>
        <v>0</v>
      </c>
      <c r="Q462" s="195">
        <v>0</v>
      </c>
      <c r="R462" s="195">
        <f t="shared" si="42"/>
        <v>0</v>
      </c>
      <c r="S462" s="195">
        <v>0</v>
      </c>
      <c r="T462" s="196">
        <f t="shared" si="43"/>
        <v>0</v>
      </c>
      <c r="U462" s="35"/>
      <c r="V462" s="35"/>
      <c r="W462" s="35"/>
      <c r="X462" s="35"/>
      <c r="Y462" s="35"/>
      <c r="Z462" s="35"/>
      <c r="AA462" s="35"/>
      <c r="AB462" s="35"/>
      <c r="AC462" s="35"/>
      <c r="AD462" s="35"/>
      <c r="AE462" s="35"/>
      <c r="AR462" s="197" t="s">
        <v>373</v>
      </c>
      <c r="AT462" s="197" t="s">
        <v>250</v>
      </c>
      <c r="AU462" s="197" t="s">
        <v>85</v>
      </c>
      <c r="AY462" s="18" t="s">
        <v>158</v>
      </c>
      <c r="BE462" s="198">
        <f t="shared" si="44"/>
        <v>0</v>
      </c>
      <c r="BF462" s="198">
        <f t="shared" si="45"/>
        <v>0</v>
      </c>
      <c r="BG462" s="198">
        <f t="shared" si="46"/>
        <v>0</v>
      </c>
      <c r="BH462" s="198">
        <f t="shared" si="47"/>
        <v>0</v>
      </c>
      <c r="BI462" s="198">
        <f t="shared" si="48"/>
        <v>0</v>
      </c>
      <c r="BJ462" s="18" t="s">
        <v>8</v>
      </c>
      <c r="BK462" s="198">
        <f t="shared" si="49"/>
        <v>0</v>
      </c>
      <c r="BL462" s="18" t="s">
        <v>283</v>
      </c>
      <c r="BM462" s="197" t="s">
        <v>8420</v>
      </c>
    </row>
    <row r="463" spans="1:65" s="2" customFormat="1" ht="24">
      <c r="A463" s="35"/>
      <c r="B463" s="36"/>
      <c r="C463" s="247" t="s">
        <v>1367</v>
      </c>
      <c r="D463" s="247" t="s">
        <v>250</v>
      </c>
      <c r="E463" s="248" t="s">
        <v>8421</v>
      </c>
      <c r="F463" s="249" t="s">
        <v>8422</v>
      </c>
      <c r="G463" s="250" t="s">
        <v>498</v>
      </c>
      <c r="H463" s="251">
        <v>1</v>
      </c>
      <c r="I463" s="252"/>
      <c r="J463" s="251">
        <f t="shared" si="40"/>
        <v>0</v>
      </c>
      <c r="K463" s="249" t="s">
        <v>1</v>
      </c>
      <c r="L463" s="253"/>
      <c r="M463" s="254" t="s">
        <v>1</v>
      </c>
      <c r="N463" s="255" t="s">
        <v>41</v>
      </c>
      <c r="O463" s="72"/>
      <c r="P463" s="195">
        <f t="shared" si="41"/>
        <v>0</v>
      </c>
      <c r="Q463" s="195">
        <v>0</v>
      </c>
      <c r="R463" s="195">
        <f t="shared" si="42"/>
        <v>0</v>
      </c>
      <c r="S463" s="195">
        <v>0</v>
      </c>
      <c r="T463" s="196">
        <f t="shared" si="43"/>
        <v>0</v>
      </c>
      <c r="U463" s="35"/>
      <c r="V463" s="35"/>
      <c r="W463" s="35"/>
      <c r="X463" s="35"/>
      <c r="Y463" s="35"/>
      <c r="Z463" s="35"/>
      <c r="AA463" s="35"/>
      <c r="AB463" s="35"/>
      <c r="AC463" s="35"/>
      <c r="AD463" s="35"/>
      <c r="AE463" s="35"/>
      <c r="AR463" s="197" t="s">
        <v>373</v>
      </c>
      <c r="AT463" s="197" t="s">
        <v>250</v>
      </c>
      <c r="AU463" s="197" t="s">
        <v>85</v>
      </c>
      <c r="AY463" s="18" t="s">
        <v>158</v>
      </c>
      <c r="BE463" s="198">
        <f t="shared" si="44"/>
        <v>0</v>
      </c>
      <c r="BF463" s="198">
        <f t="shared" si="45"/>
        <v>0</v>
      </c>
      <c r="BG463" s="198">
        <f t="shared" si="46"/>
        <v>0</v>
      </c>
      <c r="BH463" s="198">
        <f t="shared" si="47"/>
        <v>0</v>
      </c>
      <c r="BI463" s="198">
        <f t="shared" si="48"/>
        <v>0</v>
      </c>
      <c r="BJ463" s="18" t="s">
        <v>8</v>
      </c>
      <c r="BK463" s="198">
        <f t="shared" si="49"/>
        <v>0</v>
      </c>
      <c r="BL463" s="18" t="s">
        <v>283</v>
      </c>
      <c r="BM463" s="197" t="s">
        <v>8423</v>
      </c>
    </row>
    <row r="464" spans="1:65" s="2" customFormat="1" ht="24">
      <c r="A464" s="35"/>
      <c r="B464" s="36"/>
      <c r="C464" s="247" t="s">
        <v>1371</v>
      </c>
      <c r="D464" s="247" t="s">
        <v>250</v>
      </c>
      <c r="E464" s="248" t="s">
        <v>8424</v>
      </c>
      <c r="F464" s="249" t="s">
        <v>8425</v>
      </c>
      <c r="G464" s="250" t="s">
        <v>498</v>
      </c>
      <c r="H464" s="251">
        <v>1</v>
      </c>
      <c r="I464" s="252"/>
      <c r="J464" s="251">
        <f t="shared" si="40"/>
        <v>0</v>
      </c>
      <c r="K464" s="249" t="s">
        <v>1</v>
      </c>
      <c r="L464" s="253"/>
      <c r="M464" s="254" t="s">
        <v>1</v>
      </c>
      <c r="N464" s="255" t="s">
        <v>41</v>
      </c>
      <c r="O464" s="72"/>
      <c r="P464" s="195">
        <f t="shared" si="41"/>
        <v>0</v>
      </c>
      <c r="Q464" s="195">
        <v>0</v>
      </c>
      <c r="R464" s="195">
        <f t="shared" si="42"/>
        <v>0</v>
      </c>
      <c r="S464" s="195">
        <v>0</v>
      </c>
      <c r="T464" s="196">
        <f t="shared" si="43"/>
        <v>0</v>
      </c>
      <c r="U464" s="35"/>
      <c r="V464" s="35"/>
      <c r="W464" s="35"/>
      <c r="X464" s="35"/>
      <c r="Y464" s="35"/>
      <c r="Z464" s="35"/>
      <c r="AA464" s="35"/>
      <c r="AB464" s="35"/>
      <c r="AC464" s="35"/>
      <c r="AD464" s="35"/>
      <c r="AE464" s="35"/>
      <c r="AR464" s="197" t="s">
        <v>373</v>
      </c>
      <c r="AT464" s="197" t="s">
        <v>250</v>
      </c>
      <c r="AU464" s="197" t="s">
        <v>85</v>
      </c>
      <c r="AY464" s="18" t="s">
        <v>158</v>
      </c>
      <c r="BE464" s="198">
        <f t="shared" si="44"/>
        <v>0</v>
      </c>
      <c r="BF464" s="198">
        <f t="shared" si="45"/>
        <v>0</v>
      </c>
      <c r="BG464" s="198">
        <f t="shared" si="46"/>
        <v>0</v>
      </c>
      <c r="BH464" s="198">
        <f t="shared" si="47"/>
        <v>0</v>
      </c>
      <c r="BI464" s="198">
        <f t="shared" si="48"/>
        <v>0</v>
      </c>
      <c r="BJ464" s="18" t="s">
        <v>8</v>
      </c>
      <c r="BK464" s="198">
        <f t="shared" si="49"/>
        <v>0</v>
      </c>
      <c r="BL464" s="18" t="s">
        <v>283</v>
      </c>
      <c r="BM464" s="197" t="s">
        <v>8426</v>
      </c>
    </row>
    <row r="465" spans="1:65" s="2" customFormat="1" ht="36">
      <c r="A465" s="35"/>
      <c r="B465" s="36"/>
      <c r="C465" s="247" t="s">
        <v>1375</v>
      </c>
      <c r="D465" s="247" t="s">
        <v>250</v>
      </c>
      <c r="E465" s="248" t="s">
        <v>8427</v>
      </c>
      <c r="F465" s="249" t="s">
        <v>8428</v>
      </c>
      <c r="G465" s="250" t="s">
        <v>498</v>
      </c>
      <c r="H465" s="251">
        <v>1</v>
      </c>
      <c r="I465" s="252"/>
      <c r="J465" s="251">
        <f t="shared" si="40"/>
        <v>0</v>
      </c>
      <c r="K465" s="249" t="s">
        <v>1</v>
      </c>
      <c r="L465" s="253"/>
      <c r="M465" s="254" t="s">
        <v>1</v>
      </c>
      <c r="N465" s="255" t="s">
        <v>41</v>
      </c>
      <c r="O465" s="72"/>
      <c r="P465" s="195">
        <f t="shared" si="41"/>
        <v>0</v>
      </c>
      <c r="Q465" s="195">
        <v>0</v>
      </c>
      <c r="R465" s="195">
        <f t="shared" si="42"/>
        <v>0</v>
      </c>
      <c r="S465" s="195">
        <v>0</v>
      </c>
      <c r="T465" s="196">
        <f t="shared" si="43"/>
        <v>0</v>
      </c>
      <c r="U465" s="35"/>
      <c r="V465" s="35"/>
      <c r="W465" s="35"/>
      <c r="X465" s="35"/>
      <c r="Y465" s="35"/>
      <c r="Z465" s="35"/>
      <c r="AA465" s="35"/>
      <c r="AB465" s="35"/>
      <c r="AC465" s="35"/>
      <c r="AD465" s="35"/>
      <c r="AE465" s="35"/>
      <c r="AR465" s="197" t="s">
        <v>373</v>
      </c>
      <c r="AT465" s="197" t="s">
        <v>250</v>
      </c>
      <c r="AU465" s="197" t="s">
        <v>85</v>
      </c>
      <c r="AY465" s="18" t="s">
        <v>158</v>
      </c>
      <c r="BE465" s="198">
        <f t="shared" si="44"/>
        <v>0</v>
      </c>
      <c r="BF465" s="198">
        <f t="shared" si="45"/>
        <v>0</v>
      </c>
      <c r="BG465" s="198">
        <f t="shared" si="46"/>
        <v>0</v>
      </c>
      <c r="BH465" s="198">
        <f t="shared" si="47"/>
        <v>0</v>
      </c>
      <c r="BI465" s="198">
        <f t="shared" si="48"/>
        <v>0</v>
      </c>
      <c r="BJ465" s="18" t="s">
        <v>8</v>
      </c>
      <c r="BK465" s="198">
        <f t="shared" si="49"/>
        <v>0</v>
      </c>
      <c r="BL465" s="18" t="s">
        <v>283</v>
      </c>
      <c r="BM465" s="197" t="s">
        <v>8429</v>
      </c>
    </row>
    <row r="466" spans="1:65" s="2" customFormat="1" ht="24">
      <c r="A466" s="35"/>
      <c r="B466" s="36"/>
      <c r="C466" s="247" t="s">
        <v>1379</v>
      </c>
      <c r="D466" s="247" t="s">
        <v>250</v>
      </c>
      <c r="E466" s="248" t="s">
        <v>8430</v>
      </c>
      <c r="F466" s="249" t="s">
        <v>8431</v>
      </c>
      <c r="G466" s="250" t="s">
        <v>498</v>
      </c>
      <c r="H466" s="251">
        <v>2</v>
      </c>
      <c r="I466" s="252"/>
      <c r="J466" s="251">
        <f t="shared" si="40"/>
        <v>0</v>
      </c>
      <c r="K466" s="249" t="s">
        <v>1</v>
      </c>
      <c r="L466" s="253"/>
      <c r="M466" s="254" t="s">
        <v>1</v>
      </c>
      <c r="N466" s="255" t="s">
        <v>41</v>
      </c>
      <c r="O466" s="72"/>
      <c r="P466" s="195">
        <f t="shared" si="41"/>
        <v>0</v>
      </c>
      <c r="Q466" s="195">
        <v>0</v>
      </c>
      <c r="R466" s="195">
        <f t="shared" si="42"/>
        <v>0</v>
      </c>
      <c r="S466" s="195">
        <v>0</v>
      </c>
      <c r="T466" s="196">
        <f t="shared" si="43"/>
        <v>0</v>
      </c>
      <c r="U466" s="35"/>
      <c r="V466" s="35"/>
      <c r="W466" s="35"/>
      <c r="X466" s="35"/>
      <c r="Y466" s="35"/>
      <c r="Z466" s="35"/>
      <c r="AA466" s="35"/>
      <c r="AB466" s="35"/>
      <c r="AC466" s="35"/>
      <c r="AD466" s="35"/>
      <c r="AE466" s="35"/>
      <c r="AR466" s="197" t="s">
        <v>373</v>
      </c>
      <c r="AT466" s="197" t="s">
        <v>250</v>
      </c>
      <c r="AU466" s="197" t="s">
        <v>85</v>
      </c>
      <c r="AY466" s="18" t="s">
        <v>158</v>
      </c>
      <c r="BE466" s="198">
        <f t="shared" si="44"/>
        <v>0</v>
      </c>
      <c r="BF466" s="198">
        <f t="shared" si="45"/>
        <v>0</v>
      </c>
      <c r="BG466" s="198">
        <f t="shared" si="46"/>
        <v>0</v>
      </c>
      <c r="BH466" s="198">
        <f t="shared" si="47"/>
        <v>0</v>
      </c>
      <c r="BI466" s="198">
        <f t="shared" si="48"/>
        <v>0</v>
      </c>
      <c r="BJ466" s="18" t="s">
        <v>8</v>
      </c>
      <c r="BK466" s="198">
        <f t="shared" si="49"/>
        <v>0</v>
      </c>
      <c r="BL466" s="18" t="s">
        <v>283</v>
      </c>
      <c r="BM466" s="197" t="s">
        <v>8432</v>
      </c>
    </row>
    <row r="467" spans="1:65" s="2" customFormat="1" ht="24">
      <c r="A467" s="35"/>
      <c r="B467" s="36"/>
      <c r="C467" s="247" t="s">
        <v>1383</v>
      </c>
      <c r="D467" s="247" t="s">
        <v>250</v>
      </c>
      <c r="E467" s="248" t="s">
        <v>8433</v>
      </c>
      <c r="F467" s="249" t="s">
        <v>8434</v>
      </c>
      <c r="G467" s="250" t="s">
        <v>498</v>
      </c>
      <c r="H467" s="251">
        <v>1</v>
      </c>
      <c r="I467" s="252"/>
      <c r="J467" s="251">
        <f t="shared" si="40"/>
        <v>0</v>
      </c>
      <c r="K467" s="249" t="s">
        <v>1</v>
      </c>
      <c r="L467" s="253"/>
      <c r="M467" s="254" t="s">
        <v>1</v>
      </c>
      <c r="N467" s="255" t="s">
        <v>41</v>
      </c>
      <c r="O467" s="72"/>
      <c r="P467" s="195">
        <f t="shared" si="41"/>
        <v>0</v>
      </c>
      <c r="Q467" s="195">
        <v>0</v>
      </c>
      <c r="R467" s="195">
        <f t="shared" si="42"/>
        <v>0</v>
      </c>
      <c r="S467" s="195">
        <v>0</v>
      </c>
      <c r="T467" s="196">
        <f t="shared" si="43"/>
        <v>0</v>
      </c>
      <c r="U467" s="35"/>
      <c r="V467" s="35"/>
      <c r="W467" s="35"/>
      <c r="X467" s="35"/>
      <c r="Y467" s="35"/>
      <c r="Z467" s="35"/>
      <c r="AA467" s="35"/>
      <c r="AB467" s="35"/>
      <c r="AC467" s="35"/>
      <c r="AD467" s="35"/>
      <c r="AE467" s="35"/>
      <c r="AR467" s="197" t="s">
        <v>373</v>
      </c>
      <c r="AT467" s="197" t="s">
        <v>250</v>
      </c>
      <c r="AU467" s="197" t="s">
        <v>85</v>
      </c>
      <c r="AY467" s="18" t="s">
        <v>158</v>
      </c>
      <c r="BE467" s="198">
        <f t="shared" si="44"/>
        <v>0</v>
      </c>
      <c r="BF467" s="198">
        <f t="shared" si="45"/>
        <v>0</v>
      </c>
      <c r="BG467" s="198">
        <f t="shared" si="46"/>
        <v>0</v>
      </c>
      <c r="BH467" s="198">
        <f t="shared" si="47"/>
        <v>0</v>
      </c>
      <c r="BI467" s="198">
        <f t="shared" si="48"/>
        <v>0</v>
      </c>
      <c r="BJ467" s="18" t="s">
        <v>8</v>
      </c>
      <c r="BK467" s="198">
        <f t="shared" si="49"/>
        <v>0</v>
      </c>
      <c r="BL467" s="18" t="s">
        <v>283</v>
      </c>
      <c r="BM467" s="197" t="s">
        <v>8435</v>
      </c>
    </row>
    <row r="468" spans="1:65" s="2" customFormat="1" ht="24">
      <c r="A468" s="35"/>
      <c r="B468" s="36"/>
      <c r="C468" s="247" t="s">
        <v>1387</v>
      </c>
      <c r="D468" s="247" t="s">
        <v>250</v>
      </c>
      <c r="E468" s="248" t="s">
        <v>8436</v>
      </c>
      <c r="F468" s="249" t="s">
        <v>8437</v>
      </c>
      <c r="G468" s="250" t="s">
        <v>498</v>
      </c>
      <c r="H468" s="251">
        <v>1</v>
      </c>
      <c r="I468" s="252"/>
      <c r="J468" s="251">
        <f t="shared" si="40"/>
        <v>0</v>
      </c>
      <c r="K468" s="249" t="s">
        <v>1</v>
      </c>
      <c r="L468" s="253"/>
      <c r="M468" s="254" t="s">
        <v>1</v>
      </c>
      <c r="N468" s="255" t="s">
        <v>41</v>
      </c>
      <c r="O468" s="72"/>
      <c r="P468" s="195">
        <f t="shared" si="41"/>
        <v>0</v>
      </c>
      <c r="Q468" s="195">
        <v>0</v>
      </c>
      <c r="R468" s="195">
        <f t="shared" si="42"/>
        <v>0</v>
      </c>
      <c r="S468" s="195">
        <v>0</v>
      </c>
      <c r="T468" s="196">
        <f t="shared" si="43"/>
        <v>0</v>
      </c>
      <c r="U468" s="35"/>
      <c r="V468" s="35"/>
      <c r="W468" s="35"/>
      <c r="X468" s="35"/>
      <c r="Y468" s="35"/>
      <c r="Z468" s="35"/>
      <c r="AA468" s="35"/>
      <c r="AB468" s="35"/>
      <c r="AC468" s="35"/>
      <c r="AD468" s="35"/>
      <c r="AE468" s="35"/>
      <c r="AR468" s="197" t="s">
        <v>373</v>
      </c>
      <c r="AT468" s="197" t="s">
        <v>250</v>
      </c>
      <c r="AU468" s="197" t="s">
        <v>85</v>
      </c>
      <c r="AY468" s="18" t="s">
        <v>158</v>
      </c>
      <c r="BE468" s="198">
        <f t="shared" si="44"/>
        <v>0</v>
      </c>
      <c r="BF468" s="198">
        <f t="shared" si="45"/>
        <v>0</v>
      </c>
      <c r="BG468" s="198">
        <f t="shared" si="46"/>
        <v>0</v>
      </c>
      <c r="BH468" s="198">
        <f t="shared" si="47"/>
        <v>0</v>
      </c>
      <c r="BI468" s="198">
        <f t="shared" si="48"/>
        <v>0</v>
      </c>
      <c r="BJ468" s="18" t="s">
        <v>8</v>
      </c>
      <c r="BK468" s="198">
        <f t="shared" si="49"/>
        <v>0</v>
      </c>
      <c r="BL468" s="18" t="s">
        <v>283</v>
      </c>
      <c r="BM468" s="197" t="s">
        <v>8438</v>
      </c>
    </row>
    <row r="469" spans="1:65" s="2" customFormat="1" ht="24">
      <c r="A469" s="35"/>
      <c r="B469" s="36"/>
      <c r="C469" s="247" t="s">
        <v>1391</v>
      </c>
      <c r="D469" s="247" t="s">
        <v>250</v>
      </c>
      <c r="E469" s="248" t="s">
        <v>8439</v>
      </c>
      <c r="F469" s="249" t="s">
        <v>8440</v>
      </c>
      <c r="G469" s="250" t="s">
        <v>498</v>
      </c>
      <c r="H469" s="251">
        <v>1</v>
      </c>
      <c r="I469" s="252"/>
      <c r="J469" s="251">
        <f t="shared" si="40"/>
        <v>0</v>
      </c>
      <c r="K469" s="249" t="s">
        <v>1</v>
      </c>
      <c r="L469" s="253"/>
      <c r="M469" s="254" t="s">
        <v>1</v>
      </c>
      <c r="N469" s="255" t="s">
        <v>41</v>
      </c>
      <c r="O469" s="72"/>
      <c r="P469" s="195">
        <f t="shared" si="41"/>
        <v>0</v>
      </c>
      <c r="Q469" s="195">
        <v>0</v>
      </c>
      <c r="R469" s="195">
        <f t="shared" si="42"/>
        <v>0</v>
      </c>
      <c r="S469" s="195">
        <v>0</v>
      </c>
      <c r="T469" s="196">
        <f t="shared" si="43"/>
        <v>0</v>
      </c>
      <c r="U469" s="35"/>
      <c r="V469" s="35"/>
      <c r="W469" s="35"/>
      <c r="X469" s="35"/>
      <c r="Y469" s="35"/>
      <c r="Z469" s="35"/>
      <c r="AA469" s="35"/>
      <c r="AB469" s="35"/>
      <c r="AC469" s="35"/>
      <c r="AD469" s="35"/>
      <c r="AE469" s="35"/>
      <c r="AR469" s="197" t="s">
        <v>373</v>
      </c>
      <c r="AT469" s="197" t="s">
        <v>250</v>
      </c>
      <c r="AU469" s="197" t="s">
        <v>85</v>
      </c>
      <c r="AY469" s="18" t="s">
        <v>158</v>
      </c>
      <c r="BE469" s="198">
        <f t="shared" si="44"/>
        <v>0</v>
      </c>
      <c r="BF469" s="198">
        <f t="shared" si="45"/>
        <v>0</v>
      </c>
      <c r="BG469" s="198">
        <f t="shared" si="46"/>
        <v>0</v>
      </c>
      <c r="BH469" s="198">
        <f t="shared" si="47"/>
        <v>0</v>
      </c>
      <c r="BI469" s="198">
        <f t="shared" si="48"/>
        <v>0</v>
      </c>
      <c r="BJ469" s="18" t="s">
        <v>8</v>
      </c>
      <c r="BK469" s="198">
        <f t="shared" si="49"/>
        <v>0</v>
      </c>
      <c r="BL469" s="18" t="s">
        <v>283</v>
      </c>
      <c r="BM469" s="197" t="s">
        <v>8441</v>
      </c>
    </row>
    <row r="470" spans="1:65" s="2" customFormat="1" ht="24">
      <c r="A470" s="35"/>
      <c r="B470" s="36"/>
      <c r="C470" s="247" t="s">
        <v>1395</v>
      </c>
      <c r="D470" s="247" t="s">
        <v>250</v>
      </c>
      <c r="E470" s="248" t="s">
        <v>8442</v>
      </c>
      <c r="F470" s="249" t="s">
        <v>8443</v>
      </c>
      <c r="G470" s="250" t="s">
        <v>498</v>
      </c>
      <c r="H470" s="251">
        <v>1</v>
      </c>
      <c r="I470" s="252"/>
      <c r="J470" s="251">
        <f t="shared" ref="J470:J501" si="50">ROUND(I470*H470,0)</f>
        <v>0</v>
      </c>
      <c r="K470" s="249" t="s">
        <v>1</v>
      </c>
      <c r="L470" s="253"/>
      <c r="M470" s="254" t="s">
        <v>1</v>
      </c>
      <c r="N470" s="255" t="s">
        <v>41</v>
      </c>
      <c r="O470" s="72"/>
      <c r="P470" s="195">
        <f t="shared" ref="P470:P501" si="51">O470*H470</f>
        <v>0</v>
      </c>
      <c r="Q470" s="195">
        <v>0</v>
      </c>
      <c r="R470" s="195">
        <f t="shared" ref="R470:R501" si="52">Q470*H470</f>
        <v>0</v>
      </c>
      <c r="S470" s="195">
        <v>0</v>
      </c>
      <c r="T470" s="196">
        <f t="shared" ref="T470:T501" si="53">S470*H470</f>
        <v>0</v>
      </c>
      <c r="U470" s="35"/>
      <c r="V470" s="35"/>
      <c r="W470" s="35"/>
      <c r="X470" s="35"/>
      <c r="Y470" s="35"/>
      <c r="Z470" s="35"/>
      <c r="AA470" s="35"/>
      <c r="AB470" s="35"/>
      <c r="AC470" s="35"/>
      <c r="AD470" s="35"/>
      <c r="AE470" s="35"/>
      <c r="AR470" s="197" t="s">
        <v>373</v>
      </c>
      <c r="AT470" s="197" t="s">
        <v>250</v>
      </c>
      <c r="AU470" s="197" t="s">
        <v>85</v>
      </c>
      <c r="AY470" s="18" t="s">
        <v>158</v>
      </c>
      <c r="BE470" s="198">
        <f t="shared" ref="BE470:BE501" si="54">IF(N470="základní",J470,0)</f>
        <v>0</v>
      </c>
      <c r="BF470" s="198">
        <f t="shared" ref="BF470:BF501" si="55">IF(N470="snížená",J470,0)</f>
        <v>0</v>
      </c>
      <c r="BG470" s="198">
        <f t="shared" ref="BG470:BG501" si="56">IF(N470="zákl. přenesená",J470,0)</f>
        <v>0</v>
      </c>
      <c r="BH470" s="198">
        <f t="shared" ref="BH470:BH501" si="57">IF(N470="sníž. přenesená",J470,0)</f>
        <v>0</v>
      </c>
      <c r="BI470" s="198">
        <f t="shared" ref="BI470:BI501" si="58">IF(N470="nulová",J470,0)</f>
        <v>0</v>
      </c>
      <c r="BJ470" s="18" t="s">
        <v>8</v>
      </c>
      <c r="BK470" s="198">
        <f t="shared" ref="BK470:BK501" si="59">ROUND(I470*H470,0)</f>
        <v>0</v>
      </c>
      <c r="BL470" s="18" t="s">
        <v>283</v>
      </c>
      <c r="BM470" s="197" t="s">
        <v>8444</v>
      </c>
    </row>
    <row r="471" spans="1:65" s="2" customFormat="1" ht="24">
      <c r="A471" s="35"/>
      <c r="B471" s="36"/>
      <c r="C471" s="247" t="s">
        <v>1399</v>
      </c>
      <c r="D471" s="247" t="s">
        <v>250</v>
      </c>
      <c r="E471" s="248" t="s">
        <v>8445</v>
      </c>
      <c r="F471" s="249" t="s">
        <v>8446</v>
      </c>
      <c r="G471" s="250" t="s">
        <v>498</v>
      </c>
      <c r="H471" s="251">
        <v>2</v>
      </c>
      <c r="I471" s="252"/>
      <c r="J471" s="251">
        <f t="shared" si="50"/>
        <v>0</v>
      </c>
      <c r="K471" s="249" t="s">
        <v>1</v>
      </c>
      <c r="L471" s="253"/>
      <c r="M471" s="254" t="s">
        <v>1</v>
      </c>
      <c r="N471" s="255" t="s">
        <v>41</v>
      </c>
      <c r="O471" s="72"/>
      <c r="P471" s="195">
        <f t="shared" si="51"/>
        <v>0</v>
      </c>
      <c r="Q471" s="195">
        <v>0</v>
      </c>
      <c r="R471" s="195">
        <f t="shared" si="52"/>
        <v>0</v>
      </c>
      <c r="S471" s="195">
        <v>0</v>
      </c>
      <c r="T471" s="196">
        <f t="shared" si="53"/>
        <v>0</v>
      </c>
      <c r="U471" s="35"/>
      <c r="V471" s="35"/>
      <c r="W471" s="35"/>
      <c r="X471" s="35"/>
      <c r="Y471" s="35"/>
      <c r="Z471" s="35"/>
      <c r="AA471" s="35"/>
      <c r="AB471" s="35"/>
      <c r="AC471" s="35"/>
      <c r="AD471" s="35"/>
      <c r="AE471" s="35"/>
      <c r="AR471" s="197" t="s">
        <v>373</v>
      </c>
      <c r="AT471" s="197" t="s">
        <v>250</v>
      </c>
      <c r="AU471" s="197" t="s">
        <v>85</v>
      </c>
      <c r="AY471" s="18" t="s">
        <v>158</v>
      </c>
      <c r="BE471" s="198">
        <f t="shared" si="54"/>
        <v>0</v>
      </c>
      <c r="BF471" s="198">
        <f t="shared" si="55"/>
        <v>0</v>
      </c>
      <c r="BG471" s="198">
        <f t="shared" si="56"/>
        <v>0</v>
      </c>
      <c r="BH471" s="198">
        <f t="shared" si="57"/>
        <v>0</v>
      </c>
      <c r="BI471" s="198">
        <f t="shared" si="58"/>
        <v>0</v>
      </c>
      <c r="BJ471" s="18" t="s">
        <v>8</v>
      </c>
      <c r="BK471" s="198">
        <f t="shared" si="59"/>
        <v>0</v>
      </c>
      <c r="BL471" s="18" t="s">
        <v>283</v>
      </c>
      <c r="BM471" s="197" t="s">
        <v>8447</v>
      </c>
    </row>
    <row r="472" spans="1:65" s="2" customFormat="1" ht="24">
      <c r="A472" s="35"/>
      <c r="B472" s="36"/>
      <c r="C472" s="247" t="s">
        <v>1403</v>
      </c>
      <c r="D472" s="247" t="s">
        <v>250</v>
      </c>
      <c r="E472" s="248" t="s">
        <v>8448</v>
      </c>
      <c r="F472" s="249" t="s">
        <v>8449</v>
      </c>
      <c r="G472" s="250" t="s">
        <v>498</v>
      </c>
      <c r="H472" s="251">
        <v>5</v>
      </c>
      <c r="I472" s="252"/>
      <c r="J472" s="251">
        <f t="shared" si="50"/>
        <v>0</v>
      </c>
      <c r="K472" s="249" t="s">
        <v>1</v>
      </c>
      <c r="L472" s="253"/>
      <c r="M472" s="254" t="s">
        <v>1</v>
      </c>
      <c r="N472" s="255" t="s">
        <v>41</v>
      </c>
      <c r="O472" s="72"/>
      <c r="P472" s="195">
        <f t="shared" si="51"/>
        <v>0</v>
      </c>
      <c r="Q472" s="195">
        <v>0</v>
      </c>
      <c r="R472" s="195">
        <f t="shared" si="52"/>
        <v>0</v>
      </c>
      <c r="S472" s="195">
        <v>0</v>
      </c>
      <c r="T472" s="196">
        <f t="shared" si="53"/>
        <v>0</v>
      </c>
      <c r="U472" s="35"/>
      <c r="V472" s="35"/>
      <c r="W472" s="35"/>
      <c r="X472" s="35"/>
      <c r="Y472" s="35"/>
      <c r="Z472" s="35"/>
      <c r="AA472" s="35"/>
      <c r="AB472" s="35"/>
      <c r="AC472" s="35"/>
      <c r="AD472" s="35"/>
      <c r="AE472" s="35"/>
      <c r="AR472" s="197" t="s">
        <v>373</v>
      </c>
      <c r="AT472" s="197" t="s">
        <v>250</v>
      </c>
      <c r="AU472" s="197" t="s">
        <v>85</v>
      </c>
      <c r="AY472" s="18" t="s">
        <v>158</v>
      </c>
      <c r="BE472" s="198">
        <f t="shared" si="54"/>
        <v>0</v>
      </c>
      <c r="BF472" s="198">
        <f t="shared" si="55"/>
        <v>0</v>
      </c>
      <c r="BG472" s="198">
        <f t="shared" si="56"/>
        <v>0</v>
      </c>
      <c r="BH472" s="198">
        <f t="shared" si="57"/>
        <v>0</v>
      </c>
      <c r="BI472" s="198">
        <f t="shared" si="58"/>
        <v>0</v>
      </c>
      <c r="BJ472" s="18" t="s">
        <v>8</v>
      </c>
      <c r="BK472" s="198">
        <f t="shared" si="59"/>
        <v>0</v>
      </c>
      <c r="BL472" s="18" t="s">
        <v>283</v>
      </c>
      <c r="BM472" s="197" t="s">
        <v>8450</v>
      </c>
    </row>
    <row r="473" spans="1:65" s="2" customFormat="1" ht="24">
      <c r="A473" s="35"/>
      <c r="B473" s="36"/>
      <c r="C473" s="247" t="s">
        <v>1407</v>
      </c>
      <c r="D473" s="247" t="s">
        <v>250</v>
      </c>
      <c r="E473" s="248" t="s">
        <v>8451</v>
      </c>
      <c r="F473" s="249" t="s">
        <v>8452</v>
      </c>
      <c r="G473" s="250" t="s">
        <v>498</v>
      </c>
      <c r="H473" s="251">
        <v>3</v>
      </c>
      <c r="I473" s="252"/>
      <c r="J473" s="251">
        <f t="shared" si="50"/>
        <v>0</v>
      </c>
      <c r="K473" s="249" t="s">
        <v>1</v>
      </c>
      <c r="L473" s="253"/>
      <c r="M473" s="254" t="s">
        <v>1</v>
      </c>
      <c r="N473" s="255" t="s">
        <v>41</v>
      </c>
      <c r="O473" s="72"/>
      <c r="P473" s="195">
        <f t="shared" si="51"/>
        <v>0</v>
      </c>
      <c r="Q473" s="195">
        <v>0</v>
      </c>
      <c r="R473" s="195">
        <f t="shared" si="52"/>
        <v>0</v>
      </c>
      <c r="S473" s="195">
        <v>0</v>
      </c>
      <c r="T473" s="196">
        <f t="shared" si="53"/>
        <v>0</v>
      </c>
      <c r="U473" s="35"/>
      <c r="V473" s="35"/>
      <c r="W473" s="35"/>
      <c r="X473" s="35"/>
      <c r="Y473" s="35"/>
      <c r="Z473" s="35"/>
      <c r="AA473" s="35"/>
      <c r="AB473" s="35"/>
      <c r="AC473" s="35"/>
      <c r="AD473" s="35"/>
      <c r="AE473" s="35"/>
      <c r="AR473" s="197" t="s">
        <v>373</v>
      </c>
      <c r="AT473" s="197" t="s">
        <v>250</v>
      </c>
      <c r="AU473" s="197" t="s">
        <v>85</v>
      </c>
      <c r="AY473" s="18" t="s">
        <v>158</v>
      </c>
      <c r="BE473" s="198">
        <f t="shared" si="54"/>
        <v>0</v>
      </c>
      <c r="BF473" s="198">
        <f t="shared" si="55"/>
        <v>0</v>
      </c>
      <c r="BG473" s="198">
        <f t="shared" si="56"/>
        <v>0</v>
      </c>
      <c r="BH473" s="198">
        <f t="shared" si="57"/>
        <v>0</v>
      </c>
      <c r="BI473" s="198">
        <f t="shared" si="58"/>
        <v>0</v>
      </c>
      <c r="BJ473" s="18" t="s">
        <v>8</v>
      </c>
      <c r="BK473" s="198">
        <f t="shared" si="59"/>
        <v>0</v>
      </c>
      <c r="BL473" s="18" t="s">
        <v>283</v>
      </c>
      <c r="BM473" s="197" t="s">
        <v>8453</v>
      </c>
    </row>
    <row r="474" spans="1:65" s="2" customFormat="1" ht="24">
      <c r="A474" s="35"/>
      <c r="B474" s="36"/>
      <c r="C474" s="247" t="s">
        <v>1411</v>
      </c>
      <c r="D474" s="247" t="s">
        <v>250</v>
      </c>
      <c r="E474" s="248" t="s">
        <v>8454</v>
      </c>
      <c r="F474" s="249" t="s">
        <v>8455</v>
      </c>
      <c r="G474" s="250" t="s">
        <v>498</v>
      </c>
      <c r="H474" s="251">
        <v>35</v>
      </c>
      <c r="I474" s="252"/>
      <c r="J474" s="251">
        <f t="shared" si="50"/>
        <v>0</v>
      </c>
      <c r="K474" s="249" t="s">
        <v>1</v>
      </c>
      <c r="L474" s="253"/>
      <c r="M474" s="254" t="s">
        <v>1</v>
      </c>
      <c r="N474" s="255" t="s">
        <v>41</v>
      </c>
      <c r="O474" s="72"/>
      <c r="P474" s="195">
        <f t="shared" si="51"/>
        <v>0</v>
      </c>
      <c r="Q474" s="195">
        <v>0</v>
      </c>
      <c r="R474" s="195">
        <f t="shared" si="52"/>
        <v>0</v>
      </c>
      <c r="S474" s="195">
        <v>0</v>
      </c>
      <c r="T474" s="196">
        <f t="shared" si="53"/>
        <v>0</v>
      </c>
      <c r="U474" s="35"/>
      <c r="V474" s="35"/>
      <c r="W474" s="35"/>
      <c r="X474" s="35"/>
      <c r="Y474" s="35"/>
      <c r="Z474" s="35"/>
      <c r="AA474" s="35"/>
      <c r="AB474" s="35"/>
      <c r="AC474" s="35"/>
      <c r="AD474" s="35"/>
      <c r="AE474" s="35"/>
      <c r="AR474" s="197" t="s">
        <v>373</v>
      </c>
      <c r="AT474" s="197" t="s">
        <v>250</v>
      </c>
      <c r="AU474" s="197" t="s">
        <v>85</v>
      </c>
      <c r="AY474" s="18" t="s">
        <v>158</v>
      </c>
      <c r="BE474" s="198">
        <f t="shared" si="54"/>
        <v>0</v>
      </c>
      <c r="BF474" s="198">
        <f t="shared" si="55"/>
        <v>0</v>
      </c>
      <c r="BG474" s="198">
        <f t="shared" si="56"/>
        <v>0</v>
      </c>
      <c r="BH474" s="198">
        <f t="shared" si="57"/>
        <v>0</v>
      </c>
      <c r="BI474" s="198">
        <f t="shared" si="58"/>
        <v>0</v>
      </c>
      <c r="BJ474" s="18" t="s">
        <v>8</v>
      </c>
      <c r="BK474" s="198">
        <f t="shared" si="59"/>
        <v>0</v>
      </c>
      <c r="BL474" s="18" t="s">
        <v>283</v>
      </c>
      <c r="BM474" s="197" t="s">
        <v>8456</v>
      </c>
    </row>
    <row r="475" spans="1:65" s="2" customFormat="1" ht="24">
      <c r="A475" s="35"/>
      <c r="B475" s="36"/>
      <c r="C475" s="247" t="s">
        <v>1415</v>
      </c>
      <c r="D475" s="247" t="s">
        <v>250</v>
      </c>
      <c r="E475" s="248" t="s">
        <v>8457</v>
      </c>
      <c r="F475" s="249" t="s">
        <v>8458</v>
      </c>
      <c r="G475" s="250" t="s">
        <v>498</v>
      </c>
      <c r="H475" s="251">
        <v>4</v>
      </c>
      <c r="I475" s="252"/>
      <c r="J475" s="251">
        <f t="shared" si="50"/>
        <v>0</v>
      </c>
      <c r="K475" s="249" t="s">
        <v>1</v>
      </c>
      <c r="L475" s="253"/>
      <c r="M475" s="254" t="s">
        <v>1</v>
      </c>
      <c r="N475" s="255" t="s">
        <v>41</v>
      </c>
      <c r="O475" s="72"/>
      <c r="P475" s="195">
        <f t="shared" si="51"/>
        <v>0</v>
      </c>
      <c r="Q475" s="195">
        <v>0</v>
      </c>
      <c r="R475" s="195">
        <f t="shared" si="52"/>
        <v>0</v>
      </c>
      <c r="S475" s="195">
        <v>0</v>
      </c>
      <c r="T475" s="196">
        <f t="shared" si="53"/>
        <v>0</v>
      </c>
      <c r="U475" s="35"/>
      <c r="V475" s="35"/>
      <c r="W475" s="35"/>
      <c r="X475" s="35"/>
      <c r="Y475" s="35"/>
      <c r="Z475" s="35"/>
      <c r="AA475" s="35"/>
      <c r="AB475" s="35"/>
      <c r="AC475" s="35"/>
      <c r="AD475" s="35"/>
      <c r="AE475" s="35"/>
      <c r="AR475" s="197" t="s">
        <v>373</v>
      </c>
      <c r="AT475" s="197" t="s">
        <v>250</v>
      </c>
      <c r="AU475" s="197" t="s">
        <v>85</v>
      </c>
      <c r="AY475" s="18" t="s">
        <v>158</v>
      </c>
      <c r="BE475" s="198">
        <f t="shared" si="54"/>
        <v>0</v>
      </c>
      <c r="BF475" s="198">
        <f t="shared" si="55"/>
        <v>0</v>
      </c>
      <c r="BG475" s="198">
        <f t="shared" si="56"/>
        <v>0</v>
      </c>
      <c r="BH475" s="198">
        <f t="shared" si="57"/>
        <v>0</v>
      </c>
      <c r="BI475" s="198">
        <f t="shared" si="58"/>
        <v>0</v>
      </c>
      <c r="BJ475" s="18" t="s">
        <v>8</v>
      </c>
      <c r="BK475" s="198">
        <f t="shared" si="59"/>
        <v>0</v>
      </c>
      <c r="BL475" s="18" t="s">
        <v>283</v>
      </c>
      <c r="BM475" s="197" t="s">
        <v>8459</v>
      </c>
    </row>
    <row r="476" spans="1:65" s="2" customFormat="1" ht="24">
      <c r="A476" s="35"/>
      <c r="B476" s="36"/>
      <c r="C476" s="247" t="s">
        <v>1419</v>
      </c>
      <c r="D476" s="247" t="s">
        <v>250</v>
      </c>
      <c r="E476" s="248" t="s">
        <v>8460</v>
      </c>
      <c r="F476" s="249" t="s">
        <v>8461</v>
      </c>
      <c r="G476" s="250" t="s">
        <v>498</v>
      </c>
      <c r="H476" s="251">
        <v>48</v>
      </c>
      <c r="I476" s="252"/>
      <c r="J476" s="251">
        <f t="shared" si="50"/>
        <v>0</v>
      </c>
      <c r="K476" s="249" t="s">
        <v>1</v>
      </c>
      <c r="L476" s="253"/>
      <c r="M476" s="254" t="s">
        <v>1</v>
      </c>
      <c r="N476" s="255" t="s">
        <v>41</v>
      </c>
      <c r="O476" s="72"/>
      <c r="P476" s="195">
        <f t="shared" si="51"/>
        <v>0</v>
      </c>
      <c r="Q476" s="195">
        <v>0</v>
      </c>
      <c r="R476" s="195">
        <f t="shared" si="52"/>
        <v>0</v>
      </c>
      <c r="S476" s="195">
        <v>0</v>
      </c>
      <c r="T476" s="196">
        <f t="shared" si="53"/>
        <v>0</v>
      </c>
      <c r="U476" s="35"/>
      <c r="V476" s="35"/>
      <c r="W476" s="35"/>
      <c r="X476" s="35"/>
      <c r="Y476" s="35"/>
      <c r="Z476" s="35"/>
      <c r="AA476" s="35"/>
      <c r="AB476" s="35"/>
      <c r="AC476" s="35"/>
      <c r="AD476" s="35"/>
      <c r="AE476" s="35"/>
      <c r="AR476" s="197" t="s">
        <v>373</v>
      </c>
      <c r="AT476" s="197" t="s">
        <v>250</v>
      </c>
      <c r="AU476" s="197" t="s">
        <v>85</v>
      </c>
      <c r="AY476" s="18" t="s">
        <v>158</v>
      </c>
      <c r="BE476" s="198">
        <f t="shared" si="54"/>
        <v>0</v>
      </c>
      <c r="BF476" s="198">
        <f t="shared" si="55"/>
        <v>0</v>
      </c>
      <c r="BG476" s="198">
        <f t="shared" si="56"/>
        <v>0</v>
      </c>
      <c r="BH476" s="198">
        <f t="shared" si="57"/>
        <v>0</v>
      </c>
      <c r="BI476" s="198">
        <f t="shared" si="58"/>
        <v>0</v>
      </c>
      <c r="BJ476" s="18" t="s">
        <v>8</v>
      </c>
      <c r="BK476" s="198">
        <f t="shared" si="59"/>
        <v>0</v>
      </c>
      <c r="BL476" s="18" t="s">
        <v>283</v>
      </c>
      <c r="BM476" s="197" t="s">
        <v>8462</v>
      </c>
    </row>
    <row r="477" spans="1:65" s="2" customFormat="1" ht="36">
      <c r="A477" s="35"/>
      <c r="B477" s="36"/>
      <c r="C477" s="247" t="s">
        <v>1423</v>
      </c>
      <c r="D477" s="247" t="s">
        <v>250</v>
      </c>
      <c r="E477" s="248" t="s">
        <v>8463</v>
      </c>
      <c r="F477" s="249" t="s">
        <v>8464</v>
      </c>
      <c r="G477" s="250" t="s">
        <v>498</v>
      </c>
      <c r="H477" s="251">
        <v>48</v>
      </c>
      <c r="I477" s="252"/>
      <c r="J477" s="251">
        <f t="shared" si="50"/>
        <v>0</v>
      </c>
      <c r="K477" s="249" t="s">
        <v>1</v>
      </c>
      <c r="L477" s="253"/>
      <c r="M477" s="254" t="s">
        <v>1</v>
      </c>
      <c r="N477" s="255" t="s">
        <v>41</v>
      </c>
      <c r="O477" s="72"/>
      <c r="P477" s="195">
        <f t="shared" si="51"/>
        <v>0</v>
      </c>
      <c r="Q477" s="195">
        <v>0</v>
      </c>
      <c r="R477" s="195">
        <f t="shared" si="52"/>
        <v>0</v>
      </c>
      <c r="S477" s="195">
        <v>0</v>
      </c>
      <c r="T477" s="196">
        <f t="shared" si="53"/>
        <v>0</v>
      </c>
      <c r="U477" s="35"/>
      <c r="V477" s="35"/>
      <c r="W477" s="35"/>
      <c r="X477" s="35"/>
      <c r="Y477" s="35"/>
      <c r="Z477" s="35"/>
      <c r="AA477" s="35"/>
      <c r="AB477" s="35"/>
      <c r="AC477" s="35"/>
      <c r="AD477" s="35"/>
      <c r="AE477" s="35"/>
      <c r="AR477" s="197" t="s">
        <v>373</v>
      </c>
      <c r="AT477" s="197" t="s">
        <v>250</v>
      </c>
      <c r="AU477" s="197" t="s">
        <v>85</v>
      </c>
      <c r="AY477" s="18" t="s">
        <v>158</v>
      </c>
      <c r="BE477" s="198">
        <f t="shared" si="54"/>
        <v>0</v>
      </c>
      <c r="BF477" s="198">
        <f t="shared" si="55"/>
        <v>0</v>
      </c>
      <c r="BG477" s="198">
        <f t="shared" si="56"/>
        <v>0</v>
      </c>
      <c r="BH477" s="198">
        <f t="shared" si="57"/>
        <v>0</v>
      </c>
      <c r="BI477" s="198">
        <f t="shared" si="58"/>
        <v>0</v>
      </c>
      <c r="BJ477" s="18" t="s">
        <v>8</v>
      </c>
      <c r="BK477" s="198">
        <f t="shared" si="59"/>
        <v>0</v>
      </c>
      <c r="BL477" s="18" t="s">
        <v>283</v>
      </c>
      <c r="BM477" s="197" t="s">
        <v>8465</v>
      </c>
    </row>
    <row r="478" spans="1:65" s="2" customFormat="1" ht="24">
      <c r="A478" s="35"/>
      <c r="B478" s="36"/>
      <c r="C478" s="247" t="s">
        <v>1427</v>
      </c>
      <c r="D478" s="247" t="s">
        <v>250</v>
      </c>
      <c r="E478" s="248" t="s">
        <v>8466</v>
      </c>
      <c r="F478" s="249" t="s">
        <v>8467</v>
      </c>
      <c r="G478" s="250" t="s">
        <v>498</v>
      </c>
      <c r="H478" s="251">
        <v>48</v>
      </c>
      <c r="I478" s="252"/>
      <c r="J478" s="251">
        <f t="shared" si="50"/>
        <v>0</v>
      </c>
      <c r="K478" s="249" t="s">
        <v>1</v>
      </c>
      <c r="L478" s="253"/>
      <c r="M478" s="254" t="s">
        <v>1</v>
      </c>
      <c r="N478" s="255" t="s">
        <v>41</v>
      </c>
      <c r="O478" s="72"/>
      <c r="P478" s="195">
        <f t="shared" si="51"/>
        <v>0</v>
      </c>
      <c r="Q478" s="195">
        <v>0</v>
      </c>
      <c r="R478" s="195">
        <f t="shared" si="52"/>
        <v>0</v>
      </c>
      <c r="S478" s="195">
        <v>0</v>
      </c>
      <c r="T478" s="196">
        <f t="shared" si="53"/>
        <v>0</v>
      </c>
      <c r="U478" s="35"/>
      <c r="V478" s="35"/>
      <c r="W478" s="35"/>
      <c r="X478" s="35"/>
      <c r="Y478" s="35"/>
      <c r="Z478" s="35"/>
      <c r="AA478" s="35"/>
      <c r="AB478" s="35"/>
      <c r="AC478" s="35"/>
      <c r="AD478" s="35"/>
      <c r="AE478" s="35"/>
      <c r="AR478" s="197" t="s">
        <v>373</v>
      </c>
      <c r="AT478" s="197" t="s">
        <v>250</v>
      </c>
      <c r="AU478" s="197" t="s">
        <v>85</v>
      </c>
      <c r="AY478" s="18" t="s">
        <v>158</v>
      </c>
      <c r="BE478" s="198">
        <f t="shared" si="54"/>
        <v>0</v>
      </c>
      <c r="BF478" s="198">
        <f t="shared" si="55"/>
        <v>0</v>
      </c>
      <c r="BG478" s="198">
        <f t="shared" si="56"/>
        <v>0</v>
      </c>
      <c r="BH478" s="198">
        <f t="shared" si="57"/>
        <v>0</v>
      </c>
      <c r="BI478" s="198">
        <f t="shared" si="58"/>
        <v>0</v>
      </c>
      <c r="BJ478" s="18" t="s">
        <v>8</v>
      </c>
      <c r="BK478" s="198">
        <f t="shared" si="59"/>
        <v>0</v>
      </c>
      <c r="BL478" s="18" t="s">
        <v>283</v>
      </c>
      <c r="BM478" s="197" t="s">
        <v>8468</v>
      </c>
    </row>
    <row r="479" spans="1:65" s="2" customFormat="1" ht="24">
      <c r="A479" s="35"/>
      <c r="B479" s="36"/>
      <c r="C479" s="247" t="s">
        <v>1431</v>
      </c>
      <c r="D479" s="247" t="s">
        <v>250</v>
      </c>
      <c r="E479" s="248" t="s">
        <v>6277</v>
      </c>
      <c r="F479" s="249" t="s">
        <v>5995</v>
      </c>
      <c r="G479" s="250" t="s">
        <v>498</v>
      </c>
      <c r="H479" s="251">
        <v>2</v>
      </c>
      <c r="I479" s="252"/>
      <c r="J479" s="251">
        <f t="shared" si="50"/>
        <v>0</v>
      </c>
      <c r="K479" s="249" t="s">
        <v>1</v>
      </c>
      <c r="L479" s="253"/>
      <c r="M479" s="254" t="s">
        <v>1</v>
      </c>
      <c r="N479" s="255" t="s">
        <v>41</v>
      </c>
      <c r="O479" s="72"/>
      <c r="P479" s="195">
        <f t="shared" si="51"/>
        <v>0</v>
      </c>
      <c r="Q479" s="195">
        <v>0</v>
      </c>
      <c r="R479" s="195">
        <f t="shared" si="52"/>
        <v>0</v>
      </c>
      <c r="S479" s="195">
        <v>0</v>
      </c>
      <c r="T479" s="196">
        <f t="shared" si="53"/>
        <v>0</v>
      </c>
      <c r="U479" s="35"/>
      <c r="V479" s="35"/>
      <c r="W479" s="35"/>
      <c r="X479" s="35"/>
      <c r="Y479" s="35"/>
      <c r="Z479" s="35"/>
      <c r="AA479" s="35"/>
      <c r="AB479" s="35"/>
      <c r="AC479" s="35"/>
      <c r="AD479" s="35"/>
      <c r="AE479" s="35"/>
      <c r="AR479" s="197" t="s">
        <v>373</v>
      </c>
      <c r="AT479" s="197" t="s">
        <v>250</v>
      </c>
      <c r="AU479" s="197" t="s">
        <v>85</v>
      </c>
      <c r="AY479" s="18" t="s">
        <v>158</v>
      </c>
      <c r="BE479" s="198">
        <f t="shared" si="54"/>
        <v>0</v>
      </c>
      <c r="BF479" s="198">
        <f t="shared" si="55"/>
        <v>0</v>
      </c>
      <c r="BG479" s="198">
        <f t="shared" si="56"/>
        <v>0</v>
      </c>
      <c r="BH479" s="198">
        <f t="shared" si="57"/>
        <v>0</v>
      </c>
      <c r="BI479" s="198">
        <f t="shared" si="58"/>
        <v>0</v>
      </c>
      <c r="BJ479" s="18" t="s">
        <v>8</v>
      </c>
      <c r="BK479" s="198">
        <f t="shared" si="59"/>
        <v>0</v>
      </c>
      <c r="BL479" s="18" t="s">
        <v>283</v>
      </c>
      <c r="BM479" s="197" t="s">
        <v>8469</v>
      </c>
    </row>
    <row r="480" spans="1:65" s="2" customFormat="1" ht="24">
      <c r="A480" s="35"/>
      <c r="B480" s="36"/>
      <c r="C480" s="247" t="s">
        <v>1435</v>
      </c>
      <c r="D480" s="247" t="s">
        <v>250</v>
      </c>
      <c r="E480" s="248" t="s">
        <v>6285</v>
      </c>
      <c r="F480" s="249" t="s">
        <v>3474</v>
      </c>
      <c r="G480" s="250" t="s">
        <v>498</v>
      </c>
      <c r="H480" s="251">
        <v>2</v>
      </c>
      <c r="I480" s="252"/>
      <c r="J480" s="251">
        <f t="shared" si="50"/>
        <v>0</v>
      </c>
      <c r="K480" s="249" t="s">
        <v>1</v>
      </c>
      <c r="L480" s="253"/>
      <c r="M480" s="254" t="s">
        <v>1</v>
      </c>
      <c r="N480" s="255" t="s">
        <v>41</v>
      </c>
      <c r="O480" s="72"/>
      <c r="P480" s="195">
        <f t="shared" si="51"/>
        <v>0</v>
      </c>
      <c r="Q480" s="195">
        <v>0</v>
      </c>
      <c r="R480" s="195">
        <f t="shared" si="52"/>
        <v>0</v>
      </c>
      <c r="S480" s="195">
        <v>0</v>
      </c>
      <c r="T480" s="196">
        <f t="shared" si="53"/>
        <v>0</v>
      </c>
      <c r="U480" s="35"/>
      <c r="V480" s="35"/>
      <c r="W480" s="35"/>
      <c r="X480" s="35"/>
      <c r="Y480" s="35"/>
      <c r="Z480" s="35"/>
      <c r="AA480" s="35"/>
      <c r="AB480" s="35"/>
      <c r="AC480" s="35"/>
      <c r="AD480" s="35"/>
      <c r="AE480" s="35"/>
      <c r="AR480" s="197" t="s">
        <v>373</v>
      </c>
      <c r="AT480" s="197" t="s">
        <v>250</v>
      </c>
      <c r="AU480" s="197" t="s">
        <v>85</v>
      </c>
      <c r="AY480" s="18" t="s">
        <v>158</v>
      </c>
      <c r="BE480" s="198">
        <f t="shared" si="54"/>
        <v>0</v>
      </c>
      <c r="BF480" s="198">
        <f t="shared" si="55"/>
        <v>0</v>
      </c>
      <c r="BG480" s="198">
        <f t="shared" si="56"/>
        <v>0</v>
      </c>
      <c r="BH480" s="198">
        <f t="shared" si="57"/>
        <v>0</v>
      </c>
      <c r="BI480" s="198">
        <f t="shared" si="58"/>
        <v>0</v>
      </c>
      <c r="BJ480" s="18" t="s">
        <v>8</v>
      </c>
      <c r="BK480" s="198">
        <f t="shared" si="59"/>
        <v>0</v>
      </c>
      <c r="BL480" s="18" t="s">
        <v>283</v>
      </c>
      <c r="BM480" s="197" t="s">
        <v>8470</v>
      </c>
    </row>
    <row r="481" spans="1:65" s="2" customFormat="1" ht="24">
      <c r="A481" s="35"/>
      <c r="B481" s="36"/>
      <c r="C481" s="247" t="s">
        <v>1439</v>
      </c>
      <c r="D481" s="247" t="s">
        <v>250</v>
      </c>
      <c r="E481" s="248" t="s">
        <v>6297</v>
      </c>
      <c r="F481" s="249" t="s">
        <v>3502</v>
      </c>
      <c r="G481" s="250" t="s">
        <v>309</v>
      </c>
      <c r="H481" s="251">
        <v>10</v>
      </c>
      <c r="I481" s="252"/>
      <c r="J481" s="251">
        <f t="shared" si="50"/>
        <v>0</v>
      </c>
      <c r="K481" s="249" t="s">
        <v>1</v>
      </c>
      <c r="L481" s="253"/>
      <c r="M481" s="254" t="s">
        <v>1</v>
      </c>
      <c r="N481" s="255" t="s">
        <v>41</v>
      </c>
      <c r="O481" s="72"/>
      <c r="P481" s="195">
        <f t="shared" si="51"/>
        <v>0</v>
      </c>
      <c r="Q481" s="195">
        <v>0</v>
      </c>
      <c r="R481" s="195">
        <f t="shared" si="52"/>
        <v>0</v>
      </c>
      <c r="S481" s="195">
        <v>0</v>
      </c>
      <c r="T481" s="196">
        <f t="shared" si="53"/>
        <v>0</v>
      </c>
      <c r="U481" s="35"/>
      <c r="V481" s="35"/>
      <c r="W481" s="35"/>
      <c r="X481" s="35"/>
      <c r="Y481" s="35"/>
      <c r="Z481" s="35"/>
      <c r="AA481" s="35"/>
      <c r="AB481" s="35"/>
      <c r="AC481" s="35"/>
      <c r="AD481" s="35"/>
      <c r="AE481" s="35"/>
      <c r="AR481" s="197" t="s">
        <v>373</v>
      </c>
      <c r="AT481" s="197" t="s">
        <v>250</v>
      </c>
      <c r="AU481" s="197" t="s">
        <v>85</v>
      </c>
      <c r="AY481" s="18" t="s">
        <v>158</v>
      </c>
      <c r="BE481" s="198">
        <f t="shared" si="54"/>
        <v>0</v>
      </c>
      <c r="BF481" s="198">
        <f t="shared" si="55"/>
        <v>0</v>
      </c>
      <c r="BG481" s="198">
        <f t="shared" si="56"/>
        <v>0</v>
      </c>
      <c r="BH481" s="198">
        <f t="shared" si="57"/>
        <v>0</v>
      </c>
      <c r="BI481" s="198">
        <f t="shared" si="58"/>
        <v>0</v>
      </c>
      <c r="BJ481" s="18" t="s">
        <v>8</v>
      </c>
      <c r="BK481" s="198">
        <f t="shared" si="59"/>
        <v>0</v>
      </c>
      <c r="BL481" s="18" t="s">
        <v>283</v>
      </c>
      <c r="BM481" s="197" t="s">
        <v>8471</v>
      </c>
    </row>
    <row r="482" spans="1:65" s="2" customFormat="1" ht="24">
      <c r="A482" s="35"/>
      <c r="B482" s="36"/>
      <c r="C482" s="247" t="s">
        <v>1443</v>
      </c>
      <c r="D482" s="247" t="s">
        <v>250</v>
      </c>
      <c r="E482" s="248" t="s">
        <v>8472</v>
      </c>
      <c r="F482" s="249" t="s">
        <v>8473</v>
      </c>
      <c r="G482" s="250" t="s">
        <v>309</v>
      </c>
      <c r="H482" s="251">
        <v>1</v>
      </c>
      <c r="I482" s="252"/>
      <c r="J482" s="251">
        <f t="shared" si="50"/>
        <v>0</v>
      </c>
      <c r="K482" s="249" t="s">
        <v>1</v>
      </c>
      <c r="L482" s="253"/>
      <c r="M482" s="254" t="s">
        <v>1</v>
      </c>
      <c r="N482" s="255" t="s">
        <v>41</v>
      </c>
      <c r="O482" s="72"/>
      <c r="P482" s="195">
        <f t="shared" si="51"/>
        <v>0</v>
      </c>
      <c r="Q482" s="195">
        <v>0</v>
      </c>
      <c r="R482" s="195">
        <f t="shared" si="52"/>
        <v>0</v>
      </c>
      <c r="S482" s="195">
        <v>0</v>
      </c>
      <c r="T482" s="196">
        <f t="shared" si="53"/>
        <v>0</v>
      </c>
      <c r="U482" s="35"/>
      <c r="V482" s="35"/>
      <c r="W482" s="35"/>
      <c r="X482" s="35"/>
      <c r="Y482" s="35"/>
      <c r="Z482" s="35"/>
      <c r="AA482" s="35"/>
      <c r="AB482" s="35"/>
      <c r="AC482" s="35"/>
      <c r="AD482" s="35"/>
      <c r="AE482" s="35"/>
      <c r="AR482" s="197" t="s">
        <v>373</v>
      </c>
      <c r="AT482" s="197" t="s">
        <v>250</v>
      </c>
      <c r="AU482" s="197" t="s">
        <v>85</v>
      </c>
      <c r="AY482" s="18" t="s">
        <v>158</v>
      </c>
      <c r="BE482" s="198">
        <f t="shared" si="54"/>
        <v>0</v>
      </c>
      <c r="BF482" s="198">
        <f t="shared" si="55"/>
        <v>0</v>
      </c>
      <c r="BG482" s="198">
        <f t="shared" si="56"/>
        <v>0</v>
      </c>
      <c r="BH482" s="198">
        <f t="shared" si="57"/>
        <v>0</v>
      </c>
      <c r="BI482" s="198">
        <f t="shared" si="58"/>
        <v>0</v>
      </c>
      <c r="BJ482" s="18" t="s">
        <v>8</v>
      </c>
      <c r="BK482" s="198">
        <f t="shared" si="59"/>
        <v>0</v>
      </c>
      <c r="BL482" s="18" t="s">
        <v>283</v>
      </c>
      <c r="BM482" s="197" t="s">
        <v>8474</v>
      </c>
    </row>
    <row r="483" spans="1:65" s="2" customFormat="1" ht="24">
      <c r="A483" s="35"/>
      <c r="B483" s="36"/>
      <c r="C483" s="247" t="s">
        <v>1447</v>
      </c>
      <c r="D483" s="247" t="s">
        <v>250</v>
      </c>
      <c r="E483" s="248" t="s">
        <v>8475</v>
      </c>
      <c r="F483" s="249" t="s">
        <v>8476</v>
      </c>
      <c r="G483" s="250" t="s">
        <v>498</v>
      </c>
      <c r="H483" s="251">
        <v>1</v>
      </c>
      <c r="I483" s="252"/>
      <c r="J483" s="251">
        <f t="shared" si="50"/>
        <v>0</v>
      </c>
      <c r="K483" s="249" t="s">
        <v>1</v>
      </c>
      <c r="L483" s="253"/>
      <c r="M483" s="254" t="s">
        <v>1</v>
      </c>
      <c r="N483" s="255" t="s">
        <v>41</v>
      </c>
      <c r="O483" s="72"/>
      <c r="P483" s="195">
        <f t="shared" si="51"/>
        <v>0</v>
      </c>
      <c r="Q483" s="195">
        <v>0</v>
      </c>
      <c r="R483" s="195">
        <f t="shared" si="52"/>
        <v>0</v>
      </c>
      <c r="S483" s="195">
        <v>0</v>
      </c>
      <c r="T483" s="196">
        <f t="shared" si="53"/>
        <v>0</v>
      </c>
      <c r="U483" s="35"/>
      <c r="V483" s="35"/>
      <c r="W483" s="35"/>
      <c r="X483" s="35"/>
      <c r="Y483" s="35"/>
      <c r="Z483" s="35"/>
      <c r="AA483" s="35"/>
      <c r="AB483" s="35"/>
      <c r="AC483" s="35"/>
      <c r="AD483" s="35"/>
      <c r="AE483" s="35"/>
      <c r="AR483" s="197" t="s">
        <v>373</v>
      </c>
      <c r="AT483" s="197" t="s">
        <v>250</v>
      </c>
      <c r="AU483" s="197" t="s">
        <v>85</v>
      </c>
      <c r="AY483" s="18" t="s">
        <v>158</v>
      </c>
      <c r="BE483" s="198">
        <f t="shared" si="54"/>
        <v>0</v>
      </c>
      <c r="BF483" s="198">
        <f t="shared" si="55"/>
        <v>0</v>
      </c>
      <c r="BG483" s="198">
        <f t="shared" si="56"/>
        <v>0</v>
      </c>
      <c r="BH483" s="198">
        <f t="shared" si="57"/>
        <v>0</v>
      </c>
      <c r="BI483" s="198">
        <f t="shared" si="58"/>
        <v>0</v>
      </c>
      <c r="BJ483" s="18" t="s">
        <v>8</v>
      </c>
      <c r="BK483" s="198">
        <f t="shared" si="59"/>
        <v>0</v>
      </c>
      <c r="BL483" s="18" t="s">
        <v>283</v>
      </c>
      <c r="BM483" s="197" t="s">
        <v>8477</v>
      </c>
    </row>
    <row r="484" spans="1:65" s="2" customFormat="1" ht="24">
      <c r="A484" s="35"/>
      <c r="B484" s="36"/>
      <c r="C484" s="247" t="s">
        <v>1451</v>
      </c>
      <c r="D484" s="247" t="s">
        <v>250</v>
      </c>
      <c r="E484" s="248" t="s">
        <v>8478</v>
      </c>
      <c r="F484" s="249" t="s">
        <v>8479</v>
      </c>
      <c r="G484" s="250" t="s">
        <v>498</v>
      </c>
      <c r="H484" s="251">
        <v>1</v>
      </c>
      <c r="I484" s="252"/>
      <c r="J484" s="251">
        <f t="shared" si="50"/>
        <v>0</v>
      </c>
      <c r="K484" s="249" t="s">
        <v>1</v>
      </c>
      <c r="L484" s="253"/>
      <c r="M484" s="254" t="s">
        <v>1</v>
      </c>
      <c r="N484" s="255" t="s">
        <v>41</v>
      </c>
      <c r="O484" s="72"/>
      <c r="P484" s="195">
        <f t="shared" si="51"/>
        <v>0</v>
      </c>
      <c r="Q484" s="195">
        <v>0</v>
      </c>
      <c r="R484" s="195">
        <f t="shared" si="52"/>
        <v>0</v>
      </c>
      <c r="S484" s="195">
        <v>0</v>
      </c>
      <c r="T484" s="196">
        <f t="shared" si="53"/>
        <v>0</v>
      </c>
      <c r="U484" s="35"/>
      <c r="V484" s="35"/>
      <c r="W484" s="35"/>
      <c r="X484" s="35"/>
      <c r="Y484" s="35"/>
      <c r="Z484" s="35"/>
      <c r="AA484" s="35"/>
      <c r="AB484" s="35"/>
      <c r="AC484" s="35"/>
      <c r="AD484" s="35"/>
      <c r="AE484" s="35"/>
      <c r="AR484" s="197" t="s">
        <v>373</v>
      </c>
      <c r="AT484" s="197" t="s">
        <v>250</v>
      </c>
      <c r="AU484" s="197" t="s">
        <v>85</v>
      </c>
      <c r="AY484" s="18" t="s">
        <v>158</v>
      </c>
      <c r="BE484" s="198">
        <f t="shared" si="54"/>
        <v>0</v>
      </c>
      <c r="BF484" s="198">
        <f t="shared" si="55"/>
        <v>0</v>
      </c>
      <c r="BG484" s="198">
        <f t="shared" si="56"/>
        <v>0</v>
      </c>
      <c r="BH484" s="198">
        <f t="shared" si="57"/>
        <v>0</v>
      </c>
      <c r="BI484" s="198">
        <f t="shared" si="58"/>
        <v>0</v>
      </c>
      <c r="BJ484" s="18" t="s">
        <v>8</v>
      </c>
      <c r="BK484" s="198">
        <f t="shared" si="59"/>
        <v>0</v>
      </c>
      <c r="BL484" s="18" t="s">
        <v>283</v>
      </c>
      <c r="BM484" s="197" t="s">
        <v>8480</v>
      </c>
    </row>
    <row r="485" spans="1:65" s="2" customFormat="1" ht="24">
      <c r="A485" s="35"/>
      <c r="B485" s="36"/>
      <c r="C485" s="247" t="s">
        <v>1455</v>
      </c>
      <c r="D485" s="247" t="s">
        <v>250</v>
      </c>
      <c r="E485" s="248" t="s">
        <v>8481</v>
      </c>
      <c r="F485" s="249" t="s">
        <v>8482</v>
      </c>
      <c r="G485" s="250" t="s">
        <v>498</v>
      </c>
      <c r="H485" s="251">
        <v>1</v>
      </c>
      <c r="I485" s="252"/>
      <c r="J485" s="251">
        <f t="shared" si="50"/>
        <v>0</v>
      </c>
      <c r="K485" s="249" t="s">
        <v>1</v>
      </c>
      <c r="L485" s="253"/>
      <c r="M485" s="254" t="s">
        <v>1</v>
      </c>
      <c r="N485" s="255" t="s">
        <v>41</v>
      </c>
      <c r="O485" s="72"/>
      <c r="P485" s="195">
        <f t="shared" si="51"/>
        <v>0</v>
      </c>
      <c r="Q485" s="195">
        <v>0</v>
      </c>
      <c r="R485" s="195">
        <f t="shared" si="52"/>
        <v>0</v>
      </c>
      <c r="S485" s="195">
        <v>0</v>
      </c>
      <c r="T485" s="196">
        <f t="shared" si="53"/>
        <v>0</v>
      </c>
      <c r="U485" s="35"/>
      <c r="V485" s="35"/>
      <c r="W485" s="35"/>
      <c r="X485" s="35"/>
      <c r="Y485" s="35"/>
      <c r="Z485" s="35"/>
      <c r="AA485" s="35"/>
      <c r="AB485" s="35"/>
      <c r="AC485" s="35"/>
      <c r="AD485" s="35"/>
      <c r="AE485" s="35"/>
      <c r="AR485" s="197" t="s">
        <v>373</v>
      </c>
      <c r="AT485" s="197" t="s">
        <v>250</v>
      </c>
      <c r="AU485" s="197" t="s">
        <v>85</v>
      </c>
      <c r="AY485" s="18" t="s">
        <v>158</v>
      </c>
      <c r="BE485" s="198">
        <f t="shared" si="54"/>
        <v>0</v>
      </c>
      <c r="BF485" s="198">
        <f t="shared" si="55"/>
        <v>0</v>
      </c>
      <c r="BG485" s="198">
        <f t="shared" si="56"/>
        <v>0</v>
      </c>
      <c r="BH485" s="198">
        <f t="shared" si="57"/>
        <v>0</v>
      </c>
      <c r="BI485" s="198">
        <f t="shared" si="58"/>
        <v>0</v>
      </c>
      <c r="BJ485" s="18" t="s">
        <v>8</v>
      </c>
      <c r="BK485" s="198">
        <f t="shared" si="59"/>
        <v>0</v>
      </c>
      <c r="BL485" s="18" t="s">
        <v>283</v>
      </c>
      <c r="BM485" s="197" t="s">
        <v>8483</v>
      </c>
    </row>
    <row r="486" spans="1:65" s="2" customFormat="1" ht="24">
      <c r="A486" s="35"/>
      <c r="B486" s="36"/>
      <c r="C486" s="247" t="s">
        <v>1459</v>
      </c>
      <c r="D486" s="247" t="s">
        <v>250</v>
      </c>
      <c r="E486" s="248" t="s">
        <v>8484</v>
      </c>
      <c r="F486" s="249" t="s">
        <v>8485</v>
      </c>
      <c r="G486" s="250" t="s">
        <v>498</v>
      </c>
      <c r="H486" s="251">
        <v>1</v>
      </c>
      <c r="I486" s="252"/>
      <c r="J486" s="251">
        <f t="shared" si="50"/>
        <v>0</v>
      </c>
      <c r="K486" s="249" t="s">
        <v>1</v>
      </c>
      <c r="L486" s="253"/>
      <c r="M486" s="254" t="s">
        <v>1</v>
      </c>
      <c r="N486" s="255" t="s">
        <v>41</v>
      </c>
      <c r="O486" s="72"/>
      <c r="P486" s="195">
        <f t="shared" si="51"/>
        <v>0</v>
      </c>
      <c r="Q486" s="195">
        <v>0</v>
      </c>
      <c r="R486" s="195">
        <f t="shared" si="52"/>
        <v>0</v>
      </c>
      <c r="S486" s="195">
        <v>0</v>
      </c>
      <c r="T486" s="196">
        <f t="shared" si="53"/>
        <v>0</v>
      </c>
      <c r="U486" s="35"/>
      <c r="V486" s="35"/>
      <c r="W486" s="35"/>
      <c r="X486" s="35"/>
      <c r="Y486" s="35"/>
      <c r="Z486" s="35"/>
      <c r="AA486" s="35"/>
      <c r="AB486" s="35"/>
      <c r="AC486" s="35"/>
      <c r="AD486" s="35"/>
      <c r="AE486" s="35"/>
      <c r="AR486" s="197" t="s">
        <v>373</v>
      </c>
      <c r="AT486" s="197" t="s">
        <v>250</v>
      </c>
      <c r="AU486" s="197" t="s">
        <v>85</v>
      </c>
      <c r="AY486" s="18" t="s">
        <v>158</v>
      </c>
      <c r="BE486" s="198">
        <f t="shared" si="54"/>
        <v>0</v>
      </c>
      <c r="BF486" s="198">
        <f t="shared" si="55"/>
        <v>0</v>
      </c>
      <c r="BG486" s="198">
        <f t="shared" si="56"/>
        <v>0</v>
      </c>
      <c r="BH486" s="198">
        <f t="shared" si="57"/>
        <v>0</v>
      </c>
      <c r="BI486" s="198">
        <f t="shared" si="58"/>
        <v>0</v>
      </c>
      <c r="BJ486" s="18" t="s">
        <v>8</v>
      </c>
      <c r="BK486" s="198">
        <f t="shared" si="59"/>
        <v>0</v>
      </c>
      <c r="BL486" s="18" t="s">
        <v>283</v>
      </c>
      <c r="BM486" s="197" t="s">
        <v>8486</v>
      </c>
    </row>
    <row r="487" spans="1:65" s="2" customFormat="1" ht="24">
      <c r="A487" s="35"/>
      <c r="B487" s="36"/>
      <c r="C487" s="247" t="s">
        <v>1463</v>
      </c>
      <c r="D487" s="247" t="s">
        <v>250</v>
      </c>
      <c r="E487" s="248" t="s">
        <v>8487</v>
      </c>
      <c r="F487" s="249" t="s">
        <v>3101</v>
      </c>
      <c r="G487" s="250" t="s">
        <v>498</v>
      </c>
      <c r="H487" s="251">
        <v>2</v>
      </c>
      <c r="I487" s="252"/>
      <c r="J487" s="251">
        <f t="shared" si="50"/>
        <v>0</v>
      </c>
      <c r="K487" s="249" t="s">
        <v>1</v>
      </c>
      <c r="L487" s="253"/>
      <c r="M487" s="254" t="s">
        <v>1</v>
      </c>
      <c r="N487" s="255" t="s">
        <v>41</v>
      </c>
      <c r="O487" s="72"/>
      <c r="P487" s="195">
        <f t="shared" si="51"/>
        <v>0</v>
      </c>
      <c r="Q487" s="195">
        <v>0</v>
      </c>
      <c r="R487" s="195">
        <f t="shared" si="52"/>
        <v>0</v>
      </c>
      <c r="S487" s="195">
        <v>0</v>
      </c>
      <c r="T487" s="196">
        <f t="shared" si="53"/>
        <v>0</v>
      </c>
      <c r="U487" s="35"/>
      <c r="V487" s="35"/>
      <c r="W487" s="35"/>
      <c r="X487" s="35"/>
      <c r="Y487" s="35"/>
      <c r="Z487" s="35"/>
      <c r="AA487" s="35"/>
      <c r="AB487" s="35"/>
      <c r="AC487" s="35"/>
      <c r="AD487" s="35"/>
      <c r="AE487" s="35"/>
      <c r="AR487" s="197" t="s">
        <v>373</v>
      </c>
      <c r="AT487" s="197" t="s">
        <v>250</v>
      </c>
      <c r="AU487" s="197" t="s">
        <v>85</v>
      </c>
      <c r="AY487" s="18" t="s">
        <v>158</v>
      </c>
      <c r="BE487" s="198">
        <f t="shared" si="54"/>
        <v>0</v>
      </c>
      <c r="BF487" s="198">
        <f t="shared" si="55"/>
        <v>0</v>
      </c>
      <c r="BG487" s="198">
        <f t="shared" si="56"/>
        <v>0</v>
      </c>
      <c r="BH487" s="198">
        <f t="shared" si="57"/>
        <v>0</v>
      </c>
      <c r="BI487" s="198">
        <f t="shared" si="58"/>
        <v>0</v>
      </c>
      <c r="BJ487" s="18" t="s">
        <v>8</v>
      </c>
      <c r="BK487" s="198">
        <f t="shared" si="59"/>
        <v>0</v>
      </c>
      <c r="BL487" s="18" t="s">
        <v>283</v>
      </c>
      <c r="BM487" s="197" t="s">
        <v>8488</v>
      </c>
    </row>
    <row r="488" spans="1:65" s="2" customFormat="1" ht="24">
      <c r="A488" s="35"/>
      <c r="B488" s="36"/>
      <c r="C488" s="247" t="s">
        <v>1467</v>
      </c>
      <c r="D488" s="247" t="s">
        <v>250</v>
      </c>
      <c r="E488" s="248" t="s">
        <v>8489</v>
      </c>
      <c r="F488" s="249" t="s">
        <v>8490</v>
      </c>
      <c r="G488" s="250" t="s">
        <v>498</v>
      </c>
      <c r="H488" s="251">
        <v>1</v>
      </c>
      <c r="I488" s="252"/>
      <c r="J488" s="251">
        <f t="shared" si="50"/>
        <v>0</v>
      </c>
      <c r="K488" s="249" t="s">
        <v>1</v>
      </c>
      <c r="L488" s="253"/>
      <c r="M488" s="254" t="s">
        <v>1</v>
      </c>
      <c r="N488" s="255" t="s">
        <v>41</v>
      </c>
      <c r="O488" s="72"/>
      <c r="P488" s="195">
        <f t="shared" si="51"/>
        <v>0</v>
      </c>
      <c r="Q488" s="195">
        <v>0</v>
      </c>
      <c r="R488" s="195">
        <f t="shared" si="52"/>
        <v>0</v>
      </c>
      <c r="S488" s="195">
        <v>0</v>
      </c>
      <c r="T488" s="196">
        <f t="shared" si="53"/>
        <v>0</v>
      </c>
      <c r="U488" s="35"/>
      <c r="V488" s="35"/>
      <c r="W488" s="35"/>
      <c r="X488" s="35"/>
      <c r="Y488" s="35"/>
      <c r="Z488" s="35"/>
      <c r="AA488" s="35"/>
      <c r="AB488" s="35"/>
      <c r="AC488" s="35"/>
      <c r="AD488" s="35"/>
      <c r="AE488" s="35"/>
      <c r="AR488" s="197" t="s">
        <v>373</v>
      </c>
      <c r="AT488" s="197" t="s">
        <v>250</v>
      </c>
      <c r="AU488" s="197" t="s">
        <v>85</v>
      </c>
      <c r="AY488" s="18" t="s">
        <v>158</v>
      </c>
      <c r="BE488" s="198">
        <f t="shared" si="54"/>
        <v>0</v>
      </c>
      <c r="BF488" s="198">
        <f t="shared" si="55"/>
        <v>0</v>
      </c>
      <c r="BG488" s="198">
        <f t="shared" si="56"/>
        <v>0</v>
      </c>
      <c r="BH488" s="198">
        <f t="shared" si="57"/>
        <v>0</v>
      </c>
      <c r="BI488" s="198">
        <f t="shared" si="58"/>
        <v>0</v>
      </c>
      <c r="BJ488" s="18" t="s">
        <v>8</v>
      </c>
      <c r="BK488" s="198">
        <f t="shared" si="59"/>
        <v>0</v>
      </c>
      <c r="BL488" s="18" t="s">
        <v>283</v>
      </c>
      <c r="BM488" s="197" t="s">
        <v>8491</v>
      </c>
    </row>
    <row r="489" spans="1:65" s="2" customFormat="1" ht="24">
      <c r="A489" s="35"/>
      <c r="B489" s="36"/>
      <c r="C489" s="247" t="s">
        <v>1471</v>
      </c>
      <c r="D489" s="247" t="s">
        <v>250</v>
      </c>
      <c r="E489" s="248" t="s">
        <v>8370</v>
      </c>
      <c r="F489" s="249" t="s">
        <v>8371</v>
      </c>
      <c r="G489" s="250" t="s">
        <v>498</v>
      </c>
      <c r="H489" s="251">
        <v>5</v>
      </c>
      <c r="I489" s="252"/>
      <c r="J489" s="251">
        <f t="shared" si="50"/>
        <v>0</v>
      </c>
      <c r="K489" s="249" t="s">
        <v>1</v>
      </c>
      <c r="L489" s="253"/>
      <c r="M489" s="254" t="s">
        <v>1</v>
      </c>
      <c r="N489" s="255" t="s">
        <v>41</v>
      </c>
      <c r="O489" s="72"/>
      <c r="P489" s="195">
        <f t="shared" si="51"/>
        <v>0</v>
      </c>
      <c r="Q489" s="195">
        <v>0</v>
      </c>
      <c r="R489" s="195">
        <f t="shared" si="52"/>
        <v>0</v>
      </c>
      <c r="S489" s="195">
        <v>0</v>
      </c>
      <c r="T489" s="196">
        <f t="shared" si="53"/>
        <v>0</v>
      </c>
      <c r="U489" s="35"/>
      <c r="V489" s="35"/>
      <c r="W489" s="35"/>
      <c r="X489" s="35"/>
      <c r="Y489" s="35"/>
      <c r="Z489" s="35"/>
      <c r="AA489" s="35"/>
      <c r="AB489" s="35"/>
      <c r="AC489" s="35"/>
      <c r="AD489" s="35"/>
      <c r="AE489" s="35"/>
      <c r="AR489" s="197" t="s">
        <v>373</v>
      </c>
      <c r="AT489" s="197" t="s">
        <v>250</v>
      </c>
      <c r="AU489" s="197" t="s">
        <v>85</v>
      </c>
      <c r="AY489" s="18" t="s">
        <v>158</v>
      </c>
      <c r="BE489" s="198">
        <f t="shared" si="54"/>
        <v>0</v>
      </c>
      <c r="BF489" s="198">
        <f t="shared" si="55"/>
        <v>0</v>
      </c>
      <c r="BG489" s="198">
        <f t="shared" si="56"/>
        <v>0</v>
      </c>
      <c r="BH489" s="198">
        <f t="shared" si="57"/>
        <v>0</v>
      </c>
      <c r="BI489" s="198">
        <f t="shared" si="58"/>
        <v>0</v>
      </c>
      <c r="BJ489" s="18" t="s">
        <v>8</v>
      </c>
      <c r="BK489" s="198">
        <f t="shared" si="59"/>
        <v>0</v>
      </c>
      <c r="BL489" s="18" t="s">
        <v>283</v>
      </c>
      <c r="BM489" s="197" t="s">
        <v>8492</v>
      </c>
    </row>
    <row r="490" spans="1:65" s="2" customFormat="1" ht="24">
      <c r="A490" s="35"/>
      <c r="B490" s="36"/>
      <c r="C490" s="247" t="s">
        <v>1475</v>
      </c>
      <c r="D490" s="247" t="s">
        <v>250</v>
      </c>
      <c r="E490" s="248" t="s">
        <v>8493</v>
      </c>
      <c r="F490" s="249" t="s">
        <v>3111</v>
      </c>
      <c r="G490" s="250" t="s">
        <v>498</v>
      </c>
      <c r="H490" s="251">
        <v>1</v>
      </c>
      <c r="I490" s="252"/>
      <c r="J490" s="251">
        <f t="shared" si="50"/>
        <v>0</v>
      </c>
      <c r="K490" s="249" t="s">
        <v>1</v>
      </c>
      <c r="L490" s="253"/>
      <c r="M490" s="254" t="s">
        <v>1</v>
      </c>
      <c r="N490" s="255" t="s">
        <v>41</v>
      </c>
      <c r="O490" s="72"/>
      <c r="P490" s="195">
        <f t="shared" si="51"/>
        <v>0</v>
      </c>
      <c r="Q490" s="195">
        <v>0</v>
      </c>
      <c r="R490" s="195">
        <f t="shared" si="52"/>
        <v>0</v>
      </c>
      <c r="S490" s="195">
        <v>0</v>
      </c>
      <c r="T490" s="196">
        <f t="shared" si="53"/>
        <v>0</v>
      </c>
      <c r="U490" s="35"/>
      <c r="V490" s="35"/>
      <c r="W490" s="35"/>
      <c r="X490" s="35"/>
      <c r="Y490" s="35"/>
      <c r="Z490" s="35"/>
      <c r="AA490" s="35"/>
      <c r="AB490" s="35"/>
      <c r="AC490" s="35"/>
      <c r="AD490" s="35"/>
      <c r="AE490" s="35"/>
      <c r="AR490" s="197" t="s">
        <v>373</v>
      </c>
      <c r="AT490" s="197" t="s">
        <v>250</v>
      </c>
      <c r="AU490" s="197" t="s">
        <v>85</v>
      </c>
      <c r="AY490" s="18" t="s">
        <v>158</v>
      </c>
      <c r="BE490" s="198">
        <f t="shared" si="54"/>
        <v>0</v>
      </c>
      <c r="BF490" s="198">
        <f t="shared" si="55"/>
        <v>0</v>
      </c>
      <c r="BG490" s="198">
        <f t="shared" si="56"/>
        <v>0</v>
      </c>
      <c r="BH490" s="198">
        <f t="shared" si="57"/>
        <v>0</v>
      </c>
      <c r="BI490" s="198">
        <f t="shared" si="58"/>
        <v>0</v>
      </c>
      <c r="BJ490" s="18" t="s">
        <v>8</v>
      </c>
      <c r="BK490" s="198">
        <f t="shared" si="59"/>
        <v>0</v>
      </c>
      <c r="BL490" s="18" t="s">
        <v>283</v>
      </c>
      <c r="BM490" s="197" t="s">
        <v>8494</v>
      </c>
    </row>
    <row r="491" spans="1:65" s="2" customFormat="1" ht="24">
      <c r="A491" s="35"/>
      <c r="B491" s="36"/>
      <c r="C491" s="247" t="s">
        <v>1479</v>
      </c>
      <c r="D491" s="247" t="s">
        <v>250</v>
      </c>
      <c r="E491" s="248" t="s">
        <v>8495</v>
      </c>
      <c r="F491" s="249" t="s">
        <v>3115</v>
      </c>
      <c r="G491" s="250" t="s">
        <v>498</v>
      </c>
      <c r="H491" s="251">
        <v>3</v>
      </c>
      <c r="I491" s="252"/>
      <c r="J491" s="251">
        <f t="shared" si="50"/>
        <v>0</v>
      </c>
      <c r="K491" s="249" t="s">
        <v>1</v>
      </c>
      <c r="L491" s="253"/>
      <c r="M491" s="254" t="s">
        <v>1</v>
      </c>
      <c r="N491" s="255" t="s">
        <v>41</v>
      </c>
      <c r="O491" s="72"/>
      <c r="P491" s="195">
        <f t="shared" si="51"/>
        <v>0</v>
      </c>
      <c r="Q491" s="195">
        <v>0</v>
      </c>
      <c r="R491" s="195">
        <f t="shared" si="52"/>
        <v>0</v>
      </c>
      <c r="S491" s="195">
        <v>0</v>
      </c>
      <c r="T491" s="196">
        <f t="shared" si="53"/>
        <v>0</v>
      </c>
      <c r="U491" s="35"/>
      <c r="V491" s="35"/>
      <c r="W491" s="35"/>
      <c r="X491" s="35"/>
      <c r="Y491" s="35"/>
      <c r="Z491" s="35"/>
      <c r="AA491" s="35"/>
      <c r="AB491" s="35"/>
      <c r="AC491" s="35"/>
      <c r="AD491" s="35"/>
      <c r="AE491" s="35"/>
      <c r="AR491" s="197" t="s">
        <v>373</v>
      </c>
      <c r="AT491" s="197" t="s">
        <v>250</v>
      </c>
      <c r="AU491" s="197" t="s">
        <v>85</v>
      </c>
      <c r="AY491" s="18" t="s">
        <v>158</v>
      </c>
      <c r="BE491" s="198">
        <f t="shared" si="54"/>
        <v>0</v>
      </c>
      <c r="BF491" s="198">
        <f t="shared" si="55"/>
        <v>0</v>
      </c>
      <c r="BG491" s="198">
        <f t="shared" si="56"/>
        <v>0</v>
      </c>
      <c r="BH491" s="198">
        <f t="shared" si="57"/>
        <v>0</v>
      </c>
      <c r="BI491" s="198">
        <f t="shared" si="58"/>
        <v>0</v>
      </c>
      <c r="BJ491" s="18" t="s">
        <v>8</v>
      </c>
      <c r="BK491" s="198">
        <f t="shared" si="59"/>
        <v>0</v>
      </c>
      <c r="BL491" s="18" t="s">
        <v>283</v>
      </c>
      <c r="BM491" s="197" t="s">
        <v>8496</v>
      </c>
    </row>
    <row r="492" spans="1:65" s="2" customFormat="1" ht="24">
      <c r="A492" s="35"/>
      <c r="B492" s="36"/>
      <c r="C492" s="247" t="s">
        <v>1483</v>
      </c>
      <c r="D492" s="247" t="s">
        <v>250</v>
      </c>
      <c r="E492" s="248" t="s">
        <v>8497</v>
      </c>
      <c r="F492" s="249" t="s">
        <v>8498</v>
      </c>
      <c r="G492" s="250" t="s">
        <v>498</v>
      </c>
      <c r="H492" s="251">
        <v>27</v>
      </c>
      <c r="I492" s="252"/>
      <c r="J492" s="251">
        <f t="shared" si="50"/>
        <v>0</v>
      </c>
      <c r="K492" s="249" t="s">
        <v>1</v>
      </c>
      <c r="L492" s="253"/>
      <c r="M492" s="254" t="s">
        <v>1</v>
      </c>
      <c r="N492" s="255" t="s">
        <v>41</v>
      </c>
      <c r="O492" s="72"/>
      <c r="P492" s="195">
        <f t="shared" si="51"/>
        <v>0</v>
      </c>
      <c r="Q492" s="195">
        <v>0</v>
      </c>
      <c r="R492" s="195">
        <f t="shared" si="52"/>
        <v>0</v>
      </c>
      <c r="S492" s="195">
        <v>0</v>
      </c>
      <c r="T492" s="196">
        <f t="shared" si="53"/>
        <v>0</v>
      </c>
      <c r="U492" s="35"/>
      <c r="V492" s="35"/>
      <c r="W492" s="35"/>
      <c r="X492" s="35"/>
      <c r="Y492" s="35"/>
      <c r="Z492" s="35"/>
      <c r="AA492" s="35"/>
      <c r="AB492" s="35"/>
      <c r="AC492" s="35"/>
      <c r="AD492" s="35"/>
      <c r="AE492" s="35"/>
      <c r="AR492" s="197" t="s">
        <v>373</v>
      </c>
      <c r="AT492" s="197" t="s">
        <v>250</v>
      </c>
      <c r="AU492" s="197" t="s">
        <v>85</v>
      </c>
      <c r="AY492" s="18" t="s">
        <v>158</v>
      </c>
      <c r="BE492" s="198">
        <f t="shared" si="54"/>
        <v>0</v>
      </c>
      <c r="BF492" s="198">
        <f t="shared" si="55"/>
        <v>0</v>
      </c>
      <c r="BG492" s="198">
        <f t="shared" si="56"/>
        <v>0</v>
      </c>
      <c r="BH492" s="198">
        <f t="shared" si="57"/>
        <v>0</v>
      </c>
      <c r="BI492" s="198">
        <f t="shared" si="58"/>
        <v>0</v>
      </c>
      <c r="BJ492" s="18" t="s">
        <v>8</v>
      </c>
      <c r="BK492" s="198">
        <f t="shared" si="59"/>
        <v>0</v>
      </c>
      <c r="BL492" s="18" t="s">
        <v>283</v>
      </c>
      <c r="BM492" s="197" t="s">
        <v>8499</v>
      </c>
    </row>
    <row r="493" spans="1:65" s="2" customFormat="1" ht="24">
      <c r="A493" s="35"/>
      <c r="B493" s="36"/>
      <c r="C493" s="247" t="s">
        <v>1487</v>
      </c>
      <c r="D493" s="247" t="s">
        <v>250</v>
      </c>
      <c r="E493" s="248" t="s">
        <v>8500</v>
      </c>
      <c r="F493" s="249" t="s">
        <v>8501</v>
      </c>
      <c r="G493" s="250" t="s">
        <v>498</v>
      </c>
      <c r="H493" s="251">
        <v>1</v>
      </c>
      <c r="I493" s="252"/>
      <c r="J493" s="251">
        <f t="shared" si="50"/>
        <v>0</v>
      </c>
      <c r="K493" s="249" t="s">
        <v>1</v>
      </c>
      <c r="L493" s="253"/>
      <c r="M493" s="254" t="s">
        <v>1</v>
      </c>
      <c r="N493" s="255" t="s">
        <v>41</v>
      </c>
      <c r="O493" s="72"/>
      <c r="P493" s="195">
        <f t="shared" si="51"/>
        <v>0</v>
      </c>
      <c r="Q493" s="195">
        <v>0</v>
      </c>
      <c r="R493" s="195">
        <f t="shared" si="52"/>
        <v>0</v>
      </c>
      <c r="S493" s="195">
        <v>0</v>
      </c>
      <c r="T493" s="196">
        <f t="shared" si="53"/>
        <v>0</v>
      </c>
      <c r="U493" s="35"/>
      <c r="V493" s="35"/>
      <c r="W493" s="35"/>
      <c r="X493" s="35"/>
      <c r="Y493" s="35"/>
      <c r="Z493" s="35"/>
      <c r="AA493" s="35"/>
      <c r="AB493" s="35"/>
      <c r="AC493" s="35"/>
      <c r="AD493" s="35"/>
      <c r="AE493" s="35"/>
      <c r="AR493" s="197" t="s">
        <v>373</v>
      </c>
      <c r="AT493" s="197" t="s">
        <v>250</v>
      </c>
      <c r="AU493" s="197" t="s">
        <v>85</v>
      </c>
      <c r="AY493" s="18" t="s">
        <v>158</v>
      </c>
      <c r="BE493" s="198">
        <f t="shared" si="54"/>
        <v>0</v>
      </c>
      <c r="BF493" s="198">
        <f t="shared" si="55"/>
        <v>0</v>
      </c>
      <c r="BG493" s="198">
        <f t="shared" si="56"/>
        <v>0</v>
      </c>
      <c r="BH493" s="198">
        <f t="shared" si="57"/>
        <v>0</v>
      </c>
      <c r="BI493" s="198">
        <f t="shared" si="58"/>
        <v>0</v>
      </c>
      <c r="BJ493" s="18" t="s">
        <v>8</v>
      </c>
      <c r="BK493" s="198">
        <f t="shared" si="59"/>
        <v>0</v>
      </c>
      <c r="BL493" s="18" t="s">
        <v>283</v>
      </c>
      <c r="BM493" s="197" t="s">
        <v>8502</v>
      </c>
    </row>
    <row r="494" spans="1:65" s="2" customFormat="1" ht="24">
      <c r="A494" s="35"/>
      <c r="B494" s="36"/>
      <c r="C494" s="247" t="s">
        <v>1491</v>
      </c>
      <c r="D494" s="247" t="s">
        <v>250</v>
      </c>
      <c r="E494" s="248" t="s">
        <v>8503</v>
      </c>
      <c r="F494" s="249" t="s">
        <v>8504</v>
      </c>
      <c r="G494" s="250" t="s">
        <v>498</v>
      </c>
      <c r="H494" s="251">
        <v>3</v>
      </c>
      <c r="I494" s="252"/>
      <c r="J494" s="251">
        <f t="shared" si="50"/>
        <v>0</v>
      </c>
      <c r="K494" s="249" t="s">
        <v>1</v>
      </c>
      <c r="L494" s="253"/>
      <c r="M494" s="254" t="s">
        <v>1</v>
      </c>
      <c r="N494" s="255" t="s">
        <v>41</v>
      </c>
      <c r="O494" s="72"/>
      <c r="P494" s="195">
        <f t="shared" si="51"/>
        <v>0</v>
      </c>
      <c r="Q494" s="195">
        <v>0</v>
      </c>
      <c r="R494" s="195">
        <f t="shared" si="52"/>
        <v>0</v>
      </c>
      <c r="S494" s="195">
        <v>0</v>
      </c>
      <c r="T494" s="196">
        <f t="shared" si="53"/>
        <v>0</v>
      </c>
      <c r="U494" s="35"/>
      <c r="V494" s="35"/>
      <c r="W494" s="35"/>
      <c r="X494" s="35"/>
      <c r="Y494" s="35"/>
      <c r="Z494" s="35"/>
      <c r="AA494" s="35"/>
      <c r="AB494" s="35"/>
      <c r="AC494" s="35"/>
      <c r="AD494" s="35"/>
      <c r="AE494" s="35"/>
      <c r="AR494" s="197" t="s">
        <v>373</v>
      </c>
      <c r="AT494" s="197" t="s">
        <v>250</v>
      </c>
      <c r="AU494" s="197" t="s">
        <v>85</v>
      </c>
      <c r="AY494" s="18" t="s">
        <v>158</v>
      </c>
      <c r="BE494" s="198">
        <f t="shared" si="54"/>
        <v>0</v>
      </c>
      <c r="BF494" s="198">
        <f t="shared" si="55"/>
        <v>0</v>
      </c>
      <c r="BG494" s="198">
        <f t="shared" si="56"/>
        <v>0</v>
      </c>
      <c r="BH494" s="198">
        <f t="shared" si="57"/>
        <v>0</v>
      </c>
      <c r="BI494" s="198">
        <f t="shared" si="58"/>
        <v>0</v>
      </c>
      <c r="BJ494" s="18" t="s">
        <v>8</v>
      </c>
      <c r="BK494" s="198">
        <f t="shared" si="59"/>
        <v>0</v>
      </c>
      <c r="BL494" s="18" t="s">
        <v>283</v>
      </c>
      <c r="BM494" s="197" t="s">
        <v>8505</v>
      </c>
    </row>
    <row r="495" spans="1:65" s="2" customFormat="1" ht="24">
      <c r="A495" s="35"/>
      <c r="B495" s="36"/>
      <c r="C495" s="247" t="s">
        <v>1495</v>
      </c>
      <c r="D495" s="247" t="s">
        <v>250</v>
      </c>
      <c r="E495" s="248" t="s">
        <v>8506</v>
      </c>
      <c r="F495" s="249" t="s">
        <v>8507</v>
      </c>
      <c r="G495" s="250" t="s">
        <v>498</v>
      </c>
      <c r="H495" s="251">
        <v>10</v>
      </c>
      <c r="I495" s="252"/>
      <c r="J495" s="251">
        <f t="shared" si="50"/>
        <v>0</v>
      </c>
      <c r="K495" s="249" t="s">
        <v>1</v>
      </c>
      <c r="L495" s="253"/>
      <c r="M495" s="254" t="s">
        <v>1</v>
      </c>
      <c r="N495" s="255" t="s">
        <v>41</v>
      </c>
      <c r="O495" s="72"/>
      <c r="P495" s="195">
        <f t="shared" si="51"/>
        <v>0</v>
      </c>
      <c r="Q495" s="195">
        <v>0</v>
      </c>
      <c r="R495" s="195">
        <f t="shared" si="52"/>
        <v>0</v>
      </c>
      <c r="S495" s="195">
        <v>0</v>
      </c>
      <c r="T495" s="196">
        <f t="shared" si="53"/>
        <v>0</v>
      </c>
      <c r="U495" s="35"/>
      <c r="V495" s="35"/>
      <c r="W495" s="35"/>
      <c r="X495" s="35"/>
      <c r="Y495" s="35"/>
      <c r="Z495" s="35"/>
      <c r="AA495" s="35"/>
      <c r="AB495" s="35"/>
      <c r="AC495" s="35"/>
      <c r="AD495" s="35"/>
      <c r="AE495" s="35"/>
      <c r="AR495" s="197" t="s">
        <v>373</v>
      </c>
      <c r="AT495" s="197" t="s">
        <v>250</v>
      </c>
      <c r="AU495" s="197" t="s">
        <v>85</v>
      </c>
      <c r="AY495" s="18" t="s">
        <v>158</v>
      </c>
      <c r="BE495" s="198">
        <f t="shared" si="54"/>
        <v>0</v>
      </c>
      <c r="BF495" s="198">
        <f t="shared" si="55"/>
        <v>0</v>
      </c>
      <c r="BG495" s="198">
        <f t="shared" si="56"/>
        <v>0</v>
      </c>
      <c r="BH495" s="198">
        <f t="shared" si="57"/>
        <v>0</v>
      </c>
      <c r="BI495" s="198">
        <f t="shared" si="58"/>
        <v>0</v>
      </c>
      <c r="BJ495" s="18" t="s">
        <v>8</v>
      </c>
      <c r="BK495" s="198">
        <f t="shared" si="59"/>
        <v>0</v>
      </c>
      <c r="BL495" s="18" t="s">
        <v>283</v>
      </c>
      <c r="BM495" s="197" t="s">
        <v>8508</v>
      </c>
    </row>
    <row r="496" spans="1:65" s="2" customFormat="1" ht="36">
      <c r="A496" s="35"/>
      <c r="B496" s="36"/>
      <c r="C496" s="247" t="s">
        <v>1499</v>
      </c>
      <c r="D496" s="247" t="s">
        <v>250</v>
      </c>
      <c r="E496" s="248" t="s">
        <v>8509</v>
      </c>
      <c r="F496" s="249" t="s">
        <v>8510</v>
      </c>
      <c r="G496" s="250" t="s">
        <v>498</v>
      </c>
      <c r="H496" s="251">
        <v>10</v>
      </c>
      <c r="I496" s="252"/>
      <c r="J496" s="251">
        <f t="shared" si="50"/>
        <v>0</v>
      </c>
      <c r="K496" s="249" t="s">
        <v>1</v>
      </c>
      <c r="L496" s="253"/>
      <c r="M496" s="254" t="s">
        <v>1</v>
      </c>
      <c r="N496" s="255" t="s">
        <v>41</v>
      </c>
      <c r="O496" s="72"/>
      <c r="P496" s="195">
        <f t="shared" si="51"/>
        <v>0</v>
      </c>
      <c r="Q496" s="195">
        <v>0</v>
      </c>
      <c r="R496" s="195">
        <f t="shared" si="52"/>
        <v>0</v>
      </c>
      <c r="S496" s="195">
        <v>0</v>
      </c>
      <c r="T496" s="196">
        <f t="shared" si="53"/>
        <v>0</v>
      </c>
      <c r="U496" s="35"/>
      <c r="V496" s="35"/>
      <c r="W496" s="35"/>
      <c r="X496" s="35"/>
      <c r="Y496" s="35"/>
      <c r="Z496" s="35"/>
      <c r="AA496" s="35"/>
      <c r="AB496" s="35"/>
      <c r="AC496" s="35"/>
      <c r="AD496" s="35"/>
      <c r="AE496" s="35"/>
      <c r="AR496" s="197" t="s">
        <v>373</v>
      </c>
      <c r="AT496" s="197" t="s">
        <v>250</v>
      </c>
      <c r="AU496" s="197" t="s">
        <v>85</v>
      </c>
      <c r="AY496" s="18" t="s">
        <v>158</v>
      </c>
      <c r="BE496" s="198">
        <f t="shared" si="54"/>
        <v>0</v>
      </c>
      <c r="BF496" s="198">
        <f t="shared" si="55"/>
        <v>0</v>
      </c>
      <c r="BG496" s="198">
        <f t="shared" si="56"/>
        <v>0</v>
      </c>
      <c r="BH496" s="198">
        <f t="shared" si="57"/>
        <v>0</v>
      </c>
      <c r="BI496" s="198">
        <f t="shared" si="58"/>
        <v>0</v>
      </c>
      <c r="BJ496" s="18" t="s">
        <v>8</v>
      </c>
      <c r="BK496" s="198">
        <f t="shared" si="59"/>
        <v>0</v>
      </c>
      <c r="BL496" s="18" t="s">
        <v>283</v>
      </c>
      <c r="BM496" s="197" t="s">
        <v>8511</v>
      </c>
    </row>
    <row r="497" spans="1:65" s="2" customFormat="1" ht="16.5" customHeight="1">
      <c r="A497" s="35"/>
      <c r="B497" s="36"/>
      <c r="C497" s="247" t="s">
        <v>1503</v>
      </c>
      <c r="D497" s="247" t="s">
        <v>250</v>
      </c>
      <c r="E497" s="248" t="s">
        <v>3715</v>
      </c>
      <c r="F497" s="249" t="s">
        <v>1738</v>
      </c>
      <c r="G497" s="250" t="s">
        <v>1739</v>
      </c>
      <c r="H497" s="251">
        <v>50</v>
      </c>
      <c r="I497" s="252"/>
      <c r="J497" s="251">
        <f t="shared" si="50"/>
        <v>0</v>
      </c>
      <c r="K497" s="249" t="s">
        <v>1</v>
      </c>
      <c r="L497" s="253"/>
      <c r="M497" s="254" t="s">
        <v>1</v>
      </c>
      <c r="N497" s="255" t="s">
        <v>41</v>
      </c>
      <c r="O497" s="72"/>
      <c r="P497" s="195">
        <f t="shared" si="51"/>
        <v>0</v>
      </c>
      <c r="Q497" s="195">
        <v>0</v>
      </c>
      <c r="R497" s="195">
        <f t="shared" si="52"/>
        <v>0</v>
      </c>
      <c r="S497" s="195">
        <v>0</v>
      </c>
      <c r="T497" s="196">
        <f t="shared" si="53"/>
        <v>0</v>
      </c>
      <c r="U497" s="35"/>
      <c r="V497" s="35"/>
      <c r="W497" s="35"/>
      <c r="X497" s="35"/>
      <c r="Y497" s="35"/>
      <c r="Z497" s="35"/>
      <c r="AA497" s="35"/>
      <c r="AB497" s="35"/>
      <c r="AC497" s="35"/>
      <c r="AD497" s="35"/>
      <c r="AE497" s="35"/>
      <c r="AR497" s="197" t="s">
        <v>373</v>
      </c>
      <c r="AT497" s="197" t="s">
        <v>250</v>
      </c>
      <c r="AU497" s="197" t="s">
        <v>85</v>
      </c>
      <c r="AY497" s="18" t="s">
        <v>158</v>
      </c>
      <c r="BE497" s="198">
        <f t="shared" si="54"/>
        <v>0</v>
      </c>
      <c r="BF497" s="198">
        <f t="shared" si="55"/>
        <v>0</v>
      </c>
      <c r="BG497" s="198">
        <f t="shared" si="56"/>
        <v>0</v>
      </c>
      <c r="BH497" s="198">
        <f t="shared" si="57"/>
        <v>0</v>
      </c>
      <c r="BI497" s="198">
        <f t="shared" si="58"/>
        <v>0</v>
      </c>
      <c r="BJ497" s="18" t="s">
        <v>8</v>
      </c>
      <c r="BK497" s="198">
        <f t="shared" si="59"/>
        <v>0</v>
      </c>
      <c r="BL497" s="18" t="s">
        <v>283</v>
      </c>
      <c r="BM497" s="197" t="s">
        <v>8512</v>
      </c>
    </row>
    <row r="498" spans="1:65" s="2" customFormat="1" ht="21.75" customHeight="1">
      <c r="A498" s="35"/>
      <c r="B498" s="36"/>
      <c r="C498" s="247" t="s">
        <v>1507</v>
      </c>
      <c r="D498" s="247" t="s">
        <v>250</v>
      </c>
      <c r="E498" s="248" t="s">
        <v>8513</v>
      </c>
      <c r="F498" s="249" t="s">
        <v>3130</v>
      </c>
      <c r="G498" s="250" t="s">
        <v>163</v>
      </c>
      <c r="H498" s="251">
        <v>310</v>
      </c>
      <c r="I498" s="252"/>
      <c r="J498" s="251">
        <f t="shared" si="50"/>
        <v>0</v>
      </c>
      <c r="K498" s="249" t="s">
        <v>1</v>
      </c>
      <c r="L498" s="253"/>
      <c r="M498" s="254" t="s">
        <v>1</v>
      </c>
      <c r="N498" s="255" t="s">
        <v>41</v>
      </c>
      <c r="O498" s="72"/>
      <c r="P498" s="195">
        <f t="shared" si="51"/>
        <v>0</v>
      </c>
      <c r="Q498" s="195">
        <v>0</v>
      </c>
      <c r="R498" s="195">
        <f t="shared" si="52"/>
        <v>0</v>
      </c>
      <c r="S498" s="195">
        <v>0</v>
      </c>
      <c r="T498" s="196">
        <f t="shared" si="53"/>
        <v>0</v>
      </c>
      <c r="U498" s="35"/>
      <c r="V498" s="35"/>
      <c r="W498" s="35"/>
      <c r="X498" s="35"/>
      <c r="Y498" s="35"/>
      <c r="Z498" s="35"/>
      <c r="AA498" s="35"/>
      <c r="AB498" s="35"/>
      <c r="AC498" s="35"/>
      <c r="AD498" s="35"/>
      <c r="AE498" s="35"/>
      <c r="AR498" s="197" t="s">
        <v>373</v>
      </c>
      <c r="AT498" s="197" t="s">
        <v>250</v>
      </c>
      <c r="AU498" s="197" t="s">
        <v>85</v>
      </c>
      <c r="AY498" s="18" t="s">
        <v>158</v>
      </c>
      <c r="BE498" s="198">
        <f t="shared" si="54"/>
        <v>0</v>
      </c>
      <c r="BF498" s="198">
        <f t="shared" si="55"/>
        <v>0</v>
      </c>
      <c r="BG498" s="198">
        <f t="shared" si="56"/>
        <v>0</v>
      </c>
      <c r="BH498" s="198">
        <f t="shared" si="57"/>
        <v>0</v>
      </c>
      <c r="BI498" s="198">
        <f t="shared" si="58"/>
        <v>0</v>
      </c>
      <c r="BJ498" s="18" t="s">
        <v>8</v>
      </c>
      <c r="BK498" s="198">
        <f t="shared" si="59"/>
        <v>0</v>
      </c>
      <c r="BL498" s="18" t="s">
        <v>283</v>
      </c>
      <c r="BM498" s="197" t="s">
        <v>8514</v>
      </c>
    </row>
    <row r="499" spans="1:65" s="2" customFormat="1" ht="16.5" customHeight="1">
      <c r="A499" s="35"/>
      <c r="B499" s="36"/>
      <c r="C499" s="247" t="s">
        <v>1511</v>
      </c>
      <c r="D499" s="247" t="s">
        <v>250</v>
      </c>
      <c r="E499" s="248" t="s">
        <v>6406</v>
      </c>
      <c r="F499" s="249" t="s">
        <v>3134</v>
      </c>
      <c r="G499" s="250" t="s">
        <v>498</v>
      </c>
      <c r="H499" s="251">
        <v>1</v>
      </c>
      <c r="I499" s="252"/>
      <c r="J499" s="251">
        <f t="shared" si="50"/>
        <v>0</v>
      </c>
      <c r="K499" s="249" t="s">
        <v>1</v>
      </c>
      <c r="L499" s="253"/>
      <c r="M499" s="254" t="s">
        <v>1</v>
      </c>
      <c r="N499" s="255" t="s">
        <v>41</v>
      </c>
      <c r="O499" s="72"/>
      <c r="P499" s="195">
        <f t="shared" si="51"/>
        <v>0</v>
      </c>
      <c r="Q499" s="195">
        <v>0</v>
      </c>
      <c r="R499" s="195">
        <f t="shared" si="52"/>
        <v>0</v>
      </c>
      <c r="S499" s="195">
        <v>0</v>
      </c>
      <c r="T499" s="196">
        <f t="shared" si="53"/>
        <v>0</v>
      </c>
      <c r="U499" s="35"/>
      <c r="V499" s="35"/>
      <c r="W499" s="35"/>
      <c r="X499" s="35"/>
      <c r="Y499" s="35"/>
      <c r="Z499" s="35"/>
      <c r="AA499" s="35"/>
      <c r="AB499" s="35"/>
      <c r="AC499" s="35"/>
      <c r="AD499" s="35"/>
      <c r="AE499" s="35"/>
      <c r="AR499" s="197" t="s">
        <v>373</v>
      </c>
      <c r="AT499" s="197" t="s">
        <v>250</v>
      </c>
      <c r="AU499" s="197" t="s">
        <v>85</v>
      </c>
      <c r="AY499" s="18" t="s">
        <v>158</v>
      </c>
      <c r="BE499" s="198">
        <f t="shared" si="54"/>
        <v>0</v>
      </c>
      <c r="BF499" s="198">
        <f t="shared" si="55"/>
        <v>0</v>
      </c>
      <c r="BG499" s="198">
        <f t="shared" si="56"/>
        <v>0</v>
      </c>
      <c r="BH499" s="198">
        <f t="shared" si="57"/>
        <v>0</v>
      </c>
      <c r="BI499" s="198">
        <f t="shared" si="58"/>
        <v>0</v>
      </c>
      <c r="BJ499" s="18" t="s">
        <v>8</v>
      </c>
      <c r="BK499" s="198">
        <f t="shared" si="59"/>
        <v>0</v>
      </c>
      <c r="BL499" s="18" t="s">
        <v>283</v>
      </c>
      <c r="BM499" s="197" t="s">
        <v>8515</v>
      </c>
    </row>
    <row r="500" spans="1:65" s="2" customFormat="1" ht="16.5" customHeight="1">
      <c r="A500" s="35"/>
      <c r="B500" s="36"/>
      <c r="C500" s="247" t="s">
        <v>1515</v>
      </c>
      <c r="D500" s="247" t="s">
        <v>250</v>
      </c>
      <c r="E500" s="248" t="s">
        <v>4425</v>
      </c>
      <c r="F500" s="249" t="s">
        <v>1743</v>
      </c>
      <c r="G500" s="250" t="s">
        <v>498</v>
      </c>
      <c r="H500" s="251">
        <v>1</v>
      </c>
      <c r="I500" s="252"/>
      <c r="J500" s="251">
        <f t="shared" si="50"/>
        <v>0</v>
      </c>
      <c r="K500" s="249" t="s">
        <v>1</v>
      </c>
      <c r="L500" s="253"/>
      <c r="M500" s="254" t="s">
        <v>1</v>
      </c>
      <c r="N500" s="255" t="s">
        <v>41</v>
      </c>
      <c r="O500" s="72"/>
      <c r="P500" s="195">
        <f t="shared" si="51"/>
        <v>0</v>
      </c>
      <c r="Q500" s="195">
        <v>0</v>
      </c>
      <c r="R500" s="195">
        <f t="shared" si="52"/>
        <v>0</v>
      </c>
      <c r="S500" s="195">
        <v>0</v>
      </c>
      <c r="T500" s="196">
        <f t="shared" si="53"/>
        <v>0</v>
      </c>
      <c r="U500" s="35"/>
      <c r="V500" s="35"/>
      <c r="W500" s="35"/>
      <c r="X500" s="35"/>
      <c r="Y500" s="35"/>
      <c r="Z500" s="35"/>
      <c r="AA500" s="35"/>
      <c r="AB500" s="35"/>
      <c r="AC500" s="35"/>
      <c r="AD500" s="35"/>
      <c r="AE500" s="35"/>
      <c r="AR500" s="197" t="s">
        <v>373</v>
      </c>
      <c r="AT500" s="197" t="s">
        <v>250</v>
      </c>
      <c r="AU500" s="197" t="s">
        <v>85</v>
      </c>
      <c r="AY500" s="18" t="s">
        <v>158</v>
      </c>
      <c r="BE500" s="198">
        <f t="shared" si="54"/>
        <v>0</v>
      </c>
      <c r="BF500" s="198">
        <f t="shared" si="55"/>
        <v>0</v>
      </c>
      <c r="BG500" s="198">
        <f t="shared" si="56"/>
        <v>0</v>
      </c>
      <c r="BH500" s="198">
        <f t="shared" si="57"/>
        <v>0</v>
      </c>
      <c r="BI500" s="198">
        <f t="shared" si="58"/>
        <v>0</v>
      </c>
      <c r="BJ500" s="18" t="s">
        <v>8</v>
      </c>
      <c r="BK500" s="198">
        <f t="shared" si="59"/>
        <v>0</v>
      </c>
      <c r="BL500" s="18" t="s">
        <v>283</v>
      </c>
      <c r="BM500" s="197" t="s">
        <v>8516</v>
      </c>
    </row>
    <row r="501" spans="1:65" s="2" customFormat="1" ht="16.5" customHeight="1">
      <c r="A501" s="35"/>
      <c r="B501" s="36"/>
      <c r="C501" s="247" t="s">
        <v>1519</v>
      </c>
      <c r="D501" s="247" t="s">
        <v>250</v>
      </c>
      <c r="E501" s="248" t="s">
        <v>4428</v>
      </c>
      <c r="F501" s="249" t="s">
        <v>1752</v>
      </c>
      <c r="G501" s="250" t="s">
        <v>498</v>
      </c>
      <c r="H501" s="251">
        <v>1</v>
      </c>
      <c r="I501" s="252"/>
      <c r="J501" s="251">
        <f t="shared" si="50"/>
        <v>0</v>
      </c>
      <c r="K501" s="249" t="s">
        <v>1</v>
      </c>
      <c r="L501" s="253"/>
      <c r="M501" s="254" t="s">
        <v>1</v>
      </c>
      <c r="N501" s="255" t="s">
        <v>41</v>
      </c>
      <c r="O501" s="72"/>
      <c r="P501" s="195">
        <f t="shared" si="51"/>
        <v>0</v>
      </c>
      <c r="Q501" s="195">
        <v>0</v>
      </c>
      <c r="R501" s="195">
        <f t="shared" si="52"/>
        <v>0</v>
      </c>
      <c r="S501" s="195">
        <v>0</v>
      </c>
      <c r="T501" s="196">
        <f t="shared" si="53"/>
        <v>0</v>
      </c>
      <c r="U501" s="35"/>
      <c r="V501" s="35"/>
      <c r="W501" s="35"/>
      <c r="X501" s="35"/>
      <c r="Y501" s="35"/>
      <c r="Z501" s="35"/>
      <c r="AA501" s="35"/>
      <c r="AB501" s="35"/>
      <c r="AC501" s="35"/>
      <c r="AD501" s="35"/>
      <c r="AE501" s="35"/>
      <c r="AR501" s="197" t="s">
        <v>373</v>
      </c>
      <c r="AT501" s="197" t="s">
        <v>250</v>
      </c>
      <c r="AU501" s="197" t="s">
        <v>85</v>
      </c>
      <c r="AY501" s="18" t="s">
        <v>158</v>
      </c>
      <c r="BE501" s="198">
        <f t="shared" si="54"/>
        <v>0</v>
      </c>
      <c r="BF501" s="198">
        <f t="shared" si="55"/>
        <v>0</v>
      </c>
      <c r="BG501" s="198">
        <f t="shared" si="56"/>
        <v>0</v>
      </c>
      <c r="BH501" s="198">
        <f t="shared" si="57"/>
        <v>0</v>
      </c>
      <c r="BI501" s="198">
        <f t="shared" si="58"/>
        <v>0</v>
      </c>
      <c r="BJ501" s="18" t="s">
        <v>8</v>
      </c>
      <c r="BK501" s="198">
        <f t="shared" si="59"/>
        <v>0</v>
      </c>
      <c r="BL501" s="18" t="s">
        <v>283</v>
      </c>
      <c r="BM501" s="197" t="s">
        <v>8517</v>
      </c>
    </row>
    <row r="502" spans="1:65" s="2" customFormat="1" ht="16.5" customHeight="1">
      <c r="A502" s="35"/>
      <c r="B502" s="36"/>
      <c r="C502" s="247" t="s">
        <v>1523</v>
      </c>
      <c r="D502" s="247" t="s">
        <v>250</v>
      </c>
      <c r="E502" s="248" t="s">
        <v>3625</v>
      </c>
      <c r="F502" s="249" t="s">
        <v>3140</v>
      </c>
      <c r="G502" s="250" t="s">
        <v>498</v>
      </c>
      <c r="H502" s="251">
        <v>1</v>
      </c>
      <c r="I502" s="252"/>
      <c r="J502" s="251">
        <f t="shared" ref="J502:J533" si="60">ROUND(I502*H502,0)</f>
        <v>0</v>
      </c>
      <c r="K502" s="249" t="s">
        <v>1</v>
      </c>
      <c r="L502" s="253"/>
      <c r="M502" s="254" t="s">
        <v>1</v>
      </c>
      <c r="N502" s="255" t="s">
        <v>41</v>
      </c>
      <c r="O502" s="72"/>
      <c r="P502" s="195">
        <f t="shared" ref="P502:P533" si="61">O502*H502</f>
        <v>0</v>
      </c>
      <c r="Q502" s="195">
        <v>0</v>
      </c>
      <c r="R502" s="195">
        <f t="shared" ref="R502:R533" si="62">Q502*H502</f>
        <v>0</v>
      </c>
      <c r="S502" s="195">
        <v>0</v>
      </c>
      <c r="T502" s="196">
        <f t="shared" ref="T502:T533" si="63">S502*H502</f>
        <v>0</v>
      </c>
      <c r="U502" s="35"/>
      <c r="V502" s="35"/>
      <c r="W502" s="35"/>
      <c r="X502" s="35"/>
      <c r="Y502" s="35"/>
      <c r="Z502" s="35"/>
      <c r="AA502" s="35"/>
      <c r="AB502" s="35"/>
      <c r="AC502" s="35"/>
      <c r="AD502" s="35"/>
      <c r="AE502" s="35"/>
      <c r="AR502" s="197" t="s">
        <v>373</v>
      </c>
      <c r="AT502" s="197" t="s">
        <v>250</v>
      </c>
      <c r="AU502" s="197" t="s">
        <v>85</v>
      </c>
      <c r="AY502" s="18" t="s">
        <v>158</v>
      </c>
      <c r="BE502" s="198">
        <f t="shared" ref="BE502:BE533" si="64">IF(N502="základní",J502,0)</f>
        <v>0</v>
      </c>
      <c r="BF502" s="198">
        <f t="shared" ref="BF502:BF533" si="65">IF(N502="snížená",J502,0)</f>
        <v>0</v>
      </c>
      <c r="BG502" s="198">
        <f t="shared" ref="BG502:BG533" si="66">IF(N502="zákl. přenesená",J502,0)</f>
        <v>0</v>
      </c>
      <c r="BH502" s="198">
        <f t="shared" ref="BH502:BH533" si="67">IF(N502="sníž. přenesená",J502,0)</f>
        <v>0</v>
      </c>
      <c r="BI502" s="198">
        <f t="shared" ref="BI502:BI533" si="68">IF(N502="nulová",J502,0)</f>
        <v>0</v>
      </c>
      <c r="BJ502" s="18" t="s">
        <v>8</v>
      </c>
      <c r="BK502" s="198">
        <f t="shared" ref="BK502:BK533" si="69">ROUND(I502*H502,0)</f>
        <v>0</v>
      </c>
      <c r="BL502" s="18" t="s">
        <v>283</v>
      </c>
      <c r="BM502" s="197" t="s">
        <v>8518</v>
      </c>
    </row>
    <row r="503" spans="1:65" s="2" customFormat="1" ht="16.5" customHeight="1">
      <c r="A503" s="35"/>
      <c r="B503" s="36"/>
      <c r="C503" s="247" t="s">
        <v>1527</v>
      </c>
      <c r="D503" s="247" t="s">
        <v>250</v>
      </c>
      <c r="E503" s="248" t="s">
        <v>3628</v>
      </c>
      <c r="F503" s="249" t="s">
        <v>1726</v>
      </c>
      <c r="G503" s="250" t="s">
        <v>1739</v>
      </c>
      <c r="H503" s="251">
        <v>15</v>
      </c>
      <c r="I503" s="252"/>
      <c r="J503" s="251">
        <f t="shared" si="60"/>
        <v>0</v>
      </c>
      <c r="K503" s="249" t="s">
        <v>1</v>
      </c>
      <c r="L503" s="253"/>
      <c r="M503" s="254" t="s">
        <v>1</v>
      </c>
      <c r="N503" s="255" t="s">
        <v>41</v>
      </c>
      <c r="O503" s="72"/>
      <c r="P503" s="195">
        <f t="shared" si="61"/>
        <v>0</v>
      </c>
      <c r="Q503" s="195">
        <v>0</v>
      </c>
      <c r="R503" s="195">
        <f t="shared" si="62"/>
        <v>0</v>
      </c>
      <c r="S503" s="195">
        <v>0</v>
      </c>
      <c r="T503" s="196">
        <f t="shared" si="63"/>
        <v>0</v>
      </c>
      <c r="U503" s="35"/>
      <c r="V503" s="35"/>
      <c r="W503" s="35"/>
      <c r="X503" s="35"/>
      <c r="Y503" s="35"/>
      <c r="Z503" s="35"/>
      <c r="AA503" s="35"/>
      <c r="AB503" s="35"/>
      <c r="AC503" s="35"/>
      <c r="AD503" s="35"/>
      <c r="AE503" s="35"/>
      <c r="AR503" s="197" t="s">
        <v>373</v>
      </c>
      <c r="AT503" s="197" t="s">
        <v>250</v>
      </c>
      <c r="AU503" s="197" t="s">
        <v>85</v>
      </c>
      <c r="AY503" s="18" t="s">
        <v>158</v>
      </c>
      <c r="BE503" s="198">
        <f t="shared" si="64"/>
        <v>0</v>
      </c>
      <c r="BF503" s="198">
        <f t="shared" si="65"/>
        <v>0</v>
      </c>
      <c r="BG503" s="198">
        <f t="shared" si="66"/>
        <v>0</v>
      </c>
      <c r="BH503" s="198">
        <f t="shared" si="67"/>
        <v>0</v>
      </c>
      <c r="BI503" s="198">
        <f t="shared" si="68"/>
        <v>0</v>
      </c>
      <c r="BJ503" s="18" t="s">
        <v>8</v>
      </c>
      <c r="BK503" s="198">
        <f t="shared" si="69"/>
        <v>0</v>
      </c>
      <c r="BL503" s="18" t="s">
        <v>283</v>
      </c>
      <c r="BM503" s="197" t="s">
        <v>8519</v>
      </c>
    </row>
    <row r="504" spans="1:65" s="2" customFormat="1" ht="16.5" customHeight="1">
      <c r="A504" s="35"/>
      <c r="B504" s="36"/>
      <c r="C504" s="247" t="s">
        <v>1531</v>
      </c>
      <c r="D504" s="247" t="s">
        <v>250</v>
      </c>
      <c r="E504" s="248" t="s">
        <v>3631</v>
      </c>
      <c r="F504" s="249" t="s">
        <v>1730</v>
      </c>
      <c r="G504" s="250" t="s">
        <v>498</v>
      </c>
      <c r="H504" s="251">
        <v>1</v>
      </c>
      <c r="I504" s="252"/>
      <c r="J504" s="251">
        <f t="shared" si="60"/>
        <v>0</v>
      </c>
      <c r="K504" s="249" t="s">
        <v>1</v>
      </c>
      <c r="L504" s="253"/>
      <c r="M504" s="254" t="s">
        <v>1</v>
      </c>
      <c r="N504" s="255" t="s">
        <v>41</v>
      </c>
      <c r="O504" s="72"/>
      <c r="P504" s="195">
        <f t="shared" si="61"/>
        <v>0</v>
      </c>
      <c r="Q504" s="195">
        <v>0</v>
      </c>
      <c r="R504" s="195">
        <f t="shared" si="62"/>
        <v>0</v>
      </c>
      <c r="S504" s="195">
        <v>0</v>
      </c>
      <c r="T504" s="196">
        <f t="shared" si="63"/>
        <v>0</v>
      </c>
      <c r="U504" s="35"/>
      <c r="V504" s="35"/>
      <c r="W504" s="35"/>
      <c r="X504" s="35"/>
      <c r="Y504" s="35"/>
      <c r="Z504" s="35"/>
      <c r="AA504" s="35"/>
      <c r="AB504" s="35"/>
      <c r="AC504" s="35"/>
      <c r="AD504" s="35"/>
      <c r="AE504" s="35"/>
      <c r="AR504" s="197" t="s">
        <v>373</v>
      </c>
      <c r="AT504" s="197" t="s">
        <v>250</v>
      </c>
      <c r="AU504" s="197" t="s">
        <v>85</v>
      </c>
      <c r="AY504" s="18" t="s">
        <v>158</v>
      </c>
      <c r="BE504" s="198">
        <f t="shared" si="64"/>
        <v>0</v>
      </c>
      <c r="BF504" s="198">
        <f t="shared" si="65"/>
        <v>0</v>
      </c>
      <c r="BG504" s="198">
        <f t="shared" si="66"/>
        <v>0</v>
      </c>
      <c r="BH504" s="198">
        <f t="shared" si="67"/>
        <v>0</v>
      </c>
      <c r="BI504" s="198">
        <f t="shared" si="68"/>
        <v>0</v>
      </c>
      <c r="BJ504" s="18" t="s">
        <v>8</v>
      </c>
      <c r="BK504" s="198">
        <f t="shared" si="69"/>
        <v>0</v>
      </c>
      <c r="BL504" s="18" t="s">
        <v>283</v>
      </c>
      <c r="BM504" s="197" t="s">
        <v>8520</v>
      </c>
    </row>
    <row r="505" spans="1:65" s="2" customFormat="1" ht="16.5" customHeight="1">
      <c r="A505" s="35"/>
      <c r="B505" s="36"/>
      <c r="C505" s="247" t="s">
        <v>1535</v>
      </c>
      <c r="D505" s="247" t="s">
        <v>250</v>
      </c>
      <c r="E505" s="248" t="s">
        <v>8521</v>
      </c>
      <c r="F505" s="249" t="s">
        <v>3149</v>
      </c>
      <c r="G505" s="250" t="s">
        <v>498</v>
      </c>
      <c r="H505" s="251">
        <v>1</v>
      </c>
      <c r="I505" s="252"/>
      <c r="J505" s="251">
        <f t="shared" si="60"/>
        <v>0</v>
      </c>
      <c r="K505" s="249" t="s">
        <v>1</v>
      </c>
      <c r="L505" s="253"/>
      <c r="M505" s="254" t="s">
        <v>1</v>
      </c>
      <c r="N505" s="255" t="s">
        <v>41</v>
      </c>
      <c r="O505" s="72"/>
      <c r="P505" s="195">
        <f t="shared" si="61"/>
        <v>0</v>
      </c>
      <c r="Q505" s="195">
        <v>0</v>
      </c>
      <c r="R505" s="195">
        <f t="shared" si="62"/>
        <v>0</v>
      </c>
      <c r="S505" s="195">
        <v>0</v>
      </c>
      <c r="T505" s="196">
        <f t="shared" si="63"/>
        <v>0</v>
      </c>
      <c r="U505" s="35"/>
      <c r="V505" s="35"/>
      <c r="W505" s="35"/>
      <c r="X505" s="35"/>
      <c r="Y505" s="35"/>
      <c r="Z505" s="35"/>
      <c r="AA505" s="35"/>
      <c r="AB505" s="35"/>
      <c r="AC505" s="35"/>
      <c r="AD505" s="35"/>
      <c r="AE505" s="35"/>
      <c r="AR505" s="197" t="s">
        <v>373</v>
      </c>
      <c r="AT505" s="197" t="s">
        <v>250</v>
      </c>
      <c r="AU505" s="197" t="s">
        <v>85</v>
      </c>
      <c r="AY505" s="18" t="s">
        <v>158</v>
      </c>
      <c r="BE505" s="198">
        <f t="shared" si="64"/>
        <v>0</v>
      </c>
      <c r="BF505" s="198">
        <f t="shared" si="65"/>
        <v>0</v>
      </c>
      <c r="BG505" s="198">
        <f t="shared" si="66"/>
        <v>0</v>
      </c>
      <c r="BH505" s="198">
        <f t="shared" si="67"/>
        <v>0</v>
      </c>
      <c r="BI505" s="198">
        <f t="shared" si="68"/>
        <v>0</v>
      </c>
      <c r="BJ505" s="18" t="s">
        <v>8</v>
      </c>
      <c r="BK505" s="198">
        <f t="shared" si="69"/>
        <v>0</v>
      </c>
      <c r="BL505" s="18" t="s">
        <v>283</v>
      </c>
      <c r="BM505" s="197" t="s">
        <v>8522</v>
      </c>
    </row>
    <row r="506" spans="1:65" s="2" customFormat="1" ht="33" customHeight="1">
      <c r="A506" s="35"/>
      <c r="B506" s="36"/>
      <c r="C506" s="247" t="s">
        <v>1539</v>
      </c>
      <c r="D506" s="247" t="s">
        <v>250</v>
      </c>
      <c r="E506" s="248" t="s">
        <v>8523</v>
      </c>
      <c r="F506" s="249" t="s">
        <v>8524</v>
      </c>
      <c r="G506" s="250" t="s">
        <v>498</v>
      </c>
      <c r="H506" s="251">
        <v>1</v>
      </c>
      <c r="I506" s="252"/>
      <c r="J506" s="251">
        <f t="shared" si="60"/>
        <v>0</v>
      </c>
      <c r="K506" s="249" t="s">
        <v>1</v>
      </c>
      <c r="L506" s="253"/>
      <c r="M506" s="254" t="s">
        <v>1</v>
      </c>
      <c r="N506" s="255" t="s">
        <v>41</v>
      </c>
      <c r="O506" s="72"/>
      <c r="P506" s="195">
        <f t="shared" si="61"/>
        <v>0</v>
      </c>
      <c r="Q506" s="195">
        <v>0</v>
      </c>
      <c r="R506" s="195">
        <f t="shared" si="62"/>
        <v>0</v>
      </c>
      <c r="S506" s="195">
        <v>0</v>
      </c>
      <c r="T506" s="196">
        <f t="shared" si="63"/>
        <v>0</v>
      </c>
      <c r="U506" s="35"/>
      <c r="V506" s="35"/>
      <c r="W506" s="35"/>
      <c r="X506" s="35"/>
      <c r="Y506" s="35"/>
      <c r="Z506" s="35"/>
      <c r="AA506" s="35"/>
      <c r="AB506" s="35"/>
      <c r="AC506" s="35"/>
      <c r="AD506" s="35"/>
      <c r="AE506" s="35"/>
      <c r="AR506" s="197" t="s">
        <v>373</v>
      </c>
      <c r="AT506" s="197" t="s">
        <v>250</v>
      </c>
      <c r="AU506" s="197" t="s">
        <v>85</v>
      </c>
      <c r="AY506" s="18" t="s">
        <v>158</v>
      </c>
      <c r="BE506" s="198">
        <f t="shared" si="64"/>
        <v>0</v>
      </c>
      <c r="BF506" s="198">
        <f t="shared" si="65"/>
        <v>0</v>
      </c>
      <c r="BG506" s="198">
        <f t="shared" si="66"/>
        <v>0</v>
      </c>
      <c r="BH506" s="198">
        <f t="shared" si="67"/>
        <v>0</v>
      </c>
      <c r="BI506" s="198">
        <f t="shared" si="68"/>
        <v>0</v>
      </c>
      <c r="BJ506" s="18" t="s">
        <v>8</v>
      </c>
      <c r="BK506" s="198">
        <f t="shared" si="69"/>
        <v>0</v>
      </c>
      <c r="BL506" s="18" t="s">
        <v>283</v>
      </c>
      <c r="BM506" s="197" t="s">
        <v>8525</v>
      </c>
    </row>
    <row r="507" spans="1:65" s="2" customFormat="1" ht="36">
      <c r="A507" s="35"/>
      <c r="B507" s="36"/>
      <c r="C507" s="247" t="s">
        <v>1543</v>
      </c>
      <c r="D507" s="247" t="s">
        <v>250</v>
      </c>
      <c r="E507" s="248" t="s">
        <v>8526</v>
      </c>
      <c r="F507" s="249" t="s">
        <v>3298</v>
      </c>
      <c r="G507" s="250" t="s">
        <v>498</v>
      </c>
      <c r="H507" s="251">
        <v>1</v>
      </c>
      <c r="I507" s="252"/>
      <c r="J507" s="251">
        <f t="shared" si="60"/>
        <v>0</v>
      </c>
      <c r="K507" s="249" t="s">
        <v>1</v>
      </c>
      <c r="L507" s="253"/>
      <c r="M507" s="254" t="s">
        <v>1</v>
      </c>
      <c r="N507" s="255" t="s">
        <v>41</v>
      </c>
      <c r="O507" s="72"/>
      <c r="P507" s="195">
        <f t="shared" si="61"/>
        <v>0</v>
      </c>
      <c r="Q507" s="195">
        <v>0</v>
      </c>
      <c r="R507" s="195">
        <f t="shared" si="62"/>
        <v>0</v>
      </c>
      <c r="S507" s="195">
        <v>0</v>
      </c>
      <c r="T507" s="196">
        <f t="shared" si="63"/>
        <v>0</v>
      </c>
      <c r="U507" s="35"/>
      <c r="V507" s="35"/>
      <c r="W507" s="35"/>
      <c r="X507" s="35"/>
      <c r="Y507" s="35"/>
      <c r="Z507" s="35"/>
      <c r="AA507" s="35"/>
      <c r="AB507" s="35"/>
      <c r="AC507" s="35"/>
      <c r="AD507" s="35"/>
      <c r="AE507" s="35"/>
      <c r="AR507" s="197" t="s">
        <v>373</v>
      </c>
      <c r="AT507" s="197" t="s">
        <v>250</v>
      </c>
      <c r="AU507" s="197" t="s">
        <v>85</v>
      </c>
      <c r="AY507" s="18" t="s">
        <v>158</v>
      </c>
      <c r="BE507" s="198">
        <f t="shared" si="64"/>
        <v>0</v>
      </c>
      <c r="BF507" s="198">
        <f t="shared" si="65"/>
        <v>0</v>
      </c>
      <c r="BG507" s="198">
        <f t="shared" si="66"/>
        <v>0</v>
      </c>
      <c r="BH507" s="198">
        <f t="shared" si="67"/>
        <v>0</v>
      </c>
      <c r="BI507" s="198">
        <f t="shared" si="68"/>
        <v>0</v>
      </c>
      <c r="BJ507" s="18" t="s">
        <v>8</v>
      </c>
      <c r="BK507" s="198">
        <f t="shared" si="69"/>
        <v>0</v>
      </c>
      <c r="BL507" s="18" t="s">
        <v>283</v>
      </c>
      <c r="BM507" s="197" t="s">
        <v>8527</v>
      </c>
    </row>
    <row r="508" spans="1:65" s="2" customFormat="1" ht="24">
      <c r="A508" s="35"/>
      <c r="B508" s="36"/>
      <c r="C508" s="247" t="s">
        <v>1547</v>
      </c>
      <c r="D508" s="247" t="s">
        <v>250</v>
      </c>
      <c r="E508" s="248" t="s">
        <v>8528</v>
      </c>
      <c r="F508" s="249" t="s">
        <v>8529</v>
      </c>
      <c r="G508" s="250" t="s">
        <v>4066</v>
      </c>
      <c r="H508" s="251">
        <v>9</v>
      </c>
      <c r="I508" s="252"/>
      <c r="J508" s="251">
        <f t="shared" si="60"/>
        <v>0</v>
      </c>
      <c r="K508" s="249" t="s">
        <v>1</v>
      </c>
      <c r="L508" s="253"/>
      <c r="M508" s="254" t="s">
        <v>1</v>
      </c>
      <c r="N508" s="255" t="s">
        <v>41</v>
      </c>
      <c r="O508" s="72"/>
      <c r="P508" s="195">
        <f t="shared" si="61"/>
        <v>0</v>
      </c>
      <c r="Q508" s="195">
        <v>0</v>
      </c>
      <c r="R508" s="195">
        <f t="shared" si="62"/>
        <v>0</v>
      </c>
      <c r="S508" s="195">
        <v>0</v>
      </c>
      <c r="T508" s="196">
        <f t="shared" si="63"/>
        <v>0</v>
      </c>
      <c r="U508" s="35"/>
      <c r="V508" s="35"/>
      <c r="W508" s="35"/>
      <c r="X508" s="35"/>
      <c r="Y508" s="35"/>
      <c r="Z508" s="35"/>
      <c r="AA508" s="35"/>
      <c r="AB508" s="35"/>
      <c r="AC508" s="35"/>
      <c r="AD508" s="35"/>
      <c r="AE508" s="35"/>
      <c r="AR508" s="197" t="s">
        <v>373</v>
      </c>
      <c r="AT508" s="197" t="s">
        <v>250</v>
      </c>
      <c r="AU508" s="197" t="s">
        <v>85</v>
      </c>
      <c r="AY508" s="18" t="s">
        <v>158</v>
      </c>
      <c r="BE508" s="198">
        <f t="shared" si="64"/>
        <v>0</v>
      </c>
      <c r="BF508" s="198">
        <f t="shared" si="65"/>
        <v>0</v>
      </c>
      <c r="BG508" s="198">
        <f t="shared" si="66"/>
        <v>0</v>
      </c>
      <c r="BH508" s="198">
        <f t="shared" si="67"/>
        <v>0</v>
      </c>
      <c r="BI508" s="198">
        <f t="shared" si="68"/>
        <v>0</v>
      </c>
      <c r="BJ508" s="18" t="s">
        <v>8</v>
      </c>
      <c r="BK508" s="198">
        <f t="shared" si="69"/>
        <v>0</v>
      </c>
      <c r="BL508" s="18" t="s">
        <v>283</v>
      </c>
      <c r="BM508" s="197" t="s">
        <v>8530</v>
      </c>
    </row>
    <row r="509" spans="1:65" s="2" customFormat="1" ht="24">
      <c r="A509" s="35"/>
      <c r="B509" s="36"/>
      <c r="C509" s="247" t="s">
        <v>1551</v>
      </c>
      <c r="D509" s="247" t="s">
        <v>250</v>
      </c>
      <c r="E509" s="248" t="s">
        <v>8531</v>
      </c>
      <c r="F509" s="249" t="s">
        <v>8532</v>
      </c>
      <c r="G509" s="250" t="s">
        <v>498</v>
      </c>
      <c r="H509" s="251">
        <v>1</v>
      </c>
      <c r="I509" s="252"/>
      <c r="J509" s="251">
        <f t="shared" si="60"/>
        <v>0</v>
      </c>
      <c r="K509" s="249" t="s">
        <v>1</v>
      </c>
      <c r="L509" s="253"/>
      <c r="M509" s="254" t="s">
        <v>1</v>
      </c>
      <c r="N509" s="255" t="s">
        <v>41</v>
      </c>
      <c r="O509" s="72"/>
      <c r="P509" s="195">
        <f t="shared" si="61"/>
        <v>0</v>
      </c>
      <c r="Q509" s="195">
        <v>0</v>
      </c>
      <c r="R509" s="195">
        <f t="shared" si="62"/>
        <v>0</v>
      </c>
      <c r="S509" s="195">
        <v>0</v>
      </c>
      <c r="T509" s="196">
        <f t="shared" si="63"/>
        <v>0</v>
      </c>
      <c r="U509" s="35"/>
      <c r="V509" s="35"/>
      <c r="W509" s="35"/>
      <c r="X509" s="35"/>
      <c r="Y509" s="35"/>
      <c r="Z509" s="35"/>
      <c r="AA509" s="35"/>
      <c r="AB509" s="35"/>
      <c r="AC509" s="35"/>
      <c r="AD509" s="35"/>
      <c r="AE509" s="35"/>
      <c r="AR509" s="197" t="s">
        <v>373</v>
      </c>
      <c r="AT509" s="197" t="s">
        <v>250</v>
      </c>
      <c r="AU509" s="197" t="s">
        <v>85</v>
      </c>
      <c r="AY509" s="18" t="s">
        <v>158</v>
      </c>
      <c r="BE509" s="198">
        <f t="shared" si="64"/>
        <v>0</v>
      </c>
      <c r="BF509" s="198">
        <f t="shared" si="65"/>
        <v>0</v>
      </c>
      <c r="BG509" s="198">
        <f t="shared" si="66"/>
        <v>0</v>
      </c>
      <c r="BH509" s="198">
        <f t="shared" si="67"/>
        <v>0</v>
      </c>
      <c r="BI509" s="198">
        <f t="shared" si="68"/>
        <v>0</v>
      </c>
      <c r="BJ509" s="18" t="s">
        <v>8</v>
      </c>
      <c r="BK509" s="198">
        <f t="shared" si="69"/>
        <v>0</v>
      </c>
      <c r="BL509" s="18" t="s">
        <v>283</v>
      </c>
      <c r="BM509" s="197" t="s">
        <v>8533</v>
      </c>
    </row>
    <row r="510" spans="1:65" s="2" customFormat="1" ht="16.5" customHeight="1">
      <c r="A510" s="35"/>
      <c r="B510" s="36"/>
      <c r="C510" s="247" t="s">
        <v>1555</v>
      </c>
      <c r="D510" s="247" t="s">
        <v>250</v>
      </c>
      <c r="E510" s="248" t="s">
        <v>8534</v>
      </c>
      <c r="F510" s="249" t="s">
        <v>8535</v>
      </c>
      <c r="G510" s="250" t="s">
        <v>498</v>
      </c>
      <c r="H510" s="251">
        <v>1</v>
      </c>
      <c r="I510" s="252"/>
      <c r="J510" s="251">
        <f t="shared" si="60"/>
        <v>0</v>
      </c>
      <c r="K510" s="249" t="s">
        <v>1</v>
      </c>
      <c r="L510" s="253"/>
      <c r="M510" s="254" t="s">
        <v>1</v>
      </c>
      <c r="N510" s="255" t="s">
        <v>41</v>
      </c>
      <c r="O510" s="72"/>
      <c r="P510" s="195">
        <f t="shared" si="61"/>
        <v>0</v>
      </c>
      <c r="Q510" s="195">
        <v>0</v>
      </c>
      <c r="R510" s="195">
        <f t="shared" si="62"/>
        <v>0</v>
      </c>
      <c r="S510" s="195">
        <v>0</v>
      </c>
      <c r="T510" s="196">
        <f t="shared" si="63"/>
        <v>0</v>
      </c>
      <c r="U510" s="35"/>
      <c r="V510" s="35"/>
      <c r="W510" s="35"/>
      <c r="X510" s="35"/>
      <c r="Y510" s="35"/>
      <c r="Z510" s="35"/>
      <c r="AA510" s="35"/>
      <c r="AB510" s="35"/>
      <c r="AC510" s="35"/>
      <c r="AD510" s="35"/>
      <c r="AE510" s="35"/>
      <c r="AR510" s="197" t="s">
        <v>373</v>
      </c>
      <c r="AT510" s="197" t="s">
        <v>250</v>
      </c>
      <c r="AU510" s="197" t="s">
        <v>85</v>
      </c>
      <c r="AY510" s="18" t="s">
        <v>158</v>
      </c>
      <c r="BE510" s="198">
        <f t="shared" si="64"/>
        <v>0</v>
      </c>
      <c r="BF510" s="198">
        <f t="shared" si="65"/>
        <v>0</v>
      </c>
      <c r="BG510" s="198">
        <f t="shared" si="66"/>
        <v>0</v>
      </c>
      <c r="BH510" s="198">
        <f t="shared" si="67"/>
        <v>0</v>
      </c>
      <c r="BI510" s="198">
        <f t="shared" si="68"/>
        <v>0</v>
      </c>
      <c r="BJ510" s="18" t="s">
        <v>8</v>
      </c>
      <c r="BK510" s="198">
        <f t="shared" si="69"/>
        <v>0</v>
      </c>
      <c r="BL510" s="18" t="s">
        <v>283</v>
      </c>
      <c r="BM510" s="197" t="s">
        <v>8536</v>
      </c>
    </row>
    <row r="511" spans="1:65" s="2" customFormat="1" ht="24">
      <c r="A511" s="35"/>
      <c r="B511" s="36"/>
      <c r="C511" s="247" t="s">
        <v>1559</v>
      </c>
      <c r="D511" s="247" t="s">
        <v>250</v>
      </c>
      <c r="E511" s="248" t="s">
        <v>8537</v>
      </c>
      <c r="F511" s="249" t="s">
        <v>8538</v>
      </c>
      <c r="G511" s="250" t="s">
        <v>498</v>
      </c>
      <c r="H511" s="251">
        <v>1</v>
      </c>
      <c r="I511" s="252"/>
      <c r="J511" s="251">
        <f t="shared" si="60"/>
        <v>0</v>
      </c>
      <c r="K511" s="249" t="s">
        <v>1</v>
      </c>
      <c r="L511" s="253"/>
      <c r="M511" s="254" t="s">
        <v>1</v>
      </c>
      <c r="N511" s="255" t="s">
        <v>41</v>
      </c>
      <c r="O511" s="72"/>
      <c r="P511" s="195">
        <f t="shared" si="61"/>
        <v>0</v>
      </c>
      <c r="Q511" s="195">
        <v>0</v>
      </c>
      <c r="R511" s="195">
        <f t="shared" si="62"/>
        <v>0</v>
      </c>
      <c r="S511" s="195">
        <v>0</v>
      </c>
      <c r="T511" s="196">
        <f t="shared" si="63"/>
        <v>0</v>
      </c>
      <c r="U511" s="35"/>
      <c r="V511" s="35"/>
      <c r="W511" s="35"/>
      <c r="X511" s="35"/>
      <c r="Y511" s="35"/>
      <c r="Z511" s="35"/>
      <c r="AA511" s="35"/>
      <c r="AB511" s="35"/>
      <c r="AC511" s="35"/>
      <c r="AD511" s="35"/>
      <c r="AE511" s="35"/>
      <c r="AR511" s="197" t="s">
        <v>373</v>
      </c>
      <c r="AT511" s="197" t="s">
        <v>250</v>
      </c>
      <c r="AU511" s="197" t="s">
        <v>85</v>
      </c>
      <c r="AY511" s="18" t="s">
        <v>158</v>
      </c>
      <c r="BE511" s="198">
        <f t="shared" si="64"/>
        <v>0</v>
      </c>
      <c r="BF511" s="198">
        <f t="shared" si="65"/>
        <v>0</v>
      </c>
      <c r="BG511" s="198">
        <f t="shared" si="66"/>
        <v>0</v>
      </c>
      <c r="BH511" s="198">
        <f t="shared" si="67"/>
        <v>0</v>
      </c>
      <c r="BI511" s="198">
        <f t="shared" si="68"/>
        <v>0</v>
      </c>
      <c r="BJ511" s="18" t="s">
        <v>8</v>
      </c>
      <c r="BK511" s="198">
        <f t="shared" si="69"/>
        <v>0</v>
      </c>
      <c r="BL511" s="18" t="s">
        <v>283</v>
      </c>
      <c r="BM511" s="197" t="s">
        <v>8539</v>
      </c>
    </row>
    <row r="512" spans="1:65" s="2" customFormat="1" ht="16.5" customHeight="1">
      <c r="A512" s="35"/>
      <c r="B512" s="36"/>
      <c r="C512" s="247" t="s">
        <v>1563</v>
      </c>
      <c r="D512" s="247" t="s">
        <v>250</v>
      </c>
      <c r="E512" s="248" t="s">
        <v>8540</v>
      </c>
      <c r="F512" s="249" t="s">
        <v>8541</v>
      </c>
      <c r="G512" s="250" t="s">
        <v>498</v>
      </c>
      <c r="H512" s="251">
        <v>2</v>
      </c>
      <c r="I512" s="252"/>
      <c r="J512" s="251">
        <f t="shared" si="60"/>
        <v>0</v>
      </c>
      <c r="K512" s="249" t="s">
        <v>1</v>
      </c>
      <c r="L512" s="253"/>
      <c r="M512" s="254" t="s">
        <v>1</v>
      </c>
      <c r="N512" s="255" t="s">
        <v>41</v>
      </c>
      <c r="O512" s="72"/>
      <c r="P512" s="195">
        <f t="shared" si="61"/>
        <v>0</v>
      </c>
      <c r="Q512" s="195">
        <v>0</v>
      </c>
      <c r="R512" s="195">
        <f t="shared" si="62"/>
        <v>0</v>
      </c>
      <c r="S512" s="195">
        <v>0</v>
      </c>
      <c r="T512" s="196">
        <f t="shared" si="63"/>
        <v>0</v>
      </c>
      <c r="U512" s="35"/>
      <c r="V512" s="35"/>
      <c r="W512" s="35"/>
      <c r="X512" s="35"/>
      <c r="Y512" s="35"/>
      <c r="Z512" s="35"/>
      <c r="AA512" s="35"/>
      <c r="AB512" s="35"/>
      <c r="AC512" s="35"/>
      <c r="AD512" s="35"/>
      <c r="AE512" s="35"/>
      <c r="AR512" s="197" t="s">
        <v>373</v>
      </c>
      <c r="AT512" s="197" t="s">
        <v>250</v>
      </c>
      <c r="AU512" s="197" t="s">
        <v>85</v>
      </c>
      <c r="AY512" s="18" t="s">
        <v>158</v>
      </c>
      <c r="BE512" s="198">
        <f t="shared" si="64"/>
        <v>0</v>
      </c>
      <c r="BF512" s="198">
        <f t="shared" si="65"/>
        <v>0</v>
      </c>
      <c r="BG512" s="198">
        <f t="shared" si="66"/>
        <v>0</v>
      </c>
      <c r="BH512" s="198">
        <f t="shared" si="67"/>
        <v>0</v>
      </c>
      <c r="BI512" s="198">
        <f t="shared" si="68"/>
        <v>0</v>
      </c>
      <c r="BJ512" s="18" t="s">
        <v>8</v>
      </c>
      <c r="BK512" s="198">
        <f t="shared" si="69"/>
        <v>0</v>
      </c>
      <c r="BL512" s="18" t="s">
        <v>283</v>
      </c>
      <c r="BM512" s="197" t="s">
        <v>8542</v>
      </c>
    </row>
    <row r="513" spans="1:65" s="2" customFormat="1" ht="24">
      <c r="A513" s="35"/>
      <c r="B513" s="36"/>
      <c r="C513" s="247" t="s">
        <v>1567</v>
      </c>
      <c r="D513" s="247" t="s">
        <v>250</v>
      </c>
      <c r="E513" s="248" t="s">
        <v>8543</v>
      </c>
      <c r="F513" s="249" t="s">
        <v>8544</v>
      </c>
      <c r="G513" s="250" t="s">
        <v>498</v>
      </c>
      <c r="H513" s="251">
        <v>4</v>
      </c>
      <c r="I513" s="252"/>
      <c r="J513" s="251">
        <f t="shared" si="60"/>
        <v>0</v>
      </c>
      <c r="K513" s="249" t="s">
        <v>1</v>
      </c>
      <c r="L513" s="253"/>
      <c r="M513" s="254" t="s">
        <v>1</v>
      </c>
      <c r="N513" s="255" t="s">
        <v>41</v>
      </c>
      <c r="O513" s="72"/>
      <c r="P513" s="195">
        <f t="shared" si="61"/>
        <v>0</v>
      </c>
      <c r="Q513" s="195">
        <v>0</v>
      </c>
      <c r="R513" s="195">
        <f t="shared" si="62"/>
        <v>0</v>
      </c>
      <c r="S513" s="195">
        <v>0</v>
      </c>
      <c r="T513" s="196">
        <f t="shared" si="63"/>
        <v>0</v>
      </c>
      <c r="U513" s="35"/>
      <c r="V513" s="35"/>
      <c r="W513" s="35"/>
      <c r="X513" s="35"/>
      <c r="Y513" s="35"/>
      <c r="Z513" s="35"/>
      <c r="AA513" s="35"/>
      <c r="AB513" s="35"/>
      <c r="AC513" s="35"/>
      <c r="AD513" s="35"/>
      <c r="AE513" s="35"/>
      <c r="AR513" s="197" t="s">
        <v>373</v>
      </c>
      <c r="AT513" s="197" t="s">
        <v>250</v>
      </c>
      <c r="AU513" s="197" t="s">
        <v>85</v>
      </c>
      <c r="AY513" s="18" t="s">
        <v>158</v>
      </c>
      <c r="BE513" s="198">
        <f t="shared" si="64"/>
        <v>0</v>
      </c>
      <c r="BF513" s="198">
        <f t="shared" si="65"/>
        <v>0</v>
      </c>
      <c r="BG513" s="198">
        <f t="shared" si="66"/>
        <v>0</v>
      </c>
      <c r="BH513" s="198">
        <f t="shared" si="67"/>
        <v>0</v>
      </c>
      <c r="BI513" s="198">
        <f t="shared" si="68"/>
        <v>0</v>
      </c>
      <c r="BJ513" s="18" t="s">
        <v>8</v>
      </c>
      <c r="BK513" s="198">
        <f t="shared" si="69"/>
        <v>0</v>
      </c>
      <c r="BL513" s="18" t="s">
        <v>283</v>
      </c>
      <c r="BM513" s="197" t="s">
        <v>8545</v>
      </c>
    </row>
    <row r="514" spans="1:65" s="2" customFormat="1" ht="24">
      <c r="A514" s="35"/>
      <c r="B514" s="36"/>
      <c r="C514" s="247" t="s">
        <v>1571</v>
      </c>
      <c r="D514" s="247" t="s">
        <v>250</v>
      </c>
      <c r="E514" s="248" t="s">
        <v>8546</v>
      </c>
      <c r="F514" s="249" t="s">
        <v>8547</v>
      </c>
      <c r="G514" s="250" t="s">
        <v>498</v>
      </c>
      <c r="H514" s="251">
        <v>1</v>
      </c>
      <c r="I514" s="252"/>
      <c r="J514" s="251">
        <f t="shared" si="60"/>
        <v>0</v>
      </c>
      <c r="K514" s="249" t="s">
        <v>1</v>
      </c>
      <c r="L514" s="253"/>
      <c r="M514" s="254" t="s">
        <v>1</v>
      </c>
      <c r="N514" s="255" t="s">
        <v>41</v>
      </c>
      <c r="O514" s="72"/>
      <c r="P514" s="195">
        <f t="shared" si="61"/>
        <v>0</v>
      </c>
      <c r="Q514" s="195">
        <v>0</v>
      </c>
      <c r="R514" s="195">
        <f t="shared" si="62"/>
        <v>0</v>
      </c>
      <c r="S514" s="195">
        <v>0</v>
      </c>
      <c r="T514" s="196">
        <f t="shared" si="63"/>
        <v>0</v>
      </c>
      <c r="U514" s="35"/>
      <c r="V514" s="35"/>
      <c r="W514" s="35"/>
      <c r="X514" s="35"/>
      <c r="Y514" s="35"/>
      <c r="Z514" s="35"/>
      <c r="AA514" s="35"/>
      <c r="AB514" s="35"/>
      <c r="AC514" s="35"/>
      <c r="AD514" s="35"/>
      <c r="AE514" s="35"/>
      <c r="AR514" s="197" t="s">
        <v>373</v>
      </c>
      <c r="AT514" s="197" t="s">
        <v>250</v>
      </c>
      <c r="AU514" s="197" t="s">
        <v>85</v>
      </c>
      <c r="AY514" s="18" t="s">
        <v>158</v>
      </c>
      <c r="BE514" s="198">
        <f t="shared" si="64"/>
        <v>0</v>
      </c>
      <c r="BF514" s="198">
        <f t="shared" si="65"/>
        <v>0</v>
      </c>
      <c r="BG514" s="198">
        <f t="shared" si="66"/>
        <v>0</v>
      </c>
      <c r="BH514" s="198">
        <f t="shared" si="67"/>
        <v>0</v>
      </c>
      <c r="BI514" s="198">
        <f t="shared" si="68"/>
        <v>0</v>
      </c>
      <c r="BJ514" s="18" t="s">
        <v>8</v>
      </c>
      <c r="BK514" s="198">
        <f t="shared" si="69"/>
        <v>0</v>
      </c>
      <c r="BL514" s="18" t="s">
        <v>283</v>
      </c>
      <c r="BM514" s="197" t="s">
        <v>8548</v>
      </c>
    </row>
    <row r="515" spans="1:65" s="2" customFormat="1" ht="24">
      <c r="A515" s="35"/>
      <c r="B515" s="36"/>
      <c r="C515" s="247" t="s">
        <v>1575</v>
      </c>
      <c r="D515" s="247" t="s">
        <v>250</v>
      </c>
      <c r="E515" s="248" t="s">
        <v>8549</v>
      </c>
      <c r="F515" s="249" t="s">
        <v>8550</v>
      </c>
      <c r="G515" s="250" t="s">
        <v>498</v>
      </c>
      <c r="H515" s="251">
        <v>1</v>
      </c>
      <c r="I515" s="252"/>
      <c r="J515" s="251">
        <f t="shared" si="60"/>
        <v>0</v>
      </c>
      <c r="K515" s="249" t="s">
        <v>1</v>
      </c>
      <c r="L515" s="253"/>
      <c r="M515" s="254" t="s">
        <v>1</v>
      </c>
      <c r="N515" s="255" t="s">
        <v>41</v>
      </c>
      <c r="O515" s="72"/>
      <c r="P515" s="195">
        <f t="shared" si="61"/>
        <v>0</v>
      </c>
      <c r="Q515" s="195">
        <v>0</v>
      </c>
      <c r="R515" s="195">
        <f t="shared" si="62"/>
        <v>0</v>
      </c>
      <c r="S515" s="195">
        <v>0</v>
      </c>
      <c r="T515" s="196">
        <f t="shared" si="63"/>
        <v>0</v>
      </c>
      <c r="U515" s="35"/>
      <c r="V515" s="35"/>
      <c r="W515" s="35"/>
      <c r="X515" s="35"/>
      <c r="Y515" s="35"/>
      <c r="Z515" s="35"/>
      <c r="AA515" s="35"/>
      <c r="AB515" s="35"/>
      <c r="AC515" s="35"/>
      <c r="AD515" s="35"/>
      <c r="AE515" s="35"/>
      <c r="AR515" s="197" t="s">
        <v>373</v>
      </c>
      <c r="AT515" s="197" t="s">
        <v>250</v>
      </c>
      <c r="AU515" s="197" t="s">
        <v>85</v>
      </c>
      <c r="AY515" s="18" t="s">
        <v>158</v>
      </c>
      <c r="BE515" s="198">
        <f t="shared" si="64"/>
        <v>0</v>
      </c>
      <c r="BF515" s="198">
        <f t="shared" si="65"/>
        <v>0</v>
      </c>
      <c r="BG515" s="198">
        <f t="shared" si="66"/>
        <v>0</v>
      </c>
      <c r="BH515" s="198">
        <f t="shared" si="67"/>
        <v>0</v>
      </c>
      <c r="BI515" s="198">
        <f t="shared" si="68"/>
        <v>0</v>
      </c>
      <c r="BJ515" s="18" t="s">
        <v>8</v>
      </c>
      <c r="BK515" s="198">
        <f t="shared" si="69"/>
        <v>0</v>
      </c>
      <c r="BL515" s="18" t="s">
        <v>283</v>
      </c>
      <c r="BM515" s="197" t="s">
        <v>8551</v>
      </c>
    </row>
    <row r="516" spans="1:65" s="2" customFormat="1" ht="21.75" customHeight="1">
      <c r="A516" s="35"/>
      <c r="B516" s="36"/>
      <c r="C516" s="247" t="s">
        <v>1579</v>
      </c>
      <c r="D516" s="247" t="s">
        <v>250</v>
      </c>
      <c r="E516" s="248" t="s">
        <v>8552</v>
      </c>
      <c r="F516" s="249" t="s">
        <v>8553</v>
      </c>
      <c r="G516" s="250" t="s">
        <v>498</v>
      </c>
      <c r="H516" s="251">
        <v>1</v>
      </c>
      <c r="I516" s="252"/>
      <c r="J516" s="251">
        <f t="shared" si="60"/>
        <v>0</v>
      </c>
      <c r="K516" s="249" t="s">
        <v>1</v>
      </c>
      <c r="L516" s="253"/>
      <c r="M516" s="254" t="s">
        <v>1</v>
      </c>
      <c r="N516" s="255" t="s">
        <v>41</v>
      </c>
      <c r="O516" s="72"/>
      <c r="P516" s="195">
        <f t="shared" si="61"/>
        <v>0</v>
      </c>
      <c r="Q516" s="195">
        <v>0</v>
      </c>
      <c r="R516" s="195">
        <f t="shared" si="62"/>
        <v>0</v>
      </c>
      <c r="S516" s="195">
        <v>0</v>
      </c>
      <c r="T516" s="196">
        <f t="shared" si="63"/>
        <v>0</v>
      </c>
      <c r="U516" s="35"/>
      <c r="V516" s="35"/>
      <c r="W516" s="35"/>
      <c r="X516" s="35"/>
      <c r="Y516" s="35"/>
      <c r="Z516" s="35"/>
      <c r="AA516" s="35"/>
      <c r="AB516" s="35"/>
      <c r="AC516" s="35"/>
      <c r="AD516" s="35"/>
      <c r="AE516" s="35"/>
      <c r="AR516" s="197" t="s">
        <v>373</v>
      </c>
      <c r="AT516" s="197" t="s">
        <v>250</v>
      </c>
      <c r="AU516" s="197" t="s">
        <v>85</v>
      </c>
      <c r="AY516" s="18" t="s">
        <v>158</v>
      </c>
      <c r="BE516" s="198">
        <f t="shared" si="64"/>
        <v>0</v>
      </c>
      <c r="BF516" s="198">
        <f t="shared" si="65"/>
        <v>0</v>
      </c>
      <c r="BG516" s="198">
        <f t="shared" si="66"/>
        <v>0</v>
      </c>
      <c r="BH516" s="198">
        <f t="shared" si="67"/>
        <v>0</v>
      </c>
      <c r="BI516" s="198">
        <f t="shared" si="68"/>
        <v>0</v>
      </c>
      <c r="BJ516" s="18" t="s">
        <v>8</v>
      </c>
      <c r="BK516" s="198">
        <f t="shared" si="69"/>
        <v>0</v>
      </c>
      <c r="BL516" s="18" t="s">
        <v>283</v>
      </c>
      <c r="BM516" s="197" t="s">
        <v>8554</v>
      </c>
    </row>
    <row r="517" spans="1:65" s="2" customFormat="1" ht="24">
      <c r="A517" s="35"/>
      <c r="B517" s="36"/>
      <c r="C517" s="247" t="s">
        <v>1583</v>
      </c>
      <c r="D517" s="247" t="s">
        <v>250</v>
      </c>
      <c r="E517" s="248" t="s">
        <v>8555</v>
      </c>
      <c r="F517" s="249" t="s">
        <v>8556</v>
      </c>
      <c r="G517" s="250" t="s">
        <v>498</v>
      </c>
      <c r="H517" s="251">
        <v>1</v>
      </c>
      <c r="I517" s="252"/>
      <c r="J517" s="251">
        <f t="shared" si="60"/>
        <v>0</v>
      </c>
      <c r="K517" s="249" t="s">
        <v>1</v>
      </c>
      <c r="L517" s="253"/>
      <c r="M517" s="254" t="s">
        <v>1</v>
      </c>
      <c r="N517" s="255" t="s">
        <v>41</v>
      </c>
      <c r="O517" s="72"/>
      <c r="P517" s="195">
        <f t="shared" si="61"/>
        <v>0</v>
      </c>
      <c r="Q517" s="195">
        <v>0</v>
      </c>
      <c r="R517" s="195">
        <f t="shared" si="62"/>
        <v>0</v>
      </c>
      <c r="S517" s="195">
        <v>0</v>
      </c>
      <c r="T517" s="196">
        <f t="shared" si="63"/>
        <v>0</v>
      </c>
      <c r="U517" s="35"/>
      <c r="V517" s="35"/>
      <c r="W517" s="35"/>
      <c r="X517" s="35"/>
      <c r="Y517" s="35"/>
      <c r="Z517" s="35"/>
      <c r="AA517" s="35"/>
      <c r="AB517" s="35"/>
      <c r="AC517" s="35"/>
      <c r="AD517" s="35"/>
      <c r="AE517" s="35"/>
      <c r="AR517" s="197" t="s">
        <v>373</v>
      </c>
      <c r="AT517" s="197" t="s">
        <v>250</v>
      </c>
      <c r="AU517" s="197" t="s">
        <v>85</v>
      </c>
      <c r="AY517" s="18" t="s">
        <v>158</v>
      </c>
      <c r="BE517" s="198">
        <f t="shared" si="64"/>
        <v>0</v>
      </c>
      <c r="BF517" s="198">
        <f t="shared" si="65"/>
        <v>0</v>
      </c>
      <c r="BG517" s="198">
        <f t="shared" si="66"/>
        <v>0</v>
      </c>
      <c r="BH517" s="198">
        <f t="shared" si="67"/>
        <v>0</v>
      </c>
      <c r="BI517" s="198">
        <f t="shared" si="68"/>
        <v>0</v>
      </c>
      <c r="BJ517" s="18" t="s">
        <v>8</v>
      </c>
      <c r="BK517" s="198">
        <f t="shared" si="69"/>
        <v>0</v>
      </c>
      <c r="BL517" s="18" t="s">
        <v>283</v>
      </c>
      <c r="BM517" s="197" t="s">
        <v>8557</v>
      </c>
    </row>
    <row r="518" spans="1:65" s="2" customFormat="1" ht="24">
      <c r="A518" s="35"/>
      <c r="B518" s="36"/>
      <c r="C518" s="247" t="s">
        <v>1587</v>
      </c>
      <c r="D518" s="247" t="s">
        <v>250</v>
      </c>
      <c r="E518" s="248" t="s">
        <v>8558</v>
      </c>
      <c r="F518" s="249" t="s">
        <v>8559</v>
      </c>
      <c r="G518" s="250" t="s">
        <v>498</v>
      </c>
      <c r="H518" s="251">
        <v>1</v>
      </c>
      <c r="I518" s="252"/>
      <c r="J518" s="251">
        <f t="shared" si="60"/>
        <v>0</v>
      </c>
      <c r="K518" s="249" t="s">
        <v>1</v>
      </c>
      <c r="L518" s="253"/>
      <c r="M518" s="254" t="s">
        <v>1</v>
      </c>
      <c r="N518" s="255" t="s">
        <v>41</v>
      </c>
      <c r="O518" s="72"/>
      <c r="P518" s="195">
        <f t="shared" si="61"/>
        <v>0</v>
      </c>
      <c r="Q518" s="195">
        <v>0</v>
      </c>
      <c r="R518" s="195">
        <f t="shared" si="62"/>
        <v>0</v>
      </c>
      <c r="S518" s="195">
        <v>0</v>
      </c>
      <c r="T518" s="196">
        <f t="shared" si="63"/>
        <v>0</v>
      </c>
      <c r="U518" s="35"/>
      <c r="V518" s="35"/>
      <c r="W518" s="35"/>
      <c r="X518" s="35"/>
      <c r="Y518" s="35"/>
      <c r="Z518" s="35"/>
      <c r="AA518" s="35"/>
      <c r="AB518" s="35"/>
      <c r="AC518" s="35"/>
      <c r="AD518" s="35"/>
      <c r="AE518" s="35"/>
      <c r="AR518" s="197" t="s">
        <v>373</v>
      </c>
      <c r="AT518" s="197" t="s">
        <v>250</v>
      </c>
      <c r="AU518" s="197" t="s">
        <v>85</v>
      </c>
      <c r="AY518" s="18" t="s">
        <v>158</v>
      </c>
      <c r="BE518" s="198">
        <f t="shared" si="64"/>
        <v>0</v>
      </c>
      <c r="BF518" s="198">
        <f t="shared" si="65"/>
        <v>0</v>
      </c>
      <c r="BG518" s="198">
        <f t="shared" si="66"/>
        <v>0</v>
      </c>
      <c r="BH518" s="198">
        <f t="shared" si="67"/>
        <v>0</v>
      </c>
      <c r="BI518" s="198">
        <f t="shared" si="68"/>
        <v>0</v>
      </c>
      <c r="BJ518" s="18" t="s">
        <v>8</v>
      </c>
      <c r="BK518" s="198">
        <f t="shared" si="69"/>
        <v>0</v>
      </c>
      <c r="BL518" s="18" t="s">
        <v>283</v>
      </c>
      <c r="BM518" s="197" t="s">
        <v>8560</v>
      </c>
    </row>
    <row r="519" spans="1:65" s="2" customFormat="1" ht="24">
      <c r="A519" s="35"/>
      <c r="B519" s="36"/>
      <c r="C519" s="247" t="s">
        <v>1591</v>
      </c>
      <c r="D519" s="247" t="s">
        <v>250</v>
      </c>
      <c r="E519" s="248" t="s">
        <v>8561</v>
      </c>
      <c r="F519" s="249" t="s">
        <v>8562</v>
      </c>
      <c r="G519" s="250" t="s">
        <v>498</v>
      </c>
      <c r="H519" s="251">
        <v>1</v>
      </c>
      <c r="I519" s="252"/>
      <c r="J519" s="251">
        <f t="shared" si="60"/>
        <v>0</v>
      </c>
      <c r="K519" s="249" t="s">
        <v>1</v>
      </c>
      <c r="L519" s="253"/>
      <c r="M519" s="254" t="s">
        <v>1</v>
      </c>
      <c r="N519" s="255" t="s">
        <v>41</v>
      </c>
      <c r="O519" s="72"/>
      <c r="P519" s="195">
        <f t="shared" si="61"/>
        <v>0</v>
      </c>
      <c r="Q519" s="195">
        <v>0</v>
      </c>
      <c r="R519" s="195">
        <f t="shared" si="62"/>
        <v>0</v>
      </c>
      <c r="S519" s="195">
        <v>0</v>
      </c>
      <c r="T519" s="196">
        <f t="shared" si="63"/>
        <v>0</v>
      </c>
      <c r="U519" s="35"/>
      <c r="V519" s="35"/>
      <c r="W519" s="35"/>
      <c r="X519" s="35"/>
      <c r="Y519" s="35"/>
      <c r="Z519" s="35"/>
      <c r="AA519" s="35"/>
      <c r="AB519" s="35"/>
      <c r="AC519" s="35"/>
      <c r="AD519" s="35"/>
      <c r="AE519" s="35"/>
      <c r="AR519" s="197" t="s">
        <v>373</v>
      </c>
      <c r="AT519" s="197" t="s">
        <v>250</v>
      </c>
      <c r="AU519" s="197" t="s">
        <v>85</v>
      </c>
      <c r="AY519" s="18" t="s">
        <v>158</v>
      </c>
      <c r="BE519" s="198">
        <f t="shared" si="64"/>
        <v>0</v>
      </c>
      <c r="BF519" s="198">
        <f t="shared" si="65"/>
        <v>0</v>
      </c>
      <c r="BG519" s="198">
        <f t="shared" si="66"/>
        <v>0</v>
      </c>
      <c r="BH519" s="198">
        <f t="shared" si="67"/>
        <v>0</v>
      </c>
      <c r="BI519" s="198">
        <f t="shared" si="68"/>
        <v>0</v>
      </c>
      <c r="BJ519" s="18" t="s">
        <v>8</v>
      </c>
      <c r="BK519" s="198">
        <f t="shared" si="69"/>
        <v>0</v>
      </c>
      <c r="BL519" s="18" t="s">
        <v>283</v>
      </c>
      <c r="BM519" s="197" t="s">
        <v>8563</v>
      </c>
    </row>
    <row r="520" spans="1:65" s="2" customFormat="1" ht="24">
      <c r="A520" s="35"/>
      <c r="B520" s="36"/>
      <c r="C520" s="247" t="s">
        <v>1595</v>
      </c>
      <c r="D520" s="247" t="s">
        <v>250</v>
      </c>
      <c r="E520" s="248" t="s">
        <v>7380</v>
      </c>
      <c r="F520" s="249" t="s">
        <v>7381</v>
      </c>
      <c r="G520" s="250" t="s">
        <v>498</v>
      </c>
      <c r="H520" s="251">
        <v>2</v>
      </c>
      <c r="I520" s="252"/>
      <c r="J520" s="251">
        <f t="shared" si="60"/>
        <v>0</v>
      </c>
      <c r="K520" s="249" t="s">
        <v>1</v>
      </c>
      <c r="L520" s="253"/>
      <c r="M520" s="254" t="s">
        <v>1</v>
      </c>
      <c r="N520" s="255" t="s">
        <v>41</v>
      </c>
      <c r="O520" s="72"/>
      <c r="P520" s="195">
        <f t="shared" si="61"/>
        <v>0</v>
      </c>
      <c r="Q520" s="195">
        <v>0</v>
      </c>
      <c r="R520" s="195">
        <f t="shared" si="62"/>
        <v>0</v>
      </c>
      <c r="S520" s="195">
        <v>0</v>
      </c>
      <c r="T520" s="196">
        <f t="shared" si="63"/>
        <v>0</v>
      </c>
      <c r="U520" s="35"/>
      <c r="V520" s="35"/>
      <c r="W520" s="35"/>
      <c r="X520" s="35"/>
      <c r="Y520" s="35"/>
      <c r="Z520" s="35"/>
      <c r="AA520" s="35"/>
      <c r="AB520" s="35"/>
      <c r="AC520" s="35"/>
      <c r="AD520" s="35"/>
      <c r="AE520" s="35"/>
      <c r="AR520" s="197" t="s">
        <v>373</v>
      </c>
      <c r="AT520" s="197" t="s">
        <v>250</v>
      </c>
      <c r="AU520" s="197" t="s">
        <v>85</v>
      </c>
      <c r="AY520" s="18" t="s">
        <v>158</v>
      </c>
      <c r="BE520" s="198">
        <f t="shared" si="64"/>
        <v>0</v>
      </c>
      <c r="BF520" s="198">
        <f t="shared" si="65"/>
        <v>0</v>
      </c>
      <c r="BG520" s="198">
        <f t="shared" si="66"/>
        <v>0</v>
      </c>
      <c r="BH520" s="198">
        <f t="shared" si="67"/>
        <v>0</v>
      </c>
      <c r="BI520" s="198">
        <f t="shared" si="68"/>
        <v>0</v>
      </c>
      <c r="BJ520" s="18" t="s">
        <v>8</v>
      </c>
      <c r="BK520" s="198">
        <f t="shared" si="69"/>
        <v>0</v>
      </c>
      <c r="BL520" s="18" t="s">
        <v>283</v>
      </c>
      <c r="BM520" s="197" t="s">
        <v>8564</v>
      </c>
    </row>
    <row r="521" spans="1:65" s="2" customFormat="1" ht="24">
      <c r="A521" s="35"/>
      <c r="B521" s="36"/>
      <c r="C521" s="247" t="s">
        <v>1599</v>
      </c>
      <c r="D521" s="247" t="s">
        <v>250</v>
      </c>
      <c r="E521" s="248" t="s">
        <v>6291</v>
      </c>
      <c r="F521" s="249" t="s">
        <v>6012</v>
      </c>
      <c r="G521" s="250" t="s">
        <v>309</v>
      </c>
      <c r="H521" s="251">
        <v>3</v>
      </c>
      <c r="I521" s="252"/>
      <c r="J521" s="251">
        <f t="shared" si="60"/>
        <v>0</v>
      </c>
      <c r="K521" s="249" t="s">
        <v>1</v>
      </c>
      <c r="L521" s="253"/>
      <c r="M521" s="254" t="s">
        <v>1</v>
      </c>
      <c r="N521" s="255" t="s">
        <v>41</v>
      </c>
      <c r="O521" s="72"/>
      <c r="P521" s="195">
        <f t="shared" si="61"/>
        <v>0</v>
      </c>
      <c r="Q521" s="195">
        <v>0</v>
      </c>
      <c r="R521" s="195">
        <f t="shared" si="62"/>
        <v>0</v>
      </c>
      <c r="S521" s="195">
        <v>0</v>
      </c>
      <c r="T521" s="196">
        <f t="shared" si="63"/>
        <v>0</v>
      </c>
      <c r="U521" s="35"/>
      <c r="V521" s="35"/>
      <c r="W521" s="35"/>
      <c r="X521" s="35"/>
      <c r="Y521" s="35"/>
      <c r="Z521" s="35"/>
      <c r="AA521" s="35"/>
      <c r="AB521" s="35"/>
      <c r="AC521" s="35"/>
      <c r="AD521" s="35"/>
      <c r="AE521" s="35"/>
      <c r="AR521" s="197" t="s">
        <v>373</v>
      </c>
      <c r="AT521" s="197" t="s">
        <v>250</v>
      </c>
      <c r="AU521" s="197" t="s">
        <v>85</v>
      </c>
      <c r="AY521" s="18" t="s">
        <v>158</v>
      </c>
      <c r="BE521" s="198">
        <f t="shared" si="64"/>
        <v>0</v>
      </c>
      <c r="BF521" s="198">
        <f t="shared" si="65"/>
        <v>0</v>
      </c>
      <c r="BG521" s="198">
        <f t="shared" si="66"/>
        <v>0</v>
      </c>
      <c r="BH521" s="198">
        <f t="shared" si="67"/>
        <v>0</v>
      </c>
      <c r="BI521" s="198">
        <f t="shared" si="68"/>
        <v>0</v>
      </c>
      <c r="BJ521" s="18" t="s">
        <v>8</v>
      </c>
      <c r="BK521" s="198">
        <f t="shared" si="69"/>
        <v>0</v>
      </c>
      <c r="BL521" s="18" t="s">
        <v>283</v>
      </c>
      <c r="BM521" s="197" t="s">
        <v>8565</v>
      </c>
    </row>
    <row r="522" spans="1:65" s="2" customFormat="1" ht="33" customHeight="1">
      <c r="A522" s="35"/>
      <c r="B522" s="36"/>
      <c r="C522" s="247" t="s">
        <v>1603</v>
      </c>
      <c r="D522" s="247" t="s">
        <v>250</v>
      </c>
      <c r="E522" s="248" t="s">
        <v>8566</v>
      </c>
      <c r="F522" s="249" t="s">
        <v>8567</v>
      </c>
      <c r="G522" s="250" t="s">
        <v>498</v>
      </c>
      <c r="H522" s="251">
        <v>1</v>
      </c>
      <c r="I522" s="252"/>
      <c r="J522" s="251">
        <f t="shared" si="60"/>
        <v>0</v>
      </c>
      <c r="K522" s="249" t="s">
        <v>1</v>
      </c>
      <c r="L522" s="253"/>
      <c r="M522" s="254" t="s">
        <v>1</v>
      </c>
      <c r="N522" s="255" t="s">
        <v>41</v>
      </c>
      <c r="O522" s="72"/>
      <c r="P522" s="195">
        <f t="shared" si="61"/>
        <v>0</v>
      </c>
      <c r="Q522" s="195">
        <v>0</v>
      </c>
      <c r="R522" s="195">
        <f t="shared" si="62"/>
        <v>0</v>
      </c>
      <c r="S522" s="195">
        <v>0</v>
      </c>
      <c r="T522" s="196">
        <f t="shared" si="63"/>
        <v>0</v>
      </c>
      <c r="U522" s="35"/>
      <c r="V522" s="35"/>
      <c r="W522" s="35"/>
      <c r="X522" s="35"/>
      <c r="Y522" s="35"/>
      <c r="Z522" s="35"/>
      <c r="AA522" s="35"/>
      <c r="AB522" s="35"/>
      <c r="AC522" s="35"/>
      <c r="AD522" s="35"/>
      <c r="AE522" s="35"/>
      <c r="AR522" s="197" t="s">
        <v>373</v>
      </c>
      <c r="AT522" s="197" t="s">
        <v>250</v>
      </c>
      <c r="AU522" s="197" t="s">
        <v>85</v>
      </c>
      <c r="AY522" s="18" t="s">
        <v>158</v>
      </c>
      <c r="BE522" s="198">
        <f t="shared" si="64"/>
        <v>0</v>
      </c>
      <c r="BF522" s="198">
        <f t="shared" si="65"/>
        <v>0</v>
      </c>
      <c r="BG522" s="198">
        <f t="shared" si="66"/>
        <v>0</v>
      </c>
      <c r="BH522" s="198">
        <f t="shared" si="67"/>
        <v>0</v>
      </c>
      <c r="BI522" s="198">
        <f t="shared" si="68"/>
        <v>0</v>
      </c>
      <c r="BJ522" s="18" t="s">
        <v>8</v>
      </c>
      <c r="BK522" s="198">
        <f t="shared" si="69"/>
        <v>0</v>
      </c>
      <c r="BL522" s="18" t="s">
        <v>283</v>
      </c>
      <c r="BM522" s="197" t="s">
        <v>8568</v>
      </c>
    </row>
    <row r="523" spans="1:65" s="2" customFormat="1" ht="24">
      <c r="A523" s="35"/>
      <c r="B523" s="36"/>
      <c r="C523" s="247" t="s">
        <v>1607</v>
      </c>
      <c r="D523" s="247" t="s">
        <v>250</v>
      </c>
      <c r="E523" s="248" t="s">
        <v>8569</v>
      </c>
      <c r="F523" s="249" t="s">
        <v>8570</v>
      </c>
      <c r="G523" s="250" t="s">
        <v>498</v>
      </c>
      <c r="H523" s="251">
        <v>1</v>
      </c>
      <c r="I523" s="252"/>
      <c r="J523" s="251">
        <f t="shared" si="60"/>
        <v>0</v>
      </c>
      <c r="K523" s="249" t="s">
        <v>1</v>
      </c>
      <c r="L523" s="253"/>
      <c r="M523" s="254" t="s">
        <v>1</v>
      </c>
      <c r="N523" s="255" t="s">
        <v>41</v>
      </c>
      <c r="O523" s="72"/>
      <c r="P523" s="195">
        <f t="shared" si="61"/>
        <v>0</v>
      </c>
      <c r="Q523" s="195">
        <v>0</v>
      </c>
      <c r="R523" s="195">
        <f t="shared" si="62"/>
        <v>0</v>
      </c>
      <c r="S523" s="195">
        <v>0</v>
      </c>
      <c r="T523" s="196">
        <f t="shared" si="63"/>
        <v>0</v>
      </c>
      <c r="U523" s="35"/>
      <c r="V523" s="35"/>
      <c r="W523" s="35"/>
      <c r="X523" s="35"/>
      <c r="Y523" s="35"/>
      <c r="Z523" s="35"/>
      <c r="AA523" s="35"/>
      <c r="AB523" s="35"/>
      <c r="AC523" s="35"/>
      <c r="AD523" s="35"/>
      <c r="AE523" s="35"/>
      <c r="AR523" s="197" t="s">
        <v>373</v>
      </c>
      <c r="AT523" s="197" t="s">
        <v>250</v>
      </c>
      <c r="AU523" s="197" t="s">
        <v>85</v>
      </c>
      <c r="AY523" s="18" t="s">
        <v>158</v>
      </c>
      <c r="BE523" s="198">
        <f t="shared" si="64"/>
        <v>0</v>
      </c>
      <c r="BF523" s="198">
        <f t="shared" si="65"/>
        <v>0</v>
      </c>
      <c r="BG523" s="198">
        <f t="shared" si="66"/>
        <v>0</v>
      </c>
      <c r="BH523" s="198">
        <f t="shared" si="67"/>
        <v>0</v>
      </c>
      <c r="BI523" s="198">
        <f t="shared" si="68"/>
        <v>0</v>
      </c>
      <c r="BJ523" s="18" t="s">
        <v>8</v>
      </c>
      <c r="BK523" s="198">
        <f t="shared" si="69"/>
        <v>0</v>
      </c>
      <c r="BL523" s="18" t="s">
        <v>283</v>
      </c>
      <c r="BM523" s="197" t="s">
        <v>8571</v>
      </c>
    </row>
    <row r="524" spans="1:65" s="2" customFormat="1" ht="24">
      <c r="A524" s="35"/>
      <c r="B524" s="36"/>
      <c r="C524" s="247" t="s">
        <v>1611</v>
      </c>
      <c r="D524" s="247" t="s">
        <v>250</v>
      </c>
      <c r="E524" s="248" t="s">
        <v>8572</v>
      </c>
      <c r="F524" s="249" t="s">
        <v>8573</v>
      </c>
      <c r="G524" s="250" t="s">
        <v>498</v>
      </c>
      <c r="H524" s="251">
        <v>1</v>
      </c>
      <c r="I524" s="252"/>
      <c r="J524" s="251">
        <f t="shared" si="60"/>
        <v>0</v>
      </c>
      <c r="K524" s="249" t="s">
        <v>1</v>
      </c>
      <c r="L524" s="253"/>
      <c r="M524" s="254" t="s">
        <v>1</v>
      </c>
      <c r="N524" s="255" t="s">
        <v>41</v>
      </c>
      <c r="O524" s="72"/>
      <c r="P524" s="195">
        <f t="shared" si="61"/>
        <v>0</v>
      </c>
      <c r="Q524" s="195">
        <v>0</v>
      </c>
      <c r="R524" s="195">
        <f t="shared" si="62"/>
        <v>0</v>
      </c>
      <c r="S524" s="195">
        <v>0</v>
      </c>
      <c r="T524" s="196">
        <f t="shared" si="63"/>
        <v>0</v>
      </c>
      <c r="U524" s="35"/>
      <c r="V524" s="35"/>
      <c r="W524" s="35"/>
      <c r="X524" s="35"/>
      <c r="Y524" s="35"/>
      <c r="Z524" s="35"/>
      <c r="AA524" s="35"/>
      <c r="AB524" s="35"/>
      <c r="AC524" s="35"/>
      <c r="AD524" s="35"/>
      <c r="AE524" s="35"/>
      <c r="AR524" s="197" t="s">
        <v>373</v>
      </c>
      <c r="AT524" s="197" t="s">
        <v>250</v>
      </c>
      <c r="AU524" s="197" t="s">
        <v>85</v>
      </c>
      <c r="AY524" s="18" t="s">
        <v>158</v>
      </c>
      <c r="BE524" s="198">
        <f t="shared" si="64"/>
        <v>0</v>
      </c>
      <c r="BF524" s="198">
        <f t="shared" si="65"/>
        <v>0</v>
      </c>
      <c r="BG524" s="198">
        <f t="shared" si="66"/>
        <v>0</v>
      </c>
      <c r="BH524" s="198">
        <f t="shared" si="67"/>
        <v>0</v>
      </c>
      <c r="BI524" s="198">
        <f t="shared" si="68"/>
        <v>0</v>
      </c>
      <c r="BJ524" s="18" t="s">
        <v>8</v>
      </c>
      <c r="BK524" s="198">
        <f t="shared" si="69"/>
        <v>0</v>
      </c>
      <c r="BL524" s="18" t="s">
        <v>283</v>
      </c>
      <c r="BM524" s="197" t="s">
        <v>8574</v>
      </c>
    </row>
    <row r="525" spans="1:65" s="2" customFormat="1" ht="21.75" customHeight="1">
      <c r="A525" s="35"/>
      <c r="B525" s="36"/>
      <c r="C525" s="247" t="s">
        <v>1615</v>
      </c>
      <c r="D525" s="247" t="s">
        <v>250</v>
      </c>
      <c r="E525" s="248" t="s">
        <v>8575</v>
      </c>
      <c r="F525" s="249" t="s">
        <v>8576</v>
      </c>
      <c r="G525" s="250" t="s">
        <v>498</v>
      </c>
      <c r="H525" s="251">
        <v>1</v>
      </c>
      <c r="I525" s="252"/>
      <c r="J525" s="251">
        <f t="shared" si="60"/>
        <v>0</v>
      </c>
      <c r="K525" s="249" t="s">
        <v>1</v>
      </c>
      <c r="L525" s="253"/>
      <c r="M525" s="254" t="s">
        <v>1</v>
      </c>
      <c r="N525" s="255" t="s">
        <v>41</v>
      </c>
      <c r="O525" s="72"/>
      <c r="P525" s="195">
        <f t="shared" si="61"/>
        <v>0</v>
      </c>
      <c r="Q525" s="195">
        <v>0</v>
      </c>
      <c r="R525" s="195">
        <f t="shared" si="62"/>
        <v>0</v>
      </c>
      <c r="S525" s="195">
        <v>0</v>
      </c>
      <c r="T525" s="196">
        <f t="shared" si="63"/>
        <v>0</v>
      </c>
      <c r="U525" s="35"/>
      <c r="V525" s="35"/>
      <c r="W525" s="35"/>
      <c r="X525" s="35"/>
      <c r="Y525" s="35"/>
      <c r="Z525" s="35"/>
      <c r="AA525" s="35"/>
      <c r="AB525" s="35"/>
      <c r="AC525" s="35"/>
      <c r="AD525" s="35"/>
      <c r="AE525" s="35"/>
      <c r="AR525" s="197" t="s">
        <v>373</v>
      </c>
      <c r="AT525" s="197" t="s">
        <v>250</v>
      </c>
      <c r="AU525" s="197" t="s">
        <v>85</v>
      </c>
      <c r="AY525" s="18" t="s">
        <v>158</v>
      </c>
      <c r="BE525" s="198">
        <f t="shared" si="64"/>
        <v>0</v>
      </c>
      <c r="BF525" s="198">
        <f t="shared" si="65"/>
        <v>0</v>
      </c>
      <c r="BG525" s="198">
        <f t="shared" si="66"/>
        <v>0</v>
      </c>
      <c r="BH525" s="198">
        <f t="shared" si="67"/>
        <v>0</v>
      </c>
      <c r="BI525" s="198">
        <f t="shared" si="68"/>
        <v>0</v>
      </c>
      <c r="BJ525" s="18" t="s">
        <v>8</v>
      </c>
      <c r="BK525" s="198">
        <f t="shared" si="69"/>
        <v>0</v>
      </c>
      <c r="BL525" s="18" t="s">
        <v>283</v>
      </c>
      <c r="BM525" s="197" t="s">
        <v>8577</v>
      </c>
    </row>
    <row r="526" spans="1:65" s="2" customFormat="1" ht="16.5" customHeight="1">
      <c r="A526" s="35"/>
      <c r="B526" s="36"/>
      <c r="C526" s="247" t="s">
        <v>1619</v>
      </c>
      <c r="D526" s="247" t="s">
        <v>250</v>
      </c>
      <c r="E526" s="248" t="s">
        <v>8578</v>
      </c>
      <c r="F526" s="249" t="s">
        <v>8579</v>
      </c>
      <c r="G526" s="250" t="s">
        <v>498</v>
      </c>
      <c r="H526" s="251">
        <v>1</v>
      </c>
      <c r="I526" s="252"/>
      <c r="J526" s="251">
        <f t="shared" si="60"/>
        <v>0</v>
      </c>
      <c r="K526" s="249" t="s">
        <v>1</v>
      </c>
      <c r="L526" s="253"/>
      <c r="M526" s="254" t="s">
        <v>1</v>
      </c>
      <c r="N526" s="255" t="s">
        <v>41</v>
      </c>
      <c r="O526" s="72"/>
      <c r="P526" s="195">
        <f t="shared" si="61"/>
        <v>0</v>
      </c>
      <c r="Q526" s="195">
        <v>0</v>
      </c>
      <c r="R526" s="195">
        <f t="shared" si="62"/>
        <v>0</v>
      </c>
      <c r="S526" s="195">
        <v>0</v>
      </c>
      <c r="T526" s="196">
        <f t="shared" si="63"/>
        <v>0</v>
      </c>
      <c r="U526" s="35"/>
      <c r="V526" s="35"/>
      <c r="W526" s="35"/>
      <c r="X526" s="35"/>
      <c r="Y526" s="35"/>
      <c r="Z526" s="35"/>
      <c r="AA526" s="35"/>
      <c r="AB526" s="35"/>
      <c r="AC526" s="35"/>
      <c r="AD526" s="35"/>
      <c r="AE526" s="35"/>
      <c r="AR526" s="197" t="s">
        <v>373</v>
      </c>
      <c r="AT526" s="197" t="s">
        <v>250</v>
      </c>
      <c r="AU526" s="197" t="s">
        <v>85</v>
      </c>
      <c r="AY526" s="18" t="s">
        <v>158</v>
      </c>
      <c r="BE526" s="198">
        <f t="shared" si="64"/>
        <v>0</v>
      </c>
      <c r="BF526" s="198">
        <f t="shared" si="65"/>
        <v>0</v>
      </c>
      <c r="BG526" s="198">
        <f t="shared" si="66"/>
        <v>0</v>
      </c>
      <c r="BH526" s="198">
        <f t="shared" si="67"/>
        <v>0</v>
      </c>
      <c r="BI526" s="198">
        <f t="shared" si="68"/>
        <v>0</v>
      </c>
      <c r="BJ526" s="18" t="s">
        <v>8</v>
      </c>
      <c r="BK526" s="198">
        <f t="shared" si="69"/>
        <v>0</v>
      </c>
      <c r="BL526" s="18" t="s">
        <v>283</v>
      </c>
      <c r="BM526" s="197" t="s">
        <v>8580</v>
      </c>
    </row>
    <row r="527" spans="1:65" s="2" customFormat="1" ht="24">
      <c r="A527" s="35"/>
      <c r="B527" s="36"/>
      <c r="C527" s="247" t="s">
        <v>1623</v>
      </c>
      <c r="D527" s="247" t="s">
        <v>250</v>
      </c>
      <c r="E527" s="248" t="s">
        <v>8581</v>
      </c>
      <c r="F527" s="249" t="s">
        <v>8582</v>
      </c>
      <c r="G527" s="250" t="s">
        <v>498</v>
      </c>
      <c r="H527" s="251">
        <v>1</v>
      </c>
      <c r="I527" s="252"/>
      <c r="J527" s="251">
        <f t="shared" si="60"/>
        <v>0</v>
      </c>
      <c r="K527" s="249" t="s">
        <v>1</v>
      </c>
      <c r="L527" s="253"/>
      <c r="M527" s="254" t="s">
        <v>1</v>
      </c>
      <c r="N527" s="255" t="s">
        <v>41</v>
      </c>
      <c r="O527" s="72"/>
      <c r="P527" s="195">
        <f t="shared" si="61"/>
        <v>0</v>
      </c>
      <c r="Q527" s="195">
        <v>0</v>
      </c>
      <c r="R527" s="195">
        <f t="shared" si="62"/>
        <v>0</v>
      </c>
      <c r="S527" s="195">
        <v>0</v>
      </c>
      <c r="T527" s="196">
        <f t="shared" si="63"/>
        <v>0</v>
      </c>
      <c r="U527" s="35"/>
      <c r="V527" s="35"/>
      <c r="W527" s="35"/>
      <c r="X527" s="35"/>
      <c r="Y527" s="35"/>
      <c r="Z527" s="35"/>
      <c r="AA527" s="35"/>
      <c r="AB527" s="35"/>
      <c r="AC527" s="35"/>
      <c r="AD527" s="35"/>
      <c r="AE527" s="35"/>
      <c r="AR527" s="197" t="s">
        <v>373</v>
      </c>
      <c r="AT527" s="197" t="s">
        <v>250</v>
      </c>
      <c r="AU527" s="197" t="s">
        <v>85</v>
      </c>
      <c r="AY527" s="18" t="s">
        <v>158</v>
      </c>
      <c r="BE527" s="198">
        <f t="shared" si="64"/>
        <v>0</v>
      </c>
      <c r="BF527" s="198">
        <f t="shared" si="65"/>
        <v>0</v>
      </c>
      <c r="BG527" s="198">
        <f t="shared" si="66"/>
        <v>0</v>
      </c>
      <c r="BH527" s="198">
        <f t="shared" si="67"/>
        <v>0</v>
      </c>
      <c r="BI527" s="198">
        <f t="shared" si="68"/>
        <v>0</v>
      </c>
      <c r="BJ527" s="18" t="s">
        <v>8</v>
      </c>
      <c r="BK527" s="198">
        <f t="shared" si="69"/>
        <v>0</v>
      </c>
      <c r="BL527" s="18" t="s">
        <v>283</v>
      </c>
      <c r="BM527" s="197" t="s">
        <v>8583</v>
      </c>
    </row>
    <row r="528" spans="1:65" s="2" customFormat="1" ht="24">
      <c r="A528" s="35"/>
      <c r="B528" s="36"/>
      <c r="C528" s="247" t="s">
        <v>1627</v>
      </c>
      <c r="D528" s="247" t="s">
        <v>250</v>
      </c>
      <c r="E528" s="248" t="s">
        <v>8584</v>
      </c>
      <c r="F528" s="249" t="s">
        <v>8585</v>
      </c>
      <c r="G528" s="250" t="s">
        <v>498</v>
      </c>
      <c r="H528" s="251">
        <v>1</v>
      </c>
      <c r="I528" s="252"/>
      <c r="J528" s="251">
        <f t="shared" si="60"/>
        <v>0</v>
      </c>
      <c r="K528" s="249" t="s">
        <v>1</v>
      </c>
      <c r="L528" s="253"/>
      <c r="M528" s="254" t="s">
        <v>1</v>
      </c>
      <c r="N528" s="255" t="s">
        <v>41</v>
      </c>
      <c r="O528" s="72"/>
      <c r="P528" s="195">
        <f t="shared" si="61"/>
        <v>0</v>
      </c>
      <c r="Q528" s="195">
        <v>0</v>
      </c>
      <c r="R528" s="195">
        <f t="shared" si="62"/>
        <v>0</v>
      </c>
      <c r="S528" s="195">
        <v>0</v>
      </c>
      <c r="T528" s="196">
        <f t="shared" si="63"/>
        <v>0</v>
      </c>
      <c r="U528" s="35"/>
      <c r="V528" s="35"/>
      <c r="W528" s="35"/>
      <c r="X528" s="35"/>
      <c r="Y528" s="35"/>
      <c r="Z528" s="35"/>
      <c r="AA528" s="35"/>
      <c r="AB528" s="35"/>
      <c r="AC528" s="35"/>
      <c r="AD528" s="35"/>
      <c r="AE528" s="35"/>
      <c r="AR528" s="197" t="s">
        <v>373</v>
      </c>
      <c r="AT528" s="197" t="s">
        <v>250</v>
      </c>
      <c r="AU528" s="197" t="s">
        <v>85</v>
      </c>
      <c r="AY528" s="18" t="s">
        <v>158</v>
      </c>
      <c r="BE528" s="198">
        <f t="shared" si="64"/>
        <v>0</v>
      </c>
      <c r="BF528" s="198">
        <f t="shared" si="65"/>
        <v>0</v>
      </c>
      <c r="BG528" s="198">
        <f t="shared" si="66"/>
        <v>0</v>
      </c>
      <c r="BH528" s="198">
        <f t="shared" si="67"/>
        <v>0</v>
      </c>
      <c r="BI528" s="198">
        <f t="shared" si="68"/>
        <v>0</v>
      </c>
      <c r="BJ528" s="18" t="s">
        <v>8</v>
      </c>
      <c r="BK528" s="198">
        <f t="shared" si="69"/>
        <v>0</v>
      </c>
      <c r="BL528" s="18" t="s">
        <v>283</v>
      </c>
      <c r="BM528" s="197" t="s">
        <v>8586</v>
      </c>
    </row>
    <row r="529" spans="1:65" s="2" customFormat="1" ht="24">
      <c r="A529" s="35"/>
      <c r="B529" s="36"/>
      <c r="C529" s="247" t="s">
        <v>1631</v>
      </c>
      <c r="D529" s="247" t="s">
        <v>250</v>
      </c>
      <c r="E529" s="248" t="s">
        <v>6273</v>
      </c>
      <c r="F529" s="249" t="s">
        <v>3792</v>
      </c>
      <c r="G529" s="250" t="s">
        <v>498</v>
      </c>
      <c r="H529" s="251">
        <v>2</v>
      </c>
      <c r="I529" s="252"/>
      <c r="J529" s="251">
        <f t="shared" si="60"/>
        <v>0</v>
      </c>
      <c r="K529" s="249" t="s">
        <v>1</v>
      </c>
      <c r="L529" s="253"/>
      <c r="M529" s="254" t="s">
        <v>1</v>
      </c>
      <c r="N529" s="255" t="s">
        <v>41</v>
      </c>
      <c r="O529" s="72"/>
      <c r="P529" s="195">
        <f t="shared" si="61"/>
        <v>0</v>
      </c>
      <c r="Q529" s="195">
        <v>0</v>
      </c>
      <c r="R529" s="195">
        <f t="shared" si="62"/>
        <v>0</v>
      </c>
      <c r="S529" s="195">
        <v>0</v>
      </c>
      <c r="T529" s="196">
        <f t="shared" si="63"/>
        <v>0</v>
      </c>
      <c r="U529" s="35"/>
      <c r="V529" s="35"/>
      <c r="W529" s="35"/>
      <c r="X529" s="35"/>
      <c r="Y529" s="35"/>
      <c r="Z529" s="35"/>
      <c r="AA529" s="35"/>
      <c r="AB529" s="35"/>
      <c r="AC529" s="35"/>
      <c r="AD529" s="35"/>
      <c r="AE529" s="35"/>
      <c r="AR529" s="197" t="s">
        <v>373</v>
      </c>
      <c r="AT529" s="197" t="s">
        <v>250</v>
      </c>
      <c r="AU529" s="197" t="s">
        <v>85</v>
      </c>
      <c r="AY529" s="18" t="s">
        <v>158</v>
      </c>
      <c r="BE529" s="198">
        <f t="shared" si="64"/>
        <v>0</v>
      </c>
      <c r="BF529" s="198">
        <f t="shared" si="65"/>
        <v>0</v>
      </c>
      <c r="BG529" s="198">
        <f t="shared" si="66"/>
        <v>0</v>
      </c>
      <c r="BH529" s="198">
        <f t="shared" si="67"/>
        <v>0</v>
      </c>
      <c r="BI529" s="198">
        <f t="shared" si="68"/>
        <v>0</v>
      </c>
      <c r="BJ529" s="18" t="s">
        <v>8</v>
      </c>
      <c r="BK529" s="198">
        <f t="shared" si="69"/>
        <v>0</v>
      </c>
      <c r="BL529" s="18" t="s">
        <v>283</v>
      </c>
      <c r="BM529" s="197" t="s">
        <v>8587</v>
      </c>
    </row>
    <row r="530" spans="1:65" s="2" customFormat="1" ht="24">
      <c r="A530" s="35"/>
      <c r="B530" s="36"/>
      <c r="C530" s="247" t="s">
        <v>1635</v>
      </c>
      <c r="D530" s="247" t="s">
        <v>250</v>
      </c>
      <c r="E530" s="248" t="s">
        <v>6293</v>
      </c>
      <c r="F530" s="249" t="s">
        <v>3486</v>
      </c>
      <c r="G530" s="250" t="s">
        <v>309</v>
      </c>
      <c r="H530" s="251">
        <v>1</v>
      </c>
      <c r="I530" s="252"/>
      <c r="J530" s="251">
        <f t="shared" si="60"/>
        <v>0</v>
      </c>
      <c r="K530" s="249" t="s">
        <v>1</v>
      </c>
      <c r="L530" s="253"/>
      <c r="M530" s="254" t="s">
        <v>1</v>
      </c>
      <c r="N530" s="255" t="s">
        <v>41</v>
      </c>
      <c r="O530" s="72"/>
      <c r="P530" s="195">
        <f t="shared" si="61"/>
        <v>0</v>
      </c>
      <c r="Q530" s="195">
        <v>0</v>
      </c>
      <c r="R530" s="195">
        <f t="shared" si="62"/>
        <v>0</v>
      </c>
      <c r="S530" s="195">
        <v>0</v>
      </c>
      <c r="T530" s="196">
        <f t="shared" si="63"/>
        <v>0</v>
      </c>
      <c r="U530" s="35"/>
      <c r="V530" s="35"/>
      <c r="W530" s="35"/>
      <c r="X530" s="35"/>
      <c r="Y530" s="35"/>
      <c r="Z530" s="35"/>
      <c r="AA530" s="35"/>
      <c r="AB530" s="35"/>
      <c r="AC530" s="35"/>
      <c r="AD530" s="35"/>
      <c r="AE530" s="35"/>
      <c r="AR530" s="197" t="s">
        <v>373</v>
      </c>
      <c r="AT530" s="197" t="s">
        <v>250</v>
      </c>
      <c r="AU530" s="197" t="s">
        <v>85</v>
      </c>
      <c r="AY530" s="18" t="s">
        <v>158</v>
      </c>
      <c r="BE530" s="198">
        <f t="shared" si="64"/>
        <v>0</v>
      </c>
      <c r="BF530" s="198">
        <f t="shared" si="65"/>
        <v>0</v>
      </c>
      <c r="BG530" s="198">
        <f t="shared" si="66"/>
        <v>0</v>
      </c>
      <c r="BH530" s="198">
        <f t="shared" si="67"/>
        <v>0</v>
      </c>
      <c r="BI530" s="198">
        <f t="shared" si="68"/>
        <v>0</v>
      </c>
      <c r="BJ530" s="18" t="s">
        <v>8</v>
      </c>
      <c r="BK530" s="198">
        <f t="shared" si="69"/>
        <v>0</v>
      </c>
      <c r="BL530" s="18" t="s">
        <v>283</v>
      </c>
      <c r="BM530" s="197" t="s">
        <v>8588</v>
      </c>
    </row>
    <row r="531" spans="1:65" s="2" customFormat="1" ht="24">
      <c r="A531" s="35"/>
      <c r="B531" s="36"/>
      <c r="C531" s="247" t="s">
        <v>1639</v>
      </c>
      <c r="D531" s="247" t="s">
        <v>250</v>
      </c>
      <c r="E531" s="248" t="s">
        <v>6295</v>
      </c>
      <c r="F531" s="249" t="s">
        <v>3494</v>
      </c>
      <c r="G531" s="250" t="s">
        <v>309</v>
      </c>
      <c r="H531" s="251">
        <v>4</v>
      </c>
      <c r="I531" s="252"/>
      <c r="J531" s="251">
        <f t="shared" si="60"/>
        <v>0</v>
      </c>
      <c r="K531" s="249" t="s">
        <v>1</v>
      </c>
      <c r="L531" s="253"/>
      <c r="M531" s="254" t="s">
        <v>1</v>
      </c>
      <c r="N531" s="255" t="s">
        <v>41</v>
      </c>
      <c r="O531" s="72"/>
      <c r="P531" s="195">
        <f t="shared" si="61"/>
        <v>0</v>
      </c>
      <c r="Q531" s="195">
        <v>0</v>
      </c>
      <c r="R531" s="195">
        <f t="shared" si="62"/>
        <v>0</v>
      </c>
      <c r="S531" s="195">
        <v>0</v>
      </c>
      <c r="T531" s="196">
        <f t="shared" si="63"/>
        <v>0</v>
      </c>
      <c r="U531" s="35"/>
      <c r="V531" s="35"/>
      <c r="W531" s="35"/>
      <c r="X531" s="35"/>
      <c r="Y531" s="35"/>
      <c r="Z531" s="35"/>
      <c r="AA531" s="35"/>
      <c r="AB531" s="35"/>
      <c r="AC531" s="35"/>
      <c r="AD531" s="35"/>
      <c r="AE531" s="35"/>
      <c r="AR531" s="197" t="s">
        <v>373</v>
      </c>
      <c r="AT531" s="197" t="s">
        <v>250</v>
      </c>
      <c r="AU531" s="197" t="s">
        <v>85</v>
      </c>
      <c r="AY531" s="18" t="s">
        <v>158</v>
      </c>
      <c r="BE531" s="198">
        <f t="shared" si="64"/>
        <v>0</v>
      </c>
      <c r="BF531" s="198">
        <f t="shared" si="65"/>
        <v>0</v>
      </c>
      <c r="BG531" s="198">
        <f t="shared" si="66"/>
        <v>0</v>
      </c>
      <c r="BH531" s="198">
        <f t="shared" si="67"/>
        <v>0</v>
      </c>
      <c r="BI531" s="198">
        <f t="shared" si="68"/>
        <v>0</v>
      </c>
      <c r="BJ531" s="18" t="s">
        <v>8</v>
      </c>
      <c r="BK531" s="198">
        <f t="shared" si="69"/>
        <v>0</v>
      </c>
      <c r="BL531" s="18" t="s">
        <v>283</v>
      </c>
      <c r="BM531" s="197" t="s">
        <v>8589</v>
      </c>
    </row>
    <row r="532" spans="1:65" s="2" customFormat="1" ht="16.5" customHeight="1">
      <c r="A532" s="35"/>
      <c r="B532" s="36"/>
      <c r="C532" s="247" t="s">
        <v>1643</v>
      </c>
      <c r="D532" s="247" t="s">
        <v>250</v>
      </c>
      <c r="E532" s="248" t="s">
        <v>3715</v>
      </c>
      <c r="F532" s="249" t="s">
        <v>1738</v>
      </c>
      <c r="G532" s="250" t="s">
        <v>1739</v>
      </c>
      <c r="H532" s="251">
        <v>20</v>
      </c>
      <c r="I532" s="252"/>
      <c r="J532" s="251">
        <f t="shared" si="60"/>
        <v>0</v>
      </c>
      <c r="K532" s="249" t="s">
        <v>1</v>
      </c>
      <c r="L532" s="253"/>
      <c r="M532" s="254" t="s">
        <v>1</v>
      </c>
      <c r="N532" s="255" t="s">
        <v>41</v>
      </c>
      <c r="O532" s="72"/>
      <c r="P532" s="195">
        <f t="shared" si="61"/>
        <v>0</v>
      </c>
      <c r="Q532" s="195">
        <v>0</v>
      </c>
      <c r="R532" s="195">
        <f t="shared" si="62"/>
        <v>0</v>
      </c>
      <c r="S532" s="195">
        <v>0</v>
      </c>
      <c r="T532" s="196">
        <f t="shared" si="63"/>
        <v>0</v>
      </c>
      <c r="U532" s="35"/>
      <c r="V532" s="35"/>
      <c r="W532" s="35"/>
      <c r="X532" s="35"/>
      <c r="Y532" s="35"/>
      <c r="Z532" s="35"/>
      <c r="AA532" s="35"/>
      <c r="AB532" s="35"/>
      <c r="AC532" s="35"/>
      <c r="AD532" s="35"/>
      <c r="AE532" s="35"/>
      <c r="AR532" s="197" t="s">
        <v>373</v>
      </c>
      <c r="AT532" s="197" t="s">
        <v>250</v>
      </c>
      <c r="AU532" s="197" t="s">
        <v>85</v>
      </c>
      <c r="AY532" s="18" t="s">
        <v>158</v>
      </c>
      <c r="BE532" s="198">
        <f t="shared" si="64"/>
        <v>0</v>
      </c>
      <c r="BF532" s="198">
        <f t="shared" si="65"/>
        <v>0</v>
      </c>
      <c r="BG532" s="198">
        <f t="shared" si="66"/>
        <v>0</v>
      </c>
      <c r="BH532" s="198">
        <f t="shared" si="67"/>
        <v>0</v>
      </c>
      <c r="BI532" s="198">
        <f t="shared" si="68"/>
        <v>0</v>
      </c>
      <c r="BJ532" s="18" t="s">
        <v>8</v>
      </c>
      <c r="BK532" s="198">
        <f t="shared" si="69"/>
        <v>0</v>
      </c>
      <c r="BL532" s="18" t="s">
        <v>283</v>
      </c>
      <c r="BM532" s="197" t="s">
        <v>8590</v>
      </c>
    </row>
    <row r="533" spans="1:65" s="2" customFormat="1" ht="24">
      <c r="A533" s="35"/>
      <c r="B533" s="36"/>
      <c r="C533" s="247" t="s">
        <v>1647</v>
      </c>
      <c r="D533" s="247" t="s">
        <v>250</v>
      </c>
      <c r="E533" s="248" t="s">
        <v>8591</v>
      </c>
      <c r="F533" s="249" t="s">
        <v>4617</v>
      </c>
      <c r="G533" s="250" t="s">
        <v>163</v>
      </c>
      <c r="H533" s="251">
        <v>13</v>
      </c>
      <c r="I533" s="252"/>
      <c r="J533" s="251">
        <f t="shared" si="60"/>
        <v>0</v>
      </c>
      <c r="K533" s="249" t="s">
        <v>1</v>
      </c>
      <c r="L533" s="253"/>
      <c r="M533" s="254" t="s">
        <v>1</v>
      </c>
      <c r="N533" s="255" t="s">
        <v>41</v>
      </c>
      <c r="O533" s="72"/>
      <c r="P533" s="195">
        <f t="shared" si="61"/>
        <v>0</v>
      </c>
      <c r="Q533" s="195">
        <v>0</v>
      </c>
      <c r="R533" s="195">
        <f t="shared" si="62"/>
        <v>0</v>
      </c>
      <c r="S533" s="195">
        <v>0</v>
      </c>
      <c r="T533" s="196">
        <f t="shared" si="63"/>
        <v>0</v>
      </c>
      <c r="U533" s="35"/>
      <c r="V533" s="35"/>
      <c r="W533" s="35"/>
      <c r="X533" s="35"/>
      <c r="Y533" s="35"/>
      <c r="Z533" s="35"/>
      <c r="AA533" s="35"/>
      <c r="AB533" s="35"/>
      <c r="AC533" s="35"/>
      <c r="AD533" s="35"/>
      <c r="AE533" s="35"/>
      <c r="AR533" s="197" t="s">
        <v>373</v>
      </c>
      <c r="AT533" s="197" t="s">
        <v>250</v>
      </c>
      <c r="AU533" s="197" t="s">
        <v>85</v>
      </c>
      <c r="AY533" s="18" t="s">
        <v>158</v>
      </c>
      <c r="BE533" s="198">
        <f t="shared" si="64"/>
        <v>0</v>
      </c>
      <c r="BF533" s="198">
        <f t="shared" si="65"/>
        <v>0</v>
      </c>
      <c r="BG533" s="198">
        <f t="shared" si="66"/>
        <v>0</v>
      </c>
      <c r="BH533" s="198">
        <f t="shared" si="67"/>
        <v>0</v>
      </c>
      <c r="BI533" s="198">
        <f t="shared" si="68"/>
        <v>0</v>
      </c>
      <c r="BJ533" s="18" t="s">
        <v>8</v>
      </c>
      <c r="BK533" s="198">
        <f t="shared" si="69"/>
        <v>0</v>
      </c>
      <c r="BL533" s="18" t="s">
        <v>283</v>
      </c>
      <c r="BM533" s="197" t="s">
        <v>8592</v>
      </c>
    </row>
    <row r="534" spans="1:65" s="2" customFormat="1" ht="16.5" customHeight="1">
      <c r="A534" s="35"/>
      <c r="B534" s="36"/>
      <c r="C534" s="247" t="s">
        <v>1651</v>
      </c>
      <c r="D534" s="247" t="s">
        <v>250</v>
      </c>
      <c r="E534" s="248" t="s">
        <v>7515</v>
      </c>
      <c r="F534" s="249" t="s">
        <v>3134</v>
      </c>
      <c r="G534" s="250" t="s">
        <v>498</v>
      </c>
      <c r="H534" s="251">
        <v>1</v>
      </c>
      <c r="I534" s="252"/>
      <c r="J534" s="251">
        <f t="shared" ref="J534:J565" si="70">ROUND(I534*H534,0)</f>
        <v>0</v>
      </c>
      <c r="K534" s="249" t="s">
        <v>1</v>
      </c>
      <c r="L534" s="253"/>
      <c r="M534" s="254" t="s">
        <v>1</v>
      </c>
      <c r="N534" s="255" t="s">
        <v>41</v>
      </c>
      <c r="O534" s="72"/>
      <c r="P534" s="195">
        <f t="shared" ref="P534:P565" si="71">O534*H534</f>
        <v>0</v>
      </c>
      <c r="Q534" s="195">
        <v>0</v>
      </c>
      <c r="R534" s="195">
        <f t="shared" ref="R534:R565" si="72">Q534*H534</f>
        <v>0</v>
      </c>
      <c r="S534" s="195">
        <v>0</v>
      </c>
      <c r="T534" s="196">
        <f t="shared" ref="T534:T565" si="73">S534*H534</f>
        <v>0</v>
      </c>
      <c r="U534" s="35"/>
      <c r="V534" s="35"/>
      <c r="W534" s="35"/>
      <c r="X534" s="35"/>
      <c r="Y534" s="35"/>
      <c r="Z534" s="35"/>
      <c r="AA534" s="35"/>
      <c r="AB534" s="35"/>
      <c r="AC534" s="35"/>
      <c r="AD534" s="35"/>
      <c r="AE534" s="35"/>
      <c r="AR534" s="197" t="s">
        <v>373</v>
      </c>
      <c r="AT534" s="197" t="s">
        <v>250</v>
      </c>
      <c r="AU534" s="197" t="s">
        <v>85</v>
      </c>
      <c r="AY534" s="18" t="s">
        <v>158</v>
      </c>
      <c r="BE534" s="198">
        <f t="shared" ref="BE534:BE545" si="74">IF(N534="základní",J534,0)</f>
        <v>0</v>
      </c>
      <c r="BF534" s="198">
        <f t="shared" ref="BF534:BF545" si="75">IF(N534="snížená",J534,0)</f>
        <v>0</v>
      </c>
      <c r="BG534" s="198">
        <f t="shared" ref="BG534:BG545" si="76">IF(N534="zákl. přenesená",J534,0)</f>
        <v>0</v>
      </c>
      <c r="BH534" s="198">
        <f t="shared" ref="BH534:BH545" si="77">IF(N534="sníž. přenesená",J534,0)</f>
        <v>0</v>
      </c>
      <c r="BI534" s="198">
        <f t="shared" ref="BI534:BI545" si="78">IF(N534="nulová",J534,0)</f>
        <v>0</v>
      </c>
      <c r="BJ534" s="18" t="s">
        <v>8</v>
      </c>
      <c r="BK534" s="198">
        <f t="shared" ref="BK534:BK545" si="79">ROUND(I534*H534,0)</f>
        <v>0</v>
      </c>
      <c r="BL534" s="18" t="s">
        <v>283</v>
      </c>
      <c r="BM534" s="197" t="s">
        <v>8593</v>
      </c>
    </row>
    <row r="535" spans="1:65" s="2" customFormat="1" ht="16.5" customHeight="1">
      <c r="A535" s="35"/>
      <c r="B535" s="36"/>
      <c r="C535" s="247" t="s">
        <v>1655</v>
      </c>
      <c r="D535" s="247" t="s">
        <v>250</v>
      </c>
      <c r="E535" s="248" t="s">
        <v>4425</v>
      </c>
      <c r="F535" s="249" t="s">
        <v>1743</v>
      </c>
      <c r="G535" s="250" t="s">
        <v>498</v>
      </c>
      <c r="H535" s="251">
        <v>1</v>
      </c>
      <c r="I535" s="252"/>
      <c r="J535" s="251">
        <f t="shared" si="70"/>
        <v>0</v>
      </c>
      <c r="K535" s="249" t="s">
        <v>1</v>
      </c>
      <c r="L535" s="253"/>
      <c r="M535" s="254" t="s">
        <v>1</v>
      </c>
      <c r="N535" s="255" t="s">
        <v>41</v>
      </c>
      <c r="O535" s="72"/>
      <c r="P535" s="195">
        <f t="shared" si="71"/>
        <v>0</v>
      </c>
      <c r="Q535" s="195">
        <v>0</v>
      </c>
      <c r="R535" s="195">
        <f t="shared" si="72"/>
        <v>0</v>
      </c>
      <c r="S535" s="195">
        <v>0</v>
      </c>
      <c r="T535" s="196">
        <f t="shared" si="73"/>
        <v>0</v>
      </c>
      <c r="U535" s="35"/>
      <c r="V535" s="35"/>
      <c r="W535" s="35"/>
      <c r="X535" s="35"/>
      <c r="Y535" s="35"/>
      <c r="Z535" s="35"/>
      <c r="AA535" s="35"/>
      <c r="AB535" s="35"/>
      <c r="AC535" s="35"/>
      <c r="AD535" s="35"/>
      <c r="AE535" s="35"/>
      <c r="AR535" s="197" t="s">
        <v>373</v>
      </c>
      <c r="AT535" s="197" t="s">
        <v>250</v>
      </c>
      <c r="AU535" s="197" t="s">
        <v>85</v>
      </c>
      <c r="AY535" s="18" t="s">
        <v>158</v>
      </c>
      <c r="BE535" s="198">
        <f t="shared" si="74"/>
        <v>0</v>
      </c>
      <c r="BF535" s="198">
        <f t="shared" si="75"/>
        <v>0</v>
      </c>
      <c r="BG535" s="198">
        <f t="shared" si="76"/>
        <v>0</v>
      </c>
      <c r="BH535" s="198">
        <f t="shared" si="77"/>
        <v>0</v>
      </c>
      <c r="BI535" s="198">
        <f t="shared" si="78"/>
        <v>0</v>
      </c>
      <c r="BJ535" s="18" t="s">
        <v>8</v>
      </c>
      <c r="BK535" s="198">
        <f t="shared" si="79"/>
        <v>0</v>
      </c>
      <c r="BL535" s="18" t="s">
        <v>283</v>
      </c>
      <c r="BM535" s="197" t="s">
        <v>8594</v>
      </c>
    </row>
    <row r="536" spans="1:65" s="2" customFormat="1" ht="16.5" customHeight="1">
      <c r="A536" s="35"/>
      <c r="B536" s="36"/>
      <c r="C536" s="247" t="s">
        <v>1659</v>
      </c>
      <c r="D536" s="247" t="s">
        <v>250</v>
      </c>
      <c r="E536" s="248" t="s">
        <v>4428</v>
      </c>
      <c r="F536" s="249" t="s">
        <v>1752</v>
      </c>
      <c r="G536" s="250" t="s">
        <v>498</v>
      </c>
      <c r="H536" s="251">
        <v>1</v>
      </c>
      <c r="I536" s="252"/>
      <c r="J536" s="251">
        <f t="shared" si="70"/>
        <v>0</v>
      </c>
      <c r="K536" s="249" t="s">
        <v>1</v>
      </c>
      <c r="L536" s="253"/>
      <c r="M536" s="254" t="s">
        <v>1</v>
      </c>
      <c r="N536" s="255" t="s">
        <v>41</v>
      </c>
      <c r="O536" s="72"/>
      <c r="P536" s="195">
        <f t="shared" si="71"/>
        <v>0</v>
      </c>
      <c r="Q536" s="195">
        <v>0</v>
      </c>
      <c r="R536" s="195">
        <f t="shared" si="72"/>
        <v>0</v>
      </c>
      <c r="S536" s="195">
        <v>0</v>
      </c>
      <c r="T536" s="196">
        <f t="shared" si="73"/>
        <v>0</v>
      </c>
      <c r="U536" s="35"/>
      <c r="V536" s="35"/>
      <c r="W536" s="35"/>
      <c r="X536" s="35"/>
      <c r="Y536" s="35"/>
      <c r="Z536" s="35"/>
      <c r="AA536" s="35"/>
      <c r="AB536" s="35"/>
      <c r="AC536" s="35"/>
      <c r="AD536" s="35"/>
      <c r="AE536" s="35"/>
      <c r="AR536" s="197" t="s">
        <v>373</v>
      </c>
      <c r="AT536" s="197" t="s">
        <v>250</v>
      </c>
      <c r="AU536" s="197" t="s">
        <v>85</v>
      </c>
      <c r="AY536" s="18" t="s">
        <v>158</v>
      </c>
      <c r="BE536" s="198">
        <f t="shared" si="74"/>
        <v>0</v>
      </c>
      <c r="BF536" s="198">
        <f t="shared" si="75"/>
        <v>0</v>
      </c>
      <c r="BG536" s="198">
        <f t="shared" si="76"/>
        <v>0</v>
      </c>
      <c r="BH536" s="198">
        <f t="shared" si="77"/>
        <v>0</v>
      </c>
      <c r="BI536" s="198">
        <f t="shared" si="78"/>
        <v>0</v>
      </c>
      <c r="BJ536" s="18" t="s">
        <v>8</v>
      </c>
      <c r="BK536" s="198">
        <f t="shared" si="79"/>
        <v>0</v>
      </c>
      <c r="BL536" s="18" t="s">
        <v>283</v>
      </c>
      <c r="BM536" s="197" t="s">
        <v>8595</v>
      </c>
    </row>
    <row r="537" spans="1:65" s="2" customFormat="1" ht="16.5" customHeight="1">
      <c r="A537" s="35"/>
      <c r="B537" s="36"/>
      <c r="C537" s="247" t="s">
        <v>1663</v>
      </c>
      <c r="D537" s="247" t="s">
        <v>250</v>
      </c>
      <c r="E537" s="248" t="s">
        <v>3625</v>
      </c>
      <c r="F537" s="249" t="s">
        <v>3140</v>
      </c>
      <c r="G537" s="250" t="s">
        <v>498</v>
      </c>
      <c r="H537" s="251">
        <v>1</v>
      </c>
      <c r="I537" s="252"/>
      <c r="J537" s="251">
        <f t="shared" si="70"/>
        <v>0</v>
      </c>
      <c r="K537" s="249" t="s">
        <v>1</v>
      </c>
      <c r="L537" s="253"/>
      <c r="M537" s="254" t="s">
        <v>1</v>
      </c>
      <c r="N537" s="255" t="s">
        <v>41</v>
      </c>
      <c r="O537" s="72"/>
      <c r="P537" s="195">
        <f t="shared" si="71"/>
        <v>0</v>
      </c>
      <c r="Q537" s="195">
        <v>0</v>
      </c>
      <c r="R537" s="195">
        <f t="shared" si="72"/>
        <v>0</v>
      </c>
      <c r="S537" s="195">
        <v>0</v>
      </c>
      <c r="T537" s="196">
        <f t="shared" si="73"/>
        <v>0</v>
      </c>
      <c r="U537" s="35"/>
      <c r="V537" s="35"/>
      <c r="W537" s="35"/>
      <c r="X537" s="35"/>
      <c r="Y537" s="35"/>
      <c r="Z537" s="35"/>
      <c r="AA537" s="35"/>
      <c r="AB537" s="35"/>
      <c r="AC537" s="35"/>
      <c r="AD537" s="35"/>
      <c r="AE537" s="35"/>
      <c r="AR537" s="197" t="s">
        <v>373</v>
      </c>
      <c r="AT537" s="197" t="s">
        <v>250</v>
      </c>
      <c r="AU537" s="197" t="s">
        <v>85</v>
      </c>
      <c r="AY537" s="18" t="s">
        <v>158</v>
      </c>
      <c r="BE537" s="198">
        <f t="shared" si="74"/>
        <v>0</v>
      </c>
      <c r="BF537" s="198">
        <f t="shared" si="75"/>
        <v>0</v>
      </c>
      <c r="BG537" s="198">
        <f t="shared" si="76"/>
        <v>0</v>
      </c>
      <c r="BH537" s="198">
        <f t="shared" si="77"/>
        <v>0</v>
      </c>
      <c r="BI537" s="198">
        <f t="shared" si="78"/>
        <v>0</v>
      </c>
      <c r="BJ537" s="18" t="s">
        <v>8</v>
      </c>
      <c r="BK537" s="198">
        <f t="shared" si="79"/>
        <v>0</v>
      </c>
      <c r="BL537" s="18" t="s">
        <v>283</v>
      </c>
      <c r="BM537" s="197" t="s">
        <v>8596</v>
      </c>
    </row>
    <row r="538" spans="1:65" s="2" customFormat="1" ht="16.5" customHeight="1">
      <c r="A538" s="35"/>
      <c r="B538" s="36"/>
      <c r="C538" s="247" t="s">
        <v>1667</v>
      </c>
      <c r="D538" s="247" t="s">
        <v>250</v>
      </c>
      <c r="E538" s="248" t="s">
        <v>3628</v>
      </c>
      <c r="F538" s="249" t="s">
        <v>1726</v>
      </c>
      <c r="G538" s="250" t="s">
        <v>1739</v>
      </c>
      <c r="H538" s="251">
        <v>10</v>
      </c>
      <c r="I538" s="252"/>
      <c r="J538" s="251">
        <f t="shared" si="70"/>
        <v>0</v>
      </c>
      <c r="K538" s="249" t="s">
        <v>1</v>
      </c>
      <c r="L538" s="253"/>
      <c r="M538" s="254" t="s">
        <v>1</v>
      </c>
      <c r="N538" s="255" t="s">
        <v>41</v>
      </c>
      <c r="O538" s="72"/>
      <c r="P538" s="195">
        <f t="shared" si="71"/>
        <v>0</v>
      </c>
      <c r="Q538" s="195">
        <v>0</v>
      </c>
      <c r="R538" s="195">
        <f t="shared" si="72"/>
        <v>0</v>
      </c>
      <c r="S538" s="195">
        <v>0</v>
      </c>
      <c r="T538" s="196">
        <f t="shared" si="73"/>
        <v>0</v>
      </c>
      <c r="U538" s="35"/>
      <c r="V538" s="35"/>
      <c r="W538" s="35"/>
      <c r="X538" s="35"/>
      <c r="Y538" s="35"/>
      <c r="Z538" s="35"/>
      <c r="AA538" s="35"/>
      <c r="AB538" s="35"/>
      <c r="AC538" s="35"/>
      <c r="AD538" s="35"/>
      <c r="AE538" s="35"/>
      <c r="AR538" s="197" t="s">
        <v>373</v>
      </c>
      <c r="AT538" s="197" t="s">
        <v>250</v>
      </c>
      <c r="AU538" s="197" t="s">
        <v>85</v>
      </c>
      <c r="AY538" s="18" t="s">
        <v>158</v>
      </c>
      <c r="BE538" s="198">
        <f t="shared" si="74"/>
        <v>0</v>
      </c>
      <c r="BF538" s="198">
        <f t="shared" si="75"/>
        <v>0</v>
      </c>
      <c r="BG538" s="198">
        <f t="shared" si="76"/>
        <v>0</v>
      </c>
      <c r="BH538" s="198">
        <f t="shared" si="77"/>
        <v>0</v>
      </c>
      <c r="BI538" s="198">
        <f t="shared" si="78"/>
        <v>0</v>
      </c>
      <c r="BJ538" s="18" t="s">
        <v>8</v>
      </c>
      <c r="BK538" s="198">
        <f t="shared" si="79"/>
        <v>0</v>
      </c>
      <c r="BL538" s="18" t="s">
        <v>283</v>
      </c>
      <c r="BM538" s="197" t="s">
        <v>8597</v>
      </c>
    </row>
    <row r="539" spans="1:65" s="2" customFormat="1" ht="16.5" customHeight="1">
      <c r="A539" s="35"/>
      <c r="B539" s="36"/>
      <c r="C539" s="247" t="s">
        <v>1671</v>
      </c>
      <c r="D539" s="247" t="s">
        <v>250</v>
      </c>
      <c r="E539" s="248" t="s">
        <v>8598</v>
      </c>
      <c r="F539" s="249" t="s">
        <v>1730</v>
      </c>
      <c r="G539" s="250" t="s">
        <v>498</v>
      </c>
      <c r="H539" s="251">
        <v>1</v>
      </c>
      <c r="I539" s="252"/>
      <c r="J539" s="251">
        <f t="shared" si="70"/>
        <v>0</v>
      </c>
      <c r="K539" s="249" t="s">
        <v>1</v>
      </c>
      <c r="L539" s="253"/>
      <c r="M539" s="254" t="s">
        <v>1</v>
      </c>
      <c r="N539" s="255" t="s">
        <v>41</v>
      </c>
      <c r="O539" s="72"/>
      <c r="P539" s="195">
        <f t="shared" si="71"/>
        <v>0</v>
      </c>
      <c r="Q539" s="195">
        <v>0</v>
      </c>
      <c r="R539" s="195">
        <f t="shared" si="72"/>
        <v>0</v>
      </c>
      <c r="S539" s="195">
        <v>0</v>
      </c>
      <c r="T539" s="196">
        <f t="shared" si="73"/>
        <v>0</v>
      </c>
      <c r="U539" s="35"/>
      <c r="V539" s="35"/>
      <c r="W539" s="35"/>
      <c r="X539" s="35"/>
      <c r="Y539" s="35"/>
      <c r="Z539" s="35"/>
      <c r="AA539" s="35"/>
      <c r="AB539" s="35"/>
      <c r="AC539" s="35"/>
      <c r="AD539" s="35"/>
      <c r="AE539" s="35"/>
      <c r="AR539" s="197" t="s">
        <v>373</v>
      </c>
      <c r="AT539" s="197" t="s">
        <v>250</v>
      </c>
      <c r="AU539" s="197" t="s">
        <v>85</v>
      </c>
      <c r="AY539" s="18" t="s">
        <v>158</v>
      </c>
      <c r="BE539" s="198">
        <f t="shared" si="74"/>
        <v>0</v>
      </c>
      <c r="BF539" s="198">
        <f t="shared" si="75"/>
        <v>0</v>
      </c>
      <c r="BG539" s="198">
        <f t="shared" si="76"/>
        <v>0</v>
      </c>
      <c r="BH539" s="198">
        <f t="shared" si="77"/>
        <v>0</v>
      </c>
      <c r="BI539" s="198">
        <f t="shared" si="78"/>
        <v>0</v>
      </c>
      <c r="BJ539" s="18" t="s">
        <v>8</v>
      </c>
      <c r="BK539" s="198">
        <f t="shared" si="79"/>
        <v>0</v>
      </c>
      <c r="BL539" s="18" t="s">
        <v>283</v>
      </c>
      <c r="BM539" s="197" t="s">
        <v>8599</v>
      </c>
    </row>
    <row r="540" spans="1:65" s="2" customFormat="1" ht="16.5" customHeight="1">
      <c r="A540" s="35"/>
      <c r="B540" s="36"/>
      <c r="C540" s="247" t="s">
        <v>1675</v>
      </c>
      <c r="D540" s="247" t="s">
        <v>250</v>
      </c>
      <c r="E540" s="248" t="s">
        <v>6413</v>
      </c>
      <c r="F540" s="249" t="s">
        <v>3149</v>
      </c>
      <c r="G540" s="250" t="s">
        <v>498</v>
      </c>
      <c r="H540" s="251">
        <v>1</v>
      </c>
      <c r="I540" s="252"/>
      <c r="J540" s="251">
        <f t="shared" si="70"/>
        <v>0</v>
      </c>
      <c r="K540" s="249" t="s">
        <v>1</v>
      </c>
      <c r="L540" s="253"/>
      <c r="M540" s="254" t="s">
        <v>1</v>
      </c>
      <c r="N540" s="255" t="s">
        <v>41</v>
      </c>
      <c r="O540" s="72"/>
      <c r="P540" s="195">
        <f t="shared" si="71"/>
        <v>0</v>
      </c>
      <c r="Q540" s="195">
        <v>0</v>
      </c>
      <c r="R540" s="195">
        <f t="shared" si="72"/>
        <v>0</v>
      </c>
      <c r="S540" s="195">
        <v>0</v>
      </c>
      <c r="T540" s="196">
        <f t="shared" si="73"/>
        <v>0</v>
      </c>
      <c r="U540" s="35"/>
      <c r="V540" s="35"/>
      <c r="W540" s="35"/>
      <c r="X540" s="35"/>
      <c r="Y540" s="35"/>
      <c r="Z540" s="35"/>
      <c r="AA540" s="35"/>
      <c r="AB540" s="35"/>
      <c r="AC540" s="35"/>
      <c r="AD540" s="35"/>
      <c r="AE540" s="35"/>
      <c r="AR540" s="197" t="s">
        <v>373</v>
      </c>
      <c r="AT540" s="197" t="s">
        <v>250</v>
      </c>
      <c r="AU540" s="197" t="s">
        <v>85</v>
      </c>
      <c r="AY540" s="18" t="s">
        <v>158</v>
      </c>
      <c r="BE540" s="198">
        <f t="shared" si="74"/>
        <v>0</v>
      </c>
      <c r="BF540" s="198">
        <f t="shared" si="75"/>
        <v>0</v>
      </c>
      <c r="BG540" s="198">
        <f t="shared" si="76"/>
        <v>0</v>
      </c>
      <c r="BH540" s="198">
        <f t="shared" si="77"/>
        <v>0</v>
      </c>
      <c r="BI540" s="198">
        <f t="shared" si="78"/>
        <v>0</v>
      </c>
      <c r="BJ540" s="18" t="s">
        <v>8</v>
      </c>
      <c r="BK540" s="198">
        <f t="shared" si="79"/>
        <v>0</v>
      </c>
      <c r="BL540" s="18" t="s">
        <v>283</v>
      </c>
      <c r="BM540" s="197" t="s">
        <v>8600</v>
      </c>
    </row>
    <row r="541" spans="1:65" s="2" customFormat="1" ht="16.5" customHeight="1">
      <c r="A541" s="35"/>
      <c r="B541" s="36"/>
      <c r="C541" s="247" t="s">
        <v>1679</v>
      </c>
      <c r="D541" s="247" t="s">
        <v>250</v>
      </c>
      <c r="E541" s="248" t="s">
        <v>8601</v>
      </c>
      <c r="F541" s="249" t="s">
        <v>8602</v>
      </c>
      <c r="G541" s="250" t="s">
        <v>498</v>
      </c>
      <c r="H541" s="251">
        <v>1</v>
      </c>
      <c r="I541" s="252"/>
      <c r="J541" s="251">
        <f t="shared" si="70"/>
        <v>0</v>
      </c>
      <c r="K541" s="249" t="s">
        <v>1</v>
      </c>
      <c r="L541" s="253"/>
      <c r="M541" s="254" t="s">
        <v>1</v>
      </c>
      <c r="N541" s="255" t="s">
        <v>41</v>
      </c>
      <c r="O541" s="72"/>
      <c r="P541" s="195">
        <f t="shared" si="71"/>
        <v>0</v>
      </c>
      <c r="Q541" s="195">
        <v>0</v>
      </c>
      <c r="R541" s="195">
        <f t="shared" si="72"/>
        <v>0</v>
      </c>
      <c r="S541" s="195">
        <v>0</v>
      </c>
      <c r="T541" s="196">
        <f t="shared" si="73"/>
        <v>0</v>
      </c>
      <c r="U541" s="35"/>
      <c r="V541" s="35"/>
      <c r="W541" s="35"/>
      <c r="X541" s="35"/>
      <c r="Y541" s="35"/>
      <c r="Z541" s="35"/>
      <c r="AA541" s="35"/>
      <c r="AB541" s="35"/>
      <c r="AC541" s="35"/>
      <c r="AD541" s="35"/>
      <c r="AE541" s="35"/>
      <c r="AR541" s="197" t="s">
        <v>373</v>
      </c>
      <c r="AT541" s="197" t="s">
        <v>250</v>
      </c>
      <c r="AU541" s="197" t="s">
        <v>85</v>
      </c>
      <c r="AY541" s="18" t="s">
        <v>158</v>
      </c>
      <c r="BE541" s="198">
        <f t="shared" si="74"/>
        <v>0</v>
      </c>
      <c r="BF541" s="198">
        <f t="shared" si="75"/>
        <v>0</v>
      </c>
      <c r="BG541" s="198">
        <f t="shared" si="76"/>
        <v>0</v>
      </c>
      <c r="BH541" s="198">
        <f t="shared" si="77"/>
        <v>0</v>
      </c>
      <c r="BI541" s="198">
        <f t="shared" si="78"/>
        <v>0</v>
      </c>
      <c r="BJ541" s="18" t="s">
        <v>8</v>
      </c>
      <c r="BK541" s="198">
        <f t="shared" si="79"/>
        <v>0</v>
      </c>
      <c r="BL541" s="18" t="s">
        <v>283</v>
      </c>
      <c r="BM541" s="197" t="s">
        <v>8603</v>
      </c>
    </row>
    <row r="542" spans="1:65" s="2" customFormat="1" ht="16.5" customHeight="1">
      <c r="A542" s="35"/>
      <c r="B542" s="36"/>
      <c r="C542" s="247" t="s">
        <v>1683</v>
      </c>
      <c r="D542" s="247" t="s">
        <v>250</v>
      </c>
      <c r="E542" s="248" t="s">
        <v>8601</v>
      </c>
      <c r="F542" s="249" t="s">
        <v>8602</v>
      </c>
      <c r="G542" s="250" t="s">
        <v>498</v>
      </c>
      <c r="H542" s="251">
        <v>1</v>
      </c>
      <c r="I542" s="252"/>
      <c r="J542" s="251">
        <f t="shared" si="70"/>
        <v>0</v>
      </c>
      <c r="K542" s="249" t="s">
        <v>1</v>
      </c>
      <c r="L542" s="253"/>
      <c r="M542" s="254" t="s">
        <v>1</v>
      </c>
      <c r="N542" s="255" t="s">
        <v>41</v>
      </c>
      <c r="O542" s="72"/>
      <c r="P542" s="195">
        <f t="shared" si="71"/>
        <v>0</v>
      </c>
      <c r="Q542" s="195">
        <v>0</v>
      </c>
      <c r="R542" s="195">
        <f t="shared" si="72"/>
        <v>0</v>
      </c>
      <c r="S542" s="195">
        <v>0</v>
      </c>
      <c r="T542" s="196">
        <f t="shared" si="73"/>
        <v>0</v>
      </c>
      <c r="U542" s="35"/>
      <c r="V542" s="35"/>
      <c r="W542" s="35"/>
      <c r="X542" s="35"/>
      <c r="Y542" s="35"/>
      <c r="Z542" s="35"/>
      <c r="AA542" s="35"/>
      <c r="AB542" s="35"/>
      <c r="AC542" s="35"/>
      <c r="AD542" s="35"/>
      <c r="AE542" s="35"/>
      <c r="AR542" s="197" t="s">
        <v>373</v>
      </c>
      <c r="AT542" s="197" t="s">
        <v>250</v>
      </c>
      <c r="AU542" s="197" t="s">
        <v>85</v>
      </c>
      <c r="AY542" s="18" t="s">
        <v>158</v>
      </c>
      <c r="BE542" s="198">
        <f t="shared" si="74"/>
        <v>0</v>
      </c>
      <c r="BF542" s="198">
        <f t="shared" si="75"/>
        <v>0</v>
      </c>
      <c r="BG542" s="198">
        <f t="shared" si="76"/>
        <v>0</v>
      </c>
      <c r="BH542" s="198">
        <f t="shared" si="77"/>
        <v>0</v>
      </c>
      <c r="BI542" s="198">
        <f t="shared" si="78"/>
        <v>0</v>
      </c>
      <c r="BJ542" s="18" t="s">
        <v>8</v>
      </c>
      <c r="BK542" s="198">
        <f t="shared" si="79"/>
        <v>0</v>
      </c>
      <c r="BL542" s="18" t="s">
        <v>283</v>
      </c>
      <c r="BM542" s="197" t="s">
        <v>8604</v>
      </c>
    </row>
    <row r="543" spans="1:65" s="2" customFormat="1" ht="16.5" customHeight="1">
      <c r="A543" s="35"/>
      <c r="B543" s="36"/>
      <c r="C543" s="247" t="s">
        <v>1687</v>
      </c>
      <c r="D543" s="247" t="s">
        <v>250</v>
      </c>
      <c r="E543" s="248" t="s">
        <v>3628</v>
      </c>
      <c r="F543" s="249" t="s">
        <v>1726</v>
      </c>
      <c r="G543" s="250" t="s">
        <v>1739</v>
      </c>
      <c r="H543" s="251">
        <v>1</v>
      </c>
      <c r="I543" s="252"/>
      <c r="J543" s="251">
        <f t="shared" si="70"/>
        <v>0</v>
      </c>
      <c r="K543" s="249" t="s">
        <v>1</v>
      </c>
      <c r="L543" s="253"/>
      <c r="M543" s="254" t="s">
        <v>1</v>
      </c>
      <c r="N543" s="255" t="s">
        <v>41</v>
      </c>
      <c r="O543" s="72"/>
      <c r="P543" s="195">
        <f t="shared" si="71"/>
        <v>0</v>
      </c>
      <c r="Q543" s="195">
        <v>0</v>
      </c>
      <c r="R543" s="195">
        <f t="shared" si="72"/>
        <v>0</v>
      </c>
      <c r="S543" s="195">
        <v>0</v>
      </c>
      <c r="T543" s="196">
        <f t="shared" si="73"/>
        <v>0</v>
      </c>
      <c r="U543" s="35"/>
      <c r="V543" s="35"/>
      <c r="W543" s="35"/>
      <c r="X543" s="35"/>
      <c r="Y543" s="35"/>
      <c r="Z543" s="35"/>
      <c r="AA543" s="35"/>
      <c r="AB543" s="35"/>
      <c r="AC543" s="35"/>
      <c r="AD543" s="35"/>
      <c r="AE543" s="35"/>
      <c r="AR543" s="197" t="s">
        <v>373</v>
      </c>
      <c r="AT543" s="197" t="s">
        <v>250</v>
      </c>
      <c r="AU543" s="197" t="s">
        <v>85</v>
      </c>
      <c r="AY543" s="18" t="s">
        <v>158</v>
      </c>
      <c r="BE543" s="198">
        <f t="shared" si="74"/>
        <v>0</v>
      </c>
      <c r="BF543" s="198">
        <f t="shared" si="75"/>
        <v>0</v>
      </c>
      <c r="BG543" s="198">
        <f t="shared" si="76"/>
        <v>0</v>
      </c>
      <c r="BH543" s="198">
        <f t="shared" si="77"/>
        <v>0</v>
      </c>
      <c r="BI543" s="198">
        <f t="shared" si="78"/>
        <v>0</v>
      </c>
      <c r="BJ543" s="18" t="s">
        <v>8</v>
      </c>
      <c r="BK543" s="198">
        <f t="shared" si="79"/>
        <v>0</v>
      </c>
      <c r="BL543" s="18" t="s">
        <v>283</v>
      </c>
      <c r="BM543" s="197" t="s">
        <v>8605</v>
      </c>
    </row>
    <row r="544" spans="1:65" s="2" customFormat="1" ht="16.5" customHeight="1">
      <c r="A544" s="35"/>
      <c r="B544" s="36"/>
      <c r="C544" s="247" t="s">
        <v>1691</v>
      </c>
      <c r="D544" s="247" t="s">
        <v>250</v>
      </c>
      <c r="E544" s="248" t="s">
        <v>8606</v>
      </c>
      <c r="F544" s="249" t="s">
        <v>1730</v>
      </c>
      <c r="G544" s="250" t="s">
        <v>498</v>
      </c>
      <c r="H544" s="251">
        <v>1</v>
      </c>
      <c r="I544" s="252"/>
      <c r="J544" s="251">
        <f t="shared" si="70"/>
        <v>0</v>
      </c>
      <c r="K544" s="249" t="s">
        <v>1</v>
      </c>
      <c r="L544" s="253"/>
      <c r="M544" s="254" t="s">
        <v>1</v>
      </c>
      <c r="N544" s="255" t="s">
        <v>41</v>
      </c>
      <c r="O544" s="72"/>
      <c r="P544" s="195">
        <f t="shared" si="71"/>
        <v>0</v>
      </c>
      <c r="Q544" s="195">
        <v>0</v>
      </c>
      <c r="R544" s="195">
        <f t="shared" si="72"/>
        <v>0</v>
      </c>
      <c r="S544" s="195">
        <v>0</v>
      </c>
      <c r="T544" s="196">
        <f t="shared" si="73"/>
        <v>0</v>
      </c>
      <c r="U544" s="35"/>
      <c r="V544" s="35"/>
      <c r="W544" s="35"/>
      <c r="X544" s="35"/>
      <c r="Y544" s="35"/>
      <c r="Z544" s="35"/>
      <c r="AA544" s="35"/>
      <c r="AB544" s="35"/>
      <c r="AC544" s="35"/>
      <c r="AD544" s="35"/>
      <c r="AE544" s="35"/>
      <c r="AR544" s="197" t="s">
        <v>373</v>
      </c>
      <c r="AT544" s="197" t="s">
        <v>250</v>
      </c>
      <c r="AU544" s="197" t="s">
        <v>85</v>
      </c>
      <c r="AY544" s="18" t="s">
        <v>158</v>
      </c>
      <c r="BE544" s="198">
        <f t="shared" si="74"/>
        <v>0</v>
      </c>
      <c r="BF544" s="198">
        <f t="shared" si="75"/>
        <v>0</v>
      </c>
      <c r="BG544" s="198">
        <f t="shared" si="76"/>
        <v>0</v>
      </c>
      <c r="BH544" s="198">
        <f t="shared" si="77"/>
        <v>0</v>
      </c>
      <c r="BI544" s="198">
        <f t="shared" si="78"/>
        <v>0</v>
      </c>
      <c r="BJ544" s="18" t="s">
        <v>8</v>
      </c>
      <c r="BK544" s="198">
        <f t="shared" si="79"/>
        <v>0</v>
      </c>
      <c r="BL544" s="18" t="s">
        <v>283</v>
      </c>
      <c r="BM544" s="197" t="s">
        <v>8607</v>
      </c>
    </row>
    <row r="545" spans="1:65" s="2" customFormat="1" ht="16.5" customHeight="1">
      <c r="A545" s="35"/>
      <c r="B545" s="36"/>
      <c r="C545" s="247" t="s">
        <v>1695</v>
      </c>
      <c r="D545" s="247" t="s">
        <v>250</v>
      </c>
      <c r="E545" s="248" t="s">
        <v>8608</v>
      </c>
      <c r="F545" s="249" t="s">
        <v>3149</v>
      </c>
      <c r="G545" s="250" t="s">
        <v>498</v>
      </c>
      <c r="H545" s="251">
        <v>1</v>
      </c>
      <c r="I545" s="252"/>
      <c r="J545" s="251">
        <f t="shared" si="70"/>
        <v>0</v>
      </c>
      <c r="K545" s="249" t="s">
        <v>1</v>
      </c>
      <c r="L545" s="253"/>
      <c r="M545" s="254" t="s">
        <v>1</v>
      </c>
      <c r="N545" s="255" t="s">
        <v>41</v>
      </c>
      <c r="O545" s="72"/>
      <c r="P545" s="195">
        <f t="shared" si="71"/>
        <v>0</v>
      </c>
      <c r="Q545" s="195">
        <v>0</v>
      </c>
      <c r="R545" s="195">
        <f t="shared" si="72"/>
        <v>0</v>
      </c>
      <c r="S545" s="195">
        <v>0</v>
      </c>
      <c r="T545" s="196">
        <f t="shared" si="73"/>
        <v>0</v>
      </c>
      <c r="U545" s="35"/>
      <c r="V545" s="35"/>
      <c r="W545" s="35"/>
      <c r="X545" s="35"/>
      <c r="Y545" s="35"/>
      <c r="Z545" s="35"/>
      <c r="AA545" s="35"/>
      <c r="AB545" s="35"/>
      <c r="AC545" s="35"/>
      <c r="AD545" s="35"/>
      <c r="AE545" s="35"/>
      <c r="AR545" s="197" t="s">
        <v>373</v>
      </c>
      <c r="AT545" s="197" t="s">
        <v>250</v>
      </c>
      <c r="AU545" s="197" t="s">
        <v>85</v>
      </c>
      <c r="AY545" s="18" t="s">
        <v>158</v>
      </c>
      <c r="BE545" s="198">
        <f t="shared" si="74"/>
        <v>0</v>
      </c>
      <c r="BF545" s="198">
        <f t="shared" si="75"/>
        <v>0</v>
      </c>
      <c r="BG545" s="198">
        <f t="shared" si="76"/>
        <v>0</v>
      </c>
      <c r="BH545" s="198">
        <f t="shared" si="77"/>
        <v>0</v>
      </c>
      <c r="BI545" s="198">
        <f t="shared" si="78"/>
        <v>0</v>
      </c>
      <c r="BJ545" s="18" t="s">
        <v>8</v>
      </c>
      <c r="BK545" s="198">
        <f t="shared" si="79"/>
        <v>0</v>
      </c>
      <c r="BL545" s="18" t="s">
        <v>283</v>
      </c>
      <c r="BM545" s="197" t="s">
        <v>8609</v>
      </c>
    </row>
    <row r="546" spans="1:65" s="12" customFormat="1" ht="22.9" customHeight="1">
      <c r="B546" s="171"/>
      <c r="C546" s="172"/>
      <c r="D546" s="173" t="s">
        <v>75</v>
      </c>
      <c r="E546" s="185" t="s">
        <v>4007</v>
      </c>
      <c r="F546" s="185" t="s">
        <v>8610</v>
      </c>
      <c r="G546" s="172"/>
      <c r="H546" s="172"/>
      <c r="I546" s="175"/>
      <c r="J546" s="186">
        <f>BK546</f>
        <v>0</v>
      </c>
      <c r="K546" s="172"/>
      <c r="L546" s="177"/>
      <c r="M546" s="178"/>
      <c r="N546" s="179"/>
      <c r="O546" s="179"/>
      <c r="P546" s="180">
        <f>SUM(P547:P686)</f>
        <v>0</v>
      </c>
      <c r="Q546" s="179"/>
      <c r="R546" s="180">
        <f>SUM(R547:R686)</f>
        <v>0</v>
      </c>
      <c r="S546" s="179"/>
      <c r="T546" s="181">
        <f>SUM(T547:T686)</f>
        <v>0</v>
      </c>
      <c r="AR546" s="182" t="s">
        <v>85</v>
      </c>
      <c r="AT546" s="183" t="s">
        <v>75</v>
      </c>
      <c r="AU546" s="183" t="s">
        <v>8</v>
      </c>
      <c r="AY546" s="182" t="s">
        <v>158</v>
      </c>
      <c r="BK546" s="184">
        <f>SUM(BK547:BK686)</f>
        <v>0</v>
      </c>
    </row>
    <row r="547" spans="1:65" s="2" customFormat="1" ht="24">
      <c r="A547" s="35"/>
      <c r="B547" s="36"/>
      <c r="C547" s="187" t="s">
        <v>1699</v>
      </c>
      <c r="D547" s="187" t="s">
        <v>160</v>
      </c>
      <c r="E547" s="188" t="s">
        <v>8611</v>
      </c>
      <c r="F547" s="189" t="s">
        <v>8256</v>
      </c>
      <c r="G547" s="190" t="s">
        <v>498</v>
      </c>
      <c r="H547" s="191">
        <v>20</v>
      </c>
      <c r="I547" s="192"/>
      <c r="J547" s="191">
        <f t="shared" ref="J547:J578" si="80">ROUND(I547*H547,0)</f>
        <v>0</v>
      </c>
      <c r="K547" s="189" t="s">
        <v>1</v>
      </c>
      <c r="L547" s="40"/>
      <c r="M547" s="193" t="s">
        <v>1</v>
      </c>
      <c r="N547" s="194" t="s">
        <v>41</v>
      </c>
      <c r="O547" s="72"/>
      <c r="P547" s="195">
        <f t="shared" ref="P547:P578" si="81">O547*H547</f>
        <v>0</v>
      </c>
      <c r="Q547" s="195">
        <v>0</v>
      </c>
      <c r="R547" s="195">
        <f t="shared" ref="R547:R578" si="82">Q547*H547</f>
        <v>0</v>
      </c>
      <c r="S547" s="195">
        <v>0</v>
      </c>
      <c r="T547" s="196">
        <f t="shared" ref="T547:T578" si="83">S547*H547</f>
        <v>0</v>
      </c>
      <c r="U547" s="35"/>
      <c r="V547" s="35"/>
      <c r="W547" s="35"/>
      <c r="X547" s="35"/>
      <c r="Y547" s="35"/>
      <c r="Z547" s="35"/>
      <c r="AA547" s="35"/>
      <c r="AB547" s="35"/>
      <c r="AC547" s="35"/>
      <c r="AD547" s="35"/>
      <c r="AE547" s="35"/>
      <c r="AR547" s="197" t="s">
        <v>283</v>
      </c>
      <c r="AT547" s="197" t="s">
        <v>160</v>
      </c>
      <c r="AU547" s="197" t="s">
        <v>85</v>
      </c>
      <c r="AY547" s="18" t="s">
        <v>158</v>
      </c>
      <c r="BE547" s="198">
        <f t="shared" ref="BE547:BE578" si="84">IF(N547="základní",J547,0)</f>
        <v>0</v>
      </c>
      <c r="BF547" s="198">
        <f t="shared" ref="BF547:BF578" si="85">IF(N547="snížená",J547,0)</f>
        <v>0</v>
      </c>
      <c r="BG547" s="198">
        <f t="shared" ref="BG547:BG578" si="86">IF(N547="zákl. přenesená",J547,0)</f>
        <v>0</v>
      </c>
      <c r="BH547" s="198">
        <f t="shared" ref="BH547:BH578" si="87">IF(N547="sníž. přenesená",J547,0)</f>
        <v>0</v>
      </c>
      <c r="BI547" s="198">
        <f t="shared" ref="BI547:BI578" si="88">IF(N547="nulová",J547,0)</f>
        <v>0</v>
      </c>
      <c r="BJ547" s="18" t="s">
        <v>8</v>
      </c>
      <c r="BK547" s="198">
        <f t="shared" ref="BK547:BK578" si="89">ROUND(I547*H547,0)</f>
        <v>0</v>
      </c>
      <c r="BL547" s="18" t="s">
        <v>283</v>
      </c>
      <c r="BM547" s="197" t="s">
        <v>8612</v>
      </c>
    </row>
    <row r="548" spans="1:65" s="2" customFormat="1" ht="24">
      <c r="A548" s="35"/>
      <c r="B548" s="36"/>
      <c r="C548" s="187" t="s">
        <v>1703</v>
      </c>
      <c r="D548" s="187" t="s">
        <v>160</v>
      </c>
      <c r="E548" s="188" t="s">
        <v>8613</v>
      </c>
      <c r="F548" s="189" t="s">
        <v>8259</v>
      </c>
      <c r="G548" s="190" t="s">
        <v>498</v>
      </c>
      <c r="H548" s="191">
        <v>60</v>
      </c>
      <c r="I548" s="192"/>
      <c r="J548" s="191">
        <f t="shared" si="80"/>
        <v>0</v>
      </c>
      <c r="K548" s="189" t="s">
        <v>1</v>
      </c>
      <c r="L548" s="40"/>
      <c r="M548" s="193" t="s">
        <v>1</v>
      </c>
      <c r="N548" s="194" t="s">
        <v>41</v>
      </c>
      <c r="O548" s="72"/>
      <c r="P548" s="195">
        <f t="shared" si="81"/>
        <v>0</v>
      </c>
      <c r="Q548" s="195">
        <v>0</v>
      </c>
      <c r="R548" s="195">
        <f t="shared" si="82"/>
        <v>0</v>
      </c>
      <c r="S548" s="195">
        <v>0</v>
      </c>
      <c r="T548" s="196">
        <f t="shared" si="83"/>
        <v>0</v>
      </c>
      <c r="U548" s="35"/>
      <c r="V548" s="35"/>
      <c r="W548" s="35"/>
      <c r="X548" s="35"/>
      <c r="Y548" s="35"/>
      <c r="Z548" s="35"/>
      <c r="AA548" s="35"/>
      <c r="AB548" s="35"/>
      <c r="AC548" s="35"/>
      <c r="AD548" s="35"/>
      <c r="AE548" s="35"/>
      <c r="AR548" s="197" t="s">
        <v>283</v>
      </c>
      <c r="AT548" s="197" t="s">
        <v>160</v>
      </c>
      <c r="AU548" s="197" t="s">
        <v>85</v>
      </c>
      <c r="AY548" s="18" t="s">
        <v>158</v>
      </c>
      <c r="BE548" s="198">
        <f t="shared" si="84"/>
        <v>0</v>
      </c>
      <c r="BF548" s="198">
        <f t="shared" si="85"/>
        <v>0</v>
      </c>
      <c r="BG548" s="198">
        <f t="shared" si="86"/>
        <v>0</v>
      </c>
      <c r="BH548" s="198">
        <f t="shared" si="87"/>
        <v>0</v>
      </c>
      <c r="BI548" s="198">
        <f t="shared" si="88"/>
        <v>0</v>
      </c>
      <c r="BJ548" s="18" t="s">
        <v>8</v>
      </c>
      <c r="BK548" s="198">
        <f t="shared" si="89"/>
        <v>0</v>
      </c>
      <c r="BL548" s="18" t="s">
        <v>283</v>
      </c>
      <c r="BM548" s="197" t="s">
        <v>8614</v>
      </c>
    </row>
    <row r="549" spans="1:65" s="2" customFormat="1" ht="33" customHeight="1">
      <c r="A549" s="35"/>
      <c r="B549" s="36"/>
      <c r="C549" s="187" t="s">
        <v>1707</v>
      </c>
      <c r="D549" s="187" t="s">
        <v>160</v>
      </c>
      <c r="E549" s="188" t="s">
        <v>8615</v>
      </c>
      <c r="F549" s="189" t="s">
        <v>8262</v>
      </c>
      <c r="G549" s="190" t="s">
        <v>309</v>
      </c>
      <c r="H549" s="191">
        <v>5</v>
      </c>
      <c r="I549" s="192"/>
      <c r="J549" s="191">
        <f t="shared" si="80"/>
        <v>0</v>
      </c>
      <c r="K549" s="189" t="s">
        <v>1</v>
      </c>
      <c r="L549" s="40"/>
      <c r="M549" s="193" t="s">
        <v>1</v>
      </c>
      <c r="N549" s="194" t="s">
        <v>41</v>
      </c>
      <c r="O549" s="72"/>
      <c r="P549" s="195">
        <f t="shared" si="81"/>
        <v>0</v>
      </c>
      <c r="Q549" s="195">
        <v>0</v>
      </c>
      <c r="R549" s="195">
        <f t="shared" si="82"/>
        <v>0</v>
      </c>
      <c r="S549" s="195">
        <v>0</v>
      </c>
      <c r="T549" s="196">
        <f t="shared" si="83"/>
        <v>0</v>
      </c>
      <c r="U549" s="35"/>
      <c r="V549" s="35"/>
      <c r="W549" s="35"/>
      <c r="X549" s="35"/>
      <c r="Y549" s="35"/>
      <c r="Z549" s="35"/>
      <c r="AA549" s="35"/>
      <c r="AB549" s="35"/>
      <c r="AC549" s="35"/>
      <c r="AD549" s="35"/>
      <c r="AE549" s="35"/>
      <c r="AR549" s="197" t="s">
        <v>283</v>
      </c>
      <c r="AT549" s="197" t="s">
        <v>160</v>
      </c>
      <c r="AU549" s="197" t="s">
        <v>85</v>
      </c>
      <c r="AY549" s="18" t="s">
        <v>158</v>
      </c>
      <c r="BE549" s="198">
        <f t="shared" si="84"/>
        <v>0</v>
      </c>
      <c r="BF549" s="198">
        <f t="shared" si="85"/>
        <v>0</v>
      </c>
      <c r="BG549" s="198">
        <f t="shared" si="86"/>
        <v>0</v>
      </c>
      <c r="BH549" s="198">
        <f t="shared" si="87"/>
        <v>0</v>
      </c>
      <c r="BI549" s="198">
        <f t="shared" si="88"/>
        <v>0</v>
      </c>
      <c r="BJ549" s="18" t="s">
        <v>8</v>
      </c>
      <c r="BK549" s="198">
        <f t="shared" si="89"/>
        <v>0</v>
      </c>
      <c r="BL549" s="18" t="s">
        <v>283</v>
      </c>
      <c r="BM549" s="197" t="s">
        <v>8616</v>
      </c>
    </row>
    <row r="550" spans="1:65" s="2" customFormat="1" ht="36">
      <c r="A550" s="35"/>
      <c r="B550" s="36"/>
      <c r="C550" s="187" t="s">
        <v>1711</v>
      </c>
      <c r="D550" s="187" t="s">
        <v>160</v>
      </c>
      <c r="E550" s="188" t="s">
        <v>8617</v>
      </c>
      <c r="F550" s="189" t="s">
        <v>8265</v>
      </c>
      <c r="G550" s="190" t="s">
        <v>309</v>
      </c>
      <c r="H550" s="191">
        <v>120</v>
      </c>
      <c r="I550" s="192"/>
      <c r="J550" s="191">
        <f t="shared" si="80"/>
        <v>0</v>
      </c>
      <c r="K550" s="189" t="s">
        <v>1</v>
      </c>
      <c r="L550" s="40"/>
      <c r="M550" s="193" t="s">
        <v>1</v>
      </c>
      <c r="N550" s="194" t="s">
        <v>41</v>
      </c>
      <c r="O550" s="72"/>
      <c r="P550" s="195">
        <f t="shared" si="81"/>
        <v>0</v>
      </c>
      <c r="Q550" s="195">
        <v>0</v>
      </c>
      <c r="R550" s="195">
        <f t="shared" si="82"/>
        <v>0</v>
      </c>
      <c r="S550" s="195">
        <v>0</v>
      </c>
      <c r="T550" s="196">
        <f t="shared" si="83"/>
        <v>0</v>
      </c>
      <c r="U550" s="35"/>
      <c r="V550" s="35"/>
      <c r="W550" s="35"/>
      <c r="X550" s="35"/>
      <c r="Y550" s="35"/>
      <c r="Z550" s="35"/>
      <c r="AA550" s="35"/>
      <c r="AB550" s="35"/>
      <c r="AC550" s="35"/>
      <c r="AD550" s="35"/>
      <c r="AE550" s="35"/>
      <c r="AR550" s="197" t="s">
        <v>283</v>
      </c>
      <c r="AT550" s="197" t="s">
        <v>160</v>
      </c>
      <c r="AU550" s="197" t="s">
        <v>85</v>
      </c>
      <c r="AY550" s="18" t="s">
        <v>158</v>
      </c>
      <c r="BE550" s="198">
        <f t="shared" si="84"/>
        <v>0</v>
      </c>
      <c r="BF550" s="198">
        <f t="shared" si="85"/>
        <v>0</v>
      </c>
      <c r="BG550" s="198">
        <f t="shared" si="86"/>
        <v>0</v>
      </c>
      <c r="BH550" s="198">
        <f t="shared" si="87"/>
        <v>0</v>
      </c>
      <c r="BI550" s="198">
        <f t="shared" si="88"/>
        <v>0</v>
      </c>
      <c r="BJ550" s="18" t="s">
        <v>8</v>
      </c>
      <c r="BK550" s="198">
        <f t="shared" si="89"/>
        <v>0</v>
      </c>
      <c r="BL550" s="18" t="s">
        <v>283</v>
      </c>
      <c r="BM550" s="197" t="s">
        <v>8618</v>
      </c>
    </row>
    <row r="551" spans="1:65" s="2" customFormat="1" ht="36">
      <c r="A551" s="35"/>
      <c r="B551" s="36"/>
      <c r="C551" s="187" t="s">
        <v>1715</v>
      </c>
      <c r="D551" s="187" t="s">
        <v>160</v>
      </c>
      <c r="E551" s="188" t="s">
        <v>8619</v>
      </c>
      <c r="F551" s="189" t="s">
        <v>8268</v>
      </c>
      <c r="G551" s="190" t="s">
        <v>309</v>
      </c>
      <c r="H551" s="191">
        <v>80</v>
      </c>
      <c r="I551" s="192"/>
      <c r="J551" s="191">
        <f t="shared" si="80"/>
        <v>0</v>
      </c>
      <c r="K551" s="189" t="s">
        <v>1</v>
      </c>
      <c r="L551" s="40"/>
      <c r="M551" s="193" t="s">
        <v>1</v>
      </c>
      <c r="N551" s="194" t="s">
        <v>41</v>
      </c>
      <c r="O551" s="72"/>
      <c r="P551" s="195">
        <f t="shared" si="81"/>
        <v>0</v>
      </c>
      <c r="Q551" s="195">
        <v>0</v>
      </c>
      <c r="R551" s="195">
        <f t="shared" si="82"/>
        <v>0</v>
      </c>
      <c r="S551" s="195">
        <v>0</v>
      </c>
      <c r="T551" s="196">
        <f t="shared" si="83"/>
        <v>0</v>
      </c>
      <c r="U551" s="35"/>
      <c r="V551" s="35"/>
      <c r="W551" s="35"/>
      <c r="X551" s="35"/>
      <c r="Y551" s="35"/>
      <c r="Z551" s="35"/>
      <c r="AA551" s="35"/>
      <c r="AB551" s="35"/>
      <c r="AC551" s="35"/>
      <c r="AD551" s="35"/>
      <c r="AE551" s="35"/>
      <c r="AR551" s="197" t="s">
        <v>283</v>
      </c>
      <c r="AT551" s="197" t="s">
        <v>160</v>
      </c>
      <c r="AU551" s="197" t="s">
        <v>85</v>
      </c>
      <c r="AY551" s="18" t="s">
        <v>158</v>
      </c>
      <c r="BE551" s="198">
        <f t="shared" si="84"/>
        <v>0</v>
      </c>
      <c r="BF551" s="198">
        <f t="shared" si="85"/>
        <v>0</v>
      </c>
      <c r="BG551" s="198">
        <f t="shared" si="86"/>
        <v>0</v>
      </c>
      <c r="BH551" s="198">
        <f t="shared" si="87"/>
        <v>0</v>
      </c>
      <c r="BI551" s="198">
        <f t="shared" si="88"/>
        <v>0</v>
      </c>
      <c r="BJ551" s="18" t="s">
        <v>8</v>
      </c>
      <c r="BK551" s="198">
        <f t="shared" si="89"/>
        <v>0</v>
      </c>
      <c r="BL551" s="18" t="s">
        <v>283</v>
      </c>
      <c r="BM551" s="197" t="s">
        <v>8620</v>
      </c>
    </row>
    <row r="552" spans="1:65" s="2" customFormat="1" ht="24">
      <c r="A552" s="35"/>
      <c r="B552" s="36"/>
      <c r="C552" s="187" t="s">
        <v>1720</v>
      </c>
      <c r="D552" s="187" t="s">
        <v>160</v>
      </c>
      <c r="E552" s="188" t="s">
        <v>5868</v>
      </c>
      <c r="F552" s="189" t="s">
        <v>5869</v>
      </c>
      <c r="G552" s="190" t="s">
        <v>442</v>
      </c>
      <c r="H552" s="191">
        <v>0</v>
      </c>
      <c r="I552" s="192"/>
      <c r="J552" s="191">
        <f t="shared" si="80"/>
        <v>0</v>
      </c>
      <c r="K552" s="189" t="s">
        <v>1</v>
      </c>
      <c r="L552" s="40"/>
      <c r="M552" s="193" t="s">
        <v>1</v>
      </c>
      <c r="N552" s="194" t="s">
        <v>41</v>
      </c>
      <c r="O552" s="72"/>
      <c r="P552" s="195">
        <f t="shared" si="81"/>
        <v>0</v>
      </c>
      <c r="Q552" s="195">
        <v>0</v>
      </c>
      <c r="R552" s="195">
        <f t="shared" si="82"/>
        <v>0</v>
      </c>
      <c r="S552" s="195">
        <v>0</v>
      </c>
      <c r="T552" s="196">
        <f t="shared" si="83"/>
        <v>0</v>
      </c>
      <c r="U552" s="35"/>
      <c r="V552" s="35"/>
      <c r="W552" s="35"/>
      <c r="X552" s="35"/>
      <c r="Y552" s="35"/>
      <c r="Z552" s="35"/>
      <c r="AA552" s="35"/>
      <c r="AB552" s="35"/>
      <c r="AC552" s="35"/>
      <c r="AD552" s="35"/>
      <c r="AE552" s="35"/>
      <c r="AR552" s="197" t="s">
        <v>283</v>
      </c>
      <c r="AT552" s="197" t="s">
        <v>160</v>
      </c>
      <c r="AU552" s="197" t="s">
        <v>85</v>
      </c>
      <c r="AY552" s="18" t="s">
        <v>158</v>
      </c>
      <c r="BE552" s="198">
        <f t="shared" si="84"/>
        <v>0</v>
      </c>
      <c r="BF552" s="198">
        <f t="shared" si="85"/>
        <v>0</v>
      </c>
      <c r="BG552" s="198">
        <f t="shared" si="86"/>
        <v>0</v>
      </c>
      <c r="BH552" s="198">
        <f t="shared" si="87"/>
        <v>0</v>
      </c>
      <c r="BI552" s="198">
        <f t="shared" si="88"/>
        <v>0</v>
      </c>
      <c r="BJ552" s="18" t="s">
        <v>8</v>
      </c>
      <c r="BK552" s="198">
        <f t="shared" si="89"/>
        <v>0</v>
      </c>
      <c r="BL552" s="18" t="s">
        <v>283</v>
      </c>
      <c r="BM552" s="197" t="s">
        <v>8621</v>
      </c>
    </row>
    <row r="553" spans="1:65" s="2" customFormat="1" ht="24">
      <c r="A553" s="35"/>
      <c r="B553" s="36"/>
      <c r="C553" s="187" t="s">
        <v>1724</v>
      </c>
      <c r="D553" s="187" t="s">
        <v>160</v>
      </c>
      <c r="E553" s="188" t="s">
        <v>8622</v>
      </c>
      <c r="F553" s="189" t="s">
        <v>4059</v>
      </c>
      <c r="G553" s="190" t="s">
        <v>442</v>
      </c>
      <c r="H553" s="191">
        <v>1</v>
      </c>
      <c r="I553" s="192"/>
      <c r="J553" s="191">
        <f t="shared" si="80"/>
        <v>0</v>
      </c>
      <c r="K553" s="189" t="s">
        <v>1</v>
      </c>
      <c r="L553" s="40"/>
      <c r="M553" s="193" t="s">
        <v>1</v>
      </c>
      <c r="N553" s="194" t="s">
        <v>41</v>
      </c>
      <c r="O553" s="72"/>
      <c r="P553" s="195">
        <f t="shared" si="81"/>
        <v>0</v>
      </c>
      <c r="Q553" s="195">
        <v>0</v>
      </c>
      <c r="R553" s="195">
        <f t="shared" si="82"/>
        <v>0</v>
      </c>
      <c r="S553" s="195">
        <v>0</v>
      </c>
      <c r="T553" s="196">
        <f t="shared" si="83"/>
        <v>0</v>
      </c>
      <c r="U553" s="35"/>
      <c r="V553" s="35"/>
      <c r="W553" s="35"/>
      <c r="X553" s="35"/>
      <c r="Y553" s="35"/>
      <c r="Z553" s="35"/>
      <c r="AA553" s="35"/>
      <c r="AB553" s="35"/>
      <c r="AC553" s="35"/>
      <c r="AD553" s="35"/>
      <c r="AE553" s="35"/>
      <c r="AR553" s="197" t="s">
        <v>283</v>
      </c>
      <c r="AT553" s="197" t="s">
        <v>160</v>
      </c>
      <c r="AU553" s="197" t="s">
        <v>85</v>
      </c>
      <c r="AY553" s="18" t="s">
        <v>158</v>
      </c>
      <c r="BE553" s="198">
        <f t="shared" si="84"/>
        <v>0</v>
      </c>
      <c r="BF553" s="198">
        <f t="shared" si="85"/>
        <v>0</v>
      </c>
      <c r="BG553" s="198">
        <f t="shared" si="86"/>
        <v>0</v>
      </c>
      <c r="BH553" s="198">
        <f t="shared" si="87"/>
        <v>0</v>
      </c>
      <c r="BI553" s="198">
        <f t="shared" si="88"/>
        <v>0</v>
      </c>
      <c r="BJ553" s="18" t="s">
        <v>8</v>
      </c>
      <c r="BK553" s="198">
        <f t="shared" si="89"/>
        <v>0</v>
      </c>
      <c r="BL553" s="18" t="s">
        <v>283</v>
      </c>
      <c r="BM553" s="197" t="s">
        <v>8623</v>
      </c>
    </row>
    <row r="554" spans="1:65" s="2" customFormat="1" ht="21.75" customHeight="1">
      <c r="A554" s="35"/>
      <c r="B554" s="36"/>
      <c r="C554" s="187" t="s">
        <v>1728</v>
      </c>
      <c r="D554" s="187" t="s">
        <v>160</v>
      </c>
      <c r="E554" s="188" t="s">
        <v>8624</v>
      </c>
      <c r="F554" s="189" t="s">
        <v>8273</v>
      </c>
      <c r="G554" s="190" t="s">
        <v>498</v>
      </c>
      <c r="H554" s="191">
        <v>48</v>
      </c>
      <c r="I554" s="192"/>
      <c r="J554" s="191">
        <f t="shared" si="80"/>
        <v>0</v>
      </c>
      <c r="K554" s="189" t="s">
        <v>1</v>
      </c>
      <c r="L554" s="40"/>
      <c r="M554" s="193" t="s">
        <v>1</v>
      </c>
      <c r="N554" s="194" t="s">
        <v>41</v>
      </c>
      <c r="O554" s="72"/>
      <c r="P554" s="195">
        <f t="shared" si="81"/>
        <v>0</v>
      </c>
      <c r="Q554" s="195">
        <v>0</v>
      </c>
      <c r="R554" s="195">
        <f t="shared" si="82"/>
        <v>0</v>
      </c>
      <c r="S554" s="195">
        <v>0</v>
      </c>
      <c r="T554" s="196">
        <f t="shared" si="83"/>
        <v>0</v>
      </c>
      <c r="U554" s="35"/>
      <c r="V554" s="35"/>
      <c r="W554" s="35"/>
      <c r="X554" s="35"/>
      <c r="Y554" s="35"/>
      <c r="Z554" s="35"/>
      <c r="AA554" s="35"/>
      <c r="AB554" s="35"/>
      <c r="AC554" s="35"/>
      <c r="AD554" s="35"/>
      <c r="AE554" s="35"/>
      <c r="AR554" s="197" t="s">
        <v>283</v>
      </c>
      <c r="AT554" s="197" t="s">
        <v>160</v>
      </c>
      <c r="AU554" s="197" t="s">
        <v>85</v>
      </c>
      <c r="AY554" s="18" t="s">
        <v>158</v>
      </c>
      <c r="BE554" s="198">
        <f t="shared" si="84"/>
        <v>0</v>
      </c>
      <c r="BF554" s="198">
        <f t="shared" si="85"/>
        <v>0</v>
      </c>
      <c r="BG554" s="198">
        <f t="shared" si="86"/>
        <v>0</v>
      </c>
      <c r="BH554" s="198">
        <f t="shared" si="87"/>
        <v>0</v>
      </c>
      <c r="BI554" s="198">
        <f t="shared" si="88"/>
        <v>0</v>
      </c>
      <c r="BJ554" s="18" t="s">
        <v>8</v>
      </c>
      <c r="BK554" s="198">
        <f t="shared" si="89"/>
        <v>0</v>
      </c>
      <c r="BL554" s="18" t="s">
        <v>283</v>
      </c>
      <c r="BM554" s="197" t="s">
        <v>8625</v>
      </c>
    </row>
    <row r="555" spans="1:65" s="2" customFormat="1" ht="21.75" customHeight="1">
      <c r="A555" s="35"/>
      <c r="B555" s="36"/>
      <c r="C555" s="187" t="s">
        <v>1732</v>
      </c>
      <c r="D555" s="187" t="s">
        <v>160</v>
      </c>
      <c r="E555" s="188" t="s">
        <v>8626</v>
      </c>
      <c r="F555" s="189" t="s">
        <v>8276</v>
      </c>
      <c r="G555" s="190" t="s">
        <v>498</v>
      </c>
      <c r="H555" s="191">
        <v>10</v>
      </c>
      <c r="I555" s="192"/>
      <c r="J555" s="191">
        <f t="shared" si="80"/>
        <v>0</v>
      </c>
      <c r="K555" s="189" t="s">
        <v>1</v>
      </c>
      <c r="L555" s="40"/>
      <c r="M555" s="193" t="s">
        <v>1</v>
      </c>
      <c r="N555" s="194" t="s">
        <v>41</v>
      </c>
      <c r="O555" s="72"/>
      <c r="P555" s="195">
        <f t="shared" si="81"/>
        <v>0</v>
      </c>
      <c r="Q555" s="195">
        <v>0</v>
      </c>
      <c r="R555" s="195">
        <f t="shared" si="82"/>
        <v>0</v>
      </c>
      <c r="S555" s="195">
        <v>0</v>
      </c>
      <c r="T555" s="196">
        <f t="shared" si="83"/>
        <v>0</v>
      </c>
      <c r="U555" s="35"/>
      <c r="V555" s="35"/>
      <c r="W555" s="35"/>
      <c r="X555" s="35"/>
      <c r="Y555" s="35"/>
      <c r="Z555" s="35"/>
      <c r="AA555" s="35"/>
      <c r="AB555" s="35"/>
      <c r="AC555" s="35"/>
      <c r="AD555" s="35"/>
      <c r="AE555" s="35"/>
      <c r="AR555" s="197" t="s">
        <v>283</v>
      </c>
      <c r="AT555" s="197" t="s">
        <v>160</v>
      </c>
      <c r="AU555" s="197" t="s">
        <v>85</v>
      </c>
      <c r="AY555" s="18" t="s">
        <v>158</v>
      </c>
      <c r="BE555" s="198">
        <f t="shared" si="84"/>
        <v>0</v>
      </c>
      <c r="BF555" s="198">
        <f t="shared" si="85"/>
        <v>0</v>
      </c>
      <c r="BG555" s="198">
        <f t="shared" si="86"/>
        <v>0</v>
      </c>
      <c r="BH555" s="198">
        <f t="shared" si="87"/>
        <v>0</v>
      </c>
      <c r="BI555" s="198">
        <f t="shared" si="88"/>
        <v>0</v>
      </c>
      <c r="BJ555" s="18" t="s">
        <v>8</v>
      </c>
      <c r="BK555" s="198">
        <f t="shared" si="89"/>
        <v>0</v>
      </c>
      <c r="BL555" s="18" t="s">
        <v>283</v>
      </c>
      <c r="BM555" s="197" t="s">
        <v>8627</v>
      </c>
    </row>
    <row r="556" spans="1:65" s="2" customFormat="1" ht="24">
      <c r="A556" s="35"/>
      <c r="B556" s="36"/>
      <c r="C556" s="187" t="s">
        <v>1736</v>
      </c>
      <c r="D556" s="187" t="s">
        <v>160</v>
      </c>
      <c r="E556" s="188" t="s">
        <v>3323</v>
      </c>
      <c r="F556" s="189" t="s">
        <v>3324</v>
      </c>
      <c r="G556" s="190" t="s">
        <v>498</v>
      </c>
      <c r="H556" s="191">
        <v>2</v>
      </c>
      <c r="I556" s="192"/>
      <c r="J556" s="191">
        <f t="shared" si="80"/>
        <v>0</v>
      </c>
      <c r="K556" s="189" t="s">
        <v>1</v>
      </c>
      <c r="L556" s="40"/>
      <c r="M556" s="193" t="s">
        <v>1</v>
      </c>
      <c r="N556" s="194" t="s">
        <v>41</v>
      </c>
      <c r="O556" s="72"/>
      <c r="P556" s="195">
        <f t="shared" si="81"/>
        <v>0</v>
      </c>
      <c r="Q556" s="195">
        <v>0</v>
      </c>
      <c r="R556" s="195">
        <f t="shared" si="82"/>
        <v>0</v>
      </c>
      <c r="S556" s="195">
        <v>0</v>
      </c>
      <c r="T556" s="196">
        <f t="shared" si="83"/>
        <v>0</v>
      </c>
      <c r="U556" s="35"/>
      <c r="V556" s="35"/>
      <c r="W556" s="35"/>
      <c r="X556" s="35"/>
      <c r="Y556" s="35"/>
      <c r="Z556" s="35"/>
      <c r="AA556" s="35"/>
      <c r="AB556" s="35"/>
      <c r="AC556" s="35"/>
      <c r="AD556" s="35"/>
      <c r="AE556" s="35"/>
      <c r="AR556" s="197" t="s">
        <v>283</v>
      </c>
      <c r="AT556" s="197" t="s">
        <v>160</v>
      </c>
      <c r="AU556" s="197" t="s">
        <v>85</v>
      </c>
      <c r="AY556" s="18" t="s">
        <v>158</v>
      </c>
      <c r="BE556" s="198">
        <f t="shared" si="84"/>
        <v>0</v>
      </c>
      <c r="BF556" s="198">
        <f t="shared" si="85"/>
        <v>0</v>
      </c>
      <c r="BG556" s="198">
        <f t="shared" si="86"/>
        <v>0</v>
      </c>
      <c r="BH556" s="198">
        <f t="shared" si="87"/>
        <v>0</v>
      </c>
      <c r="BI556" s="198">
        <f t="shared" si="88"/>
        <v>0</v>
      </c>
      <c r="BJ556" s="18" t="s">
        <v>8</v>
      </c>
      <c r="BK556" s="198">
        <f t="shared" si="89"/>
        <v>0</v>
      </c>
      <c r="BL556" s="18" t="s">
        <v>283</v>
      </c>
      <c r="BM556" s="197" t="s">
        <v>8628</v>
      </c>
    </row>
    <row r="557" spans="1:65" s="2" customFormat="1" ht="21.75" customHeight="1">
      <c r="A557" s="35"/>
      <c r="B557" s="36"/>
      <c r="C557" s="187" t="s">
        <v>1741</v>
      </c>
      <c r="D557" s="187" t="s">
        <v>160</v>
      </c>
      <c r="E557" s="188" t="s">
        <v>8629</v>
      </c>
      <c r="F557" s="189" t="s">
        <v>8281</v>
      </c>
      <c r="G557" s="190" t="s">
        <v>498</v>
      </c>
      <c r="H557" s="191">
        <v>10</v>
      </c>
      <c r="I557" s="192"/>
      <c r="J557" s="191">
        <f t="shared" si="80"/>
        <v>0</v>
      </c>
      <c r="K557" s="189" t="s">
        <v>1</v>
      </c>
      <c r="L557" s="40"/>
      <c r="M557" s="193" t="s">
        <v>1</v>
      </c>
      <c r="N557" s="194" t="s">
        <v>41</v>
      </c>
      <c r="O557" s="72"/>
      <c r="P557" s="195">
        <f t="shared" si="81"/>
        <v>0</v>
      </c>
      <c r="Q557" s="195">
        <v>0</v>
      </c>
      <c r="R557" s="195">
        <f t="shared" si="82"/>
        <v>0</v>
      </c>
      <c r="S557" s="195">
        <v>0</v>
      </c>
      <c r="T557" s="196">
        <f t="shared" si="83"/>
        <v>0</v>
      </c>
      <c r="U557" s="35"/>
      <c r="V557" s="35"/>
      <c r="W557" s="35"/>
      <c r="X557" s="35"/>
      <c r="Y557" s="35"/>
      <c r="Z557" s="35"/>
      <c r="AA557" s="35"/>
      <c r="AB557" s="35"/>
      <c r="AC557" s="35"/>
      <c r="AD557" s="35"/>
      <c r="AE557" s="35"/>
      <c r="AR557" s="197" t="s">
        <v>283</v>
      </c>
      <c r="AT557" s="197" t="s">
        <v>160</v>
      </c>
      <c r="AU557" s="197" t="s">
        <v>85</v>
      </c>
      <c r="AY557" s="18" t="s">
        <v>158</v>
      </c>
      <c r="BE557" s="198">
        <f t="shared" si="84"/>
        <v>0</v>
      </c>
      <c r="BF557" s="198">
        <f t="shared" si="85"/>
        <v>0</v>
      </c>
      <c r="BG557" s="198">
        <f t="shared" si="86"/>
        <v>0</v>
      </c>
      <c r="BH557" s="198">
        <f t="shared" si="87"/>
        <v>0</v>
      </c>
      <c r="BI557" s="198">
        <f t="shared" si="88"/>
        <v>0</v>
      </c>
      <c r="BJ557" s="18" t="s">
        <v>8</v>
      </c>
      <c r="BK557" s="198">
        <f t="shared" si="89"/>
        <v>0</v>
      </c>
      <c r="BL557" s="18" t="s">
        <v>283</v>
      </c>
      <c r="BM557" s="197" t="s">
        <v>8630</v>
      </c>
    </row>
    <row r="558" spans="1:65" s="2" customFormat="1" ht="21.75" customHeight="1">
      <c r="A558" s="35"/>
      <c r="B558" s="36"/>
      <c r="C558" s="187" t="s">
        <v>1746</v>
      </c>
      <c r="D558" s="187" t="s">
        <v>160</v>
      </c>
      <c r="E558" s="188" t="s">
        <v>8631</v>
      </c>
      <c r="F558" s="189" t="s">
        <v>8284</v>
      </c>
      <c r="G558" s="190" t="s">
        <v>498</v>
      </c>
      <c r="H558" s="191">
        <v>1</v>
      </c>
      <c r="I558" s="192"/>
      <c r="J558" s="191">
        <f t="shared" si="80"/>
        <v>0</v>
      </c>
      <c r="K558" s="189" t="s">
        <v>1</v>
      </c>
      <c r="L558" s="40"/>
      <c r="M558" s="193" t="s">
        <v>1</v>
      </c>
      <c r="N558" s="194" t="s">
        <v>41</v>
      </c>
      <c r="O558" s="72"/>
      <c r="P558" s="195">
        <f t="shared" si="81"/>
        <v>0</v>
      </c>
      <c r="Q558" s="195">
        <v>0</v>
      </c>
      <c r="R558" s="195">
        <f t="shared" si="82"/>
        <v>0</v>
      </c>
      <c r="S558" s="195">
        <v>0</v>
      </c>
      <c r="T558" s="196">
        <f t="shared" si="83"/>
        <v>0</v>
      </c>
      <c r="U558" s="35"/>
      <c r="V558" s="35"/>
      <c r="W558" s="35"/>
      <c r="X558" s="35"/>
      <c r="Y558" s="35"/>
      <c r="Z558" s="35"/>
      <c r="AA558" s="35"/>
      <c r="AB558" s="35"/>
      <c r="AC558" s="35"/>
      <c r="AD558" s="35"/>
      <c r="AE558" s="35"/>
      <c r="AR558" s="197" t="s">
        <v>283</v>
      </c>
      <c r="AT558" s="197" t="s">
        <v>160</v>
      </c>
      <c r="AU558" s="197" t="s">
        <v>85</v>
      </c>
      <c r="AY558" s="18" t="s">
        <v>158</v>
      </c>
      <c r="BE558" s="198">
        <f t="shared" si="84"/>
        <v>0</v>
      </c>
      <c r="BF558" s="198">
        <f t="shared" si="85"/>
        <v>0</v>
      </c>
      <c r="BG558" s="198">
        <f t="shared" si="86"/>
        <v>0</v>
      </c>
      <c r="BH558" s="198">
        <f t="shared" si="87"/>
        <v>0</v>
      </c>
      <c r="BI558" s="198">
        <f t="shared" si="88"/>
        <v>0</v>
      </c>
      <c r="BJ558" s="18" t="s">
        <v>8</v>
      </c>
      <c r="BK558" s="198">
        <f t="shared" si="89"/>
        <v>0</v>
      </c>
      <c r="BL558" s="18" t="s">
        <v>283</v>
      </c>
      <c r="BM558" s="197" t="s">
        <v>8632</v>
      </c>
    </row>
    <row r="559" spans="1:65" s="2" customFormat="1" ht="21.75" customHeight="1">
      <c r="A559" s="35"/>
      <c r="B559" s="36"/>
      <c r="C559" s="187" t="s">
        <v>1750</v>
      </c>
      <c r="D559" s="187" t="s">
        <v>160</v>
      </c>
      <c r="E559" s="188" t="s">
        <v>8633</v>
      </c>
      <c r="F559" s="189" t="s">
        <v>8287</v>
      </c>
      <c r="G559" s="190" t="s">
        <v>498</v>
      </c>
      <c r="H559" s="191">
        <v>1</v>
      </c>
      <c r="I559" s="192"/>
      <c r="J559" s="191">
        <f t="shared" si="80"/>
        <v>0</v>
      </c>
      <c r="K559" s="189" t="s">
        <v>1</v>
      </c>
      <c r="L559" s="40"/>
      <c r="M559" s="193" t="s">
        <v>1</v>
      </c>
      <c r="N559" s="194" t="s">
        <v>41</v>
      </c>
      <c r="O559" s="72"/>
      <c r="P559" s="195">
        <f t="shared" si="81"/>
        <v>0</v>
      </c>
      <c r="Q559" s="195">
        <v>0</v>
      </c>
      <c r="R559" s="195">
        <f t="shared" si="82"/>
        <v>0</v>
      </c>
      <c r="S559" s="195">
        <v>0</v>
      </c>
      <c r="T559" s="196">
        <f t="shared" si="83"/>
        <v>0</v>
      </c>
      <c r="U559" s="35"/>
      <c r="V559" s="35"/>
      <c r="W559" s="35"/>
      <c r="X559" s="35"/>
      <c r="Y559" s="35"/>
      <c r="Z559" s="35"/>
      <c r="AA559" s="35"/>
      <c r="AB559" s="35"/>
      <c r="AC559" s="35"/>
      <c r="AD559" s="35"/>
      <c r="AE559" s="35"/>
      <c r="AR559" s="197" t="s">
        <v>283</v>
      </c>
      <c r="AT559" s="197" t="s">
        <v>160</v>
      </c>
      <c r="AU559" s="197" t="s">
        <v>85</v>
      </c>
      <c r="AY559" s="18" t="s">
        <v>158</v>
      </c>
      <c r="BE559" s="198">
        <f t="shared" si="84"/>
        <v>0</v>
      </c>
      <c r="BF559" s="198">
        <f t="shared" si="85"/>
        <v>0</v>
      </c>
      <c r="BG559" s="198">
        <f t="shared" si="86"/>
        <v>0</v>
      </c>
      <c r="BH559" s="198">
        <f t="shared" si="87"/>
        <v>0</v>
      </c>
      <c r="BI559" s="198">
        <f t="shared" si="88"/>
        <v>0</v>
      </c>
      <c r="BJ559" s="18" t="s">
        <v>8</v>
      </c>
      <c r="BK559" s="198">
        <f t="shared" si="89"/>
        <v>0</v>
      </c>
      <c r="BL559" s="18" t="s">
        <v>283</v>
      </c>
      <c r="BM559" s="197" t="s">
        <v>8634</v>
      </c>
    </row>
    <row r="560" spans="1:65" s="2" customFormat="1" ht="24">
      <c r="A560" s="35"/>
      <c r="B560" s="36"/>
      <c r="C560" s="187" t="s">
        <v>1754</v>
      </c>
      <c r="D560" s="187" t="s">
        <v>160</v>
      </c>
      <c r="E560" s="188" t="s">
        <v>8635</v>
      </c>
      <c r="F560" s="189" t="s">
        <v>8290</v>
      </c>
      <c r="G560" s="190" t="s">
        <v>498</v>
      </c>
      <c r="H560" s="191">
        <v>1</v>
      </c>
      <c r="I560" s="192"/>
      <c r="J560" s="191">
        <f t="shared" si="80"/>
        <v>0</v>
      </c>
      <c r="K560" s="189" t="s">
        <v>1</v>
      </c>
      <c r="L560" s="40"/>
      <c r="M560" s="193" t="s">
        <v>1</v>
      </c>
      <c r="N560" s="194" t="s">
        <v>41</v>
      </c>
      <c r="O560" s="72"/>
      <c r="P560" s="195">
        <f t="shared" si="81"/>
        <v>0</v>
      </c>
      <c r="Q560" s="195">
        <v>0</v>
      </c>
      <c r="R560" s="195">
        <f t="shared" si="82"/>
        <v>0</v>
      </c>
      <c r="S560" s="195">
        <v>0</v>
      </c>
      <c r="T560" s="196">
        <f t="shared" si="83"/>
        <v>0</v>
      </c>
      <c r="U560" s="35"/>
      <c r="V560" s="35"/>
      <c r="W560" s="35"/>
      <c r="X560" s="35"/>
      <c r="Y560" s="35"/>
      <c r="Z560" s="35"/>
      <c r="AA560" s="35"/>
      <c r="AB560" s="35"/>
      <c r="AC560" s="35"/>
      <c r="AD560" s="35"/>
      <c r="AE560" s="35"/>
      <c r="AR560" s="197" t="s">
        <v>283</v>
      </c>
      <c r="AT560" s="197" t="s">
        <v>160</v>
      </c>
      <c r="AU560" s="197" t="s">
        <v>85</v>
      </c>
      <c r="AY560" s="18" t="s">
        <v>158</v>
      </c>
      <c r="BE560" s="198">
        <f t="shared" si="84"/>
        <v>0</v>
      </c>
      <c r="BF560" s="198">
        <f t="shared" si="85"/>
        <v>0</v>
      </c>
      <c r="BG560" s="198">
        <f t="shared" si="86"/>
        <v>0</v>
      </c>
      <c r="BH560" s="198">
        <f t="shared" si="87"/>
        <v>0</v>
      </c>
      <c r="BI560" s="198">
        <f t="shared" si="88"/>
        <v>0</v>
      </c>
      <c r="BJ560" s="18" t="s">
        <v>8</v>
      </c>
      <c r="BK560" s="198">
        <f t="shared" si="89"/>
        <v>0</v>
      </c>
      <c r="BL560" s="18" t="s">
        <v>283</v>
      </c>
      <c r="BM560" s="197" t="s">
        <v>8636</v>
      </c>
    </row>
    <row r="561" spans="1:65" s="2" customFormat="1" ht="24">
      <c r="A561" s="35"/>
      <c r="B561" s="36"/>
      <c r="C561" s="187" t="s">
        <v>1758</v>
      </c>
      <c r="D561" s="187" t="s">
        <v>160</v>
      </c>
      <c r="E561" s="188" t="s">
        <v>8637</v>
      </c>
      <c r="F561" s="189" t="s">
        <v>8293</v>
      </c>
      <c r="G561" s="190" t="s">
        <v>498</v>
      </c>
      <c r="H561" s="191">
        <v>2</v>
      </c>
      <c r="I561" s="192"/>
      <c r="J561" s="191">
        <f t="shared" si="80"/>
        <v>0</v>
      </c>
      <c r="K561" s="189" t="s">
        <v>1</v>
      </c>
      <c r="L561" s="40"/>
      <c r="M561" s="193" t="s">
        <v>1</v>
      </c>
      <c r="N561" s="194" t="s">
        <v>41</v>
      </c>
      <c r="O561" s="72"/>
      <c r="P561" s="195">
        <f t="shared" si="81"/>
        <v>0</v>
      </c>
      <c r="Q561" s="195">
        <v>0</v>
      </c>
      <c r="R561" s="195">
        <f t="shared" si="82"/>
        <v>0</v>
      </c>
      <c r="S561" s="195">
        <v>0</v>
      </c>
      <c r="T561" s="196">
        <f t="shared" si="83"/>
        <v>0</v>
      </c>
      <c r="U561" s="35"/>
      <c r="V561" s="35"/>
      <c r="W561" s="35"/>
      <c r="X561" s="35"/>
      <c r="Y561" s="35"/>
      <c r="Z561" s="35"/>
      <c r="AA561" s="35"/>
      <c r="AB561" s="35"/>
      <c r="AC561" s="35"/>
      <c r="AD561" s="35"/>
      <c r="AE561" s="35"/>
      <c r="AR561" s="197" t="s">
        <v>283</v>
      </c>
      <c r="AT561" s="197" t="s">
        <v>160</v>
      </c>
      <c r="AU561" s="197" t="s">
        <v>85</v>
      </c>
      <c r="AY561" s="18" t="s">
        <v>158</v>
      </c>
      <c r="BE561" s="198">
        <f t="shared" si="84"/>
        <v>0</v>
      </c>
      <c r="BF561" s="198">
        <f t="shared" si="85"/>
        <v>0</v>
      </c>
      <c r="BG561" s="198">
        <f t="shared" si="86"/>
        <v>0</v>
      </c>
      <c r="BH561" s="198">
        <f t="shared" si="87"/>
        <v>0</v>
      </c>
      <c r="BI561" s="198">
        <f t="shared" si="88"/>
        <v>0</v>
      </c>
      <c r="BJ561" s="18" t="s">
        <v>8</v>
      </c>
      <c r="BK561" s="198">
        <f t="shared" si="89"/>
        <v>0</v>
      </c>
      <c r="BL561" s="18" t="s">
        <v>283</v>
      </c>
      <c r="BM561" s="197" t="s">
        <v>8638</v>
      </c>
    </row>
    <row r="562" spans="1:65" s="2" customFormat="1" ht="24">
      <c r="A562" s="35"/>
      <c r="B562" s="36"/>
      <c r="C562" s="187" t="s">
        <v>1765</v>
      </c>
      <c r="D562" s="187" t="s">
        <v>160</v>
      </c>
      <c r="E562" s="188" t="s">
        <v>8639</v>
      </c>
      <c r="F562" s="189" t="s">
        <v>8296</v>
      </c>
      <c r="G562" s="190" t="s">
        <v>498</v>
      </c>
      <c r="H562" s="191">
        <v>2</v>
      </c>
      <c r="I562" s="192"/>
      <c r="J562" s="191">
        <f t="shared" si="80"/>
        <v>0</v>
      </c>
      <c r="K562" s="189" t="s">
        <v>1</v>
      </c>
      <c r="L562" s="40"/>
      <c r="M562" s="193" t="s">
        <v>1</v>
      </c>
      <c r="N562" s="194" t="s">
        <v>41</v>
      </c>
      <c r="O562" s="72"/>
      <c r="P562" s="195">
        <f t="shared" si="81"/>
        <v>0</v>
      </c>
      <c r="Q562" s="195">
        <v>0</v>
      </c>
      <c r="R562" s="195">
        <f t="shared" si="82"/>
        <v>0</v>
      </c>
      <c r="S562" s="195">
        <v>0</v>
      </c>
      <c r="T562" s="196">
        <f t="shared" si="83"/>
        <v>0</v>
      </c>
      <c r="U562" s="35"/>
      <c r="V562" s="35"/>
      <c r="W562" s="35"/>
      <c r="X562" s="35"/>
      <c r="Y562" s="35"/>
      <c r="Z562" s="35"/>
      <c r="AA562" s="35"/>
      <c r="AB562" s="35"/>
      <c r="AC562" s="35"/>
      <c r="AD562" s="35"/>
      <c r="AE562" s="35"/>
      <c r="AR562" s="197" t="s">
        <v>283</v>
      </c>
      <c r="AT562" s="197" t="s">
        <v>160</v>
      </c>
      <c r="AU562" s="197" t="s">
        <v>85</v>
      </c>
      <c r="AY562" s="18" t="s">
        <v>158</v>
      </c>
      <c r="BE562" s="198">
        <f t="shared" si="84"/>
        <v>0</v>
      </c>
      <c r="BF562" s="198">
        <f t="shared" si="85"/>
        <v>0</v>
      </c>
      <c r="BG562" s="198">
        <f t="shared" si="86"/>
        <v>0</v>
      </c>
      <c r="BH562" s="198">
        <f t="shared" si="87"/>
        <v>0</v>
      </c>
      <c r="BI562" s="198">
        <f t="shared" si="88"/>
        <v>0</v>
      </c>
      <c r="BJ562" s="18" t="s">
        <v>8</v>
      </c>
      <c r="BK562" s="198">
        <f t="shared" si="89"/>
        <v>0</v>
      </c>
      <c r="BL562" s="18" t="s">
        <v>283</v>
      </c>
      <c r="BM562" s="197" t="s">
        <v>8640</v>
      </c>
    </row>
    <row r="563" spans="1:65" s="2" customFormat="1" ht="24">
      <c r="A563" s="35"/>
      <c r="B563" s="36"/>
      <c r="C563" s="187" t="s">
        <v>1769</v>
      </c>
      <c r="D563" s="187" t="s">
        <v>160</v>
      </c>
      <c r="E563" s="188" t="s">
        <v>8641</v>
      </c>
      <c r="F563" s="189" t="s">
        <v>8299</v>
      </c>
      <c r="G563" s="190" t="s">
        <v>498</v>
      </c>
      <c r="H563" s="191">
        <v>1</v>
      </c>
      <c r="I563" s="192"/>
      <c r="J563" s="191">
        <f t="shared" si="80"/>
        <v>0</v>
      </c>
      <c r="K563" s="189" t="s">
        <v>1</v>
      </c>
      <c r="L563" s="40"/>
      <c r="M563" s="193" t="s">
        <v>1</v>
      </c>
      <c r="N563" s="194" t="s">
        <v>41</v>
      </c>
      <c r="O563" s="72"/>
      <c r="P563" s="195">
        <f t="shared" si="81"/>
        <v>0</v>
      </c>
      <c r="Q563" s="195">
        <v>0</v>
      </c>
      <c r="R563" s="195">
        <f t="shared" si="82"/>
        <v>0</v>
      </c>
      <c r="S563" s="195">
        <v>0</v>
      </c>
      <c r="T563" s="196">
        <f t="shared" si="83"/>
        <v>0</v>
      </c>
      <c r="U563" s="35"/>
      <c r="V563" s="35"/>
      <c r="W563" s="35"/>
      <c r="X563" s="35"/>
      <c r="Y563" s="35"/>
      <c r="Z563" s="35"/>
      <c r="AA563" s="35"/>
      <c r="AB563" s="35"/>
      <c r="AC563" s="35"/>
      <c r="AD563" s="35"/>
      <c r="AE563" s="35"/>
      <c r="AR563" s="197" t="s">
        <v>283</v>
      </c>
      <c r="AT563" s="197" t="s">
        <v>160</v>
      </c>
      <c r="AU563" s="197" t="s">
        <v>85</v>
      </c>
      <c r="AY563" s="18" t="s">
        <v>158</v>
      </c>
      <c r="BE563" s="198">
        <f t="shared" si="84"/>
        <v>0</v>
      </c>
      <c r="BF563" s="198">
        <f t="shared" si="85"/>
        <v>0</v>
      </c>
      <c r="BG563" s="198">
        <f t="shared" si="86"/>
        <v>0</v>
      </c>
      <c r="BH563" s="198">
        <f t="shared" si="87"/>
        <v>0</v>
      </c>
      <c r="BI563" s="198">
        <f t="shared" si="88"/>
        <v>0</v>
      </c>
      <c r="BJ563" s="18" t="s">
        <v>8</v>
      </c>
      <c r="BK563" s="198">
        <f t="shared" si="89"/>
        <v>0</v>
      </c>
      <c r="BL563" s="18" t="s">
        <v>283</v>
      </c>
      <c r="BM563" s="197" t="s">
        <v>8642</v>
      </c>
    </row>
    <row r="564" spans="1:65" s="2" customFormat="1" ht="24">
      <c r="A564" s="35"/>
      <c r="B564" s="36"/>
      <c r="C564" s="187" t="s">
        <v>1773</v>
      </c>
      <c r="D564" s="187" t="s">
        <v>160</v>
      </c>
      <c r="E564" s="188" t="s">
        <v>8643</v>
      </c>
      <c r="F564" s="189" t="s">
        <v>8302</v>
      </c>
      <c r="G564" s="190" t="s">
        <v>498</v>
      </c>
      <c r="H564" s="191">
        <v>1</v>
      </c>
      <c r="I564" s="192"/>
      <c r="J564" s="191">
        <f t="shared" si="80"/>
        <v>0</v>
      </c>
      <c r="K564" s="189" t="s">
        <v>1</v>
      </c>
      <c r="L564" s="40"/>
      <c r="M564" s="193" t="s">
        <v>1</v>
      </c>
      <c r="N564" s="194" t="s">
        <v>41</v>
      </c>
      <c r="O564" s="72"/>
      <c r="P564" s="195">
        <f t="shared" si="81"/>
        <v>0</v>
      </c>
      <c r="Q564" s="195">
        <v>0</v>
      </c>
      <c r="R564" s="195">
        <f t="shared" si="82"/>
        <v>0</v>
      </c>
      <c r="S564" s="195">
        <v>0</v>
      </c>
      <c r="T564" s="196">
        <f t="shared" si="83"/>
        <v>0</v>
      </c>
      <c r="U564" s="35"/>
      <c r="V564" s="35"/>
      <c r="W564" s="35"/>
      <c r="X564" s="35"/>
      <c r="Y564" s="35"/>
      <c r="Z564" s="35"/>
      <c r="AA564" s="35"/>
      <c r="AB564" s="35"/>
      <c r="AC564" s="35"/>
      <c r="AD564" s="35"/>
      <c r="AE564" s="35"/>
      <c r="AR564" s="197" t="s">
        <v>283</v>
      </c>
      <c r="AT564" s="197" t="s">
        <v>160</v>
      </c>
      <c r="AU564" s="197" t="s">
        <v>85</v>
      </c>
      <c r="AY564" s="18" t="s">
        <v>158</v>
      </c>
      <c r="BE564" s="198">
        <f t="shared" si="84"/>
        <v>0</v>
      </c>
      <c r="BF564" s="198">
        <f t="shared" si="85"/>
        <v>0</v>
      </c>
      <c r="BG564" s="198">
        <f t="shared" si="86"/>
        <v>0</v>
      </c>
      <c r="BH564" s="198">
        <f t="shared" si="87"/>
        <v>0</v>
      </c>
      <c r="BI564" s="198">
        <f t="shared" si="88"/>
        <v>0</v>
      </c>
      <c r="BJ564" s="18" t="s">
        <v>8</v>
      </c>
      <c r="BK564" s="198">
        <f t="shared" si="89"/>
        <v>0</v>
      </c>
      <c r="BL564" s="18" t="s">
        <v>283</v>
      </c>
      <c r="BM564" s="197" t="s">
        <v>8644</v>
      </c>
    </row>
    <row r="565" spans="1:65" s="2" customFormat="1" ht="24">
      <c r="A565" s="35"/>
      <c r="B565" s="36"/>
      <c r="C565" s="187" t="s">
        <v>1777</v>
      </c>
      <c r="D565" s="187" t="s">
        <v>160</v>
      </c>
      <c r="E565" s="188" t="s">
        <v>8645</v>
      </c>
      <c r="F565" s="189" t="s">
        <v>8305</v>
      </c>
      <c r="G565" s="190" t="s">
        <v>498</v>
      </c>
      <c r="H565" s="191">
        <v>1</v>
      </c>
      <c r="I565" s="192"/>
      <c r="J565" s="191">
        <f t="shared" si="80"/>
        <v>0</v>
      </c>
      <c r="K565" s="189" t="s">
        <v>1</v>
      </c>
      <c r="L565" s="40"/>
      <c r="M565" s="193" t="s">
        <v>1</v>
      </c>
      <c r="N565" s="194" t="s">
        <v>41</v>
      </c>
      <c r="O565" s="72"/>
      <c r="P565" s="195">
        <f t="shared" si="81"/>
        <v>0</v>
      </c>
      <c r="Q565" s="195">
        <v>0</v>
      </c>
      <c r="R565" s="195">
        <f t="shared" si="82"/>
        <v>0</v>
      </c>
      <c r="S565" s="195">
        <v>0</v>
      </c>
      <c r="T565" s="196">
        <f t="shared" si="83"/>
        <v>0</v>
      </c>
      <c r="U565" s="35"/>
      <c r="V565" s="35"/>
      <c r="W565" s="35"/>
      <c r="X565" s="35"/>
      <c r="Y565" s="35"/>
      <c r="Z565" s="35"/>
      <c r="AA565" s="35"/>
      <c r="AB565" s="35"/>
      <c r="AC565" s="35"/>
      <c r="AD565" s="35"/>
      <c r="AE565" s="35"/>
      <c r="AR565" s="197" t="s">
        <v>283</v>
      </c>
      <c r="AT565" s="197" t="s">
        <v>160</v>
      </c>
      <c r="AU565" s="197" t="s">
        <v>85</v>
      </c>
      <c r="AY565" s="18" t="s">
        <v>158</v>
      </c>
      <c r="BE565" s="198">
        <f t="shared" si="84"/>
        <v>0</v>
      </c>
      <c r="BF565" s="198">
        <f t="shared" si="85"/>
        <v>0</v>
      </c>
      <c r="BG565" s="198">
        <f t="shared" si="86"/>
        <v>0</v>
      </c>
      <c r="BH565" s="198">
        <f t="shared" si="87"/>
        <v>0</v>
      </c>
      <c r="BI565" s="198">
        <f t="shared" si="88"/>
        <v>0</v>
      </c>
      <c r="BJ565" s="18" t="s">
        <v>8</v>
      </c>
      <c r="BK565" s="198">
        <f t="shared" si="89"/>
        <v>0</v>
      </c>
      <c r="BL565" s="18" t="s">
        <v>283</v>
      </c>
      <c r="BM565" s="197" t="s">
        <v>8646</v>
      </c>
    </row>
    <row r="566" spans="1:65" s="2" customFormat="1" ht="24">
      <c r="A566" s="35"/>
      <c r="B566" s="36"/>
      <c r="C566" s="187" t="s">
        <v>1781</v>
      </c>
      <c r="D566" s="187" t="s">
        <v>160</v>
      </c>
      <c r="E566" s="188" t="s">
        <v>8647</v>
      </c>
      <c r="F566" s="189" t="s">
        <v>8308</v>
      </c>
      <c r="G566" s="190" t="s">
        <v>498</v>
      </c>
      <c r="H566" s="191">
        <v>1</v>
      </c>
      <c r="I566" s="192"/>
      <c r="J566" s="191">
        <f t="shared" si="80"/>
        <v>0</v>
      </c>
      <c r="K566" s="189" t="s">
        <v>1</v>
      </c>
      <c r="L566" s="40"/>
      <c r="M566" s="193" t="s">
        <v>1</v>
      </c>
      <c r="N566" s="194" t="s">
        <v>41</v>
      </c>
      <c r="O566" s="72"/>
      <c r="P566" s="195">
        <f t="shared" si="81"/>
        <v>0</v>
      </c>
      <c r="Q566" s="195">
        <v>0</v>
      </c>
      <c r="R566" s="195">
        <f t="shared" si="82"/>
        <v>0</v>
      </c>
      <c r="S566" s="195">
        <v>0</v>
      </c>
      <c r="T566" s="196">
        <f t="shared" si="83"/>
        <v>0</v>
      </c>
      <c r="U566" s="35"/>
      <c r="V566" s="35"/>
      <c r="W566" s="35"/>
      <c r="X566" s="35"/>
      <c r="Y566" s="35"/>
      <c r="Z566" s="35"/>
      <c r="AA566" s="35"/>
      <c r="AB566" s="35"/>
      <c r="AC566" s="35"/>
      <c r="AD566" s="35"/>
      <c r="AE566" s="35"/>
      <c r="AR566" s="197" t="s">
        <v>283</v>
      </c>
      <c r="AT566" s="197" t="s">
        <v>160</v>
      </c>
      <c r="AU566" s="197" t="s">
        <v>85</v>
      </c>
      <c r="AY566" s="18" t="s">
        <v>158</v>
      </c>
      <c r="BE566" s="198">
        <f t="shared" si="84"/>
        <v>0</v>
      </c>
      <c r="BF566" s="198">
        <f t="shared" si="85"/>
        <v>0</v>
      </c>
      <c r="BG566" s="198">
        <f t="shared" si="86"/>
        <v>0</v>
      </c>
      <c r="BH566" s="198">
        <f t="shared" si="87"/>
        <v>0</v>
      </c>
      <c r="BI566" s="198">
        <f t="shared" si="88"/>
        <v>0</v>
      </c>
      <c r="BJ566" s="18" t="s">
        <v>8</v>
      </c>
      <c r="BK566" s="198">
        <f t="shared" si="89"/>
        <v>0</v>
      </c>
      <c r="BL566" s="18" t="s">
        <v>283</v>
      </c>
      <c r="BM566" s="197" t="s">
        <v>8648</v>
      </c>
    </row>
    <row r="567" spans="1:65" s="2" customFormat="1" ht="24">
      <c r="A567" s="35"/>
      <c r="B567" s="36"/>
      <c r="C567" s="187" t="s">
        <v>1785</v>
      </c>
      <c r="D567" s="187" t="s">
        <v>160</v>
      </c>
      <c r="E567" s="188" t="s">
        <v>8649</v>
      </c>
      <c r="F567" s="189" t="s">
        <v>8311</v>
      </c>
      <c r="G567" s="190" t="s">
        <v>498</v>
      </c>
      <c r="H567" s="191">
        <v>1</v>
      </c>
      <c r="I567" s="192"/>
      <c r="J567" s="191">
        <f t="shared" si="80"/>
        <v>0</v>
      </c>
      <c r="K567" s="189" t="s">
        <v>1</v>
      </c>
      <c r="L567" s="40"/>
      <c r="M567" s="193" t="s">
        <v>1</v>
      </c>
      <c r="N567" s="194" t="s">
        <v>41</v>
      </c>
      <c r="O567" s="72"/>
      <c r="P567" s="195">
        <f t="shared" si="81"/>
        <v>0</v>
      </c>
      <c r="Q567" s="195">
        <v>0</v>
      </c>
      <c r="R567" s="195">
        <f t="shared" si="82"/>
        <v>0</v>
      </c>
      <c r="S567" s="195">
        <v>0</v>
      </c>
      <c r="T567" s="196">
        <f t="shared" si="83"/>
        <v>0</v>
      </c>
      <c r="U567" s="35"/>
      <c r="V567" s="35"/>
      <c r="W567" s="35"/>
      <c r="X567" s="35"/>
      <c r="Y567" s="35"/>
      <c r="Z567" s="35"/>
      <c r="AA567" s="35"/>
      <c r="AB567" s="35"/>
      <c r="AC567" s="35"/>
      <c r="AD567" s="35"/>
      <c r="AE567" s="35"/>
      <c r="AR567" s="197" t="s">
        <v>283</v>
      </c>
      <c r="AT567" s="197" t="s">
        <v>160</v>
      </c>
      <c r="AU567" s="197" t="s">
        <v>85</v>
      </c>
      <c r="AY567" s="18" t="s">
        <v>158</v>
      </c>
      <c r="BE567" s="198">
        <f t="shared" si="84"/>
        <v>0</v>
      </c>
      <c r="BF567" s="198">
        <f t="shared" si="85"/>
        <v>0</v>
      </c>
      <c r="BG567" s="198">
        <f t="shared" si="86"/>
        <v>0</v>
      </c>
      <c r="BH567" s="198">
        <f t="shared" si="87"/>
        <v>0</v>
      </c>
      <c r="BI567" s="198">
        <f t="shared" si="88"/>
        <v>0</v>
      </c>
      <c r="BJ567" s="18" t="s">
        <v>8</v>
      </c>
      <c r="BK567" s="198">
        <f t="shared" si="89"/>
        <v>0</v>
      </c>
      <c r="BL567" s="18" t="s">
        <v>283</v>
      </c>
      <c r="BM567" s="197" t="s">
        <v>8650</v>
      </c>
    </row>
    <row r="568" spans="1:65" s="2" customFormat="1" ht="24">
      <c r="A568" s="35"/>
      <c r="B568" s="36"/>
      <c r="C568" s="187" t="s">
        <v>1789</v>
      </c>
      <c r="D568" s="187" t="s">
        <v>160</v>
      </c>
      <c r="E568" s="188" t="s">
        <v>8651</v>
      </c>
      <c r="F568" s="189" t="s">
        <v>8314</v>
      </c>
      <c r="G568" s="190" t="s">
        <v>498</v>
      </c>
      <c r="H568" s="191">
        <v>2</v>
      </c>
      <c r="I568" s="192"/>
      <c r="J568" s="191">
        <f t="shared" si="80"/>
        <v>0</v>
      </c>
      <c r="K568" s="189" t="s">
        <v>1</v>
      </c>
      <c r="L568" s="40"/>
      <c r="M568" s="193" t="s">
        <v>1</v>
      </c>
      <c r="N568" s="194" t="s">
        <v>41</v>
      </c>
      <c r="O568" s="72"/>
      <c r="P568" s="195">
        <f t="shared" si="81"/>
        <v>0</v>
      </c>
      <c r="Q568" s="195">
        <v>0</v>
      </c>
      <c r="R568" s="195">
        <f t="shared" si="82"/>
        <v>0</v>
      </c>
      <c r="S568" s="195">
        <v>0</v>
      </c>
      <c r="T568" s="196">
        <f t="shared" si="83"/>
        <v>0</v>
      </c>
      <c r="U568" s="35"/>
      <c r="V568" s="35"/>
      <c r="W568" s="35"/>
      <c r="X568" s="35"/>
      <c r="Y568" s="35"/>
      <c r="Z568" s="35"/>
      <c r="AA568" s="35"/>
      <c r="AB568" s="35"/>
      <c r="AC568" s="35"/>
      <c r="AD568" s="35"/>
      <c r="AE568" s="35"/>
      <c r="AR568" s="197" t="s">
        <v>283</v>
      </c>
      <c r="AT568" s="197" t="s">
        <v>160</v>
      </c>
      <c r="AU568" s="197" t="s">
        <v>85</v>
      </c>
      <c r="AY568" s="18" t="s">
        <v>158</v>
      </c>
      <c r="BE568" s="198">
        <f t="shared" si="84"/>
        <v>0</v>
      </c>
      <c r="BF568" s="198">
        <f t="shared" si="85"/>
        <v>0</v>
      </c>
      <c r="BG568" s="198">
        <f t="shared" si="86"/>
        <v>0</v>
      </c>
      <c r="BH568" s="198">
        <f t="shared" si="87"/>
        <v>0</v>
      </c>
      <c r="BI568" s="198">
        <f t="shared" si="88"/>
        <v>0</v>
      </c>
      <c r="BJ568" s="18" t="s">
        <v>8</v>
      </c>
      <c r="BK568" s="198">
        <f t="shared" si="89"/>
        <v>0</v>
      </c>
      <c r="BL568" s="18" t="s">
        <v>283</v>
      </c>
      <c r="BM568" s="197" t="s">
        <v>8652</v>
      </c>
    </row>
    <row r="569" spans="1:65" s="2" customFormat="1" ht="24">
      <c r="A569" s="35"/>
      <c r="B569" s="36"/>
      <c r="C569" s="187" t="s">
        <v>1793</v>
      </c>
      <c r="D569" s="187" t="s">
        <v>160</v>
      </c>
      <c r="E569" s="188" t="s">
        <v>8653</v>
      </c>
      <c r="F569" s="189" t="s">
        <v>8317</v>
      </c>
      <c r="G569" s="190" t="s">
        <v>498</v>
      </c>
      <c r="H569" s="191">
        <v>1</v>
      </c>
      <c r="I569" s="192"/>
      <c r="J569" s="191">
        <f t="shared" si="80"/>
        <v>0</v>
      </c>
      <c r="K569" s="189" t="s">
        <v>1</v>
      </c>
      <c r="L569" s="40"/>
      <c r="M569" s="193" t="s">
        <v>1</v>
      </c>
      <c r="N569" s="194" t="s">
        <v>41</v>
      </c>
      <c r="O569" s="72"/>
      <c r="P569" s="195">
        <f t="shared" si="81"/>
        <v>0</v>
      </c>
      <c r="Q569" s="195">
        <v>0</v>
      </c>
      <c r="R569" s="195">
        <f t="shared" si="82"/>
        <v>0</v>
      </c>
      <c r="S569" s="195">
        <v>0</v>
      </c>
      <c r="T569" s="196">
        <f t="shared" si="83"/>
        <v>0</v>
      </c>
      <c r="U569" s="35"/>
      <c r="V569" s="35"/>
      <c r="W569" s="35"/>
      <c r="X569" s="35"/>
      <c r="Y569" s="35"/>
      <c r="Z569" s="35"/>
      <c r="AA569" s="35"/>
      <c r="AB569" s="35"/>
      <c r="AC569" s="35"/>
      <c r="AD569" s="35"/>
      <c r="AE569" s="35"/>
      <c r="AR569" s="197" t="s">
        <v>283</v>
      </c>
      <c r="AT569" s="197" t="s">
        <v>160</v>
      </c>
      <c r="AU569" s="197" t="s">
        <v>85</v>
      </c>
      <c r="AY569" s="18" t="s">
        <v>158</v>
      </c>
      <c r="BE569" s="198">
        <f t="shared" si="84"/>
        <v>0</v>
      </c>
      <c r="BF569" s="198">
        <f t="shared" si="85"/>
        <v>0</v>
      </c>
      <c r="BG569" s="198">
        <f t="shared" si="86"/>
        <v>0</v>
      </c>
      <c r="BH569" s="198">
        <f t="shared" si="87"/>
        <v>0</v>
      </c>
      <c r="BI569" s="198">
        <f t="shared" si="88"/>
        <v>0</v>
      </c>
      <c r="BJ569" s="18" t="s">
        <v>8</v>
      </c>
      <c r="BK569" s="198">
        <f t="shared" si="89"/>
        <v>0</v>
      </c>
      <c r="BL569" s="18" t="s">
        <v>283</v>
      </c>
      <c r="BM569" s="197" t="s">
        <v>8654</v>
      </c>
    </row>
    <row r="570" spans="1:65" s="2" customFormat="1" ht="33" customHeight="1">
      <c r="A570" s="35"/>
      <c r="B570" s="36"/>
      <c r="C570" s="187" t="s">
        <v>1797</v>
      </c>
      <c r="D570" s="187" t="s">
        <v>160</v>
      </c>
      <c r="E570" s="188" t="s">
        <v>8655</v>
      </c>
      <c r="F570" s="189" t="s">
        <v>8320</v>
      </c>
      <c r="G570" s="190" t="s">
        <v>498</v>
      </c>
      <c r="H570" s="191">
        <v>1</v>
      </c>
      <c r="I570" s="192"/>
      <c r="J570" s="191">
        <f t="shared" si="80"/>
        <v>0</v>
      </c>
      <c r="K570" s="189" t="s">
        <v>1</v>
      </c>
      <c r="L570" s="40"/>
      <c r="M570" s="193" t="s">
        <v>1</v>
      </c>
      <c r="N570" s="194" t="s">
        <v>41</v>
      </c>
      <c r="O570" s="72"/>
      <c r="P570" s="195">
        <f t="shared" si="81"/>
        <v>0</v>
      </c>
      <c r="Q570" s="195">
        <v>0</v>
      </c>
      <c r="R570" s="195">
        <f t="shared" si="82"/>
        <v>0</v>
      </c>
      <c r="S570" s="195">
        <v>0</v>
      </c>
      <c r="T570" s="196">
        <f t="shared" si="83"/>
        <v>0</v>
      </c>
      <c r="U570" s="35"/>
      <c r="V570" s="35"/>
      <c r="W570" s="35"/>
      <c r="X570" s="35"/>
      <c r="Y570" s="35"/>
      <c r="Z570" s="35"/>
      <c r="AA570" s="35"/>
      <c r="AB570" s="35"/>
      <c r="AC570" s="35"/>
      <c r="AD570" s="35"/>
      <c r="AE570" s="35"/>
      <c r="AR570" s="197" t="s">
        <v>283</v>
      </c>
      <c r="AT570" s="197" t="s">
        <v>160</v>
      </c>
      <c r="AU570" s="197" t="s">
        <v>85</v>
      </c>
      <c r="AY570" s="18" t="s">
        <v>158</v>
      </c>
      <c r="BE570" s="198">
        <f t="shared" si="84"/>
        <v>0</v>
      </c>
      <c r="BF570" s="198">
        <f t="shared" si="85"/>
        <v>0</v>
      </c>
      <c r="BG570" s="198">
        <f t="shared" si="86"/>
        <v>0</v>
      </c>
      <c r="BH570" s="198">
        <f t="shared" si="87"/>
        <v>0</v>
      </c>
      <c r="BI570" s="198">
        <f t="shared" si="88"/>
        <v>0</v>
      </c>
      <c r="BJ570" s="18" t="s">
        <v>8</v>
      </c>
      <c r="BK570" s="198">
        <f t="shared" si="89"/>
        <v>0</v>
      </c>
      <c r="BL570" s="18" t="s">
        <v>283</v>
      </c>
      <c r="BM570" s="197" t="s">
        <v>8656</v>
      </c>
    </row>
    <row r="571" spans="1:65" s="2" customFormat="1" ht="24">
      <c r="A571" s="35"/>
      <c r="B571" s="36"/>
      <c r="C571" s="187" t="s">
        <v>1801</v>
      </c>
      <c r="D571" s="187" t="s">
        <v>160</v>
      </c>
      <c r="E571" s="188" t="s">
        <v>8657</v>
      </c>
      <c r="F571" s="189" t="s">
        <v>8323</v>
      </c>
      <c r="G571" s="190" t="s">
        <v>498</v>
      </c>
      <c r="H571" s="191">
        <v>1</v>
      </c>
      <c r="I571" s="192"/>
      <c r="J571" s="191">
        <f t="shared" si="80"/>
        <v>0</v>
      </c>
      <c r="K571" s="189" t="s">
        <v>1</v>
      </c>
      <c r="L571" s="40"/>
      <c r="M571" s="193" t="s">
        <v>1</v>
      </c>
      <c r="N571" s="194" t="s">
        <v>41</v>
      </c>
      <c r="O571" s="72"/>
      <c r="P571" s="195">
        <f t="shared" si="81"/>
        <v>0</v>
      </c>
      <c r="Q571" s="195">
        <v>0</v>
      </c>
      <c r="R571" s="195">
        <f t="shared" si="82"/>
        <v>0</v>
      </c>
      <c r="S571" s="195">
        <v>0</v>
      </c>
      <c r="T571" s="196">
        <f t="shared" si="83"/>
        <v>0</v>
      </c>
      <c r="U571" s="35"/>
      <c r="V571" s="35"/>
      <c r="W571" s="35"/>
      <c r="X571" s="35"/>
      <c r="Y571" s="35"/>
      <c r="Z571" s="35"/>
      <c r="AA571" s="35"/>
      <c r="AB571" s="35"/>
      <c r="AC571" s="35"/>
      <c r="AD571" s="35"/>
      <c r="AE571" s="35"/>
      <c r="AR571" s="197" t="s">
        <v>283</v>
      </c>
      <c r="AT571" s="197" t="s">
        <v>160</v>
      </c>
      <c r="AU571" s="197" t="s">
        <v>85</v>
      </c>
      <c r="AY571" s="18" t="s">
        <v>158</v>
      </c>
      <c r="BE571" s="198">
        <f t="shared" si="84"/>
        <v>0</v>
      </c>
      <c r="BF571" s="198">
        <f t="shared" si="85"/>
        <v>0</v>
      </c>
      <c r="BG571" s="198">
        <f t="shared" si="86"/>
        <v>0</v>
      </c>
      <c r="BH571" s="198">
        <f t="shared" si="87"/>
        <v>0</v>
      </c>
      <c r="BI571" s="198">
        <f t="shared" si="88"/>
        <v>0</v>
      </c>
      <c r="BJ571" s="18" t="s">
        <v>8</v>
      </c>
      <c r="BK571" s="198">
        <f t="shared" si="89"/>
        <v>0</v>
      </c>
      <c r="BL571" s="18" t="s">
        <v>283</v>
      </c>
      <c r="BM571" s="197" t="s">
        <v>8658</v>
      </c>
    </row>
    <row r="572" spans="1:65" s="2" customFormat="1" ht="24">
      <c r="A572" s="35"/>
      <c r="B572" s="36"/>
      <c r="C572" s="187" t="s">
        <v>1805</v>
      </c>
      <c r="D572" s="187" t="s">
        <v>160</v>
      </c>
      <c r="E572" s="188" t="s">
        <v>8659</v>
      </c>
      <c r="F572" s="189" t="s">
        <v>8326</v>
      </c>
      <c r="G572" s="190" t="s">
        <v>498</v>
      </c>
      <c r="H572" s="191">
        <v>1</v>
      </c>
      <c r="I572" s="192"/>
      <c r="J572" s="191">
        <f t="shared" si="80"/>
        <v>0</v>
      </c>
      <c r="K572" s="189" t="s">
        <v>1</v>
      </c>
      <c r="L572" s="40"/>
      <c r="M572" s="193" t="s">
        <v>1</v>
      </c>
      <c r="N572" s="194" t="s">
        <v>41</v>
      </c>
      <c r="O572" s="72"/>
      <c r="P572" s="195">
        <f t="shared" si="81"/>
        <v>0</v>
      </c>
      <c r="Q572" s="195">
        <v>0</v>
      </c>
      <c r="R572" s="195">
        <f t="shared" si="82"/>
        <v>0</v>
      </c>
      <c r="S572" s="195">
        <v>0</v>
      </c>
      <c r="T572" s="196">
        <f t="shared" si="83"/>
        <v>0</v>
      </c>
      <c r="U572" s="35"/>
      <c r="V572" s="35"/>
      <c r="W572" s="35"/>
      <c r="X572" s="35"/>
      <c r="Y572" s="35"/>
      <c r="Z572" s="35"/>
      <c r="AA572" s="35"/>
      <c r="AB572" s="35"/>
      <c r="AC572" s="35"/>
      <c r="AD572" s="35"/>
      <c r="AE572" s="35"/>
      <c r="AR572" s="197" t="s">
        <v>283</v>
      </c>
      <c r="AT572" s="197" t="s">
        <v>160</v>
      </c>
      <c r="AU572" s="197" t="s">
        <v>85</v>
      </c>
      <c r="AY572" s="18" t="s">
        <v>158</v>
      </c>
      <c r="BE572" s="198">
        <f t="shared" si="84"/>
        <v>0</v>
      </c>
      <c r="BF572" s="198">
        <f t="shared" si="85"/>
        <v>0</v>
      </c>
      <c r="BG572" s="198">
        <f t="shared" si="86"/>
        <v>0</v>
      </c>
      <c r="BH572" s="198">
        <f t="shared" si="87"/>
        <v>0</v>
      </c>
      <c r="BI572" s="198">
        <f t="shared" si="88"/>
        <v>0</v>
      </c>
      <c r="BJ572" s="18" t="s">
        <v>8</v>
      </c>
      <c r="BK572" s="198">
        <f t="shared" si="89"/>
        <v>0</v>
      </c>
      <c r="BL572" s="18" t="s">
        <v>283</v>
      </c>
      <c r="BM572" s="197" t="s">
        <v>8660</v>
      </c>
    </row>
    <row r="573" spans="1:65" s="2" customFormat="1" ht="24">
      <c r="A573" s="35"/>
      <c r="B573" s="36"/>
      <c r="C573" s="187" t="s">
        <v>1809</v>
      </c>
      <c r="D573" s="187" t="s">
        <v>160</v>
      </c>
      <c r="E573" s="188" t="s">
        <v>8661</v>
      </c>
      <c r="F573" s="189" t="s">
        <v>8329</v>
      </c>
      <c r="G573" s="190" t="s">
        <v>498</v>
      </c>
      <c r="H573" s="191">
        <v>1</v>
      </c>
      <c r="I573" s="192"/>
      <c r="J573" s="191">
        <f t="shared" si="80"/>
        <v>0</v>
      </c>
      <c r="K573" s="189" t="s">
        <v>1</v>
      </c>
      <c r="L573" s="40"/>
      <c r="M573" s="193" t="s">
        <v>1</v>
      </c>
      <c r="N573" s="194" t="s">
        <v>41</v>
      </c>
      <c r="O573" s="72"/>
      <c r="P573" s="195">
        <f t="shared" si="81"/>
        <v>0</v>
      </c>
      <c r="Q573" s="195">
        <v>0</v>
      </c>
      <c r="R573" s="195">
        <f t="shared" si="82"/>
        <v>0</v>
      </c>
      <c r="S573" s="195">
        <v>0</v>
      </c>
      <c r="T573" s="196">
        <f t="shared" si="83"/>
        <v>0</v>
      </c>
      <c r="U573" s="35"/>
      <c r="V573" s="35"/>
      <c r="W573" s="35"/>
      <c r="X573" s="35"/>
      <c r="Y573" s="35"/>
      <c r="Z573" s="35"/>
      <c r="AA573" s="35"/>
      <c r="AB573" s="35"/>
      <c r="AC573" s="35"/>
      <c r="AD573" s="35"/>
      <c r="AE573" s="35"/>
      <c r="AR573" s="197" t="s">
        <v>283</v>
      </c>
      <c r="AT573" s="197" t="s">
        <v>160</v>
      </c>
      <c r="AU573" s="197" t="s">
        <v>85</v>
      </c>
      <c r="AY573" s="18" t="s">
        <v>158</v>
      </c>
      <c r="BE573" s="198">
        <f t="shared" si="84"/>
        <v>0</v>
      </c>
      <c r="BF573" s="198">
        <f t="shared" si="85"/>
        <v>0</v>
      </c>
      <c r="BG573" s="198">
        <f t="shared" si="86"/>
        <v>0</v>
      </c>
      <c r="BH573" s="198">
        <f t="shared" si="87"/>
        <v>0</v>
      </c>
      <c r="BI573" s="198">
        <f t="shared" si="88"/>
        <v>0</v>
      </c>
      <c r="BJ573" s="18" t="s">
        <v>8</v>
      </c>
      <c r="BK573" s="198">
        <f t="shared" si="89"/>
        <v>0</v>
      </c>
      <c r="BL573" s="18" t="s">
        <v>283</v>
      </c>
      <c r="BM573" s="197" t="s">
        <v>8662</v>
      </c>
    </row>
    <row r="574" spans="1:65" s="2" customFormat="1" ht="24">
      <c r="A574" s="35"/>
      <c r="B574" s="36"/>
      <c r="C574" s="187" t="s">
        <v>1813</v>
      </c>
      <c r="D574" s="187" t="s">
        <v>160</v>
      </c>
      <c r="E574" s="188" t="s">
        <v>8663</v>
      </c>
      <c r="F574" s="189" t="s">
        <v>8332</v>
      </c>
      <c r="G574" s="190" t="s">
        <v>498</v>
      </c>
      <c r="H574" s="191">
        <v>4</v>
      </c>
      <c r="I574" s="192"/>
      <c r="J574" s="191">
        <f t="shared" si="80"/>
        <v>0</v>
      </c>
      <c r="K574" s="189" t="s">
        <v>1</v>
      </c>
      <c r="L574" s="40"/>
      <c r="M574" s="193" t="s">
        <v>1</v>
      </c>
      <c r="N574" s="194" t="s">
        <v>41</v>
      </c>
      <c r="O574" s="72"/>
      <c r="P574" s="195">
        <f t="shared" si="81"/>
        <v>0</v>
      </c>
      <c r="Q574" s="195">
        <v>0</v>
      </c>
      <c r="R574" s="195">
        <f t="shared" si="82"/>
        <v>0</v>
      </c>
      <c r="S574" s="195">
        <v>0</v>
      </c>
      <c r="T574" s="196">
        <f t="shared" si="83"/>
        <v>0</v>
      </c>
      <c r="U574" s="35"/>
      <c r="V574" s="35"/>
      <c r="W574" s="35"/>
      <c r="X574" s="35"/>
      <c r="Y574" s="35"/>
      <c r="Z574" s="35"/>
      <c r="AA574" s="35"/>
      <c r="AB574" s="35"/>
      <c r="AC574" s="35"/>
      <c r="AD574" s="35"/>
      <c r="AE574" s="35"/>
      <c r="AR574" s="197" t="s">
        <v>283</v>
      </c>
      <c r="AT574" s="197" t="s">
        <v>160</v>
      </c>
      <c r="AU574" s="197" t="s">
        <v>85</v>
      </c>
      <c r="AY574" s="18" t="s">
        <v>158</v>
      </c>
      <c r="BE574" s="198">
        <f t="shared" si="84"/>
        <v>0</v>
      </c>
      <c r="BF574" s="198">
        <f t="shared" si="85"/>
        <v>0</v>
      </c>
      <c r="BG574" s="198">
        <f t="shared" si="86"/>
        <v>0</v>
      </c>
      <c r="BH574" s="198">
        <f t="shared" si="87"/>
        <v>0</v>
      </c>
      <c r="BI574" s="198">
        <f t="shared" si="88"/>
        <v>0</v>
      </c>
      <c r="BJ574" s="18" t="s">
        <v>8</v>
      </c>
      <c r="BK574" s="198">
        <f t="shared" si="89"/>
        <v>0</v>
      </c>
      <c r="BL574" s="18" t="s">
        <v>283</v>
      </c>
      <c r="BM574" s="197" t="s">
        <v>8664</v>
      </c>
    </row>
    <row r="575" spans="1:65" s="2" customFormat="1" ht="24">
      <c r="A575" s="35"/>
      <c r="B575" s="36"/>
      <c r="C575" s="187" t="s">
        <v>1817</v>
      </c>
      <c r="D575" s="187" t="s">
        <v>160</v>
      </c>
      <c r="E575" s="188" t="s">
        <v>8665</v>
      </c>
      <c r="F575" s="189" t="s">
        <v>8335</v>
      </c>
      <c r="G575" s="190" t="s">
        <v>498</v>
      </c>
      <c r="H575" s="191">
        <v>2</v>
      </c>
      <c r="I575" s="192"/>
      <c r="J575" s="191">
        <f t="shared" si="80"/>
        <v>0</v>
      </c>
      <c r="K575" s="189" t="s">
        <v>1</v>
      </c>
      <c r="L575" s="40"/>
      <c r="M575" s="193" t="s">
        <v>1</v>
      </c>
      <c r="N575" s="194" t="s">
        <v>41</v>
      </c>
      <c r="O575" s="72"/>
      <c r="P575" s="195">
        <f t="shared" si="81"/>
        <v>0</v>
      </c>
      <c r="Q575" s="195">
        <v>0</v>
      </c>
      <c r="R575" s="195">
        <f t="shared" si="82"/>
        <v>0</v>
      </c>
      <c r="S575" s="195">
        <v>0</v>
      </c>
      <c r="T575" s="196">
        <f t="shared" si="83"/>
        <v>0</v>
      </c>
      <c r="U575" s="35"/>
      <c r="V575" s="35"/>
      <c r="W575" s="35"/>
      <c r="X575" s="35"/>
      <c r="Y575" s="35"/>
      <c r="Z575" s="35"/>
      <c r="AA575" s="35"/>
      <c r="AB575" s="35"/>
      <c r="AC575" s="35"/>
      <c r="AD575" s="35"/>
      <c r="AE575" s="35"/>
      <c r="AR575" s="197" t="s">
        <v>283</v>
      </c>
      <c r="AT575" s="197" t="s">
        <v>160</v>
      </c>
      <c r="AU575" s="197" t="s">
        <v>85</v>
      </c>
      <c r="AY575" s="18" t="s">
        <v>158</v>
      </c>
      <c r="BE575" s="198">
        <f t="shared" si="84"/>
        <v>0</v>
      </c>
      <c r="BF575" s="198">
        <f t="shared" si="85"/>
        <v>0</v>
      </c>
      <c r="BG575" s="198">
        <f t="shared" si="86"/>
        <v>0</v>
      </c>
      <c r="BH575" s="198">
        <f t="shared" si="87"/>
        <v>0</v>
      </c>
      <c r="BI575" s="198">
        <f t="shared" si="88"/>
        <v>0</v>
      </c>
      <c r="BJ575" s="18" t="s">
        <v>8</v>
      </c>
      <c r="BK575" s="198">
        <f t="shared" si="89"/>
        <v>0</v>
      </c>
      <c r="BL575" s="18" t="s">
        <v>283</v>
      </c>
      <c r="BM575" s="197" t="s">
        <v>8666</v>
      </c>
    </row>
    <row r="576" spans="1:65" s="2" customFormat="1" ht="24">
      <c r="A576" s="35"/>
      <c r="B576" s="36"/>
      <c r="C576" s="187" t="s">
        <v>1821</v>
      </c>
      <c r="D576" s="187" t="s">
        <v>160</v>
      </c>
      <c r="E576" s="188" t="s">
        <v>8667</v>
      </c>
      <c r="F576" s="189" t="s">
        <v>8338</v>
      </c>
      <c r="G576" s="190" t="s">
        <v>498</v>
      </c>
      <c r="H576" s="191">
        <v>1</v>
      </c>
      <c r="I576" s="192"/>
      <c r="J576" s="191">
        <f t="shared" si="80"/>
        <v>0</v>
      </c>
      <c r="K576" s="189" t="s">
        <v>1</v>
      </c>
      <c r="L576" s="40"/>
      <c r="M576" s="193" t="s">
        <v>1</v>
      </c>
      <c r="N576" s="194" t="s">
        <v>41</v>
      </c>
      <c r="O576" s="72"/>
      <c r="P576" s="195">
        <f t="shared" si="81"/>
        <v>0</v>
      </c>
      <c r="Q576" s="195">
        <v>0</v>
      </c>
      <c r="R576" s="195">
        <f t="shared" si="82"/>
        <v>0</v>
      </c>
      <c r="S576" s="195">
        <v>0</v>
      </c>
      <c r="T576" s="196">
        <f t="shared" si="83"/>
        <v>0</v>
      </c>
      <c r="U576" s="35"/>
      <c r="V576" s="35"/>
      <c r="W576" s="35"/>
      <c r="X576" s="35"/>
      <c r="Y576" s="35"/>
      <c r="Z576" s="35"/>
      <c r="AA576" s="35"/>
      <c r="AB576" s="35"/>
      <c r="AC576" s="35"/>
      <c r="AD576" s="35"/>
      <c r="AE576" s="35"/>
      <c r="AR576" s="197" t="s">
        <v>283</v>
      </c>
      <c r="AT576" s="197" t="s">
        <v>160</v>
      </c>
      <c r="AU576" s="197" t="s">
        <v>85</v>
      </c>
      <c r="AY576" s="18" t="s">
        <v>158</v>
      </c>
      <c r="BE576" s="198">
        <f t="shared" si="84"/>
        <v>0</v>
      </c>
      <c r="BF576" s="198">
        <f t="shared" si="85"/>
        <v>0</v>
      </c>
      <c r="BG576" s="198">
        <f t="shared" si="86"/>
        <v>0</v>
      </c>
      <c r="BH576" s="198">
        <f t="shared" si="87"/>
        <v>0</v>
      </c>
      <c r="BI576" s="198">
        <f t="shared" si="88"/>
        <v>0</v>
      </c>
      <c r="BJ576" s="18" t="s">
        <v>8</v>
      </c>
      <c r="BK576" s="198">
        <f t="shared" si="89"/>
        <v>0</v>
      </c>
      <c r="BL576" s="18" t="s">
        <v>283</v>
      </c>
      <c r="BM576" s="197" t="s">
        <v>8668</v>
      </c>
    </row>
    <row r="577" spans="1:65" s="2" customFormat="1" ht="24">
      <c r="A577" s="35"/>
      <c r="B577" s="36"/>
      <c r="C577" s="187" t="s">
        <v>1825</v>
      </c>
      <c r="D577" s="187" t="s">
        <v>160</v>
      </c>
      <c r="E577" s="188" t="s">
        <v>8669</v>
      </c>
      <c r="F577" s="189" t="s">
        <v>8341</v>
      </c>
      <c r="G577" s="190" t="s">
        <v>498</v>
      </c>
      <c r="H577" s="191">
        <v>1</v>
      </c>
      <c r="I577" s="192"/>
      <c r="J577" s="191">
        <f t="shared" si="80"/>
        <v>0</v>
      </c>
      <c r="K577" s="189" t="s">
        <v>1</v>
      </c>
      <c r="L577" s="40"/>
      <c r="M577" s="193" t="s">
        <v>1</v>
      </c>
      <c r="N577" s="194" t="s">
        <v>41</v>
      </c>
      <c r="O577" s="72"/>
      <c r="P577" s="195">
        <f t="shared" si="81"/>
        <v>0</v>
      </c>
      <c r="Q577" s="195">
        <v>0</v>
      </c>
      <c r="R577" s="195">
        <f t="shared" si="82"/>
        <v>0</v>
      </c>
      <c r="S577" s="195">
        <v>0</v>
      </c>
      <c r="T577" s="196">
        <f t="shared" si="83"/>
        <v>0</v>
      </c>
      <c r="U577" s="35"/>
      <c r="V577" s="35"/>
      <c r="W577" s="35"/>
      <c r="X577" s="35"/>
      <c r="Y577" s="35"/>
      <c r="Z577" s="35"/>
      <c r="AA577" s="35"/>
      <c r="AB577" s="35"/>
      <c r="AC577" s="35"/>
      <c r="AD577" s="35"/>
      <c r="AE577" s="35"/>
      <c r="AR577" s="197" t="s">
        <v>283</v>
      </c>
      <c r="AT577" s="197" t="s">
        <v>160</v>
      </c>
      <c r="AU577" s="197" t="s">
        <v>85</v>
      </c>
      <c r="AY577" s="18" t="s">
        <v>158</v>
      </c>
      <c r="BE577" s="198">
        <f t="shared" si="84"/>
        <v>0</v>
      </c>
      <c r="BF577" s="198">
        <f t="shared" si="85"/>
        <v>0</v>
      </c>
      <c r="BG577" s="198">
        <f t="shared" si="86"/>
        <v>0</v>
      </c>
      <c r="BH577" s="198">
        <f t="shared" si="87"/>
        <v>0</v>
      </c>
      <c r="BI577" s="198">
        <f t="shared" si="88"/>
        <v>0</v>
      </c>
      <c r="BJ577" s="18" t="s">
        <v>8</v>
      </c>
      <c r="BK577" s="198">
        <f t="shared" si="89"/>
        <v>0</v>
      </c>
      <c r="BL577" s="18" t="s">
        <v>283</v>
      </c>
      <c r="BM577" s="197" t="s">
        <v>8670</v>
      </c>
    </row>
    <row r="578" spans="1:65" s="2" customFormat="1" ht="24">
      <c r="A578" s="35"/>
      <c r="B578" s="36"/>
      <c r="C578" s="187" t="s">
        <v>1829</v>
      </c>
      <c r="D578" s="187" t="s">
        <v>160</v>
      </c>
      <c r="E578" s="188" t="s">
        <v>8671</v>
      </c>
      <c r="F578" s="189" t="s">
        <v>8344</v>
      </c>
      <c r="G578" s="190" t="s">
        <v>498</v>
      </c>
      <c r="H578" s="191">
        <v>1</v>
      </c>
      <c r="I578" s="192"/>
      <c r="J578" s="191">
        <f t="shared" si="80"/>
        <v>0</v>
      </c>
      <c r="K578" s="189" t="s">
        <v>1</v>
      </c>
      <c r="L578" s="40"/>
      <c r="M578" s="193" t="s">
        <v>1</v>
      </c>
      <c r="N578" s="194" t="s">
        <v>41</v>
      </c>
      <c r="O578" s="72"/>
      <c r="P578" s="195">
        <f t="shared" si="81"/>
        <v>0</v>
      </c>
      <c r="Q578" s="195">
        <v>0</v>
      </c>
      <c r="R578" s="195">
        <f t="shared" si="82"/>
        <v>0</v>
      </c>
      <c r="S578" s="195">
        <v>0</v>
      </c>
      <c r="T578" s="196">
        <f t="shared" si="83"/>
        <v>0</v>
      </c>
      <c r="U578" s="35"/>
      <c r="V578" s="35"/>
      <c r="W578" s="35"/>
      <c r="X578" s="35"/>
      <c r="Y578" s="35"/>
      <c r="Z578" s="35"/>
      <c r="AA578" s="35"/>
      <c r="AB578" s="35"/>
      <c r="AC578" s="35"/>
      <c r="AD578" s="35"/>
      <c r="AE578" s="35"/>
      <c r="AR578" s="197" t="s">
        <v>283</v>
      </c>
      <c r="AT578" s="197" t="s">
        <v>160</v>
      </c>
      <c r="AU578" s="197" t="s">
        <v>85</v>
      </c>
      <c r="AY578" s="18" t="s">
        <v>158</v>
      </c>
      <c r="BE578" s="198">
        <f t="shared" si="84"/>
        <v>0</v>
      </c>
      <c r="BF578" s="198">
        <f t="shared" si="85"/>
        <v>0</v>
      </c>
      <c r="BG578" s="198">
        <f t="shared" si="86"/>
        <v>0</v>
      </c>
      <c r="BH578" s="198">
        <f t="shared" si="87"/>
        <v>0</v>
      </c>
      <c r="BI578" s="198">
        <f t="shared" si="88"/>
        <v>0</v>
      </c>
      <c r="BJ578" s="18" t="s">
        <v>8</v>
      </c>
      <c r="BK578" s="198">
        <f t="shared" si="89"/>
        <v>0</v>
      </c>
      <c r="BL578" s="18" t="s">
        <v>283</v>
      </c>
      <c r="BM578" s="197" t="s">
        <v>8672</v>
      </c>
    </row>
    <row r="579" spans="1:65" s="2" customFormat="1" ht="24">
      <c r="A579" s="35"/>
      <c r="B579" s="36"/>
      <c r="C579" s="187" t="s">
        <v>1833</v>
      </c>
      <c r="D579" s="187" t="s">
        <v>160</v>
      </c>
      <c r="E579" s="188" t="s">
        <v>8673</v>
      </c>
      <c r="F579" s="189" t="s">
        <v>8347</v>
      </c>
      <c r="G579" s="190" t="s">
        <v>498</v>
      </c>
      <c r="H579" s="191">
        <v>1</v>
      </c>
      <c r="I579" s="192"/>
      <c r="J579" s="191">
        <f t="shared" ref="J579:J610" si="90">ROUND(I579*H579,0)</f>
        <v>0</v>
      </c>
      <c r="K579" s="189" t="s">
        <v>1</v>
      </c>
      <c r="L579" s="40"/>
      <c r="M579" s="193" t="s">
        <v>1</v>
      </c>
      <c r="N579" s="194" t="s">
        <v>41</v>
      </c>
      <c r="O579" s="72"/>
      <c r="P579" s="195">
        <f t="shared" ref="P579:P610" si="91">O579*H579</f>
        <v>0</v>
      </c>
      <c r="Q579" s="195">
        <v>0</v>
      </c>
      <c r="R579" s="195">
        <f t="shared" ref="R579:R610" si="92">Q579*H579</f>
        <v>0</v>
      </c>
      <c r="S579" s="195">
        <v>0</v>
      </c>
      <c r="T579" s="196">
        <f t="shared" ref="T579:T610" si="93">S579*H579</f>
        <v>0</v>
      </c>
      <c r="U579" s="35"/>
      <c r="V579" s="35"/>
      <c r="W579" s="35"/>
      <c r="X579" s="35"/>
      <c r="Y579" s="35"/>
      <c r="Z579" s="35"/>
      <c r="AA579" s="35"/>
      <c r="AB579" s="35"/>
      <c r="AC579" s="35"/>
      <c r="AD579" s="35"/>
      <c r="AE579" s="35"/>
      <c r="AR579" s="197" t="s">
        <v>283</v>
      </c>
      <c r="AT579" s="197" t="s">
        <v>160</v>
      </c>
      <c r="AU579" s="197" t="s">
        <v>85</v>
      </c>
      <c r="AY579" s="18" t="s">
        <v>158</v>
      </c>
      <c r="BE579" s="198">
        <f t="shared" ref="BE579:BE610" si="94">IF(N579="základní",J579,0)</f>
        <v>0</v>
      </c>
      <c r="BF579" s="198">
        <f t="shared" ref="BF579:BF610" si="95">IF(N579="snížená",J579,0)</f>
        <v>0</v>
      </c>
      <c r="BG579" s="198">
        <f t="shared" ref="BG579:BG610" si="96">IF(N579="zákl. přenesená",J579,0)</f>
        <v>0</v>
      </c>
      <c r="BH579" s="198">
        <f t="shared" ref="BH579:BH610" si="97">IF(N579="sníž. přenesená",J579,0)</f>
        <v>0</v>
      </c>
      <c r="BI579" s="198">
        <f t="shared" ref="BI579:BI610" si="98">IF(N579="nulová",J579,0)</f>
        <v>0</v>
      </c>
      <c r="BJ579" s="18" t="s">
        <v>8</v>
      </c>
      <c r="BK579" s="198">
        <f t="shared" ref="BK579:BK610" si="99">ROUND(I579*H579,0)</f>
        <v>0</v>
      </c>
      <c r="BL579" s="18" t="s">
        <v>283</v>
      </c>
      <c r="BM579" s="197" t="s">
        <v>8674</v>
      </c>
    </row>
    <row r="580" spans="1:65" s="2" customFormat="1" ht="24">
      <c r="A580" s="35"/>
      <c r="B580" s="36"/>
      <c r="C580" s="187" t="s">
        <v>1837</v>
      </c>
      <c r="D580" s="187" t="s">
        <v>160</v>
      </c>
      <c r="E580" s="188" t="s">
        <v>8675</v>
      </c>
      <c r="F580" s="189" t="s">
        <v>8350</v>
      </c>
      <c r="G580" s="190" t="s">
        <v>498</v>
      </c>
      <c r="H580" s="191">
        <v>1</v>
      </c>
      <c r="I580" s="192"/>
      <c r="J580" s="191">
        <f t="shared" si="90"/>
        <v>0</v>
      </c>
      <c r="K580" s="189" t="s">
        <v>1</v>
      </c>
      <c r="L580" s="40"/>
      <c r="M580" s="193" t="s">
        <v>1</v>
      </c>
      <c r="N580" s="194" t="s">
        <v>41</v>
      </c>
      <c r="O580" s="72"/>
      <c r="P580" s="195">
        <f t="shared" si="91"/>
        <v>0</v>
      </c>
      <c r="Q580" s="195">
        <v>0</v>
      </c>
      <c r="R580" s="195">
        <f t="shared" si="92"/>
        <v>0</v>
      </c>
      <c r="S580" s="195">
        <v>0</v>
      </c>
      <c r="T580" s="196">
        <f t="shared" si="93"/>
        <v>0</v>
      </c>
      <c r="U580" s="35"/>
      <c r="V580" s="35"/>
      <c r="W580" s="35"/>
      <c r="X580" s="35"/>
      <c r="Y580" s="35"/>
      <c r="Z580" s="35"/>
      <c r="AA580" s="35"/>
      <c r="AB580" s="35"/>
      <c r="AC580" s="35"/>
      <c r="AD580" s="35"/>
      <c r="AE580" s="35"/>
      <c r="AR580" s="197" t="s">
        <v>283</v>
      </c>
      <c r="AT580" s="197" t="s">
        <v>160</v>
      </c>
      <c r="AU580" s="197" t="s">
        <v>85</v>
      </c>
      <c r="AY580" s="18" t="s">
        <v>158</v>
      </c>
      <c r="BE580" s="198">
        <f t="shared" si="94"/>
        <v>0</v>
      </c>
      <c r="BF580" s="198">
        <f t="shared" si="95"/>
        <v>0</v>
      </c>
      <c r="BG580" s="198">
        <f t="shared" si="96"/>
        <v>0</v>
      </c>
      <c r="BH580" s="198">
        <f t="shared" si="97"/>
        <v>0</v>
      </c>
      <c r="BI580" s="198">
        <f t="shared" si="98"/>
        <v>0</v>
      </c>
      <c r="BJ580" s="18" t="s">
        <v>8</v>
      </c>
      <c r="BK580" s="198">
        <f t="shared" si="99"/>
        <v>0</v>
      </c>
      <c r="BL580" s="18" t="s">
        <v>283</v>
      </c>
      <c r="BM580" s="197" t="s">
        <v>8676</v>
      </c>
    </row>
    <row r="581" spans="1:65" s="2" customFormat="1" ht="24">
      <c r="A581" s="35"/>
      <c r="B581" s="36"/>
      <c r="C581" s="187" t="s">
        <v>1841</v>
      </c>
      <c r="D581" s="187" t="s">
        <v>160</v>
      </c>
      <c r="E581" s="188" t="s">
        <v>8677</v>
      </c>
      <c r="F581" s="189" t="s">
        <v>8353</v>
      </c>
      <c r="G581" s="190" t="s">
        <v>498</v>
      </c>
      <c r="H581" s="191">
        <v>1</v>
      </c>
      <c r="I581" s="192"/>
      <c r="J581" s="191">
        <f t="shared" si="90"/>
        <v>0</v>
      </c>
      <c r="K581" s="189" t="s">
        <v>1</v>
      </c>
      <c r="L581" s="40"/>
      <c r="M581" s="193" t="s">
        <v>1</v>
      </c>
      <c r="N581" s="194" t="s">
        <v>41</v>
      </c>
      <c r="O581" s="72"/>
      <c r="P581" s="195">
        <f t="shared" si="91"/>
        <v>0</v>
      </c>
      <c r="Q581" s="195">
        <v>0</v>
      </c>
      <c r="R581" s="195">
        <f t="shared" si="92"/>
        <v>0</v>
      </c>
      <c r="S581" s="195">
        <v>0</v>
      </c>
      <c r="T581" s="196">
        <f t="shared" si="93"/>
        <v>0</v>
      </c>
      <c r="U581" s="35"/>
      <c r="V581" s="35"/>
      <c r="W581" s="35"/>
      <c r="X581" s="35"/>
      <c r="Y581" s="35"/>
      <c r="Z581" s="35"/>
      <c r="AA581" s="35"/>
      <c r="AB581" s="35"/>
      <c r="AC581" s="35"/>
      <c r="AD581" s="35"/>
      <c r="AE581" s="35"/>
      <c r="AR581" s="197" t="s">
        <v>283</v>
      </c>
      <c r="AT581" s="197" t="s">
        <v>160</v>
      </c>
      <c r="AU581" s="197" t="s">
        <v>85</v>
      </c>
      <c r="AY581" s="18" t="s">
        <v>158</v>
      </c>
      <c r="BE581" s="198">
        <f t="shared" si="94"/>
        <v>0</v>
      </c>
      <c r="BF581" s="198">
        <f t="shared" si="95"/>
        <v>0</v>
      </c>
      <c r="BG581" s="198">
        <f t="shared" si="96"/>
        <v>0</v>
      </c>
      <c r="BH581" s="198">
        <f t="shared" si="97"/>
        <v>0</v>
      </c>
      <c r="BI581" s="198">
        <f t="shared" si="98"/>
        <v>0</v>
      </c>
      <c r="BJ581" s="18" t="s">
        <v>8</v>
      </c>
      <c r="BK581" s="198">
        <f t="shared" si="99"/>
        <v>0</v>
      </c>
      <c r="BL581" s="18" t="s">
        <v>283</v>
      </c>
      <c r="BM581" s="197" t="s">
        <v>8678</v>
      </c>
    </row>
    <row r="582" spans="1:65" s="2" customFormat="1" ht="24">
      <c r="A582" s="35"/>
      <c r="B582" s="36"/>
      <c r="C582" s="187" t="s">
        <v>1845</v>
      </c>
      <c r="D582" s="187" t="s">
        <v>160</v>
      </c>
      <c r="E582" s="188" t="s">
        <v>8679</v>
      </c>
      <c r="F582" s="189" t="s">
        <v>8356</v>
      </c>
      <c r="G582" s="190" t="s">
        <v>498</v>
      </c>
      <c r="H582" s="191">
        <v>1</v>
      </c>
      <c r="I582" s="192"/>
      <c r="J582" s="191">
        <f t="shared" si="90"/>
        <v>0</v>
      </c>
      <c r="K582" s="189" t="s">
        <v>1</v>
      </c>
      <c r="L582" s="40"/>
      <c r="M582" s="193" t="s">
        <v>1</v>
      </c>
      <c r="N582" s="194" t="s">
        <v>41</v>
      </c>
      <c r="O582" s="72"/>
      <c r="P582" s="195">
        <f t="shared" si="91"/>
        <v>0</v>
      </c>
      <c r="Q582" s="195">
        <v>0</v>
      </c>
      <c r="R582" s="195">
        <f t="shared" si="92"/>
        <v>0</v>
      </c>
      <c r="S582" s="195">
        <v>0</v>
      </c>
      <c r="T582" s="196">
        <f t="shared" si="93"/>
        <v>0</v>
      </c>
      <c r="U582" s="35"/>
      <c r="V582" s="35"/>
      <c r="W582" s="35"/>
      <c r="X582" s="35"/>
      <c r="Y582" s="35"/>
      <c r="Z582" s="35"/>
      <c r="AA582" s="35"/>
      <c r="AB582" s="35"/>
      <c r="AC582" s="35"/>
      <c r="AD582" s="35"/>
      <c r="AE582" s="35"/>
      <c r="AR582" s="197" t="s">
        <v>283</v>
      </c>
      <c r="AT582" s="197" t="s">
        <v>160</v>
      </c>
      <c r="AU582" s="197" t="s">
        <v>85</v>
      </c>
      <c r="AY582" s="18" t="s">
        <v>158</v>
      </c>
      <c r="BE582" s="198">
        <f t="shared" si="94"/>
        <v>0</v>
      </c>
      <c r="BF582" s="198">
        <f t="shared" si="95"/>
        <v>0</v>
      </c>
      <c r="BG582" s="198">
        <f t="shared" si="96"/>
        <v>0</v>
      </c>
      <c r="BH582" s="198">
        <f t="shared" si="97"/>
        <v>0</v>
      </c>
      <c r="BI582" s="198">
        <f t="shared" si="98"/>
        <v>0</v>
      </c>
      <c r="BJ582" s="18" t="s">
        <v>8</v>
      </c>
      <c r="BK582" s="198">
        <f t="shared" si="99"/>
        <v>0</v>
      </c>
      <c r="BL582" s="18" t="s">
        <v>283</v>
      </c>
      <c r="BM582" s="197" t="s">
        <v>8680</v>
      </c>
    </row>
    <row r="583" spans="1:65" s="2" customFormat="1" ht="24">
      <c r="A583" s="35"/>
      <c r="B583" s="36"/>
      <c r="C583" s="187" t="s">
        <v>1849</v>
      </c>
      <c r="D583" s="187" t="s">
        <v>160</v>
      </c>
      <c r="E583" s="188" t="s">
        <v>8681</v>
      </c>
      <c r="F583" s="189" t="s">
        <v>8359</v>
      </c>
      <c r="G583" s="190" t="s">
        <v>498</v>
      </c>
      <c r="H583" s="191">
        <v>1</v>
      </c>
      <c r="I583" s="192"/>
      <c r="J583" s="191">
        <f t="shared" si="90"/>
        <v>0</v>
      </c>
      <c r="K583" s="189" t="s">
        <v>1</v>
      </c>
      <c r="L583" s="40"/>
      <c r="M583" s="193" t="s">
        <v>1</v>
      </c>
      <c r="N583" s="194" t="s">
        <v>41</v>
      </c>
      <c r="O583" s="72"/>
      <c r="P583" s="195">
        <f t="shared" si="91"/>
        <v>0</v>
      </c>
      <c r="Q583" s="195">
        <v>0</v>
      </c>
      <c r="R583" s="195">
        <f t="shared" si="92"/>
        <v>0</v>
      </c>
      <c r="S583" s="195">
        <v>0</v>
      </c>
      <c r="T583" s="196">
        <f t="shared" si="93"/>
        <v>0</v>
      </c>
      <c r="U583" s="35"/>
      <c r="V583" s="35"/>
      <c r="W583" s="35"/>
      <c r="X583" s="35"/>
      <c r="Y583" s="35"/>
      <c r="Z583" s="35"/>
      <c r="AA583" s="35"/>
      <c r="AB583" s="35"/>
      <c r="AC583" s="35"/>
      <c r="AD583" s="35"/>
      <c r="AE583" s="35"/>
      <c r="AR583" s="197" t="s">
        <v>283</v>
      </c>
      <c r="AT583" s="197" t="s">
        <v>160</v>
      </c>
      <c r="AU583" s="197" t="s">
        <v>85</v>
      </c>
      <c r="AY583" s="18" t="s">
        <v>158</v>
      </c>
      <c r="BE583" s="198">
        <f t="shared" si="94"/>
        <v>0</v>
      </c>
      <c r="BF583" s="198">
        <f t="shared" si="95"/>
        <v>0</v>
      </c>
      <c r="BG583" s="198">
        <f t="shared" si="96"/>
        <v>0</v>
      </c>
      <c r="BH583" s="198">
        <f t="shared" si="97"/>
        <v>0</v>
      </c>
      <c r="BI583" s="198">
        <f t="shared" si="98"/>
        <v>0</v>
      </c>
      <c r="BJ583" s="18" t="s">
        <v>8</v>
      </c>
      <c r="BK583" s="198">
        <f t="shared" si="99"/>
        <v>0</v>
      </c>
      <c r="BL583" s="18" t="s">
        <v>283</v>
      </c>
      <c r="BM583" s="197" t="s">
        <v>8682</v>
      </c>
    </row>
    <row r="584" spans="1:65" s="2" customFormat="1" ht="24">
      <c r="A584" s="35"/>
      <c r="B584" s="36"/>
      <c r="C584" s="187" t="s">
        <v>1853</v>
      </c>
      <c r="D584" s="187" t="s">
        <v>160</v>
      </c>
      <c r="E584" s="188" t="s">
        <v>8683</v>
      </c>
      <c r="F584" s="189" t="s">
        <v>8362</v>
      </c>
      <c r="G584" s="190" t="s">
        <v>498</v>
      </c>
      <c r="H584" s="191">
        <v>2</v>
      </c>
      <c r="I584" s="192"/>
      <c r="J584" s="191">
        <f t="shared" si="90"/>
        <v>0</v>
      </c>
      <c r="K584" s="189" t="s">
        <v>1</v>
      </c>
      <c r="L584" s="40"/>
      <c r="M584" s="193" t="s">
        <v>1</v>
      </c>
      <c r="N584" s="194" t="s">
        <v>41</v>
      </c>
      <c r="O584" s="72"/>
      <c r="P584" s="195">
        <f t="shared" si="91"/>
        <v>0</v>
      </c>
      <c r="Q584" s="195">
        <v>0</v>
      </c>
      <c r="R584" s="195">
        <f t="shared" si="92"/>
        <v>0</v>
      </c>
      <c r="S584" s="195">
        <v>0</v>
      </c>
      <c r="T584" s="196">
        <f t="shared" si="93"/>
        <v>0</v>
      </c>
      <c r="U584" s="35"/>
      <c r="V584" s="35"/>
      <c r="W584" s="35"/>
      <c r="X584" s="35"/>
      <c r="Y584" s="35"/>
      <c r="Z584" s="35"/>
      <c r="AA584" s="35"/>
      <c r="AB584" s="35"/>
      <c r="AC584" s="35"/>
      <c r="AD584" s="35"/>
      <c r="AE584" s="35"/>
      <c r="AR584" s="197" t="s">
        <v>283</v>
      </c>
      <c r="AT584" s="197" t="s">
        <v>160</v>
      </c>
      <c r="AU584" s="197" t="s">
        <v>85</v>
      </c>
      <c r="AY584" s="18" t="s">
        <v>158</v>
      </c>
      <c r="BE584" s="198">
        <f t="shared" si="94"/>
        <v>0</v>
      </c>
      <c r="BF584" s="198">
        <f t="shared" si="95"/>
        <v>0</v>
      </c>
      <c r="BG584" s="198">
        <f t="shared" si="96"/>
        <v>0</v>
      </c>
      <c r="BH584" s="198">
        <f t="shared" si="97"/>
        <v>0</v>
      </c>
      <c r="BI584" s="198">
        <f t="shared" si="98"/>
        <v>0</v>
      </c>
      <c r="BJ584" s="18" t="s">
        <v>8</v>
      </c>
      <c r="BK584" s="198">
        <f t="shared" si="99"/>
        <v>0</v>
      </c>
      <c r="BL584" s="18" t="s">
        <v>283</v>
      </c>
      <c r="BM584" s="197" t="s">
        <v>8684</v>
      </c>
    </row>
    <row r="585" spans="1:65" s="2" customFormat="1" ht="24">
      <c r="A585" s="35"/>
      <c r="B585" s="36"/>
      <c r="C585" s="187" t="s">
        <v>1857</v>
      </c>
      <c r="D585" s="187" t="s">
        <v>160</v>
      </c>
      <c r="E585" s="188" t="s">
        <v>8685</v>
      </c>
      <c r="F585" s="189" t="s">
        <v>8365</v>
      </c>
      <c r="G585" s="190" t="s">
        <v>498</v>
      </c>
      <c r="H585" s="191">
        <v>1</v>
      </c>
      <c r="I585" s="192"/>
      <c r="J585" s="191">
        <f t="shared" si="90"/>
        <v>0</v>
      </c>
      <c r="K585" s="189" t="s">
        <v>1</v>
      </c>
      <c r="L585" s="40"/>
      <c r="M585" s="193" t="s">
        <v>1</v>
      </c>
      <c r="N585" s="194" t="s">
        <v>41</v>
      </c>
      <c r="O585" s="72"/>
      <c r="P585" s="195">
        <f t="shared" si="91"/>
        <v>0</v>
      </c>
      <c r="Q585" s="195">
        <v>0</v>
      </c>
      <c r="R585" s="195">
        <f t="shared" si="92"/>
        <v>0</v>
      </c>
      <c r="S585" s="195">
        <v>0</v>
      </c>
      <c r="T585" s="196">
        <f t="shared" si="93"/>
        <v>0</v>
      </c>
      <c r="U585" s="35"/>
      <c r="V585" s="35"/>
      <c r="W585" s="35"/>
      <c r="X585" s="35"/>
      <c r="Y585" s="35"/>
      <c r="Z585" s="35"/>
      <c r="AA585" s="35"/>
      <c r="AB585" s="35"/>
      <c r="AC585" s="35"/>
      <c r="AD585" s="35"/>
      <c r="AE585" s="35"/>
      <c r="AR585" s="197" t="s">
        <v>283</v>
      </c>
      <c r="AT585" s="197" t="s">
        <v>160</v>
      </c>
      <c r="AU585" s="197" t="s">
        <v>85</v>
      </c>
      <c r="AY585" s="18" t="s">
        <v>158</v>
      </c>
      <c r="BE585" s="198">
        <f t="shared" si="94"/>
        <v>0</v>
      </c>
      <c r="BF585" s="198">
        <f t="shared" si="95"/>
        <v>0</v>
      </c>
      <c r="BG585" s="198">
        <f t="shared" si="96"/>
        <v>0</v>
      </c>
      <c r="BH585" s="198">
        <f t="shared" si="97"/>
        <v>0</v>
      </c>
      <c r="BI585" s="198">
        <f t="shared" si="98"/>
        <v>0</v>
      </c>
      <c r="BJ585" s="18" t="s">
        <v>8</v>
      </c>
      <c r="BK585" s="198">
        <f t="shared" si="99"/>
        <v>0</v>
      </c>
      <c r="BL585" s="18" t="s">
        <v>283</v>
      </c>
      <c r="BM585" s="197" t="s">
        <v>8686</v>
      </c>
    </row>
    <row r="586" spans="1:65" s="2" customFormat="1" ht="24">
      <c r="A586" s="35"/>
      <c r="B586" s="36"/>
      <c r="C586" s="187" t="s">
        <v>1861</v>
      </c>
      <c r="D586" s="187" t="s">
        <v>160</v>
      </c>
      <c r="E586" s="188" t="s">
        <v>8687</v>
      </c>
      <c r="F586" s="189" t="s">
        <v>8368</v>
      </c>
      <c r="G586" s="190" t="s">
        <v>498</v>
      </c>
      <c r="H586" s="191">
        <v>2</v>
      </c>
      <c r="I586" s="192"/>
      <c r="J586" s="191">
        <f t="shared" si="90"/>
        <v>0</v>
      </c>
      <c r="K586" s="189" t="s">
        <v>1</v>
      </c>
      <c r="L586" s="40"/>
      <c r="M586" s="193" t="s">
        <v>1</v>
      </c>
      <c r="N586" s="194" t="s">
        <v>41</v>
      </c>
      <c r="O586" s="72"/>
      <c r="P586" s="195">
        <f t="shared" si="91"/>
        <v>0</v>
      </c>
      <c r="Q586" s="195">
        <v>0</v>
      </c>
      <c r="R586" s="195">
        <f t="shared" si="92"/>
        <v>0</v>
      </c>
      <c r="S586" s="195">
        <v>0</v>
      </c>
      <c r="T586" s="196">
        <f t="shared" si="93"/>
        <v>0</v>
      </c>
      <c r="U586" s="35"/>
      <c r="V586" s="35"/>
      <c r="W586" s="35"/>
      <c r="X586" s="35"/>
      <c r="Y586" s="35"/>
      <c r="Z586" s="35"/>
      <c r="AA586" s="35"/>
      <c r="AB586" s="35"/>
      <c r="AC586" s="35"/>
      <c r="AD586" s="35"/>
      <c r="AE586" s="35"/>
      <c r="AR586" s="197" t="s">
        <v>283</v>
      </c>
      <c r="AT586" s="197" t="s">
        <v>160</v>
      </c>
      <c r="AU586" s="197" t="s">
        <v>85</v>
      </c>
      <c r="AY586" s="18" t="s">
        <v>158</v>
      </c>
      <c r="BE586" s="198">
        <f t="shared" si="94"/>
        <v>0</v>
      </c>
      <c r="BF586" s="198">
        <f t="shared" si="95"/>
        <v>0</v>
      </c>
      <c r="BG586" s="198">
        <f t="shared" si="96"/>
        <v>0</v>
      </c>
      <c r="BH586" s="198">
        <f t="shared" si="97"/>
        <v>0</v>
      </c>
      <c r="BI586" s="198">
        <f t="shared" si="98"/>
        <v>0</v>
      </c>
      <c r="BJ586" s="18" t="s">
        <v>8</v>
      </c>
      <c r="BK586" s="198">
        <f t="shared" si="99"/>
        <v>0</v>
      </c>
      <c r="BL586" s="18" t="s">
        <v>283</v>
      </c>
      <c r="BM586" s="197" t="s">
        <v>8688</v>
      </c>
    </row>
    <row r="587" spans="1:65" s="2" customFormat="1" ht="24">
      <c r="A587" s="35"/>
      <c r="B587" s="36"/>
      <c r="C587" s="187" t="s">
        <v>1865</v>
      </c>
      <c r="D587" s="187" t="s">
        <v>160</v>
      </c>
      <c r="E587" s="188" t="s">
        <v>8689</v>
      </c>
      <c r="F587" s="189" t="s">
        <v>8371</v>
      </c>
      <c r="G587" s="190" t="s">
        <v>498</v>
      </c>
      <c r="H587" s="191">
        <v>10</v>
      </c>
      <c r="I587" s="192"/>
      <c r="J587" s="191">
        <f t="shared" si="90"/>
        <v>0</v>
      </c>
      <c r="K587" s="189" t="s">
        <v>1</v>
      </c>
      <c r="L587" s="40"/>
      <c r="M587" s="193" t="s">
        <v>1</v>
      </c>
      <c r="N587" s="194" t="s">
        <v>41</v>
      </c>
      <c r="O587" s="72"/>
      <c r="P587" s="195">
        <f t="shared" si="91"/>
        <v>0</v>
      </c>
      <c r="Q587" s="195">
        <v>0</v>
      </c>
      <c r="R587" s="195">
        <f t="shared" si="92"/>
        <v>0</v>
      </c>
      <c r="S587" s="195">
        <v>0</v>
      </c>
      <c r="T587" s="196">
        <f t="shared" si="93"/>
        <v>0</v>
      </c>
      <c r="U587" s="35"/>
      <c r="V587" s="35"/>
      <c r="W587" s="35"/>
      <c r="X587" s="35"/>
      <c r="Y587" s="35"/>
      <c r="Z587" s="35"/>
      <c r="AA587" s="35"/>
      <c r="AB587" s="35"/>
      <c r="AC587" s="35"/>
      <c r="AD587" s="35"/>
      <c r="AE587" s="35"/>
      <c r="AR587" s="197" t="s">
        <v>283</v>
      </c>
      <c r="AT587" s="197" t="s">
        <v>160</v>
      </c>
      <c r="AU587" s="197" t="s">
        <v>85</v>
      </c>
      <c r="AY587" s="18" t="s">
        <v>158</v>
      </c>
      <c r="BE587" s="198">
        <f t="shared" si="94"/>
        <v>0</v>
      </c>
      <c r="BF587" s="198">
        <f t="shared" si="95"/>
        <v>0</v>
      </c>
      <c r="BG587" s="198">
        <f t="shared" si="96"/>
        <v>0</v>
      </c>
      <c r="BH587" s="198">
        <f t="shared" si="97"/>
        <v>0</v>
      </c>
      <c r="BI587" s="198">
        <f t="shared" si="98"/>
        <v>0</v>
      </c>
      <c r="BJ587" s="18" t="s">
        <v>8</v>
      </c>
      <c r="BK587" s="198">
        <f t="shared" si="99"/>
        <v>0</v>
      </c>
      <c r="BL587" s="18" t="s">
        <v>283</v>
      </c>
      <c r="BM587" s="197" t="s">
        <v>8690</v>
      </c>
    </row>
    <row r="588" spans="1:65" s="2" customFormat="1" ht="24">
      <c r="A588" s="35"/>
      <c r="B588" s="36"/>
      <c r="C588" s="187" t="s">
        <v>1869</v>
      </c>
      <c r="D588" s="187" t="s">
        <v>160</v>
      </c>
      <c r="E588" s="188" t="s">
        <v>8691</v>
      </c>
      <c r="F588" s="189" t="s">
        <v>8374</v>
      </c>
      <c r="G588" s="190" t="s">
        <v>498</v>
      </c>
      <c r="H588" s="191">
        <v>2</v>
      </c>
      <c r="I588" s="192"/>
      <c r="J588" s="191">
        <f t="shared" si="90"/>
        <v>0</v>
      </c>
      <c r="K588" s="189" t="s">
        <v>1</v>
      </c>
      <c r="L588" s="40"/>
      <c r="M588" s="193" t="s">
        <v>1</v>
      </c>
      <c r="N588" s="194" t="s">
        <v>41</v>
      </c>
      <c r="O588" s="72"/>
      <c r="P588" s="195">
        <f t="shared" si="91"/>
        <v>0</v>
      </c>
      <c r="Q588" s="195">
        <v>0</v>
      </c>
      <c r="R588" s="195">
        <f t="shared" si="92"/>
        <v>0</v>
      </c>
      <c r="S588" s="195">
        <v>0</v>
      </c>
      <c r="T588" s="196">
        <f t="shared" si="93"/>
        <v>0</v>
      </c>
      <c r="U588" s="35"/>
      <c r="V588" s="35"/>
      <c r="W588" s="35"/>
      <c r="X588" s="35"/>
      <c r="Y588" s="35"/>
      <c r="Z588" s="35"/>
      <c r="AA588" s="35"/>
      <c r="AB588" s="35"/>
      <c r="AC588" s="35"/>
      <c r="AD588" s="35"/>
      <c r="AE588" s="35"/>
      <c r="AR588" s="197" t="s">
        <v>283</v>
      </c>
      <c r="AT588" s="197" t="s">
        <v>160</v>
      </c>
      <c r="AU588" s="197" t="s">
        <v>85</v>
      </c>
      <c r="AY588" s="18" t="s">
        <v>158</v>
      </c>
      <c r="BE588" s="198">
        <f t="shared" si="94"/>
        <v>0</v>
      </c>
      <c r="BF588" s="198">
        <f t="shared" si="95"/>
        <v>0</v>
      </c>
      <c r="BG588" s="198">
        <f t="shared" si="96"/>
        <v>0</v>
      </c>
      <c r="BH588" s="198">
        <f t="shared" si="97"/>
        <v>0</v>
      </c>
      <c r="BI588" s="198">
        <f t="shared" si="98"/>
        <v>0</v>
      </c>
      <c r="BJ588" s="18" t="s">
        <v>8</v>
      </c>
      <c r="BK588" s="198">
        <f t="shared" si="99"/>
        <v>0</v>
      </c>
      <c r="BL588" s="18" t="s">
        <v>283</v>
      </c>
      <c r="BM588" s="197" t="s">
        <v>8692</v>
      </c>
    </row>
    <row r="589" spans="1:65" s="2" customFormat="1" ht="24">
      <c r="A589" s="35"/>
      <c r="B589" s="36"/>
      <c r="C589" s="187" t="s">
        <v>1873</v>
      </c>
      <c r="D589" s="187" t="s">
        <v>160</v>
      </c>
      <c r="E589" s="188" t="s">
        <v>8693</v>
      </c>
      <c r="F589" s="189" t="s">
        <v>8377</v>
      </c>
      <c r="G589" s="190" t="s">
        <v>498</v>
      </c>
      <c r="H589" s="191">
        <v>4</v>
      </c>
      <c r="I589" s="192"/>
      <c r="J589" s="191">
        <f t="shared" si="90"/>
        <v>0</v>
      </c>
      <c r="K589" s="189" t="s">
        <v>1</v>
      </c>
      <c r="L589" s="40"/>
      <c r="M589" s="193" t="s">
        <v>1</v>
      </c>
      <c r="N589" s="194" t="s">
        <v>41</v>
      </c>
      <c r="O589" s="72"/>
      <c r="P589" s="195">
        <f t="shared" si="91"/>
        <v>0</v>
      </c>
      <c r="Q589" s="195">
        <v>0</v>
      </c>
      <c r="R589" s="195">
        <f t="shared" si="92"/>
        <v>0</v>
      </c>
      <c r="S589" s="195">
        <v>0</v>
      </c>
      <c r="T589" s="196">
        <f t="shared" si="93"/>
        <v>0</v>
      </c>
      <c r="U589" s="35"/>
      <c r="V589" s="35"/>
      <c r="W589" s="35"/>
      <c r="X589" s="35"/>
      <c r="Y589" s="35"/>
      <c r="Z589" s="35"/>
      <c r="AA589" s="35"/>
      <c r="AB589" s="35"/>
      <c r="AC589" s="35"/>
      <c r="AD589" s="35"/>
      <c r="AE589" s="35"/>
      <c r="AR589" s="197" t="s">
        <v>283</v>
      </c>
      <c r="AT589" s="197" t="s">
        <v>160</v>
      </c>
      <c r="AU589" s="197" t="s">
        <v>85</v>
      </c>
      <c r="AY589" s="18" t="s">
        <v>158</v>
      </c>
      <c r="BE589" s="198">
        <f t="shared" si="94"/>
        <v>0</v>
      </c>
      <c r="BF589" s="198">
        <f t="shared" si="95"/>
        <v>0</v>
      </c>
      <c r="BG589" s="198">
        <f t="shared" si="96"/>
        <v>0</v>
      </c>
      <c r="BH589" s="198">
        <f t="shared" si="97"/>
        <v>0</v>
      </c>
      <c r="BI589" s="198">
        <f t="shared" si="98"/>
        <v>0</v>
      </c>
      <c r="BJ589" s="18" t="s">
        <v>8</v>
      </c>
      <c r="BK589" s="198">
        <f t="shared" si="99"/>
        <v>0</v>
      </c>
      <c r="BL589" s="18" t="s">
        <v>283</v>
      </c>
      <c r="BM589" s="197" t="s">
        <v>8694</v>
      </c>
    </row>
    <row r="590" spans="1:65" s="2" customFormat="1" ht="24">
      <c r="A590" s="35"/>
      <c r="B590" s="36"/>
      <c r="C590" s="187" t="s">
        <v>1877</v>
      </c>
      <c r="D590" s="187" t="s">
        <v>160</v>
      </c>
      <c r="E590" s="188" t="s">
        <v>8695</v>
      </c>
      <c r="F590" s="189" t="s">
        <v>8380</v>
      </c>
      <c r="G590" s="190" t="s">
        <v>498</v>
      </c>
      <c r="H590" s="191">
        <v>48</v>
      </c>
      <c r="I590" s="192"/>
      <c r="J590" s="191">
        <f t="shared" si="90"/>
        <v>0</v>
      </c>
      <c r="K590" s="189" t="s">
        <v>1</v>
      </c>
      <c r="L590" s="40"/>
      <c r="M590" s="193" t="s">
        <v>1</v>
      </c>
      <c r="N590" s="194" t="s">
        <v>41</v>
      </c>
      <c r="O590" s="72"/>
      <c r="P590" s="195">
        <f t="shared" si="91"/>
        <v>0</v>
      </c>
      <c r="Q590" s="195">
        <v>0</v>
      </c>
      <c r="R590" s="195">
        <f t="shared" si="92"/>
        <v>0</v>
      </c>
      <c r="S590" s="195">
        <v>0</v>
      </c>
      <c r="T590" s="196">
        <f t="shared" si="93"/>
        <v>0</v>
      </c>
      <c r="U590" s="35"/>
      <c r="V590" s="35"/>
      <c r="W590" s="35"/>
      <c r="X590" s="35"/>
      <c r="Y590" s="35"/>
      <c r="Z590" s="35"/>
      <c r="AA590" s="35"/>
      <c r="AB590" s="35"/>
      <c r="AC590" s="35"/>
      <c r="AD590" s="35"/>
      <c r="AE590" s="35"/>
      <c r="AR590" s="197" t="s">
        <v>283</v>
      </c>
      <c r="AT590" s="197" t="s">
        <v>160</v>
      </c>
      <c r="AU590" s="197" t="s">
        <v>85</v>
      </c>
      <c r="AY590" s="18" t="s">
        <v>158</v>
      </c>
      <c r="BE590" s="198">
        <f t="shared" si="94"/>
        <v>0</v>
      </c>
      <c r="BF590" s="198">
        <f t="shared" si="95"/>
        <v>0</v>
      </c>
      <c r="BG590" s="198">
        <f t="shared" si="96"/>
        <v>0</v>
      </c>
      <c r="BH590" s="198">
        <f t="shared" si="97"/>
        <v>0</v>
      </c>
      <c r="BI590" s="198">
        <f t="shared" si="98"/>
        <v>0</v>
      </c>
      <c r="BJ590" s="18" t="s">
        <v>8</v>
      </c>
      <c r="BK590" s="198">
        <f t="shared" si="99"/>
        <v>0</v>
      </c>
      <c r="BL590" s="18" t="s">
        <v>283</v>
      </c>
      <c r="BM590" s="197" t="s">
        <v>8696</v>
      </c>
    </row>
    <row r="591" spans="1:65" s="2" customFormat="1" ht="24">
      <c r="A591" s="35"/>
      <c r="B591" s="36"/>
      <c r="C591" s="187" t="s">
        <v>1881</v>
      </c>
      <c r="D591" s="187" t="s">
        <v>160</v>
      </c>
      <c r="E591" s="188" t="s">
        <v>8697</v>
      </c>
      <c r="F591" s="189" t="s">
        <v>8383</v>
      </c>
      <c r="G591" s="190" t="s">
        <v>498</v>
      </c>
      <c r="H591" s="191">
        <v>16</v>
      </c>
      <c r="I591" s="192"/>
      <c r="J591" s="191">
        <f t="shared" si="90"/>
        <v>0</v>
      </c>
      <c r="K591" s="189" t="s">
        <v>1</v>
      </c>
      <c r="L591" s="40"/>
      <c r="M591" s="193" t="s">
        <v>1</v>
      </c>
      <c r="N591" s="194" t="s">
        <v>41</v>
      </c>
      <c r="O591" s="72"/>
      <c r="P591" s="195">
        <f t="shared" si="91"/>
        <v>0</v>
      </c>
      <c r="Q591" s="195">
        <v>0</v>
      </c>
      <c r="R591" s="195">
        <f t="shared" si="92"/>
        <v>0</v>
      </c>
      <c r="S591" s="195">
        <v>0</v>
      </c>
      <c r="T591" s="196">
        <f t="shared" si="93"/>
        <v>0</v>
      </c>
      <c r="U591" s="35"/>
      <c r="V591" s="35"/>
      <c r="W591" s="35"/>
      <c r="X591" s="35"/>
      <c r="Y591" s="35"/>
      <c r="Z591" s="35"/>
      <c r="AA591" s="35"/>
      <c r="AB591" s="35"/>
      <c r="AC591" s="35"/>
      <c r="AD591" s="35"/>
      <c r="AE591" s="35"/>
      <c r="AR591" s="197" t="s">
        <v>283</v>
      </c>
      <c r="AT591" s="197" t="s">
        <v>160</v>
      </c>
      <c r="AU591" s="197" t="s">
        <v>85</v>
      </c>
      <c r="AY591" s="18" t="s">
        <v>158</v>
      </c>
      <c r="BE591" s="198">
        <f t="shared" si="94"/>
        <v>0</v>
      </c>
      <c r="BF591" s="198">
        <f t="shared" si="95"/>
        <v>0</v>
      </c>
      <c r="BG591" s="198">
        <f t="shared" si="96"/>
        <v>0</v>
      </c>
      <c r="BH591" s="198">
        <f t="shared" si="97"/>
        <v>0</v>
      </c>
      <c r="BI591" s="198">
        <f t="shared" si="98"/>
        <v>0</v>
      </c>
      <c r="BJ591" s="18" t="s">
        <v>8</v>
      </c>
      <c r="BK591" s="198">
        <f t="shared" si="99"/>
        <v>0</v>
      </c>
      <c r="BL591" s="18" t="s">
        <v>283</v>
      </c>
      <c r="BM591" s="197" t="s">
        <v>8698</v>
      </c>
    </row>
    <row r="592" spans="1:65" s="2" customFormat="1" ht="24">
      <c r="A592" s="35"/>
      <c r="B592" s="36"/>
      <c r="C592" s="187" t="s">
        <v>1885</v>
      </c>
      <c r="D592" s="187" t="s">
        <v>160</v>
      </c>
      <c r="E592" s="188" t="s">
        <v>8699</v>
      </c>
      <c r="F592" s="189" t="s">
        <v>8386</v>
      </c>
      <c r="G592" s="190" t="s">
        <v>498</v>
      </c>
      <c r="H592" s="191">
        <v>1</v>
      </c>
      <c r="I592" s="192"/>
      <c r="J592" s="191">
        <f t="shared" si="90"/>
        <v>0</v>
      </c>
      <c r="K592" s="189" t="s">
        <v>1</v>
      </c>
      <c r="L592" s="40"/>
      <c r="M592" s="193" t="s">
        <v>1</v>
      </c>
      <c r="N592" s="194" t="s">
        <v>41</v>
      </c>
      <c r="O592" s="72"/>
      <c r="P592" s="195">
        <f t="shared" si="91"/>
        <v>0</v>
      </c>
      <c r="Q592" s="195">
        <v>0</v>
      </c>
      <c r="R592" s="195">
        <f t="shared" si="92"/>
        <v>0</v>
      </c>
      <c r="S592" s="195">
        <v>0</v>
      </c>
      <c r="T592" s="196">
        <f t="shared" si="93"/>
        <v>0</v>
      </c>
      <c r="U592" s="35"/>
      <c r="V592" s="35"/>
      <c r="W592" s="35"/>
      <c r="X592" s="35"/>
      <c r="Y592" s="35"/>
      <c r="Z592" s="35"/>
      <c r="AA592" s="35"/>
      <c r="AB592" s="35"/>
      <c r="AC592" s="35"/>
      <c r="AD592" s="35"/>
      <c r="AE592" s="35"/>
      <c r="AR592" s="197" t="s">
        <v>283</v>
      </c>
      <c r="AT592" s="197" t="s">
        <v>160</v>
      </c>
      <c r="AU592" s="197" t="s">
        <v>85</v>
      </c>
      <c r="AY592" s="18" t="s">
        <v>158</v>
      </c>
      <c r="BE592" s="198">
        <f t="shared" si="94"/>
        <v>0</v>
      </c>
      <c r="BF592" s="198">
        <f t="shared" si="95"/>
        <v>0</v>
      </c>
      <c r="BG592" s="198">
        <f t="shared" si="96"/>
        <v>0</v>
      </c>
      <c r="BH592" s="198">
        <f t="shared" si="97"/>
        <v>0</v>
      </c>
      <c r="BI592" s="198">
        <f t="shared" si="98"/>
        <v>0</v>
      </c>
      <c r="BJ592" s="18" t="s">
        <v>8</v>
      </c>
      <c r="BK592" s="198">
        <f t="shared" si="99"/>
        <v>0</v>
      </c>
      <c r="BL592" s="18" t="s">
        <v>283</v>
      </c>
      <c r="BM592" s="197" t="s">
        <v>8700</v>
      </c>
    </row>
    <row r="593" spans="1:65" s="2" customFormat="1" ht="24">
      <c r="A593" s="35"/>
      <c r="B593" s="36"/>
      <c r="C593" s="187" t="s">
        <v>1889</v>
      </c>
      <c r="D593" s="187" t="s">
        <v>160</v>
      </c>
      <c r="E593" s="188" t="s">
        <v>8701</v>
      </c>
      <c r="F593" s="189" t="s">
        <v>8389</v>
      </c>
      <c r="G593" s="190" t="s">
        <v>498</v>
      </c>
      <c r="H593" s="191">
        <v>3</v>
      </c>
      <c r="I593" s="192"/>
      <c r="J593" s="191">
        <f t="shared" si="90"/>
        <v>0</v>
      </c>
      <c r="K593" s="189" t="s">
        <v>1</v>
      </c>
      <c r="L593" s="40"/>
      <c r="M593" s="193" t="s">
        <v>1</v>
      </c>
      <c r="N593" s="194" t="s">
        <v>41</v>
      </c>
      <c r="O593" s="72"/>
      <c r="P593" s="195">
        <f t="shared" si="91"/>
        <v>0</v>
      </c>
      <c r="Q593" s="195">
        <v>0</v>
      </c>
      <c r="R593" s="195">
        <f t="shared" si="92"/>
        <v>0</v>
      </c>
      <c r="S593" s="195">
        <v>0</v>
      </c>
      <c r="T593" s="196">
        <f t="shared" si="93"/>
        <v>0</v>
      </c>
      <c r="U593" s="35"/>
      <c r="V593" s="35"/>
      <c r="W593" s="35"/>
      <c r="X593" s="35"/>
      <c r="Y593" s="35"/>
      <c r="Z593" s="35"/>
      <c r="AA593" s="35"/>
      <c r="AB593" s="35"/>
      <c r="AC593" s="35"/>
      <c r="AD593" s="35"/>
      <c r="AE593" s="35"/>
      <c r="AR593" s="197" t="s">
        <v>283</v>
      </c>
      <c r="AT593" s="197" t="s">
        <v>160</v>
      </c>
      <c r="AU593" s="197" t="s">
        <v>85</v>
      </c>
      <c r="AY593" s="18" t="s">
        <v>158</v>
      </c>
      <c r="BE593" s="198">
        <f t="shared" si="94"/>
        <v>0</v>
      </c>
      <c r="BF593" s="198">
        <f t="shared" si="95"/>
        <v>0</v>
      </c>
      <c r="BG593" s="198">
        <f t="shared" si="96"/>
        <v>0</v>
      </c>
      <c r="BH593" s="198">
        <f t="shared" si="97"/>
        <v>0</v>
      </c>
      <c r="BI593" s="198">
        <f t="shared" si="98"/>
        <v>0</v>
      </c>
      <c r="BJ593" s="18" t="s">
        <v>8</v>
      </c>
      <c r="BK593" s="198">
        <f t="shared" si="99"/>
        <v>0</v>
      </c>
      <c r="BL593" s="18" t="s">
        <v>283</v>
      </c>
      <c r="BM593" s="197" t="s">
        <v>8702</v>
      </c>
    </row>
    <row r="594" spans="1:65" s="2" customFormat="1" ht="24">
      <c r="A594" s="35"/>
      <c r="B594" s="36"/>
      <c r="C594" s="187" t="s">
        <v>1893</v>
      </c>
      <c r="D594" s="187" t="s">
        <v>160</v>
      </c>
      <c r="E594" s="188" t="s">
        <v>8703</v>
      </c>
      <c r="F594" s="189" t="s">
        <v>8392</v>
      </c>
      <c r="G594" s="190" t="s">
        <v>498</v>
      </c>
      <c r="H594" s="191">
        <v>1</v>
      </c>
      <c r="I594" s="192"/>
      <c r="J594" s="191">
        <f t="shared" si="90"/>
        <v>0</v>
      </c>
      <c r="K594" s="189" t="s">
        <v>1</v>
      </c>
      <c r="L594" s="40"/>
      <c r="M594" s="193" t="s">
        <v>1</v>
      </c>
      <c r="N594" s="194" t="s">
        <v>41</v>
      </c>
      <c r="O594" s="72"/>
      <c r="P594" s="195">
        <f t="shared" si="91"/>
        <v>0</v>
      </c>
      <c r="Q594" s="195">
        <v>0</v>
      </c>
      <c r="R594" s="195">
        <f t="shared" si="92"/>
        <v>0</v>
      </c>
      <c r="S594" s="195">
        <v>0</v>
      </c>
      <c r="T594" s="196">
        <f t="shared" si="93"/>
        <v>0</v>
      </c>
      <c r="U594" s="35"/>
      <c r="V594" s="35"/>
      <c r="W594" s="35"/>
      <c r="X594" s="35"/>
      <c r="Y594" s="35"/>
      <c r="Z594" s="35"/>
      <c r="AA594" s="35"/>
      <c r="AB594" s="35"/>
      <c r="AC594" s="35"/>
      <c r="AD594" s="35"/>
      <c r="AE594" s="35"/>
      <c r="AR594" s="197" t="s">
        <v>283</v>
      </c>
      <c r="AT594" s="197" t="s">
        <v>160</v>
      </c>
      <c r="AU594" s="197" t="s">
        <v>85</v>
      </c>
      <c r="AY594" s="18" t="s">
        <v>158</v>
      </c>
      <c r="BE594" s="198">
        <f t="shared" si="94"/>
        <v>0</v>
      </c>
      <c r="BF594" s="198">
        <f t="shared" si="95"/>
        <v>0</v>
      </c>
      <c r="BG594" s="198">
        <f t="shared" si="96"/>
        <v>0</v>
      </c>
      <c r="BH594" s="198">
        <f t="shared" si="97"/>
        <v>0</v>
      </c>
      <c r="BI594" s="198">
        <f t="shared" si="98"/>
        <v>0</v>
      </c>
      <c r="BJ594" s="18" t="s">
        <v>8</v>
      </c>
      <c r="BK594" s="198">
        <f t="shared" si="99"/>
        <v>0</v>
      </c>
      <c r="BL594" s="18" t="s">
        <v>283</v>
      </c>
      <c r="BM594" s="197" t="s">
        <v>8704</v>
      </c>
    </row>
    <row r="595" spans="1:65" s="2" customFormat="1" ht="24">
      <c r="A595" s="35"/>
      <c r="B595" s="36"/>
      <c r="C595" s="187" t="s">
        <v>1895</v>
      </c>
      <c r="D595" s="187" t="s">
        <v>160</v>
      </c>
      <c r="E595" s="188" t="s">
        <v>8705</v>
      </c>
      <c r="F595" s="189" t="s">
        <v>8395</v>
      </c>
      <c r="G595" s="190" t="s">
        <v>498</v>
      </c>
      <c r="H595" s="191">
        <v>1</v>
      </c>
      <c r="I595" s="192"/>
      <c r="J595" s="191">
        <f t="shared" si="90"/>
        <v>0</v>
      </c>
      <c r="K595" s="189" t="s">
        <v>1</v>
      </c>
      <c r="L595" s="40"/>
      <c r="M595" s="193" t="s">
        <v>1</v>
      </c>
      <c r="N595" s="194" t="s">
        <v>41</v>
      </c>
      <c r="O595" s="72"/>
      <c r="P595" s="195">
        <f t="shared" si="91"/>
        <v>0</v>
      </c>
      <c r="Q595" s="195">
        <v>0</v>
      </c>
      <c r="R595" s="195">
        <f t="shared" si="92"/>
        <v>0</v>
      </c>
      <c r="S595" s="195">
        <v>0</v>
      </c>
      <c r="T595" s="196">
        <f t="shared" si="93"/>
        <v>0</v>
      </c>
      <c r="U595" s="35"/>
      <c r="V595" s="35"/>
      <c r="W595" s="35"/>
      <c r="X595" s="35"/>
      <c r="Y595" s="35"/>
      <c r="Z595" s="35"/>
      <c r="AA595" s="35"/>
      <c r="AB595" s="35"/>
      <c r="AC595" s="35"/>
      <c r="AD595" s="35"/>
      <c r="AE595" s="35"/>
      <c r="AR595" s="197" t="s">
        <v>283</v>
      </c>
      <c r="AT595" s="197" t="s">
        <v>160</v>
      </c>
      <c r="AU595" s="197" t="s">
        <v>85</v>
      </c>
      <c r="AY595" s="18" t="s">
        <v>158</v>
      </c>
      <c r="BE595" s="198">
        <f t="shared" si="94"/>
        <v>0</v>
      </c>
      <c r="BF595" s="198">
        <f t="shared" si="95"/>
        <v>0</v>
      </c>
      <c r="BG595" s="198">
        <f t="shared" si="96"/>
        <v>0</v>
      </c>
      <c r="BH595" s="198">
        <f t="shared" si="97"/>
        <v>0</v>
      </c>
      <c r="BI595" s="198">
        <f t="shared" si="98"/>
        <v>0</v>
      </c>
      <c r="BJ595" s="18" t="s">
        <v>8</v>
      </c>
      <c r="BK595" s="198">
        <f t="shared" si="99"/>
        <v>0</v>
      </c>
      <c r="BL595" s="18" t="s">
        <v>283</v>
      </c>
      <c r="BM595" s="197" t="s">
        <v>8706</v>
      </c>
    </row>
    <row r="596" spans="1:65" s="2" customFormat="1" ht="24">
      <c r="A596" s="35"/>
      <c r="B596" s="36"/>
      <c r="C596" s="187" t="s">
        <v>1899</v>
      </c>
      <c r="D596" s="187" t="s">
        <v>160</v>
      </c>
      <c r="E596" s="188" t="s">
        <v>8707</v>
      </c>
      <c r="F596" s="189" t="s">
        <v>8398</v>
      </c>
      <c r="G596" s="190" t="s">
        <v>498</v>
      </c>
      <c r="H596" s="191">
        <v>2</v>
      </c>
      <c r="I596" s="192"/>
      <c r="J596" s="191">
        <f t="shared" si="90"/>
        <v>0</v>
      </c>
      <c r="K596" s="189" t="s">
        <v>1</v>
      </c>
      <c r="L596" s="40"/>
      <c r="M596" s="193" t="s">
        <v>1</v>
      </c>
      <c r="N596" s="194" t="s">
        <v>41</v>
      </c>
      <c r="O596" s="72"/>
      <c r="P596" s="195">
        <f t="shared" si="91"/>
        <v>0</v>
      </c>
      <c r="Q596" s="195">
        <v>0</v>
      </c>
      <c r="R596" s="195">
        <f t="shared" si="92"/>
        <v>0</v>
      </c>
      <c r="S596" s="195">
        <v>0</v>
      </c>
      <c r="T596" s="196">
        <f t="shared" si="93"/>
        <v>0</v>
      </c>
      <c r="U596" s="35"/>
      <c r="V596" s="35"/>
      <c r="W596" s="35"/>
      <c r="X596" s="35"/>
      <c r="Y596" s="35"/>
      <c r="Z596" s="35"/>
      <c r="AA596" s="35"/>
      <c r="AB596" s="35"/>
      <c r="AC596" s="35"/>
      <c r="AD596" s="35"/>
      <c r="AE596" s="35"/>
      <c r="AR596" s="197" t="s">
        <v>283</v>
      </c>
      <c r="AT596" s="197" t="s">
        <v>160</v>
      </c>
      <c r="AU596" s="197" t="s">
        <v>85</v>
      </c>
      <c r="AY596" s="18" t="s">
        <v>158</v>
      </c>
      <c r="BE596" s="198">
        <f t="shared" si="94"/>
        <v>0</v>
      </c>
      <c r="BF596" s="198">
        <f t="shared" si="95"/>
        <v>0</v>
      </c>
      <c r="BG596" s="198">
        <f t="shared" si="96"/>
        <v>0</v>
      </c>
      <c r="BH596" s="198">
        <f t="shared" si="97"/>
        <v>0</v>
      </c>
      <c r="BI596" s="198">
        <f t="shared" si="98"/>
        <v>0</v>
      </c>
      <c r="BJ596" s="18" t="s">
        <v>8</v>
      </c>
      <c r="BK596" s="198">
        <f t="shared" si="99"/>
        <v>0</v>
      </c>
      <c r="BL596" s="18" t="s">
        <v>283</v>
      </c>
      <c r="BM596" s="197" t="s">
        <v>8708</v>
      </c>
    </row>
    <row r="597" spans="1:65" s="2" customFormat="1" ht="24">
      <c r="A597" s="35"/>
      <c r="B597" s="36"/>
      <c r="C597" s="187" t="s">
        <v>1903</v>
      </c>
      <c r="D597" s="187" t="s">
        <v>160</v>
      </c>
      <c r="E597" s="188" t="s">
        <v>8709</v>
      </c>
      <c r="F597" s="189" t="s">
        <v>8401</v>
      </c>
      <c r="G597" s="190" t="s">
        <v>498</v>
      </c>
      <c r="H597" s="191">
        <v>1</v>
      </c>
      <c r="I597" s="192"/>
      <c r="J597" s="191">
        <f t="shared" si="90"/>
        <v>0</v>
      </c>
      <c r="K597" s="189" t="s">
        <v>1</v>
      </c>
      <c r="L597" s="40"/>
      <c r="M597" s="193" t="s">
        <v>1</v>
      </c>
      <c r="N597" s="194" t="s">
        <v>41</v>
      </c>
      <c r="O597" s="72"/>
      <c r="P597" s="195">
        <f t="shared" si="91"/>
        <v>0</v>
      </c>
      <c r="Q597" s="195">
        <v>0</v>
      </c>
      <c r="R597" s="195">
        <f t="shared" si="92"/>
        <v>0</v>
      </c>
      <c r="S597" s="195">
        <v>0</v>
      </c>
      <c r="T597" s="196">
        <f t="shared" si="93"/>
        <v>0</v>
      </c>
      <c r="U597" s="35"/>
      <c r="V597" s="35"/>
      <c r="W597" s="35"/>
      <c r="X597" s="35"/>
      <c r="Y597" s="35"/>
      <c r="Z597" s="35"/>
      <c r="AA597" s="35"/>
      <c r="AB597" s="35"/>
      <c r="AC597" s="35"/>
      <c r="AD597" s="35"/>
      <c r="AE597" s="35"/>
      <c r="AR597" s="197" t="s">
        <v>283</v>
      </c>
      <c r="AT597" s="197" t="s">
        <v>160</v>
      </c>
      <c r="AU597" s="197" t="s">
        <v>85</v>
      </c>
      <c r="AY597" s="18" t="s">
        <v>158</v>
      </c>
      <c r="BE597" s="198">
        <f t="shared" si="94"/>
        <v>0</v>
      </c>
      <c r="BF597" s="198">
        <f t="shared" si="95"/>
        <v>0</v>
      </c>
      <c r="BG597" s="198">
        <f t="shared" si="96"/>
        <v>0</v>
      </c>
      <c r="BH597" s="198">
        <f t="shared" si="97"/>
        <v>0</v>
      </c>
      <c r="BI597" s="198">
        <f t="shared" si="98"/>
        <v>0</v>
      </c>
      <c r="BJ597" s="18" t="s">
        <v>8</v>
      </c>
      <c r="BK597" s="198">
        <f t="shared" si="99"/>
        <v>0</v>
      </c>
      <c r="BL597" s="18" t="s">
        <v>283</v>
      </c>
      <c r="BM597" s="197" t="s">
        <v>8710</v>
      </c>
    </row>
    <row r="598" spans="1:65" s="2" customFormat="1" ht="24">
      <c r="A598" s="35"/>
      <c r="B598" s="36"/>
      <c r="C598" s="187" t="s">
        <v>1907</v>
      </c>
      <c r="D598" s="187" t="s">
        <v>160</v>
      </c>
      <c r="E598" s="188" t="s">
        <v>8711</v>
      </c>
      <c r="F598" s="189" t="s">
        <v>8404</v>
      </c>
      <c r="G598" s="190" t="s">
        <v>498</v>
      </c>
      <c r="H598" s="191">
        <v>1</v>
      </c>
      <c r="I598" s="192"/>
      <c r="J598" s="191">
        <f t="shared" si="90"/>
        <v>0</v>
      </c>
      <c r="K598" s="189" t="s">
        <v>1</v>
      </c>
      <c r="L598" s="40"/>
      <c r="M598" s="193" t="s">
        <v>1</v>
      </c>
      <c r="N598" s="194" t="s">
        <v>41</v>
      </c>
      <c r="O598" s="72"/>
      <c r="P598" s="195">
        <f t="shared" si="91"/>
        <v>0</v>
      </c>
      <c r="Q598" s="195">
        <v>0</v>
      </c>
      <c r="R598" s="195">
        <f t="shared" si="92"/>
        <v>0</v>
      </c>
      <c r="S598" s="195">
        <v>0</v>
      </c>
      <c r="T598" s="196">
        <f t="shared" si="93"/>
        <v>0</v>
      </c>
      <c r="U598" s="35"/>
      <c r="V598" s="35"/>
      <c r="W598" s="35"/>
      <c r="X598" s="35"/>
      <c r="Y598" s="35"/>
      <c r="Z598" s="35"/>
      <c r="AA598" s="35"/>
      <c r="AB598" s="35"/>
      <c r="AC598" s="35"/>
      <c r="AD598" s="35"/>
      <c r="AE598" s="35"/>
      <c r="AR598" s="197" t="s">
        <v>283</v>
      </c>
      <c r="AT598" s="197" t="s">
        <v>160</v>
      </c>
      <c r="AU598" s="197" t="s">
        <v>85</v>
      </c>
      <c r="AY598" s="18" t="s">
        <v>158</v>
      </c>
      <c r="BE598" s="198">
        <f t="shared" si="94"/>
        <v>0</v>
      </c>
      <c r="BF598" s="198">
        <f t="shared" si="95"/>
        <v>0</v>
      </c>
      <c r="BG598" s="198">
        <f t="shared" si="96"/>
        <v>0</v>
      </c>
      <c r="BH598" s="198">
        <f t="shared" si="97"/>
        <v>0</v>
      </c>
      <c r="BI598" s="198">
        <f t="shared" si="98"/>
        <v>0</v>
      </c>
      <c r="BJ598" s="18" t="s">
        <v>8</v>
      </c>
      <c r="BK598" s="198">
        <f t="shared" si="99"/>
        <v>0</v>
      </c>
      <c r="BL598" s="18" t="s">
        <v>283</v>
      </c>
      <c r="BM598" s="197" t="s">
        <v>8712</v>
      </c>
    </row>
    <row r="599" spans="1:65" s="2" customFormat="1" ht="24">
      <c r="A599" s="35"/>
      <c r="B599" s="36"/>
      <c r="C599" s="187" t="s">
        <v>1911</v>
      </c>
      <c r="D599" s="187" t="s">
        <v>160</v>
      </c>
      <c r="E599" s="188" t="s">
        <v>8713</v>
      </c>
      <c r="F599" s="189" t="s">
        <v>8407</v>
      </c>
      <c r="G599" s="190" t="s">
        <v>498</v>
      </c>
      <c r="H599" s="191">
        <v>1</v>
      </c>
      <c r="I599" s="192"/>
      <c r="J599" s="191">
        <f t="shared" si="90"/>
        <v>0</v>
      </c>
      <c r="K599" s="189" t="s">
        <v>1</v>
      </c>
      <c r="L599" s="40"/>
      <c r="M599" s="193" t="s">
        <v>1</v>
      </c>
      <c r="N599" s="194" t="s">
        <v>41</v>
      </c>
      <c r="O599" s="72"/>
      <c r="P599" s="195">
        <f t="shared" si="91"/>
        <v>0</v>
      </c>
      <c r="Q599" s="195">
        <v>0</v>
      </c>
      <c r="R599" s="195">
        <f t="shared" si="92"/>
        <v>0</v>
      </c>
      <c r="S599" s="195">
        <v>0</v>
      </c>
      <c r="T599" s="196">
        <f t="shared" si="93"/>
        <v>0</v>
      </c>
      <c r="U599" s="35"/>
      <c r="V599" s="35"/>
      <c r="W599" s="35"/>
      <c r="X599" s="35"/>
      <c r="Y599" s="35"/>
      <c r="Z599" s="35"/>
      <c r="AA599" s="35"/>
      <c r="AB599" s="35"/>
      <c r="AC599" s="35"/>
      <c r="AD599" s="35"/>
      <c r="AE599" s="35"/>
      <c r="AR599" s="197" t="s">
        <v>283</v>
      </c>
      <c r="AT599" s="197" t="s">
        <v>160</v>
      </c>
      <c r="AU599" s="197" t="s">
        <v>85</v>
      </c>
      <c r="AY599" s="18" t="s">
        <v>158</v>
      </c>
      <c r="BE599" s="198">
        <f t="shared" si="94"/>
        <v>0</v>
      </c>
      <c r="BF599" s="198">
        <f t="shared" si="95"/>
        <v>0</v>
      </c>
      <c r="BG599" s="198">
        <f t="shared" si="96"/>
        <v>0</v>
      </c>
      <c r="BH599" s="198">
        <f t="shared" si="97"/>
        <v>0</v>
      </c>
      <c r="BI599" s="198">
        <f t="shared" si="98"/>
        <v>0</v>
      </c>
      <c r="BJ599" s="18" t="s">
        <v>8</v>
      </c>
      <c r="BK599" s="198">
        <f t="shared" si="99"/>
        <v>0</v>
      </c>
      <c r="BL599" s="18" t="s">
        <v>283</v>
      </c>
      <c r="BM599" s="197" t="s">
        <v>8714</v>
      </c>
    </row>
    <row r="600" spans="1:65" s="2" customFormat="1" ht="24">
      <c r="A600" s="35"/>
      <c r="B600" s="36"/>
      <c r="C600" s="187" t="s">
        <v>1915</v>
      </c>
      <c r="D600" s="187" t="s">
        <v>160</v>
      </c>
      <c r="E600" s="188" t="s">
        <v>8715</v>
      </c>
      <c r="F600" s="189" t="s">
        <v>8410</v>
      </c>
      <c r="G600" s="190" t="s">
        <v>498</v>
      </c>
      <c r="H600" s="191">
        <v>20</v>
      </c>
      <c r="I600" s="192"/>
      <c r="J600" s="191">
        <f t="shared" si="90"/>
        <v>0</v>
      </c>
      <c r="K600" s="189" t="s">
        <v>1</v>
      </c>
      <c r="L600" s="40"/>
      <c r="M600" s="193" t="s">
        <v>1</v>
      </c>
      <c r="N600" s="194" t="s">
        <v>41</v>
      </c>
      <c r="O600" s="72"/>
      <c r="P600" s="195">
        <f t="shared" si="91"/>
        <v>0</v>
      </c>
      <c r="Q600" s="195">
        <v>0</v>
      </c>
      <c r="R600" s="195">
        <f t="shared" si="92"/>
        <v>0</v>
      </c>
      <c r="S600" s="195">
        <v>0</v>
      </c>
      <c r="T600" s="196">
        <f t="shared" si="93"/>
        <v>0</v>
      </c>
      <c r="U600" s="35"/>
      <c r="V600" s="35"/>
      <c r="W600" s="35"/>
      <c r="X600" s="35"/>
      <c r="Y600" s="35"/>
      <c r="Z600" s="35"/>
      <c r="AA600" s="35"/>
      <c r="AB600" s="35"/>
      <c r="AC600" s="35"/>
      <c r="AD600" s="35"/>
      <c r="AE600" s="35"/>
      <c r="AR600" s="197" t="s">
        <v>283</v>
      </c>
      <c r="AT600" s="197" t="s">
        <v>160</v>
      </c>
      <c r="AU600" s="197" t="s">
        <v>85</v>
      </c>
      <c r="AY600" s="18" t="s">
        <v>158</v>
      </c>
      <c r="BE600" s="198">
        <f t="shared" si="94"/>
        <v>0</v>
      </c>
      <c r="BF600" s="198">
        <f t="shared" si="95"/>
        <v>0</v>
      </c>
      <c r="BG600" s="198">
        <f t="shared" si="96"/>
        <v>0</v>
      </c>
      <c r="BH600" s="198">
        <f t="shared" si="97"/>
        <v>0</v>
      </c>
      <c r="BI600" s="198">
        <f t="shared" si="98"/>
        <v>0</v>
      </c>
      <c r="BJ600" s="18" t="s">
        <v>8</v>
      </c>
      <c r="BK600" s="198">
        <f t="shared" si="99"/>
        <v>0</v>
      </c>
      <c r="BL600" s="18" t="s">
        <v>283</v>
      </c>
      <c r="BM600" s="197" t="s">
        <v>8716</v>
      </c>
    </row>
    <row r="601" spans="1:65" s="2" customFormat="1" ht="36">
      <c r="A601" s="35"/>
      <c r="B601" s="36"/>
      <c r="C601" s="187" t="s">
        <v>1919</v>
      </c>
      <c r="D601" s="187" t="s">
        <v>160</v>
      </c>
      <c r="E601" s="188" t="s">
        <v>8717</v>
      </c>
      <c r="F601" s="189" t="s">
        <v>8413</v>
      </c>
      <c r="G601" s="190" t="s">
        <v>498</v>
      </c>
      <c r="H601" s="191">
        <v>5</v>
      </c>
      <c r="I601" s="192"/>
      <c r="J601" s="191">
        <f t="shared" si="90"/>
        <v>0</v>
      </c>
      <c r="K601" s="189" t="s">
        <v>1</v>
      </c>
      <c r="L601" s="40"/>
      <c r="M601" s="193" t="s">
        <v>1</v>
      </c>
      <c r="N601" s="194" t="s">
        <v>41</v>
      </c>
      <c r="O601" s="72"/>
      <c r="P601" s="195">
        <f t="shared" si="91"/>
        <v>0</v>
      </c>
      <c r="Q601" s="195">
        <v>0</v>
      </c>
      <c r="R601" s="195">
        <f t="shared" si="92"/>
        <v>0</v>
      </c>
      <c r="S601" s="195">
        <v>0</v>
      </c>
      <c r="T601" s="196">
        <f t="shared" si="93"/>
        <v>0</v>
      </c>
      <c r="U601" s="35"/>
      <c r="V601" s="35"/>
      <c r="W601" s="35"/>
      <c r="X601" s="35"/>
      <c r="Y601" s="35"/>
      <c r="Z601" s="35"/>
      <c r="AA601" s="35"/>
      <c r="AB601" s="35"/>
      <c r="AC601" s="35"/>
      <c r="AD601" s="35"/>
      <c r="AE601" s="35"/>
      <c r="AR601" s="197" t="s">
        <v>283</v>
      </c>
      <c r="AT601" s="197" t="s">
        <v>160</v>
      </c>
      <c r="AU601" s="197" t="s">
        <v>85</v>
      </c>
      <c r="AY601" s="18" t="s">
        <v>158</v>
      </c>
      <c r="BE601" s="198">
        <f t="shared" si="94"/>
        <v>0</v>
      </c>
      <c r="BF601" s="198">
        <f t="shared" si="95"/>
        <v>0</v>
      </c>
      <c r="BG601" s="198">
        <f t="shared" si="96"/>
        <v>0</v>
      </c>
      <c r="BH601" s="198">
        <f t="shared" si="97"/>
        <v>0</v>
      </c>
      <c r="BI601" s="198">
        <f t="shared" si="98"/>
        <v>0</v>
      </c>
      <c r="BJ601" s="18" t="s">
        <v>8</v>
      </c>
      <c r="BK601" s="198">
        <f t="shared" si="99"/>
        <v>0</v>
      </c>
      <c r="BL601" s="18" t="s">
        <v>283</v>
      </c>
      <c r="BM601" s="197" t="s">
        <v>8718</v>
      </c>
    </row>
    <row r="602" spans="1:65" s="2" customFormat="1" ht="24">
      <c r="A602" s="35"/>
      <c r="B602" s="36"/>
      <c r="C602" s="187" t="s">
        <v>1923</v>
      </c>
      <c r="D602" s="187" t="s">
        <v>160</v>
      </c>
      <c r="E602" s="188" t="s">
        <v>8719</v>
      </c>
      <c r="F602" s="189" t="s">
        <v>8416</v>
      </c>
      <c r="G602" s="190" t="s">
        <v>498</v>
      </c>
      <c r="H602" s="191">
        <v>6</v>
      </c>
      <c r="I602" s="192"/>
      <c r="J602" s="191">
        <f t="shared" si="90"/>
        <v>0</v>
      </c>
      <c r="K602" s="189" t="s">
        <v>1</v>
      </c>
      <c r="L602" s="40"/>
      <c r="M602" s="193" t="s">
        <v>1</v>
      </c>
      <c r="N602" s="194" t="s">
        <v>41</v>
      </c>
      <c r="O602" s="72"/>
      <c r="P602" s="195">
        <f t="shared" si="91"/>
        <v>0</v>
      </c>
      <c r="Q602" s="195">
        <v>0</v>
      </c>
      <c r="R602" s="195">
        <f t="shared" si="92"/>
        <v>0</v>
      </c>
      <c r="S602" s="195">
        <v>0</v>
      </c>
      <c r="T602" s="196">
        <f t="shared" si="93"/>
        <v>0</v>
      </c>
      <c r="U602" s="35"/>
      <c r="V602" s="35"/>
      <c r="W602" s="35"/>
      <c r="X602" s="35"/>
      <c r="Y602" s="35"/>
      <c r="Z602" s="35"/>
      <c r="AA602" s="35"/>
      <c r="AB602" s="35"/>
      <c r="AC602" s="35"/>
      <c r="AD602" s="35"/>
      <c r="AE602" s="35"/>
      <c r="AR602" s="197" t="s">
        <v>283</v>
      </c>
      <c r="AT602" s="197" t="s">
        <v>160</v>
      </c>
      <c r="AU602" s="197" t="s">
        <v>85</v>
      </c>
      <c r="AY602" s="18" t="s">
        <v>158</v>
      </c>
      <c r="BE602" s="198">
        <f t="shared" si="94"/>
        <v>0</v>
      </c>
      <c r="BF602" s="198">
        <f t="shared" si="95"/>
        <v>0</v>
      </c>
      <c r="BG602" s="198">
        <f t="shared" si="96"/>
        <v>0</v>
      </c>
      <c r="BH602" s="198">
        <f t="shared" si="97"/>
        <v>0</v>
      </c>
      <c r="BI602" s="198">
        <f t="shared" si="98"/>
        <v>0</v>
      </c>
      <c r="BJ602" s="18" t="s">
        <v>8</v>
      </c>
      <c r="BK602" s="198">
        <f t="shared" si="99"/>
        <v>0</v>
      </c>
      <c r="BL602" s="18" t="s">
        <v>283</v>
      </c>
      <c r="BM602" s="197" t="s">
        <v>8720</v>
      </c>
    </row>
    <row r="603" spans="1:65" s="2" customFormat="1" ht="24">
      <c r="A603" s="35"/>
      <c r="B603" s="36"/>
      <c r="C603" s="187" t="s">
        <v>1927</v>
      </c>
      <c r="D603" s="187" t="s">
        <v>160</v>
      </c>
      <c r="E603" s="188" t="s">
        <v>8721</v>
      </c>
      <c r="F603" s="189" t="s">
        <v>8419</v>
      </c>
      <c r="G603" s="190" t="s">
        <v>498</v>
      </c>
      <c r="H603" s="191">
        <v>14</v>
      </c>
      <c r="I603" s="192"/>
      <c r="J603" s="191">
        <f t="shared" si="90"/>
        <v>0</v>
      </c>
      <c r="K603" s="189" t="s">
        <v>1</v>
      </c>
      <c r="L603" s="40"/>
      <c r="M603" s="193" t="s">
        <v>1</v>
      </c>
      <c r="N603" s="194" t="s">
        <v>41</v>
      </c>
      <c r="O603" s="72"/>
      <c r="P603" s="195">
        <f t="shared" si="91"/>
        <v>0</v>
      </c>
      <c r="Q603" s="195">
        <v>0</v>
      </c>
      <c r="R603" s="195">
        <f t="shared" si="92"/>
        <v>0</v>
      </c>
      <c r="S603" s="195">
        <v>0</v>
      </c>
      <c r="T603" s="196">
        <f t="shared" si="93"/>
        <v>0</v>
      </c>
      <c r="U603" s="35"/>
      <c r="V603" s="35"/>
      <c r="W603" s="35"/>
      <c r="X603" s="35"/>
      <c r="Y603" s="35"/>
      <c r="Z603" s="35"/>
      <c r="AA603" s="35"/>
      <c r="AB603" s="35"/>
      <c r="AC603" s="35"/>
      <c r="AD603" s="35"/>
      <c r="AE603" s="35"/>
      <c r="AR603" s="197" t="s">
        <v>283</v>
      </c>
      <c r="AT603" s="197" t="s">
        <v>160</v>
      </c>
      <c r="AU603" s="197" t="s">
        <v>85</v>
      </c>
      <c r="AY603" s="18" t="s">
        <v>158</v>
      </c>
      <c r="BE603" s="198">
        <f t="shared" si="94"/>
        <v>0</v>
      </c>
      <c r="BF603" s="198">
        <f t="shared" si="95"/>
        <v>0</v>
      </c>
      <c r="BG603" s="198">
        <f t="shared" si="96"/>
        <v>0</v>
      </c>
      <c r="BH603" s="198">
        <f t="shared" si="97"/>
        <v>0</v>
      </c>
      <c r="BI603" s="198">
        <f t="shared" si="98"/>
        <v>0</v>
      </c>
      <c r="BJ603" s="18" t="s">
        <v>8</v>
      </c>
      <c r="BK603" s="198">
        <f t="shared" si="99"/>
        <v>0</v>
      </c>
      <c r="BL603" s="18" t="s">
        <v>283</v>
      </c>
      <c r="BM603" s="197" t="s">
        <v>8722</v>
      </c>
    </row>
    <row r="604" spans="1:65" s="2" customFormat="1" ht="24">
      <c r="A604" s="35"/>
      <c r="B604" s="36"/>
      <c r="C604" s="187" t="s">
        <v>1931</v>
      </c>
      <c r="D604" s="187" t="s">
        <v>160</v>
      </c>
      <c r="E604" s="188" t="s">
        <v>8723</v>
      </c>
      <c r="F604" s="189" t="s">
        <v>8422</v>
      </c>
      <c r="G604" s="190" t="s">
        <v>498</v>
      </c>
      <c r="H604" s="191">
        <v>1</v>
      </c>
      <c r="I604" s="192"/>
      <c r="J604" s="191">
        <f t="shared" si="90"/>
        <v>0</v>
      </c>
      <c r="K604" s="189" t="s">
        <v>1</v>
      </c>
      <c r="L604" s="40"/>
      <c r="M604" s="193" t="s">
        <v>1</v>
      </c>
      <c r="N604" s="194" t="s">
        <v>41</v>
      </c>
      <c r="O604" s="72"/>
      <c r="P604" s="195">
        <f t="shared" si="91"/>
        <v>0</v>
      </c>
      <c r="Q604" s="195">
        <v>0</v>
      </c>
      <c r="R604" s="195">
        <f t="shared" si="92"/>
        <v>0</v>
      </c>
      <c r="S604" s="195">
        <v>0</v>
      </c>
      <c r="T604" s="196">
        <f t="shared" si="93"/>
        <v>0</v>
      </c>
      <c r="U604" s="35"/>
      <c r="V604" s="35"/>
      <c r="W604" s="35"/>
      <c r="X604" s="35"/>
      <c r="Y604" s="35"/>
      <c r="Z604" s="35"/>
      <c r="AA604" s="35"/>
      <c r="AB604" s="35"/>
      <c r="AC604" s="35"/>
      <c r="AD604" s="35"/>
      <c r="AE604" s="35"/>
      <c r="AR604" s="197" t="s">
        <v>283</v>
      </c>
      <c r="AT604" s="197" t="s">
        <v>160</v>
      </c>
      <c r="AU604" s="197" t="s">
        <v>85</v>
      </c>
      <c r="AY604" s="18" t="s">
        <v>158</v>
      </c>
      <c r="BE604" s="198">
        <f t="shared" si="94"/>
        <v>0</v>
      </c>
      <c r="BF604" s="198">
        <f t="shared" si="95"/>
        <v>0</v>
      </c>
      <c r="BG604" s="198">
        <f t="shared" si="96"/>
        <v>0</v>
      </c>
      <c r="BH604" s="198">
        <f t="shared" si="97"/>
        <v>0</v>
      </c>
      <c r="BI604" s="198">
        <f t="shared" si="98"/>
        <v>0</v>
      </c>
      <c r="BJ604" s="18" t="s">
        <v>8</v>
      </c>
      <c r="BK604" s="198">
        <f t="shared" si="99"/>
        <v>0</v>
      </c>
      <c r="BL604" s="18" t="s">
        <v>283</v>
      </c>
      <c r="BM604" s="197" t="s">
        <v>8724</v>
      </c>
    </row>
    <row r="605" spans="1:65" s="2" customFormat="1" ht="24">
      <c r="A605" s="35"/>
      <c r="B605" s="36"/>
      <c r="C605" s="187" t="s">
        <v>1935</v>
      </c>
      <c r="D605" s="187" t="s">
        <v>160</v>
      </c>
      <c r="E605" s="188" t="s">
        <v>8725</v>
      </c>
      <c r="F605" s="189" t="s">
        <v>8425</v>
      </c>
      <c r="G605" s="190" t="s">
        <v>498</v>
      </c>
      <c r="H605" s="191">
        <v>1</v>
      </c>
      <c r="I605" s="192"/>
      <c r="J605" s="191">
        <f t="shared" si="90"/>
        <v>0</v>
      </c>
      <c r="K605" s="189" t="s">
        <v>1</v>
      </c>
      <c r="L605" s="40"/>
      <c r="M605" s="193" t="s">
        <v>1</v>
      </c>
      <c r="N605" s="194" t="s">
        <v>41</v>
      </c>
      <c r="O605" s="72"/>
      <c r="P605" s="195">
        <f t="shared" si="91"/>
        <v>0</v>
      </c>
      <c r="Q605" s="195">
        <v>0</v>
      </c>
      <c r="R605" s="195">
        <f t="shared" si="92"/>
        <v>0</v>
      </c>
      <c r="S605" s="195">
        <v>0</v>
      </c>
      <c r="T605" s="196">
        <f t="shared" si="93"/>
        <v>0</v>
      </c>
      <c r="U605" s="35"/>
      <c r="V605" s="35"/>
      <c r="W605" s="35"/>
      <c r="X605" s="35"/>
      <c r="Y605" s="35"/>
      <c r="Z605" s="35"/>
      <c r="AA605" s="35"/>
      <c r="AB605" s="35"/>
      <c r="AC605" s="35"/>
      <c r="AD605" s="35"/>
      <c r="AE605" s="35"/>
      <c r="AR605" s="197" t="s">
        <v>283</v>
      </c>
      <c r="AT605" s="197" t="s">
        <v>160</v>
      </c>
      <c r="AU605" s="197" t="s">
        <v>85</v>
      </c>
      <c r="AY605" s="18" t="s">
        <v>158</v>
      </c>
      <c r="BE605" s="198">
        <f t="shared" si="94"/>
        <v>0</v>
      </c>
      <c r="BF605" s="198">
        <f t="shared" si="95"/>
        <v>0</v>
      </c>
      <c r="BG605" s="198">
        <f t="shared" si="96"/>
        <v>0</v>
      </c>
      <c r="BH605" s="198">
        <f t="shared" si="97"/>
        <v>0</v>
      </c>
      <c r="BI605" s="198">
        <f t="shared" si="98"/>
        <v>0</v>
      </c>
      <c r="BJ605" s="18" t="s">
        <v>8</v>
      </c>
      <c r="BK605" s="198">
        <f t="shared" si="99"/>
        <v>0</v>
      </c>
      <c r="BL605" s="18" t="s">
        <v>283</v>
      </c>
      <c r="BM605" s="197" t="s">
        <v>8726</v>
      </c>
    </row>
    <row r="606" spans="1:65" s="2" customFormat="1" ht="36">
      <c r="A606" s="35"/>
      <c r="B606" s="36"/>
      <c r="C606" s="187" t="s">
        <v>1939</v>
      </c>
      <c r="D606" s="187" t="s">
        <v>160</v>
      </c>
      <c r="E606" s="188" t="s">
        <v>8727</v>
      </c>
      <c r="F606" s="189" t="s">
        <v>8428</v>
      </c>
      <c r="G606" s="190" t="s">
        <v>498</v>
      </c>
      <c r="H606" s="191">
        <v>1</v>
      </c>
      <c r="I606" s="192"/>
      <c r="J606" s="191">
        <f t="shared" si="90"/>
        <v>0</v>
      </c>
      <c r="K606" s="189" t="s">
        <v>1</v>
      </c>
      <c r="L606" s="40"/>
      <c r="M606" s="193" t="s">
        <v>1</v>
      </c>
      <c r="N606" s="194" t="s">
        <v>41</v>
      </c>
      <c r="O606" s="72"/>
      <c r="P606" s="195">
        <f t="shared" si="91"/>
        <v>0</v>
      </c>
      <c r="Q606" s="195">
        <v>0</v>
      </c>
      <c r="R606" s="195">
        <f t="shared" si="92"/>
        <v>0</v>
      </c>
      <c r="S606" s="195">
        <v>0</v>
      </c>
      <c r="T606" s="196">
        <f t="shared" si="93"/>
        <v>0</v>
      </c>
      <c r="U606" s="35"/>
      <c r="V606" s="35"/>
      <c r="W606" s="35"/>
      <c r="X606" s="35"/>
      <c r="Y606" s="35"/>
      <c r="Z606" s="35"/>
      <c r="AA606" s="35"/>
      <c r="AB606" s="35"/>
      <c r="AC606" s="35"/>
      <c r="AD606" s="35"/>
      <c r="AE606" s="35"/>
      <c r="AR606" s="197" t="s">
        <v>283</v>
      </c>
      <c r="AT606" s="197" t="s">
        <v>160</v>
      </c>
      <c r="AU606" s="197" t="s">
        <v>85</v>
      </c>
      <c r="AY606" s="18" t="s">
        <v>158</v>
      </c>
      <c r="BE606" s="198">
        <f t="shared" si="94"/>
        <v>0</v>
      </c>
      <c r="BF606" s="198">
        <f t="shared" si="95"/>
        <v>0</v>
      </c>
      <c r="BG606" s="198">
        <f t="shared" si="96"/>
        <v>0</v>
      </c>
      <c r="BH606" s="198">
        <f t="shared" si="97"/>
        <v>0</v>
      </c>
      <c r="BI606" s="198">
        <f t="shared" si="98"/>
        <v>0</v>
      </c>
      <c r="BJ606" s="18" t="s">
        <v>8</v>
      </c>
      <c r="BK606" s="198">
        <f t="shared" si="99"/>
        <v>0</v>
      </c>
      <c r="BL606" s="18" t="s">
        <v>283</v>
      </c>
      <c r="BM606" s="197" t="s">
        <v>8728</v>
      </c>
    </row>
    <row r="607" spans="1:65" s="2" customFormat="1" ht="24">
      <c r="A607" s="35"/>
      <c r="B607" s="36"/>
      <c r="C607" s="187" t="s">
        <v>1943</v>
      </c>
      <c r="D607" s="187" t="s">
        <v>160</v>
      </c>
      <c r="E607" s="188" t="s">
        <v>8729</v>
      </c>
      <c r="F607" s="189" t="s">
        <v>8431</v>
      </c>
      <c r="G607" s="190" t="s">
        <v>498</v>
      </c>
      <c r="H607" s="191">
        <v>2</v>
      </c>
      <c r="I607" s="192"/>
      <c r="J607" s="191">
        <f t="shared" si="90"/>
        <v>0</v>
      </c>
      <c r="K607" s="189" t="s">
        <v>1</v>
      </c>
      <c r="L607" s="40"/>
      <c r="M607" s="193" t="s">
        <v>1</v>
      </c>
      <c r="N607" s="194" t="s">
        <v>41</v>
      </c>
      <c r="O607" s="72"/>
      <c r="P607" s="195">
        <f t="shared" si="91"/>
        <v>0</v>
      </c>
      <c r="Q607" s="195">
        <v>0</v>
      </c>
      <c r="R607" s="195">
        <f t="shared" si="92"/>
        <v>0</v>
      </c>
      <c r="S607" s="195">
        <v>0</v>
      </c>
      <c r="T607" s="196">
        <f t="shared" si="93"/>
        <v>0</v>
      </c>
      <c r="U607" s="35"/>
      <c r="V607" s="35"/>
      <c r="W607" s="35"/>
      <c r="X607" s="35"/>
      <c r="Y607" s="35"/>
      <c r="Z607" s="35"/>
      <c r="AA607" s="35"/>
      <c r="AB607" s="35"/>
      <c r="AC607" s="35"/>
      <c r="AD607" s="35"/>
      <c r="AE607" s="35"/>
      <c r="AR607" s="197" t="s">
        <v>283</v>
      </c>
      <c r="AT607" s="197" t="s">
        <v>160</v>
      </c>
      <c r="AU607" s="197" t="s">
        <v>85</v>
      </c>
      <c r="AY607" s="18" t="s">
        <v>158</v>
      </c>
      <c r="BE607" s="198">
        <f t="shared" si="94"/>
        <v>0</v>
      </c>
      <c r="BF607" s="198">
        <f t="shared" si="95"/>
        <v>0</v>
      </c>
      <c r="BG607" s="198">
        <f t="shared" si="96"/>
        <v>0</v>
      </c>
      <c r="BH607" s="198">
        <f t="shared" si="97"/>
        <v>0</v>
      </c>
      <c r="BI607" s="198">
        <f t="shared" si="98"/>
        <v>0</v>
      </c>
      <c r="BJ607" s="18" t="s">
        <v>8</v>
      </c>
      <c r="BK607" s="198">
        <f t="shared" si="99"/>
        <v>0</v>
      </c>
      <c r="BL607" s="18" t="s">
        <v>283</v>
      </c>
      <c r="BM607" s="197" t="s">
        <v>8730</v>
      </c>
    </row>
    <row r="608" spans="1:65" s="2" customFormat="1" ht="24">
      <c r="A608" s="35"/>
      <c r="B608" s="36"/>
      <c r="C608" s="187" t="s">
        <v>1947</v>
      </c>
      <c r="D608" s="187" t="s">
        <v>160</v>
      </c>
      <c r="E608" s="188" t="s">
        <v>8731</v>
      </c>
      <c r="F608" s="189" t="s">
        <v>8434</v>
      </c>
      <c r="G608" s="190" t="s">
        <v>498</v>
      </c>
      <c r="H608" s="191">
        <v>1</v>
      </c>
      <c r="I608" s="192"/>
      <c r="J608" s="191">
        <f t="shared" si="90"/>
        <v>0</v>
      </c>
      <c r="K608" s="189" t="s">
        <v>1</v>
      </c>
      <c r="L608" s="40"/>
      <c r="M608" s="193" t="s">
        <v>1</v>
      </c>
      <c r="N608" s="194" t="s">
        <v>41</v>
      </c>
      <c r="O608" s="72"/>
      <c r="P608" s="195">
        <f t="shared" si="91"/>
        <v>0</v>
      </c>
      <c r="Q608" s="195">
        <v>0</v>
      </c>
      <c r="R608" s="195">
        <f t="shared" si="92"/>
        <v>0</v>
      </c>
      <c r="S608" s="195">
        <v>0</v>
      </c>
      <c r="T608" s="196">
        <f t="shared" si="93"/>
        <v>0</v>
      </c>
      <c r="U608" s="35"/>
      <c r="V608" s="35"/>
      <c r="W608" s="35"/>
      <c r="X608" s="35"/>
      <c r="Y608" s="35"/>
      <c r="Z608" s="35"/>
      <c r="AA608" s="35"/>
      <c r="AB608" s="35"/>
      <c r="AC608" s="35"/>
      <c r="AD608" s="35"/>
      <c r="AE608" s="35"/>
      <c r="AR608" s="197" t="s">
        <v>283</v>
      </c>
      <c r="AT608" s="197" t="s">
        <v>160</v>
      </c>
      <c r="AU608" s="197" t="s">
        <v>85</v>
      </c>
      <c r="AY608" s="18" t="s">
        <v>158</v>
      </c>
      <c r="BE608" s="198">
        <f t="shared" si="94"/>
        <v>0</v>
      </c>
      <c r="BF608" s="198">
        <f t="shared" si="95"/>
        <v>0</v>
      </c>
      <c r="BG608" s="198">
        <f t="shared" si="96"/>
        <v>0</v>
      </c>
      <c r="BH608" s="198">
        <f t="shared" si="97"/>
        <v>0</v>
      </c>
      <c r="BI608" s="198">
        <f t="shared" si="98"/>
        <v>0</v>
      </c>
      <c r="BJ608" s="18" t="s">
        <v>8</v>
      </c>
      <c r="BK608" s="198">
        <f t="shared" si="99"/>
        <v>0</v>
      </c>
      <c r="BL608" s="18" t="s">
        <v>283</v>
      </c>
      <c r="BM608" s="197" t="s">
        <v>8732</v>
      </c>
    </row>
    <row r="609" spans="1:65" s="2" customFormat="1" ht="24">
      <c r="A609" s="35"/>
      <c r="B609" s="36"/>
      <c r="C609" s="187" t="s">
        <v>1951</v>
      </c>
      <c r="D609" s="187" t="s">
        <v>160</v>
      </c>
      <c r="E609" s="188" t="s">
        <v>8733</v>
      </c>
      <c r="F609" s="189" t="s">
        <v>8437</v>
      </c>
      <c r="G609" s="190" t="s">
        <v>498</v>
      </c>
      <c r="H609" s="191">
        <v>1</v>
      </c>
      <c r="I609" s="192"/>
      <c r="J609" s="191">
        <f t="shared" si="90"/>
        <v>0</v>
      </c>
      <c r="K609" s="189" t="s">
        <v>1</v>
      </c>
      <c r="L609" s="40"/>
      <c r="M609" s="193" t="s">
        <v>1</v>
      </c>
      <c r="N609" s="194" t="s">
        <v>41</v>
      </c>
      <c r="O609" s="72"/>
      <c r="P609" s="195">
        <f t="shared" si="91"/>
        <v>0</v>
      </c>
      <c r="Q609" s="195">
        <v>0</v>
      </c>
      <c r="R609" s="195">
        <f t="shared" si="92"/>
        <v>0</v>
      </c>
      <c r="S609" s="195">
        <v>0</v>
      </c>
      <c r="T609" s="196">
        <f t="shared" si="93"/>
        <v>0</v>
      </c>
      <c r="U609" s="35"/>
      <c r="V609" s="35"/>
      <c r="W609" s="35"/>
      <c r="X609" s="35"/>
      <c r="Y609" s="35"/>
      <c r="Z609" s="35"/>
      <c r="AA609" s="35"/>
      <c r="AB609" s="35"/>
      <c r="AC609" s="35"/>
      <c r="AD609" s="35"/>
      <c r="AE609" s="35"/>
      <c r="AR609" s="197" t="s">
        <v>283</v>
      </c>
      <c r="AT609" s="197" t="s">
        <v>160</v>
      </c>
      <c r="AU609" s="197" t="s">
        <v>85</v>
      </c>
      <c r="AY609" s="18" t="s">
        <v>158</v>
      </c>
      <c r="BE609" s="198">
        <f t="shared" si="94"/>
        <v>0</v>
      </c>
      <c r="BF609" s="198">
        <f t="shared" si="95"/>
        <v>0</v>
      </c>
      <c r="BG609" s="198">
        <f t="shared" si="96"/>
        <v>0</v>
      </c>
      <c r="BH609" s="198">
        <f t="shared" si="97"/>
        <v>0</v>
      </c>
      <c r="BI609" s="198">
        <f t="shared" si="98"/>
        <v>0</v>
      </c>
      <c r="BJ609" s="18" t="s">
        <v>8</v>
      </c>
      <c r="BK609" s="198">
        <f t="shared" si="99"/>
        <v>0</v>
      </c>
      <c r="BL609" s="18" t="s">
        <v>283</v>
      </c>
      <c r="BM609" s="197" t="s">
        <v>8734</v>
      </c>
    </row>
    <row r="610" spans="1:65" s="2" customFormat="1" ht="24">
      <c r="A610" s="35"/>
      <c r="B610" s="36"/>
      <c r="C610" s="187" t="s">
        <v>1955</v>
      </c>
      <c r="D610" s="187" t="s">
        <v>160</v>
      </c>
      <c r="E610" s="188" t="s">
        <v>8735</v>
      </c>
      <c r="F610" s="189" t="s">
        <v>8440</v>
      </c>
      <c r="G610" s="190" t="s">
        <v>498</v>
      </c>
      <c r="H610" s="191">
        <v>1</v>
      </c>
      <c r="I610" s="192"/>
      <c r="J610" s="191">
        <f t="shared" si="90"/>
        <v>0</v>
      </c>
      <c r="K610" s="189" t="s">
        <v>1</v>
      </c>
      <c r="L610" s="40"/>
      <c r="M610" s="193" t="s">
        <v>1</v>
      </c>
      <c r="N610" s="194" t="s">
        <v>41</v>
      </c>
      <c r="O610" s="72"/>
      <c r="P610" s="195">
        <f t="shared" si="91"/>
        <v>0</v>
      </c>
      <c r="Q610" s="195">
        <v>0</v>
      </c>
      <c r="R610" s="195">
        <f t="shared" si="92"/>
        <v>0</v>
      </c>
      <c r="S610" s="195">
        <v>0</v>
      </c>
      <c r="T610" s="196">
        <f t="shared" si="93"/>
        <v>0</v>
      </c>
      <c r="U610" s="35"/>
      <c r="V610" s="35"/>
      <c r="W610" s="35"/>
      <c r="X610" s="35"/>
      <c r="Y610" s="35"/>
      <c r="Z610" s="35"/>
      <c r="AA610" s="35"/>
      <c r="AB610" s="35"/>
      <c r="AC610" s="35"/>
      <c r="AD610" s="35"/>
      <c r="AE610" s="35"/>
      <c r="AR610" s="197" t="s">
        <v>283</v>
      </c>
      <c r="AT610" s="197" t="s">
        <v>160</v>
      </c>
      <c r="AU610" s="197" t="s">
        <v>85</v>
      </c>
      <c r="AY610" s="18" t="s">
        <v>158</v>
      </c>
      <c r="BE610" s="198">
        <f t="shared" si="94"/>
        <v>0</v>
      </c>
      <c r="BF610" s="198">
        <f t="shared" si="95"/>
        <v>0</v>
      </c>
      <c r="BG610" s="198">
        <f t="shared" si="96"/>
        <v>0</v>
      </c>
      <c r="BH610" s="198">
        <f t="shared" si="97"/>
        <v>0</v>
      </c>
      <c r="BI610" s="198">
        <f t="shared" si="98"/>
        <v>0</v>
      </c>
      <c r="BJ610" s="18" t="s">
        <v>8</v>
      </c>
      <c r="BK610" s="198">
        <f t="shared" si="99"/>
        <v>0</v>
      </c>
      <c r="BL610" s="18" t="s">
        <v>283</v>
      </c>
      <c r="BM610" s="197" t="s">
        <v>8736</v>
      </c>
    </row>
    <row r="611" spans="1:65" s="2" customFormat="1" ht="24">
      <c r="A611" s="35"/>
      <c r="B611" s="36"/>
      <c r="C611" s="187" t="s">
        <v>1959</v>
      </c>
      <c r="D611" s="187" t="s">
        <v>160</v>
      </c>
      <c r="E611" s="188" t="s">
        <v>8737</v>
      </c>
      <c r="F611" s="189" t="s">
        <v>8443</v>
      </c>
      <c r="G611" s="190" t="s">
        <v>498</v>
      </c>
      <c r="H611" s="191">
        <v>1</v>
      </c>
      <c r="I611" s="192"/>
      <c r="J611" s="191">
        <f t="shared" ref="J611:J642" si="100">ROUND(I611*H611,0)</f>
        <v>0</v>
      </c>
      <c r="K611" s="189" t="s">
        <v>1</v>
      </c>
      <c r="L611" s="40"/>
      <c r="M611" s="193" t="s">
        <v>1</v>
      </c>
      <c r="N611" s="194" t="s">
        <v>41</v>
      </c>
      <c r="O611" s="72"/>
      <c r="P611" s="195">
        <f t="shared" ref="P611:P642" si="101">O611*H611</f>
        <v>0</v>
      </c>
      <c r="Q611" s="195">
        <v>0</v>
      </c>
      <c r="R611" s="195">
        <f t="shared" ref="R611:R642" si="102">Q611*H611</f>
        <v>0</v>
      </c>
      <c r="S611" s="195">
        <v>0</v>
      </c>
      <c r="T611" s="196">
        <f t="shared" ref="T611:T642" si="103">S611*H611</f>
        <v>0</v>
      </c>
      <c r="U611" s="35"/>
      <c r="V611" s="35"/>
      <c r="W611" s="35"/>
      <c r="X611" s="35"/>
      <c r="Y611" s="35"/>
      <c r="Z611" s="35"/>
      <c r="AA611" s="35"/>
      <c r="AB611" s="35"/>
      <c r="AC611" s="35"/>
      <c r="AD611" s="35"/>
      <c r="AE611" s="35"/>
      <c r="AR611" s="197" t="s">
        <v>283</v>
      </c>
      <c r="AT611" s="197" t="s">
        <v>160</v>
      </c>
      <c r="AU611" s="197" t="s">
        <v>85</v>
      </c>
      <c r="AY611" s="18" t="s">
        <v>158</v>
      </c>
      <c r="BE611" s="198">
        <f t="shared" ref="BE611:BE642" si="104">IF(N611="základní",J611,0)</f>
        <v>0</v>
      </c>
      <c r="BF611" s="198">
        <f t="shared" ref="BF611:BF642" si="105">IF(N611="snížená",J611,0)</f>
        <v>0</v>
      </c>
      <c r="BG611" s="198">
        <f t="shared" ref="BG611:BG642" si="106">IF(N611="zákl. přenesená",J611,0)</f>
        <v>0</v>
      </c>
      <c r="BH611" s="198">
        <f t="shared" ref="BH611:BH642" si="107">IF(N611="sníž. přenesená",J611,0)</f>
        <v>0</v>
      </c>
      <c r="BI611" s="198">
        <f t="shared" ref="BI611:BI642" si="108">IF(N611="nulová",J611,0)</f>
        <v>0</v>
      </c>
      <c r="BJ611" s="18" t="s">
        <v>8</v>
      </c>
      <c r="BK611" s="198">
        <f t="shared" ref="BK611:BK642" si="109">ROUND(I611*H611,0)</f>
        <v>0</v>
      </c>
      <c r="BL611" s="18" t="s">
        <v>283</v>
      </c>
      <c r="BM611" s="197" t="s">
        <v>8738</v>
      </c>
    </row>
    <row r="612" spans="1:65" s="2" customFormat="1" ht="24">
      <c r="A612" s="35"/>
      <c r="B612" s="36"/>
      <c r="C612" s="187" t="s">
        <v>1963</v>
      </c>
      <c r="D612" s="187" t="s">
        <v>160</v>
      </c>
      <c r="E612" s="188" t="s">
        <v>8739</v>
      </c>
      <c r="F612" s="189" t="s">
        <v>8446</v>
      </c>
      <c r="G612" s="190" t="s">
        <v>498</v>
      </c>
      <c r="H612" s="191">
        <v>2</v>
      </c>
      <c r="I612" s="192"/>
      <c r="J612" s="191">
        <f t="shared" si="100"/>
        <v>0</v>
      </c>
      <c r="K612" s="189" t="s">
        <v>1</v>
      </c>
      <c r="L612" s="40"/>
      <c r="M612" s="193" t="s">
        <v>1</v>
      </c>
      <c r="N612" s="194" t="s">
        <v>41</v>
      </c>
      <c r="O612" s="72"/>
      <c r="P612" s="195">
        <f t="shared" si="101"/>
        <v>0</v>
      </c>
      <c r="Q612" s="195">
        <v>0</v>
      </c>
      <c r="R612" s="195">
        <f t="shared" si="102"/>
        <v>0</v>
      </c>
      <c r="S612" s="195">
        <v>0</v>
      </c>
      <c r="T612" s="196">
        <f t="shared" si="103"/>
        <v>0</v>
      </c>
      <c r="U612" s="35"/>
      <c r="V612" s="35"/>
      <c r="W612" s="35"/>
      <c r="X612" s="35"/>
      <c r="Y612" s="35"/>
      <c r="Z612" s="35"/>
      <c r="AA612" s="35"/>
      <c r="AB612" s="35"/>
      <c r="AC612" s="35"/>
      <c r="AD612" s="35"/>
      <c r="AE612" s="35"/>
      <c r="AR612" s="197" t="s">
        <v>283</v>
      </c>
      <c r="AT612" s="197" t="s">
        <v>160</v>
      </c>
      <c r="AU612" s="197" t="s">
        <v>85</v>
      </c>
      <c r="AY612" s="18" t="s">
        <v>158</v>
      </c>
      <c r="BE612" s="198">
        <f t="shared" si="104"/>
        <v>0</v>
      </c>
      <c r="BF612" s="198">
        <f t="shared" si="105"/>
        <v>0</v>
      </c>
      <c r="BG612" s="198">
        <f t="shared" si="106"/>
        <v>0</v>
      </c>
      <c r="BH612" s="198">
        <f t="shared" si="107"/>
        <v>0</v>
      </c>
      <c r="BI612" s="198">
        <f t="shared" si="108"/>
        <v>0</v>
      </c>
      <c r="BJ612" s="18" t="s">
        <v>8</v>
      </c>
      <c r="BK612" s="198">
        <f t="shared" si="109"/>
        <v>0</v>
      </c>
      <c r="BL612" s="18" t="s">
        <v>283</v>
      </c>
      <c r="BM612" s="197" t="s">
        <v>8740</v>
      </c>
    </row>
    <row r="613" spans="1:65" s="2" customFormat="1" ht="24">
      <c r="A613" s="35"/>
      <c r="B613" s="36"/>
      <c r="C613" s="187" t="s">
        <v>1967</v>
      </c>
      <c r="D613" s="187" t="s">
        <v>160</v>
      </c>
      <c r="E613" s="188" t="s">
        <v>8741</v>
      </c>
      <c r="F613" s="189" t="s">
        <v>8449</v>
      </c>
      <c r="G613" s="190" t="s">
        <v>498</v>
      </c>
      <c r="H613" s="191">
        <v>5</v>
      </c>
      <c r="I613" s="192"/>
      <c r="J613" s="191">
        <f t="shared" si="100"/>
        <v>0</v>
      </c>
      <c r="K613" s="189" t="s">
        <v>1</v>
      </c>
      <c r="L613" s="40"/>
      <c r="M613" s="193" t="s">
        <v>1</v>
      </c>
      <c r="N613" s="194" t="s">
        <v>41</v>
      </c>
      <c r="O613" s="72"/>
      <c r="P613" s="195">
        <f t="shared" si="101"/>
        <v>0</v>
      </c>
      <c r="Q613" s="195">
        <v>0</v>
      </c>
      <c r="R613" s="195">
        <f t="shared" si="102"/>
        <v>0</v>
      </c>
      <c r="S613" s="195">
        <v>0</v>
      </c>
      <c r="T613" s="196">
        <f t="shared" si="103"/>
        <v>0</v>
      </c>
      <c r="U613" s="35"/>
      <c r="V613" s="35"/>
      <c r="W613" s="35"/>
      <c r="X613" s="35"/>
      <c r="Y613" s="35"/>
      <c r="Z613" s="35"/>
      <c r="AA613" s="35"/>
      <c r="AB613" s="35"/>
      <c r="AC613" s="35"/>
      <c r="AD613" s="35"/>
      <c r="AE613" s="35"/>
      <c r="AR613" s="197" t="s">
        <v>283</v>
      </c>
      <c r="AT613" s="197" t="s">
        <v>160</v>
      </c>
      <c r="AU613" s="197" t="s">
        <v>85</v>
      </c>
      <c r="AY613" s="18" t="s">
        <v>158</v>
      </c>
      <c r="BE613" s="198">
        <f t="shared" si="104"/>
        <v>0</v>
      </c>
      <c r="BF613" s="198">
        <f t="shared" si="105"/>
        <v>0</v>
      </c>
      <c r="BG613" s="198">
        <f t="shared" si="106"/>
        <v>0</v>
      </c>
      <c r="BH613" s="198">
        <f t="shared" si="107"/>
        <v>0</v>
      </c>
      <c r="BI613" s="198">
        <f t="shared" si="108"/>
        <v>0</v>
      </c>
      <c r="BJ613" s="18" t="s">
        <v>8</v>
      </c>
      <c r="BK613" s="198">
        <f t="shared" si="109"/>
        <v>0</v>
      </c>
      <c r="BL613" s="18" t="s">
        <v>283</v>
      </c>
      <c r="BM613" s="197" t="s">
        <v>8742</v>
      </c>
    </row>
    <row r="614" spans="1:65" s="2" customFormat="1" ht="24">
      <c r="A614" s="35"/>
      <c r="B614" s="36"/>
      <c r="C614" s="187" t="s">
        <v>1971</v>
      </c>
      <c r="D614" s="187" t="s">
        <v>160</v>
      </c>
      <c r="E614" s="188" t="s">
        <v>8743</v>
      </c>
      <c r="F614" s="189" t="s">
        <v>8452</v>
      </c>
      <c r="G614" s="190" t="s">
        <v>498</v>
      </c>
      <c r="H614" s="191">
        <v>3</v>
      </c>
      <c r="I614" s="192"/>
      <c r="J614" s="191">
        <f t="shared" si="100"/>
        <v>0</v>
      </c>
      <c r="K614" s="189" t="s">
        <v>1</v>
      </c>
      <c r="L614" s="40"/>
      <c r="M614" s="193" t="s">
        <v>1</v>
      </c>
      <c r="N614" s="194" t="s">
        <v>41</v>
      </c>
      <c r="O614" s="72"/>
      <c r="P614" s="195">
        <f t="shared" si="101"/>
        <v>0</v>
      </c>
      <c r="Q614" s="195">
        <v>0</v>
      </c>
      <c r="R614" s="195">
        <f t="shared" si="102"/>
        <v>0</v>
      </c>
      <c r="S614" s="195">
        <v>0</v>
      </c>
      <c r="T614" s="196">
        <f t="shared" si="103"/>
        <v>0</v>
      </c>
      <c r="U614" s="35"/>
      <c r="V614" s="35"/>
      <c r="W614" s="35"/>
      <c r="X614" s="35"/>
      <c r="Y614" s="35"/>
      <c r="Z614" s="35"/>
      <c r="AA614" s="35"/>
      <c r="AB614" s="35"/>
      <c r="AC614" s="35"/>
      <c r="AD614" s="35"/>
      <c r="AE614" s="35"/>
      <c r="AR614" s="197" t="s">
        <v>283</v>
      </c>
      <c r="AT614" s="197" t="s">
        <v>160</v>
      </c>
      <c r="AU614" s="197" t="s">
        <v>85</v>
      </c>
      <c r="AY614" s="18" t="s">
        <v>158</v>
      </c>
      <c r="BE614" s="198">
        <f t="shared" si="104"/>
        <v>0</v>
      </c>
      <c r="BF614" s="198">
        <f t="shared" si="105"/>
        <v>0</v>
      </c>
      <c r="BG614" s="198">
        <f t="shared" si="106"/>
        <v>0</v>
      </c>
      <c r="BH614" s="198">
        <f t="shared" si="107"/>
        <v>0</v>
      </c>
      <c r="BI614" s="198">
        <f t="shared" si="108"/>
        <v>0</v>
      </c>
      <c r="BJ614" s="18" t="s">
        <v>8</v>
      </c>
      <c r="BK614" s="198">
        <f t="shared" si="109"/>
        <v>0</v>
      </c>
      <c r="BL614" s="18" t="s">
        <v>283</v>
      </c>
      <c r="BM614" s="197" t="s">
        <v>8744</v>
      </c>
    </row>
    <row r="615" spans="1:65" s="2" customFormat="1" ht="24">
      <c r="A615" s="35"/>
      <c r="B615" s="36"/>
      <c r="C615" s="187" t="s">
        <v>1975</v>
      </c>
      <c r="D615" s="187" t="s">
        <v>160</v>
      </c>
      <c r="E615" s="188" t="s">
        <v>8745</v>
      </c>
      <c r="F615" s="189" t="s">
        <v>8455</v>
      </c>
      <c r="G615" s="190" t="s">
        <v>498</v>
      </c>
      <c r="H615" s="191">
        <v>35</v>
      </c>
      <c r="I615" s="192"/>
      <c r="J615" s="191">
        <f t="shared" si="100"/>
        <v>0</v>
      </c>
      <c r="K615" s="189" t="s">
        <v>1</v>
      </c>
      <c r="L615" s="40"/>
      <c r="M615" s="193" t="s">
        <v>1</v>
      </c>
      <c r="N615" s="194" t="s">
        <v>41</v>
      </c>
      <c r="O615" s="72"/>
      <c r="P615" s="195">
        <f t="shared" si="101"/>
        <v>0</v>
      </c>
      <c r="Q615" s="195">
        <v>0</v>
      </c>
      <c r="R615" s="195">
        <f t="shared" si="102"/>
        <v>0</v>
      </c>
      <c r="S615" s="195">
        <v>0</v>
      </c>
      <c r="T615" s="196">
        <f t="shared" si="103"/>
        <v>0</v>
      </c>
      <c r="U615" s="35"/>
      <c r="V615" s="35"/>
      <c r="W615" s="35"/>
      <c r="X615" s="35"/>
      <c r="Y615" s="35"/>
      <c r="Z615" s="35"/>
      <c r="AA615" s="35"/>
      <c r="AB615" s="35"/>
      <c r="AC615" s="35"/>
      <c r="AD615" s="35"/>
      <c r="AE615" s="35"/>
      <c r="AR615" s="197" t="s">
        <v>283</v>
      </c>
      <c r="AT615" s="197" t="s">
        <v>160</v>
      </c>
      <c r="AU615" s="197" t="s">
        <v>85</v>
      </c>
      <c r="AY615" s="18" t="s">
        <v>158</v>
      </c>
      <c r="BE615" s="198">
        <f t="shared" si="104"/>
        <v>0</v>
      </c>
      <c r="BF615" s="198">
        <f t="shared" si="105"/>
        <v>0</v>
      </c>
      <c r="BG615" s="198">
        <f t="shared" si="106"/>
        <v>0</v>
      </c>
      <c r="BH615" s="198">
        <f t="shared" si="107"/>
        <v>0</v>
      </c>
      <c r="BI615" s="198">
        <f t="shared" si="108"/>
        <v>0</v>
      </c>
      <c r="BJ615" s="18" t="s">
        <v>8</v>
      </c>
      <c r="BK615" s="198">
        <f t="shared" si="109"/>
        <v>0</v>
      </c>
      <c r="BL615" s="18" t="s">
        <v>283</v>
      </c>
      <c r="BM615" s="197" t="s">
        <v>8746</v>
      </c>
    </row>
    <row r="616" spans="1:65" s="2" customFormat="1" ht="24">
      <c r="A616" s="35"/>
      <c r="B616" s="36"/>
      <c r="C616" s="187" t="s">
        <v>1979</v>
      </c>
      <c r="D616" s="187" t="s">
        <v>160</v>
      </c>
      <c r="E616" s="188" t="s">
        <v>8747</v>
      </c>
      <c r="F616" s="189" t="s">
        <v>8458</v>
      </c>
      <c r="G616" s="190" t="s">
        <v>498</v>
      </c>
      <c r="H616" s="191">
        <v>4</v>
      </c>
      <c r="I616" s="192"/>
      <c r="J616" s="191">
        <f t="shared" si="100"/>
        <v>0</v>
      </c>
      <c r="K616" s="189" t="s">
        <v>1</v>
      </c>
      <c r="L616" s="40"/>
      <c r="M616" s="193" t="s">
        <v>1</v>
      </c>
      <c r="N616" s="194" t="s">
        <v>41</v>
      </c>
      <c r="O616" s="72"/>
      <c r="P616" s="195">
        <f t="shared" si="101"/>
        <v>0</v>
      </c>
      <c r="Q616" s="195">
        <v>0</v>
      </c>
      <c r="R616" s="195">
        <f t="shared" si="102"/>
        <v>0</v>
      </c>
      <c r="S616" s="195">
        <v>0</v>
      </c>
      <c r="T616" s="196">
        <f t="shared" si="103"/>
        <v>0</v>
      </c>
      <c r="U616" s="35"/>
      <c r="V616" s="35"/>
      <c r="W616" s="35"/>
      <c r="X616" s="35"/>
      <c r="Y616" s="35"/>
      <c r="Z616" s="35"/>
      <c r="AA616" s="35"/>
      <c r="AB616" s="35"/>
      <c r="AC616" s="35"/>
      <c r="AD616" s="35"/>
      <c r="AE616" s="35"/>
      <c r="AR616" s="197" t="s">
        <v>283</v>
      </c>
      <c r="AT616" s="197" t="s">
        <v>160</v>
      </c>
      <c r="AU616" s="197" t="s">
        <v>85</v>
      </c>
      <c r="AY616" s="18" t="s">
        <v>158</v>
      </c>
      <c r="BE616" s="198">
        <f t="shared" si="104"/>
        <v>0</v>
      </c>
      <c r="BF616" s="198">
        <f t="shared" si="105"/>
        <v>0</v>
      </c>
      <c r="BG616" s="198">
        <f t="shared" si="106"/>
        <v>0</v>
      </c>
      <c r="BH616" s="198">
        <f t="shared" si="107"/>
        <v>0</v>
      </c>
      <c r="BI616" s="198">
        <f t="shared" si="108"/>
        <v>0</v>
      </c>
      <c r="BJ616" s="18" t="s">
        <v>8</v>
      </c>
      <c r="BK616" s="198">
        <f t="shared" si="109"/>
        <v>0</v>
      </c>
      <c r="BL616" s="18" t="s">
        <v>283</v>
      </c>
      <c r="BM616" s="197" t="s">
        <v>8748</v>
      </c>
    </row>
    <row r="617" spans="1:65" s="2" customFormat="1" ht="24">
      <c r="A617" s="35"/>
      <c r="B617" s="36"/>
      <c r="C617" s="187" t="s">
        <v>1983</v>
      </c>
      <c r="D617" s="187" t="s">
        <v>160</v>
      </c>
      <c r="E617" s="188" t="s">
        <v>8749</v>
      </c>
      <c r="F617" s="189" t="s">
        <v>8461</v>
      </c>
      <c r="G617" s="190" t="s">
        <v>498</v>
      </c>
      <c r="H617" s="191">
        <v>48</v>
      </c>
      <c r="I617" s="192"/>
      <c r="J617" s="191">
        <f t="shared" si="100"/>
        <v>0</v>
      </c>
      <c r="K617" s="189" t="s">
        <v>1</v>
      </c>
      <c r="L617" s="40"/>
      <c r="M617" s="193" t="s">
        <v>1</v>
      </c>
      <c r="N617" s="194" t="s">
        <v>41</v>
      </c>
      <c r="O617" s="72"/>
      <c r="P617" s="195">
        <f t="shared" si="101"/>
        <v>0</v>
      </c>
      <c r="Q617" s="195">
        <v>0</v>
      </c>
      <c r="R617" s="195">
        <f t="shared" si="102"/>
        <v>0</v>
      </c>
      <c r="S617" s="195">
        <v>0</v>
      </c>
      <c r="T617" s="196">
        <f t="shared" si="103"/>
        <v>0</v>
      </c>
      <c r="U617" s="35"/>
      <c r="V617" s="35"/>
      <c r="W617" s="35"/>
      <c r="X617" s="35"/>
      <c r="Y617" s="35"/>
      <c r="Z617" s="35"/>
      <c r="AA617" s="35"/>
      <c r="AB617" s="35"/>
      <c r="AC617" s="35"/>
      <c r="AD617" s="35"/>
      <c r="AE617" s="35"/>
      <c r="AR617" s="197" t="s">
        <v>283</v>
      </c>
      <c r="AT617" s="197" t="s">
        <v>160</v>
      </c>
      <c r="AU617" s="197" t="s">
        <v>85</v>
      </c>
      <c r="AY617" s="18" t="s">
        <v>158</v>
      </c>
      <c r="BE617" s="198">
        <f t="shared" si="104"/>
        <v>0</v>
      </c>
      <c r="BF617" s="198">
        <f t="shared" si="105"/>
        <v>0</v>
      </c>
      <c r="BG617" s="198">
        <f t="shared" si="106"/>
        <v>0</v>
      </c>
      <c r="BH617" s="198">
        <f t="shared" si="107"/>
        <v>0</v>
      </c>
      <c r="BI617" s="198">
        <f t="shared" si="108"/>
        <v>0</v>
      </c>
      <c r="BJ617" s="18" t="s">
        <v>8</v>
      </c>
      <c r="BK617" s="198">
        <f t="shared" si="109"/>
        <v>0</v>
      </c>
      <c r="BL617" s="18" t="s">
        <v>283</v>
      </c>
      <c r="BM617" s="197" t="s">
        <v>8750</v>
      </c>
    </row>
    <row r="618" spans="1:65" s="2" customFormat="1" ht="36">
      <c r="A618" s="35"/>
      <c r="B618" s="36"/>
      <c r="C618" s="187" t="s">
        <v>1987</v>
      </c>
      <c r="D618" s="187" t="s">
        <v>160</v>
      </c>
      <c r="E618" s="188" t="s">
        <v>8751</v>
      </c>
      <c r="F618" s="189" t="s">
        <v>8464</v>
      </c>
      <c r="G618" s="190" t="s">
        <v>498</v>
      </c>
      <c r="H618" s="191">
        <v>48</v>
      </c>
      <c r="I618" s="192"/>
      <c r="J618" s="191">
        <f t="shared" si="100"/>
        <v>0</v>
      </c>
      <c r="K618" s="189" t="s">
        <v>1</v>
      </c>
      <c r="L618" s="40"/>
      <c r="M618" s="193" t="s">
        <v>1</v>
      </c>
      <c r="N618" s="194" t="s">
        <v>41</v>
      </c>
      <c r="O618" s="72"/>
      <c r="P618" s="195">
        <f t="shared" si="101"/>
        <v>0</v>
      </c>
      <c r="Q618" s="195">
        <v>0</v>
      </c>
      <c r="R618" s="195">
        <f t="shared" si="102"/>
        <v>0</v>
      </c>
      <c r="S618" s="195">
        <v>0</v>
      </c>
      <c r="T618" s="196">
        <f t="shared" si="103"/>
        <v>0</v>
      </c>
      <c r="U618" s="35"/>
      <c r="V618" s="35"/>
      <c r="W618" s="35"/>
      <c r="X618" s="35"/>
      <c r="Y618" s="35"/>
      <c r="Z618" s="35"/>
      <c r="AA618" s="35"/>
      <c r="AB618" s="35"/>
      <c r="AC618" s="35"/>
      <c r="AD618" s="35"/>
      <c r="AE618" s="35"/>
      <c r="AR618" s="197" t="s">
        <v>283</v>
      </c>
      <c r="AT618" s="197" t="s">
        <v>160</v>
      </c>
      <c r="AU618" s="197" t="s">
        <v>85</v>
      </c>
      <c r="AY618" s="18" t="s">
        <v>158</v>
      </c>
      <c r="BE618" s="198">
        <f t="shared" si="104"/>
        <v>0</v>
      </c>
      <c r="BF618" s="198">
        <f t="shared" si="105"/>
        <v>0</v>
      </c>
      <c r="BG618" s="198">
        <f t="shared" si="106"/>
        <v>0</v>
      </c>
      <c r="BH618" s="198">
        <f t="shared" si="107"/>
        <v>0</v>
      </c>
      <c r="BI618" s="198">
        <f t="shared" si="108"/>
        <v>0</v>
      </c>
      <c r="BJ618" s="18" t="s">
        <v>8</v>
      </c>
      <c r="BK618" s="198">
        <f t="shared" si="109"/>
        <v>0</v>
      </c>
      <c r="BL618" s="18" t="s">
        <v>283</v>
      </c>
      <c r="BM618" s="197" t="s">
        <v>8752</v>
      </c>
    </row>
    <row r="619" spans="1:65" s="2" customFormat="1" ht="24">
      <c r="A619" s="35"/>
      <c r="B619" s="36"/>
      <c r="C619" s="187" t="s">
        <v>1991</v>
      </c>
      <c r="D619" s="187" t="s">
        <v>160</v>
      </c>
      <c r="E619" s="188" t="s">
        <v>8753</v>
      </c>
      <c r="F619" s="189" t="s">
        <v>8467</v>
      </c>
      <c r="G619" s="190" t="s">
        <v>498</v>
      </c>
      <c r="H619" s="191">
        <v>48</v>
      </c>
      <c r="I619" s="192"/>
      <c r="J619" s="191">
        <f t="shared" si="100"/>
        <v>0</v>
      </c>
      <c r="K619" s="189" t="s">
        <v>1</v>
      </c>
      <c r="L619" s="40"/>
      <c r="M619" s="193" t="s">
        <v>1</v>
      </c>
      <c r="N619" s="194" t="s">
        <v>41</v>
      </c>
      <c r="O619" s="72"/>
      <c r="P619" s="195">
        <f t="shared" si="101"/>
        <v>0</v>
      </c>
      <c r="Q619" s="195">
        <v>0</v>
      </c>
      <c r="R619" s="195">
        <f t="shared" si="102"/>
        <v>0</v>
      </c>
      <c r="S619" s="195">
        <v>0</v>
      </c>
      <c r="T619" s="196">
        <f t="shared" si="103"/>
        <v>0</v>
      </c>
      <c r="U619" s="35"/>
      <c r="V619" s="35"/>
      <c r="W619" s="35"/>
      <c r="X619" s="35"/>
      <c r="Y619" s="35"/>
      <c r="Z619" s="35"/>
      <c r="AA619" s="35"/>
      <c r="AB619" s="35"/>
      <c r="AC619" s="35"/>
      <c r="AD619" s="35"/>
      <c r="AE619" s="35"/>
      <c r="AR619" s="197" t="s">
        <v>283</v>
      </c>
      <c r="AT619" s="197" t="s">
        <v>160</v>
      </c>
      <c r="AU619" s="197" t="s">
        <v>85</v>
      </c>
      <c r="AY619" s="18" t="s">
        <v>158</v>
      </c>
      <c r="BE619" s="198">
        <f t="shared" si="104"/>
        <v>0</v>
      </c>
      <c r="BF619" s="198">
        <f t="shared" si="105"/>
        <v>0</v>
      </c>
      <c r="BG619" s="198">
        <f t="shared" si="106"/>
        <v>0</v>
      </c>
      <c r="BH619" s="198">
        <f t="shared" si="107"/>
        <v>0</v>
      </c>
      <c r="BI619" s="198">
        <f t="shared" si="108"/>
        <v>0</v>
      </c>
      <c r="BJ619" s="18" t="s">
        <v>8</v>
      </c>
      <c r="BK619" s="198">
        <f t="shared" si="109"/>
        <v>0</v>
      </c>
      <c r="BL619" s="18" t="s">
        <v>283</v>
      </c>
      <c r="BM619" s="197" t="s">
        <v>8754</v>
      </c>
    </row>
    <row r="620" spans="1:65" s="2" customFormat="1" ht="24">
      <c r="A620" s="35"/>
      <c r="B620" s="36"/>
      <c r="C620" s="187" t="s">
        <v>1995</v>
      </c>
      <c r="D620" s="187" t="s">
        <v>160</v>
      </c>
      <c r="E620" s="188" t="s">
        <v>5994</v>
      </c>
      <c r="F620" s="189" t="s">
        <v>5995</v>
      </c>
      <c r="G620" s="190" t="s">
        <v>498</v>
      </c>
      <c r="H620" s="191">
        <v>2</v>
      </c>
      <c r="I620" s="192"/>
      <c r="J620" s="191">
        <f t="shared" si="100"/>
        <v>0</v>
      </c>
      <c r="K620" s="189" t="s">
        <v>1</v>
      </c>
      <c r="L620" s="40"/>
      <c r="M620" s="193" t="s">
        <v>1</v>
      </c>
      <c r="N620" s="194" t="s">
        <v>41</v>
      </c>
      <c r="O620" s="72"/>
      <c r="P620" s="195">
        <f t="shared" si="101"/>
        <v>0</v>
      </c>
      <c r="Q620" s="195">
        <v>0</v>
      </c>
      <c r="R620" s="195">
        <f t="shared" si="102"/>
        <v>0</v>
      </c>
      <c r="S620" s="195">
        <v>0</v>
      </c>
      <c r="T620" s="196">
        <f t="shared" si="103"/>
        <v>0</v>
      </c>
      <c r="U620" s="35"/>
      <c r="V620" s="35"/>
      <c r="W620" s="35"/>
      <c r="X620" s="35"/>
      <c r="Y620" s="35"/>
      <c r="Z620" s="35"/>
      <c r="AA620" s="35"/>
      <c r="AB620" s="35"/>
      <c r="AC620" s="35"/>
      <c r="AD620" s="35"/>
      <c r="AE620" s="35"/>
      <c r="AR620" s="197" t="s">
        <v>283</v>
      </c>
      <c r="AT620" s="197" t="s">
        <v>160</v>
      </c>
      <c r="AU620" s="197" t="s">
        <v>85</v>
      </c>
      <c r="AY620" s="18" t="s">
        <v>158</v>
      </c>
      <c r="BE620" s="198">
        <f t="shared" si="104"/>
        <v>0</v>
      </c>
      <c r="BF620" s="198">
        <f t="shared" si="105"/>
        <v>0</v>
      </c>
      <c r="BG620" s="198">
        <f t="shared" si="106"/>
        <v>0</v>
      </c>
      <c r="BH620" s="198">
        <f t="shared" si="107"/>
        <v>0</v>
      </c>
      <c r="BI620" s="198">
        <f t="shared" si="108"/>
        <v>0</v>
      </c>
      <c r="BJ620" s="18" t="s">
        <v>8</v>
      </c>
      <c r="BK620" s="198">
        <f t="shared" si="109"/>
        <v>0</v>
      </c>
      <c r="BL620" s="18" t="s">
        <v>283</v>
      </c>
      <c r="BM620" s="197" t="s">
        <v>8755</v>
      </c>
    </row>
    <row r="621" spans="1:65" s="2" customFormat="1" ht="24">
      <c r="A621" s="35"/>
      <c r="B621" s="36"/>
      <c r="C621" s="187" t="s">
        <v>1999</v>
      </c>
      <c r="D621" s="187" t="s">
        <v>160</v>
      </c>
      <c r="E621" s="188" t="s">
        <v>3473</v>
      </c>
      <c r="F621" s="189" t="s">
        <v>3474</v>
      </c>
      <c r="G621" s="190" t="s">
        <v>498</v>
      </c>
      <c r="H621" s="191">
        <v>2</v>
      </c>
      <c r="I621" s="192"/>
      <c r="J621" s="191">
        <f t="shared" si="100"/>
        <v>0</v>
      </c>
      <c r="K621" s="189" t="s">
        <v>1</v>
      </c>
      <c r="L621" s="40"/>
      <c r="M621" s="193" t="s">
        <v>1</v>
      </c>
      <c r="N621" s="194" t="s">
        <v>41</v>
      </c>
      <c r="O621" s="72"/>
      <c r="P621" s="195">
        <f t="shared" si="101"/>
        <v>0</v>
      </c>
      <c r="Q621" s="195">
        <v>0</v>
      </c>
      <c r="R621" s="195">
        <f t="shared" si="102"/>
        <v>0</v>
      </c>
      <c r="S621" s="195">
        <v>0</v>
      </c>
      <c r="T621" s="196">
        <f t="shared" si="103"/>
        <v>0</v>
      </c>
      <c r="U621" s="35"/>
      <c r="V621" s="35"/>
      <c r="W621" s="35"/>
      <c r="X621" s="35"/>
      <c r="Y621" s="35"/>
      <c r="Z621" s="35"/>
      <c r="AA621" s="35"/>
      <c r="AB621" s="35"/>
      <c r="AC621" s="35"/>
      <c r="AD621" s="35"/>
      <c r="AE621" s="35"/>
      <c r="AR621" s="197" t="s">
        <v>283</v>
      </c>
      <c r="AT621" s="197" t="s">
        <v>160</v>
      </c>
      <c r="AU621" s="197" t="s">
        <v>85</v>
      </c>
      <c r="AY621" s="18" t="s">
        <v>158</v>
      </c>
      <c r="BE621" s="198">
        <f t="shared" si="104"/>
        <v>0</v>
      </c>
      <c r="BF621" s="198">
        <f t="shared" si="105"/>
        <v>0</v>
      </c>
      <c r="BG621" s="198">
        <f t="shared" si="106"/>
        <v>0</v>
      </c>
      <c r="BH621" s="198">
        <f t="shared" si="107"/>
        <v>0</v>
      </c>
      <c r="BI621" s="198">
        <f t="shared" si="108"/>
        <v>0</v>
      </c>
      <c r="BJ621" s="18" t="s">
        <v>8</v>
      </c>
      <c r="BK621" s="198">
        <f t="shared" si="109"/>
        <v>0</v>
      </c>
      <c r="BL621" s="18" t="s">
        <v>283</v>
      </c>
      <c r="BM621" s="197" t="s">
        <v>8756</v>
      </c>
    </row>
    <row r="622" spans="1:65" s="2" customFormat="1" ht="24">
      <c r="A622" s="35"/>
      <c r="B622" s="36"/>
      <c r="C622" s="187" t="s">
        <v>2003</v>
      </c>
      <c r="D622" s="187" t="s">
        <v>160</v>
      </c>
      <c r="E622" s="188" t="s">
        <v>3610</v>
      </c>
      <c r="F622" s="189" t="s">
        <v>3502</v>
      </c>
      <c r="G622" s="190" t="s">
        <v>309</v>
      </c>
      <c r="H622" s="191">
        <v>10</v>
      </c>
      <c r="I622" s="192"/>
      <c r="J622" s="191">
        <f t="shared" si="100"/>
        <v>0</v>
      </c>
      <c r="K622" s="189" t="s">
        <v>1</v>
      </c>
      <c r="L622" s="40"/>
      <c r="M622" s="193" t="s">
        <v>1</v>
      </c>
      <c r="N622" s="194" t="s">
        <v>41</v>
      </c>
      <c r="O622" s="72"/>
      <c r="P622" s="195">
        <f t="shared" si="101"/>
        <v>0</v>
      </c>
      <c r="Q622" s="195">
        <v>0</v>
      </c>
      <c r="R622" s="195">
        <f t="shared" si="102"/>
        <v>0</v>
      </c>
      <c r="S622" s="195">
        <v>0</v>
      </c>
      <c r="T622" s="196">
        <f t="shared" si="103"/>
        <v>0</v>
      </c>
      <c r="U622" s="35"/>
      <c r="V622" s="35"/>
      <c r="W622" s="35"/>
      <c r="X622" s="35"/>
      <c r="Y622" s="35"/>
      <c r="Z622" s="35"/>
      <c r="AA622" s="35"/>
      <c r="AB622" s="35"/>
      <c r="AC622" s="35"/>
      <c r="AD622" s="35"/>
      <c r="AE622" s="35"/>
      <c r="AR622" s="197" t="s">
        <v>283</v>
      </c>
      <c r="AT622" s="197" t="s">
        <v>160</v>
      </c>
      <c r="AU622" s="197" t="s">
        <v>85</v>
      </c>
      <c r="AY622" s="18" t="s">
        <v>158</v>
      </c>
      <c r="BE622" s="198">
        <f t="shared" si="104"/>
        <v>0</v>
      </c>
      <c r="BF622" s="198">
        <f t="shared" si="105"/>
        <v>0</v>
      </c>
      <c r="BG622" s="198">
        <f t="shared" si="106"/>
        <v>0</v>
      </c>
      <c r="BH622" s="198">
        <f t="shared" si="107"/>
        <v>0</v>
      </c>
      <c r="BI622" s="198">
        <f t="shared" si="108"/>
        <v>0</v>
      </c>
      <c r="BJ622" s="18" t="s">
        <v>8</v>
      </c>
      <c r="BK622" s="198">
        <f t="shared" si="109"/>
        <v>0</v>
      </c>
      <c r="BL622" s="18" t="s">
        <v>283</v>
      </c>
      <c r="BM622" s="197" t="s">
        <v>8757</v>
      </c>
    </row>
    <row r="623" spans="1:65" s="2" customFormat="1" ht="24">
      <c r="A623" s="35"/>
      <c r="B623" s="36"/>
      <c r="C623" s="187" t="s">
        <v>2007</v>
      </c>
      <c r="D623" s="187" t="s">
        <v>160</v>
      </c>
      <c r="E623" s="188" t="s">
        <v>8758</v>
      </c>
      <c r="F623" s="189" t="s">
        <v>8473</v>
      </c>
      <c r="G623" s="190" t="s">
        <v>309</v>
      </c>
      <c r="H623" s="191">
        <v>1</v>
      </c>
      <c r="I623" s="192"/>
      <c r="J623" s="191">
        <f t="shared" si="100"/>
        <v>0</v>
      </c>
      <c r="K623" s="189" t="s">
        <v>1</v>
      </c>
      <c r="L623" s="40"/>
      <c r="M623" s="193" t="s">
        <v>1</v>
      </c>
      <c r="N623" s="194" t="s">
        <v>41</v>
      </c>
      <c r="O623" s="72"/>
      <c r="P623" s="195">
        <f t="shared" si="101"/>
        <v>0</v>
      </c>
      <c r="Q623" s="195">
        <v>0</v>
      </c>
      <c r="R623" s="195">
        <f t="shared" si="102"/>
        <v>0</v>
      </c>
      <c r="S623" s="195">
        <v>0</v>
      </c>
      <c r="T623" s="196">
        <f t="shared" si="103"/>
        <v>0</v>
      </c>
      <c r="U623" s="35"/>
      <c r="V623" s="35"/>
      <c r="W623" s="35"/>
      <c r="X623" s="35"/>
      <c r="Y623" s="35"/>
      <c r="Z623" s="35"/>
      <c r="AA623" s="35"/>
      <c r="AB623" s="35"/>
      <c r="AC623" s="35"/>
      <c r="AD623" s="35"/>
      <c r="AE623" s="35"/>
      <c r="AR623" s="197" t="s">
        <v>283</v>
      </c>
      <c r="AT623" s="197" t="s">
        <v>160</v>
      </c>
      <c r="AU623" s="197" t="s">
        <v>85</v>
      </c>
      <c r="AY623" s="18" t="s">
        <v>158</v>
      </c>
      <c r="BE623" s="198">
        <f t="shared" si="104"/>
        <v>0</v>
      </c>
      <c r="BF623" s="198">
        <f t="shared" si="105"/>
        <v>0</v>
      </c>
      <c r="BG623" s="198">
        <f t="shared" si="106"/>
        <v>0</v>
      </c>
      <c r="BH623" s="198">
        <f t="shared" si="107"/>
        <v>0</v>
      </c>
      <c r="BI623" s="198">
        <f t="shared" si="108"/>
        <v>0</v>
      </c>
      <c r="BJ623" s="18" t="s">
        <v>8</v>
      </c>
      <c r="BK623" s="198">
        <f t="shared" si="109"/>
        <v>0</v>
      </c>
      <c r="BL623" s="18" t="s">
        <v>283</v>
      </c>
      <c r="BM623" s="197" t="s">
        <v>8759</v>
      </c>
    </row>
    <row r="624" spans="1:65" s="2" customFormat="1" ht="24">
      <c r="A624" s="35"/>
      <c r="B624" s="36"/>
      <c r="C624" s="187" t="s">
        <v>2011</v>
      </c>
      <c r="D624" s="187" t="s">
        <v>160</v>
      </c>
      <c r="E624" s="188" t="s">
        <v>8760</v>
      </c>
      <c r="F624" s="189" t="s">
        <v>8476</v>
      </c>
      <c r="G624" s="190" t="s">
        <v>498</v>
      </c>
      <c r="H624" s="191">
        <v>1</v>
      </c>
      <c r="I624" s="192"/>
      <c r="J624" s="191">
        <f t="shared" si="100"/>
        <v>0</v>
      </c>
      <c r="K624" s="189" t="s">
        <v>1</v>
      </c>
      <c r="L624" s="40"/>
      <c r="M624" s="193" t="s">
        <v>1</v>
      </c>
      <c r="N624" s="194" t="s">
        <v>41</v>
      </c>
      <c r="O624" s="72"/>
      <c r="P624" s="195">
        <f t="shared" si="101"/>
        <v>0</v>
      </c>
      <c r="Q624" s="195">
        <v>0</v>
      </c>
      <c r="R624" s="195">
        <f t="shared" si="102"/>
        <v>0</v>
      </c>
      <c r="S624" s="195">
        <v>0</v>
      </c>
      <c r="T624" s="196">
        <f t="shared" si="103"/>
        <v>0</v>
      </c>
      <c r="U624" s="35"/>
      <c r="V624" s="35"/>
      <c r="W624" s="35"/>
      <c r="X624" s="35"/>
      <c r="Y624" s="35"/>
      <c r="Z624" s="35"/>
      <c r="AA624" s="35"/>
      <c r="AB624" s="35"/>
      <c r="AC624" s="35"/>
      <c r="AD624" s="35"/>
      <c r="AE624" s="35"/>
      <c r="AR624" s="197" t="s">
        <v>283</v>
      </c>
      <c r="AT624" s="197" t="s">
        <v>160</v>
      </c>
      <c r="AU624" s="197" t="s">
        <v>85</v>
      </c>
      <c r="AY624" s="18" t="s">
        <v>158</v>
      </c>
      <c r="BE624" s="198">
        <f t="shared" si="104"/>
        <v>0</v>
      </c>
      <c r="BF624" s="198">
        <f t="shared" si="105"/>
        <v>0</v>
      </c>
      <c r="BG624" s="198">
        <f t="shared" si="106"/>
        <v>0</v>
      </c>
      <c r="BH624" s="198">
        <f t="shared" si="107"/>
        <v>0</v>
      </c>
      <c r="BI624" s="198">
        <f t="shared" si="108"/>
        <v>0</v>
      </c>
      <c r="BJ624" s="18" t="s">
        <v>8</v>
      </c>
      <c r="BK624" s="198">
        <f t="shared" si="109"/>
        <v>0</v>
      </c>
      <c r="BL624" s="18" t="s">
        <v>283</v>
      </c>
      <c r="BM624" s="197" t="s">
        <v>8761</v>
      </c>
    </row>
    <row r="625" spans="1:65" s="2" customFormat="1" ht="24">
      <c r="A625" s="35"/>
      <c r="B625" s="36"/>
      <c r="C625" s="187" t="s">
        <v>2015</v>
      </c>
      <c r="D625" s="187" t="s">
        <v>160</v>
      </c>
      <c r="E625" s="188" t="s">
        <v>8762</v>
      </c>
      <c r="F625" s="189" t="s">
        <v>8479</v>
      </c>
      <c r="G625" s="190" t="s">
        <v>498</v>
      </c>
      <c r="H625" s="191">
        <v>1</v>
      </c>
      <c r="I625" s="192"/>
      <c r="J625" s="191">
        <f t="shared" si="100"/>
        <v>0</v>
      </c>
      <c r="K625" s="189" t="s">
        <v>1</v>
      </c>
      <c r="L625" s="40"/>
      <c r="M625" s="193" t="s">
        <v>1</v>
      </c>
      <c r="N625" s="194" t="s">
        <v>41</v>
      </c>
      <c r="O625" s="72"/>
      <c r="P625" s="195">
        <f t="shared" si="101"/>
        <v>0</v>
      </c>
      <c r="Q625" s="195">
        <v>0</v>
      </c>
      <c r="R625" s="195">
        <f t="shared" si="102"/>
        <v>0</v>
      </c>
      <c r="S625" s="195">
        <v>0</v>
      </c>
      <c r="T625" s="196">
        <f t="shared" si="103"/>
        <v>0</v>
      </c>
      <c r="U625" s="35"/>
      <c r="V625" s="35"/>
      <c r="W625" s="35"/>
      <c r="X625" s="35"/>
      <c r="Y625" s="35"/>
      <c r="Z625" s="35"/>
      <c r="AA625" s="35"/>
      <c r="AB625" s="35"/>
      <c r="AC625" s="35"/>
      <c r="AD625" s="35"/>
      <c r="AE625" s="35"/>
      <c r="AR625" s="197" t="s">
        <v>283</v>
      </c>
      <c r="AT625" s="197" t="s">
        <v>160</v>
      </c>
      <c r="AU625" s="197" t="s">
        <v>85</v>
      </c>
      <c r="AY625" s="18" t="s">
        <v>158</v>
      </c>
      <c r="BE625" s="198">
        <f t="shared" si="104"/>
        <v>0</v>
      </c>
      <c r="BF625" s="198">
        <f t="shared" si="105"/>
        <v>0</v>
      </c>
      <c r="BG625" s="198">
        <f t="shared" si="106"/>
        <v>0</v>
      </c>
      <c r="BH625" s="198">
        <f t="shared" si="107"/>
        <v>0</v>
      </c>
      <c r="BI625" s="198">
        <f t="shared" si="108"/>
        <v>0</v>
      </c>
      <c r="BJ625" s="18" t="s">
        <v>8</v>
      </c>
      <c r="BK625" s="198">
        <f t="shared" si="109"/>
        <v>0</v>
      </c>
      <c r="BL625" s="18" t="s">
        <v>283</v>
      </c>
      <c r="BM625" s="197" t="s">
        <v>8763</v>
      </c>
    </row>
    <row r="626" spans="1:65" s="2" customFormat="1" ht="24">
      <c r="A626" s="35"/>
      <c r="B626" s="36"/>
      <c r="C626" s="187" t="s">
        <v>2019</v>
      </c>
      <c r="D626" s="187" t="s">
        <v>160</v>
      </c>
      <c r="E626" s="188" t="s">
        <v>8764</v>
      </c>
      <c r="F626" s="189" t="s">
        <v>8482</v>
      </c>
      <c r="G626" s="190" t="s">
        <v>498</v>
      </c>
      <c r="H626" s="191">
        <v>1</v>
      </c>
      <c r="I626" s="192"/>
      <c r="J626" s="191">
        <f t="shared" si="100"/>
        <v>0</v>
      </c>
      <c r="K626" s="189" t="s">
        <v>1</v>
      </c>
      <c r="L626" s="40"/>
      <c r="M626" s="193" t="s">
        <v>1</v>
      </c>
      <c r="N626" s="194" t="s">
        <v>41</v>
      </c>
      <c r="O626" s="72"/>
      <c r="P626" s="195">
        <f t="shared" si="101"/>
        <v>0</v>
      </c>
      <c r="Q626" s="195">
        <v>0</v>
      </c>
      <c r="R626" s="195">
        <f t="shared" si="102"/>
        <v>0</v>
      </c>
      <c r="S626" s="195">
        <v>0</v>
      </c>
      <c r="T626" s="196">
        <f t="shared" si="103"/>
        <v>0</v>
      </c>
      <c r="U626" s="35"/>
      <c r="V626" s="35"/>
      <c r="W626" s="35"/>
      <c r="X626" s="35"/>
      <c r="Y626" s="35"/>
      <c r="Z626" s="35"/>
      <c r="AA626" s="35"/>
      <c r="AB626" s="35"/>
      <c r="AC626" s="35"/>
      <c r="AD626" s="35"/>
      <c r="AE626" s="35"/>
      <c r="AR626" s="197" t="s">
        <v>283</v>
      </c>
      <c r="AT626" s="197" t="s">
        <v>160</v>
      </c>
      <c r="AU626" s="197" t="s">
        <v>85</v>
      </c>
      <c r="AY626" s="18" t="s">
        <v>158</v>
      </c>
      <c r="BE626" s="198">
        <f t="shared" si="104"/>
        <v>0</v>
      </c>
      <c r="BF626" s="198">
        <f t="shared" si="105"/>
        <v>0</v>
      </c>
      <c r="BG626" s="198">
        <f t="shared" si="106"/>
        <v>0</v>
      </c>
      <c r="BH626" s="198">
        <f t="shared" si="107"/>
        <v>0</v>
      </c>
      <c r="BI626" s="198">
        <f t="shared" si="108"/>
        <v>0</v>
      </c>
      <c r="BJ626" s="18" t="s">
        <v>8</v>
      </c>
      <c r="BK626" s="198">
        <f t="shared" si="109"/>
        <v>0</v>
      </c>
      <c r="BL626" s="18" t="s">
        <v>283</v>
      </c>
      <c r="BM626" s="197" t="s">
        <v>8765</v>
      </c>
    </row>
    <row r="627" spans="1:65" s="2" customFormat="1" ht="24">
      <c r="A627" s="35"/>
      <c r="B627" s="36"/>
      <c r="C627" s="187" t="s">
        <v>2023</v>
      </c>
      <c r="D627" s="187" t="s">
        <v>160</v>
      </c>
      <c r="E627" s="188" t="s">
        <v>8766</v>
      </c>
      <c r="F627" s="189" t="s">
        <v>8485</v>
      </c>
      <c r="G627" s="190" t="s">
        <v>498</v>
      </c>
      <c r="H627" s="191">
        <v>1</v>
      </c>
      <c r="I627" s="192"/>
      <c r="J627" s="191">
        <f t="shared" si="100"/>
        <v>0</v>
      </c>
      <c r="K627" s="189" t="s">
        <v>1</v>
      </c>
      <c r="L627" s="40"/>
      <c r="M627" s="193" t="s">
        <v>1</v>
      </c>
      <c r="N627" s="194" t="s">
        <v>41</v>
      </c>
      <c r="O627" s="72"/>
      <c r="P627" s="195">
        <f t="shared" si="101"/>
        <v>0</v>
      </c>
      <c r="Q627" s="195">
        <v>0</v>
      </c>
      <c r="R627" s="195">
        <f t="shared" si="102"/>
        <v>0</v>
      </c>
      <c r="S627" s="195">
        <v>0</v>
      </c>
      <c r="T627" s="196">
        <f t="shared" si="103"/>
        <v>0</v>
      </c>
      <c r="U627" s="35"/>
      <c r="V627" s="35"/>
      <c r="W627" s="35"/>
      <c r="X627" s="35"/>
      <c r="Y627" s="35"/>
      <c r="Z627" s="35"/>
      <c r="AA627" s="35"/>
      <c r="AB627" s="35"/>
      <c r="AC627" s="35"/>
      <c r="AD627" s="35"/>
      <c r="AE627" s="35"/>
      <c r="AR627" s="197" t="s">
        <v>283</v>
      </c>
      <c r="AT627" s="197" t="s">
        <v>160</v>
      </c>
      <c r="AU627" s="197" t="s">
        <v>85</v>
      </c>
      <c r="AY627" s="18" t="s">
        <v>158</v>
      </c>
      <c r="BE627" s="198">
        <f t="shared" si="104"/>
        <v>0</v>
      </c>
      <c r="BF627" s="198">
        <f t="shared" si="105"/>
        <v>0</v>
      </c>
      <c r="BG627" s="198">
        <f t="shared" si="106"/>
        <v>0</v>
      </c>
      <c r="BH627" s="198">
        <f t="shared" si="107"/>
        <v>0</v>
      </c>
      <c r="BI627" s="198">
        <f t="shared" si="108"/>
        <v>0</v>
      </c>
      <c r="BJ627" s="18" t="s">
        <v>8</v>
      </c>
      <c r="BK627" s="198">
        <f t="shared" si="109"/>
        <v>0</v>
      </c>
      <c r="BL627" s="18" t="s">
        <v>283</v>
      </c>
      <c r="BM627" s="197" t="s">
        <v>8767</v>
      </c>
    </row>
    <row r="628" spans="1:65" s="2" customFormat="1" ht="24">
      <c r="A628" s="35"/>
      <c r="B628" s="36"/>
      <c r="C628" s="187" t="s">
        <v>2027</v>
      </c>
      <c r="D628" s="187" t="s">
        <v>160</v>
      </c>
      <c r="E628" s="188" t="s">
        <v>3100</v>
      </c>
      <c r="F628" s="189" t="s">
        <v>3101</v>
      </c>
      <c r="G628" s="190" t="s">
        <v>498</v>
      </c>
      <c r="H628" s="191">
        <v>2</v>
      </c>
      <c r="I628" s="192"/>
      <c r="J628" s="191">
        <f t="shared" si="100"/>
        <v>0</v>
      </c>
      <c r="K628" s="189" t="s">
        <v>1</v>
      </c>
      <c r="L628" s="40"/>
      <c r="M628" s="193" t="s">
        <v>1</v>
      </c>
      <c r="N628" s="194" t="s">
        <v>41</v>
      </c>
      <c r="O628" s="72"/>
      <c r="P628" s="195">
        <f t="shared" si="101"/>
        <v>0</v>
      </c>
      <c r="Q628" s="195">
        <v>0</v>
      </c>
      <c r="R628" s="195">
        <f t="shared" si="102"/>
        <v>0</v>
      </c>
      <c r="S628" s="195">
        <v>0</v>
      </c>
      <c r="T628" s="196">
        <f t="shared" si="103"/>
        <v>0</v>
      </c>
      <c r="U628" s="35"/>
      <c r="V628" s="35"/>
      <c r="W628" s="35"/>
      <c r="X628" s="35"/>
      <c r="Y628" s="35"/>
      <c r="Z628" s="35"/>
      <c r="AA628" s="35"/>
      <c r="AB628" s="35"/>
      <c r="AC628" s="35"/>
      <c r="AD628" s="35"/>
      <c r="AE628" s="35"/>
      <c r="AR628" s="197" t="s">
        <v>283</v>
      </c>
      <c r="AT628" s="197" t="s">
        <v>160</v>
      </c>
      <c r="AU628" s="197" t="s">
        <v>85</v>
      </c>
      <c r="AY628" s="18" t="s">
        <v>158</v>
      </c>
      <c r="BE628" s="198">
        <f t="shared" si="104"/>
        <v>0</v>
      </c>
      <c r="BF628" s="198">
        <f t="shared" si="105"/>
        <v>0</v>
      </c>
      <c r="BG628" s="198">
        <f t="shared" si="106"/>
        <v>0</v>
      </c>
      <c r="BH628" s="198">
        <f t="shared" si="107"/>
        <v>0</v>
      </c>
      <c r="BI628" s="198">
        <f t="shared" si="108"/>
        <v>0</v>
      </c>
      <c r="BJ628" s="18" t="s">
        <v>8</v>
      </c>
      <c r="BK628" s="198">
        <f t="shared" si="109"/>
        <v>0</v>
      </c>
      <c r="BL628" s="18" t="s">
        <v>283</v>
      </c>
      <c r="BM628" s="197" t="s">
        <v>8768</v>
      </c>
    </row>
    <row r="629" spans="1:65" s="2" customFormat="1" ht="24">
      <c r="A629" s="35"/>
      <c r="B629" s="36"/>
      <c r="C629" s="187" t="s">
        <v>2031</v>
      </c>
      <c r="D629" s="187" t="s">
        <v>160</v>
      </c>
      <c r="E629" s="188" t="s">
        <v>8769</v>
      </c>
      <c r="F629" s="189" t="s">
        <v>8490</v>
      </c>
      <c r="G629" s="190" t="s">
        <v>498</v>
      </c>
      <c r="H629" s="191">
        <v>1</v>
      </c>
      <c r="I629" s="192"/>
      <c r="J629" s="191">
        <f t="shared" si="100"/>
        <v>0</v>
      </c>
      <c r="K629" s="189" t="s">
        <v>1</v>
      </c>
      <c r="L629" s="40"/>
      <c r="M629" s="193" t="s">
        <v>1</v>
      </c>
      <c r="N629" s="194" t="s">
        <v>41</v>
      </c>
      <c r="O629" s="72"/>
      <c r="P629" s="195">
        <f t="shared" si="101"/>
        <v>0</v>
      </c>
      <c r="Q629" s="195">
        <v>0</v>
      </c>
      <c r="R629" s="195">
        <f t="shared" si="102"/>
        <v>0</v>
      </c>
      <c r="S629" s="195">
        <v>0</v>
      </c>
      <c r="T629" s="196">
        <f t="shared" si="103"/>
        <v>0</v>
      </c>
      <c r="U629" s="35"/>
      <c r="V629" s="35"/>
      <c r="W629" s="35"/>
      <c r="X629" s="35"/>
      <c r="Y629" s="35"/>
      <c r="Z629" s="35"/>
      <c r="AA629" s="35"/>
      <c r="AB629" s="35"/>
      <c r="AC629" s="35"/>
      <c r="AD629" s="35"/>
      <c r="AE629" s="35"/>
      <c r="AR629" s="197" t="s">
        <v>283</v>
      </c>
      <c r="AT629" s="197" t="s">
        <v>160</v>
      </c>
      <c r="AU629" s="197" t="s">
        <v>85</v>
      </c>
      <c r="AY629" s="18" t="s">
        <v>158</v>
      </c>
      <c r="BE629" s="198">
        <f t="shared" si="104"/>
        <v>0</v>
      </c>
      <c r="BF629" s="198">
        <f t="shared" si="105"/>
        <v>0</v>
      </c>
      <c r="BG629" s="198">
        <f t="shared" si="106"/>
        <v>0</v>
      </c>
      <c r="BH629" s="198">
        <f t="shared" si="107"/>
        <v>0</v>
      </c>
      <c r="BI629" s="198">
        <f t="shared" si="108"/>
        <v>0</v>
      </c>
      <c r="BJ629" s="18" t="s">
        <v>8</v>
      </c>
      <c r="BK629" s="198">
        <f t="shared" si="109"/>
        <v>0</v>
      </c>
      <c r="BL629" s="18" t="s">
        <v>283</v>
      </c>
      <c r="BM629" s="197" t="s">
        <v>8770</v>
      </c>
    </row>
    <row r="630" spans="1:65" s="2" customFormat="1" ht="24">
      <c r="A630" s="35"/>
      <c r="B630" s="36"/>
      <c r="C630" s="187" t="s">
        <v>2035</v>
      </c>
      <c r="D630" s="187" t="s">
        <v>160</v>
      </c>
      <c r="E630" s="188" t="s">
        <v>8689</v>
      </c>
      <c r="F630" s="189" t="s">
        <v>8371</v>
      </c>
      <c r="G630" s="190" t="s">
        <v>498</v>
      </c>
      <c r="H630" s="191">
        <v>5</v>
      </c>
      <c r="I630" s="192"/>
      <c r="J630" s="191">
        <f t="shared" si="100"/>
        <v>0</v>
      </c>
      <c r="K630" s="189" t="s">
        <v>1</v>
      </c>
      <c r="L630" s="40"/>
      <c r="M630" s="193" t="s">
        <v>1</v>
      </c>
      <c r="N630" s="194" t="s">
        <v>41</v>
      </c>
      <c r="O630" s="72"/>
      <c r="P630" s="195">
        <f t="shared" si="101"/>
        <v>0</v>
      </c>
      <c r="Q630" s="195">
        <v>0</v>
      </c>
      <c r="R630" s="195">
        <f t="shared" si="102"/>
        <v>0</v>
      </c>
      <c r="S630" s="195">
        <v>0</v>
      </c>
      <c r="T630" s="196">
        <f t="shared" si="103"/>
        <v>0</v>
      </c>
      <c r="U630" s="35"/>
      <c r="V630" s="35"/>
      <c r="W630" s="35"/>
      <c r="X630" s="35"/>
      <c r="Y630" s="35"/>
      <c r="Z630" s="35"/>
      <c r="AA630" s="35"/>
      <c r="AB630" s="35"/>
      <c r="AC630" s="35"/>
      <c r="AD630" s="35"/>
      <c r="AE630" s="35"/>
      <c r="AR630" s="197" t="s">
        <v>283</v>
      </c>
      <c r="AT630" s="197" t="s">
        <v>160</v>
      </c>
      <c r="AU630" s="197" t="s">
        <v>85</v>
      </c>
      <c r="AY630" s="18" t="s">
        <v>158</v>
      </c>
      <c r="BE630" s="198">
        <f t="shared" si="104"/>
        <v>0</v>
      </c>
      <c r="BF630" s="198">
        <f t="shared" si="105"/>
        <v>0</v>
      </c>
      <c r="BG630" s="198">
        <f t="shared" si="106"/>
        <v>0</v>
      </c>
      <c r="BH630" s="198">
        <f t="shared" si="107"/>
        <v>0</v>
      </c>
      <c r="BI630" s="198">
        <f t="shared" si="108"/>
        <v>0</v>
      </c>
      <c r="BJ630" s="18" t="s">
        <v>8</v>
      </c>
      <c r="BK630" s="198">
        <f t="shared" si="109"/>
        <v>0</v>
      </c>
      <c r="BL630" s="18" t="s">
        <v>283</v>
      </c>
      <c r="BM630" s="197" t="s">
        <v>8771</v>
      </c>
    </row>
    <row r="631" spans="1:65" s="2" customFormat="1" ht="24">
      <c r="A631" s="35"/>
      <c r="B631" s="36"/>
      <c r="C631" s="187" t="s">
        <v>2039</v>
      </c>
      <c r="D631" s="187" t="s">
        <v>160</v>
      </c>
      <c r="E631" s="188" t="s">
        <v>3110</v>
      </c>
      <c r="F631" s="189" t="s">
        <v>3111</v>
      </c>
      <c r="G631" s="190" t="s">
        <v>498</v>
      </c>
      <c r="H631" s="191">
        <v>1</v>
      </c>
      <c r="I631" s="192"/>
      <c r="J631" s="191">
        <f t="shared" si="100"/>
        <v>0</v>
      </c>
      <c r="K631" s="189" t="s">
        <v>1</v>
      </c>
      <c r="L631" s="40"/>
      <c r="M631" s="193" t="s">
        <v>1</v>
      </c>
      <c r="N631" s="194" t="s">
        <v>41</v>
      </c>
      <c r="O631" s="72"/>
      <c r="P631" s="195">
        <f t="shared" si="101"/>
        <v>0</v>
      </c>
      <c r="Q631" s="195">
        <v>0</v>
      </c>
      <c r="R631" s="195">
        <f t="shared" si="102"/>
        <v>0</v>
      </c>
      <c r="S631" s="195">
        <v>0</v>
      </c>
      <c r="T631" s="196">
        <f t="shared" si="103"/>
        <v>0</v>
      </c>
      <c r="U631" s="35"/>
      <c r="V631" s="35"/>
      <c r="W631" s="35"/>
      <c r="X631" s="35"/>
      <c r="Y631" s="35"/>
      <c r="Z631" s="35"/>
      <c r="AA631" s="35"/>
      <c r="AB631" s="35"/>
      <c r="AC631" s="35"/>
      <c r="AD631" s="35"/>
      <c r="AE631" s="35"/>
      <c r="AR631" s="197" t="s">
        <v>283</v>
      </c>
      <c r="AT631" s="197" t="s">
        <v>160</v>
      </c>
      <c r="AU631" s="197" t="s">
        <v>85</v>
      </c>
      <c r="AY631" s="18" t="s">
        <v>158</v>
      </c>
      <c r="BE631" s="198">
        <f t="shared" si="104"/>
        <v>0</v>
      </c>
      <c r="BF631" s="198">
        <f t="shared" si="105"/>
        <v>0</v>
      </c>
      <c r="BG631" s="198">
        <f t="shared" si="106"/>
        <v>0</v>
      </c>
      <c r="BH631" s="198">
        <f t="shared" si="107"/>
        <v>0</v>
      </c>
      <c r="BI631" s="198">
        <f t="shared" si="108"/>
        <v>0</v>
      </c>
      <c r="BJ631" s="18" t="s">
        <v>8</v>
      </c>
      <c r="BK631" s="198">
        <f t="shared" si="109"/>
        <v>0</v>
      </c>
      <c r="BL631" s="18" t="s">
        <v>283</v>
      </c>
      <c r="BM631" s="197" t="s">
        <v>8772</v>
      </c>
    </row>
    <row r="632" spans="1:65" s="2" customFormat="1" ht="24">
      <c r="A632" s="35"/>
      <c r="B632" s="36"/>
      <c r="C632" s="187" t="s">
        <v>2043</v>
      </c>
      <c r="D632" s="187" t="s">
        <v>160</v>
      </c>
      <c r="E632" s="188" t="s">
        <v>3114</v>
      </c>
      <c r="F632" s="189" t="s">
        <v>3115</v>
      </c>
      <c r="G632" s="190" t="s">
        <v>498</v>
      </c>
      <c r="H632" s="191">
        <v>3</v>
      </c>
      <c r="I632" s="192"/>
      <c r="J632" s="191">
        <f t="shared" si="100"/>
        <v>0</v>
      </c>
      <c r="K632" s="189" t="s">
        <v>1</v>
      </c>
      <c r="L632" s="40"/>
      <c r="M632" s="193" t="s">
        <v>1</v>
      </c>
      <c r="N632" s="194" t="s">
        <v>41</v>
      </c>
      <c r="O632" s="72"/>
      <c r="P632" s="195">
        <f t="shared" si="101"/>
        <v>0</v>
      </c>
      <c r="Q632" s="195">
        <v>0</v>
      </c>
      <c r="R632" s="195">
        <f t="shared" si="102"/>
        <v>0</v>
      </c>
      <c r="S632" s="195">
        <v>0</v>
      </c>
      <c r="T632" s="196">
        <f t="shared" si="103"/>
        <v>0</v>
      </c>
      <c r="U632" s="35"/>
      <c r="V632" s="35"/>
      <c r="W632" s="35"/>
      <c r="X632" s="35"/>
      <c r="Y632" s="35"/>
      <c r="Z632" s="35"/>
      <c r="AA632" s="35"/>
      <c r="AB632" s="35"/>
      <c r="AC632" s="35"/>
      <c r="AD632" s="35"/>
      <c r="AE632" s="35"/>
      <c r="AR632" s="197" t="s">
        <v>283</v>
      </c>
      <c r="AT632" s="197" t="s">
        <v>160</v>
      </c>
      <c r="AU632" s="197" t="s">
        <v>85</v>
      </c>
      <c r="AY632" s="18" t="s">
        <v>158</v>
      </c>
      <c r="BE632" s="198">
        <f t="shared" si="104"/>
        <v>0</v>
      </c>
      <c r="BF632" s="198">
        <f t="shared" si="105"/>
        <v>0</v>
      </c>
      <c r="BG632" s="198">
        <f t="shared" si="106"/>
        <v>0</v>
      </c>
      <c r="BH632" s="198">
        <f t="shared" si="107"/>
        <v>0</v>
      </c>
      <c r="BI632" s="198">
        <f t="shared" si="108"/>
        <v>0</v>
      </c>
      <c r="BJ632" s="18" t="s">
        <v>8</v>
      </c>
      <c r="BK632" s="198">
        <f t="shared" si="109"/>
        <v>0</v>
      </c>
      <c r="BL632" s="18" t="s">
        <v>283</v>
      </c>
      <c r="BM632" s="197" t="s">
        <v>8773</v>
      </c>
    </row>
    <row r="633" spans="1:65" s="2" customFormat="1" ht="24">
      <c r="A633" s="35"/>
      <c r="B633" s="36"/>
      <c r="C633" s="187" t="s">
        <v>2047</v>
      </c>
      <c r="D633" s="187" t="s">
        <v>160</v>
      </c>
      <c r="E633" s="188" t="s">
        <v>8774</v>
      </c>
      <c r="F633" s="189" t="s">
        <v>8498</v>
      </c>
      <c r="G633" s="190" t="s">
        <v>498</v>
      </c>
      <c r="H633" s="191">
        <v>27</v>
      </c>
      <c r="I633" s="192"/>
      <c r="J633" s="191">
        <f t="shared" si="100"/>
        <v>0</v>
      </c>
      <c r="K633" s="189" t="s">
        <v>1</v>
      </c>
      <c r="L633" s="40"/>
      <c r="M633" s="193" t="s">
        <v>1</v>
      </c>
      <c r="N633" s="194" t="s">
        <v>41</v>
      </c>
      <c r="O633" s="72"/>
      <c r="P633" s="195">
        <f t="shared" si="101"/>
        <v>0</v>
      </c>
      <c r="Q633" s="195">
        <v>0</v>
      </c>
      <c r="R633" s="195">
        <f t="shared" si="102"/>
        <v>0</v>
      </c>
      <c r="S633" s="195">
        <v>0</v>
      </c>
      <c r="T633" s="196">
        <f t="shared" si="103"/>
        <v>0</v>
      </c>
      <c r="U633" s="35"/>
      <c r="V633" s="35"/>
      <c r="W633" s="35"/>
      <c r="X633" s="35"/>
      <c r="Y633" s="35"/>
      <c r="Z633" s="35"/>
      <c r="AA633" s="35"/>
      <c r="AB633" s="35"/>
      <c r="AC633" s="35"/>
      <c r="AD633" s="35"/>
      <c r="AE633" s="35"/>
      <c r="AR633" s="197" t="s">
        <v>283</v>
      </c>
      <c r="AT633" s="197" t="s">
        <v>160</v>
      </c>
      <c r="AU633" s="197" t="s">
        <v>85</v>
      </c>
      <c r="AY633" s="18" t="s">
        <v>158</v>
      </c>
      <c r="BE633" s="198">
        <f t="shared" si="104"/>
        <v>0</v>
      </c>
      <c r="BF633" s="198">
        <f t="shared" si="105"/>
        <v>0</v>
      </c>
      <c r="BG633" s="198">
        <f t="shared" si="106"/>
        <v>0</v>
      </c>
      <c r="BH633" s="198">
        <f t="shared" si="107"/>
        <v>0</v>
      </c>
      <c r="BI633" s="198">
        <f t="shared" si="108"/>
        <v>0</v>
      </c>
      <c r="BJ633" s="18" t="s">
        <v>8</v>
      </c>
      <c r="BK633" s="198">
        <f t="shared" si="109"/>
        <v>0</v>
      </c>
      <c r="BL633" s="18" t="s">
        <v>283</v>
      </c>
      <c r="BM633" s="197" t="s">
        <v>8775</v>
      </c>
    </row>
    <row r="634" spans="1:65" s="2" customFormat="1" ht="24">
      <c r="A634" s="35"/>
      <c r="B634" s="36"/>
      <c r="C634" s="187" t="s">
        <v>2051</v>
      </c>
      <c r="D634" s="187" t="s">
        <v>160</v>
      </c>
      <c r="E634" s="188" t="s">
        <v>8776</v>
      </c>
      <c r="F634" s="189" t="s">
        <v>8501</v>
      </c>
      <c r="G634" s="190" t="s">
        <v>498</v>
      </c>
      <c r="H634" s="191">
        <v>1</v>
      </c>
      <c r="I634" s="192"/>
      <c r="J634" s="191">
        <f t="shared" si="100"/>
        <v>0</v>
      </c>
      <c r="K634" s="189" t="s">
        <v>1</v>
      </c>
      <c r="L634" s="40"/>
      <c r="M634" s="193" t="s">
        <v>1</v>
      </c>
      <c r="N634" s="194" t="s">
        <v>41</v>
      </c>
      <c r="O634" s="72"/>
      <c r="P634" s="195">
        <f t="shared" si="101"/>
        <v>0</v>
      </c>
      <c r="Q634" s="195">
        <v>0</v>
      </c>
      <c r="R634" s="195">
        <f t="shared" si="102"/>
        <v>0</v>
      </c>
      <c r="S634" s="195">
        <v>0</v>
      </c>
      <c r="T634" s="196">
        <f t="shared" si="103"/>
        <v>0</v>
      </c>
      <c r="U634" s="35"/>
      <c r="V634" s="35"/>
      <c r="W634" s="35"/>
      <c r="X634" s="35"/>
      <c r="Y634" s="35"/>
      <c r="Z634" s="35"/>
      <c r="AA634" s="35"/>
      <c r="AB634" s="35"/>
      <c r="AC634" s="35"/>
      <c r="AD634" s="35"/>
      <c r="AE634" s="35"/>
      <c r="AR634" s="197" t="s">
        <v>283</v>
      </c>
      <c r="AT634" s="197" t="s">
        <v>160</v>
      </c>
      <c r="AU634" s="197" t="s">
        <v>85</v>
      </c>
      <c r="AY634" s="18" t="s">
        <v>158</v>
      </c>
      <c r="BE634" s="198">
        <f t="shared" si="104"/>
        <v>0</v>
      </c>
      <c r="BF634" s="198">
        <f t="shared" si="105"/>
        <v>0</v>
      </c>
      <c r="BG634" s="198">
        <f t="shared" si="106"/>
        <v>0</v>
      </c>
      <c r="BH634" s="198">
        <f t="shared" si="107"/>
        <v>0</v>
      </c>
      <c r="BI634" s="198">
        <f t="shared" si="108"/>
        <v>0</v>
      </c>
      <c r="BJ634" s="18" t="s">
        <v>8</v>
      </c>
      <c r="BK634" s="198">
        <f t="shared" si="109"/>
        <v>0</v>
      </c>
      <c r="BL634" s="18" t="s">
        <v>283</v>
      </c>
      <c r="BM634" s="197" t="s">
        <v>8777</v>
      </c>
    </row>
    <row r="635" spans="1:65" s="2" customFormat="1" ht="24">
      <c r="A635" s="35"/>
      <c r="B635" s="36"/>
      <c r="C635" s="187" t="s">
        <v>2055</v>
      </c>
      <c r="D635" s="187" t="s">
        <v>160</v>
      </c>
      <c r="E635" s="188" t="s">
        <v>8778</v>
      </c>
      <c r="F635" s="189" t="s">
        <v>8504</v>
      </c>
      <c r="G635" s="190" t="s">
        <v>498</v>
      </c>
      <c r="H635" s="191">
        <v>3</v>
      </c>
      <c r="I635" s="192"/>
      <c r="J635" s="191">
        <f t="shared" si="100"/>
        <v>0</v>
      </c>
      <c r="K635" s="189" t="s">
        <v>1</v>
      </c>
      <c r="L635" s="40"/>
      <c r="M635" s="193" t="s">
        <v>1</v>
      </c>
      <c r="N635" s="194" t="s">
        <v>41</v>
      </c>
      <c r="O635" s="72"/>
      <c r="P635" s="195">
        <f t="shared" si="101"/>
        <v>0</v>
      </c>
      <c r="Q635" s="195">
        <v>0</v>
      </c>
      <c r="R635" s="195">
        <f t="shared" si="102"/>
        <v>0</v>
      </c>
      <c r="S635" s="195">
        <v>0</v>
      </c>
      <c r="T635" s="196">
        <f t="shared" si="103"/>
        <v>0</v>
      </c>
      <c r="U635" s="35"/>
      <c r="V635" s="35"/>
      <c r="W635" s="35"/>
      <c r="X635" s="35"/>
      <c r="Y635" s="35"/>
      <c r="Z635" s="35"/>
      <c r="AA635" s="35"/>
      <c r="AB635" s="35"/>
      <c r="AC635" s="35"/>
      <c r="AD635" s="35"/>
      <c r="AE635" s="35"/>
      <c r="AR635" s="197" t="s">
        <v>283</v>
      </c>
      <c r="AT635" s="197" t="s">
        <v>160</v>
      </c>
      <c r="AU635" s="197" t="s">
        <v>85</v>
      </c>
      <c r="AY635" s="18" t="s">
        <v>158</v>
      </c>
      <c r="BE635" s="198">
        <f t="shared" si="104"/>
        <v>0</v>
      </c>
      <c r="BF635" s="198">
        <f t="shared" si="105"/>
        <v>0</v>
      </c>
      <c r="BG635" s="198">
        <f t="shared" si="106"/>
        <v>0</v>
      </c>
      <c r="BH635" s="198">
        <f t="shared" si="107"/>
        <v>0</v>
      </c>
      <c r="BI635" s="198">
        <f t="shared" si="108"/>
        <v>0</v>
      </c>
      <c r="BJ635" s="18" t="s">
        <v>8</v>
      </c>
      <c r="BK635" s="198">
        <f t="shared" si="109"/>
        <v>0</v>
      </c>
      <c r="BL635" s="18" t="s">
        <v>283</v>
      </c>
      <c r="BM635" s="197" t="s">
        <v>8779</v>
      </c>
    </row>
    <row r="636" spans="1:65" s="2" customFormat="1" ht="24">
      <c r="A636" s="35"/>
      <c r="B636" s="36"/>
      <c r="C636" s="187" t="s">
        <v>2059</v>
      </c>
      <c r="D636" s="187" t="s">
        <v>160</v>
      </c>
      <c r="E636" s="188" t="s">
        <v>8780</v>
      </c>
      <c r="F636" s="189" t="s">
        <v>8507</v>
      </c>
      <c r="G636" s="190" t="s">
        <v>498</v>
      </c>
      <c r="H636" s="191">
        <v>10</v>
      </c>
      <c r="I636" s="192"/>
      <c r="J636" s="191">
        <f t="shared" si="100"/>
        <v>0</v>
      </c>
      <c r="K636" s="189" t="s">
        <v>1</v>
      </c>
      <c r="L636" s="40"/>
      <c r="M636" s="193" t="s">
        <v>1</v>
      </c>
      <c r="N636" s="194" t="s">
        <v>41</v>
      </c>
      <c r="O636" s="72"/>
      <c r="P636" s="195">
        <f t="shared" si="101"/>
        <v>0</v>
      </c>
      <c r="Q636" s="195">
        <v>0</v>
      </c>
      <c r="R636" s="195">
        <f t="shared" si="102"/>
        <v>0</v>
      </c>
      <c r="S636" s="195">
        <v>0</v>
      </c>
      <c r="T636" s="196">
        <f t="shared" si="103"/>
        <v>0</v>
      </c>
      <c r="U636" s="35"/>
      <c r="V636" s="35"/>
      <c r="W636" s="35"/>
      <c r="X636" s="35"/>
      <c r="Y636" s="35"/>
      <c r="Z636" s="35"/>
      <c r="AA636" s="35"/>
      <c r="AB636" s="35"/>
      <c r="AC636" s="35"/>
      <c r="AD636" s="35"/>
      <c r="AE636" s="35"/>
      <c r="AR636" s="197" t="s">
        <v>283</v>
      </c>
      <c r="AT636" s="197" t="s">
        <v>160</v>
      </c>
      <c r="AU636" s="197" t="s">
        <v>85</v>
      </c>
      <c r="AY636" s="18" t="s">
        <v>158</v>
      </c>
      <c r="BE636" s="198">
        <f t="shared" si="104"/>
        <v>0</v>
      </c>
      <c r="BF636" s="198">
        <f t="shared" si="105"/>
        <v>0</v>
      </c>
      <c r="BG636" s="198">
        <f t="shared" si="106"/>
        <v>0</v>
      </c>
      <c r="BH636" s="198">
        <f t="shared" si="107"/>
        <v>0</v>
      </c>
      <c r="BI636" s="198">
        <f t="shared" si="108"/>
        <v>0</v>
      </c>
      <c r="BJ636" s="18" t="s">
        <v>8</v>
      </c>
      <c r="BK636" s="198">
        <f t="shared" si="109"/>
        <v>0</v>
      </c>
      <c r="BL636" s="18" t="s">
        <v>283</v>
      </c>
      <c r="BM636" s="197" t="s">
        <v>8781</v>
      </c>
    </row>
    <row r="637" spans="1:65" s="2" customFormat="1" ht="36">
      <c r="A637" s="35"/>
      <c r="B637" s="36"/>
      <c r="C637" s="187" t="s">
        <v>2063</v>
      </c>
      <c r="D637" s="187" t="s">
        <v>160</v>
      </c>
      <c r="E637" s="188" t="s">
        <v>8782</v>
      </c>
      <c r="F637" s="189" t="s">
        <v>8510</v>
      </c>
      <c r="G637" s="190" t="s">
        <v>498</v>
      </c>
      <c r="H637" s="191">
        <v>10</v>
      </c>
      <c r="I637" s="192"/>
      <c r="J637" s="191">
        <f t="shared" si="100"/>
        <v>0</v>
      </c>
      <c r="K637" s="189" t="s">
        <v>1</v>
      </c>
      <c r="L637" s="40"/>
      <c r="M637" s="193" t="s">
        <v>1</v>
      </c>
      <c r="N637" s="194" t="s">
        <v>41</v>
      </c>
      <c r="O637" s="72"/>
      <c r="P637" s="195">
        <f t="shared" si="101"/>
        <v>0</v>
      </c>
      <c r="Q637" s="195">
        <v>0</v>
      </c>
      <c r="R637" s="195">
        <f t="shared" si="102"/>
        <v>0</v>
      </c>
      <c r="S637" s="195">
        <v>0</v>
      </c>
      <c r="T637" s="196">
        <f t="shared" si="103"/>
        <v>0</v>
      </c>
      <c r="U637" s="35"/>
      <c r="V637" s="35"/>
      <c r="W637" s="35"/>
      <c r="X637" s="35"/>
      <c r="Y637" s="35"/>
      <c r="Z637" s="35"/>
      <c r="AA637" s="35"/>
      <c r="AB637" s="35"/>
      <c r="AC637" s="35"/>
      <c r="AD637" s="35"/>
      <c r="AE637" s="35"/>
      <c r="AR637" s="197" t="s">
        <v>283</v>
      </c>
      <c r="AT637" s="197" t="s">
        <v>160</v>
      </c>
      <c r="AU637" s="197" t="s">
        <v>85</v>
      </c>
      <c r="AY637" s="18" t="s">
        <v>158</v>
      </c>
      <c r="BE637" s="198">
        <f t="shared" si="104"/>
        <v>0</v>
      </c>
      <c r="BF637" s="198">
        <f t="shared" si="105"/>
        <v>0</v>
      </c>
      <c r="BG637" s="198">
        <f t="shared" si="106"/>
        <v>0</v>
      </c>
      <c r="BH637" s="198">
        <f t="shared" si="107"/>
        <v>0</v>
      </c>
      <c r="BI637" s="198">
        <f t="shared" si="108"/>
        <v>0</v>
      </c>
      <c r="BJ637" s="18" t="s">
        <v>8</v>
      </c>
      <c r="BK637" s="198">
        <f t="shared" si="109"/>
        <v>0</v>
      </c>
      <c r="BL637" s="18" t="s">
        <v>283</v>
      </c>
      <c r="BM637" s="197" t="s">
        <v>8783</v>
      </c>
    </row>
    <row r="638" spans="1:65" s="2" customFormat="1" ht="16.5" customHeight="1">
      <c r="A638" s="35"/>
      <c r="B638" s="36"/>
      <c r="C638" s="187" t="s">
        <v>2067</v>
      </c>
      <c r="D638" s="187" t="s">
        <v>160</v>
      </c>
      <c r="E638" s="188" t="s">
        <v>3122</v>
      </c>
      <c r="F638" s="189" t="s">
        <v>1738</v>
      </c>
      <c r="G638" s="190" t="s">
        <v>1739</v>
      </c>
      <c r="H638" s="191">
        <v>50</v>
      </c>
      <c r="I638" s="192"/>
      <c r="J638" s="191">
        <f t="shared" si="100"/>
        <v>0</v>
      </c>
      <c r="K638" s="189" t="s">
        <v>1</v>
      </c>
      <c r="L638" s="40"/>
      <c r="M638" s="193" t="s">
        <v>1</v>
      </c>
      <c r="N638" s="194" t="s">
        <v>41</v>
      </c>
      <c r="O638" s="72"/>
      <c r="P638" s="195">
        <f t="shared" si="101"/>
        <v>0</v>
      </c>
      <c r="Q638" s="195">
        <v>0</v>
      </c>
      <c r="R638" s="195">
        <f t="shared" si="102"/>
        <v>0</v>
      </c>
      <c r="S638" s="195">
        <v>0</v>
      </c>
      <c r="T638" s="196">
        <f t="shared" si="103"/>
        <v>0</v>
      </c>
      <c r="U638" s="35"/>
      <c r="V638" s="35"/>
      <c r="W638" s="35"/>
      <c r="X638" s="35"/>
      <c r="Y638" s="35"/>
      <c r="Z638" s="35"/>
      <c r="AA638" s="35"/>
      <c r="AB638" s="35"/>
      <c r="AC638" s="35"/>
      <c r="AD638" s="35"/>
      <c r="AE638" s="35"/>
      <c r="AR638" s="197" t="s">
        <v>283</v>
      </c>
      <c r="AT638" s="197" t="s">
        <v>160</v>
      </c>
      <c r="AU638" s="197" t="s">
        <v>85</v>
      </c>
      <c r="AY638" s="18" t="s">
        <v>158</v>
      </c>
      <c r="BE638" s="198">
        <f t="shared" si="104"/>
        <v>0</v>
      </c>
      <c r="BF638" s="198">
        <f t="shared" si="105"/>
        <v>0</v>
      </c>
      <c r="BG638" s="198">
        <f t="shared" si="106"/>
        <v>0</v>
      </c>
      <c r="BH638" s="198">
        <f t="shared" si="107"/>
        <v>0</v>
      </c>
      <c r="BI638" s="198">
        <f t="shared" si="108"/>
        <v>0</v>
      </c>
      <c r="BJ638" s="18" t="s">
        <v>8</v>
      </c>
      <c r="BK638" s="198">
        <f t="shared" si="109"/>
        <v>0</v>
      </c>
      <c r="BL638" s="18" t="s">
        <v>283</v>
      </c>
      <c r="BM638" s="197" t="s">
        <v>8784</v>
      </c>
    </row>
    <row r="639" spans="1:65" s="2" customFormat="1" ht="21.75" customHeight="1">
      <c r="A639" s="35"/>
      <c r="B639" s="36"/>
      <c r="C639" s="187" t="s">
        <v>2071</v>
      </c>
      <c r="D639" s="187" t="s">
        <v>160</v>
      </c>
      <c r="E639" s="188" t="s">
        <v>3129</v>
      </c>
      <c r="F639" s="189" t="s">
        <v>3130</v>
      </c>
      <c r="G639" s="190" t="s">
        <v>163</v>
      </c>
      <c r="H639" s="191">
        <v>310</v>
      </c>
      <c r="I639" s="192"/>
      <c r="J639" s="191">
        <f t="shared" si="100"/>
        <v>0</v>
      </c>
      <c r="K639" s="189" t="s">
        <v>1</v>
      </c>
      <c r="L639" s="40"/>
      <c r="M639" s="193" t="s">
        <v>1</v>
      </c>
      <c r="N639" s="194" t="s">
        <v>41</v>
      </c>
      <c r="O639" s="72"/>
      <c r="P639" s="195">
        <f t="shared" si="101"/>
        <v>0</v>
      </c>
      <c r="Q639" s="195">
        <v>0</v>
      </c>
      <c r="R639" s="195">
        <f t="shared" si="102"/>
        <v>0</v>
      </c>
      <c r="S639" s="195">
        <v>0</v>
      </c>
      <c r="T639" s="196">
        <f t="shared" si="103"/>
        <v>0</v>
      </c>
      <c r="U639" s="35"/>
      <c r="V639" s="35"/>
      <c r="W639" s="35"/>
      <c r="X639" s="35"/>
      <c r="Y639" s="35"/>
      <c r="Z639" s="35"/>
      <c r="AA639" s="35"/>
      <c r="AB639" s="35"/>
      <c r="AC639" s="35"/>
      <c r="AD639" s="35"/>
      <c r="AE639" s="35"/>
      <c r="AR639" s="197" t="s">
        <v>283</v>
      </c>
      <c r="AT639" s="197" t="s">
        <v>160</v>
      </c>
      <c r="AU639" s="197" t="s">
        <v>85</v>
      </c>
      <c r="AY639" s="18" t="s">
        <v>158</v>
      </c>
      <c r="BE639" s="198">
        <f t="shared" si="104"/>
        <v>0</v>
      </c>
      <c r="BF639" s="198">
        <f t="shared" si="105"/>
        <v>0</v>
      </c>
      <c r="BG639" s="198">
        <f t="shared" si="106"/>
        <v>0</v>
      </c>
      <c r="BH639" s="198">
        <f t="shared" si="107"/>
        <v>0</v>
      </c>
      <c r="BI639" s="198">
        <f t="shared" si="108"/>
        <v>0</v>
      </c>
      <c r="BJ639" s="18" t="s">
        <v>8</v>
      </c>
      <c r="BK639" s="198">
        <f t="shared" si="109"/>
        <v>0</v>
      </c>
      <c r="BL639" s="18" t="s">
        <v>283</v>
      </c>
      <c r="BM639" s="197" t="s">
        <v>8785</v>
      </c>
    </row>
    <row r="640" spans="1:65" s="2" customFormat="1" ht="16.5" customHeight="1">
      <c r="A640" s="35"/>
      <c r="B640" s="36"/>
      <c r="C640" s="187" t="s">
        <v>2075</v>
      </c>
      <c r="D640" s="187" t="s">
        <v>160</v>
      </c>
      <c r="E640" s="188" t="s">
        <v>6157</v>
      </c>
      <c r="F640" s="189" t="s">
        <v>3134</v>
      </c>
      <c r="G640" s="190" t="s">
        <v>498</v>
      </c>
      <c r="H640" s="191">
        <v>1</v>
      </c>
      <c r="I640" s="192"/>
      <c r="J640" s="191">
        <f t="shared" si="100"/>
        <v>0</v>
      </c>
      <c r="K640" s="189" t="s">
        <v>1</v>
      </c>
      <c r="L640" s="40"/>
      <c r="M640" s="193" t="s">
        <v>1</v>
      </c>
      <c r="N640" s="194" t="s">
        <v>41</v>
      </c>
      <c r="O640" s="72"/>
      <c r="P640" s="195">
        <f t="shared" si="101"/>
        <v>0</v>
      </c>
      <c r="Q640" s="195">
        <v>0</v>
      </c>
      <c r="R640" s="195">
        <f t="shared" si="102"/>
        <v>0</v>
      </c>
      <c r="S640" s="195">
        <v>0</v>
      </c>
      <c r="T640" s="196">
        <f t="shared" si="103"/>
        <v>0</v>
      </c>
      <c r="U640" s="35"/>
      <c r="V640" s="35"/>
      <c r="W640" s="35"/>
      <c r="X640" s="35"/>
      <c r="Y640" s="35"/>
      <c r="Z640" s="35"/>
      <c r="AA640" s="35"/>
      <c r="AB640" s="35"/>
      <c r="AC640" s="35"/>
      <c r="AD640" s="35"/>
      <c r="AE640" s="35"/>
      <c r="AR640" s="197" t="s">
        <v>283</v>
      </c>
      <c r="AT640" s="197" t="s">
        <v>160</v>
      </c>
      <c r="AU640" s="197" t="s">
        <v>85</v>
      </c>
      <c r="AY640" s="18" t="s">
        <v>158</v>
      </c>
      <c r="BE640" s="198">
        <f t="shared" si="104"/>
        <v>0</v>
      </c>
      <c r="BF640" s="198">
        <f t="shared" si="105"/>
        <v>0</v>
      </c>
      <c r="BG640" s="198">
        <f t="shared" si="106"/>
        <v>0</v>
      </c>
      <c r="BH640" s="198">
        <f t="shared" si="107"/>
        <v>0</v>
      </c>
      <c r="BI640" s="198">
        <f t="shared" si="108"/>
        <v>0</v>
      </c>
      <c r="BJ640" s="18" t="s">
        <v>8</v>
      </c>
      <c r="BK640" s="198">
        <f t="shared" si="109"/>
        <v>0</v>
      </c>
      <c r="BL640" s="18" t="s">
        <v>283</v>
      </c>
      <c r="BM640" s="197" t="s">
        <v>8786</v>
      </c>
    </row>
    <row r="641" spans="1:65" s="2" customFormat="1" ht="16.5" customHeight="1">
      <c r="A641" s="35"/>
      <c r="B641" s="36"/>
      <c r="C641" s="187" t="s">
        <v>2079</v>
      </c>
      <c r="D641" s="187" t="s">
        <v>160</v>
      </c>
      <c r="E641" s="188" t="s">
        <v>8787</v>
      </c>
      <c r="F641" s="189" t="s">
        <v>1743</v>
      </c>
      <c r="G641" s="190" t="s">
        <v>498</v>
      </c>
      <c r="H641" s="191">
        <v>1</v>
      </c>
      <c r="I641" s="192"/>
      <c r="J641" s="191">
        <f t="shared" si="100"/>
        <v>0</v>
      </c>
      <c r="K641" s="189" t="s">
        <v>1</v>
      </c>
      <c r="L641" s="40"/>
      <c r="M641" s="193" t="s">
        <v>1</v>
      </c>
      <c r="N641" s="194" t="s">
        <v>41</v>
      </c>
      <c r="O641" s="72"/>
      <c r="P641" s="195">
        <f t="shared" si="101"/>
        <v>0</v>
      </c>
      <c r="Q641" s="195">
        <v>0</v>
      </c>
      <c r="R641" s="195">
        <f t="shared" si="102"/>
        <v>0</v>
      </c>
      <c r="S641" s="195">
        <v>0</v>
      </c>
      <c r="T641" s="196">
        <f t="shared" si="103"/>
        <v>0</v>
      </c>
      <c r="U641" s="35"/>
      <c r="V641" s="35"/>
      <c r="W641" s="35"/>
      <c r="X641" s="35"/>
      <c r="Y641" s="35"/>
      <c r="Z641" s="35"/>
      <c r="AA641" s="35"/>
      <c r="AB641" s="35"/>
      <c r="AC641" s="35"/>
      <c r="AD641" s="35"/>
      <c r="AE641" s="35"/>
      <c r="AR641" s="197" t="s">
        <v>283</v>
      </c>
      <c r="AT641" s="197" t="s">
        <v>160</v>
      </c>
      <c r="AU641" s="197" t="s">
        <v>85</v>
      </c>
      <c r="AY641" s="18" t="s">
        <v>158</v>
      </c>
      <c r="BE641" s="198">
        <f t="shared" si="104"/>
        <v>0</v>
      </c>
      <c r="BF641" s="198">
        <f t="shared" si="105"/>
        <v>0</v>
      </c>
      <c r="BG641" s="198">
        <f t="shared" si="106"/>
        <v>0</v>
      </c>
      <c r="BH641" s="198">
        <f t="shared" si="107"/>
        <v>0</v>
      </c>
      <c r="BI641" s="198">
        <f t="shared" si="108"/>
        <v>0</v>
      </c>
      <c r="BJ641" s="18" t="s">
        <v>8</v>
      </c>
      <c r="BK641" s="198">
        <f t="shared" si="109"/>
        <v>0</v>
      </c>
      <c r="BL641" s="18" t="s">
        <v>283</v>
      </c>
      <c r="BM641" s="197" t="s">
        <v>8788</v>
      </c>
    </row>
    <row r="642" spans="1:65" s="2" customFormat="1" ht="16.5" customHeight="1">
      <c r="A642" s="35"/>
      <c r="B642" s="36"/>
      <c r="C642" s="187" t="s">
        <v>2083</v>
      </c>
      <c r="D642" s="187" t="s">
        <v>160</v>
      </c>
      <c r="E642" s="188" t="s">
        <v>8789</v>
      </c>
      <c r="F642" s="189" t="s">
        <v>1752</v>
      </c>
      <c r="G642" s="190" t="s">
        <v>498</v>
      </c>
      <c r="H642" s="191">
        <v>1</v>
      </c>
      <c r="I642" s="192"/>
      <c r="J642" s="191">
        <f t="shared" si="100"/>
        <v>0</v>
      </c>
      <c r="K642" s="189" t="s">
        <v>1</v>
      </c>
      <c r="L642" s="40"/>
      <c r="M642" s="193" t="s">
        <v>1</v>
      </c>
      <c r="N642" s="194" t="s">
        <v>41</v>
      </c>
      <c r="O642" s="72"/>
      <c r="P642" s="195">
        <f t="shared" si="101"/>
        <v>0</v>
      </c>
      <c r="Q642" s="195">
        <v>0</v>
      </c>
      <c r="R642" s="195">
        <f t="shared" si="102"/>
        <v>0</v>
      </c>
      <c r="S642" s="195">
        <v>0</v>
      </c>
      <c r="T642" s="196">
        <f t="shared" si="103"/>
        <v>0</v>
      </c>
      <c r="U642" s="35"/>
      <c r="V642" s="35"/>
      <c r="W642" s="35"/>
      <c r="X642" s="35"/>
      <c r="Y642" s="35"/>
      <c r="Z642" s="35"/>
      <c r="AA642" s="35"/>
      <c r="AB642" s="35"/>
      <c r="AC642" s="35"/>
      <c r="AD642" s="35"/>
      <c r="AE642" s="35"/>
      <c r="AR642" s="197" t="s">
        <v>283</v>
      </c>
      <c r="AT642" s="197" t="s">
        <v>160</v>
      </c>
      <c r="AU642" s="197" t="s">
        <v>85</v>
      </c>
      <c r="AY642" s="18" t="s">
        <v>158</v>
      </c>
      <c r="BE642" s="198">
        <f t="shared" si="104"/>
        <v>0</v>
      </c>
      <c r="BF642" s="198">
        <f t="shared" si="105"/>
        <v>0</v>
      </c>
      <c r="BG642" s="198">
        <f t="shared" si="106"/>
        <v>0</v>
      </c>
      <c r="BH642" s="198">
        <f t="shared" si="107"/>
        <v>0</v>
      </c>
      <c r="BI642" s="198">
        <f t="shared" si="108"/>
        <v>0</v>
      </c>
      <c r="BJ642" s="18" t="s">
        <v>8</v>
      </c>
      <c r="BK642" s="198">
        <f t="shared" si="109"/>
        <v>0</v>
      </c>
      <c r="BL642" s="18" t="s">
        <v>283</v>
      </c>
      <c r="BM642" s="197" t="s">
        <v>8790</v>
      </c>
    </row>
    <row r="643" spans="1:65" s="2" customFormat="1" ht="16.5" customHeight="1">
      <c r="A643" s="35"/>
      <c r="B643" s="36"/>
      <c r="C643" s="187" t="s">
        <v>2087</v>
      </c>
      <c r="D643" s="187" t="s">
        <v>160</v>
      </c>
      <c r="E643" s="188" t="s">
        <v>3139</v>
      </c>
      <c r="F643" s="189" t="s">
        <v>3140</v>
      </c>
      <c r="G643" s="190" t="s">
        <v>498</v>
      </c>
      <c r="H643" s="191">
        <v>1</v>
      </c>
      <c r="I643" s="192"/>
      <c r="J643" s="191">
        <f t="shared" ref="J643:J674" si="110">ROUND(I643*H643,0)</f>
        <v>0</v>
      </c>
      <c r="K643" s="189" t="s">
        <v>1</v>
      </c>
      <c r="L643" s="40"/>
      <c r="M643" s="193" t="s">
        <v>1</v>
      </c>
      <c r="N643" s="194" t="s">
        <v>41</v>
      </c>
      <c r="O643" s="72"/>
      <c r="P643" s="195">
        <f t="shared" ref="P643:P674" si="111">O643*H643</f>
        <v>0</v>
      </c>
      <c r="Q643" s="195">
        <v>0</v>
      </c>
      <c r="R643" s="195">
        <f t="shared" ref="R643:R674" si="112">Q643*H643</f>
        <v>0</v>
      </c>
      <c r="S643" s="195">
        <v>0</v>
      </c>
      <c r="T643" s="196">
        <f t="shared" ref="T643:T674" si="113">S643*H643</f>
        <v>0</v>
      </c>
      <c r="U643" s="35"/>
      <c r="V643" s="35"/>
      <c r="W643" s="35"/>
      <c r="X643" s="35"/>
      <c r="Y643" s="35"/>
      <c r="Z643" s="35"/>
      <c r="AA643" s="35"/>
      <c r="AB643" s="35"/>
      <c r="AC643" s="35"/>
      <c r="AD643" s="35"/>
      <c r="AE643" s="35"/>
      <c r="AR643" s="197" t="s">
        <v>283</v>
      </c>
      <c r="AT643" s="197" t="s">
        <v>160</v>
      </c>
      <c r="AU643" s="197" t="s">
        <v>85</v>
      </c>
      <c r="AY643" s="18" t="s">
        <v>158</v>
      </c>
      <c r="BE643" s="198">
        <f t="shared" ref="BE643:BE674" si="114">IF(N643="základní",J643,0)</f>
        <v>0</v>
      </c>
      <c r="BF643" s="198">
        <f t="shared" ref="BF643:BF674" si="115">IF(N643="snížená",J643,0)</f>
        <v>0</v>
      </c>
      <c r="BG643" s="198">
        <f t="shared" ref="BG643:BG674" si="116">IF(N643="zákl. přenesená",J643,0)</f>
        <v>0</v>
      </c>
      <c r="BH643" s="198">
        <f t="shared" ref="BH643:BH674" si="117">IF(N643="sníž. přenesená",J643,0)</f>
        <v>0</v>
      </c>
      <c r="BI643" s="198">
        <f t="shared" ref="BI643:BI674" si="118">IF(N643="nulová",J643,0)</f>
        <v>0</v>
      </c>
      <c r="BJ643" s="18" t="s">
        <v>8</v>
      </c>
      <c r="BK643" s="198">
        <f t="shared" ref="BK643:BK674" si="119">ROUND(I643*H643,0)</f>
        <v>0</v>
      </c>
      <c r="BL643" s="18" t="s">
        <v>283</v>
      </c>
      <c r="BM643" s="197" t="s">
        <v>8791</v>
      </c>
    </row>
    <row r="644" spans="1:65" s="2" customFormat="1" ht="16.5" customHeight="1">
      <c r="A644" s="35"/>
      <c r="B644" s="36"/>
      <c r="C644" s="187" t="s">
        <v>2091</v>
      </c>
      <c r="D644" s="187" t="s">
        <v>160</v>
      </c>
      <c r="E644" s="188" t="s">
        <v>3143</v>
      </c>
      <c r="F644" s="189" t="s">
        <v>1726</v>
      </c>
      <c r="G644" s="190" t="s">
        <v>1739</v>
      </c>
      <c r="H644" s="191">
        <v>15</v>
      </c>
      <c r="I644" s="192"/>
      <c r="J644" s="191">
        <f t="shared" si="110"/>
        <v>0</v>
      </c>
      <c r="K644" s="189" t="s">
        <v>1</v>
      </c>
      <c r="L644" s="40"/>
      <c r="M644" s="193" t="s">
        <v>1</v>
      </c>
      <c r="N644" s="194" t="s">
        <v>41</v>
      </c>
      <c r="O644" s="72"/>
      <c r="P644" s="195">
        <f t="shared" si="111"/>
        <v>0</v>
      </c>
      <c r="Q644" s="195">
        <v>0</v>
      </c>
      <c r="R644" s="195">
        <f t="shared" si="112"/>
        <v>0</v>
      </c>
      <c r="S644" s="195">
        <v>0</v>
      </c>
      <c r="T644" s="196">
        <f t="shared" si="113"/>
        <v>0</v>
      </c>
      <c r="U644" s="35"/>
      <c r="V644" s="35"/>
      <c r="W644" s="35"/>
      <c r="X644" s="35"/>
      <c r="Y644" s="35"/>
      <c r="Z644" s="35"/>
      <c r="AA644" s="35"/>
      <c r="AB644" s="35"/>
      <c r="AC644" s="35"/>
      <c r="AD644" s="35"/>
      <c r="AE644" s="35"/>
      <c r="AR644" s="197" t="s">
        <v>283</v>
      </c>
      <c r="AT644" s="197" t="s">
        <v>160</v>
      </c>
      <c r="AU644" s="197" t="s">
        <v>85</v>
      </c>
      <c r="AY644" s="18" t="s">
        <v>158</v>
      </c>
      <c r="BE644" s="198">
        <f t="shared" si="114"/>
        <v>0</v>
      </c>
      <c r="BF644" s="198">
        <f t="shared" si="115"/>
        <v>0</v>
      </c>
      <c r="BG644" s="198">
        <f t="shared" si="116"/>
        <v>0</v>
      </c>
      <c r="BH644" s="198">
        <f t="shared" si="117"/>
        <v>0</v>
      </c>
      <c r="BI644" s="198">
        <f t="shared" si="118"/>
        <v>0</v>
      </c>
      <c r="BJ644" s="18" t="s">
        <v>8</v>
      </c>
      <c r="BK644" s="198">
        <f t="shared" si="119"/>
        <v>0</v>
      </c>
      <c r="BL644" s="18" t="s">
        <v>283</v>
      </c>
      <c r="BM644" s="197" t="s">
        <v>8792</v>
      </c>
    </row>
    <row r="645" spans="1:65" s="2" customFormat="1" ht="16.5" customHeight="1">
      <c r="A645" s="35"/>
      <c r="B645" s="36"/>
      <c r="C645" s="187" t="s">
        <v>2095</v>
      </c>
      <c r="D645" s="187" t="s">
        <v>160</v>
      </c>
      <c r="E645" s="188" t="s">
        <v>3146</v>
      </c>
      <c r="F645" s="189" t="s">
        <v>1730</v>
      </c>
      <c r="G645" s="190" t="s">
        <v>498</v>
      </c>
      <c r="H645" s="191">
        <v>1</v>
      </c>
      <c r="I645" s="192"/>
      <c r="J645" s="191">
        <f t="shared" si="110"/>
        <v>0</v>
      </c>
      <c r="K645" s="189" t="s">
        <v>1</v>
      </c>
      <c r="L645" s="40"/>
      <c r="M645" s="193" t="s">
        <v>1</v>
      </c>
      <c r="N645" s="194" t="s">
        <v>41</v>
      </c>
      <c r="O645" s="72"/>
      <c r="P645" s="195">
        <f t="shared" si="111"/>
        <v>0</v>
      </c>
      <c r="Q645" s="195">
        <v>0</v>
      </c>
      <c r="R645" s="195">
        <f t="shared" si="112"/>
        <v>0</v>
      </c>
      <c r="S645" s="195">
        <v>0</v>
      </c>
      <c r="T645" s="196">
        <f t="shared" si="113"/>
        <v>0</v>
      </c>
      <c r="U645" s="35"/>
      <c r="V645" s="35"/>
      <c r="W645" s="35"/>
      <c r="X645" s="35"/>
      <c r="Y645" s="35"/>
      <c r="Z645" s="35"/>
      <c r="AA645" s="35"/>
      <c r="AB645" s="35"/>
      <c r="AC645" s="35"/>
      <c r="AD645" s="35"/>
      <c r="AE645" s="35"/>
      <c r="AR645" s="197" t="s">
        <v>283</v>
      </c>
      <c r="AT645" s="197" t="s">
        <v>160</v>
      </c>
      <c r="AU645" s="197" t="s">
        <v>85</v>
      </c>
      <c r="AY645" s="18" t="s">
        <v>158</v>
      </c>
      <c r="BE645" s="198">
        <f t="shared" si="114"/>
        <v>0</v>
      </c>
      <c r="BF645" s="198">
        <f t="shared" si="115"/>
        <v>0</v>
      </c>
      <c r="BG645" s="198">
        <f t="shared" si="116"/>
        <v>0</v>
      </c>
      <c r="BH645" s="198">
        <f t="shared" si="117"/>
        <v>0</v>
      </c>
      <c r="BI645" s="198">
        <f t="shared" si="118"/>
        <v>0</v>
      </c>
      <c r="BJ645" s="18" t="s">
        <v>8</v>
      </c>
      <c r="BK645" s="198">
        <f t="shared" si="119"/>
        <v>0</v>
      </c>
      <c r="BL645" s="18" t="s">
        <v>283</v>
      </c>
      <c r="BM645" s="197" t="s">
        <v>8793</v>
      </c>
    </row>
    <row r="646" spans="1:65" s="2" customFormat="1" ht="16.5" customHeight="1">
      <c r="A646" s="35"/>
      <c r="B646" s="36"/>
      <c r="C646" s="187" t="s">
        <v>2099</v>
      </c>
      <c r="D646" s="187" t="s">
        <v>160</v>
      </c>
      <c r="E646" s="188" t="s">
        <v>8794</v>
      </c>
      <c r="F646" s="189" t="s">
        <v>3149</v>
      </c>
      <c r="G646" s="190" t="s">
        <v>498</v>
      </c>
      <c r="H646" s="191">
        <v>1</v>
      </c>
      <c r="I646" s="192"/>
      <c r="J646" s="191">
        <f t="shared" si="110"/>
        <v>0</v>
      </c>
      <c r="K646" s="189" t="s">
        <v>1</v>
      </c>
      <c r="L646" s="40"/>
      <c r="M646" s="193" t="s">
        <v>1</v>
      </c>
      <c r="N646" s="194" t="s">
        <v>41</v>
      </c>
      <c r="O646" s="72"/>
      <c r="P646" s="195">
        <f t="shared" si="111"/>
        <v>0</v>
      </c>
      <c r="Q646" s="195">
        <v>0</v>
      </c>
      <c r="R646" s="195">
        <f t="shared" si="112"/>
        <v>0</v>
      </c>
      <c r="S646" s="195">
        <v>0</v>
      </c>
      <c r="T646" s="196">
        <f t="shared" si="113"/>
        <v>0</v>
      </c>
      <c r="U646" s="35"/>
      <c r="V646" s="35"/>
      <c r="W646" s="35"/>
      <c r="X646" s="35"/>
      <c r="Y646" s="35"/>
      <c r="Z646" s="35"/>
      <c r="AA646" s="35"/>
      <c r="AB646" s="35"/>
      <c r="AC646" s="35"/>
      <c r="AD646" s="35"/>
      <c r="AE646" s="35"/>
      <c r="AR646" s="197" t="s">
        <v>283</v>
      </c>
      <c r="AT646" s="197" t="s">
        <v>160</v>
      </c>
      <c r="AU646" s="197" t="s">
        <v>85</v>
      </c>
      <c r="AY646" s="18" t="s">
        <v>158</v>
      </c>
      <c r="BE646" s="198">
        <f t="shared" si="114"/>
        <v>0</v>
      </c>
      <c r="BF646" s="198">
        <f t="shared" si="115"/>
        <v>0</v>
      </c>
      <c r="BG646" s="198">
        <f t="shared" si="116"/>
        <v>0</v>
      </c>
      <c r="BH646" s="198">
        <f t="shared" si="117"/>
        <v>0</v>
      </c>
      <c r="BI646" s="198">
        <f t="shared" si="118"/>
        <v>0</v>
      </c>
      <c r="BJ646" s="18" t="s">
        <v>8</v>
      </c>
      <c r="BK646" s="198">
        <f t="shared" si="119"/>
        <v>0</v>
      </c>
      <c r="BL646" s="18" t="s">
        <v>283</v>
      </c>
      <c r="BM646" s="197" t="s">
        <v>8795</v>
      </c>
    </row>
    <row r="647" spans="1:65" s="2" customFormat="1" ht="33" customHeight="1">
      <c r="A647" s="35"/>
      <c r="B647" s="36"/>
      <c r="C647" s="187" t="s">
        <v>2103</v>
      </c>
      <c r="D647" s="187" t="s">
        <v>160</v>
      </c>
      <c r="E647" s="188" t="s">
        <v>8796</v>
      </c>
      <c r="F647" s="189" t="s">
        <v>8524</v>
      </c>
      <c r="G647" s="190" t="s">
        <v>498</v>
      </c>
      <c r="H647" s="191">
        <v>1</v>
      </c>
      <c r="I647" s="192"/>
      <c r="J647" s="191">
        <f t="shared" si="110"/>
        <v>0</v>
      </c>
      <c r="K647" s="189" t="s">
        <v>1</v>
      </c>
      <c r="L647" s="40"/>
      <c r="M647" s="193" t="s">
        <v>1</v>
      </c>
      <c r="N647" s="194" t="s">
        <v>41</v>
      </c>
      <c r="O647" s="72"/>
      <c r="P647" s="195">
        <f t="shared" si="111"/>
        <v>0</v>
      </c>
      <c r="Q647" s="195">
        <v>0</v>
      </c>
      <c r="R647" s="195">
        <f t="shared" si="112"/>
        <v>0</v>
      </c>
      <c r="S647" s="195">
        <v>0</v>
      </c>
      <c r="T647" s="196">
        <f t="shared" si="113"/>
        <v>0</v>
      </c>
      <c r="U647" s="35"/>
      <c r="V647" s="35"/>
      <c r="W647" s="35"/>
      <c r="X647" s="35"/>
      <c r="Y647" s="35"/>
      <c r="Z647" s="35"/>
      <c r="AA647" s="35"/>
      <c r="AB647" s="35"/>
      <c r="AC647" s="35"/>
      <c r="AD647" s="35"/>
      <c r="AE647" s="35"/>
      <c r="AR647" s="197" t="s">
        <v>283</v>
      </c>
      <c r="AT647" s="197" t="s">
        <v>160</v>
      </c>
      <c r="AU647" s="197" t="s">
        <v>85</v>
      </c>
      <c r="AY647" s="18" t="s">
        <v>158</v>
      </c>
      <c r="BE647" s="198">
        <f t="shared" si="114"/>
        <v>0</v>
      </c>
      <c r="BF647" s="198">
        <f t="shared" si="115"/>
        <v>0</v>
      </c>
      <c r="BG647" s="198">
        <f t="shared" si="116"/>
        <v>0</v>
      </c>
      <c r="BH647" s="198">
        <f t="shared" si="117"/>
        <v>0</v>
      </c>
      <c r="BI647" s="198">
        <f t="shared" si="118"/>
        <v>0</v>
      </c>
      <c r="BJ647" s="18" t="s">
        <v>8</v>
      </c>
      <c r="BK647" s="198">
        <f t="shared" si="119"/>
        <v>0</v>
      </c>
      <c r="BL647" s="18" t="s">
        <v>283</v>
      </c>
      <c r="BM647" s="197" t="s">
        <v>8797</v>
      </c>
    </row>
    <row r="648" spans="1:65" s="2" customFormat="1" ht="36">
      <c r="A648" s="35"/>
      <c r="B648" s="36"/>
      <c r="C648" s="187" t="s">
        <v>2107</v>
      </c>
      <c r="D648" s="187" t="s">
        <v>160</v>
      </c>
      <c r="E648" s="188" t="s">
        <v>3297</v>
      </c>
      <c r="F648" s="189" t="s">
        <v>3298</v>
      </c>
      <c r="G648" s="190" t="s">
        <v>498</v>
      </c>
      <c r="H648" s="191">
        <v>1</v>
      </c>
      <c r="I648" s="192"/>
      <c r="J648" s="191">
        <f t="shared" si="110"/>
        <v>0</v>
      </c>
      <c r="K648" s="189" t="s">
        <v>1</v>
      </c>
      <c r="L648" s="40"/>
      <c r="M648" s="193" t="s">
        <v>1</v>
      </c>
      <c r="N648" s="194" t="s">
        <v>41</v>
      </c>
      <c r="O648" s="72"/>
      <c r="P648" s="195">
        <f t="shared" si="111"/>
        <v>0</v>
      </c>
      <c r="Q648" s="195">
        <v>0</v>
      </c>
      <c r="R648" s="195">
        <f t="shared" si="112"/>
        <v>0</v>
      </c>
      <c r="S648" s="195">
        <v>0</v>
      </c>
      <c r="T648" s="196">
        <f t="shared" si="113"/>
        <v>0</v>
      </c>
      <c r="U648" s="35"/>
      <c r="V648" s="35"/>
      <c r="W648" s="35"/>
      <c r="X648" s="35"/>
      <c r="Y648" s="35"/>
      <c r="Z648" s="35"/>
      <c r="AA648" s="35"/>
      <c r="AB648" s="35"/>
      <c r="AC648" s="35"/>
      <c r="AD648" s="35"/>
      <c r="AE648" s="35"/>
      <c r="AR648" s="197" t="s">
        <v>283</v>
      </c>
      <c r="AT648" s="197" t="s">
        <v>160</v>
      </c>
      <c r="AU648" s="197" t="s">
        <v>85</v>
      </c>
      <c r="AY648" s="18" t="s">
        <v>158</v>
      </c>
      <c r="BE648" s="198">
        <f t="shared" si="114"/>
        <v>0</v>
      </c>
      <c r="BF648" s="198">
        <f t="shared" si="115"/>
        <v>0</v>
      </c>
      <c r="BG648" s="198">
        <f t="shared" si="116"/>
        <v>0</v>
      </c>
      <c r="BH648" s="198">
        <f t="shared" si="117"/>
        <v>0</v>
      </c>
      <c r="BI648" s="198">
        <f t="shared" si="118"/>
        <v>0</v>
      </c>
      <c r="BJ648" s="18" t="s">
        <v>8</v>
      </c>
      <c r="BK648" s="198">
        <f t="shared" si="119"/>
        <v>0</v>
      </c>
      <c r="BL648" s="18" t="s">
        <v>283</v>
      </c>
      <c r="BM648" s="197" t="s">
        <v>8798</v>
      </c>
    </row>
    <row r="649" spans="1:65" s="2" customFormat="1" ht="24">
      <c r="A649" s="35"/>
      <c r="B649" s="36"/>
      <c r="C649" s="187" t="s">
        <v>2111</v>
      </c>
      <c r="D649" s="187" t="s">
        <v>160</v>
      </c>
      <c r="E649" s="188" t="s">
        <v>8799</v>
      </c>
      <c r="F649" s="189" t="s">
        <v>8529</v>
      </c>
      <c r="G649" s="190" t="s">
        <v>4066</v>
      </c>
      <c r="H649" s="191">
        <v>9</v>
      </c>
      <c r="I649" s="192"/>
      <c r="J649" s="191">
        <f t="shared" si="110"/>
        <v>0</v>
      </c>
      <c r="K649" s="189" t="s">
        <v>1</v>
      </c>
      <c r="L649" s="40"/>
      <c r="M649" s="193" t="s">
        <v>1</v>
      </c>
      <c r="N649" s="194" t="s">
        <v>41</v>
      </c>
      <c r="O649" s="72"/>
      <c r="P649" s="195">
        <f t="shared" si="111"/>
        <v>0</v>
      </c>
      <c r="Q649" s="195">
        <v>0</v>
      </c>
      <c r="R649" s="195">
        <f t="shared" si="112"/>
        <v>0</v>
      </c>
      <c r="S649" s="195">
        <v>0</v>
      </c>
      <c r="T649" s="196">
        <f t="shared" si="113"/>
        <v>0</v>
      </c>
      <c r="U649" s="35"/>
      <c r="V649" s="35"/>
      <c r="W649" s="35"/>
      <c r="X649" s="35"/>
      <c r="Y649" s="35"/>
      <c r="Z649" s="35"/>
      <c r="AA649" s="35"/>
      <c r="AB649" s="35"/>
      <c r="AC649" s="35"/>
      <c r="AD649" s="35"/>
      <c r="AE649" s="35"/>
      <c r="AR649" s="197" t="s">
        <v>283</v>
      </c>
      <c r="AT649" s="197" t="s">
        <v>160</v>
      </c>
      <c r="AU649" s="197" t="s">
        <v>85</v>
      </c>
      <c r="AY649" s="18" t="s">
        <v>158</v>
      </c>
      <c r="BE649" s="198">
        <f t="shared" si="114"/>
        <v>0</v>
      </c>
      <c r="BF649" s="198">
        <f t="shared" si="115"/>
        <v>0</v>
      </c>
      <c r="BG649" s="198">
        <f t="shared" si="116"/>
        <v>0</v>
      </c>
      <c r="BH649" s="198">
        <f t="shared" si="117"/>
        <v>0</v>
      </c>
      <c r="BI649" s="198">
        <f t="shared" si="118"/>
        <v>0</v>
      </c>
      <c r="BJ649" s="18" t="s">
        <v>8</v>
      </c>
      <c r="BK649" s="198">
        <f t="shared" si="119"/>
        <v>0</v>
      </c>
      <c r="BL649" s="18" t="s">
        <v>283</v>
      </c>
      <c r="BM649" s="197" t="s">
        <v>8800</v>
      </c>
    </row>
    <row r="650" spans="1:65" s="2" customFormat="1" ht="24">
      <c r="A650" s="35"/>
      <c r="B650" s="36"/>
      <c r="C650" s="187" t="s">
        <v>2115</v>
      </c>
      <c r="D650" s="187" t="s">
        <v>160</v>
      </c>
      <c r="E650" s="188" t="s">
        <v>8801</v>
      </c>
      <c r="F650" s="189" t="s">
        <v>8532</v>
      </c>
      <c r="G650" s="190" t="s">
        <v>498</v>
      </c>
      <c r="H650" s="191">
        <v>1</v>
      </c>
      <c r="I650" s="192"/>
      <c r="J650" s="191">
        <f t="shared" si="110"/>
        <v>0</v>
      </c>
      <c r="K650" s="189" t="s">
        <v>1</v>
      </c>
      <c r="L650" s="40"/>
      <c r="M650" s="193" t="s">
        <v>1</v>
      </c>
      <c r="N650" s="194" t="s">
        <v>41</v>
      </c>
      <c r="O650" s="72"/>
      <c r="P650" s="195">
        <f t="shared" si="111"/>
        <v>0</v>
      </c>
      <c r="Q650" s="195">
        <v>0</v>
      </c>
      <c r="R650" s="195">
        <f t="shared" si="112"/>
        <v>0</v>
      </c>
      <c r="S650" s="195">
        <v>0</v>
      </c>
      <c r="T650" s="196">
        <f t="shared" si="113"/>
        <v>0</v>
      </c>
      <c r="U650" s="35"/>
      <c r="V650" s="35"/>
      <c r="W650" s="35"/>
      <c r="X650" s="35"/>
      <c r="Y650" s="35"/>
      <c r="Z650" s="35"/>
      <c r="AA650" s="35"/>
      <c r="AB650" s="35"/>
      <c r="AC650" s="35"/>
      <c r="AD650" s="35"/>
      <c r="AE650" s="35"/>
      <c r="AR650" s="197" t="s">
        <v>283</v>
      </c>
      <c r="AT650" s="197" t="s">
        <v>160</v>
      </c>
      <c r="AU650" s="197" t="s">
        <v>85</v>
      </c>
      <c r="AY650" s="18" t="s">
        <v>158</v>
      </c>
      <c r="BE650" s="198">
        <f t="shared" si="114"/>
        <v>0</v>
      </c>
      <c r="BF650" s="198">
        <f t="shared" si="115"/>
        <v>0</v>
      </c>
      <c r="BG650" s="198">
        <f t="shared" si="116"/>
        <v>0</v>
      </c>
      <c r="BH650" s="198">
        <f t="shared" si="117"/>
        <v>0</v>
      </c>
      <c r="BI650" s="198">
        <f t="shared" si="118"/>
        <v>0</v>
      </c>
      <c r="BJ650" s="18" t="s">
        <v>8</v>
      </c>
      <c r="BK650" s="198">
        <f t="shared" si="119"/>
        <v>0</v>
      </c>
      <c r="BL650" s="18" t="s">
        <v>283</v>
      </c>
      <c r="BM650" s="197" t="s">
        <v>8802</v>
      </c>
    </row>
    <row r="651" spans="1:65" s="2" customFormat="1" ht="16.5" customHeight="1">
      <c r="A651" s="35"/>
      <c r="B651" s="36"/>
      <c r="C651" s="187" t="s">
        <v>2119</v>
      </c>
      <c r="D651" s="187" t="s">
        <v>160</v>
      </c>
      <c r="E651" s="188" t="s">
        <v>8803</v>
      </c>
      <c r="F651" s="189" t="s">
        <v>8535</v>
      </c>
      <c r="G651" s="190" t="s">
        <v>498</v>
      </c>
      <c r="H651" s="191">
        <v>1</v>
      </c>
      <c r="I651" s="192"/>
      <c r="J651" s="191">
        <f t="shared" si="110"/>
        <v>0</v>
      </c>
      <c r="K651" s="189" t="s">
        <v>1</v>
      </c>
      <c r="L651" s="40"/>
      <c r="M651" s="193" t="s">
        <v>1</v>
      </c>
      <c r="N651" s="194" t="s">
        <v>41</v>
      </c>
      <c r="O651" s="72"/>
      <c r="P651" s="195">
        <f t="shared" si="111"/>
        <v>0</v>
      </c>
      <c r="Q651" s="195">
        <v>0</v>
      </c>
      <c r="R651" s="195">
        <f t="shared" si="112"/>
        <v>0</v>
      </c>
      <c r="S651" s="195">
        <v>0</v>
      </c>
      <c r="T651" s="196">
        <f t="shared" si="113"/>
        <v>0</v>
      </c>
      <c r="U651" s="35"/>
      <c r="V651" s="35"/>
      <c r="W651" s="35"/>
      <c r="X651" s="35"/>
      <c r="Y651" s="35"/>
      <c r="Z651" s="35"/>
      <c r="AA651" s="35"/>
      <c r="AB651" s="35"/>
      <c r="AC651" s="35"/>
      <c r="AD651" s="35"/>
      <c r="AE651" s="35"/>
      <c r="AR651" s="197" t="s">
        <v>283</v>
      </c>
      <c r="AT651" s="197" t="s">
        <v>160</v>
      </c>
      <c r="AU651" s="197" t="s">
        <v>85</v>
      </c>
      <c r="AY651" s="18" t="s">
        <v>158</v>
      </c>
      <c r="BE651" s="198">
        <f t="shared" si="114"/>
        <v>0</v>
      </c>
      <c r="BF651" s="198">
        <f t="shared" si="115"/>
        <v>0</v>
      </c>
      <c r="BG651" s="198">
        <f t="shared" si="116"/>
        <v>0</v>
      </c>
      <c r="BH651" s="198">
        <f t="shared" si="117"/>
        <v>0</v>
      </c>
      <c r="BI651" s="198">
        <f t="shared" si="118"/>
        <v>0</v>
      </c>
      <c r="BJ651" s="18" t="s">
        <v>8</v>
      </c>
      <c r="BK651" s="198">
        <f t="shared" si="119"/>
        <v>0</v>
      </c>
      <c r="BL651" s="18" t="s">
        <v>283</v>
      </c>
      <c r="BM651" s="197" t="s">
        <v>8804</v>
      </c>
    </row>
    <row r="652" spans="1:65" s="2" customFormat="1" ht="24">
      <c r="A652" s="35"/>
      <c r="B652" s="36"/>
      <c r="C652" s="187" t="s">
        <v>2123</v>
      </c>
      <c r="D652" s="187" t="s">
        <v>160</v>
      </c>
      <c r="E652" s="188" t="s">
        <v>8805</v>
      </c>
      <c r="F652" s="189" t="s">
        <v>8538</v>
      </c>
      <c r="G652" s="190" t="s">
        <v>498</v>
      </c>
      <c r="H652" s="191">
        <v>1</v>
      </c>
      <c r="I652" s="192"/>
      <c r="J652" s="191">
        <f t="shared" si="110"/>
        <v>0</v>
      </c>
      <c r="K652" s="189" t="s">
        <v>1</v>
      </c>
      <c r="L652" s="40"/>
      <c r="M652" s="193" t="s">
        <v>1</v>
      </c>
      <c r="N652" s="194" t="s">
        <v>41</v>
      </c>
      <c r="O652" s="72"/>
      <c r="P652" s="195">
        <f t="shared" si="111"/>
        <v>0</v>
      </c>
      <c r="Q652" s="195">
        <v>0</v>
      </c>
      <c r="R652" s="195">
        <f t="shared" si="112"/>
        <v>0</v>
      </c>
      <c r="S652" s="195">
        <v>0</v>
      </c>
      <c r="T652" s="196">
        <f t="shared" si="113"/>
        <v>0</v>
      </c>
      <c r="U652" s="35"/>
      <c r="V652" s="35"/>
      <c r="W652" s="35"/>
      <c r="X652" s="35"/>
      <c r="Y652" s="35"/>
      <c r="Z652" s="35"/>
      <c r="AA652" s="35"/>
      <c r="AB652" s="35"/>
      <c r="AC652" s="35"/>
      <c r="AD652" s="35"/>
      <c r="AE652" s="35"/>
      <c r="AR652" s="197" t="s">
        <v>283</v>
      </c>
      <c r="AT652" s="197" t="s">
        <v>160</v>
      </c>
      <c r="AU652" s="197" t="s">
        <v>85</v>
      </c>
      <c r="AY652" s="18" t="s">
        <v>158</v>
      </c>
      <c r="BE652" s="198">
        <f t="shared" si="114"/>
        <v>0</v>
      </c>
      <c r="BF652" s="198">
        <f t="shared" si="115"/>
        <v>0</v>
      </c>
      <c r="BG652" s="198">
        <f t="shared" si="116"/>
        <v>0</v>
      </c>
      <c r="BH652" s="198">
        <f t="shared" si="117"/>
        <v>0</v>
      </c>
      <c r="BI652" s="198">
        <f t="shared" si="118"/>
        <v>0</v>
      </c>
      <c r="BJ652" s="18" t="s">
        <v>8</v>
      </c>
      <c r="BK652" s="198">
        <f t="shared" si="119"/>
        <v>0</v>
      </c>
      <c r="BL652" s="18" t="s">
        <v>283</v>
      </c>
      <c r="BM652" s="197" t="s">
        <v>8806</v>
      </c>
    </row>
    <row r="653" spans="1:65" s="2" customFormat="1" ht="16.5" customHeight="1">
      <c r="A653" s="35"/>
      <c r="B653" s="36"/>
      <c r="C653" s="187" t="s">
        <v>2127</v>
      </c>
      <c r="D653" s="187" t="s">
        <v>160</v>
      </c>
      <c r="E653" s="188" t="s">
        <v>8807</v>
      </c>
      <c r="F653" s="189" t="s">
        <v>8541</v>
      </c>
      <c r="G653" s="190" t="s">
        <v>498</v>
      </c>
      <c r="H653" s="191">
        <v>2</v>
      </c>
      <c r="I653" s="192"/>
      <c r="J653" s="191">
        <f t="shared" si="110"/>
        <v>0</v>
      </c>
      <c r="K653" s="189" t="s">
        <v>1</v>
      </c>
      <c r="L653" s="40"/>
      <c r="M653" s="193" t="s">
        <v>1</v>
      </c>
      <c r="N653" s="194" t="s">
        <v>41</v>
      </c>
      <c r="O653" s="72"/>
      <c r="P653" s="195">
        <f t="shared" si="111"/>
        <v>0</v>
      </c>
      <c r="Q653" s="195">
        <v>0</v>
      </c>
      <c r="R653" s="195">
        <f t="shared" si="112"/>
        <v>0</v>
      </c>
      <c r="S653" s="195">
        <v>0</v>
      </c>
      <c r="T653" s="196">
        <f t="shared" si="113"/>
        <v>0</v>
      </c>
      <c r="U653" s="35"/>
      <c r="V653" s="35"/>
      <c r="W653" s="35"/>
      <c r="X653" s="35"/>
      <c r="Y653" s="35"/>
      <c r="Z653" s="35"/>
      <c r="AA653" s="35"/>
      <c r="AB653" s="35"/>
      <c r="AC653" s="35"/>
      <c r="AD653" s="35"/>
      <c r="AE653" s="35"/>
      <c r="AR653" s="197" t="s">
        <v>283</v>
      </c>
      <c r="AT653" s="197" t="s">
        <v>160</v>
      </c>
      <c r="AU653" s="197" t="s">
        <v>85</v>
      </c>
      <c r="AY653" s="18" t="s">
        <v>158</v>
      </c>
      <c r="BE653" s="198">
        <f t="shared" si="114"/>
        <v>0</v>
      </c>
      <c r="BF653" s="198">
        <f t="shared" si="115"/>
        <v>0</v>
      </c>
      <c r="BG653" s="198">
        <f t="shared" si="116"/>
        <v>0</v>
      </c>
      <c r="BH653" s="198">
        <f t="shared" si="117"/>
        <v>0</v>
      </c>
      <c r="BI653" s="198">
        <f t="shared" si="118"/>
        <v>0</v>
      </c>
      <c r="BJ653" s="18" t="s">
        <v>8</v>
      </c>
      <c r="BK653" s="198">
        <f t="shared" si="119"/>
        <v>0</v>
      </c>
      <c r="BL653" s="18" t="s">
        <v>283</v>
      </c>
      <c r="BM653" s="197" t="s">
        <v>8808</v>
      </c>
    </row>
    <row r="654" spans="1:65" s="2" customFormat="1" ht="24">
      <c r="A654" s="35"/>
      <c r="B654" s="36"/>
      <c r="C654" s="187" t="s">
        <v>2131</v>
      </c>
      <c r="D654" s="187" t="s">
        <v>160</v>
      </c>
      <c r="E654" s="188" t="s">
        <v>8809</v>
      </c>
      <c r="F654" s="189" t="s">
        <v>8544</v>
      </c>
      <c r="G654" s="190" t="s">
        <v>498</v>
      </c>
      <c r="H654" s="191">
        <v>4</v>
      </c>
      <c r="I654" s="192"/>
      <c r="J654" s="191">
        <f t="shared" si="110"/>
        <v>0</v>
      </c>
      <c r="K654" s="189" t="s">
        <v>1</v>
      </c>
      <c r="L654" s="40"/>
      <c r="M654" s="193" t="s">
        <v>1</v>
      </c>
      <c r="N654" s="194" t="s">
        <v>41</v>
      </c>
      <c r="O654" s="72"/>
      <c r="P654" s="195">
        <f t="shared" si="111"/>
        <v>0</v>
      </c>
      <c r="Q654" s="195">
        <v>0</v>
      </c>
      <c r="R654" s="195">
        <f t="shared" si="112"/>
        <v>0</v>
      </c>
      <c r="S654" s="195">
        <v>0</v>
      </c>
      <c r="T654" s="196">
        <f t="shared" si="113"/>
        <v>0</v>
      </c>
      <c r="U654" s="35"/>
      <c r="V654" s="35"/>
      <c r="W654" s="35"/>
      <c r="X654" s="35"/>
      <c r="Y654" s="35"/>
      <c r="Z654" s="35"/>
      <c r="AA654" s="35"/>
      <c r="AB654" s="35"/>
      <c r="AC654" s="35"/>
      <c r="AD654" s="35"/>
      <c r="AE654" s="35"/>
      <c r="AR654" s="197" t="s">
        <v>283</v>
      </c>
      <c r="AT654" s="197" t="s">
        <v>160</v>
      </c>
      <c r="AU654" s="197" t="s">
        <v>85</v>
      </c>
      <c r="AY654" s="18" t="s">
        <v>158</v>
      </c>
      <c r="BE654" s="198">
        <f t="shared" si="114"/>
        <v>0</v>
      </c>
      <c r="BF654" s="198">
        <f t="shared" si="115"/>
        <v>0</v>
      </c>
      <c r="BG654" s="198">
        <f t="shared" si="116"/>
        <v>0</v>
      </c>
      <c r="BH654" s="198">
        <f t="shared" si="117"/>
        <v>0</v>
      </c>
      <c r="BI654" s="198">
        <f t="shared" si="118"/>
        <v>0</v>
      </c>
      <c r="BJ654" s="18" t="s">
        <v>8</v>
      </c>
      <c r="BK654" s="198">
        <f t="shared" si="119"/>
        <v>0</v>
      </c>
      <c r="BL654" s="18" t="s">
        <v>283</v>
      </c>
      <c r="BM654" s="197" t="s">
        <v>8810</v>
      </c>
    </row>
    <row r="655" spans="1:65" s="2" customFormat="1" ht="24">
      <c r="A655" s="35"/>
      <c r="B655" s="36"/>
      <c r="C655" s="187" t="s">
        <v>2135</v>
      </c>
      <c r="D655" s="187" t="s">
        <v>160</v>
      </c>
      <c r="E655" s="188" t="s">
        <v>8811</v>
      </c>
      <c r="F655" s="189" t="s">
        <v>8547</v>
      </c>
      <c r="G655" s="190" t="s">
        <v>498</v>
      </c>
      <c r="H655" s="191">
        <v>1</v>
      </c>
      <c r="I655" s="192"/>
      <c r="J655" s="191">
        <f t="shared" si="110"/>
        <v>0</v>
      </c>
      <c r="K655" s="189" t="s">
        <v>1</v>
      </c>
      <c r="L655" s="40"/>
      <c r="M655" s="193" t="s">
        <v>1</v>
      </c>
      <c r="N655" s="194" t="s">
        <v>41</v>
      </c>
      <c r="O655" s="72"/>
      <c r="P655" s="195">
        <f t="shared" si="111"/>
        <v>0</v>
      </c>
      <c r="Q655" s="195">
        <v>0</v>
      </c>
      <c r="R655" s="195">
        <f t="shared" si="112"/>
        <v>0</v>
      </c>
      <c r="S655" s="195">
        <v>0</v>
      </c>
      <c r="T655" s="196">
        <f t="shared" si="113"/>
        <v>0</v>
      </c>
      <c r="U655" s="35"/>
      <c r="V655" s="35"/>
      <c r="W655" s="35"/>
      <c r="X655" s="35"/>
      <c r="Y655" s="35"/>
      <c r="Z655" s="35"/>
      <c r="AA655" s="35"/>
      <c r="AB655" s="35"/>
      <c r="AC655" s="35"/>
      <c r="AD655" s="35"/>
      <c r="AE655" s="35"/>
      <c r="AR655" s="197" t="s">
        <v>283</v>
      </c>
      <c r="AT655" s="197" t="s">
        <v>160</v>
      </c>
      <c r="AU655" s="197" t="s">
        <v>85</v>
      </c>
      <c r="AY655" s="18" t="s">
        <v>158</v>
      </c>
      <c r="BE655" s="198">
        <f t="shared" si="114"/>
        <v>0</v>
      </c>
      <c r="BF655" s="198">
        <f t="shared" si="115"/>
        <v>0</v>
      </c>
      <c r="BG655" s="198">
        <f t="shared" si="116"/>
        <v>0</v>
      </c>
      <c r="BH655" s="198">
        <f t="shared" si="117"/>
        <v>0</v>
      </c>
      <c r="BI655" s="198">
        <f t="shared" si="118"/>
        <v>0</v>
      </c>
      <c r="BJ655" s="18" t="s">
        <v>8</v>
      </c>
      <c r="BK655" s="198">
        <f t="shared" si="119"/>
        <v>0</v>
      </c>
      <c r="BL655" s="18" t="s">
        <v>283</v>
      </c>
      <c r="BM655" s="197" t="s">
        <v>8812</v>
      </c>
    </row>
    <row r="656" spans="1:65" s="2" customFormat="1" ht="24">
      <c r="A656" s="35"/>
      <c r="B656" s="36"/>
      <c r="C656" s="187" t="s">
        <v>2139</v>
      </c>
      <c r="D656" s="187" t="s">
        <v>160</v>
      </c>
      <c r="E656" s="188" t="s">
        <v>8813</v>
      </c>
      <c r="F656" s="189" t="s">
        <v>8550</v>
      </c>
      <c r="G656" s="190" t="s">
        <v>498</v>
      </c>
      <c r="H656" s="191">
        <v>1</v>
      </c>
      <c r="I656" s="192"/>
      <c r="J656" s="191">
        <f t="shared" si="110"/>
        <v>0</v>
      </c>
      <c r="K656" s="189" t="s">
        <v>1</v>
      </c>
      <c r="L656" s="40"/>
      <c r="M656" s="193" t="s">
        <v>1</v>
      </c>
      <c r="N656" s="194" t="s">
        <v>41</v>
      </c>
      <c r="O656" s="72"/>
      <c r="P656" s="195">
        <f t="shared" si="111"/>
        <v>0</v>
      </c>
      <c r="Q656" s="195">
        <v>0</v>
      </c>
      <c r="R656" s="195">
        <f t="shared" si="112"/>
        <v>0</v>
      </c>
      <c r="S656" s="195">
        <v>0</v>
      </c>
      <c r="T656" s="196">
        <f t="shared" si="113"/>
        <v>0</v>
      </c>
      <c r="U656" s="35"/>
      <c r="V656" s="35"/>
      <c r="W656" s="35"/>
      <c r="X656" s="35"/>
      <c r="Y656" s="35"/>
      <c r="Z656" s="35"/>
      <c r="AA656" s="35"/>
      <c r="AB656" s="35"/>
      <c r="AC656" s="35"/>
      <c r="AD656" s="35"/>
      <c r="AE656" s="35"/>
      <c r="AR656" s="197" t="s">
        <v>283</v>
      </c>
      <c r="AT656" s="197" t="s">
        <v>160</v>
      </c>
      <c r="AU656" s="197" t="s">
        <v>85</v>
      </c>
      <c r="AY656" s="18" t="s">
        <v>158</v>
      </c>
      <c r="BE656" s="198">
        <f t="shared" si="114"/>
        <v>0</v>
      </c>
      <c r="BF656" s="198">
        <f t="shared" si="115"/>
        <v>0</v>
      </c>
      <c r="BG656" s="198">
        <f t="shared" si="116"/>
        <v>0</v>
      </c>
      <c r="BH656" s="198">
        <f t="shared" si="117"/>
        <v>0</v>
      </c>
      <c r="BI656" s="198">
        <f t="shared" si="118"/>
        <v>0</v>
      </c>
      <c r="BJ656" s="18" t="s">
        <v>8</v>
      </c>
      <c r="BK656" s="198">
        <f t="shared" si="119"/>
        <v>0</v>
      </c>
      <c r="BL656" s="18" t="s">
        <v>283</v>
      </c>
      <c r="BM656" s="197" t="s">
        <v>8814</v>
      </c>
    </row>
    <row r="657" spans="1:65" s="2" customFormat="1" ht="21.75" customHeight="1">
      <c r="A657" s="35"/>
      <c r="B657" s="36"/>
      <c r="C657" s="187" t="s">
        <v>2144</v>
      </c>
      <c r="D657" s="187" t="s">
        <v>160</v>
      </c>
      <c r="E657" s="188" t="s">
        <v>8815</v>
      </c>
      <c r="F657" s="189" t="s">
        <v>8553</v>
      </c>
      <c r="G657" s="190" t="s">
        <v>498</v>
      </c>
      <c r="H657" s="191">
        <v>1</v>
      </c>
      <c r="I657" s="192"/>
      <c r="J657" s="191">
        <f t="shared" si="110"/>
        <v>0</v>
      </c>
      <c r="K657" s="189" t="s">
        <v>1</v>
      </c>
      <c r="L657" s="40"/>
      <c r="M657" s="193" t="s">
        <v>1</v>
      </c>
      <c r="N657" s="194" t="s">
        <v>41</v>
      </c>
      <c r="O657" s="72"/>
      <c r="P657" s="195">
        <f t="shared" si="111"/>
        <v>0</v>
      </c>
      <c r="Q657" s="195">
        <v>0</v>
      </c>
      <c r="R657" s="195">
        <f t="shared" si="112"/>
        <v>0</v>
      </c>
      <c r="S657" s="195">
        <v>0</v>
      </c>
      <c r="T657" s="196">
        <f t="shared" si="113"/>
        <v>0</v>
      </c>
      <c r="U657" s="35"/>
      <c r="V657" s="35"/>
      <c r="W657" s="35"/>
      <c r="X657" s="35"/>
      <c r="Y657" s="35"/>
      <c r="Z657" s="35"/>
      <c r="AA657" s="35"/>
      <c r="AB657" s="35"/>
      <c r="AC657" s="35"/>
      <c r="AD657" s="35"/>
      <c r="AE657" s="35"/>
      <c r="AR657" s="197" t="s">
        <v>283</v>
      </c>
      <c r="AT657" s="197" t="s">
        <v>160</v>
      </c>
      <c r="AU657" s="197" t="s">
        <v>85</v>
      </c>
      <c r="AY657" s="18" t="s">
        <v>158</v>
      </c>
      <c r="BE657" s="198">
        <f t="shared" si="114"/>
        <v>0</v>
      </c>
      <c r="BF657" s="198">
        <f t="shared" si="115"/>
        <v>0</v>
      </c>
      <c r="BG657" s="198">
        <f t="shared" si="116"/>
        <v>0</v>
      </c>
      <c r="BH657" s="198">
        <f t="shared" si="117"/>
        <v>0</v>
      </c>
      <c r="BI657" s="198">
        <f t="shared" si="118"/>
        <v>0</v>
      </c>
      <c r="BJ657" s="18" t="s">
        <v>8</v>
      </c>
      <c r="BK657" s="198">
        <f t="shared" si="119"/>
        <v>0</v>
      </c>
      <c r="BL657" s="18" t="s">
        <v>283</v>
      </c>
      <c r="BM657" s="197" t="s">
        <v>8816</v>
      </c>
    </row>
    <row r="658" spans="1:65" s="2" customFormat="1" ht="24">
      <c r="A658" s="35"/>
      <c r="B658" s="36"/>
      <c r="C658" s="187" t="s">
        <v>2148</v>
      </c>
      <c r="D658" s="187" t="s">
        <v>160</v>
      </c>
      <c r="E658" s="188" t="s">
        <v>8817</v>
      </c>
      <c r="F658" s="189" t="s">
        <v>8556</v>
      </c>
      <c r="G658" s="190" t="s">
        <v>498</v>
      </c>
      <c r="H658" s="191">
        <v>1</v>
      </c>
      <c r="I658" s="192"/>
      <c r="J658" s="191">
        <f t="shared" si="110"/>
        <v>0</v>
      </c>
      <c r="K658" s="189" t="s">
        <v>1</v>
      </c>
      <c r="L658" s="40"/>
      <c r="M658" s="193" t="s">
        <v>1</v>
      </c>
      <c r="N658" s="194" t="s">
        <v>41</v>
      </c>
      <c r="O658" s="72"/>
      <c r="P658" s="195">
        <f t="shared" si="111"/>
        <v>0</v>
      </c>
      <c r="Q658" s="195">
        <v>0</v>
      </c>
      <c r="R658" s="195">
        <f t="shared" si="112"/>
        <v>0</v>
      </c>
      <c r="S658" s="195">
        <v>0</v>
      </c>
      <c r="T658" s="196">
        <f t="shared" si="113"/>
        <v>0</v>
      </c>
      <c r="U658" s="35"/>
      <c r="V658" s="35"/>
      <c r="W658" s="35"/>
      <c r="X658" s="35"/>
      <c r="Y658" s="35"/>
      <c r="Z658" s="35"/>
      <c r="AA658" s="35"/>
      <c r="AB658" s="35"/>
      <c r="AC658" s="35"/>
      <c r="AD658" s="35"/>
      <c r="AE658" s="35"/>
      <c r="AR658" s="197" t="s">
        <v>283</v>
      </c>
      <c r="AT658" s="197" t="s">
        <v>160</v>
      </c>
      <c r="AU658" s="197" t="s">
        <v>85</v>
      </c>
      <c r="AY658" s="18" t="s">
        <v>158</v>
      </c>
      <c r="BE658" s="198">
        <f t="shared" si="114"/>
        <v>0</v>
      </c>
      <c r="BF658" s="198">
        <f t="shared" si="115"/>
        <v>0</v>
      </c>
      <c r="BG658" s="198">
        <f t="shared" si="116"/>
        <v>0</v>
      </c>
      <c r="BH658" s="198">
        <f t="shared" si="117"/>
        <v>0</v>
      </c>
      <c r="BI658" s="198">
        <f t="shared" si="118"/>
        <v>0</v>
      </c>
      <c r="BJ658" s="18" t="s">
        <v>8</v>
      </c>
      <c r="BK658" s="198">
        <f t="shared" si="119"/>
        <v>0</v>
      </c>
      <c r="BL658" s="18" t="s">
        <v>283</v>
      </c>
      <c r="BM658" s="197" t="s">
        <v>8818</v>
      </c>
    </row>
    <row r="659" spans="1:65" s="2" customFormat="1" ht="24">
      <c r="A659" s="35"/>
      <c r="B659" s="36"/>
      <c r="C659" s="187" t="s">
        <v>2152</v>
      </c>
      <c r="D659" s="187" t="s">
        <v>160</v>
      </c>
      <c r="E659" s="188" t="s">
        <v>8819</v>
      </c>
      <c r="F659" s="189" t="s">
        <v>8559</v>
      </c>
      <c r="G659" s="190" t="s">
        <v>498</v>
      </c>
      <c r="H659" s="191">
        <v>1</v>
      </c>
      <c r="I659" s="192"/>
      <c r="J659" s="191">
        <f t="shared" si="110"/>
        <v>0</v>
      </c>
      <c r="K659" s="189" t="s">
        <v>1</v>
      </c>
      <c r="L659" s="40"/>
      <c r="M659" s="193" t="s">
        <v>1</v>
      </c>
      <c r="N659" s="194" t="s">
        <v>41</v>
      </c>
      <c r="O659" s="72"/>
      <c r="P659" s="195">
        <f t="shared" si="111"/>
        <v>0</v>
      </c>
      <c r="Q659" s="195">
        <v>0</v>
      </c>
      <c r="R659" s="195">
        <f t="shared" si="112"/>
        <v>0</v>
      </c>
      <c r="S659" s="195">
        <v>0</v>
      </c>
      <c r="T659" s="196">
        <f t="shared" si="113"/>
        <v>0</v>
      </c>
      <c r="U659" s="35"/>
      <c r="V659" s="35"/>
      <c r="W659" s="35"/>
      <c r="X659" s="35"/>
      <c r="Y659" s="35"/>
      <c r="Z659" s="35"/>
      <c r="AA659" s="35"/>
      <c r="AB659" s="35"/>
      <c r="AC659" s="35"/>
      <c r="AD659" s="35"/>
      <c r="AE659" s="35"/>
      <c r="AR659" s="197" t="s">
        <v>283</v>
      </c>
      <c r="AT659" s="197" t="s">
        <v>160</v>
      </c>
      <c r="AU659" s="197" t="s">
        <v>85</v>
      </c>
      <c r="AY659" s="18" t="s">
        <v>158</v>
      </c>
      <c r="BE659" s="198">
        <f t="shared" si="114"/>
        <v>0</v>
      </c>
      <c r="BF659" s="198">
        <f t="shared" si="115"/>
        <v>0</v>
      </c>
      <c r="BG659" s="198">
        <f t="shared" si="116"/>
        <v>0</v>
      </c>
      <c r="BH659" s="198">
        <f t="shared" si="117"/>
        <v>0</v>
      </c>
      <c r="BI659" s="198">
        <f t="shared" si="118"/>
        <v>0</v>
      </c>
      <c r="BJ659" s="18" t="s">
        <v>8</v>
      </c>
      <c r="BK659" s="198">
        <f t="shared" si="119"/>
        <v>0</v>
      </c>
      <c r="BL659" s="18" t="s">
        <v>283</v>
      </c>
      <c r="BM659" s="197" t="s">
        <v>8820</v>
      </c>
    </row>
    <row r="660" spans="1:65" s="2" customFormat="1" ht="24">
      <c r="A660" s="35"/>
      <c r="B660" s="36"/>
      <c r="C660" s="187" t="s">
        <v>2156</v>
      </c>
      <c r="D660" s="187" t="s">
        <v>160</v>
      </c>
      <c r="E660" s="188" t="s">
        <v>8821</v>
      </c>
      <c r="F660" s="189" t="s">
        <v>8562</v>
      </c>
      <c r="G660" s="190" t="s">
        <v>498</v>
      </c>
      <c r="H660" s="191">
        <v>1</v>
      </c>
      <c r="I660" s="192"/>
      <c r="J660" s="191">
        <f t="shared" si="110"/>
        <v>0</v>
      </c>
      <c r="K660" s="189" t="s">
        <v>1</v>
      </c>
      <c r="L660" s="40"/>
      <c r="M660" s="193" t="s">
        <v>1</v>
      </c>
      <c r="N660" s="194" t="s">
        <v>41</v>
      </c>
      <c r="O660" s="72"/>
      <c r="P660" s="195">
        <f t="shared" si="111"/>
        <v>0</v>
      </c>
      <c r="Q660" s="195">
        <v>0</v>
      </c>
      <c r="R660" s="195">
        <f t="shared" si="112"/>
        <v>0</v>
      </c>
      <c r="S660" s="195">
        <v>0</v>
      </c>
      <c r="T660" s="196">
        <f t="shared" si="113"/>
        <v>0</v>
      </c>
      <c r="U660" s="35"/>
      <c r="V660" s="35"/>
      <c r="W660" s="35"/>
      <c r="X660" s="35"/>
      <c r="Y660" s="35"/>
      <c r="Z660" s="35"/>
      <c r="AA660" s="35"/>
      <c r="AB660" s="35"/>
      <c r="AC660" s="35"/>
      <c r="AD660" s="35"/>
      <c r="AE660" s="35"/>
      <c r="AR660" s="197" t="s">
        <v>283</v>
      </c>
      <c r="AT660" s="197" t="s">
        <v>160</v>
      </c>
      <c r="AU660" s="197" t="s">
        <v>85</v>
      </c>
      <c r="AY660" s="18" t="s">
        <v>158</v>
      </c>
      <c r="BE660" s="198">
        <f t="shared" si="114"/>
        <v>0</v>
      </c>
      <c r="BF660" s="198">
        <f t="shared" si="115"/>
        <v>0</v>
      </c>
      <c r="BG660" s="198">
        <f t="shared" si="116"/>
        <v>0</v>
      </c>
      <c r="BH660" s="198">
        <f t="shared" si="117"/>
        <v>0</v>
      </c>
      <c r="BI660" s="198">
        <f t="shared" si="118"/>
        <v>0</v>
      </c>
      <c r="BJ660" s="18" t="s">
        <v>8</v>
      </c>
      <c r="BK660" s="198">
        <f t="shared" si="119"/>
        <v>0</v>
      </c>
      <c r="BL660" s="18" t="s">
        <v>283</v>
      </c>
      <c r="BM660" s="197" t="s">
        <v>8822</v>
      </c>
    </row>
    <row r="661" spans="1:65" s="2" customFormat="1" ht="24">
      <c r="A661" s="35"/>
      <c r="B661" s="36"/>
      <c r="C661" s="187" t="s">
        <v>2160</v>
      </c>
      <c r="D661" s="187" t="s">
        <v>160</v>
      </c>
      <c r="E661" s="188" t="s">
        <v>7602</v>
      </c>
      <c r="F661" s="189" t="s">
        <v>7381</v>
      </c>
      <c r="G661" s="190" t="s">
        <v>498</v>
      </c>
      <c r="H661" s="191">
        <v>2</v>
      </c>
      <c r="I661" s="192"/>
      <c r="J661" s="191">
        <f t="shared" si="110"/>
        <v>0</v>
      </c>
      <c r="K661" s="189" t="s">
        <v>1</v>
      </c>
      <c r="L661" s="40"/>
      <c r="M661" s="193" t="s">
        <v>1</v>
      </c>
      <c r="N661" s="194" t="s">
        <v>41</v>
      </c>
      <c r="O661" s="72"/>
      <c r="P661" s="195">
        <f t="shared" si="111"/>
        <v>0</v>
      </c>
      <c r="Q661" s="195">
        <v>0</v>
      </c>
      <c r="R661" s="195">
        <f t="shared" si="112"/>
        <v>0</v>
      </c>
      <c r="S661" s="195">
        <v>0</v>
      </c>
      <c r="T661" s="196">
        <f t="shared" si="113"/>
        <v>0</v>
      </c>
      <c r="U661" s="35"/>
      <c r="V661" s="35"/>
      <c r="W661" s="35"/>
      <c r="X661" s="35"/>
      <c r="Y661" s="35"/>
      <c r="Z661" s="35"/>
      <c r="AA661" s="35"/>
      <c r="AB661" s="35"/>
      <c r="AC661" s="35"/>
      <c r="AD661" s="35"/>
      <c r="AE661" s="35"/>
      <c r="AR661" s="197" t="s">
        <v>283</v>
      </c>
      <c r="AT661" s="197" t="s">
        <v>160</v>
      </c>
      <c r="AU661" s="197" t="s">
        <v>85</v>
      </c>
      <c r="AY661" s="18" t="s">
        <v>158</v>
      </c>
      <c r="BE661" s="198">
        <f t="shared" si="114"/>
        <v>0</v>
      </c>
      <c r="BF661" s="198">
        <f t="shared" si="115"/>
        <v>0</v>
      </c>
      <c r="BG661" s="198">
        <f t="shared" si="116"/>
        <v>0</v>
      </c>
      <c r="BH661" s="198">
        <f t="shared" si="117"/>
        <v>0</v>
      </c>
      <c r="BI661" s="198">
        <f t="shared" si="118"/>
        <v>0</v>
      </c>
      <c r="BJ661" s="18" t="s">
        <v>8</v>
      </c>
      <c r="BK661" s="198">
        <f t="shared" si="119"/>
        <v>0</v>
      </c>
      <c r="BL661" s="18" t="s">
        <v>283</v>
      </c>
      <c r="BM661" s="197" t="s">
        <v>8823</v>
      </c>
    </row>
    <row r="662" spans="1:65" s="2" customFormat="1" ht="24">
      <c r="A662" s="35"/>
      <c r="B662" s="36"/>
      <c r="C662" s="187" t="s">
        <v>2164</v>
      </c>
      <c r="D662" s="187" t="s">
        <v>160</v>
      </c>
      <c r="E662" s="188" t="s">
        <v>6011</v>
      </c>
      <c r="F662" s="189" t="s">
        <v>6012</v>
      </c>
      <c r="G662" s="190" t="s">
        <v>309</v>
      </c>
      <c r="H662" s="191">
        <v>3</v>
      </c>
      <c r="I662" s="192"/>
      <c r="J662" s="191">
        <f t="shared" si="110"/>
        <v>0</v>
      </c>
      <c r="K662" s="189" t="s">
        <v>1</v>
      </c>
      <c r="L662" s="40"/>
      <c r="M662" s="193" t="s">
        <v>1</v>
      </c>
      <c r="N662" s="194" t="s">
        <v>41</v>
      </c>
      <c r="O662" s="72"/>
      <c r="P662" s="195">
        <f t="shared" si="111"/>
        <v>0</v>
      </c>
      <c r="Q662" s="195">
        <v>0</v>
      </c>
      <c r="R662" s="195">
        <f t="shared" si="112"/>
        <v>0</v>
      </c>
      <c r="S662" s="195">
        <v>0</v>
      </c>
      <c r="T662" s="196">
        <f t="shared" si="113"/>
        <v>0</v>
      </c>
      <c r="U662" s="35"/>
      <c r="V662" s="35"/>
      <c r="W662" s="35"/>
      <c r="X662" s="35"/>
      <c r="Y662" s="35"/>
      <c r="Z662" s="35"/>
      <c r="AA662" s="35"/>
      <c r="AB662" s="35"/>
      <c r="AC662" s="35"/>
      <c r="AD662" s="35"/>
      <c r="AE662" s="35"/>
      <c r="AR662" s="197" t="s">
        <v>283</v>
      </c>
      <c r="AT662" s="197" t="s">
        <v>160</v>
      </c>
      <c r="AU662" s="197" t="s">
        <v>85</v>
      </c>
      <c r="AY662" s="18" t="s">
        <v>158</v>
      </c>
      <c r="BE662" s="198">
        <f t="shared" si="114"/>
        <v>0</v>
      </c>
      <c r="BF662" s="198">
        <f t="shared" si="115"/>
        <v>0</v>
      </c>
      <c r="BG662" s="198">
        <f t="shared" si="116"/>
        <v>0</v>
      </c>
      <c r="BH662" s="198">
        <f t="shared" si="117"/>
        <v>0</v>
      </c>
      <c r="BI662" s="198">
        <f t="shared" si="118"/>
        <v>0</v>
      </c>
      <c r="BJ662" s="18" t="s">
        <v>8</v>
      </c>
      <c r="BK662" s="198">
        <f t="shared" si="119"/>
        <v>0</v>
      </c>
      <c r="BL662" s="18" t="s">
        <v>283</v>
      </c>
      <c r="BM662" s="197" t="s">
        <v>8824</v>
      </c>
    </row>
    <row r="663" spans="1:65" s="2" customFormat="1" ht="33" customHeight="1">
      <c r="A663" s="35"/>
      <c r="B663" s="36"/>
      <c r="C663" s="187" t="s">
        <v>2167</v>
      </c>
      <c r="D663" s="187" t="s">
        <v>160</v>
      </c>
      <c r="E663" s="188" t="s">
        <v>8825</v>
      </c>
      <c r="F663" s="189" t="s">
        <v>8567</v>
      </c>
      <c r="G663" s="190" t="s">
        <v>498</v>
      </c>
      <c r="H663" s="191">
        <v>1</v>
      </c>
      <c r="I663" s="192"/>
      <c r="J663" s="191">
        <f t="shared" si="110"/>
        <v>0</v>
      </c>
      <c r="K663" s="189" t="s">
        <v>1</v>
      </c>
      <c r="L663" s="40"/>
      <c r="M663" s="193" t="s">
        <v>1</v>
      </c>
      <c r="N663" s="194" t="s">
        <v>41</v>
      </c>
      <c r="O663" s="72"/>
      <c r="P663" s="195">
        <f t="shared" si="111"/>
        <v>0</v>
      </c>
      <c r="Q663" s="195">
        <v>0</v>
      </c>
      <c r="R663" s="195">
        <f t="shared" si="112"/>
        <v>0</v>
      </c>
      <c r="S663" s="195">
        <v>0</v>
      </c>
      <c r="T663" s="196">
        <f t="shared" si="113"/>
        <v>0</v>
      </c>
      <c r="U663" s="35"/>
      <c r="V663" s="35"/>
      <c r="W663" s="35"/>
      <c r="X663" s="35"/>
      <c r="Y663" s="35"/>
      <c r="Z663" s="35"/>
      <c r="AA663" s="35"/>
      <c r="AB663" s="35"/>
      <c r="AC663" s="35"/>
      <c r="AD663" s="35"/>
      <c r="AE663" s="35"/>
      <c r="AR663" s="197" t="s">
        <v>283</v>
      </c>
      <c r="AT663" s="197" t="s">
        <v>160</v>
      </c>
      <c r="AU663" s="197" t="s">
        <v>85</v>
      </c>
      <c r="AY663" s="18" t="s">
        <v>158</v>
      </c>
      <c r="BE663" s="198">
        <f t="shared" si="114"/>
        <v>0</v>
      </c>
      <c r="BF663" s="198">
        <f t="shared" si="115"/>
        <v>0</v>
      </c>
      <c r="BG663" s="198">
        <f t="shared" si="116"/>
        <v>0</v>
      </c>
      <c r="BH663" s="198">
        <f t="shared" si="117"/>
        <v>0</v>
      </c>
      <c r="BI663" s="198">
        <f t="shared" si="118"/>
        <v>0</v>
      </c>
      <c r="BJ663" s="18" t="s">
        <v>8</v>
      </c>
      <c r="BK663" s="198">
        <f t="shared" si="119"/>
        <v>0</v>
      </c>
      <c r="BL663" s="18" t="s">
        <v>283</v>
      </c>
      <c r="BM663" s="197" t="s">
        <v>8826</v>
      </c>
    </row>
    <row r="664" spans="1:65" s="2" customFormat="1" ht="24">
      <c r="A664" s="35"/>
      <c r="B664" s="36"/>
      <c r="C664" s="187" t="s">
        <v>2170</v>
      </c>
      <c r="D664" s="187" t="s">
        <v>160</v>
      </c>
      <c r="E664" s="188" t="s">
        <v>8827</v>
      </c>
      <c r="F664" s="189" t="s">
        <v>8570</v>
      </c>
      <c r="G664" s="190" t="s">
        <v>498</v>
      </c>
      <c r="H664" s="191">
        <v>1</v>
      </c>
      <c r="I664" s="192"/>
      <c r="J664" s="191">
        <f t="shared" si="110"/>
        <v>0</v>
      </c>
      <c r="K664" s="189" t="s">
        <v>1</v>
      </c>
      <c r="L664" s="40"/>
      <c r="M664" s="193" t="s">
        <v>1</v>
      </c>
      <c r="N664" s="194" t="s">
        <v>41</v>
      </c>
      <c r="O664" s="72"/>
      <c r="P664" s="195">
        <f t="shared" si="111"/>
        <v>0</v>
      </c>
      <c r="Q664" s="195">
        <v>0</v>
      </c>
      <c r="R664" s="195">
        <f t="shared" si="112"/>
        <v>0</v>
      </c>
      <c r="S664" s="195">
        <v>0</v>
      </c>
      <c r="T664" s="196">
        <f t="shared" si="113"/>
        <v>0</v>
      </c>
      <c r="U664" s="35"/>
      <c r="V664" s="35"/>
      <c r="W664" s="35"/>
      <c r="X664" s="35"/>
      <c r="Y664" s="35"/>
      <c r="Z664" s="35"/>
      <c r="AA664" s="35"/>
      <c r="AB664" s="35"/>
      <c r="AC664" s="35"/>
      <c r="AD664" s="35"/>
      <c r="AE664" s="35"/>
      <c r="AR664" s="197" t="s">
        <v>283</v>
      </c>
      <c r="AT664" s="197" t="s">
        <v>160</v>
      </c>
      <c r="AU664" s="197" t="s">
        <v>85</v>
      </c>
      <c r="AY664" s="18" t="s">
        <v>158</v>
      </c>
      <c r="BE664" s="198">
        <f t="shared" si="114"/>
        <v>0</v>
      </c>
      <c r="BF664" s="198">
        <f t="shared" si="115"/>
        <v>0</v>
      </c>
      <c r="BG664" s="198">
        <f t="shared" si="116"/>
        <v>0</v>
      </c>
      <c r="BH664" s="198">
        <f t="shared" si="117"/>
        <v>0</v>
      </c>
      <c r="BI664" s="198">
        <f t="shared" si="118"/>
        <v>0</v>
      </c>
      <c r="BJ664" s="18" t="s">
        <v>8</v>
      </c>
      <c r="BK664" s="198">
        <f t="shared" si="119"/>
        <v>0</v>
      </c>
      <c r="BL664" s="18" t="s">
        <v>283</v>
      </c>
      <c r="BM664" s="197" t="s">
        <v>8828</v>
      </c>
    </row>
    <row r="665" spans="1:65" s="2" customFormat="1" ht="24">
      <c r="A665" s="35"/>
      <c r="B665" s="36"/>
      <c r="C665" s="187" t="s">
        <v>2173</v>
      </c>
      <c r="D665" s="187" t="s">
        <v>160</v>
      </c>
      <c r="E665" s="188" t="s">
        <v>8829</v>
      </c>
      <c r="F665" s="189" t="s">
        <v>8573</v>
      </c>
      <c r="G665" s="190" t="s">
        <v>498</v>
      </c>
      <c r="H665" s="191">
        <v>1</v>
      </c>
      <c r="I665" s="192"/>
      <c r="J665" s="191">
        <f t="shared" si="110"/>
        <v>0</v>
      </c>
      <c r="K665" s="189" t="s">
        <v>1</v>
      </c>
      <c r="L665" s="40"/>
      <c r="M665" s="193" t="s">
        <v>1</v>
      </c>
      <c r="N665" s="194" t="s">
        <v>41</v>
      </c>
      <c r="O665" s="72"/>
      <c r="P665" s="195">
        <f t="shared" si="111"/>
        <v>0</v>
      </c>
      <c r="Q665" s="195">
        <v>0</v>
      </c>
      <c r="R665" s="195">
        <f t="shared" si="112"/>
        <v>0</v>
      </c>
      <c r="S665" s="195">
        <v>0</v>
      </c>
      <c r="T665" s="196">
        <f t="shared" si="113"/>
        <v>0</v>
      </c>
      <c r="U665" s="35"/>
      <c r="V665" s="35"/>
      <c r="W665" s="35"/>
      <c r="X665" s="35"/>
      <c r="Y665" s="35"/>
      <c r="Z665" s="35"/>
      <c r="AA665" s="35"/>
      <c r="AB665" s="35"/>
      <c r="AC665" s="35"/>
      <c r="AD665" s="35"/>
      <c r="AE665" s="35"/>
      <c r="AR665" s="197" t="s">
        <v>283</v>
      </c>
      <c r="AT665" s="197" t="s">
        <v>160</v>
      </c>
      <c r="AU665" s="197" t="s">
        <v>85</v>
      </c>
      <c r="AY665" s="18" t="s">
        <v>158</v>
      </c>
      <c r="BE665" s="198">
        <f t="shared" si="114"/>
        <v>0</v>
      </c>
      <c r="BF665" s="198">
        <f t="shared" si="115"/>
        <v>0</v>
      </c>
      <c r="BG665" s="198">
        <f t="shared" si="116"/>
        <v>0</v>
      </c>
      <c r="BH665" s="198">
        <f t="shared" si="117"/>
        <v>0</v>
      </c>
      <c r="BI665" s="198">
        <f t="shared" si="118"/>
        <v>0</v>
      </c>
      <c r="BJ665" s="18" t="s">
        <v>8</v>
      </c>
      <c r="BK665" s="198">
        <f t="shared" si="119"/>
        <v>0</v>
      </c>
      <c r="BL665" s="18" t="s">
        <v>283</v>
      </c>
      <c r="BM665" s="197" t="s">
        <v>8830</v>
      </c>
    </row>
    <row r="666" spans="1:65" s="2" customFormat="1" ht="21.75" customHeight="1">
      <c r="A666" s="35"/>
      <c r="B666" s="36"/>
      <c r="C666" s="187" t="s">
        <v>2176</v>
      </c>
      <c r="D666" s="187" t="s">
        <v>160</v>
      </c>
      <c r="E666" s="188" t="s">
        <v>8831</v>
      </c>
      <c r="F666" s="189" t="s">
        <v>8576</v>
      </c>
      <c r="G666" s="190" t="s">
        <v>498</v>
      </c>
      <c r="H666" s="191">
        <v>1</v>
      </c>
      <c r="I666" s="192"/>
      <c r="J666" s="191">
        <f t="shared" si="110"/>
        <v>0</v>
      </c>
      <c r="K666" s="189" t="s">
        <v>1</v>
      </c>
      <c r="L666" s="40"/>
      <c r="M666" s="193" t="s">
        <v>1</v>
      </c>
      <c r="N666" s="194" t="s">
        <v>41</v>
      </c>
      <c r="O666" s="72"/>
      <c r="P666" s="195">
        <f t="shared" si="111"/>
        <v>0</v>
      </c>
      <c r="Q666" s="195">
        <v>0</v>
      </c>
      <c r="R666" s="195">
        <f t="shared" si="112"/>
        <v>0</v>
      </c>
      <c r="S666" s="195">
        <v>0</v>
      </c>
      <c r="T666" s="196">
        <f t="shared" si="113"/>
        <v>0</v>
      </c>
      <c r="U666" s="35"/>
      <c r="V666" s="35"/>
      <c r="W666" s="35"/>
      <c r="X666" s="35"/>
      <c r="Y666" s="35"/>
      <c r="Z666" s="35"/>
      <c r="AA666" s="35"/>
      <c r="AB666" s="35"/>
      <c r="AC666" s="35"/>
      <c r="AD666" s="35"/>
      <c r="AE666" s="35"/>
      <c r="AR666" s="197" t="s">
        <v>283</v>
      </c>
      <c r="AT666" s="197" t="s">
        <v>160</v>
      </c>
      <c r="AU666" s="197" t="s">
        <v>85</v>
      </c>
      <c r="AY666" s="18" t="s">
        <v>158</v>
      </c>
      <c r="BE666" s="198">
        <f t="shared" si="114"/>
        <v>0</v>
      </c>
      <c r="BF666" s="198">
        <f t="shared" si="115"/>
        <v>0</v>
      </c>
      <c r="BG666" s="198">
        <f t="shared" si="116"/>
        <v>0</v>
      </c>
      <c r="BH666" s="198">
        <f t="shared" si="117"/>
        <v>0</v>
      </c>
      <c r="BI666" s="198">
        <f t="shared" si="118"/>
        <v>0</v>
      </c>
      <c r="BJ666" s="18" t="s">
        <v>8</v>
      </c>
      <c r="BK666" s="198">
        <f t="shared" si="119"/>
        <v>0</v>
      </c>
      <c r="BL666" s="18" t="s">
        <v>283</v>
      </c>
      <c r="BM666" s="197" t="s">
        <v>8832</v>
      </c>
    </row>
    <row r="667" spans="1:65" s="2" customFormat="1" ht="16.5" customHeight="1">
      <c r="A667" s="35"/>
      <c r="B667" s="36"/>
      <c r="C667" s="187" t="s">
        <v>2179</v>
      </c>
      <c r="D667" s="187" t="s">
        <v>160</v>
      </c>
      <c r="E667" s="188" t="s">
        <v>8833</v>
      </c>
      <c r="F667" s="189" t="s">
        <v>8579</v>
      </c>
      <c r="G667" s="190" t="s">
        <v>498</v>
      </c>
      <c r="H667" s="191">
        <v>1</v>
      </c>
      <c r="I667" s="192"/>
      <c r="J667" s="191">
        <f t="shared" si="110"/>
        <v>0</v>
      </c>
      <c r="K667" s="189" t="s">
        <v>1</v>
      </c>
      <c r="L667" s="40"/>
      <c r="M667" s="193" t="s">
        <v>1</v>
      </c>
      <c r="N667" s="194" t="s">
        <v>41</v>
      </c>
      <c r="O667" s="72"/>
      <c r="P667" s="195">
        <f t="shared" si="111"/>
        <v>0</v>
      </c>
      <c r="Q667" s="195">
        <v>0</v>
      </c>
      <c r="R667" s="195">
        <f t="shared" si="112"/>
        <v>0</v>
      </c>
      <c r="S667" s="195">
        <v>0</v>
      </c>
      <c r="T667" s="196">
        <f t="shared" si="113"/>
        <v>0</v>
      </c>
      <c r="U667" s="35"/>
      <c r="V667" s="35"/>
      <c r="W667" s="35"/>
      <c r="X667" s="35"/>
      <c r="Y667" s="35"/>
      <c r="Z667" s="35"/>
      <c r="AA667" s="35"/>
      <c r="AB667" s="35"/>
      <c r="AC667" s="35"/>
      <c r="AD667" s="35"/>
      <c r="AE667" s="35"/>
      <c r="AR667" s="197" t="s">
        <v>283</v>
      </c>
      <c r="AT667" s="197" t="s">
        <v>160</v>
      </c>
      <c r="AU667" s="197" t="s">
        <v>85</v>
      </c>
      <c r="AY667" s="18" t="s">
        <v>158</v>
      </c>
      <c r="BE667" s="198">
        <f t="shared" si="114"/>
        <v>0</v>
      </c>
      <c r="BF667" s="198">
        <f t="shared" si="115"/>
        <v>0</v>
      </c>
      <c r="BG667" s="198">
        <f t="shared" si="116"/>
        <v>0</v>
      </c>
      <c r="BH667" s="198">
        <f t="shared" si="117"/>
        <v>0</v>
      </c>
      <c r="BI667" s="198">
        <f t="shared" si="118"/>
        <v>0</v>
      </c>
      <c r="BJ667" s="18" t="s">
        <v>8</v>
      </c>
      <c r="BK667" s="198">
        <f t="shared" si="119"/>
        <v>0</v>
      </c>
      <c r="BL667" s="18" t="s">
        <v>283</v>
      </c>
      <c r="BM667" s="197" t="s">
        <v>8834</v>
      </c>
    </row>
    <row r="668" spans="1:65" s="2" customFormat="1" ht="24">
      <c r="A668" s="35"/>
      <c r="B668" s="36"/>
      <c r="C668" s="187" t="s">
        <v>2182</v>
      </c>
      <c r="D668" s="187" t="s">
        <v>160</v>
      </c>
      <c r="E668" s="188" t="s">
        <v>8835</v>
      </c>
      <c r="F668" s="189" t="s">
        <v>8582</v>
      </c>
      <c r="G668" s="190" t="s">
        <v>498</v>
      </c>
      <c r="H668" s="191">
        <v>1</v>
      </c>
      <c r="I668" s="192"/>
      <c r="J668" s="191">
        <f t="shared" si="110"/>
        <v>0</v>
      </c>
      <c r="K668" s="189" t="s">
        <v>1</v>
      </c>
      <c r="L668" s="40"/>
      <c r="M668" s="193" t="s">
        <v>1</v>
      </c>
      <c r="N668" s="194" t="s">
        <v>41</v>
      </c>
      <c r="O668" s="72"/>
      <c r="P668" s="195">
        <f t="shared" si="111"/>
        <v>0</v>
      </c>
      <c r="Q668" s="195">
        <v>0</v>
      </c>
      <c r="R668" s="195">
        <f t="shared" si="112"/>
        <v>0</v>
      </c>
      <c r="S668" s="195">
        <v>0</v>
      </c>
      <c r="T668" s="196">
        <f t="shared" si="113"/>
        <v>0</v>
      </c>
      <c r="U668" s="35"/>
      <c r="V668" s="35"/>
      <c r="W668" s="35"/>
      <c r="X668" s="35"/>
      <c r="Y668" s="35"/>
      <c r="Z668" s="35"/>
      <c r="AA668" s="35"/>
      <c r="AB668" s="35"/>
      <c r="AC668" s="35"/>
      <c r="AD668" s="35"/>
      <c r="AE668" s="35"/>
      <c r="AR668" s="197" t="s">
        <v>283</v>
      </c>
      <c r="AT668" s="197" t="s">
        <v>160</v>
      </c>
      <c r="AU668" s="197" t="s">
        <v>85</v>
      </c>
      <c r="AY668" s="18" t="s">
        <v>158</v>
      </c>
      <c r="BE668" s="198">
        <f t="shared" si="114"/>
        <v>0</v>
      </c>
      <c r="BF668" s="198">
        <f t="shared" si="115"/>
        <v>0</v>
      </c>
      <c r="BG668" s="198">
        <f t="shared" si="116"/>
        <v>0</v>
      </c>
      <c r="BH668" s="198">
        <f t="shared" si="117"/>
        <v>0</v>
      </c>
      <c r="BI668" s="198">
        <f t="shared" si="118"/>
        <v>0</v>
      </c>
      <c r="BJ668" s="18" t="s">
        <v>8</v>
      </c>
      <c r="BK668" s="198">
        <f t="shared" si="119"/>
        <v>0</v>
      </c>
      <c r="BL668" s="18" t="s">
        <v>283</v>
      </c>
      <c r="BM668" s="197" t="s">
        <v>8836</v>
      </c>
    </row>
    <row r="669" spans="1:65" s="2" customFormat="1" ht="24">
      <c r="A669" s="35"/>
      <c r="B669" s="36"/>
      <c r="C669" s="187" t="s">
        <v>2185</v>
      </c>
      <c r="D669" s="187" t="s">
        <v>160</v>
      </c>
      <c r="E669" s="188" t="s">
        <v>8837</v>
      </c>
      <c r="F669" s="189" t="s">
        <v>8585</v>
      </c>
      <c r="G669" s="190" t="s">
        <v>498</v>
      </c>
      <c r="H669" s="191">
        <v>1</v>
      </c>
      <c r="I669" s="192"/>
      <c r="J669" s="191">
        <f t="shared" si="110"/>
        <v>0</v>
      </c>
      <c r="K669" s="189" t="s">
        <v>1</v>
      </c>
      <c r="L669" s="40"/>
      <c r="M669" s="193" t="s">
        <v>1</v>
      </c>
      <c r="N669" s="194" t="s">
        <v>41</v>
      </c>
      <c r="O669" s="72"/>
      <c r="P669" s="195">
        <f t="shared" si="111"/>
        <v>0</v>
      </c>
      <c r="Q669" s="195">
        <v>0</v>
      </c>
      <c r="R669" s="195">
        <f t="shared" si="112"/>
        <v>0</v>
      </c>
      <c r="S669" s="195">
        <v>0</v>
      </c>
      <c r="T669" s="196">
        <f t="shared" si="113"/>
        <v>0</v>
      </c>
      <c r="U669" s="35"/>
      <c r="V669" s="35"/>
      <c r="W669" s="35"/>
      <c r="X669" s="35"/>
      <c r="Y669" s="35"/>
      <c r="Z669" s="35"/>
      <c r="AA669" s="35"/>
      <c r="AB669" s="35"/>
      <c r="AC669" s="35"/>
      <c r="AD669" s="35"/>
      <c r="AE669" s="35"/>
      <c r="AR669" s="197" t="s">
        <v>283</v>
      </c>
      <c r="AT669" s="197" t="s">
        <v>160</v>
      </c>
      <c r="AU669" s="197" t="s">
        <v>85</v>
      </c>
      <c r="AY669" s="18" t="s">
        <v>158</v>
      </c>
      <c r="BE669" s="198">
        <f t="shared" si="114"/>
        <v>0</v>
      </c>
      <c r="BF669" s="198">
        <f t="shared" si="115"/>
        <v>0</v>
      </c>
      <c r="BG669" s="198">
        <f t="shared" si="116"/>
        <v>0</v>
      </c>
      <c r="BH669" s="198">
        <f t="shared" si="117"/>
        <v>0</v>
      </c>
      <c r="BI669" s="198">
        <f t="shared" si="118"/>
        <v>0</v>
      </c>
      <c r="BJ669" s="18" t="s">
        <v>8</v>
      </c>
      <c r="BK669" s="198">
        <f t="shared" si="119"/>
        <v>0</v>
      </c>
      <c r="BL669" s="18" t="s">
        <v>283</v>
      </c>
      <c r="BM669" s="197" t="s">
        <v>8838</v>
      </c>
    </row>
    <row r="670" spans="1:65" s="2" customFormat="1" ht="24">
      <c r="A670" s="35"/>
      <c r="B670" s="36"/>
      <c r="C670" s="187" t="s">
        <v>2188</v>
      </c>
      <c r="D670" s="187" t="s">
        <v>160</v>
      </c>
      <c r="E670" s="188" t="s">
        <v>3791</v>
      </c>
      <c r="F670" s="189" t="s">
        <v>3792</v>
      </c>
      <c r="G670" s="190" t="s">
        <v>498</v>
      </c>
      <c r="H670" s="191">
        <v>2</v>
      </c>
      <c r="I670" s="192"/>
      <c r="J670" s="191">
        <f t="shared" si="110"/>
        <v>0</v>
      </c>
      <c r="K670" s="189" t="s">
        <v>1</v>
      </c>
      <c r="L670" s="40"/>
      <c r="M670" s="193" t="s">
        <v>1</v>
      </c>
      <c r="N670" s="194" t="s">
        <v>41</v>
      </c>
      <c r="O670" s="72"/>
      <c r="P670" s="195">
        <f t="shared" si="111"/>
        <v>0</v>
      </c>
      <c r="Q670" s="195">
        <v>0</v>
      </c>
      <c r="R670" s="195">
        <f t="shared" si="112"/>
        <v>0</v>
      </c>
      <c r="S670" s="195">
        <v>0</v>
      </c>
      <c r="T670" s="196">
        <f t="shared" si="113"/>
        <v>0</v>
      </c>
      <c r="U670" s="35"/>
      <c r="V670" s="35"/>
      <c r="W670" s="35"/>
      <c r="X670" s="35"/>
      <c r="Y670" s="35"/>
      <c r="Z670" s="35"/>
      <c r="AA670" s="35"/>
      <c r="AB670" s="35"/>
      <c r="AC670" s="35"/>
      <c r="AD670" s="35"/>
      <c r="AE670" s="35"/>
      <c r="AR670" s="197" t="s">
        <v>283</v>
      </c>
      <c r="AT670" s="197" t="s">
        <v>160</v>
      </c>
      <c r="AU670" s="197" t="s">
        <v>85</v>
      </c>
      <c r="AY670" s="18" t="s">
        <v>158</v>
      </c>
      <c r="BE670" s="198">
        <f t="shared" si="114"/>
        <v>0</v>
      </c>
      <c r="BF670" s="198">
        <f t="shared" si="115"/>
        <v>0</v>
      </c>
      <c r="BG670" s="198">
        <f t="shared" si="116"/>
        <v>0</v>
      </c>
      <c r="BH670" s="198">
        <f t="shared" si="117"/>
        <v>0</v>
      </c>
      <c r="BI670" s="198">
        <f t="shared" si="118"/>
        <v>0</v>
      </c>
      <c r="BJ670" s="18" t="s">
        <v>8</v>
      </c>
      <c r="BK670" s="198">
        <f t="shared" si="119"/>
        <v>0</v>
      </c>
      <c r="BL670" s="18" t="s">
        <v>283</v>
      </c>
      <c r="BM670" s="197" t="s">
        <v>8839</v>
      </c>
    </row>
    <row r="671" spans="1:65" s="2" customFormat="1" ht="24">
      <c r="A671" s="35"/>
      <c r="B671" s="36"/>
      <c r="C671" s="187" t="s">
        <v>2191</v>
      </c>
      <c r="D671" s="187" t="s">
        <v>160</v>
      </c>
      <c r="E671" s="188" t="s">
        <v>3768</v>
      </c>
      <c r="F671" s="189" t="s">
        <v>3486</v>
      </c>
      <c r="G671" s="190" t="s">
        <v>309</v>
      </c>
      <c r="H671" s="191">
        <v>1</v>
      </c>
      <c r="I671" s="192"/>
      <c r="J671" s="191">
        <f t="shared" si="110"/>
        <v>0</v>
      </c>
      <c r="K671" s="189" t="s">
        <v>1</v>
      </c>
      <c r="L671" s="40"/>
      <c r="M671" s="193" t="s">
        <v>1</v>
      </c>
      <c r="N671" s="194" t="s">
        <v>41</v>
      </c>
      <c r="O671" s="72"/>
      <c r="P671" s="195">
        <f t="shared" si="111"/>
        <v>0</v>
      </c>
      <c r="Q671" s="195">
        <v>0</v>
      </c>
      <c r="R671" s="195">
        <f t="shared" si="112"/>
        <v>0</v>
      </c>
      <c r="S671" s="195">
        <v>0</v>
      </c>
      <c r="T671" s="196">
        <f t="shared" si="113"/>
        <v>0</v>
      </c>
      <c r="U671" s="35"/>
      <c r="V671" s="35"/>
      <c r="W671" s="35"/>
      <c r="X671" s="35"/>
      <c r="Y671" s="35"/>
      <c r="Z671" s="35"/>
      <c r="AA671" s="35"/>
      <c r="AB671" s="35"/>
      <c r="AC671" s="35"/>
      <c r="AD671" s="35"/>
      <c r="AE671" s="35"/>
      <c r="AR671" s="197" t="s">
        <v>283</v>
      </c>
      <c r="AT671" s="197" t="s">
        <v>160</v>
      </c>
      <c r="AU671" s="197" t="s">
        <v>85</v>
      </c>
      <c r="AY671" s="18" t="s">
        <v>158</v>
      </c>
      <c r="BE671" s="198">
        <f t="shared" si="114"/>
        <v>0</v>
      </c>
      <c r="BF671" s="198">
        <f t="shared" si="115"/>
        <v>0</v>
      </c>
      <c r="BG671" s="198">
        <f t="shared" si="116"/>
        <v>0</v>
      </c>
      <c r="BH671" s="198">
        <f t="shared" si="117"/>
        <v>0</v>
      </c>
      <c r="BI671" s="198">
        <f t="shared" si="118"/>
        <v>0</v>
      </c>
      <c r="BJ671" s="18" t="s">
        <v>8</v>
      </c>
      <c r="BK671" s="198">
        <f t="shared" si="119"/>
        <v>0</v>
      </c>
      <c r="BL671" s="18" t="s">
        <v>283</v>
      </c>
      <c r="BM671" s="197" t="s">
        <v>8840</v>
      </c>
    </row>
    <row r="672" spans="1:65" s="2" customFormat="1" ht="24">
      <c r="A672" s="35"/>
      <c r="B672" s="36"/>
      <c r="C672" s="187" t="s">
        <v>2194</v>
      </c>
      <c r="D672" s="187" t="s">
        <v>160</v>
      </c>
      <c r="E672" s="188" t="s">
        <v>3802</v>
      </c>
      <c r="F672" s="189" t="s">
        <v>3494</v>
      </c>
      <c r="G672" s="190" t="s">
        <v>309</v>
      </c>
      <c r="H672" s="191">
        <v>4</v>
      </c>
      <c r="I672" s="192"/>
      <c r="J672" s="191">
        <f t="shared" si="110"/>
        <v>0</v>
      </c>
      <c r="K672" s="189" t="s">
        <v>1</v>
      </c>
      <c r="L672" s="40"/>
      <c r="M672" s="193" t="s">
        <v>1</v>
      </c>
      <c r="N672" s="194" t="s">
        <v>41</v>
      </c>
      <c r="O672" s="72"/>
      <c r="P672" s="195">
        <f t="shared" si="111"/>
        <v>0</v>
      </c>
      <c r="Q672" s="195">
        <v>0</v>
      </c>
      <c r="R672" s="195">
        <f t="shared" si="112"/>
        <v>0</v>
      </c>
      <c r="S672" s="195">
        <v>0</v>
      </c>
      <c r="T672" s="196">
        <f t="shared" si="113"/>
        <v>0</v>
      </c>
      <c r="U672" s="35"/>
      <c r="V672" s="35"/>
      <c r="W672" s="35"/>
      <c r="X672" s="35"/>
      <c r="Y672" s="35"/>
      <c r="Z672" s="35"/>
      <c r="AA672" s="35"/>
      <c r="AB672" s="35"/>
      <c r="AC672" s="35"/>
      <c r="AD672" s="35"/>
      <c r="AE672" s="35"/>
      <c r="AR672" s="197" t="s">
        <v>283</v>
      </c>
      <c r="AT672" s="197" t="s">
        <v>160</v>
      </c>
      <c r="AU672" s="197" t="s">
        <v>85</v>
      </c>
      <c r="AY672" s="18" t="s">
        <v>158</v>
      </c>
      <c r="BE672" s="198">
        <f t="shared" si="114"/>
        <v>0</v>
      </c>
      <c r="BF672" s="198">
        <f t="shared" si="115"/>
        <v>0</v>
      </c>
      <c r="BG672" s="198">
        <f t="shared" si="116"/>
        <v>0</v>
      </c>
      <c r="BH672" s="198">
        <f t="shared" si="117"/>
        <v>0</v>
      </c>
      <c r="BI672" s="198">
        <f t="shared" si="118"/>
        <v>0</v>
      </c>
      <c r="BJ672" s="18" t="s">
        <v>8</v>
      </c>
      <c r="BK672" s="198">
        <f t="shared" si="119"/>
        <v>0</v>
      </c>
      <c r="BL672" s="18" t="s">
        <v>283</v>
      </c>
      <c r="BM672" s="197" t="s">
        <v>8841</v>
      </c>
    </row>
    <row r="673" spans="1:65" s="2" customFormat="1" ht="16.5" customHeight="1">
      <c r="A673" s="35"/>
      <c r="B673" s="36"/>
      <c r="C673" s="187" t="s">
        <v>2197</v>
      </c>
      <c r="D673" s="187" t="s">
        <v>160</v>
      </c>
      <c r="E673" s="188" t="s">
        <v>3122</v>
      </c>
      <c r="F673" s="189" t="s">
        <v>1738</v>
      </c>
      <c r="G673" s="190" t="s">
        <v>1739</v>
      </c>
      <c r="H673" s="191">
        <v>20</v>
      </c>
      <c r="I673" s="192"/>
      <c r="J673" s="191">
        <f t="shared" si="110"/>
        <v>0</v>
      </c>
      <c r="K673" s="189" t="s">
        <v>1</v>
      </c>
      <c r="L673" s="40"/>
      <c r="M673" s="193" t="s">
        <v>1</v>
      </c>
      <c r="N673" s="194" t="s">
        <v>41</v>
      </c>
      <c r="O673" s="72"/>
      <c r="P673" s="195">
        <f t="shared" si="111"/>
        <v>0</v>
      </c>
      <c r="Q673" s="195">
        <v>0</v>
      </c>
      <c r="R673" s="195">
        <f t="shared" si="112"/>
        <v>0</v>
      </c>
      <c r="S673" s="195">
        <v>0</v>
      </c>
      <c r="T673" s="196">
        <f t="shared" si="113"/>
        <v>0</v>
      </c>
      <c r="U673" s="35"/>
      <c r="V673" s="35"/>
      <c r="W673" s="35"/>
      <c r="X673" s="35"/>
      <c r="Y673" s="35"/>
      <c r="Z673" s="35"/>
      <c r="AA673" s="35"/>
      <c r="AB673" s="35"/>
      <c r="AC673" s="35"/>
      <c r="AD673" s="35"/>
      <c r="AE673" s="35"/>
      <c r="AR673" s="197" t="s">
        <v>283</v>
      </c>
      <c r="AT673" s="197" t="s">
        <v>160</v>
      </c>
      <c r="AU673" s="197" t="s">
        <v>85</v>
      </c>
      <c r="AY673" s="18" t="s">
        <v>158</v>
      </c>
      <c r="BE673" s="198">
        <f t="shared" si="114"/>
        <v>0</v>
      </c>
      <c r="BF673" s="198">
        <f t="shared" si="115"/>
        <v>0</v>
      </c>
      <c r="BG673" s="198">
        <f t="shared" si="116"/>
        <v>0</v>
      </c>
      <c r="BH673" s="198">
        <f t="shared" si="117"/>
        <v>0</v>
      </c>
      <c r="BI673" s="198">
        <f t="shared" si="118"/>
        <v>0</v>
      </c>
      <c r="BJ673" s="18" t="s">
        <v>8</v>
      </c>
      <c r="BK673" s="198">
        <f t="shared" si="119"/>
        <v>0</v>
      </c>
      <c r="BL673" s="18" t="s">
        <v>283</v>
      </c>
      <c r="BM673" s="197" t="s">
        <v>8842</v>
      </c>
    </row>
    <row r="674" spans="1:65" s="2" customFormat="1" ht="24">
      <c r="A674" s="35"/>
      <c r="B674" s="36"/>
      <c r="C674" s="187" t="s">
        <v>2200</v>
      </c>
      <c r="D674" s="187" t="s">
        <v>160</v>
      </c>
      <c r="E674" s="188" t="s">
        <v>8843</v>
      </c>
      <c r="F674" s="189" t="s">
        <v>4617</v>
      </c>
      <c r="G674" s="190" t="s">
        <v>163</v>
      </c>
      <c r="H674" s="191">
        <v>13</v>
      </c>
      <c r="I674" s="192"/>
      <c r="J674" s="191">
        <f t="shared" si="110"/>
        <v>0</v>
      </c>
      <c r="K674" s="189" t="s">
        <v>1</v>
      </c>
      <c r="L674" s="40"/>
      <c r="M674" s="193" t="s">
        <v>1</v>
      </c>
      <c r="N674" s="194" t="s">
        <v>41</v>
      </c>
      <c r="O674" s="72"/>
      <c r="P674" s="195">
        <f t="shared" si="111"/>
        <v>0</v>
      </c>
      <c r="Q674" s="195">
        <v>0</v>
      </c>
      <c r="R674" s="195">
        <f t="shared" si="112"/>
        <v>0</v>
      </c>
      <c r="S674" s="195">
        <v>0</v>
      </c>
      <c r="T674" s="196">
        <f t="shared" si="113"/>
        <v>0</v>
      </c>
      <c r="U674" s="35"/>
      <c r="V674" s="35"/>
      <c r="W674" s="35"/>
      <c r="X674" s="35"/>
      <c r="Y674" s="35"/>
      <c r="Z674" s="35"/>
      <c r="AA674" s="35"/>
      <c r="AB674" s="35"/>
      <c r="AC674" s="35"/>
      <c r="AD674" s="35"/>
      <c r="AE674" s="35"/>
      <c r="AR674" s="197" t="s">
        <v>283</v>
      </c>
      <c r="AT674" s="197" t="s">
        <v>160</v>
      </c>
      <c r="AU674" s="197" t="s">
        <v>85</v>
      </c>
      <c r="AY674" s="18" t="s">
        <v>158</v>
      </c>
      <c r="BE674" s="198">
        <f t="shared" si="114"/>
        <v>0</v>
      </c>
      <c r="BF674" s="198">
        <f t="shared" si="115"/>
        <v>0</v>
      </c>
      <c r="BG674" s="198">
        <f t="shared" si="116"/>
        <v>0</v>
      </c>
      <c r="BH674" s="198">
        <f t="shared" si="117"/>
        <v>0</v>
      </c>
      <c r="BI674" s="198">
        <f t="shared" si="118"/>
        <v>0</v>
      </c>
      <c r="BJ674" s="18" t="s">
        <v>8</v>
      </c>
      <c r="BK674" s="198">
        <f t="shared" si="119"/>
        <v>0</v>
      </c>
      <c r="BL674" s="18" t="s">
        <v>283</v>
      </c>
      <c r="BM674" s="197" t="s">
        <v>8844</v>
      </c>
    </row>
    <row r="675" spans="1:65" s="2" customFormat="1" ht="16.5" customHeight="1">
      <c r="A675" s="35"/>
      <c r="B675" s="36"/>
      <c r="C675" s="187" t="s">
        <v>2203</v>
      </c>
      <c r="D675" s="187" t="s">
        <v>160</v>
      </c>
      <c r="E675" s="188" t="s">
        <v>7710</v>
      </c>
      <c r="F675" s="189" t="s">
        <v>3134</v>
      </c>
      <c r="G675" s="190" t="s">
        <v>498</v>
      </c>
      <c r="H675" s="191">
        <v>1</v>
      </c>
      <c r="I675" s="192"/>
      <c r="J675" s="191">
        <f t="shared" ref="J675:J706" si="120">ROUND(I675*H675,0)</f>
        <v>0</v>
      </c>
      <c r="K675" s="189" t="s">
        <v>1</v>
      </c>
      <c r="L675" s="40"/>
      <c r="M675" s="193" t="s">
        <v>1</v>
      </c>
      <c r="N675" s="194" t="s">
        <v>41</v>
      </c>
      <c r="O675" s="72"/>
      <c r="P675" s="195">
        <f t="shared" ref="P675:P706" si="121">O675*H675</f>
        <v>0</v>
      </c>
      <c r="Q675" s="195">
        <v>0</v>
      </c>
      <c r="R675" s="195">
        <f t="shared" ref="R675:R706" si="122">Q675*H675</f>
        <v>0</v>
      </c>
      <c r="S675" s="195">
        <v>0</v>
      </c>
      <c r="T675" s="196">
        <f t="shared" ref="T675:T706" si="123">S675*H675</f>
        <v>0</v>
      </c>
      <c r="U675" s="35"/>
      <c r="V675" s="35"/>
      <c r="W675" s="35"/>
      <c r="X675" s="35"/>
      <c r="Y675" s="35"/>
      <c r="Z675" s="35"/>
      <c r="AA675" s="35"/>
      <c r="AB675" s="35"/>
      <c r="AC675" s="35"/>
      <c r="AD675" s="35"/>
      <c r="AE675" s="35"/>
      <c r="AR675" s="197" t="s">
        <v>283</v>
      </c>
      <c r="AT675" s="197" t="s">
        <v>160</v>
      </c>
      <c r="AU675" s="197" t="s">
        <v>85</v>
      </c>
      <c r="AY675" s="18" t="s">
        <v>158</v>
      </c>
      <c r="BE675" s="198">
        <f t="shared" ref="BE675:BE686" si="124">IF(N675="základní",J675,0)</f>
        <v>0</v>
      </c>
      <c r="BF675" s="198">
        <f t="shared" ref="BF675:BF686" si="125">IF(N675="snížená",J675,0)</f>
        <v>0</v>
      </c>
      <c r="BG675" s="198">
        <f t="shared" ref="BG675:BG686" si="126">IF(N675="zákl. přenesená",J675,0)</f>
        <v>0</v>
      </c>
      <c r="BH675" s="198">
        <f t="shared" ref="BH675:BH686" si="127">IF(N675="sníž. přenesená",J675,0)</f>
        <v>0</v>
      </c>
      <c r="BI675" s="198">
        <f t="shared" ref="BI675:BI686" si="128">IF(N675="nulová",J675,0)</f>
        <v>0</v>
      </c>
      <c r="BJ675" s="18" t="s">
        <v>8</v>
      </c>
      <c r="BK675" s="198">
        <f t="shared" ref="BK675:BK686" si="129">ROUND(I675*H675,0)</f>
        <v>0</v>
      </c>
      <c r="BL675" s="18" t="s">
        <v>283</v>
      </c>
      <c r="BM675" s="197" t="s">
        <v>8845</v>
      </c>
    </row>
    <row r="676" spans="1:65" s="2" customFormat="1" ht="16.5" customHeight="1">
      <c r="A676" s="35"/>
      <c r="B676" s="36"/>
      <c r="C676" s="187" t="s">
        <v>2206</v>
      </c>
      <c r="D676" s="187" t="s">
        <v>160</v>
      </c>
      <c r="E676" s="188" t="s">
        <v>8846</v>
      </c>
      <c r="F676" s="189" t="s">
        <v>1743</v>
      </c>
      <c r="G676" s="190" t="s">
        <v>498</v>
      </c>
      <c r="H676" s="191">
        <v>1</v>
      </c>
      <c r="I676" s="192"/>
      <c r="J676" s="191">
        <f t="shared" si="120"/>
        <v>0</v>
      </c>
      <c r="K676" s="189" t="s">
        <v>1</v>
      </c>
      <c r="L676" s="40"/>
      <c r="M676" s="193" t="s">
        <v>1</v>
      </c>
      <c r="N676" s="194" t="s">
        <v>41</v>
      </c>
      <c r="O676" s="72"/>
      <c r="P676" s="195">
        <f t="shared" si="121"/>
        <v>0</v>
      </c>
      <c r="Q676" s="195">
        <v>0</v>
      </c>
      <c r="R676" s="195">
        <f t="shared" si="122"/>
        <v>0</v>
      </c>
      <c r="S676" s="195">
        <v>0</v>
      </c>
      <c r="T676" s="196">
        <f t="shared" si="123"/>
        <v>0</v>
      </c>
      <c r="U676" s="35"/>
      <c r="V676" s="35"/>
      <c r="W676" s="35"/>
      <c r="X676" s="35"/>
      <c r="Y676" s="35"/>
      <c r="Z676" s="35"/>
      <c r="AA676" s="35"/>
      <c r="AB676" s="35"/>
      <c r="AC676" s="35"/>
      <c r="AD676" s="35"/>
      <c r="AE676" s="35"/>
      <c r="AR676" s="197" t="s">
        <v>283</v>
      </c>
      <c r="AT676" s="197" t="s">
        <v>160</v>
      </c>
      <c r="AU676" s="197" t="s">
        <v>85</v>
      </c>
      <c r="AY676" s="18" t="s">
        <v>158</v>
      </c>
      <c r="BE676" s="198">
        <f t="shared" si="124"/>
        <v>0</v>
      </c>
      <c r="BF676" s="198">
        <f t="shared" si="125"/>
        <v>0</v>
      </c>
      <c r="BG676" s="198">
        <f t="shared" si="126"/>
        <v>0</v>
      </c>
      <c r="BH676" s="198">
        <f t="shared" si="127"/>
        <v>0</v>
      </c>
      <c r="BI676" s="198">
        <f t="shared" si="128"/>
        <v>0</v>
      </c>
      <c r="BJ676" s="18" t="s">
        <v>8</v>
      </c>
      <c r="BK676" s="198">
        <f t="shared" si="129"/>
        <v>0</v>
      </c>
      <c r="BL676" s="18" t="s">
        <v>283</v>
      </c>
      <c r="BM676" s="197" t="s">
        <v>8847</v>
      </c>
    </row>
    <row r="677" spans="1:65" s="2" customFormat="1" ht="16.5" customHeight="1">
      <c r="A677" s="35"/>
      <c r="B677" s="36"/>
      <c r="C677" s="187" t="s">
        <v>2209</v>
      </c>
      <c r="D677" s="187" t="s">
        <v>160</v>
      </c>
      <c r="E677" s="188" t="s">
        <v>8848</v>
      </c>
      <c r="F677" s="189" t="s">
        <v>1752</v>
      </c>
      <c r="G677" s="190" t="s">
        <v>498</v>
      </c>
      <c r="H677" s="191">
        <v>1</v>
      </c>
      <c r="I677" s="192"/>
      <c r="J677" s="191">
        <f t="shared" si="120"/>
        <v>0</v>
      </c>
      <c r="K677" s="189" t="s">
        <v>1</v>
      </c>
      <c r="L677" s="40"/>
      <c r="M677" s="193" t="s">
        <v>1</v>
      </c>
      <c r="N677" s="194" t="s">
        <v>41</v>
      </c>
      <c r="O677" s="72"/>
      <c r="P677" s="195">
        <f t="shared" si="121"/>
        <v>0</v>
      </c>
      <c r="Q677" s="195">
        <v>0</v>
      </c>
      <c r="R677" s="195">
        <f t="shared" si="122"/>
        <v>0</v>
      </c>
      <c r="S677" s="195">
        <v>0</v>
      </c>
      <c r="T677" s="196">
        <f t="shared" si="123"/>
        <v>0</v>
      </c>
      <c r="U677" s="35"/>
      <c r="V677" s="35"/>
      <c r="W677" s="35"/>
      <c r="X677" s="35"/>
      <c r="Y677" s="35"/>
      <c r="Z677" s="35"/>
      <c r="AA677" s="35"/>
      <c r="AB677" s="35"/>
      <c r="AC677" s="35"/>
      <c r="AD677" s="35"/>
      <c r="AE677" s="35"/>
      <c r="AR677" s="197" t="s">
        <v>283</v>
      </c>
      <c r="AT677" s="197" t="s">
        <v>160</v>
      </c>
      <c r="AU677" s="197" t="s">
        <v>85</v>
      </c>
      <c r="AY677" s="18" t="s">
        <v>158</v>
      </c>
      <c r="BE677" s="198">
        <f t="shared" si="124"/>
        <v>0</v>
      </c>
      <c r="BF677" s="198">
        <f t="shared" si="125"/>
        <v>0</v>
      </c>
      <c r="BG677" s="198">
        <f t="shared" si="126"/>
        <v>0</v>
      </c>
      <c r="BH677" s="198">
        <f t="shared" si="127"/>
        <v>0</v>
      </c>
      <c r="BI677" s="198">
        <f t="shared" si="128"/>
        <v>0</v>
      </c>
      <c r="BJ677" s="18" t="s">
        <v>8</v>
      </c>
      <c r="BK677" s="198">
        <f t="shared" si="129"/>
        <v>0</v>
      </c>
      <c r="BL677" s="18" t="s">
        <v>283</v>
      </c>
      <c r="BM677" s="197" t="s">
        <v>8849</v>
      </c>
    </row>
    <row r="678" spans="1:65" s="2" customFormat="1" ht="16.5" customHeight="1">
      <c r="A678" s="35"/>
      <c r="B678" s="36"/>
      <c r="C678" s="187" t="s">
        <v>2212</v>
      </c>
      <c r="D678" s="187" t="s">
        <v>160</v>
      </c>
      <c r="E678" s="188" t="s">
        <v>3139</v>
      </c>
      <c r="F678" s="189" t="s">
        <v>3140</v>
      </c>
      <c r="G678" s="190" t="s">
        <v>498</v>
      </c>
      <c r="H678" s="191">
        <v>1</v>
      </c>
      <c r="I678" s="192"/>
      <c r="J678" s="191">
        <f t="shared" si="120"/>
        <v>0</v>
      </c>
      <c r="K678" s="189" t="s">
        <v>1</v>
      </c>
      <c r="L678" s="40"/>
      <c r="M678" s="193" t="s">
        <v>1</v>
      </c>
      <c r="N678" s="194" t="s">
        <v>41</v>
      </c>
      <c r="O678" s="72"/>
      <c r="P678" s="195">
        <f t="shared" si="121"/>
        <v>0</v>
      </c>
      <c r="Q678" s="195">
        <v>0</v>
      </c>
      <c r="R678" s="195">
        <f t="shared" si="122"/>
        <v>0</v>
      </c>
      <c r="S678" s="195">
        <v>0</v>
      </c>
      <c r="T678" s="196">
        <f t="shared" si="123"/>
        <v>0</v>
      </c>
      <c r="U678" s="35"/>
      <c r="V678" s="35"/>
      <c r="W678" s="35"/>
      <c r="X678" s="35"/>
      <c r="Y678" s="35"/>
      <c r="Z678" s="35"/>
      <c r="AA678" s="35"/>
      <c r="AB678" s="35"/>
      <c r="AC678" s="35"/>
      <c r="AD678" s="35"/>
      <c r="AE678" s="35"/>
      <c r="AR678" s="197" t="s">
        <v>283</v>
      </c>
      <c r="AT678" s="197" t="s">
        <v>160</v>
      </c>
      <c r="AU678" s="197" t="s">
        <v>85</v>
      </c>
      <c r="AY678" s="18" t="s">
        <v>158</v>
      </c>
      <c r="BE678" s="198">
        <f t="shared" si="124"/>
        <v>0</v>
      </c>
      <c r="BF678" s="198">
        <f t="shared" si="125"/>
        <v>0</v>
      </c>
      <c r="BG678" s="198">
        <f t="shared" si="126"/>
        <v>0</v>
      </c>
      <c r="BH678" s="198">
        <f t="shared" si="127"/>
        <v>0</v>
      </c>
      <c r="BI678" s="198">
        <f t="shared" si="128"/>
        <v>0</v>
      </c>
      <c r="BJ678" s="18" t="s">
        <v>8</v>
      </c>
      <c r="BK678" s="198">
        <f t="shared" si="129"/>
        <v>0</v>
      </c>
      <c r="BL678" s="18" t="s">
        <v>283</v>
      </c>
      <c r="BM678" s="197" t="s">
        <v>8850</v>
      </c>
    </row>
    <row r="679" spans="1:65" s="2" customFormat="1" ht="16.5" customHeight="1">
      <c r="A679" s="35"/>
      <c r="B679" s="36"/>
      <c r="C679" s="187" t="s">
        <v>2215</v>
      </c>
      <c r="D679" s="187" t="s">
        <v>160</v>
      </c>
      <c r="E679" s="188" t="s">
        <v>3143</v>
      </c>
      <c r="F679" s="189" t="s">
        <v>1726</v>
      </c>
      <c r="G679" s="190" t="s">
        <v>1739</v>
      </c>
      <c r="H679" s="191">
        <v>10</v>
      </c>
      <c r="I679" s="192"/>
      <c r="J679" s="191">
        <f t="shared" si="120"/>
        <v>0</v>
      </c>
      <c r="K679" s="189" t="s">
        <v>1</v>
      </c>
      <c r="L679" s="40"/>
      <c r="M679" s="193" t="s">
        <v>1</v>
      </c>
      <c r="N679" s="194" t="s">
        <v>41</v>
      </c>
      <c r="O679" s="72"/>
      <c r="P679" s="195">
        <f t="shared" si="121"/>
        <v>0</v>
      </c>
      <c r="Q679" s="195">
        <v>0</v>
      </c>
      <c r="R679" s="195">
        <f t="shared" si="122"/>
        <v>0</v>
      </c>
      <c r="S679" s="195">
        <v>0</v>
      </c>
      <c r="T679" s="196">
        <f t="shared" si="123"/>
        <v>0</v>
      </c>
      <c r="U679" s="35"/>
      <c r="V679" s="35"/>
      <c r="W679" s="35"/>
      <c r="X679" s="35"/>
      <c r="Y679" s="35"/>
      <c r="Z679" s="35"/>
      <c r="AA679" s="35"/>
      <c r="AB679" s="35"/>
      <c r="AC679" s="35"/>
      <c r="AD679" s="35"/>
      <c r="AE679" s="35"/>
      <c r="AR679" s="197" t="s">
        <v>283</v>
      </c>
      <c r="AT679" s="197" t="s">
        <v>160</v>
      </c>
      <c r="AU679" s="197" t="s">
        <v>85</v>
      </c>
      <c r="AY679" s="18" t="s">
        <v>158</v>
      </c>
      <c r="BE679" s="198">
        <f t="shared" si="124"/>
        <v>0</v>
      </c>
      <c r="BF679" s="198">
        <f t="shared" si="125"/>
        <v>0</v>
      </c>
      <c r="BG679" s="198">
        <f t="shared" si="126"/>
        <v>0</v>
      </c>
      <c r="BH679" s="198">
        <f t="shared" si="127"/>
        <v>0</v>
      </c>
      <c r="BI679" s="198">
        <f t="shared" si="128"/>
        <v>0</v>
      </c>
      <c r="BJ679" s="18" t="s">
        <v>8</v>
      </c>
      <c r="BK679" s="198">
        <f t="shared" si="129"/>
        <v>0</v>
      </c>
      <c r="BL679" s="18" t="s">
        <v>283</v>
      </c>
      <c r="BM679" s="197" t="s">
        <v>8851</v>
      </c>
    </row>
    <row r="680" spans="1:65" s="2" customFormat="1" ht="16.5" customHeight="1">
      <c r="A680" s="35"/>
      <c r="B680" s="36"/>
      <c r="C680" s="187" t="s">
        <v>2218</v>
      </c>
      <c r="D680" s="187" t="s">
        <v>160</v>
      </c>
      <c r="E680" s="188" t="s">
        <v>8852</v>
      </c>
      <c r="F680" s="189" t="s">
        <v>1730</v>
      </c>
      <c r="G680" s="190" t="s">
        <v>498</v>
      </c>
      <c r="H680" s="191">
        <v>1</v>
      </c>
      <c r="I680" s="192"/>
      <c r="J680" s="191">
        <f t="shared" si="120"/>
        <v>0</v>
      </c>
      <c r="K680" s="189" t="s">
        <v>1</v>
      </c>
      <c r="L680" s="40"/>
      <c r="M680" s="193" t="s">
        <v>1</v>
      </c>
      <c r="N680" s="194" t="s">
        <v>41</v>
      </c>
      <c r="O680" s="72"/>
      <c r="P680" s="195">
        <f t="shared" si="121"/>
        <v>0</v>
      </c>
      <c r="Q680" s="195">
        <v>0</v>
      </c>
      <c r="R680" s="195">
        <f t="shared" si="122"/>
        <v>0</v>
      </c>
      <c r="S680" s="195">
        <v>0</v>
      </c>
      <c r="T680" s="196">
        <f t="shared" si="123"/>
        <v>0</v>
      </c>
      <c r="U680" s="35"/>
      <c r="V680" s="35"/>
      <c r="W680" s="35"/>
      <c r="X680" s="35"/>
      <c r="Y680" s="35"/>
      <c r="Z680" s="35"/>
      <c r="AA680" s="35"/>
      <c r="AB680" s="35"/>
      <c r="AC680" s="35"/>
      <c r="AD680" s="35"/>
      <c r="AE680" s="35"/>
      <c r="AR680" s="197" t="s">
        <v>283</v>
      </c>
      <c r="AT680" s="197" t="s">
        <v>160</v>
      </c>
      <c r="AU680" s="197" t="s">
        <v>85</v>
      </c>
      <c r="AY680" s="18" t="s">
        <v>158</v>
      </c>
      <c r="BE680" s="198">
        <f t="shared" si="124"/>
        <v>0</v>
      </c>
      <c r="BF680" s="198">
        <f t="shared" si="125"/>
        <v>0</v>
      </c>
      <c r="BG680" s="198">
        <f t="shared" si="126"/>
        <v>0</v>
      </c>
      <c r="BH680" s="198">
        <f t="shared" si="127"/>
        <v>0</v>
      </c>
      <c r="BI680" s="198">
        <f t="shared" si="128"/>
        <v>0</v>
      </c>
      <c r="BJ680" s="18" t="s">
        <v>8</v>
      </c>
      <c r="BK680" s="198">
        <f t="shared" si="129"/>
        <v>0</v>
      </c>
      <c r="BL680" s="18" t="s">
        <v>283</v>
      </c>
      <c r="BM680" s="197" t="s">
        <v>8853</v>
      </c>
    </row>
    <row r="681" spans="1:65" s="2" customFormat="1" ht="16.5" customHeight="1">
      <c r="A681" s="35"/>
      <c r="B681" s="36"/>
      <c r="C681" s="187" t="s">
        <v>2221</v>
      </c>
      <c r="D681" s="187" t="s">
        <v>160</v>
      </c>
      <c r="E681" s="188" t="s">
        <v>6164</v>
      </c>
      <c r="F681" s="189" t="s">
        <v>3149</v>
      </c>
      <c r="G681" s="190" t="s">
        <v>498</v>
      </c>
      <c r="H681" s="191">
        <v>1</v>
      </c>
      <c r="I681" s="192"/>
      <c r="J681" s="191">
        <f t="shared" si="120"/>
        <v>0</v>
      </c>
      <c r="K681" s="189" t="s">
        <v>1</v>
      </c>
      <c r="L681" s="40"/>
      <c r="M681" s="193" t="s">
        <v>1</v>
      </c>
      <c r="N681" s="194" t="s">
        <v>41</v>
      </c>
      <c r="O681" s="72"/>
      <c r="P681" s="195">
        <f t="shared" si="121"/>
        <v>0</v>
      </c>
      <c r="Q681" s="195">
        <v>0</v>
      </c>
      <c r="R681" s="195">
        <f t="shared" si="122"/>
        <v>0</v>
      </c>
      <c r="S681" s="195">
        <v>0</v>
      </c>
      <c r="T681" s="196">
        <f t="shared" si="123"/>
        <v>0</v>
      </c>
      <c r="U681" s="35"/>
      <c r="V681" s="35"/>
      <c r="W681" s="35"/>
      <c r="X681" s="35"/>
      <c r="Y681" s="35"/>
      <c r="Z681" s="35"/>
      <c r="AA681" s="35"/>
      <c r="AB681" s="35"/>
      <c r="AC681" s="35"/>
      <c r="AD681" s="35"/>
      <c r="AE681" s="35"/>
      <c r="AR681" s="197" t="s">
        <v>283</v>
      </c>
      <c r="AT681" s="197" t="s">
        <v>160</v>
      </c>
      <c r="AU681" s="197" t="s">
        <v>85</v>
      </c>
      <c r="AY681" s="18" t="s">
        <v>158</v>
      </c>
      <c r="BE681" s="198">
        <f t="shared" si="124"/>
        <v>0</v>
      </c>
      <c r="BF681" s="198">
        <f t="shared" si="125"/>
        <v>0</v>
      </c>
      <c r="BG681" s="198">
        <f t="shared" si="126"/>
        <v>0</v>
      </c>
      <c r="BH681" s="198">
        <f t="shared" si="127"/>
        <v>0</v>
      </c>
      <c r="BI681" s="198">
        <f t="shared" si="128"/>
        <v>0</v>
      </c>
      <c r="BJ681" s="18" t="s">
        <v>8</v>
      </c>
      <c r="BK681" s="198">
        <f t="shared" si="129"/>
        <v>0</v>
      </c>
      <c r="BL681" s="18" t="s">
        <v>283</v>
      </c>
      <c r="BM681" s="197" t="s">
        <v>8854</v>
      </c>
    </row>
    <row r="682" spans="1:65" s="2" customFormat="1" ht="16.5" customHeight="1">
      <c r="A682" s="35"/>
      <c r="B682" s="36"/>
      <c r="C682" s="187" t="s">
        <v>2224</v>
      </c>
      <c r="D682" s="187" t="s">
        <v>160</v>
      </c>
      <c r="E682" s="188" t="s">
        <v>8855</v>
      </c>
      <c r="F682" s="189" t="s">
        <v>8602</v>
      </c>
      <c r="G682" s="190" t="s">
        <v>498</v>
      </c>
      <c r="H682" s="191">
        <v>1</v>
      </c>
      <c r="I682" s="192"/>
      <c r="J682" s="191">
        <f t="shared" si="120"/>
        <v>0</v>
      </c>
      <c r="K682" s="189" t="s">
        <v>1</v>
      </c>
      <c r="L682" s="40"/>
      <c r="M682" s="193" t="s">
        <v>1</v>
      </c>
      <c r="N682" s="194" t="s">
        <v>41</v>
      </c>
      <c r="O682" s="72"/>
      <c r="P682" s="195">
        <f t="shared" si="121"/>
        <v>0</v>
      </c>
      <c r="Q682" s="195">
        <v>0</v>
      </c>
      <c r="R682" s="195">
        <f t="shared" si="122"/>
        <v>0</v>
      </c>
      <c r="S682" s="195">
        <v>0</v>
      </c>
      <c r="T682" s="196">
        <f t="shared" si="123"/>
        <v>0</v>
      </c>
      <c r="U682" s="35"/>
      <c r="V682" s="35"/>
      <c r="W682" s="35"/>
      <c r="X682" s="35"/>
      <c r="Y682" s="35"/>
      <c r="Z682" s="35"/>
      <c r="AA682" s="35"/>
      <c r="AB682" s="35"/>
      <c r="AC682" s="35"/>
      <c r="AD682" s="35"/>
      <c r="AE682" s="35"/>
      <c r="AR682" s="197" t="s">
        <v>283</v>
      </c>
      <c r="AT682" s="197" t="s">
        <v>160</v>
      </c>
      <c r="AU682" s="197" t="s">
        <v>85</v>
      </c>
      <c r="AY682" s="18" t="s">
        <v>158</v>
      </c>
      <c r="BE682" s="198">
        <f t="shared" si="124"/>
        <v>0</v>
      </c>
      <c r="BF682" s="198">
        <f t="shared" si="125"/>
        <v>0</v>
      </c>
      <c r="BG682" s="198">
        <f t="shared" si="126"/>
        <v>0</v>
      </c>
      <c r="BH682" s="198">
        <f t="shared" si="127"/>
        <v>0</v>
      </c>
      <c r="BI682" s="198">
        <f t="shared" si="128"/>
        <v>0</v>
      </c>
      <c r="BJ682" s="18" t="s">
        <v>8</v>
      </c>
      <c r="BK682" s="198">
        <f t="shared" si="129"/>
        <v>0</v>
      </c>
      <c r="BL682" s="18" t="s">
        <v>283</v>
      </c>
      <c r="BM682" s="197" t="s">
        <v>8856</v>
      </c>
    </row>
    <row r="683" spans="1:65" s="2" customFormat="1" ht="16.5" customHeight="1">
      <c r="A683" s="35"/>
      <c r="B683" s="36"/>
      <c r="C683" s="187" t="s">
        <v>2227</v>
      </c>
      <c r="D683" s="187" t="s">
        <v>160</v>
      </c>
      <c r="E683" s="188" t="s">
        <v>8855</v>
      </c>
      <c r="F683" s="189" t="s">
        <v>8602</v>
      </c>
      <c r="G683" s="190" t="s">
        <v>498</v>
      </c>
      <c r="H683" s="191">
        <v>1</v>
      </c>
      <c r="I683" s="192"/>
      <c r="J683" s="191">
        <f t="shared" si="120"/>
        <v>0</v>
      </c>
      <c r="K683" s="189" t="s">
        <v>1</v>
      </c>
      <c r="L683" s="40"/>
      <c r="M683" s="193" t="s">
        <v>1</v>
      </c>
      <c r="N683" s="194" t="s">
        <v>41</v>
      </c>
      <c r="O683" s="72"/>
      <c r="P683" s="195">
        <f t="shared" si="121"/>
        <v>0</v>
      </c>
      <c r="Q683" s="195">
        <v>0</v>
      </c>
      <c r="R683" s="195">
        <f t="shared" si="122"/>
        <v>0</v>
      </c>
      <c r="S683" s="195">
        <v>0</v>
      </c>
      <c r="T683" s="196">
        <f t="shared" si="123"/>
        <v>0</v>
      </c>
      <c r="U683" s="35"/>
      <c r="V683" s="35"/>
      <c r="W683" s="35"/>
      <c r="X683" s="35"/>
      <c r="Y683" s="35"/>
      <c r="Z683" s="35"/>
      <c r="AA683" s="35"/>
      <c r="AB683" s="35"/>
      <c r="AC683" s="35"/>
      <c r="AD683" s="35"/>
      <c r="AE683" s="35"/>
      <c r="AR683" s="197" t="s">
        <v>283</v>
      </c>
      <c r="AT683" s="197" t="s">
        <v>160</v>
      </c>
      <c r="AU683" s="197" t="s">
        <v>85</v>
      </c>
      <c r="AY683" s="18" t="s">
        <v>158</v>
      </c>
      <c r="BE683" s="198">
        <f t="shared" si="124"/>
        <v>0</v>
      </c>
      <c r="BF683" s="198">
        <f t="shared" si="125"/>
        <v>0</v>
      </c>
      <c r="BG683" s="198">
        <f t="shared" si="126"/>
        <v>0</v>
      </c>
      <c r="BH683" s="198">
        <f t="shared" si="127"/>
        <v>0</v>
      </c>
      <c r="BI683" s="198">
        <f t="shared" si="128"/>
        <v>0</v>
      </c>
      <c r="BJ683" s="18" t="s">
        <v>8</v>
      </c>
      <c r="BK683" s="198">
        <f t="shared" si="129"/>
        <v>0</v>
      </c>
      <c r="BL683" s="18" t="s">
        <v>283</v>
      </c>
      <c r="BM683" s="197" t="s">
        <v>8857</v>
      </c>
    </row>
    <row r="684" spans="1:65" s="2" customFormat="1" ht="16.5" customHeight="1">
      <c r="A684" s="35"/>
      <c r="B684" s="36"/>
      <c r="C684" s="187" t="s">
        <v>2230</v>
      </c>
      <c r="D684" s="187" t="s">
        <v>160</v>
      </c>
      <c r="E684" s="188" t="s">
        <v>3143</v>
      </c>
      <c r="F684" s="189" t="s">
        <v>1726</v>
      </c>
      <c r="G684" s="190" t="s">
        <v>1739</v>
      </c>
      <c r="H684" s="191">
        <v>1</v>
      </c>
      <c r="I684" s="192"/>
      <c r="J684" s="191">
        <f t="shared" si="120"/>
        <v>0</v>
      </c>
      <c r="K684" s="189" t="s">
        <v>1</v>
      </c>
      <c r="L684" s="40"/>
      <c r="M684" s="193" t="s">
        <v>1</v>
      </c>
      <c r="N684" s="194" t="s">
        <v>41</v>
      </c>
      <c r="O684" s="72"/>
      <c r="P684" s="195">
        <f t="shared" si="121"/>
        <v>0</v>
      </c>
      <c r="Q684" s="195">
        <v>0</v>
      </c>
      <c r="R684" s="195">
        <f t="shared" si="122"/>
        <v>0</v>
      </c>
      <c r="S684" s="195">
        <v>0</v>
      </c>
      <c r="T684" s="196">
        <f t="shared" si="123"/>
        <v>0</v>
      </c>
      <c r="U684" s="35"/>
      <c r="V684" s="35"/>
      <c r="W684" s="35"/>
      <c r="X684" s="35"/>
      <c r="Y684" s="35"/>
      <c r="Z684" s="35"/>
      <c r="AA684" s="35"/>
      <c r="AB684" s="35"/>
      <c r="AC684" s="35"/>
      <c r="AD684" s="35"/>
      <c r="AE684" s="35"/>
      <c r="AR684" s="197" t="s">
        <v>283</v>
      </c>
      <c r="AT684" s="197" t="s">
        <v>160</v>
      </c>
      <c r="AU684" s="197" t="s">
        <v>85</v>
      </c>
      <c r="AY684" s="18" t="s">
        <v>158</v>
      </c>
      <c r="BE684" s="198">
        <f t="shared" si="124"/>
        <v>0</v>
      </c>
      <c r="BF684" s="198">
        <f t="shared" si="125"/>
        <v>0</v>
      </c>
      <c r="BG684" s="198">
        <f t="shared" si="126"/>
        <v>0</v>
      </c>
      <c r="BH684" s="198">
        <f t="shared" si="127"/>
        <v>0</v>
      </c>
      <c r="BI684" s="198">
        <f t="shared" si="128"/>
        <v>0</v>
      </c>
      <c r="BJ684" s="18" t="s">
        <v>8</v>
      </c>
      <c r="BK684" s="198">
        <f t="shared" si="129"/>
        <v>0</v>
      </c>
      <c r="BL684" s="18" t="s">
        <v>283</v>
      </c>
      <c r="BM684" s="197" t="s">
        <v>8858</v>
      </c>
    </row>
    <row r="685" spans="1:65" s="2" customFormat="1" ht="16.5" customHeight="1">
      <c r="A685" s="35"/>
      <c r="B685" s="36"/>
      <c r="C685" s="187" t="s">
        <v>2233</v>
      </c>
      <c r="D685" s="187" t="s">
        <v>160</v>
      </c>
      <c r="E685" s="188" t="s">
        <v>8859</v>
      </c>
      <c r="F685" s="189" t="s">
        <v>1730</v>
      </c>
      <c r="G685" s="190" t="s">
        <v>498</v>
      </c>
      <c r="H685" s="191">
        <v>1</v>
      </c>
      <c r="I685" s="192"/>
      <c r="J685" s="191">
        <f t="shared" si="120"/>
        <v>0</v>
      </c>
      <c r="K685" s="189" t="s">
        <v>1</v>
      </c>
      <c r="L685" s="40"/>
      <c r="M685" s="193" t="s">
        <v>1</v>
      </c>
      <c r="N685" s="194" t="s">
        <v>41</v>
      </c>
      <c r="O685" s="72"/>
      <c r="P685" s="195">
        <f t="shared" si="121"/>
        <v>0</v>
      </c>
      <c r="Q685" s="195">
        <v>0</v>
      </c>
      <c r="R685" s="195">
        <f t="shared" si="122"/>
        <v>0</v>
      </c>
      <c r="S685" s="195">
        <v>0</v>
      </c>
      <c r="T685" s="196">
        <f t="shared" si="123"/>
        <v>0</v>
      </c>
      <c r="U685" s="35"/>
      <c r="V685" s="35"/>
      <c r="W685" s="35"/>
      <c r="X685" s="35"/>
      <c r="Y685" s="35"/>
      <c r="Z685" s="35"/>
      <c r="AA685" s="35"/>
      <c r="AB685" s="35"/>
      <c r="AC685" s="35"/>
      <c r="AD685" s="35"/>
      <c r="AE685" s="35"/>
      <c r="AR685" s="197" t="s">
        <v>283</v>
      </c>
      <c r="AT685" s="197" t="s">
        <v>160</v>
      </c>
      <c r="AU685" s="197" t="s">
        <v>85</v>
      </c>
      <c r="AY685" s="18" t="s">
        <v>158</v>
      </c>
      <c r="BE685" s="198">
        <f t="shared" si="124"/>
        <v>0</v>
      </c>
      <c r="BF685" s="198">
        <f t="shared" si="125"/>
        <v>0</v>
      </c>
      <c r="BG685" s="198">
        <f t="shared" si="126"/>
        <v>0</v>
      </c>
      <c r="BH685" s="198">
        <f t="shared" si="127"/>
        <v>0</v>
      </c>
      <c r="BI685" s="198">
        <f t="shared" si="128"/>
        <v>0</v>
      </c>
      <c r="BJ685" s="18" t="s">
        <v>8</v>
      </c>
      <c r="BK685" s="198">
        <f t="shared" si="129"/>
        <v>0</v>
      </c>
      <c r="BL685" s="18" t="s">
        <v>283</v>
      </c>
      <c r="BM685" s="197" t="s">
        <v>8860</v>
      </c>
    </row>
    <row r="686" spans="1:65" s="2" customFormat="1" ht="16.5" customHeight="1">
      <c r="A686" s="35"/>
      <c r="B686" s="36"/>
      <c r="C686" s="187" t="s">
        <v>2236</v>
      </c>
      <c r="D686" s="187" t="s">
        <v>160</v>
      </c>
      <c r="E686" s="188" t="s">
        <v>8861</v>
      </c>
      <c r="F686" s="189" t="s">
        <v>3149</v>
      </c>
      <c r="G686" s="190" t="s">
        <v>498</v>
      </c>
      <c r="H686" s="191">
        <v>1</v>
      </c>
      <c r="I686" s="192"/>
      <c r="J686" s="191">
        <f t="shared" si="120"/>
        <v>0</v>
      </c>
      <c r="K686" s="189" t="s">
        <v>1</v>
      </c>
      <c r="L686" s="40"/>
      <c r="M686" s="193" t="s">
        <v>1</v>
      </c>
      <c r="N686" s="194" t="s">
        <v>41</v>
      </c>
      <c r="O686" s="72"/>
      <c r="P686" s="195">
        <f t="shared" si="121"/>
        <v>0</v>
      </c>
      <c r="Q686" s="195">
        <v>0</v>
      </c>
      <c r="R686" s="195">
        <f t="shared" si="122"/>
        <v>0</v>
      </c>
      <c r="S686" s="195">
        <v>0</v>
      </c>
      <c r="T686" s="196">
        <f t="shared" si="123"/>
        <v>0</v>
      </c>
      <c r="U686" s="35"/>
      <c r="V686" s="35"/>
      <c r="W686" s="35"/>
      <c r="X686" s="35"/>
      <c r="Y686" s="35"/>
      <c r="Z686" s="35"/>
      <c r="AA686" s="35"/>
      <c r="AB686" s="35"/>
      <c r="AC686" s="35"/>
      <c r="AD686" s="35"/>
      <c r="AE686" s="35"/>
      <c r="AR686" s="197" t="s">
        <v>283</v>
      </c>
      <c r="AT686" s="197" t="s">
        <v>160</v>
      </c>
      <c r="AU686" s="197" t="s">
        <v>85</v>
      </c>
      <c r="AY686" s="18" t="s">
        <v>158</v>
      </c>
      <c r="BE686" s="198">
        <f t="shared" si="124"/>
        <v>0</v>
      </c>
      <c r="BF686" s="198">
        <f t="shared" si="125"/>
        <v>0</v>
      </c>
      <c r="BG686" s="198">
        <f t="shared" si="126"/>
        <v>0</v>
      </c>
      <c r="BH686" s="198">
        <f t="shared" si="127"/>
        <v>0</v>
      </c>
      <c r="BI686" s="198">
        <f t="shared" si="128"/>
        <v>0</v>
      </c>
      <c r="BJ686" s="18" t="s">
        <v>8</v>
      </c>
      <c r="BK686" s="198">
        <f t="shared" si="129"/>
        <v>0</v>
      </c>
      <c r="BL686" s="18" t="s">
        <v>283</v>
      </c>
      <c r="BM686" s="197" t="s">
        <v>8862</v>
      </c>
    </row>
    <row r="687" spans="1:65" s="12" customFormat="1" ht="22.9" customHeight="1">
      <c r="B687" s="171"/>
      <c r="C687" s="172"/>
      <c r="D687" s="173" t="s">
        <v>75</v>
      </c>
      <c r="E687" s="185" t="s">
        <v>3286</v>
      </c>
      <c r="F687" s="185" t="s">
        <v>4736</v>
      </c>
      <c r="G687" s="172"/>
      <c r="H687" s="172"/>
      <c r="I687" s="175"/>
      <c r="J687" s="186">
        <f>BK687</f>
        <v>0</v>
      </c>
      <c r="K687" s="172"/>
      <c r="L687" s="177"/>
      <c r="M687" s="178"/>
      <c r="N687" s="179"/>
      <c r="O687" s="179"/>
      <c r="P687" s="180">
        <f>SUM(P688:P699)</f>
        <v>0</v>
      </c>
      <c r="Q687" s="179"/>
      <c r="R687" s="180">
        <f>SUM(R688:R699)</f>
        <v>0.99073390000000006</v>
      </c>
      <c r="S687" s="179"/>
      <c r="T687" s="181">
        <f>SUM(T688:T699)</f>
        <v>0</v>
      </c>
      <c r="AR687" s="182" t="s">
        <v>85</v>
      </c>
      <c r="AT687" s="183" t="s">
        <v>75</v>
      </c>
      <c r="AU687" s="183" t="s">
        <v>8</v>
      </c>
      <c r="AY687" s="182" t="s">
        <v>158</v>
      </c>
      <c r="BK687" s="184">
        <f>SUM(BK688:BK699)</f>
        <v>0</v>
      </c>
    </row>
    <row r="688" spans="1:65" s="2" customFormat="1" ht="16.5" customHeight="1">
      <c r="A688" s="35"/>
      <c r="B688" s="36"/>
      <c r="C688" s="187" t="s">
        <v>2239</v>
      </c>
      <c r="D688" s="187" t="s">
        <v>160</v>
      </c>
      <c r="E688" s="188" t="s">
        <v>4738</v>
      </c>
      <c r="F688" s="189" t="s">
        <v>4739</v>
      </c>
      <c r="G688" s="190" t="s">
        <v>163</v>
      </c>
      <c r="H688" s="191">
        <v>10.88</v>
      </c>
      <c r="I688" s="192"/>
      <c r="J688" s="191">
        <f>ROUND(I688*H688,0)</f>
        <v>0</v>
      </c>
      <c r="K688" s="189" t="s">
        <v>1</v>
      </c>
      <c r="L688" s="40"/>
      <c r="M688" s="193" t="s">
        <v>1</v>
      </c>
      <c r="N688" s="194" t="s">
        <v>41</v>
      </c>
      <c r="O688" s="72"/>
      <c r="P688" s="195">
        <f>O688*H688</f>
        <v>0</v>
      </c>
      <c r="Q688" s="195">
        <v>5.3530000000000001E-2</v>
      </c>
      <c r="R688" s="195">
        <f>Q688*H688</f>
        <v>0.5824064000000001</v>
      </c>
      <c r="S688" s="195">
        <v>0</v>
      </c>
      <c r="T688" s="196">
        <f>S688*H688</f>
        <v>0</v>
      </c>
      <c r="U688" s="35"/>
      <c r="V688" s="35"/>
      <c r="W688" s="35"/>
      <c r="X688" s="35"/>
      <c r="Y688" s="35"/>
      <c r="Z688" s="35"/>
      <c r="AA688" s="35"/>
      <c r="AB688" s="35"/>
      <c r="AC688" s="35"/>
      <c r="AD688" s="35"/>
      <c r="AE688" s="35"/>
      <c r="AR688" s="197" t="s">
        <v>283</v>
      </c>
      <c r="AT688" s="197" t="s">
        <v>160</v>
      </c>
      <c r="AU688" s="197" t="s">
        <v>85</v>
      </c>
      <c r="AY688" s="18" t="s">
        <v>158</v>
      </c>
      <c r="BE688" s="198">
        <f>IF(N688="základní",J688,0)</f>
        <v>0</v>
      </c>
      <c r="BF688" s="198">
        <f>IF(N688="snížená",J688,0)</f>
        <v>0</v>
      </c>
      <c r="BG688" s="198">
        <f>IF(N688="zákl. přenesená",J688,0)</f>
        <v>0</v>
      </c>
      <c r="BH688" s="198">
        <f>IF(N688="sníž. přenesená",J688,0)</f>
        <v>0</v>
      </c>
      <c r="BI688" s="198">
        <f>IF(N688="nulová",J688,0)</f>
        <v>0</v>
      </c>
      <c r="BJ688" s="18" t="s">
        <v>8</v>
      </c>
      <c r="BK688" s="198">
        <f>ROUND(I688*H688,0)</f>
        <v>0</v>
      </c>
      <c r="BL688" s="18" t="s">
        <v>283</v>
      </c>
      <c r="BM688" s="197" t="s">
        <v>8863</v>
      </c>
    </row>
    <row r="689" spans="1:65" s="2" customFormat="1" ht="108">
      <c r="A689" s="35"/>
      <c r="B689" s="36"/>
      <c r="C689" s="37"/>
      <c r="D689" s="199" t="s">
        <v>167</v>
      </c>
      <c r="E689" s="37"/>
      <c r="F689" s="200" t="s">
        <v>4741</v>
      </c>
      <c r="G689" s="37"/>
      <c r="H689" s="37"/>
      <c r="I689" s="201"/>
      <c r="J689" s="37"/>
      <c r="K689" s="37"/>
      <c r="L689" s="40"/>
      <c r="M689" s="202"/>
      <c r="N689" s="203"/>
      <c r="O689" s="72"/>
      <c r="P689" s="72"/>
      <c r="Q689" s="72"/>
      <c r="R689" s="72"/>
      <c r="S689" s="72"/>
      <c r="T689" s="73"/>
      <c r="U689" s="35"/>
      <c r="V689" s="35"/>
      <c r="W689" s="35"/>
      <c r="X689" s="35"/>
      <c r="Y689" s="35"/>
      <c r="Z689" s="35"/>
      <c r="AA689" s="35"/>
      <c r="AB689" s="35"/>
      <c r="AC689" s="35"/>
      <c r="AD689" s="35"/>
      <c r="AE689" s="35"/>
      <c r="AT689" s="18" t="s">
        <v>167</v>
      </c>
      <c r="AU689" s="18" t="s">
        <v>85</v>
      </c>
    </row>
    <row r="690" spans="1:65" s="14" customFormat="1" ht="11.25">
      <c r="B690" s="215"/>
      <c r="C690" s="216"/>
      <c r="D690" s="199" t="s">
        <v>169</v>
      </c>
      <c r="E690" s="217" t="s">
        <v>1</v>
      </c>
      <c r="F690" s="218" t="s">
        <v>406</v>
      </c>
      <c r="G690" s="216"/>
      <c r="H690" s="217" t="s">
        <v>1</v>
      </c>
      <c r="I690" s="219"/>
      <c r="J690" s="216"/>
      <c r="K690" s="216"/>
      <c r="L690" s="220"/>
      <c r="M690" s="221"/>
      <c r="N690" s="222"/>
      <c r="O690" s="222"/>
      <c r="P690" s="222"/>
      <c r="Q690" s="222"/>
      <c r="R690" s="222"/>
      <c r="S690" s="222"/>
      <c r="T690" s="223"/>
      <c r="AT690" s="224" t="s">
        <v>169</v>
      </c>
      <c r="AU690" s="224" t="s">
        <v>85</v>
      </c>
      <c r="AV690" s="14" t="s">
        <v>8</v>
      </c>
      <c r="AW690" s="14" t="s">
        <v>32</v>
      </c>
      <c r="AX690" s="14" t="s">
        <v>76</v>
      </c>
      <c r="AY690" s="224" t="s">
        <v>158</v>
      </c>
    </row>
    <row r="691" spans="1:65" s="13" customFormat="1" ht="11.25">
      <c r="B691" s="204"/>
      <c r="C691" s="205"/>
      <c r="D691" s="199" t="s">
        <v>169</v>
      </c>
      <c r="E691" s="206" t="s">
        <v>1</v>
      </c>
      <c r="F691" s="207" t="s">
        <v>8864</v>
      </c>
      <c r="G691" s="205"/>
      <c r="H691" s="208">
        <v>10.88</v>
      </c>
      <c r="I691" s="209"/>
      <c r="J691" s="205"/>
      <c r="K691" s="205"/>
      <c r="L691" s="210"/>
      <c r="M691" s="211"/>
      <c r="N691" s="212"/>
      <c r="O691" s="212"/>
      <c r="P691" s="212"/>
      <c r="Q691" s="212"/>
      <c r="R691" s="212"/>
      <c r="S691" s="212"/>
      <c r="T691" s="213"/>
      <c r="AT691" s="214" t="s">
        <v>169</v>
      </c>
      <c r="AU691" s="214" t="s">
        <v>85</v>
      </c>
      <c r="AV691" s="13" t="s">
        <v>85</v>
      </c>
      <c r="AW691" s="13" t="s">
        <v>32</v>
      </c>
      <c r="AX691" s="13" t="s">
        <v>8</v>
      </c>
      <c r="AY691" s="214" t="s">
        <v>158</v>
      </c>
    </row>
    <row r="692" spans="1:65" s="2" customFormat="1" ht="36">
      <c r="A692" s="35"/>
      <c r="B692" s="36"/>
      <c r="C692" s="187" t="s">
        <v>2242</v>
      </c>
      <c r="D692" s="187" t="s">
        <v>160</v>
      </c>
      <c r="E692" s="188" t="s">
        <v>4749</v>
      </c>
      <c r="F692" s="189" t="s">
        <v>4750</v>
      </c>
      <c r="G692" s="190" t="s">
        <v>163</v>
      </c>
      <c r="H692" s="191">
        <v>42.31</v>
      </c>
      <c r="I692" s="192"/>
      <c r="J692" s="191">
        <f>ROUND(I692*H692,0)</f>
        <v>0</v>
      </c>
      <c r="K692" s="189" t="s">
        <v>164</v>
      </c>
      <c r="L692" s="40"/>
      <c r="M692" s="193" t="s">
        <v>1</v>
      </c>
      <c r="N692" s="194" t="s">
        <v>41</v>
      </c>
      <c r="O692" s="72"/>
      <c r="P692" s="195">
        <f>O692*H692</f>
        <v>0</v>
      </c>
      <c r="Q692" s="195">
        <v>1.25E-3</v>
      </c>
      <c r="R692" s="195">
        <f>Q692*H692</f>
        <v>5.2887500000000004E-2</v>
      </c>
      <c r="S692" s="195">
        <v>0</v>
      </c>
      <c r="T692" s="196">
        <f>S692*H692</f>
        <v>0</v>
      </c>
      <c r="U692" s="35"/>
      <c r="V692" s="35"/>
      <c r="W692" s="35"/>
      <c r="X692" s="35"/>
      <c r="Y692" s="35"/>
      <c r="Z692" s="35"/>
      <c r="AA692" s="35"/>
      <c r="AB692" s="35"/>
      <c r="AC692" s="35"/>
      <c r="AD692" s="35"/>
      <c r="AE692" s="35"/>
      <c r="AR692" s="197" t="s">
        <v>283</v>
      </c>
      <c r="AT692" s="197" t="s">
        <v>160</v>
      </c>
      <c r="AU692" s="197" t="s">
        <v>85</v>
      </c>
      <c r="AY692" s="18" t="s">
        <v>158</v>
      </c>
      <c r="BE692" s="198">
        <f>IF(N692="základní",J692,0)</f>
        <v>0</v>
      </c>
      <c r="BF692" s="198">
        <f>IF(N692="snížená",J692,0)</f>
        <v>0</v>
      </c>
      <c r="BG692" s="198">
        <f>IF(N692="zákl. přenesená",J692,0)</f>
        <v>0</v>
      </c>
      <c r="BH692" s="198">
        <f>IF(N692="sníž. přenesená",J692,0)</f>
        <v>0</v>
      </c>
      <c r="BI692" s="198">
        <f>IF(N692="nulová",J692,0)</f>
        <v>0</v>
      </c>
      <c r="BJ692" s="18" t="s">
        <v>8</v>
      </c>
      <c r="BK692" s="198">
        <f>ROUND(I692*H692,0)</f>
        <v>0</v>
      </c>
      <c r="BL692" s="18" t="s">
        <v>283</v>
      </c>
      <c r="BM692" s="197" t="s">
        <v>8865</v>
      </c>
    </row>
    <row r="693" spans="1:65" s="2" customFormat="1" ht="54">
      <c r="A693" s="35"/>
      <c r="B693" s="36"/>
      <c r="C693" s="37"/>
      <c r="D693" s="199" t="s">
        <v>167</v>
      </c>
      <c r="E693" s="37"/>
      <c r="F693" s="200" t="s">
        <v>4752</v>
      </c>
      <c r="G693" s="37"/>
      <c r="H693" s="37"/>
      <c r="I693" s="201"/>
      <c r="J693" s="37"/>
      <c r="K693" s="37"/>
      <c r="L693" s="40"/>
      <c r="M693" s="202"/>
      <c r="N693" s="203"/>
      <c r="O693" s="72"/>
      <c r="P693" s="72"/>
      <c r="Q693" s="72"/>
      <c r="R693" s="72"/>
      <c r="S693" s="72"/>
      <c r="T693" s="73"/>
      <c r="U693" s="35"/>
      <c r="V693" s="35"/>
      <c r="W693" s="35"/>
      <c r="X693" s="35"/>
      <c r="Y693" s="35"/>
      <c r="Z693" s="35"/>
      <c r="AA693" s="35"/>
      <c r="AB693" s="35"/>
      <c r="AC693" s="35"/>
      <c r="AD693" s="35"/>
      <c r="AE693" s="35"/>
      <c r="AT693" s="18" t="s">
        <v>167</v>
      </c>
      <c r="AU693" s="18" t="s">
        <v>85</v>
      </c>
    </row>
    <row r="694" spans="1:65" s="13" customFormat="1" ht="11.25">
      <c r="B694" s="204"/>
      <c r="C694" s="205"/>
      <c r="D694" s="199" t="s">
        <v>169</v>
      </c>
      <c r="E694" s="206" t="s">
        <v>1</v>
      </c>
      <c r="F694" s="207" t="s">
        <v>8866</v>
      </c>
      <c r="G694" s="205"/>
      <c r="H694" s="208">
        <v>42.31</v>
      </c>
      <c r="I694" s="209"/>
      <c r="J694" s="205"/>
      <c r="K694" s="205"/>
      <c r="L694" s="210"/>
      <c r="M694" s="211"/>
      <c r="N694" s="212"/>
      <c r="O694" s="212"/>
      <c r="P694" s="212"/>
      <c r="Q694" s="212"/>
      <c r="R694" s="212"/>
      <c r="S694" s="212"/>
      <c r="T694" s="213"/>
      <c r="AT694" s="214" t="s">
        <v>169</v>
      </c>
      <c r="AU694" s="214" t="s">
        <v>85</v>
      </c>
      <c r="AV694" s="13" t="s">
        <v>85</v>
      </c>
      <c r="AW694" s="13" t="s">
        <v>32</v>
      </c>
      <c r="AX694" s="13" t="s">
        <v>8</v>
      </c>
      <c r="AY694" s="214" t="s">
        <v>158</v>
      </c>
    </row>
    <row r="695" spans="1:65" s="2" customFormat="1" ht="24">
      <c r="A695" s="35"/>
      <c r="B695" s="36"/>
      <c r="C695" s="247" t="s">
        <v>2245</v>
      </c>
      <c r="D695" s="247" t="s">
        <v>250</v>
      </c>
      <c r="E695" s="248" t="s">
        <v>4755</v>
      </c>
      <c r="F695" s="249" t="s">
        <v>4756</v>
      </c>
      <c r="G695" s="250" t="s">
        <v>163</v>
      </c>
      <c r="H695" s="251">
        <v>44.43</v>
      </c>
      <c r="I695" s="252"/>
      <c r="J695" s="251">
        <f>ROUND(I695*H695,0)</f>
        <v>0</v>
      </c>
      <c r="K695" s="249" t="s">
        <v>164</v>
      </c>
      <c r="L695" s="253"/>
      <c r="M695" s="254" t="s">
        <v>1</v>
      </c>
      <c r="N695" s="255" t="s">
        <v>41</v>
      </c>
      <c r="O695" s="72"/>
      <c r="P695" s="195">
        <f>O695*H695</f>
        <v>0</v>
      </c>
      <c r="Q695" s="195">
        <v>8.0000000000000002E-3</v>
      </c>
      <c r="R695" s="195">
        <f>Q695*H695</f>
        <v>0.35543999999999998</v>
      </c>
      <c r="S695" s="195">
        <v>0</v>
      </c>
      <c r="T695" s="196">
        <f>S695*H695</f>
        <v>0</v>
      </c>
      <c r="U695" s="35"/>
      <c r="V695" s="35"/>
      <c r="W695" s="35"/>
      <c r="X695" s="35"/>
      <c r="Y695" s="35"/>
      <c r="Z695" s="35"/>
      <c r="AA695" s="35"/>
      <c r="AB695" s="35"/>
      <c r="AC695" s="35"/>
      <c r="AD695" s="35"/>
      <c r="AE695" s="35"/>
      <c r="AR695" s="197" t="s">
        <v>373</v>
      </c>
      <c r="AT695" s="197" t="s">
        <v>250</v>
      </c>
      <c r="AU695" s="197" t="s">
        <v>85</v>
      </c>
      <c r="AY695" s="18" t="s">
        <v>158</v>
      </c>
      <c r="BE695" s="198">
        <f>IF(N695="základní",J695,0)</f>
        <v>0</v>
      </c>
      <c r="BF695" s="198">
        <f>IF(N695="snížená",J695,0)</f>
        <v>0</v>
      </c>
      <c r="BG695" s="198">
        <f>IF(N695="zákl. přenesená",J695,0)</f>
        <v>0</v>
      </c>
      <c r="BH695" s="198">
        <f>IF(N695="sníž. přenesená",J695,0)</f>
        <v>0</v>
      </c>
      <c r="BI695" s="198">
        <f>IF(N695="nulová",J695,0)</f>
        <v>0</v>
      </c>
      <c r="BJ695" s="18" t="s">
        <v>8</v>
      </c>
      <c r="BK695" s="198">
        <f>ROUND(I695*H695,0)</f>
        <v>0</v>
      </c>
      <c r="BL695" s="18" t="s">
        <v>283</v>
      </c>
      <c r="BM695" s="197" t="s">
        <v>8867</v>
      </c>
    </row>
    <row r="696" spans="1:65" s="13" customFormat="1" ht="11.25">
      <c r="B696" s="204"/>
      <c r="C696" s="205"/>
      <c r="D696" s="199" t="s">
        <v>169</v>
      </c>
      <c r="E696" s="206" t="s">
        <v>1</v>
      </c>
      <c r="F696" s="207" t="s">
        <v>8868</v>
      </c>
      <c r="G696" s="205"/>
      <c r="H696" s="208">
        <v>42.31</v>
      </c>
      <c r="I696" s="209"/>
      <c r="J696" s="205"/>
      <c r="K696" s="205"/>
      <c r="L696" s="210"/>
      <c r="M696" s="211"/>
      <c r="N696" s="212"/>
      <c r="O696" s="212"/>
      <c r="P696" s="212"/>
      <c r="Q696" s="212"/>
      <c r="R696" s="212"/>
      <c r="S696" s="212"/>
      <c r="T696" s="213"/>
      <c r="AT696" s="214" t="s">
        <v>169</v>
      </c>
      <c r="AU696" s="214" t="s">
        <v>85</v>
      </c>
      <c r="AV696" s="13" t="s">
        <v>85</v>
      </c>
      <c r="AW696" s="13" t="s">
        <v>32</v>
      </c>
      <c r="AX696" s="13" t="s">
        <v>8</v>
      </c>
      <c r="AY696" s="214" t="s">
        <v>158</v>
      </c>
    </row>
    <row r="697" spans="1:65" s="13" customFormat="1" ht="11.25">
      <c r="B697" s="204"/>
      <c r="C697" s="205"/>
      <c r="D697" s="199" t="s">
        <v>169</v>
      </c>
      <c r="E697" s="205"/>
      <c r="F697" s="207" t="s">
        <v>8869</v>
      </c>
      <c r="G697" s="205"/>
      <c r="H697" s="208">
        <v>44.43</v>
      </c>
      <c r="I697" s="209"/>
      <c r="J697" s="205"/>
      <c r="K697" s="205"/>
      <c r="L697" s="210"/>
      <c r="M697" s="211"/>
      <c r="N697" s="212"/>
      <c r="O697" s="212"/>
      <c r="P697" s="212"/>
      <c r="Q697" s="212"/>
      <c r="R697" s="212"/>
      <c r="S697" s="212"/>
      <c r="T697" s="213"/>
      <c r="AT697" s="214" t="s">
        <v>169</v>
      </c>
      <c r="AU697" s="214" t="s">
        <v>85</v>
      </c>
      <c r="AV697" s="13" t="s">
        <v>85</v>
      </c>
      <c r="AW697" s="13" t="s">
        <v>4</v>
      </c>
      <c r="AX697" s="13" t="s">
        <v>8</v>
      </c>
      <c r="AY697" s="214" t="s">
        <v>158</v>
      </c>
    </row>
    <row r="698" spans="1:65" s="2" customFormat="1" ht="48">
      <c r="A698" s="35"/>
      <c r="B698" s="36"/>
      <c r="C698" s="187" t="s">
        <v>2248</v>
      </c>
      <c r="D698" s="187" t="s">
        <v>160</v>
      </c>
      <c r="E698" s="188" t="s">
        <v>4760</v>
      </c>
      <c r="F698" s="189" t="s">
        <v>4761</v>
      </c>
      <c r="G698" s="190" t="s">
        <v>1011</v>
      </c>
      <c r="H698" s="192"/>
      <c r="I698" s="192"/>
      <c r="J698" s="191">
        <f>ROUND(I698*H698,0)</f>
        <v>0</v>
      </c>
      <c r="K698" s="189" t="s">
        <v>164</v>
      </c>
      <c r="L698" s="40"/>
      <c r="M698" s="193" t="s">
        <v>1</v>
      </c>
      <c r="N698" s="194" t="s">
        <v>41</v>
      </c>
      <c r="O698" s="72"/>
      <c r="P698" s="195">
        <f>O698*H698</f>
        <v>0</v>
      </c>
      <c r="Q698" s="195">
        <v>0</v>
      </c>
      <c r="R698" s="195">
        <f>Q698*H698</f>
        <v>0</v>
      </c>
      <c r="S698" s="195">
        <v>0</v>
      </c>
      <c r="T698" s="196">
        <f>S698*H698</f>
        <v>0</v>
      </c>
      <c r="U698" s="35"/>
      <c r="V698" s="35"/>
      <c r="W698" s="35"/>
      <c r="X698" s="35"/>
      <c r="Y698" s="35"/>
      <c r="Z698" s="35"/>
      <c r="AA698" s="35"/>
      <c r="AB698" s="35"/>
      <c r="AC698" s="35"/>
      <c r="AD698" s="35"/>
      <c r="AE698" s="35"/>
      <c r="AR698" s="197" t="s">
        <v>283</v>
      </c>
      <c r="AT698" s="197" t="s">
        <v>160</v>
      </c>
      <c r="AU698" s="197" t="s">
        <v>85</v>
      </c>
      <c r="AY698" s="18" t="s">
        <v>158</v>
      </c>
      <c r="BE698" s="198">
        <f>IF(N698="základní",J698,0)</f>
        <v>0</v>
      </c>
      <c r="BF698" s="198">
        <f>IF(N698="snížená",J698,0)</f>
        <v>0</v>
      </c>
      <c r="BG698" s="198">
        <f>IF(N698="zákl. přenesená",J698,0)</f>
        <v>0</v>
      </c>
      <c r="BH698" s="198">
        <f>IF(N698="sníž. přenesená",J698,0)</f>
        <v>0</v>
      </c>
      <c r="BI698" s="198">
        <f>IF(N698="nulová",J698,0)</f>
        <v>0</v>
      </c>
      <c r="BJ698" s="18" t="s">
        <v>8</v>
      </c>
      <c r="BK698" s="198">
        <f>ROUND(I698*H698,0)</f>
        <v>0</v>
      </c>
      <c r="BL698" s="18" t="s">
        <v>283</v>
      </c>
      <c r="BM698" s="197" t="s">
        <v>8870</v>
      </c>
    </row>
    <row r="699" spans="1:65" s="2" customFormat="1" ht="117">
      <c r="A699" s="35"/>
      <c r="B699" s="36"/>
      <c r="C699" s="37"/>
      <c r="D699" s="199" t="s">
        <v>167</v>
      </c>
      <c r="E699" s="37"/>
      <c r="F699" s="200" t="s">
        <v>4763</v>
      </c>
      <c r="G699" s="37"/>
      <c r="H699" s="37"/>
      <c r="I699" s="201"/>
      <c r="J699" s="37"/>
      <c r="K699" s="37"/>
      <c r="L699" s="40"/>
      <c r="M699" s="202"/>
      <c r="N699" s="203"/>
      <c r="O699" s="72"/>
      <c r="P699" s="72"/>
      <c r="Q699" s="72"/>
      <c r="R699" s="72"/>
      <c r="S699" s="72"/>
      <c r="T699" s="73"/>
      <c r="U699" s="35"/>
      <c r="V699" s="35"/>
      <c r="W699" s="35"/>
      <c r="X699" s="35"/>
      <c r="Y699" s="35"/>
      <c r="Z699" s="35"/>
      <c r="AA699" s="35"/>
      <c r="AB699" s="35"/>
      <c r="AC699" s="35"/>
      <c r="AD699" s="35"/>
      <c r="AE699" s="35"/>
      <c r="AT699" s="18" t="s">
        <v>167</v>
      </c>
      <c r="AU699" s="18" t="s">
        <v>85</v>
      </c>
    </row>
    <row r="700" spans="1:65" s="12" customFormat="1" ht="22.9" customHeight="1">
      <c r="B700" s="171"/>
      <c r="C700" s="172"/>
      <c r="D700" s="173" t="s">
        <v>75</v>
      </c>
      <c r="E700" s="185" t="s">
        <v>3289</v>
      </c>
      <c r="F700" s="185" t="s">
        <v>4764</v>
      </c>
      <c r="G700" s="172"/>
      <c r="H700" s="172"/>
      <c r="I700" s="175"/>
      <c r="J700" s="186">
        <f>BK700</f>
        <v>0</v>
      </c>
      <c r="K700" s="172"/>
      <c r="L700" s="177"/>
      <c r="M700" s="178"/>
      <c r="N700" s="179"/>
      <c r="O700" s="179"/>
      <c r="P700" s="180">
        <f>SUM(P701:P721)</f>
        <v>0</v>
      </c>
      <c r="Q700" s="179"/>
      <c r="R700" s="180">
        <f>SUM(R701:R721)</f>
        <v>0.94240170000000001</v>
      </c>
      <c r="S700" s="179"/>
      <c r="T700" s="181">
        <f>SUM(T701:T721)</f>
        <v>0.34419659999999996</v>
      </c>
      <c r="AR700" s="182" t="s">
        <v>85</v>
      </c>
      <c r="AT700" s="183" t="s">
        <v>75</v>
      </c>
      <c r="AU700" s="183" t="s">
        <v>8</v>
      </c>
      <c r="AY700" s="182" t="s">
        <v>158</v>
      </c>
      <c r="BK700" s="184">
        <f>SUM(BK701:BK721)</f>
        <v>0</v>
      </c>
    </row>
    <row r="701" spans="1:65" s="2" customFormat="1" ht="24">
      <c r="A701" s="35"/>
      <c r="B701" s="36"/>
      <c r="C701" s="187" t="s">
        <v>2250</v>
      </c>
      <c r="D701" s="187" t="s">
        <v>160</v>
      </c>
      <c r="E701" s="188" t="s">
        <v>8871</v>
      </c>
      <c r="F701" s="189" t="s">
        <v>8872</v>
      </c>
      <c r="G701" s="190" t="s">
        <v>309</v>
      </c>
      <c r="H701" s="191">
        <v>45.46</v>
      </c>
      <c r="I701" s="192"/>
      <c r="J701" s="191">
        <f>ROUND(I701*H701,0)</f>
        <v>0</v>
      </c>
      <c r="K701" s="189" t="s">
        <v>164</v>
      </c>
      <c r="L701" s="40"/>
      <c r="M701" s="193" t="s">
        <v>1</v>
      </c>
      <c r="N701" s="194" t="s">
        <v>41</v>
      </c>
      <c r="O701" s="72"/>
      <c r="P701" s="195">
        <f>O701*H701</f>
        <v>0</v>
      </c>
      <c r="Q701" s="195">
        <v>0</v>
      </c>
      <c r="R701" s="195">
        <f>Q701*H701</f>
        <v>0</v>
      </c>
      <c r="S701" s="195">
        <v>3.48E-3</v>
      </c>
      <c r="T701" s="196">
        <f>S701*H701</f>
        <v>0.1582008</v>
      </c>
      <c r="U701" s="35"/>
      <c r="V701" s="35"/>
      <c r="W701" s="35"/>
      <c r="X701" s="35"/>
      <c r="Y701" s="35"/>
      <c r="Z701" s="35"/>
      <c r="AA701" s="35"/>
      <c r="AB701" s="35"/>
      <c r="AC701" s="35"/>
      <c r="AD701" s="35"/>
      <c r="AE701" s="35"/>
      <c r="AR701" s="197" t="s">
        <v>283</v>
      </c>
      <c r="AT701" s="197" t="s">
        <v>160</v>
      </c>
      <c r="AU701" s="197" t="s">
        <v>85</v>
      </c>
      <c r="AY701" s="18" t="s">
        <v>158</v>
      </c>
      <c r="BE701" s="198">
        <f>IF(N701="základní",J701,0)</f>
        <v>0</v>
      </c>
      <c r="BF701" s="198">
        <f>IF(N701="snížená",J701,0)</f>
        <v>0</v>
      </c>
      <c r="BG701" s="198">
        <f>IF(N701="zákl. přenesená",J701,0)</f>
        <v>0</v>
      </c>
      <c r="BH701" s="198">
        <f>IF(N701="sníž. přenesená",J701,0)</f>
        <v>0</v>
      </c>
      <c r="BI701" s="198">
        <f>IF(N701="nulová",J701,0)</f>
        <v>0</v>
      </c>
      <c r="BJ701" s="18" t="s">
        <v>8</v>
      </c>
      <c r="BK701" s="198">
        <f>ROUND(I701*H701,0)</f>
        <v>0</v>
      </c>
      <c r="BL701" s="18" t="s">
        <v>283</v>
      </c>
      <c r="BM701" s="197" t="s">
        <v>8873</v>
      </c>
    </row>
    <row r="702" spans="1:65" s="13" customFormat="1" ht="11.25">
      <c r="B702" s="204"/>
      <c r="C702" s="205"/>
      <c r="D702" s="199" t="s">
        <v>169</v>
      </c>
      <c r="E702" s="206" t="s">
        <v>1</v>
      </c>
      <c r="F702" s="207" t="s">
        <v>8874</v>
      </c>
      <c r="G702" s="205"/>
      <c r="H702" s="208">
        <v>45.46</v>
      </c>
      <c r="I702" s="209"/>
      <c r="J702" s="205"/>
      <c r="K702" s="205"/>
      <c r="L702" s="210"/>
      <c r="M702" s="211"/>
      <c r="N702" s="212"/>
      <c r="O702" s="212"/>
      <c r="P702" s="212"/>
      <c r="Q702" s="212"/>
      <c r="R702" s="212"/>
      <c r="S702" s="212"/>
      <c r="T702" s="213"/>
      <c r="AT702" s="214" t="s">
        <v>169</v>
      </c>
      <c r="AU702" s="214" t="s">
        <v>85</v>
      </c>
      <c r="AV702" s="13" t="s">
        <v>85</v>
      </c>
      <c r="AW702" s="13" t="s">
        <v>32</v>
      </c>
      <c r="AX702" s="13" t="s">
        <v>8</v>
      </c>
      <c r="AY702" s="214" t="s">
        <v>158</v>
      </c>
    </row>
    <row r="703" spans="1:65" s="2" customFormat="1" ht="24">
      <c r="A703" s="35"/>
      <c r="B703" s="36"/>
      <c r="C703" s="187" t="s">
        <v>2253</v>
      </c>
      <c r="D703" s="187" t="s">
        <v>160</v>
      </c>
      <c r="E703" s="188" t="s">
        <v>6432</v>
      </c>
      <c r="F703" s="189" t="s">
        <v>6433</v>
      </c>
      <c r="G703" s="190" t="s">
        <v>309</v>
      </c>
      <c r="H703" s="191">
        <v>97.38</v>
      </c>
      <c r="I703" s="192"/>
      <c r="J703" s="191">
        <f>ROUND(I703*H703,0)</f>
        <v>0</v>
      </c>
      <c r="K703" s="189" t="s">
        <v>164</v>
      </c>
      <c r="L703" s="40"/>
      <c r="M703" s="193" t="s">
        <v>1</v>
      </c>
      <c r="N703" s="194" t="s">
        <v>41</v>
      </c>
      <c r="O703" s="72"/>
      <c r="P703" s="195">
        <f>O703*H703</f>
        <v>0</v>
      </c>
      <c r="Q703" s="195">
        <v>0</v>
      </c>
      <c r="R703" s="195">
        <f>Q703*H703</f>
        <v>0</v>
      </c>
      <c r="S703" s="195">
        <v>1.91E-3</v>
      </c>
      <c r="T703" s="196">
        <f>S703*H703</f>
        <v>0.18599579999999999</v>
      </c>
      <c r="U703" s="35"/>
      <c r="V703" s="35"/>
      <c r="W703" s="35"/>
      <c r="X703" s="35"/>
      <c r="Y703" s="35"/>
      <c r="Z703" s="35"/>
      <c r="AA703" s="35"/>
      <c r="AB703" s="35"/>
      <c r="AC703" s="35"/>
      <c r="AD703" s="35"/>
      <c r="AE703" s="35"/>
      <c r="AR703" s="197" t="s">
        <v>283</v>
      </c>
      <c r="AT703" s="197" t="s">
        <v>160</v>
      </c>
      <c r="AU703" s="197" t="s">
        <v>85</v>
      </c>
      <c r="AY703" s="18" t="s">
        <v>158</v>
      </c>
      <c r="BE703" s="198">
        <f>IF(N703="základní",J703,0)</f>
        <v>0</v>
      </c>
      <c r="BF703" s="198">
        <f>IF(N703="snížená",J703,0)</f>
        <v>0</v>
      </c>
      <c r="BG703" s="198">
        <f>IF(N703="zákl. přenesená",J703,0)</f>
        <v>0</v>
      </c>
      <c r="BH703" s="198">
        <f>IF(N703="sníž. přenesená",J703,0)</f>
        <v>0</v>
      </c>
      <c r="BI703" s="198">
        <f>IF(N703="nulová",J703,0)</f>
        <v>0</v>
      </c>
      <c r="BJ703" s="18" t="s">
        <v>8</v>
      </c>
      <c r="BK703" s="198">
        <f>ROUND(I703*H703,0)</f>
        <v>0</v>
      </c>
      <c r="BL703" s="18" t="s">
        <v>283</v>
      </c>
      <c r="BM703" s="197" t="s">
        <v>8875</v>
      </c>
    </row>
    <row r="704" spans="1:65" s="13" customFormat="1" ht="22.5">
      <c r="B704" s="204"/>
      <c r="C704" s="205"/>
      <c r="D704" s="199" t="s">
        <v>169</v>
      </c>
      <c r="E704" s="206" t="s">
        <v>1</v>
      </c>
      <c r="F704" s="207" t="s">
        <v>8876</v>
      </c>
      <c r="G704" s="205"/>
      <c r="H704" s="208">
        <v>97.38</v>
      </c>
      <c r="I704" s="209"/>
      <c r="J704" s="205"/>
      <c r="K704" s="205"/>
      <c r="L704" s="210"/>
      <c r="M704" s="211"/>
      <c r="N704" s="212"/>
      <c r="O704" s="212"/>
      <c r="P704" s="212"/>
      <c r="Q704" s="212"/>
      <c r="R704" s="212"/>
      <c r="S704" s="212"/>
      <c r="T704" s="213"/>
      <c r="AT704" s="214" t="s">
        <v>169</v>
      </c>
      <c r="AU704" s="214" t="s">
        <v>85</v>
      </c>
      <c r="AV704" s="13" t="s">
        <v>85</v>
      </c>
      <c r="AW704" s="13" t="s">
        <v>32</v>
      </c>
      <c r="AX704" s="13" t="s">
        <v>8</v>
      </c>
      <c r="AY704" s="214" t="s">
        <v>158</v>
      </c>
    </row>
    <row r="705" spans="1:65" s="2" customFormat="1" ht="24">
      <c r="A705" s="35"/>
      <c r="B705" s="36"/>
      <c r="C705" s="187" t="s">
        <v>2256</v>
      </c>
      <c r="D705" s="187" t="s">
        <v>160</v>
      </c>
      <c r="E705" s="188" t="s">
        <v>8877</v>
      </c>
      <c r="F705" s="189" t="s">
        <v>8878</v>
      </c>
      <c r="G705" s="190" t="s">
        <v>309</v>
      </c>
      <c r="H705" s="191">
        <v>45.47</v>
      </c>
      <c r="I705" s="192"/>
      <c r="J705" s="191">
        <f>ROUND(I705*H705,0)</f>
        <v>0</v>
      </c>
      <c r="K705" s="189" t="s">
        <v>164</v>
      </c>
      <c r="L705" s="40"/>
      <c r="M705" s="193" t="s">
        <v>1</v>
      </c>
      <c r="N705" s="194" t="s">
        <v>41</v>
      </c>
      <c r="O705" s="72"/>
      <c r="P705" s="195">
        <f>O705*H705</f>
        <v>0</v>
      </c>
      <c r="Q705" s="195">
        <v>2.5300000000000001E-3</v>
      </c>
      <c r="R705" s="195">
        <f>Q705*H705</f>
        <v>0.11503910000000001</v>
      </c>
      <c r="S705" s="195">
        <v>0</v>
      </c>
      <c r="T705" s="196">
        <f>S705*H705</f>
        <v>0</v>
      </c>
      <c r="U705" s="35"/>
      <c r="V705" s="35"/>
      <c r="W705" s="35"/>
      <c r="X705" s="35"/>
      <c r="Y705" s="35"/>
      <c r="Z705" s="35"/>
      <c r="AA705" s="35"/>
      <c r="AB705" s="35"/>
      <c r="AC705" s="35"/>
      <c r="AD705" s="35"/>
      <c r="AE705" s="35"/>
      <c r="AR705" s="197" t="s">
        <v>283</v>
      </c>
      <c r="AT705" s="197" t="s">
        <v>160</v>
      </c>
      <c r="AU705" s="197" t="s">
        <v>85</v>
      </c>
      <c r="AY705" s="18" t="s">
        <v>158</v>
      </c>
      <c r="BE705" s="198">
        <f>IF(N705="základní",J705,0)</f>
        <v>0</v>
      </c>
      <c r="BF705" s="198">
        <f>IF(N705="snížená",J705,0)</f>
        <v>0</v>
      </c>
      <c r="BG705" s="198">
        <f>IF(N705="zákl. přenesená",J705,0)</f>
        <v>0</v>
      </c>
      <c r="BH705" s="198">
        <f>IF(N705="sníž. přenesená",J705,0)</f>
        <v>0</v>
      </c>
      <c r="BI705" s="198">
        <f>IF(N705="nulová",J705,0)</f>
        <v>0</v>
      </c>
      <c r="BJ705" s="18" t="s">
        <v>8</v>
      </c>
      <c r="BK705" s="198">
        <f>ROUND(I705*H705,0)</f>
        <v>0</v>
      </c>
      <c r="BL705" s="18" t="s">
        <v>283</v>
      </c>
      <c r="BM705" s="197" t="s">
        <v>8879</v>
      </c>
    </row>
    <row r="706" spans="1:65" s="2" customFormat="1" ht="45">
      <c r="A706" s="35"/>
      <c r="B706" s="36"/>
      <c r="C706" s="37"/>
      <c r="D706" s="199" t="s">
        <v>167</v>
      </c>
      <c r="E706" s="37"/>
      <c r="F706" s="200" t="s">
        <v>8880</v>
      </c>
      <c r="G706" s="37"/>
      <c r="H706" s="37"/>
      <c r="I706" s="201"/>
      <c r="J706" s="37"/>
      <c r="K706" s="37"/>
      <c r="L706" s="40"/>
      <c r="M706" s="202"/>
      <c r="N706" s="203"/>
      <c r="O706" s="72"/>
      <c r="P706" s="72"/>
      <c r="Q706" s="72"/>
      <c r="R706" s="72"/>
      <c r="S706" s="72"/>
      <c r="T706" s="73"/>
      <c r="U706" s="35"/>
      <c r="V706" s="35"/>
      <c r="W706" s="35"/>
      <c r="X706" s="35"/>
      <c r="Y706" s="35"/>
      <c r="Z706" s="35"/>
      <c r="AA706" s="35"/>
      <c r="AB706" s="35"/>
      <c r="AC706" s="35"/>
      <c r="AD706" s="35"/>
      <c r="AE706" s="35"/>
      <c r="AT706" s="18" t="s">
        <v>167</v>
      </c>
      <c r="AU706" s="18" t="s">
        <v>85</v>
      </c>
    </row>
    <row r="707" spans="1:65" s="13" customFormat="1" ht="11.25">
      <c r="B707" s="204"/>
      <c r="C707" s="205"/>
      <c r="D707" s="199" t="s">
        <v>169</v>
      </c>
      <c r="E707" s="206" t="s">
        <v>1</v>
      </c>
      <c r="F707" s="207" t="s">
        <v>8881</v>
      </c>
      <c r="G707" s="205"/>
      <c r="H707" s="208">
        <v>10.49</v>
      </c>
      <c r="I707" s="209"/>
      <c r="J707" s="205"/>
      <c r="K707" s="205"/>
      <c r="L707" s="210"/>
      <c r="M707" s="211"/>
      <c r="N707" s="212"/>
      <c r="O707" s="212"/>
      <c r="P707" s="212"/>
      <c r="Q707" s="212"/>
      <c r="R707" s="212"/>
      <c r="S707" s="212"/>
      <c r="T707" s="213"/>
      <c r="AT707" s="214" t="s">
        <v>169</v>
      </c>
      <c r="AU707" s="214" t="s">
        <v>85</v>
      </c>
      <c r="AV707" s="13" t="s">
        <v>85</v>
      </c>
      <c r="AW707" s="13" t="s">
        <v>32</v>
      </c>
      <c r="AX707" s="13" t="s">
        <v>76</v>
      </c>
      <c r="AY707" s="214" t="s">
        <v>158</v>
      </c>
    </row>
    <row r="708" spans="1:65" s="13" customFormat="1" ht="11.25">
      <c r="B708" s="204"/>
      <c r="C708" s="205"/>
      <c r="D708" s="199" t="s">
        <v>169</v>
      </c>
      <c r="E708" s="206" t="s">
        <v>1</v>
      </c>
      <c r="F708" s="207" t="s">
        <v>8882</v>
      </c>
      <c r="G708" s="205"/>
      <c r="H708" s="208">
        <v>17.489999999999998</v>
      </c>
      <c r="I708" s="209"/>
      <c r="J708" s="205"/>
      <c r="K708" s="205"/>
      <c r="L708" s="210"/>
      <c r="M708" s="211"/>
      <c r="N708" s="212"/>
      <c r="O708" s="212"/>
      <c r="P708" s="212"/>
      <c r="Q708" s="212"/>
      <c r="R708" s="212"/>
      <c r="S708" s="212"/>
      <c r="T708" s="213"/>
      <c r="AT708" s="214" t="s">
        <v>169</v>
      </c>
      <c r="AU708" s="214" t="s">
        <v>85</v>
      </c>
      <c r="AV708" s="13" t="s">
        <v>85</v>
      </c>
      <c r="AW708" s="13" t="s">
        <v>32</v>
      </c>
      <c r="AX708" s="13" t="s">
        <v>76</v>
      </c>
      <c r="AY708" s="214" t="s">
        <v>158</v>
      </c>
    </row>
    <row r="709" spans="1:65" s="13" customFormat="1" ht="11.25">
      <c r="B709" s="204"/>
      <c r="C709" s="205"/>
      <c r="D709" s="199" t="s">
        <v>169</v>
      </c>
      <c r="E709" s="206" t="s">
        <v>1</v>
      </c>
      <c r="F709" s="207" t="s">
        <v>8883</v>
      </c>
      <c r="G709" s="205"/>
      <c r="H709" s="208">
        <v>17.489999999999998</v>
      </c>
      <c r="I709" s="209"/>
      <c r="J709" s="205"/>
      <c r="K709" s="205"/>
      <c r="L709" s="210"/>
      <c r="M709" s="211"/>
      <c r="N709" s="212"/>
      <c r="O709" s="212"/>
      <c r="P709" s="212"/>
      <c r="Q709" s="212"/>
      <c r="R709" s="212"/>
      <c r="S709" s="212"/>
      <c r="T709" s="213"/>
      <c r="AT709" s="214" t="s">
        <v>169</v>
      </c>
      <c r="AU709" s="214" t="s">
        <v>85</v>
      </c>
      <c r="AV709" s="13" t="s">
        <v>85</v>
      </c>
      <c r="AW709" s="13" t="s">
        <v>32</v>
      </c>
      <c r="AX709" s="13" t="s">
        <v>76</v>
      </c>
      <c r="AY709" s="214" t="s">
        <v>158</v>
      </c>
    </row>
    <row r="710" spans="1:65" s="16" customFormat="1" ht="11.25">
      <c r="B710" s="236"/>
      <c r="C710" s="237"/>
      <c r="D710" s="199" t="s">
        <v>169</v>
      </c>
      <c r="E710" s="238" t="s">
        <v>1</v>
      </c>
      <c r="F710" s="239" t="s">
        <v>189</v>
      </c>
      <c r="G710" s="237"/>
      <c r="H710" s="240">
        <v>45.47</v>
      </c>
      <c r="I710" s="241"/>
      <c r="J710" s="237"/>
      <c r="K710" s="237"/>
      <c r="L710" s="242"/>
      <c r="M710" s="243"/>
      <c r="N710" s="244"/>
      <c r="O710" s="244"/>
      <c r="P710" s="244"/>
      <c r="Q710" s="244"/>
      <c r="R710" s="244"/>
      <c r="S710" s="244"/>
      <c r="T710" s="245"/>
      <c r="AT710" s="246" t="s">
        <v>169</v>
      </c>
      <c r="AU710" s="246" t="s">
        <v>85</v>
      </c>
      <c r="AV710" s="16" t="s">
        <v>165</v>
      </c>
      <c r="AW710" s="16" t="s">
        <v>32</v>
      </c>
      <c r="AX710" s="16" t="s">
        <v>8</v>
      </c>
      <c r="AY710" s="246" t="s">
        <v>158</v>
      </c>
    </row>
    <row r="711" spans="1:65" s="2" customFormat="1" ht="36">
      <c r="A711" s="35"/>
      <c r="B711" s="36"/>
      <c r="C711" s="187" t="s">
        <v>2259</v>
      </c>
      <c r="D711" s="187" t="s">
        <v>160</v>
      </c>
      <c r="E711" s="188" t="s">
        <v>4784</v>
      </c>
      <c r="F711" s="189" t="s">
        <v>4785</v>
      </c>
      <c r="G711" s="190" t="s">
        <v>309</v>
      </c>
      <c r="H711" s="191">
        <v>128.72</v>
      </c>
      <c r="I711" s="192"/>
      <c r="J711" s="191">
        <f>ROUND(I711*H711,0)</f>
        <v>0</v>
      </c>
      <c r="K711" s="189" t="s">
        <v>164</v>
      </c>
      <c r="L711" s="40"/>
      <c r="M711" s="193" t="s">
        <v>1</v>
      </c>
      <c r="N711" s="194" t="s">
        <v>41</v>
      </c>
      <c r="O711" s="72"/>
      <c r="P711" s="195">
        <f>O711*H711</f>
        <v>0</v>
      </c>
      <c r="Q711" s="195">
        <v>5.8399999999999997E-3</v>
      </c>
      <c r="R711" s="195">
        <f>Q711*H711</f>
        <v>0.75172479999999997</v>
      </c>
      <c r="S711" s="195">
        <v>0</v>
      </c>
      <c r="T711" s="196">
        <f>S711*H711</f>
        <v>0</v>
      </c>
      <c r="U711" s="35"/>
      <c r="V711" s="35"/>
      <c r="W711" s="35"/>
      <c r="X711" s="35"/>
      <c r="Y711" s="35"/>
      <c r="Z711" s="35"/>
      <c r="AA711" s="35"/>
      <c r="AB711" s="35"/>
      <c r="AC711" s="35"/>
      <c r="AD711" s="35"/>
      <c r="AE711" s="35"/>
      <c r="AR711" s="197" t="s">
        <v>283</v>
      </c>
      <c r="AT711" s="197" t="s">
        <v>160</v>
      </c>
      <c r="AU711" s="197" t="s">
        <v>85</v>
      </c>
      <c r="AY711" s="18" t="s">
        <v>158</v>
      </c>
      <c r="BE711" s="198">
        <f>IF(N711="základní",J711,0)</f>
        <v>0</v>
      </c>
      <c r="BF711" s="198">
        <f>IF(N711="snížená",J711,0)</f>
        <v>0</v>
      </c>
      <c r="BG711" s="198">
        <f>IF(N711="zákl. přenesená",J711,0)</f>
        <v>0</v>
      </c>
      <c r="BH711" s="198">
        <f>IF(N711="sníž. přenesená",J711,0)</f>
        <v>0</v>
      </c>
      <c r="BI711" s="198">
        <f>IF(N711="nulová",J711,0)</f>
        <v>0</v>
      </c>
      <c r="BJ711" s="18" t="s">
        <v>8</v>
      </c>
      <c r="BK711" s="198">
        <f>ROUND(I711*H711,0)</f>
        <v>0</v>
      </c>
      <c r="BL711" s="18" t="s">
        <v>283</v>
      </c>
      <c r="BM711" s="197" t="s">
        <v>8884</v>
      </c>
    </row>
    <row r="712" spans="1:65" s="13" customFormat="1" ht="33.75">
      <c r="B712" s="204"/>
      <c r="C712" s="205"/>
      <c r="D712" s="199" t="s">
        <v>169</v>
      </c>
      <c r="E712" s="206" t="s">
        <v>1</v>
      </c>
      <c r="F712" s="207" t="s">
        <v>8885</v>
      </c>
      <c r="G712" s="205"/>
      <c r="H712" s="208">
        <v>71.39</v>
      </c>
      <c r="I712" s="209"/>
      <c r="J712" s="205"/>
      <c r="K712" s="205"/>
      <c r="L712" s="210"/>
      <c r="M712" s="211"/>
      <c r="N712" s="212"/>
      <c r="O712" s="212"/>
      <c r="P712" s="212"/>
      <c r="Q712" s="212"/>
      <c r="R712" s="212"/>
      <c r="S712" s="212"/>
      <c r="T712" s="213"/>
      <c r="AT712" s="214" t="s">
        <v>169</v>
      </c>
      <c r="AU712" s="214" t="s">
        <v>85</v>
      </c>
      <c r="AV712" s="13" t="s">
        <v>85</v>
      </c>
      <c r="AW712" s="13" t="s">
        <v>32</v>
      </c>
      <c r="AX712" s="13" t="s">
        <v>76</v>
      </c>
      <c r="AY712" s="214" t="s">
        <v>158</v>
      </c>
    </row>
    <row r="713" spans="1:65" s="13" customFormat="1" ht="11.25">
      <c r="B713" s="204"/>
      <c r="C713" s="205"/>
      <c r="D713" s="199" t="s">
        <v>169</v>
      </c>
      <c r="E713" s="206" t="s">
        <v>1</v>
      </c>
      <c r="F713" s="207" t="s">
        <v>8886</v>
      </c>
      <c r="G713" s="205"/>
      <c r="H713" s="208">
        <v>36.299999999999997</v>
      </c>
      <c r="I713" s="209"/>
      <c r="J713" s="205"/>
      <c r="K713" s="205"/>
      <c r="L713" s="210"/>
      <c r="M713" s="211"/>
      <c r="N713" s="212"/>
      <c r="O713" s="212"/>
      <c r="P713" s="212"/>
      <c r="Q713" s="212"/>
      <c r="R713" s="212"/>
      <c r="S713" s="212"/>
      <c r="T713" s="213"/>
      <c r="AT713" s="214" t="s">
        <v>169</v>
      </c>
      <c r="AU713" s="214" t="s">
        <v>85</v>
      </c>
      <c r="AV713" s="13" t="s">
        <v>85</v>
      </c>
      <c r="AW713" s="13" t="s">
        <v>32</v>
      </c>
      <c r="AX713" s="13" t="s">
        <v>76</v>
      </c>
      <c r="AY713" s="214" t="s">
        <v>158</v>
      </c>
    </row>
    <row r="714" spans="1:65" s="13" customFormat="1" ht="11.25">
      <c r="B714" s="204"/>
      <c r="C714" s="205"/>
      <c r="D714" s="199" t="s">
        <v>169</v>
      </c>
      <c r="E714" s="206" t="s">
        <v>1</v>
      </c>
      <c r="F714" s="207" t="s">
        <v>8887</v>
      </c>
      <c r="G714" s="205"/>
      <c r="H714" s="208">
        <v>12.6</v>
      </c>
      <c r="I714" s="209"/>
      <c r="J714" s="205"/>
      <c r="K714" s="205"/>
      <c r="L714" s="210"/>
      <c r="M714" s="211"/>
      <c r="N714" s="212"/>
      <c r="O714" s="212"/>
      <c r="P714" s="212"/>
      <c r="Q714" s="212"/>
      <c r="R714" s="212"/>
      <c r="S714" s="212"/>
      <c r="T714" s="213"/>
      <c r="AT714" s="214" t="s">
        <v>169</v>
      </c>
      <c r="AU714" s="214" t="s">
        <v>85</v>
      </c>
      <c r="AV714" s="13" t="s">
        <v>85</v>
      </c>
      <c r="AW714" s="13" t="s">
        <v>32</v>
      </c>
      <c r="AX714" s="13" t="s">
        <v>76</v>
      </c>
      <c r="AY714" s="214" t="s">
        <v>158</v>
      </c>
    </row>
    <row r="715" spans="1:65" s="13" customFormat="1" ht="11.25">
      <c r="B715" s="204"/>
      <c r="C715" s="205"/>
      <c r="D715" s="199" t="s">
        <v>169</v>
      </c>
      <c r="E715" s="206" t="s">
        <v>1</v>
      </c>
      <c r="F715" s="207" t="s">
        <v>8888</v>
      </c>
      <c r="G715" s="205"/>
      <c r="H715" s="208">
        <v>2.2000000000000002</v>
      </c>
      <c r="I715" s="209"/>
      <c r="J715" s="205"/>
      <c r="K715" s="205"/>
      <c r="L715" s="210"/>
      <c r="M715" s="211"/>
      <c r="N715" s="212"/>
      <c r="O715" s="212"/>
      <c r="P715" s="212"/>
      <c r="Q715" s="212"/>
      <c r="R715" s="212"/>
      <c r="S715" s="212"/>
      <c r="T715" s="213"/>
      <c r="AT715" s="214" t="s">
        <v>169</v>
      </c>
      <c r="AU715" s="214" t="s">
        <v>85</v>
      </c>
      <c r="AV715" s="13" t="s">
        <v>85</v>
      </c>
      <c r="AW715" s="13" t="s">
        <v>32</v>
      </c>
      <c r="AX715" s="13" t="s">
        <v>76</v>
      </c>
      <c r="AY715" s="214" t="s">
        <v>158</v>
      </c>
    </row>
    <row r="716" spans="1:65" s="13" customFormat="1" ht="11.25">
      <c r="B716" s="204"/>
      <c r="C716" s="205"/>
      <c r="D716" s="199" t="s">
        <v>169</v>
      </c>
      <c r="E716" s="206" t="s">
        <v>1</v>
      </c>
      <c r="F716" s="207" t="s">
        <v>8889</v>
      </c>
      <c r="G716" s="205"/>
      <c r="H716" s="208">
        <v>6.23</v>
      </c>
      <c r="I716" s="209"/>
      <c r="J716" s="205"/>
      <c r="K716" s="205"/>
      <c r="L716" s="210"/>
      <c r="M716" s="211"/>
      <c r="N716" s="212"/>
      <c r="O716" s="212"/>
      <c r="P716" s="212"/>
      <c r="Q716" s="212"/>
      <c r="R716" s="212"/>
      <c r="S716" s="212"/>
      <c r="T716" s="213"/>
      <c r="AT716" s="214" t="s">
        <v>169</v>
      </c>
      <c r="AU716" s="214" t="s">
        <v>85</v>
      </c>
      <c r="AV716" s="13" t="s">
        <v>85</v>
      </c>
      <c r="AW716" s="13" t="s">
        <v>32</v>
      </c>
      <c r="AX716" s="13" t="s">
        <v>76</v>
      </c>
      <c r="AY716" s="214" t="s">
        <v>158</v>
      </c>
    </row>
    <row r="717" spans="1:65" s="16" customFormat="1" ht="11.25">
      <c r="B717" s="236"/>
      <c r="C717" s="237"/>
      <c r="D717" s="199" t="s">
        <v>169</v>
      </c>
      <c r="E717" s="238" t="s">
        <v>1</v>
      </c>
      <c r="F717" s="239" t="s">
        <v>189</v>
      </c>
      <c r="G717" s="237"/>
      <c r="H717" s="240">
        <v>128.72</v>
      </c>
      <c r="I717" s="241"/>
      <c r="J717" s="237"/>
      <c r="K717" s="237"/>
      <c r="L717" s="242"/>
      <c r="M717" s="243"/>
      <c r="N717" s="244"/>
      <c r="O717" s="244"/>
      <c r="P717" s="244"/>
      <c r="Q717" s="244"/>
      <c r="R717" s="244"/>
      <c r="S717" s="244"/>
      <c r="T717" s="245"/>
      <c r="AT717" s="246" t="s">
        <v>169</v>
      </c>
      <c r="AU717" s="246" t="s">
        <v>85</v>
      </c>
      <c r="AV717" s="16" t="s">
        <v>165</v>
      </c>
      <c r="AW717" s="16" t="s">
        <v>32</v>
      </c>
      <c r="AX717" s="16" t="s">
        <v>8</v>
      </c>
      <c r="AY717" s="246" t="s">
        <v>158</v>
      </c>
    </row>
    <row r="718" spans="1:65" s="2" customFormat="1" ht="36">
      <c r="A718" s="35"/>
      <c r="B718" s="36"/>
      <c r="C718" s="187" t="s">
        <v>2262</v>
      </c>
      <c r="D718" s="187" t="s">
        <v>160</v>
      </c>
      <c r="E718" s="188" t="s">
        <v>4799</v>
      </c>
      <c r="F718" s="189" t="s">
        <v>4800</v>
      </c>
      <c r="G718" s="190" t="s">
        <v>163</v>
      </c>
      <c r="H718" s="191">
        <v>9.66</v>
      </c>
      <c r="I718" s="192"/>
      <c r="J718" s="191">
        <f>ROUND(I718*H718,0)</f>
        <v>0</v>
      </c>
      <c r="K718" s="189" t="s">
        <v>164</v>
      </c>
      <c r="L718" s="40"/>
      <c r="M718" s="193" t="s">
        <v>1</v>
      </c>
      <c r="N718" s="194" t="s">
        <v>41</v>
      </c>
      <c r="O718" s="72"/>
      <c r="P718" s="195">
        <f>O718*H718</f>
        <v>0</v>
      </c>
      <c r="Q718" s="195">
        <v>7.8300000000000002E-3</v>
      </c>
      <c r="R718" s="195">
        <f>Q718*H718</f>
        <v>7.5637800000000005E-2</v>
      </c>
      <c r="S718" s="195">
        <v>0</v>
      </c>
      <c r="T718" s="196">
        <f>S718*H718</f>
        <v>0</v>
      </c>
      <c r="U718" s="35"/>
      <c r="V718" s="35"/>
      <c r="W718" s="35"/>
      <c r="X718" s="35"/>
      <c r="Y718" s="35"/>
      <c r="Z718" s="35"/>
      <c r="AA718" s="35"/>
      <c r="AB718" s="35"/>
      <c r="AC718" s="35"/>
      <c r="AD718" s="35"/>
      <c r="AE718" s="35"/>
      <c r="AR718" s="197" t="s">
        <v>283</v>
      </c>
      <c r="AT718" s="197" t="s">
        <v>160</v>
      </c>
      <c r="AU718" s="197" t="s">
        <v>85</v>
      </c>
      <c r="AY718" s="18" t="s">
        <v>158</v>
      </c>
      <c r="BE718" s="198">
        <f>IF(N718="základní",J718,0)</f>
        <v>0</v>
      </c>
      <c r="BF718" s="198">
        <f>IF(N718="snížená",J718,0)</f>
        <v>0</v>
      </c>
      <c r="BG718" s="198">
        <f>IF(N718="zákl. přenesená",J718,0)</f>
        <v>0</v>
      </c>
      <c r="BH718" s="198">
        <f>IF(N718="sníž. přenesená",J718,0)</f>
        <v>0</v>
      </c>
      <c r="BI718" s="198">
        <f>IF(N718="nulová",J718,0)</f>
        <v>0</v>
      </c>
      <c r="BJ718" s="18" t="s">
        <v>8</v>
      </c>
      <c r="BK718" s="198">
        <f>ROUND(I718*H718,0)</f>
        <v>0</v>
      </c>
      <c r="BL718" s="18" t="s">
        <v>283</v>
      </c>
      <c r="BM718" s="197" t="s">
        <v>8890</v>
      </c>
    </row>
    <row r="719" spans="1:65" s="13" customFormat="1" ht="11.25">
      <c r="B719" s="204"/>
      <c r="C719" s="205"/>
      <c r="D719" s="199" t="s">
        <v>169</v>
      </c>
      <c r="E719" s="206" t="s">
        <v>1</v>
      </c>
      <c r="F719" s="207" t="s">
        <v>8891</v>
      </c>
      <c r="G719" s="205"/>
      <c r="H719" s="208">
        <v>9.66</v>
      </c>
      <c r="I719" s="209"/>
      <c r="J719" s="205"/>
      <c r="K719" s="205"/>
      <c r="L719" s="210"/>
      <c r="M719" s="211"/>
      <c r="N719" s="212"/>
      <c r="O719" s="212"/>
      <c r="P719" s="212"/>
      <c r="Q719" s="212"/>
      <c r="R719" s="212"/>
      <c r="S719" s="212"/>
      <c r="T719" s="213"/>
      <c r="AT719" s="214" t="s">
        <v>169</v>
      </c>
      <c r="AU719" s="214" t="s">
        <v>85</v>
      </c>
      <c r="AV719" s="13" t="s">
        <v>85</v>
      </c>
      <c r="AW719" s="13" t="s">
        <v>32</v>
      </c>
      <c r="AX719" s="13" t="s">
        <v>8</v>
      </c>
      <c r="AY719" s="214" t="s">
        <v>158</v>
      </c>
    </row>
    <row r="720" spans="1:65" s="2" customFormat="1" ht="44.25" customHeight="1">
      <c r="A720" s="35"/>
      <c r="B720" s="36"/>
      <c r="C720" s="187" t="s">
        <v>2265</v>
      </c>
      <c r="D720" s="187" t="s">
        <v>160</v>
      </c>
      <c r="E720" s="188" t="s">
        <v>4830</v>
      </c>
      <c r="F720" s="189" t="s">
        <v>4831</v>
      </c>
      <c r="G720" s="190" t="s">
        <v>1011</v>
      </c>
      <c r="H720" s="192"/>
      <c r="I720" s="192"/>
      <c r="J720" s="191">
        <f>ROUND(I720*H720,0)</f>
        <v>0</v>
      </c>
      <c r="K720" s="189" t="s">
        <v>164</v>
      </c>
      <c r="L720" s="40"/>
      <c r="M720" s="193" t="s">
        <v>1</v>
      </c>
      <c r="N720" s="194" t="s">
        <v>41</v>
      </c>
      <c r="O720" s="72"/>
      <c r="P720" s="195">
        <f>O720*H720</f>
        <v>0</v>
      </c>
      <c r="Q720" s="195">
        <v>0</v>
      </c>
      <c r="R720" s="195">
        <f>Q720*H720</f>
        <v>0</v>
      </c>
      <c r="S720" s="195">
        <v>0</v>
      </c>
      <c r="T720" s="196">
        <f>S720*H720</f>
        <v>0</v>
      </c>
      <c r="U720" s="35"/>
      <c r="V720" s="35"/>
      <c r="W720" s="35"/>
      <c r="X720" s="35"/>
      <c r="Y720" s="35"/>
      <c r="Z720" s="35"/>
      <c r="AA720" s="35"/>
      <c r="AB720" s="35"/>
      <c r="AC720" s="35"/>
      <c r="AD720" s="35"/>
      <c r="AE720" s="35"/>
      <c r="AR720" s="197" t="s">
        <v>283</v>
      </c>
      <c r="AT720" s="197" t="s">
        <v>160</v>
      </c>
      <c r="AU720" s="197" t="s">
        <v>85</v>
      </c>
      <c r="AY720" s="18" t="s">
        <v>158</v>
      </c>
      <c r="BE720" s="198">
        <f>IF(N720="základní",J720,0)</f>
        <v>0</v>
      </c>
      <c r="BF720" s="198">
        <f>IF(N720="snížená",J720,0)</f>
        <v>0</v>
      </c>
      <c r="BG720" s="198">
        <f>IF(N720="zákl. přenesená",J720,0)</f>
        <v>0</v>
      </c>
      <c r="BH720" s="198">
        <f>IF(N720="sníž. přenesená",J720,0)</f>
        <v>0</v>
      </c>
      <c r="BI720" s="198">
        <f>IF(N720="nulová",J720,0)</f>
        <v>0</v>
      </c>
      <c r="BJ720" s="18" t="s">
        <v>8</v>
      </c>
      <c r="BK720" s="198">
        <f>ROUND(I720*H720,0)</f>
        <v>0</v>
      </c>
      <c r="BL720" s="18" t="s">
        <v>283</v>
      </c>
      <c r="BM720" s="197" t="s">
        <v>8892</v>
      </c>
    </row>
    <row r="721" spans="1:65" s="2" customFormat="1" ht="99">
      <c r="A721" s="35"/>
      <c r="B721" s="36"/>
      <c r="C721" s="37"/>
      <c r="D721" s="199" t="s">
        <v>167</v>
      </c>
      <c r="E721" s="37"/>
      <c r="F721" s="200" t="s">
        <v>4833</v>
      </c>
      <c r="G721" s="37"/>
      <c r="H721" s="37"/>
      <c r="I721" s="201"/>
      <c r="J721" s="37"/>
      <c r="K721" s="37"/>
      <c r="L721" s="40"/>
      <c r="M721" s="202"/>
      <c r="N721" s="203"/>
      <c r="O721" s="72"/>
      <c r="P721" s="72"/>
      <c r="Q721" s="72"/>
      <c r="R721" s="72"/>
      <c r="S721" s="72"/>
      <c r="T721" s="73"/>
      <c r="U721" s="35"/>
      <c r="V721" s="35"/>
      <c r="W721" s="35"/>
      <c r="X721" s="35"/>
      <c r="Y721" s="35"/>
      <c r="Z721" s="35"/>
      <c r="AA721" s="35"/>
      <c r="AB721" s="35"/>
      <c r="AC721" s="35"/>
      <c r="AD721" s="35"/>
      <c r="AE721" s="35"/>
      <c r="AT721" s="18" t="s">
        <v>167</v>
      </c>
      <c r="AU721" s="18" t="s">
        <v>85</v>
      </c>
    </row>
    <row r="722" spans="1:65" s="12" customFormat="1" ht="22.9" customHeight="1">
      <c r="B722" s="171"/>
      <c r="C722" s="172"/>
      <c r="D722" s="173" t="s">
        <v>75</v>
      </c>
      <c r="E722" s="185" t="s">
        <v>3296</v>
      </c>
      <c r="F722" s="185" t="s">
        <v>4834</v>
      </c>
      <c r="G722" s="172"/>
      <c r="H722" s="172"/>
      <c r="I722" s="175"/>
      <c r="J722" s="186">
        <f>BK722</f>
        <v>0</v>
      </c>
      <c r="K722" s="172"/>
      <c r="L722" s="177"/>
      <c r="M722" s="178"/>
      <c r="N722" s="179"/>
      <c r="O722" s="179"/>
      <c r="P722" s="180">
        <f>SUM(P723:P781)</f>
        <v>0</v>
      </c>
      <c r="Q722" s="179"/>
      <c r="R722" s="180">
        <f>SUM(R723:R781)</f>
        <v>0.19425999999999999</v>
      </c>
      <c r="S722" s="179"/>
      <c r="T722" s="181">
        <f>SUM(T723:T781)</f>
        <v>0</v>
      </c>
      <c r="AR722" s="182" t="s">
        <v>85</v>
      </c>
      <c r="AT722" s="183" t="s">
        <v>75</v>
      </c>
      <c r="AU722" s="183" t="s">
        <v>8</v>
      </c>
      <c r="AY722" s="182" t="s">
        <v>158</v>
      </c>
      <c r="BK722" s="184">
        <f>SUM(BK723:BK781)</f>
        <v>0</v>
      </c>
    </row>
    <row r="723" spans="1:65" s="2" customFormat="1" ht="36">
      <c r="A723" s="35"/>
      <c r="B723" s="36"/>
      <c r="C723" s="187" t="s">
        <v>2268</v>
      </c>
      <c r="D723" s="187" t="s">
        <v>160</v>
      </c>
      <c r="E723" s="188" t="s">
        <v>4836</v>
      </c>
      <c r="F723" s="189" t="s">
        <v>4837</v>
      </c>
      <c r="G723" s="190" t="s">
        <v>442</v>
      </c>
      <c r="H723" s="191">
        <v>2</v>
      </c>
      <c r="I723" s="192"/>
      <c r="J723" s="191">
        <f>ROUND(I723*H723,0)</f>
        <v>0</v>
      </c>
      <c r="K723" s="189" t="s">
        <v>164</v>
      </c>
      <c r="L723" s="40"/>
      <c r="M723" s="193" t="s">
        <v>1</v>
      </c>
      <c r="N723" s="194" t="s">
        <v>41</v>
      </c>
      <c r="O723" s="72"/>
      <c r="P723" s="195">
        <f>O723*H723</f>
        <v>0</v>
      </c>
      <c r="Q723" s="195">
        <v>0</v>
      </c>
      <c r="R723" s="195">
        <f>Q723*H723</f>
        <v>0</v>
      </c>
      <c r="S723" s="195">
        <v>0</v>
      </c>
      <c r="T723" s="196">
        <f>S723*H723</f>
        <v>0</v>
      </c>
      <c r="U723" s="35"/>
      <c r="V723" s="35"/>
      <c r="W723" s="35"/>
      <c r="X723" s="35"/>
      <c r="Y723" s="35"/>
      <c r="Z723" s="35"/>
      <c r="AA723" s="35"/>
      <c r="AB723" s="35"/>
      <c r="AC723" s="35"/>
      <c r="AD723" s="35"/>
      <c r="AE723" s="35"/>
      <c r="AR723" s="197" t="s">
        <v>283</v>
      </c>
      <c r="AT723" s="197" t="s">
        <v>160</v>
      </c>
      <c r="AU723" s="197" t="s">
        <v>85</v>
      </c>
      <c r="AY723" s="18" t="s">
        <v>158</v>
      </c>
      <c r="BE723" s="198">
        <f>IF(N723="základní",J723,0)</f>
        <v>0</v>
      </c>
      <c r="BF723" s="198">
        <f>IF(N723="snížená",J723,0)</f>
        <v>0</v>
      </c>
      <c r="BG723" s="198">
        <f>IF(N723="zákl. přenesená",J723,0)</f>
        <v>0</v>
      </c>
      <c r="BH723" s="198">
        <f>IF(N723="sníž. přenesená",J723,0)</f>
        <v>0</v>
      </c>
      <c r="BI723" s="198">
        <f>IF(N723="nulová",J723,0)</f>
        <v>0</v>
      </c>
      <c r="BJ723" s="18" t="s">
        <v>8</v>
      </c>
      <c r="BK723" s="198">
        <f>ROUND(I723*H723,0)</f>
        <v>0</v>
      </c>
      <c r="BL723" s="18" t="s">
        <v>283</v>
      </c>
      <c r="BM723" s="197" t="s">
        <v>8893</v>
      </c>
    </row>
    <row r="724" spans="1:65" s="2" customFormat="1" ht="99">
      <c r="A724" s="35"/>
      <c r="B724" s="36"/>
      <c r="C724" s="37"/>
      <c r="D724" s="199" t="s">
        <v>167</v>
      </c>
      <c r="E724" s="37"/>
      <c r="F724" s="200" t="s">
        <v>4839</v>
      </c>
      <c r="G724" s="37"/>
      <c r="H724" s="37"/>
      <c r="I724" s="201"/>
      <c r="J724" s="37"/>
      <c r="K724" s="37"/>
      <c r="L724" s="40"/>
      <c r="M724" s="202"/>
      <c r="N724" s="203"/>
      <c r="O724" s="72"/>
      <c r="P724" s="72"/>
      <c r="Q724" s="72"/>
      <c r="R724" s="72"/>
      <c r="S724" s="72"/>
      <c r="T724" s="73"/>
      <c r="U724" s="35"/>
      <c r="V724" s="35"/>
      <c r="W724" s="35"/>
      <c r="X724" s="35"/>
      <c r="Y724" s="35"/>
      <c r="Z724" s="35"/>
      <c r="AA724" s="35"/>
      <c r="AB724" s="35"/>
      <c r="AC724" s="35"/>
      <c r="AD724" s="35"/>
      <c r="AE724" s="35"/>
      <c r="AT724" s="18" t="s">
        <v>167</v>
      </c>
      <c r="AU724" s="18" t="s">
        <v>85</v>
      </c>
    </row>
    <row r="725" spans="1:65" s="13" customFormat="1" ht="11.25">
      <c r="B725" s="204"/>
      <c r="C725" s="205"/>
      <c r="D725" s="199" t="s">
        <v>169</v>
      </c>
      <c r="E725" s="206" t="s">
        <v>1</v>
      </c>
      <c r="F725" s="207" t="s">
        <v>8894</v>
      </c>
      <c r="G725" s="205"/>
      <c r="H725" s="208">
        <v>1</v>
      </c>
      <c r="I725" s="209"/>
      <c r="J725" s="205"/>
      <c r="K725" s="205"/>
      <c r="L725" s="210"/>
      <c r="M725" s="211"/>
      <c r="N725" s="212"/>
      <c r="O725" s="212"/>
      <c r="P725" s="212"/>
      <c r="Q725" s="212"/>
      <c r="R725" s="212"/>
      <c r="S725" s="212"/>
      <c r="T725" s="213"/>
      <c r="AT725" s="214" t="s">
        <v>169</v>
      </c>
      <c r="AU725" s="214" t="s">
        <v>85</v>
      </c>
      <c r="AV725" s="13" t="s">
        <v>85</v>
      </c>
      <c r="AW725" s="13" t="s">
        <v>32</v>
      </c>
      <c r="AX725" s="13" t="s">
        <v>76</v>
      </c>
      <c r="AY725" s="214" t="s">
        <v>158</v>
      </c>
    </row>
    <row r="726" spans="1:65" s="13" customFormat="1" ht="11.25">
      <c r="B726" s="204"/>
      <c r="C726" s="205"/>
      <c r="D726" s="199" t="s">
        <v>169</v>
      </c>
      <c r="E726" s="206" t="s">
        <v>1</v>
      </c>
      <c r="F726" s="207" t="s">
        <v>8895</v>
      </c>
      <c r="G726" s="205"/>
      <c r="H726" s="208">
        <v>1</v>
      </c>
      <c r="I726" s="209"/>
      <c r="J726" s="205"/>
      <c r="K726" s="205"/>
      <c r="L726" s="210"/>
      <c r="M726" s="211"/>
      <c r="N726" s="212"/>
      <c r="O726" s="212"/>
      <c r="P726" s="212"/>
      <c r="Q726" s="212"/>
      <c r="R726" s="212"/>
      <c r="S726" s="212"/>
      <c r="T726" s="213"/>
      <c r="AT726" s="214" t="s">
        <v>169</v>
      </c>
      <c r="AU726" s="214" t="s">
        <v>85</v>
      </c>
      <c r="AV726" s="13" t="s">
        <v>85</v>
      </c>
      <c r="AW726" s="13" t="s">
        <v>32</v>
      </c>
      <c r="AX726" s="13" t="s">
        <v>76</v>
      </c>
      <c r="AY726" s="214" t="s">
        <v>158</v>
      </c>
    </row>
    <row r="727" spans="1:65" s="15" customFormat="1" ht="11.25">
      <c r="B727" s="225"/>
      <c r="C727" s="226"/>
      <c r="D727" s="199" t="s">
        <v>169</v>
      </c>
      <c r="E727" s="227" t="s">
        <v>1</v>
      </c>
      <c r="F727" s="228" t="s">
        <v>4843</v>
      </c>
      <c r="G727" s="226"/>
      <c r="H727" s="229">
        <v>2</v>
      </c>
      <c r="I727" s="230"/>
      <c r="J727" s="226"/>
      <c r="K727" s="226"/>
      <c r="L727" s="231"/>
      <c r="M727" s="232"/>
      <c r="N727" s="233"/>
      <c r="O727" s="233"/>
      <c r="P727" s="233"/>
      <c r="Q727" s="233"/>
      <c r="R727" s="233"/>
      <c r="S727" s="233"/>
      <c r="T727" s="234"/>
      <c r="AT727" s="235" t="s">
        <v>169</v>
      </c>
      <c r="AU727" s="235" t="s">
        <v>85</v>
      </c>
      <c r="AV727" s="15" t="s">
        <v>177</v>
      </c>
      <c r="AW727" s="15" t="s">
        <v>32</v>
      </c>
      <c r="AX727" s="15" t="s">
        <v>76</v>
      </c>
      <c r="AY727" s="235" t="s">
        <v>158</v>
      </c>
    </row>
    <row r="728" spans="1:65" s="16" customFormat="1" ht="11.25">
      <c r="B728" s="236"/>
      <c r="C728" s="237"/>
      <c r="D728" s="199" t="s">
        <v>169</v>
      </c>
      <c r="E728" s="238" t="s">
        <v>1</v>
      </c>
      <c r="F728" s="239" t="s">
        <v>189</v>
      </c>
      <c r="G728" s="237"/>
      <c r="H728" s="240">
        <v>2</v>
      </c>
      <c r="I728" s="241"/>
      <c r="J728" s="237"/>
      <c r="K728" s="237"/>
      <c r="L728" s="242"/>
      <c r="M728" s="243"/>
      <c r="N728" s="244"/>
      <c r="O728" s="244"/>
      <c r="P728" s="244"/>
      <c r="Q728" s="244"/>
      <c r="R728" s="244"/>
      <c r="S728" s="244"/>
      <c r="T728" s="245"/>
      <c r="AT728" s="246" t="s">
        <v>169</v>
      </c>
      <c r="AU728" s="246" t="s">
        <v>85</v>
      </c>
      <c r="AV728" s="16" t="s">
        <v>165</v>
      </c>
      <c r="AW728" s="16" t="s">
        <v>32</v>
      </c>
      <c r="AX728" s="16" t="s">
        <v>8</v>
      </c>
      <c r="AY728" s="246" t="s">
        <v>158</v>
      </c>
    </row>
    <row r="729" spans="1:65" s="2" customFormat="1" ht="24">
      <c r="A729" s="35"/>
      <c r="B729" s="36"/>
      <c r="C729" s="247" t="s">
        <v>2271</v>
      </c>
      <c r="D729" s="247" t="s">
        <v>250</v>
      </c>
      <c r="E729" s="248" t="s">
        <v>4852</v>
      </c>
      <c r="F729" s="249" t="s">
        <v>4853</v>
      </c>
      <c r="G729" s="250" t="s">
        <v>442</v>
      </c>
      <c r="H729" s="251">
        <v>2</v>
      </c>
      <c r="I729" s="252"/>
      <c r="J729" s="251">
        <f>ROUND(I729*H729,0)</f>
        <v>0</v>
      </c>
      <c r="K729" s="249" t="s">
        <v>1</v>
      </c>
      <c r="L729" s="253"/>
      <c r="M729" s="254" t="s">
        <v>1</v>
      </c>
      <c r="N729" s="255" t="s">
        <v>41</v>
      </c>
      <c r="O729" s="72"/>
      <c r="P729" s="195">
        <f>O729*H729</f>
        <v>0</v>
      </c>
      <c r="Q729" s="195">
        <v>1.95E-2</v>
      </c>
      <c r="R729" s="195">
        <f>Q729*H729</f>
        <v>3.9E-2</v>
      </c>
      <c r="S729" s="195">
        <v>0</v>
      </c>
      <c r="T729" s="196">
        <f>S729*H729</f>
        <v>0</v>
      </c>
      <c r="U729" s="35"/>
      <c r="V729" s="35"/>
      <c r="W729" s="35"/>
      <c r="X729" s="35"/>
      <c r="Y729" s="35"/>
      <c r="Z729" s="35"/>
      <c r="AA729" s="35"/>
      <c r="AB729" s="35"/>
      <c r="AC729" s="35"/>
      <c r="AD729" s="35"/>
      <c r="AE729" s="35"/>
      <c r="AR729" s="197" t="s">
        <v>373</v>
      </c>
      <c r="AT729" s="197" t="s">
        <v>250</v>
      </c>
      <c r="AU729" s="197" t="s">
        <v>85</v>
      </c>
      <c r="AY729" s="18" t="s">
        <v>158</v>
      </c>
      <c r="BE729" s="198">
        <f>IF(N729="základní",J729,0)</f>
        <v>0</v>
      </c>
      <c r="BF729" s="198">
        <f>IF(N729="snížená",J729,0)</f>
        <v>0</v>
      </c>
      <c r="BG729" s="198">
        <f>IF(N729="zákl. přenesená",J729,0)</f>
        <v>0</v>
      </c>
      <c r="BH729" s="198">
        <f>IF(N729="sníž. přenesená",J729,0)</f>
        <v>0</v>
      </c>
      <c r="BI729" s="198">
        <f>IF(N729="nulová",J729,0)</f>
        <v>0</v>
      </c>
      <c r="BJ729" s="18" t="s">
        <v>8</v>
      </c>
      <c r="BK729" s="198">
        <f>ROUND(I729*H729,0)</f>
        <v>0</v>
      </c>
      <c r="BL729" s="18" t="s">
        <v>283</v>
      </c>
      <c r="BM729" s="197" t="s">
        <v>8896</v>
      </c>
    </row>
    <row r="730" spans="1:65" s="13" customFormat="1" ht="11.25">
      <c r="B730" s="204"/>
      <c r="C730" s="205"/>
      <c r="D730" s="199" t="s">
        <v>169</v>
      </c>
      <c r="E730" s="206" t="s">
        <v>1</v>
      </c>
      <c r="F730" s="207" t="s">
        <v>8894</v>
      </c>
      <c r="G730" s="205"/>
      <c r="H730" s="208">
        <v>1</v>
      </c>
      <c r="I730" s="209"/>
      <c r="J730" s="205"/>
      <c r="K730" s="205"/>
      <c r="L730" s="210"/>
      <c r="M730" s="211"/>
      <c r="N730" s="212"/>
      <c r="O730" s="212"/>
      <c r="P730" s="212"/>
      <c r="Q730" s="212"/>
      <c r="R730" s="212"/>
      <c r="S730" s="212"/>
      <c r="T730" s="213"/>
      <c r="AT730" s="214" t="s">
        <v>169</v>
      </c>
      <c r="AU730" s="214" t="s">
        <v>85</v>
      </c>
      <c r="AV730" s="13" t="s">
        <v>85</v>
      </c>
      <c r="AW730" s="13" t="s">
        <v>32</v>
      </c>
      <c r="AX730" s="13" t="s">
        <v>76</v>
      </c>
      <c r="AY730" s="214" t="s">
        <v>158</v>
      </c>
    </row>
    <row r="731" spans="1:65" s="13" customFormat="1" ht="11.25">
      <c r="B731" s="204"/>
      <c r="C731" s="205"/>
      <c r="D731" s="199" t="s">
        <v>169</v>
      </c>
      <c r="E731" s="206" t="s">
        <v>1</v>
      </c>
      <c r="F731" s="207" t="s">
        <v>8897</v>
      </c>
      <c r="G731" s="205"/>
      <c r="H731" s="208">
        <v>1</v>
      </c>
      <c r="I731" s="209"/>
      <c r="J731" s="205"/>
      <c r="K731" s="205"/>
      <c r="L731" s="210"/>
      <c r="M731" s="211"/>
      <c r="N731" s="212"/>
      <c r="O731" s="212"/>
      <c r="P731" s="212"/>
      <c r="Q731" s="212"/>
      <c r="R731" s="212"/>
      <c r="S731" s="212"/>
      <c r="T731" s="213"/>
      <c r="AT731" s="214" t="s">
        <v>169</v>
      </c>
      <c r="AU731" s="214" t="s">
        <v>85</v>
      </c>
      <c r="AV731" s="13" t="s">
        <v>85</v>
      </c>
      <c r="AW731" s="13" t="s">
        <v>32</v>
      </c>
      <c r="AX731" s="13" t="s">
        <v>76</v>
      </c>
      <c r="AY731" s="214" t="s">
        <v>158</v>
      </c>
    </row>
    <row r="732" spans="1:65" s="14" customFormat="1" ht="11.25">
      <c r="B732" s="215"/>
      <c r="C732" s="216"/>
      <c r="D732" s="199" t="s">
        <v>169</v>
      </c>
      <c r="E732" s="217" t="s">
        <v>1</v>
      </c>
      <c r="F732" s="218" t="s">
        <v>4857</v>
      </c>
      <c r="G732" s="216"/>
      <c r="H732" s="217" t="s">
        <v>1</v>
      </c>
      <c r="I732" s="219"/>
      <c r="J732" s="216"/>
      <c r="K732" s="216"/>
      <c r="L732" s="220"/>
      <c r="M732" s="221"/>
      <c r="N732" s="222"/>
      <c r="O732" s="222"/>
      <c r="P732" s="222"/>
      <c r="Q732" s="222"/>
      <c r="R732" s="222"/>
      <c r="S732" s="222"/>
      <c r="T732" s="223"/>
      <c r="AT732" s="224" t="s">
        <v>169</v>
      </c>
      <c r="AU732" s="224" t="s">
        <v>85</v>
      </c>
      <c r="AV732" s="14" t="s">
        <v>8</v>
      </c>
      <c r="AW732" s="14" t="s">
        <v>32</v>
      </c>
      <c r="AX732" s="14" t="s">
        <v>76</v>
      </c>
      <c r="AY732" s="224" t="s">
        <v>158</v>
      </c>
    </row>
    <row r="733" spans="1:65" s="16" customFormat="1" ht="11.25">
      <c r="B733" s="236"/>
      <c r="C733" s="237"/>
      <c r="D733" s="199" t="s">
        <v>169</v>
      </c>
      <c r="E733" s="238" t="s">
        <v>1</v>
      </c>
      <c r="F733" s="239" t="s">
        <v>189</v>
      </c>
      <c r="G733" s="237"/>
      <c r="H733" s="240">
        <v>2</v>
      </c>
      <c r="I733" s="241"/>
      <c r="J733" s="237"/>
      <c r="K733" s="237"/>
      <c r="L733" s="242"/>
      <c r="M733" s="243"/>
      <c r="N733" s="244"/>
      <c r="O733" s="244"/>
      <c r="P733" s="244"/>
      <c r="Q733" s="244"/>
      <c r="R733" s="244"/>
      <c r="S733" s="244"/>
      <c r="T733" s="245"/>
      <c r="AT733" s="246" t="s">
        <v>169</v>
      </c>
      <c r="AU733" s="246" t="s">
        <v>85</v>
      </c>
      <c r="AV733" s="16" t="s">
        <v>165</v>
      </c>
      <c r="AW733" s="16" t="s">
        <v>32</v>
      </c>
      <c r="AX733" s="16" t="s">
        <v>8</v>
      </c>
      <c r="AY733" s="246" t="s">
        <v>158</v>
      </c>
    </row>
    <row r="734" spans="1:65" s="2" customFormat="1" ht="36">
      <c r="A734" s="35"/>
      <c r="B734" s="36"/>
      <c r="C734" s="187" t="s">
        <v>2274</v>
      </c>
      <c r="D734" s="187" t="s">
        <v>160</v>
      </c>
      <c r="E734" s="188" t="s">
        <v>8898</v>
      </c>
      <c r="F734" s="189" t="s">
        <v>8899</v>
      </c>
      <c r="G734" s="190" t="s">
        <v>442</v>
      </c>
      <c r="H734" s="191">
        <v>1</v>
      </c>
      <c r="I734" s="192"/>
      <c r="J734" s="191">
        <f>ROUND(I734*H734,0)</f>
        <v>0</v>
      </c>
      <c r="K734" s="189" t="s">
        <v>164</v>
      </c>
      <c r="L734" s="40"/>
      <c r="M734" s="193" t="s">
        <v>1</v>
      </c>
      <c r="N734" s="194" t="s">
        <v>41</v>
      </c>
      <c r="O734" s="72"/>
      <c r="P734" s="195">
        <f>O734*H734</f>
        <v>0</v>
      </c>
      <c r="Q734" s="195">
        <v>0</v>
      </c>
      <c r="R734" s="195">
        <f>Q734*H734</f>
        <v>0</v>
      </c>
      <c r="S734" s="195">
        <v>0</v>
      </c>
      <c r="T734" s="196">
        <f>S734*H734</f>
        <v>0</v>
      </c>
      <c r="U734" s="35"/>
      <c r="V734" s="35"/>
      <c r="W734" s="35"/>
      <c r="X734" s="35"/>
      <c r="Y734" s="35"/>
      <c r="Z734" s="35"/>
      <c r="AA734" s="35"/>
      <c r="AB734" s="35"/>
      <c r="AC734" s="35"/>
      <c r="AD734" s="35"/>
      <c r="AE734" s="35"/>
      <c r="AR734" s="197" t="s">
        <v>283</v>
      </c>
      <c r="AT734" s="197" t="s">
        <v>160</v>
      </c>
      <c r="AU734" s="197" t="s">
        <v>85</v>
      </c>
      <c r="AY734" s="18" t="s">
        <v>158</v>
      </c>
      <c r="BE734" s="198">
        <f>IF(N734="základní",J734,0)</f>
        <v>0</v>
      </c>
      <c r="BF734" s="198">
        <f>IF(N734="snížená",J734,0)</f>
        <v>0</v>
      </c>
      <c r="BG734" s="198">
        <f>IF(N734="zákl. přenesená",J734,0)</f>
        <v>0</v>
      </c>
      <c r="BH734" s="198">
        <f>IF(N734="sníž. přenesená",J734,0)</f>
        <v>0</v>
      </c>
      <c r="BI734" s="198">
        <f>IF(N734="nulová",J734,0)</f>
        <v>0</v>
      </c>
      <c r="BJ734" s="18" t="s">
        <v>8</v>
      </c>
      <c r="BK734" s="198">
        <f>ROUND(I734*H734,0)</f>
        <v>0</v>
      </c>
      <c r="BL734" s="18" t="s">
        <v>283</v>
      </c>
      <c r="BM734" s="197" t="s">
        <v>8900</v>
      </c>
    </row>
    <row r="735" spans="1:65" s="2" customFormat="1" ht="99">
      <c r="A735" s="35"/>
      <c r="B735" s="36"/>
      <c r="C735" s="37"/>
      <c r="D735" s="199" t="s">
        <v>167</v>
      </c>
      <c r="E735" s="37"/>
      <c r="F735" s="200" t="s">
        <v>4839</v>
      </c>
      <c r="G735" s="37"/>
      <c r="H735" s="37"/>
      <c r="I735" s="201"/>
      <c r="J735" s="37"/>
      <c r="K735" s="37"/>
      <c r="L735" s="40"/>
      <c r="M735" s="202"/>
      <c r="N735" s="203"/>
      <c r="O735" s="72"/>
      <c r="P735" s="72"/>
      <c r="Q735" s="72"/>
      <c r="R735" s="72"/>
      <c r="S735" s="72"/>
      <c r="T735" s="73"/>
      <c r="U735" s="35"/>
      <c r="V735" s="35"/>
      <c r="W735" s="35"/>
      <c r="X735" s="35"/>
      <c r="Y735" s="35"/>
      <c r="Z735" s="35"/>
      <c r="AA735" s="35"/>
      <c r="AB735" s="35"/>
      <c r="AC735" s="35"/>
      <c r="AD735" s="35"/>
      <c r="AE735" s="35"/>
      <c r="AT735" s="18" t="s">
        <v>167</v>
      </c>
      <c r="AU735" s="18" t="s">
        <v>85</v>
      </c>
    </row>
    <row r="736" spans="1:65" s="13" customFormat="1" ht="11.25">
      <c r="B736" s="204"/>
      <c r="C736" s="205"/>
      <c r="D736" s="199" t="s">
        <v>169</v>
      </c>
      <c r="E736" s="206" t="s">
        <v>1</v>
      </c>
      <c r="F736" s="207" t="s">
        <v>8901</v>
      </c>
      <c r="G736" s="205"/>
      <c r="H736" s="208">
        <v>1</v>
      </c>
      <c r="I736" s="209"/>
      <c r="J736" s="205"/>
      <c r="K736" s="205"/>
      <c r="L736" s="210"/>
      <c r="M736" s="211"/>
      <c r="N736" s="212"/>
      <c r="O736" s="212"/>
      <c r="P736" s="212"/>
      <c r="Q736" s="212"/>
      <c r="R736" s="212"/>
      <c r="S736" s="212"/>
      <c r="T736" s="213"/>
      <c r="AT736" s="214" t="s">
        <v>169</v>
      </c>
      <c r="AU736" s="214" t="s">
        <v>85</v>
      </c>
      <c r="AV736" s="13" t="s">
        <v>85</v>
      </c>
      <c r="AW736" s="13" t="s">
        <v>32</v>
      </c>
      <c r="AX736" s="13" t="s">
        <v>8</v>
      </c>
      <c r="AY736" s="214" t="s">
        <v>158</v>
      </c>
    </row>
    <row r="737" spans="1:65" s="2" customFormat="1" ht="36">
      <c r="A737" s="35"/>
      <c r="B737" s="36"/>
      <c r="C737" s="247" t="s">
        <v>2277</v>
      </c>
      <c r="D737" s="247" t="s">
        <v>250</v>
      </c>
      <c r="E737" s="248" t="s">
        <v>8902</v>
      </c>
      <c r="F737" s="249" t="s">
        <v>8903</v>
      </c>
      <c r="G737" s="250" t="s">
        <v>442</v>
      </c>
      <c r="H737" s="251">
        <v>1</v>
      </c>
      <c r="I737" s="252"/>
      <c r="J737" s="251">
        <f>ROUND(I737*H737,0)</f>
        <v>0</v>
      </c>
      <c r="K737" s="249" t="s">
        <v>1</v>
      </c>
      <c r="L737" s="253"/>
      <c r="M737" s="254" t="s">
        <v>1</v>
      </c>
      <c r="N737" s="255" t="s">
        <v>41</v>
      </c>
      <c r="O737" s="72"/>
      <c r="P737" s="195">
        <f>O737*H737</f>
        <v>0</v>
      </c>
      <c r="Q737" s="195">
        <v>4.3999999999999997E-2</v>
      </c>
      <c r="R737" s="195">
        <f>Q737*H737</f>
        <v>4.3999999999999997E-2</v>
      </c>
      <c r="S737" s="195">
        <v>0</v>
      </c>
      <c r="T737" s="196">
        <f>S737*H737</f>
        <v>0</v>
      </c>
      <c r="U737" s="35"/>
      <c r="V737" s="35"/>
      <c r="W737" s="35"/>
      <c r="X737" s="35"/>
      <c r="Y737" s="35"/>
      <c r="Z737" s="35"/>
      <c r="AA737" s="35"/>
      <c r="AB737" s="35"/>
      <c r="AC737" s="35"/>
      <c r="AD737" s="35"/>
      <c r="AE737" s="35"/>
      <c r="AR737" s="197" t="s">
        <v>373</v>
      </c>
      <c r="AT737" s="197" t="s">
        <v>250</v>
      </c>
      <c r="AU737" s="197" t="s">
        <v>85</v>
      </c>
      <c r="AY737" s="18" t="s">
        <v>158</v>
      </c>
      <c r="BE737" s="198">
        <f>IF(N737="základní",J737,0)</f>
        <v>0</v>
      </c>
      <c r="BF737" s="198">
        <f>IF(N737="snížená",J737,0)</f>
        <v>0</v>
      </c>
      <c r="BG737" s="198">
        <f>IF(N737="zákl. přenesená",J737,0)</f>
        <v>0</v>
      </c>
      <c r="BH737" s="198">
        <f>IF(N737="sníž. přenesená",J737,0)</f>
        <v>0</v>
      </c>
      <c r="BI737" s="198">
        <f>IF(N737="nulová",J737,0)</f>
        <v>0</v>
      </c>
      <c r="BJ737" s="18" t="s">
        <v>8</v>
      </c>
      <c r="BK737" s="198">
        <f>ROUND(I737*H737,0)</f>
        <v>0</v>
      </c>
      <c r="BL737" s="18" t="s">
        <v>283</v>
      </c>
      <c r="BM737" s="197" t="s">
        <v>8904</v>
      </c>
    </row>
    <row r="738" spans="1:65" s="13" customFormat="1" ht="11.25">
      <c r="B738" s="204"/>
      <c r="C738" s="205"/>
      <c r="D738" s="199" t="s">
        <v>169</v>
      </c>
      <c r="E738" s="206" t="s">
        <v>1</v>
      </c>
      <c r="F738" s="207" t="s">
        <v>8901</v>
      </c>
      <c r="G738" s="205"/>
      <c r="H738" s="208">
        <v>1</v>
      </c>
      <c r="I738" s="209"/>
      <c r="J738" s="205"/>
      <c r="K738" s="205"/>
      <c r="L738" s="210"/>
      <c r="M738" s="211"/>
      <c r="N738" s="212"/>
      <c r="O738" s="212"/>
      <c r="P738" s="212"/>
      <c r="Q738" s="212"/>
      <c r="R738" s="212"/>
      <c r="S738" s="212"/>
      <c r="T738" s="213"/>
      <c r="AT738" s="214" t="s">
        <v>169</v>
      </c>
      <c r="AU738" s="214" t="s">
        <v>85</v>
      </c>
      <c r="AV738" s="13" t="s">
        <v>85</v>
      </c>
      <c r="AW738" s="13" t="s">
        <v>32</v>
      </c>
      <c r="AX738" s="13" t="s">
        <v>76</v>
      </c>
      <c r="AY738" s="214" t="s">
        <v>158</v>
      </c>
    </row>
    <row r="739" spans="1:65" s="14" customFormat="1" ht="22.5">
      <c r="B739" s="215"/>
      <c r="C739" s="216"/>
      <c r="D739" s="199" t="s">
        <v>169</v>
      </c>
      <c r="E739" s="217" t="s">
        <v>1</v>
      </c>
      <c r="F739" s="218" t="s">
        <v>8905</v>
      </c>
      <c r="G739" s="216"/>
      <c r="H739" s="217" t="s">
        <v>1</v>
      </c>
      <c r="I739" s="219"/>
      <c r="J739" s="216"/>
      <c r="K739" s="216"/>
      <c r="L739" s="220"/>
      <c r="M739" s="221"/>
      <c r="N739" s="222"/>
      <c r="O739" s="222"/>
      <c r="P739" s="222"/>
      <c r="Q739" s="222"/>
      <c r="R739" s="222"/>
      <c r="S739" s="222"/>
      <c r="T739" s="223"/>
      <c r="AT739" s="224" t="s">
        <v>169</v>
      </c>
      <c r="AU739" s="224" t="s">
        <v>85</v>
      </c>
      <c r="AV739" s="14" t="s">
        <v>8</v>
      </c>
      <c r="AW739" s="14" t="s">
        <v>32</v>
      </c>
      <c r="AX739" s="14" t="s">
        <v>76</v>
      </c>
      <c r="AY739" s="224" t="s">
        <v>158</v>
      </c>
    </row>
    <row r="740" spans="1:65" s="16" customFormat="1" ht="11.25">
      <c r="B740" s="236"/>
      <c r="C740" s="237"/>
      <c r="D740" s="199" t="s">
        <v>169</v>
      </c>
      <c r="E740" s="238" t="s">
        <v>1</v>
      </c>
      <c r="F740" s="239" t="s">
        <v>189</v>
      </c>
      <c r="G740" s="237"/>
      <c r="H740" s="240">
        <v>1</v>
      </c>
      <c r="I740" s="241"/>
      <c r="J740" s="237"/>
      <c r="K740" s="237"/>
      <c r="L740" s="242"/>
      <c r="M740" s="243"/>
      <c r="N740" s="244"/>
      <c r="O740" s="244"/>
      <c r="P740" s="244"/>
      <c r="Q740" s="244"/>
      <c r="R740" s="244"/>
      <c r="S740" s="244"/>
      <c r="T740" s="245"/>
      <c r="AT740" s="246" t="s">
        <v>169</v>
      </c>
      <c r="AU740" s="246" t="s">
        <v>85</v>
      </c>
      <c r="AV740" s="16" t="s">
        <v>165</v>
      </c>
      <c r="AW740" s="16" t="s">
        <v>32</v>
      </c>
      <c r="AX740" s="16" t="s">
        <v>8</v>
      </c>
      <c r="AY740" s="246" t="s">
        <v>158</v>
      </c>
    </row>
    <row r="741" spans="1:65" s="2" customFormat="1" ht="36">
      <c r="A741" s="35"/>
      <c r="B741" s="36"/>
      <c r="C741" s="187" t="s">
        <v>2280</v>
      </c>
      <c r="D741" s="187" t="s">
        <v>160</v>
      </c>
      <c r="E741" s="188" t="s">
        <v>4859</v>
      </c>
      <c r="F741" s="189" t="s">
        <v>4860</v>
      </c>
      <c r="G741" s="190" t="s">
        <v>442</v>
      </c>
      <c r="H741" s="191">
        <v>1</v>
      </c>
      <c r="I741" s="192"/>
      <c r="J741" s="191">
        <f>ROUND(I741*H741,0)</f>
        <v>0</v>
      </c>
      <c r="K741" s="189" t="s">
        <v>164</v>
      </c>
      <c r="L741" s="40"/>
      <c r="M741" s="193" t="s">
        <v>1</v>
      </c>
      <c r="N741" s="194" t="s">
        <v>41</v>
      </c>
      <c r="O741" s="72"/>
      <c r="P741" s="195">
        <f>O741*H741</f>
        <v>0</v>
      </c>
      <c r="Q741" s="195">
        <v>0</v>
      </c>
      <c r="R741" s="195">
        <f>Q741*H741</f>
        <v>0</v>
      </c>
      <c r="S741" s="195">
        <v>0</v>
      </c>
      <c r="T741" s="196">
        <f>S741*H741</f>
        <v>0</v>
      </c>
      <c r="U741" s="35"/>
      <c r="V741" s="35"/>
      <c r="W741" s="35"/>
      <c r="X741" s="35"/>
      <c r="Y741" s="35"/>
      <c r="Z741" s="35"/>
      <c r="AA741" s="35"/>
      <c r="AB741" s="35"/>
      <c r="AC741" s="35"/>
      <c r="AD741" s="35"/>
      <c r="AE741" s="35"/>
      <c r="AR741" s="197" t="s">
        <v>283</v>
      </c>
      <c r="AT741" s="197" t="s">
        <v>160</v>
      </c>
      <c r="AU741" s="197" t="s">
        <v>85</v>
      </c>
      <c r="AY741" s="18" t="s">
        <v>158</v>
      </c>
      <c r="BE741" s="198">
        <f>IF(N741="základní",J741,0)</f>
        <v>0</v>
      </c>
      <c r="BF741" s="198">
        <f>IF(N741="snížená",J741,0)</f>
        <v>0</v>
      </c>
      <c r="BG741" s="198">
        <f>IF(N741="zákl. přenesená",J741,0)</f>
        <v>0</v>
      </c>
      <c r="BH741" s="198">
        <f>IF(N741="sníž. přenesená",J741,0)</f>
        <v>0</v>
      </c>
      <c r="BI741" s="198">
        <f>IF(N741="nulová",J741,0)</f>
        <v>0</v>
      </c>
      <c r="BJ741" s="18" t="s">
        <v>8</v>
      </c>
      <c r="BK741" s="198">
        <f>ROUND(I741*H741,0)</f>
        <v>0</v>
      </c>
      <c r="BL741" s="18" t="s">
        <v>283</v>
      </c>
      <c r="BM741" s="197" t="s">
        <v>8906</v>
      </c>
    </row>
    <row r="742" spans="1:65" s="2" customFormat="1" ht="99">
      <c r="A742" s="35"/>
      <c r="B742" s="36"/>
      <c r="C742" s="37"/>
      <c r="D742" s="199" t="s">
        <v>167</v>
      </c>
      <c r="E742" s="37"/>
      <c r="F742" s="200" t="s">
        <v>4839</v>
      </c>
      <c r="G742" s="37"/>
      <c r="H742" s="37"/>
      <c r="I742" s="201"/>
      <c r="J742" s="37"/>
      <c r="K742" s="37"/>
      <c r="L742" s="40"/>
      <c r="M742" s="202"/>
      <c r="N742" s="203"/>
      <c r="O742" s="72"/>
      <c r="P742" s="72"/>
      <c r="Q742" s="72"/>
      <c r="R742" s="72"/>
      <c r="S742" s="72"/>
      <c r="T742" s="73"/>
      <c r="U742" s="35"/>
      <c r="V742" s="35"/>
      <c r="W742" s="35"/>
      <c r="X742" s="35"/>
      <c r="Y742" s="35"/>
      <c r="Z742" s="35"/>
      <c r="AA742" s="35"/>
      <c r="AB742" s="35"/>
      <c r="AC742" s="35"/>
      <c r="AD742" s="35"/>
      <c r="AE742" s="35"/>
      <c r="AT742" s="18" t="s">
        <v>167</v>
      </c>
      <c r="AU742" s="18" t="s">
        <v>85</v>
      </c>
    </row>
    <row r="743" spans="1:65" s="13" customFormat="1" ht="11.25">
      <c r="B743" s="204"/>
      <c r="C743" s="205"/>
      <c r="D743" s="199" t="s">
        <v>169</v>
      </c>
      <c r="E743" s="206" t="s">
        <v>1</v>
      </c>
      <c r="F743" s="207" t="s">
        <v>4862</v>
      </c>
      <c r="G743" s="205"/>
      <c r="H743" s="208">
        <v>1</v>
      </c>
      <c r="I743" s="209"/>
      <c r="J743" s="205"/>
      <c r="K743" s="205"/>
      <c r="L743" s="210"/>
      <c r="M743" s="211"/>
      <c r="N743" s="212"/>
      <c r="O743" s="212"/>
      <c r="P743" s="212"/>
      <c r="Q743" s="212"/>
      <c r="R743" s="212"/>
      <c r="S743" s="212"/>
      <c r="T743" s="213"/>
      <c r="AT743" s="214" t="s">
        <v>169</v>
      </c>
      <c r="AU743" s="214" t="s">
        <v>85</v>
      </c>
      <c r="AV743" s="13" t="s">
        <v>85</v>
      </c>
      <c r="AW743" s="13" t="s">
        <v>32</v>
      </c>
      <c r="AX743" s="13" t="s">
        <v>76</v>
      </c>
      <c r="AY743" s="214" t="s">
        <v>158</v>
      </c>
    </row>
    <row r="744" spans="1:65" s="16" customFormat="1" ht="11.25">
      <c r="B744" s="236"/>
      <c r="C744" s="237"/>
      <c r="D744" s="199" t="s">
        <v>169</v>
      </c>
      <c r="E744" s="238" t="s">
        <v>1</v>
      </c>
      <c r="F744" s="239" t="s">
        <v>189</v>
      </c>
      <c r="G744" s="237"/>
      <c r="H744" s="240">
        <v>1</v>
      </c>
      <c r="I744" s="241"/>
      <c r="J744" s="237"/>
      <c r="K744" s="237"/>
      <c r="L744" s="242"/>
      <c r="M744" s="243"/>
      <c r="N744" s="244"/>
      <c r="O744" s="244"/>
      <c r="P744" s="244"/>
      <c r="Q744" s="244"/>
      <c r="R744" s="244"/>
      <c r="S744" s="244"/>
      <c r="T744" s="245"/>
      <c r="AT744" s="246" t="s">
        <v>169</v>
      </c>
      <c r="AU744" s="246" t="s">
        <v>85</v>
      </c>
      <c r="AV744" s="16" t="s">
        <v>165</v>
      </c>
      <c r="AW744" s="16" t="s">
        <v>32</v>
      </c>
      <c r="AX744" s="16" t="s">
        <v>8</v>
      </c>
      <c r="AY744" s="246" t="s">
        <v>158</v>
      </c>
    </row>
    <row r="745" spans="1:65" s="2" customFormat="1" ht="36">
      <c r="A745" s="35"/>
      <c r="B745" s="36"/>
      <c r="C745" s="247" t="s">
        <v>2283</v>
      </c>
      <c r="D745" s="247" t="s">
        <v>250</v>
      </c>
      <c r="E745" s="248" t="s">
        <v>4865</v>
      </c>
      <c r="F745" s="249" t="s">
        <v>4866</v>
      </c>
      <c r="G745" s="250" t="s">
        <v>442</v>
      </c>
      <c r="H745" s="251">
        <v>1</v>
      </c>
      <c r="I745" s="252"/>
      <c r="J745" s="251">
        <f>ROUND(I745*H745,0)</f>
        <v>0</v>
      </c>
      <c r="K745" s="249" t="s">
        <v>1</v>
      </c>
      <c r="L745" s="253"/>
      <c r="M745" s="254" t="s">
        <v>1</v>
      </c>
      <c r="N745" s="255" t="s">
        <v>41</v>
      </c>
      <c r="O745" s="72"/>
      <c r="P745" s="195">
        <f>O745*H745</f>
        <v>0</v>
      </c>
      <c r="Q745" s="195">
        <v>1.95E-2</v>
      </c>
      <c r="R745" s="195">
        <f>Q745*H745</f>
        <v>1.95E-2</v>
      </c>
      <c r="S745" s="195">
        <v>0</v>
      </c>
      <c r="T745" s="196">
        <f>S745*H745</f>
        <v>0</v>
      </c>
      <c r="U745" s="35"/>
      <c r="V745" s="35"/>
      <c r="W745" s="35"/>
      <c r="X745" s="35"/>
      <c r="Y745" s="35"/>
      <c r="Z745" s="35"/>
      <c r="AA745" s="35"/>
      <c r="AB745" s="35"/>
      <c r="AC745" s="35"/>
      <c r="AD745" s="35"/>
      <c r="AE745" s="35"/>
      <c r="AR745" s="197" t="s">
        <v>373</v>
      </c>
      <c r="AT745" s="197" t="s">
        <v>250</v>
      </c>
      <c r="AU745" s="197" t="s">
        <v>85</v>
      </c>
      <c r="AY745" s="18" t="s">
        <v>158</v>
      </c>
      <c r="BE745" s="198">
        <f>IF(N745="základní",J745,0)</f>
        <v>0</v>
      </c>
      <c r="BF745" s="198">
        <f>IF(N745="snížená",J745,0)</f>
        <v>0</v>
      </c>
      <c r="BG745" s="198">
        <f>IF(N745="zákl. přenesená",J745,0)</f>
        <v>0</v>
      </c>
      <c r="BH745" s="198">
        <f>IF(N745="sníž. přenesená",J745,0)</f>
        <v>0</v>
      </c>
      <c r="BI745" s="198">
        <f>IF(N745="nulová",J745,0)</f>
        <v>0</v>
      </c>
      <c r="BJ745" s="18" t="s">
        <v>8</v>
      </c>
      <c r="BK745" s="198">
        <f>ROUND(I745*H745,0)</f>
        <v>0</v>
      </c>
      <c r="BL745" s="18" t="s">
        <v>283</v>
      </c>
      <c r="BM745" s="197" t="s">
        <v>8907</v>
      </c>
    </row>
    <row r="746" spans="1:65" s="13" customFormat="1" ht="11.25">
      <c r="B746" s="204"/>
      <c r="C746" s="205"/>
      <c r="D746" s="199" t="s">
        <v>169</v>
      </c>
      <c r="E746" s="206" t="s">
        <v>1</v>
      </c>
      <c r="F746" s="207" t="s">
        <v>4862</v>
      </c>
      <c r="G746" s="205"/>
      <c r="H746" s="208">
        <v>1</v>
      </c>
      <c r="I746" s="209"/>
      <c r="J746" s="205"/>
      <c r="K746" s="205"/>
      <c r="L746" s="210"/>
      <c r="M746" s="211"/>
      <c r="N746" s="212"/>
      <c r="O746" s="212"/>
      <c r="P746" s="212"/>
      <c r="Q746" s="212"/>
      <c r="R746" s="212"/>
      <c r="S746" s="212"/>
      <c r="T746" s="213"/>
      <c r="AT746" s="214" t="s">
        <v>169</v>
      </c>
      <c r="AU746" s="214" t="s">
        <v>85</v>
      </c>
      <c r="AV746" s="13" t="s">
        <v>85</v>
      </c>
      <c r="AW746" s="13" t="s">
        <v>32</v>
      </c>
      <c r="AX746" s="13" t="s">
        <v>76</v>
      </c>
      <c r="AY746" s="214" t="s">
        <v>158</v>
      </c>
    </row>
    <row r="747" spans="1:65" s="14" customFormat="1" ht="11.25">
      <c r="B747" s="215"/>
      <c r="C747" s="216"/>
      <c r="D747" s="199" t="s">
        <v>169</v>
      </c>
      <c r="E747" s="217" t="s">
        <v>1</v>
      </c>
      <c r="F747" s="218" t="s">
        <v>4868</v>
      </c>
      <c r="G747" s="216"/>
      <c r="H747" s="217" t="s">
        <v>1</v>
      </c>
      <c r="I747" s="219"/>
      <c r="J747" s="216"/>
      <c r="K747" s="216"/>
      <c r="L747" s="220"/>
      <c r="M747" s="221"/>
      <c r="N747" s="222"/>
      <c r="O747" s="222"/>
      <c r="P747" s="222"/>
      <c r="Q747" s="222"/>
      <c r="R747" s="222"/>
      <c r="S747" s="222"/>
      <c r="T747" s="223"/>
      <c r="AT747" s="224" t="s">
        <v>169</v>
      </c>
      <c r="AU747" s="224" t="s">
        <v>85</v>
      </c>
      <c r="AV747" s="14" t="s">
        <v>8</v>
      </c>
      <c r="AW747" s="14" t="s">
        <v>32</v>
      </c>
      <c r="AX747" s="14" t="s">
        <v>76</v>
      </c>
      <c r="AY747" s="224" t="s">
        <v>158</v>
      </c>
    </row>
    <row r="748" spans="1:65" s="16" customFormat="1" ht="11.25">
      <c r="B748" s="236"/>
      <c r="C748" s="237"/>
      <c r="D748" s="199" t="s">
        <v>169</v>
      </c>
      <c r="E748" s="238" t="s">
        <v>1</v>
      </c>
      <c r="F748" s="239" t="s">
        <v>189</v>
      </c>
      <c r="G748" s="237"/>
      <c r="H748" s="240">
        <v>1</v>
      </c>
      <c r="I748" s="241"/>
      <c r="J748" s="237"/>
      <c r="K748" s="237"/>
      <c r="L748" s="242"/>
      <c r="M748" s="243"/>
      <c r="N748" s="244"/>
      <c r="O748" s="244"/>
      <c r="P748" s="244"/>
      <c r="Q748" s="244"/>
      <c r="R748" s="244"/>
      <c r="S748" s="244"/>
      <c r="T748" s="245"/>
      <c r="AT748" s="246" t="s">
        <v>169</v>
      </c>
      <c r="AU748" s="246" t="s">
        <v>85</v>
      </c>
      <c r="AV748" s="16" t="s">
        <v>165</v>
      </c>
      <c r="AW748" s="16" t="s">
        <v>32</v>
      </c>
      <c r="AX748" s="16" t="s">
        <v>8</v>
      </c>
      <c r="AY748" s="246" t="s">
        <v>158</v>
      </c>
    </row>
    <row r="749" spans="1:65" s="2" customFormat="1" ht="33" customHeight="1">
      <c r="A749" s="35"/>
      <c r="B749" s="36"/>
      <c r="C749" s="187" t="s">
        <v>2286</v>
      </c>
      <c r="D749" s="187" t="s">
        <v>160</v>
      </c>
      <c r="E749" s="188" t="s">
        <v>4884</v>
      </c>
      <c r="F749" s="189" t="s">
        <v>4885</v>
      </c>
      <c r="G749" s="190" t="s">
        <v>442</v>
      </c>
      <c r="H749" s="191">
        <v>2</v>
      </c>
      <c r="I749" s="192"/>
      <c r="J749" s="191">
        <f>ROUND(I749*H749,0)</f>
        <v>0</v>
      </c>
      <c r="K749" s="189" t="s">
        <v>1</v>
      </c>
      <c r="L749" s="40"/>
      <c r="M749" s="193" t="s">
        <v>1</v>
      </c>
      <c r="N749" s="194" t="s">
        <v>41</v>
      </c>
      <c r="O749" s="72"/>
      <c r="P749" s="195">
        <f>O749*H749</f>
        <v>0</v>
      </c>
      <c r="Q749" s="195">
        <v>0</v>
      </c>
      <c r="R749" s="195">
        <f>Q749*H749</f>
        <v>0</v>
      </c>
      <c r="S749" s="195">
        <v>0</v>
      </c>
      <c r="T749" s="196">
        <f>S749*H749</f>
        <v>0</v>
      </c>
      <c r="U749" s="35"/>
      <c r="V749" s="35"/>
      <c r="W749" s="35"/>
      <c r="X749" s="35"/>
      <c r="Y749" s="35"/>
      <c r="Z749" s="35"/>
      <c r="AA749" s="35"/>
      <c r="AB749" s="35"/>
      <c r="AC749" s="35"/>
      <c r="AD749" s="35"/>
      <c r="AE749" s="35"/>
      <c r="AR749" s="197" t="s">
        <v>283</v>
      </c>
      <c r="AT749" s="197" t="s">
        <v>160</v>
      </c>
      <c r="AU749" s="197" t="s">
        <v>85</v>
      </c>
      <c r="AY749" s="18" t="s">
        <v>158</v>
      </c>
      <c r="BE749" s="198">
        <f>IF(N749="základní",J749,0)</f>
        <v>0</v>
      </c>
      <c r="BF749" s="198">
        <f>IF(N749="snížená",J749,0)</f>
        <v>0</v>
      </c>
      <c r="BG749" s="198">
        <f>IF(N749="zákl. přenesená",J749,0)</f>
        <v>0</v>
      </c>
      <c r="BH749" s="198">
        <f>IF(N749="sníž. přenesená",J749,0)</f>
        <v>0</v>
      </c>
      <c r="BI749" s="198">
        <f>IF(N749="nulová",J749,0)</f>
        <v>0</v>
      </c>
      <c r="BJ749" s="18" t="s">
        <v>8</v>
      </c>
      <c r="BK749" s="198">
        <f>ROUND(I749*H749,0)</f>
        <v>0</v>
      </c>
      <c r="BL749" s="18" t="s">
        <v>283</v>
      </c>
      <c r="BM749" s="197" t="s">
        <v>8908</v>
      </c>
    </row>
    <row r="750" spans="1:65" s="13" customFormat="1" ht="11.25">
      <c r="B750" s="204"/>
      <c r="C750" s="205"/>
      <c r="D750" s="199" t="s">
        <v>169</v>
      </c>
      <c r="E750" s="206" t="s">
        <v>1</v>
      </c>
      <c r="F750" s="207" t="s">
        <v>8909</v>
      </c>
      <c r="G750" s="205"/>
      <c r="H750" s="208">
        <v>2</v>
      </c>
      <c r="I750" s="209"/>
      <c r="J750" s="205"/>
      <c r="K750" s="205"/>
      <c r="L750" s="210"/>
      <c r="M750" s="211"/>
      <c r="N750" s="212"/>
      <c r="O750" s="212"/>
      <c r="P750" s="212"/>
      <c r="Q750" s="212"/>
      <c r="R750" s="212"/>
      <c r="S750" s="212"/>
      <c r="T750" s="213"/>
      <c r="AT750" s="214" t="s">
        <v>169</v>
      </c>
      <c r="AU750" s="214" t="s">
        <v>85</v>
      </c>
      <c r="AV750" s="13" t="s">
        <v>85</v>
      </c>
      <c r="AW750" s="13" t="s">
        <v>32</v>
      </c>
      <c r="AX750" s="13" t="s">
        <v>8</v>
      </c>
      <c r="AY750" s="214" t="s">
        <v>158</v>
      </c>
    </row>
    <row r="751" spans="1:65" s="2" customFormat="1" ht="24">
      <c r="A751" s="35"/>
      <c r="B751" s="36"/>
      <c r="C751" s="187" t="s">
        <v>2289</v>
      </c>
      <c r="D751" s="187" t="s">
        <v>160</v>
      </c>
      <c r="E751" s="188" t="s">
        <v>4889</v>
      </c>
      <c r="F751" s="189" t="s">
        <v>4890</v>
      </c>
      <c r="G751" s="190" t="s">
        <v>442</v>
      </c>
      <c r="H751" s="191">
        <v>1</v>
      </c>
      <c r="I751" s="192"/>
      <c r="J751" s="191">
        <f>ROUND(I751*H751,0)</f>
        <v>0</v>
      </c>
      <c r="K751" s="189" t="s">
        <v>1</v>
      </c>
      <c r="L751" s="40"/>
      <c r="M751" s="193" t="s">
        <v>1</v>
      </c>
      <c r="N751" s="194" t="s">
        <v>41</v>
      </c>
      <c r="O751" s="72"/>
      <c r="P751" s="195">
        <f>O751*H751</f>
        <v>0</v>
      </c>
      <c r="Q751" s="195">
        <v>0</v>
      </c>
      <c r="R751" s="195">
        <f>Q751*H751</f>
        <v>0</v>
      </c>
      <c r="S751" s="195">
        <v>0</v>
      </c>
      <c r="T751" s="196">
        <f>S751*H751</f>
        <v>0</v>
      </c>
      <c r="U751" s="35"/>
      <c r="V751" s="35"/>
      <c r="W751" s="35"/>
      <c r="X751" s="35"/>
      <c r="Y751" s="35"/>
      <c r="Z751" s="35"/>
      <c r="AA751" s="35"/>
      <c r="AB751" s="35"/>
      <c r="AC751" s="35"/>
      <c r="AD751" s="35"/>
      <c r="AE751" s="35"/>
      <c r="AR751" s="197" t="s">
        <v>283</v>
      </c>
      <c r="AT751" s="197" t="s">
        <v>160</v>
      </c>
      <c r="AU751" s="197" t="s">
        <v>85</v>
      </c>
      <c r="AY751" s="18" t="s">
        <v>158</v>
      </c>
      <c r="BE751" s="198">
        <f>IF(N751="základní",J751,0)</f>
        <v>0</v>
      </c>
      <c r="BF751" s="198">
        <f>IF(N751="snížená",J751,0)</f>
        <v>0</v>
      </c>
      <c r="BG751" s="198">
        <f>IF(N751="zákl. přenesená",J751,0)</f>
        <v>0</v>
      </c>
      <c r="BH751" s="198">
        <f>IF(N751="sníž. přenesená",J751,0)</f>
        <v>0</v>
      </c>
      <c r="BI751" s="198">
        <f>IF(N751="nulová",J751,0)</f>
        <v>0</v>
      </c>
      <c r="BJ751" s="18" t="s">
        <v>8</v>
      </c>
      <c r="BK751" s="198">
        <f>ROUND(I751*H751,0)</f>
        <v>0</v>
      </c>
      <c r="BL751" s="18" t="s">
        <v>283</v>
      </c>
      <c r="BM751" s="197" t="s">
        <v>8910</v>
      </c>
    </row>
    <row r="752" spans="1:65" s="13" customFormat="1" ht="11.25">
      <c r="B752" s="204"/>
      <c r="C752" s="205"/>
      <c r="D752" s="199" t="s">
        <v>169</v>
      </c>
      <c r="E752" s="206" t="s">
        <v>1</v>
      </c>
      <c r="F752" s="207" t="s">
        <v>8901</v>
      </c>
      <c r="G752" s="205"/>
      <c r="H752" s="208">
        <v>1</v>
      </c>
      <c r="I752" s="209"/>
      <c r="J752" s="205"/>
      <c r="K752" s="205"/>
      <c r="L752" s="210"/>
      <c r="M752" s="211"/>
      <c r="N752" s="212"/>
      <c r="O752" s="212"/>
      <c r="P752" s="212"/>
      <c r="Q752" s="212"/>
      <c r="R752" s="212"/>
      <c r="S752" s="212"/>
      <c r="T752" s="213"/>
      <c r="AT752" s="214" t="s">
        <v>169</v>
      </c>
      <c r="AU752" s="214" t="s">
        <v>85</v>
      </c>
      <c r="AV752" s="13" t="s">
        <v>85</v>
      </c>
      <c r="AW752" s="13" t="s">
        <v>32</v>
      </c>
      <c r="AX752" s="13" t="s">
        <v>8</v>
      </c>
      <c r="AY752" s="214" t="s">
        <v>158</v>
      </c>
    </row>
    <row r="753" spans="1:65" s="2" customFormat="1" ht="36">
      <c r="A753" s="35"/>
      <c r="B753" s="36"/>
      <c r="C753" s="187" t="s">
        <v>2293</v>
      </c>
      <c r="D753" s="187" t="s">
        <v>160</v>
      </c>
      <c r="E753" s="188" t="s">
        <v>4893</v>
      </c>
      <c r="F753" s="189" t="s">
        <v>4894</v>
      </c>
      <c r="G753" s="190" t="s">
        <v>442</v>
      </c>
      <c r="H753" s="191">
        <v>1</v>
      </c>
      <c r="I753" s="192"/>
      <c r="J753" s="191">
        <f>ROUND(I753*H753,0)</f>
        <v>0</v>
      </c>
      <c r="K753" s="189" t="s">
        <v>164</v>
      </c>
      <c r="L753" s="40"/>
      <c r="M753" s="193" t="s">
        <v>1</v>
      </c>
      <c r="N753" s="194" t="s">
        <v>41</v>
      </c>
      <c r="O753" s="72"/>
      <c r="P753" s="195">
        <f>O753*H753</f>
        <v>0</v>
      </c>
      <c r="Q753" s="195">
        <v>4.6999999999999999E-4</v>
      </c>
      <c r="R753" s="195">
        <f>Q753*H753</f>
        <v>4.6999999999999999E-4</v>
      </c>
      <c r="S753" s="195">
        <v>0</v>
      </c>
      <c r="T753" s="196">
        <f>S753*H753</f>
        <v>0</v>
      </c>
      <c r="U753" s="35"/>
      <c r="V753" s="35"/>
      <c r="W753" s="35"/>
      <c r="X753" s="35"/>
      <c r="Y753" s="35"/>
      <c r="Z753" s="35"/>
      <c r="AA753" s="35"/>
      <c r="AB753" s="35"/>
      <c r="AC753" s="35"/>
      <c r="AD753" s="35"/>
      <c r="AE753" s="35"/>
      <c r="AR753" s="197" t="s">
        <v>283</v>
      </c>
      <c r="AT753" s="197" t="s">
        <v>160</v>
      </c>
      <c r="AU753" s="197" t="s">
        <v>85</v>
      </c>
      <c r="AY753" s="18" t="s">
        <v>158</v>
      </c>
      <c r="BE753" s="198">
        <f>IF(N753="základní",J753,0)</f>
        <v>0</v>
      </c>
      <c r="BF753" s="198">
        <f>IF(N753="snížená",J753,0)</f>
        <v>0</v>
      </c>
      <c r="BG753" s="198">
        <f>IF(N753="zákl. přenesená",J753,0)</f>
        <v>0</v>
      </c>
      <c r="BH753" s="198">
        <f>IF(N753="sníž. přenesená",J753,0)</f>
        <v>0</v>
      </c>
      <c r="BI753" s="198">
        <f>IF(N753="nulová",J753,0)</f>
        <v>0</v>
      </c>
      <c r="BJ753" s="18" t="s">
        <v>8</v>
      </c>
      <c r="BK753" s="198">
        <f>ROUND(I753*H753,0)</f>
        <v>0</v>
      </c>
      <c r="BL753" s="18" t="s">
        <v>283</v>
      </c>
      <c r="BM753" s="197" t="s">
        <v>8911</v>
      </c>
    </row>
    <row r="754" spans="1:65" s="2" customFormat="1" ht="45">
      <c r="A754" s="35"/>
      <c r="B754" s="36"/>
      <c r="C754" s="37"/>
      <c r="D754" s="199" t="s">
        <v>167</v>
      </c>
      <c r="E754" s="37"/>
      <c r="F754" s="200" t="s">
        <v>4896</v>
      </c>
      <c r="G754" s="37"/>
      <c r="H754" s="37"/>
      <c r="I754" s="201"/>
      <c r="J754" s="37"/>
      <c r="K754" s="37"/>
      <c r="L754" s="40"/>
      <c r="M754" s="202"/>
      <c r="N754" s="203"/>
      <c r="O754" s="72"/>
      <c r="P754" s="72"/>
      <c r="Q754" s="72"/>
      <c r="R754" s="72"/>
      <c r="S754" s="72"/>
      <c r="T754" s="73"/>
      <c r="U754" s="35"/>
      <c r="V754" s="35"/>
      <c r="W754" s="35"/>
      <c r="X754" s="35"/>
      <c r="Y754" s="35"/>
      <c r="Z754" s="35"/>
      <c r="AA754" s="35"/>
      <c r="AB754" s="35"/>
      <c r="AC754" s="35"/>
      <c r="AD754" s="35"/>
      <c r="AE754" s="35"/>
      <c r="AT754" s="18" t="s">
        <v>167</v>
      </c>
      <c r="AU754" s="18" t="s">
        <v>85</v>
      </c>
    </row>
    <row r="755" spans="1:65" s="13" customFormat="1" ht="11.25">
      <c r="B755" s="204"/>
      <c r="C755" s="205"/>
      <c r="D755" s="199" t="s">
        <v>169</v>
      </c>
      <c r="E755" s="206" t="s">
        <v>1</v>
      </c>
      <c r="F755" s="207" t="s">
        <v>8895</v>
      </c>
      <c r="G755" s="205"/>
      <c r="H755" s="208">
        <v>1</v>
      </c>
      <c r="I755" s="209"/>
      <c r="J755" s="205"/>
      <c r="K755" s="205"/>
      <c r="L755" s="210"/>
      <c r="M755" s="211"/>
      <c r="N755" s="212"/>
      <c r="O755" s="212"/>
      <c r="P755" s="212"/>
      <c r="Q755" s="212"/>
      <c r="R755" s="212"/>
      <c r="S755" s="212"/>
      <c r="T755" s="213"/>
      <c r="AT755" s="214" t="s">
        <v>169</v>
      </c>
      <c r="AU755" s="214" t="s">
        <v>85</v>
      </c>
      <c r="AV755" s="13" t="s">
        <v>85</v>
      </c>
      <c r="AW755" s="13" t="s">
        <v>32</v>
      </c>
      <c r="AX755" s="13" t="s">
        <v>76</v>
      </c>
      <c r="AY755" s="214" t="s">
        <v>158</v>
      </c>
    </row>
    <row r="756" spans="1:65" s="15" customFormat="1" ht="11.25">
      <c r="B756" s="225"/>
      <c r="C756" s="226"/>
      <c r="D756" s="199" t="s">
        <v>169</v>
      </c>
      <c r="E756" s="227" t="s">
        <v>1</v>
      </c>
      <c r="F756" s="228" t="s">
        <v>4843</v>
      </c>
      <c r="G756" s="226"/>
      <c r="H756" s="229">
        <v>1</v>
      </c>
      <c r="I756" s="230"/>
      <c r="J756" s="226"/>
      <c r="K756" s="226"/>
      <c r="L756" s="231"/>
      <c r="M756" s="232"/>
      <c r="N756" s="233"/>
      <c r="O756" s="233"/>
      <c r="P756" s="233"/>
      <c r="Q756" s="233"/>
      <c r="R756" s="233"/>
      <c r="S756" s="233"/>
      <c r="T756" s="234"/>
      <c r="AT756" s="235" t="s">
        <v>169</v>
      </c>
      <c r="AU756" s="235" t="s">
        <v>85</v>
      </c>
      <c r="AV756" s="15" t="s">
        <v>177</v>
      </c>
      <c r="AW756" s="15" t="s">
        <v>32</v>
      </c>
      <c r="AX756" s="15" t="s">
        <v>76</v>
      </c>
      <c r="AY756" s="235" t="s">
        <v>158</v>
      </c>
    </row>
    <row r="757" spans="1:65" s="16" customFormat="1" ht="11.25">
      <c r="B757" s="236"/>
      <c r="C757" s="237"/>
      <c r="D757" s="199" t="s">
        <v>169</v>
      </c>
      <c r="E757" s="238" t="s">
        <v>1</v>
      </c>
      <c r="F757" s="239" t="s">
        <v>189</v>
      </c>
      <c r="G757" s="237"/>
      <c r="H757" s="240">
        <v>1</v>
      </c>
      <c r="I757" s="241"/>
      <c r="J757" s="237"/>
      <c r="K757" s="237"/>
      <c r="L757" s="242"/>
      <c r="M757" s="243"/>
      <c r="N757" s="244"/>
      <c r="O757" s="244"/>
      <c r="P757" s="244"/>
      <c r="Q757" s="244"/>
      <c r="R757" s="244"/>
      <c r="S757" s="244"/>
      <c r="T757" s="245"/>
      <c r="AT757" s="246" t="s">
        <v>169</v>
      </c>
      <c r="AU757" s="246" t="s">
        <v>85</v>
      </c>
      <c r="AV757" s="16" t="s">
        <v>165</v>
      </c>
      <c r="AW757" s="16" t="s">
        <v>32</v>
      </c>
      <c r="AX757" s="16" t="s">
        <v>8</v>
      </c>
      <c r="AY757" s="246" t="s">
        <v>158</v>
      </c>
    </row>
    <row r="758" spans="1:65" s="2" customFormat="1" ht="24">
      <c r="A758" s="35"/>
      <c r="B758" s="36"/>
      <c r="C758" s="247" t="s">
        <v>2297</v>
      </c>
      <c r="D758" s="247" t="s">
        <v>250</v>
      </c>
      <c r="E758" s="248" t="s">
        <v>4898</v>
      </c>
      <c r="F758" s="249" t="s">
        <v>4899</v>
      </c>
      <c r="G758" s="250" t="s">
        <v>442</v>
      </c>
      <c r="H758" s="251">
        <v>1</v>
      </c>
      <c r="I758" s="252"/>
      <c r="J758" s="251">
        <f>ROUND(I758*H758,0)</f>
        <v>0</v>
      </c>
      <c r="K758" s="249" t="s">
        <v>164</v>
      </c>
      <c r="L758" s="253"/>
      <c r="M758" s="254" t="s">
        <v>1</v>
      </c>
      <c r="N758" s="255" t="s">
        <v>41</v>
      </c>
      <c r="O758" s="72"/>
      <c r="P758" s="195">
        <f>O758*H758</f>
        <v>0</v>
      </c>
      <c r="Q758" s="195">
        <v>1.6E-2</v>
      </c>
      <c r="R758" s="195">
        <f>Q758*H758</f>
        <v>1.6E-2</v>
      </c>
      <c r="S758" s="195">
        <v>0</v>
      </c>
      <c r="T758" s="196">
        <f>S758*H758</f>
        <v>0</v>
      </c>
      <c r="U758" s="35"/>
      <c r="V758" s="35"/>
      <c r="W758" s="35"/>
      <c r="X758" s="35"/>
      <c r="Y758" s="35"/>
      <c r="Z758" s="35"/>
      <c r="AA758" s="35"/>
      <c r="AB758" s="35"/>
      <c r="AC758" s="35"/>
      <c r="AD758" s="35"/>
      <c r="AE758" s="35"/>
      <c r="AR758" s="197" t="s">
        <v>373</v>
      </c>
      <c r="AT758" s="197" t="s">
        <v>250</v>
      </c>
      <c r="AU758" s="197" t="s">
        <v>85</v>
      </c>
      <c r="AY758" s="18" t="s">
        <v>158</v>
      </c>
      <c r="BE758" s="198">
        <f>IF(N758="základní",J758,0)</f>
        <v>0</v>
      </c>
      <c r="BF758" s="198">
        <f>IF(N758="snížená",J758,0)</f>
        <v>0</v>
      </c>
      <c r="BG758" s="198">
        <f>IF(N758="zákl. přenesená",J758,0)</f>
        <v>0</v>
      </c>
      <c r="BH758" s="198">
        <f>IF(N758="sníž. přenesená",J758,0)</f>
        <v>0</v>
      </c>
      <c r="BI758" s="198">
        <f>IF(N758="nulová",J758,0)</f>
        <v>0</v>
      </c>
      <c r="BJ758" s="18" t="s">
        <v>8</v>
      </c>
      <c r="BK758" s="198">
        <f>ROUND(I758*H758,0)</f>
        <v>0</v>
      </c>
      <c r="BL758" s="18" t="s">
        <v>283</v>
      </c>
      <c r="BM758" s="197" t="s">
        <v>8912</v>
      </c>
    </row>
    <row r="759" spans="1:65" s="13" customFormat="1" ht="11.25">
      <c r="B759" s="204"/>
      <c r="C759" s="205"/>
      <c r="D759" s="199" t="s">
        <v>169</v>
      </c>
      <c r="E759" s="206" t="s">
        <v>1</v>
      </c>
      <c r="F759" s="207" t="s">
        <v>8</v>
      </c>
      <c r="G759" s="205"/>
      <c r="H759" s="208">
        <v>1</v>
      </c>
      <c r="I759" s="209"/>
      <c r="J759" s="205"/>
      <c r="K759" s="205"/>
      <c r="L759" s="210"/>
      <c r="M759" s="211"/>
      <c r="N759" s="212"/>
      <c r="O759" s="212"/>
      <c r="P759" s="212"/>
      <c r="Q759" s="212"/>
      <c r="R759" s="212"/>
      <c r="S759" s="212"/>
      <c r="T759" s="213"/>
      <c r="AT759" s="214" t="s">
        <v>169</v>
      </c>
      <c r="AU759" s="214" t="s">
        <v>85</v>
      </c>
      <c r="AV759" s="13" t="s">
        <v>85</v>
      </c>
      <c r="AW759" s="13" t="s">
        <v>32</v>
      </c>
      <c r="AX759" s="13" t="s">
        <v>8</v>
      </c>
      <c r="AY759" s="214" t="s">
        <v>158</v>
      </c>
    </row>
    <row r="760" spans="1:65" s="2" customFormat="1" ht="36">
      <c r="A760" s="35"/>
      <c r="B760" s="36"/>
      <c r="C760" s="187" t="s">
        <v>2300</v>
      </c>
      <c r="D760" s="187" t="s">
        <v>160</v>
      </c>
      <c r="E760" s="188" t="s">
        <v>4902</v>
      </c>
      <c r="F760" s="189" t="s">
        <v>4903</v>
      </c>
      <c r="G760" s="190" t="s">
        <v>442</v>
      </c>
      <c r="H760" s="191">
        <v>1</v>
      </c>
      <c r="I760" s="192"/>
      <c r="J760" s="191">
        <f>ROUND(I760*H760,0)</f>
        <v>0</v>
      </c>
      <c r="K760" s="189" t="s">
        <v>164</v>
      </c>
      <c r="L760" s="40"/>
      <c r="M760" s="193" t="s">
        <v>1</v>
      </c>
      <c r="N760" s="194" t="s">
        <v>41</v>
      </c>
      <c r="O760" s="72"/>
      <c r="P760" s="195">
        <f>O760*H760</f>
        <v>0</v>
      </c>
      <c r="Q760" s="195">
        <v>4.8000000000000001E-4</v>
      </c>
      <c r="R760" s="195">
        <f>Q760*H760</f>
        <v>4.8000000000000001E-4</v>
      </c>
      <c r="S760" s="195">
        <v>0</v>
      </c>
      <c r="T760" s="196">
        <f>S760*H760</f>
        <v>0</v>
      </c>
      <c r="U760" s="35"/>
      <c r="V760" s="35"/>
      <c r="W760" s="35"/>
      <c r="X760" s="35"/>
      <c r="Y760" s="35"/>
      <c r="Z760" s="35"/>
      <c r="AA760" s="35"/>
      <c r="AB760" s="35"/>
      <c r="AC760" s="35"/>
      <c r="AD760" s="35"/>
      <c r="AE760" s="35"/>
      <c r="AR760" s="197" t="s">
        <v>283</v>
      </c>
      <c r="AT760" s="197" t="s">
        <v>160</v>
      </c>
      <c r="AU760" s="197" t="s">
        <v>85</v>
      </c>
      <c r="AY760" s="18" t="s">
        <v>158</v>
      </c>
      <c r="BE760" s="198">
        <f>IF(N760="základní",J760,0)</f>
        <v>0</v>
      </c>
      <c r="BF760" s="198">
        <f>IF(N760="snížená",J760,0)</f>
        <v>0</v>
      </c>
      <c r="BG760" s="198">
        <f>IF(N760="zákl. přenesená",J760,0)</f>
        <v>0</v>
      </c>
      <c r="BH760" s="198">
        <f>IF(N760="sníž. přenesená",J760,0)</f>
        <v>0</v>
      </c>
      <c r="BI760" s="198">
        <f>IF(N760="nulová",J760,0)</f>
        <v>0</v>
      </c>
      <c r="BJ760" s="18" t="s">
        <v>8</v>
      </c>
      <c r="BK760" s="198">
        <f>ROUND(I760*H760,0)</f>
        <v>0</v>
      </c>
      <c r="BL760" s="18" t="s">
        <v>283</v>
      </c>
      <c r="BM760" s="197" t="s">
        <v>8913</v>
      </c>
    </row>
    <row r="761" spans="1:65" s="2" customFormat="1" ht="45">
      <c r="A761" s="35"/>
      <c r="B761" s="36"/>
      <c r="C761" s="37"/>
      <c r="D761" s="199" t="s">
        <v>167</v>
      </c>
      <c r="E761" s="37"/>
      <c r="F761" s="200" t="s">
        <v>4896</v>
      </c>
      <c r="G761" s="37"/>
      <c r="H761" s="37"/>
      <c r="I761" s="201"/>
      <c r="J761" s="37"/>
      <c r="K761" s="37"/>
      <c r="L761" s="40"/>
      <c r="M761" s="202"/>
      <c r="N761" s="203"/>
      <c r="O761" s="72"/>
      <c r="P761" s="72"/>
      <c r="Q761" s="72"/>
      <c r="R761" s="72"/>
      <c r="S761" s="72"/>
      <c r="T761" s="73"/>
      <c r="U761" s="35"/>
      <c r="V761" s="35"/>
      <c r="W761" s="35"/>
      <c r="X761" s="35"/>
      <c r="Y761" s="35"/>
      <c r="Z761" s="35"/>
      <c r="AA761" s="35"/>
      <c r="AB761" s="35"/>
      <c r="AC761" s="35"/>
      <c r="AD761" s="35"/>
      <c r="AE761" s="35"/>
      <c r="AT761" s="18" t="s">
        <v>167</v>
      </c>
      <c r="AU761" s="18" t="s">
        <v>85</v>
      </c>
    </row>
    <row r="762" spans="1:65" s="13" customFormat="1" ht="11.25">
      <c r="B762" s="204"/>
      <c r="C762" s="205"/>
      <c r="D762" s="199" t="s">
        <v>169</v>
      </c>
      <c r="E762" s="206" t="s">
        <v>1</v>
      </c>
      <c r="F762" s="207" t="s">
        <v>8894</v>
      </c>
      <c r="G762" s="205"/>
      <c r="H762" s="208">
        <v>1</v>
      </c>
      <c r="I762" s="209"/>
      <c r="J762" s="205"/>
      <c r="K762" s="205"/>
      <c r="L762" s="210"/>
      <c r="M762" s="211"/>
      <c r="N762" s="212"/>
      <c r="O762" s="212"/>
      <c r="P762" s="212"/>
      <c r="Q762" s="212"/>
      <c r="R762" s="212"/>
      <c r="S762" s="212"/>
      <c r="T762" s="213"/>
      <c r="AT762" s="214" t="s">
        <v>169</v>
      </c>
      <c r="AU762" s="214" t="s">
        <v>85</v>
      </c>
      <c r="AV762" s="13" t="s">
        <v>85</v>
      </c>
      <c r="AW762" s="13" t="s">
        <v>32</v>
      </c>
      <c r="AX762" s="13" t="s">
        <v>8</v>
      </c>
      <c r="AY762" s="214" t="s">
        <v>158</v>
      </c>
    </row>
    <row r="763" spans="1:65" s="2" customFormat="1" ht="24">
      <c r="A763" s="35"/>
      <c r="B763" s="36"/>
      <c r="C763" s="247" t="s">
        <v>2303</v>
      </c>
      <c r="D763" s="247" t="s">
        <v>250</v>
      </c>
      <c r="E763" s="248" t="s">
        <v>4906</v>
      </c>
      <c r="F763" s="249" t="s">
        <v>4907</v>
      </c>
      <c r="G763" s="250" t="s">
        <v>442</v>
      </c>
      <c r="H763" s="251">
        <v>1</v>
      </c>
      <c r="I763" s="252"/>
      <c r="J763" s="251">
        <f>ROUND(I763*H763,0)</f>
        <v>0</v>
      </c>
      <c r="K763" s="249" t="s">
        <v>164</v>
      </c>
      <c r="L763" s="253"/>
      <c r="M763" s="254" t="s">
        <v>1</v>
      </c>
      <c r="N763" s="255" t="s">
        <v>41</v>
      </c>
      <c r="O763" s="72"/>
      <c r="P763" s="195">
        <f>O763*H763</f>
        <v>0</v>
      </c>
      <c r="Q763" s="195">
        <v>2.5999999999999999E-2</v>
      </c>
      <c r="R763" s="195">
        <f>Q763*H763</f>
        <v>2.5999999999999999E-2</v>
      </c>
      <c r="S763" s="195">
        <v>0</v>
      </c>
      <c r="T763" s="196">
        <f>S763*H763</f>
        <v>0</v>
      </c>
      <c r="U763" s="35"/>
      <c r="V763" s="35"/>
      <c r="W763" s="35"/>
      <c r="X763" s="35"/>
      <c r="Y763" s="35"/>
      <c r="Z763" s="35"/>
      <c r="AA763" s="35"/>
      <c r="AB763" s="35"/>
      <c r="AC763" s="35"/>
      <c r="AD763" s="35"/>
      <c r="AE763" s="35"/>
      <c r="AR763" s="197" t="s">
        <v>373</v>
      </c>
      <c r="AT763" s="197" t="s">
        <v>250</v>
      </c>
      <c r="AU763" s="197" t="s">
        <v>85</v>
      </c>
      <c r="AY763" s="18" t="s">
        <v>158</v>
      </c>
      <c r="BE763" s="198">
        <f>IF(N763="základní",J763,0)</f>
        <v>0</v>
      </c>
      <c r="BF763" s="198">
        <f>IF(N763="snížená",J763,0)</f>
        <v>0</v>
      </c>
      <c r="BG763" s="198">
        <f>IF(N763="zákl. přenesená",J763,0)</f>
        <v>0</v>
      </c>
      <c r="BH763" s="198">
        <f>IF(N763="sníž. přenesená",J763,0)</f>
        <v>0</v>
      </c>
      <c r="BI763" s="198">
        <f>IF(N763="nulová",J763,0)</f>
        <v>0</v>
      </c>
      <c r="BJ763" s="18" t="s">
        <v>8</v>
      </c>
      <c r="BK763" s="198">
        <f>ROUND(I763*H763,0)</f>
        <v>0</v>
      </c>
      <c r="BL763" s="18" t="s">
        <v>283</v>
      </c>
      <c r="BM763" s="197" t="s">
        <v>8914</v>
      </c>
    </row>
    <row r="764" spans="1:65" s="13" customFormat="1" ht="11.25">
      <c r="B764" s="204"/>
      <c r="C764" s="205"/>
      <c r="D764" s="199" t="s">
        <v>169</v>
      </c>
      <c r="E764" s="206" t="s">
        <v>1</v>
      </c>
      <c r="F764" s="207" t="s">
        <v>8</v>
      </c>
      <c r="G764" s="205"/>
      <c r="H764" s="208">
        <v>1</v>
      </c>
      <c r="I764" s="209"/>
      <c r="J764" s="205"/>
      <c r="K764" s="205"/>
      <c r="L764" s="210"/>
      <c r="M764" s="211"/>
      <c r="N764" s="212"/>
      <c r="O764" s="212"/>
      <c r="P764" s="212"/>
      <c r="Q764" s="212"/>
      <c r="R764" s="212"/>
      <c r="S764" s="212"/>
      <c r="T764" s="213"/>
      <c r="AT764" s="214" t="s">
        <v>169</v>
      </c>
      <c r="AU764" s="214" t="s">
        <v>85</v>
      </c>
      <c r="AV764" s="13" t="s">
        <v>85</v>
      </c>
      <c r="AW764" s="13" t="s">
        <v>32</v>
      </c>
      <c r="AX764" s="13" t="s">
        <v>8</v>
      </c>
      <c r="AY764" s="214" t="s">
        <v>158</v>
      </c>
    </row>
    <row r="765" spans="1:65" s="2" customFormat="1" ht="36">
      <c r="A765" s="35"/>
      <c r="B765" s="36"/>
      <c r="C765" s="187" t="s">
        <v>2306</v>
      </c>
      <c r="D765" s="187" t="s">
        <v>160</v>
      </c>
      <c r="E765" s="188" t="s">
        <v>4910</v>
      </c>
      <c r="F765" s="189" t="s">
        <v>4911</v>
      </c>
      <c r="G765" s="190" t="s">
        <v>442</v>
      </c>
      <c r="H765" s="191">
        <v>1</v>
      </c>
      <c r="I765" s="192"/>
      <c r="J765" s="191">
        <f>ROUND(I765*H765,0)</f>
        <v>0</v>
      </c>
      <c r="K765" s="189" t="s">
        <v>164</v>
      </c>
      <c r="L765" s="40"/>
      <c r="M765" s="193" t="s">
        <v>1</v>
      </c>
      <c r="N765" s="194" t="s">
        <v>41</v>
      </c>
      <c r="O765" s="72"/>
      <c r="P765" s="195">
        <f>O765*H765</f>
        <v>0</v>
      </c>
      <c r="Q765" s="195">
        <v>4.0000000000000002E-4</v>
      </c>
      <c r="R765" s="195">
        <f>Q765*H765</f>
        <v>4.0000000000000002E-4</v>
      </c>
      <c r="S765" s="195">
        <v>0</v>
      </c>
      <c r="T765" s="196">
        <f>S765*H765</f>
        <v>0</v>
      </c>
      <c r="U765" s="35"/>
      <c r="V765" s="35"/>
      <c r="W765" s="35"/>
      <c r="X765" s="35"/>
      <c r="Y765" s="35"/>
      <c r="Z765" s="35"/>
      <c r="AA765" s="35"/>
      <c r="AB765" s="35"/>
      <c r="AC765" s="35"/>
      <c r="AD765" s="35"/>
      <c r="AE765" s="35"/>
      <c r="AR765" s="197" t="s">
        <v>283</v>
      </c>
      <c r="AT765" s="197" t="s">
        <v>160</v>
      </c>
      <c r="AU765" s="197" t="s">
        <v>85</v>
      </c>
      <c r="AY765" s="18" t="s">
        <v>158</v>
      </c>
      <c r="BE765" s="198">
        <f>IF(N765="základní",J765,0)</f>
        <v>0</v>
      </c>
      <c r="BF765" s="198">
        <f>IF(N765="snížená",J765,0)</f>
        <v>0</v>
      </c>
      <c r="BG765" s="198">
        <f>IF(N765="zákl. přenesená",J765,0)</f>
        <v>0</v>
      </c>
      <c r="BH765" s="198">
        <f>IF(N765="sníž. přenesená",J765,0)</f>
        <v>0</v>
      </c>
      <c r="BI765" s="198">
        <f>IF(N765="nulová",J765,0)</f>
        <v>0</v>
      </c>
      <c r="BJ765" s="18" t="s">
        <v>8</v>
      </c>
      <c r="BK765" s="198">
        <f>ROUND(I765*H765,0)</f>
        <v>0</v>
      </c>
      <c r="BL765" s="18" t="s">
        <v>283</v>
      </c>
      <c r="BM765" s="197" t="s">
        <v>8915</v>
      </c>
    </row>
    <row r="766" spans="1:65" s="2" customFormat="1" ht="45">
      <c r="A766" s="35"/>
      <c r="B766" s="36"/>
      <c r="C766" s="37"/>
      <c r="D766" s="199" t="s">
        <v>167</v>
      </c>
      <c r="E766" s="37"/>
      <c r="F766" s="200" t="s">
        <v>4896</v>
      </c>
      <c r="G766" s="37"/>
      <c r="H766" s="37"/>
      <c r="I766" s="201"/>
      <c r="J766" s="37"/>
      <c r="K766" s="37"/>
      <c r="L766" s="40"/>
      <c r="M766" s="202"/>
      <c r="N766" s="203"/>
      <c r="O766" s="72"/>
      <c r="P766" s="72"/>
      <c r="Q766" s="72"/>
      <c r="R766" s="72"/>
      <c r="S766" s="72"/>
      <c r="T766" s="73"/>
      <c r="U766" s="35"/>
      <c r="V766" s="35"/>
      <c r="W766" s="35"/>
      <c r="X766" s="35"/>
      <c r="Y766" s="35"/>
      <c r="Z766" s="35"/>
      <c r="AA766" s="35"/>
      <c r="AB766" s="35"/>
      <c r="AC766" s="35"/>
      <c r="AD766" s="35"/>
      <c r="AE766" s="35"/>
      <c r="AT766" s="18" t="s">
        <v>167</v>
      </c>
      <c r="AU766" s="18" t="s">
        <v>85</v>
      </c>
    </row>
    <row r="767" spans="1:65" s="13" customFormat="1" ht="11.25">
      <c r="B767" s="204"/>
      <c r="C767" s="205"/>
      <c r="D767" s="199" t="s">
        <v>169</v>
      </c>
      <c r="E767" s="206" t="s">
        <v>1</v>
      </c>
      <c r="F767" s="207" t="s">
        <v>4862</v>
      </c>
      <c r="G767" s="205"/>
      <c r="H767" s="208">
        <v>1</v>
      </c>
      <c r="I767" s="209"/>
      <c r="J767" s="205"/>
      <c r="K767" s="205"/>
      <c r="L767" s="210"/>
      <c r="M767" s="211"/>
      <c r="N767" s="212"/>
      <c r="O767" s="212"/>
      <c r="P767" s="212"/>
      <c r="Q767" s="212"/>
      <c r="R767" s="212"/>
      <c r="S767" s="212"/>
      <c r="T767" s="213"/>
      <c r="AT767" s="214" t="s">
        <v>169</v>
      </c>
      <c r="AU767" s="214" t="s">
        <v>85</v>
      </c>
      <c r="AV767" s="13" t="s">
        <v>85</v>
      </c>
      <c r="AW767" s="13" t="s">
        <v>32</v>
      </c>
      <c r="AX767" s="13" t="s">
        <v>76</v>
      </c>
      <c r="AY767" s="214" t="s">
        <v>158</v>
      </c>
    </row>
    <row r="768" spans="1:65" s="16" customFormat="1" ht="11.25">
      <c r="B768" s="236"/>
      <c r="C768" s="237"/>
      <c r="D768" s="199" t="s">
        <v>169</v>
      </c>
      <c r="E768" s="238" t="s">
        <v>1</v>
      </c>
      <c r="F768" s="239" t="s">
        <v>189</v>
      </c>
      <c r="G768" s="237"/>
      <c r="H768" s="240">
        <v>1</v>
      </c>
      <c r="I768" s="241"/>
      <c r="J768" s="237"/>
      <c r="K768" s="237"/>
      <c r="L768" s="242"/>
      <c r="M768" s="243"/>
      <c r="N768" s="244"/>
      <c r="O768" s="244"/>
      <c r="P768" s="244"/>
      <c r="Q768" s="244"/>
      <c r="R768" s="244"/>
      <c r="S768" s="244"/>
      <c r="T768" s="245"/>
      <c r="AT768" s="246" t="s">
        <v>169</v>
      </c>
      <c r="AU768" s="246" t="s">
        <v>85</v>
      </c>
      <c r="AV768" s="16" t="s">
        <v>165</v>
      </c>
      <c r="AW768" s="16" t="s">
        <v>32</v>
      </c>
      <c r="AX768" s="16" t="s">
        <v>8</v>
      </c>
      <c r="AY768" s="246" t="s">
        <v>158</v>
      </c>
    </row>
    <row r="769" spans="1:65" s="2" customFormat="1" ht="24">
      <c r="A769" s="35"/>
      <c r="B769" s="36"/>
      <c r="C769" s="247" t="s">
        <v>2310</v>
      </c>
      <c r="D769" s="247" t="s">
        <v>250</v>
      </c>
      <c r="E769" s="248" t="s">
        <v>4916</v>
      </c>
      <c r="F769" s="249" t="s">
        <v>4917</v>
      </c>
      <c r="G769" s="250" t="s">
        <v>442</v>
      </c>
      <c r="H769" s="251">
        <v>1</v>
      </c>
      <c r="I769" s="252"/>
      <c r="J769" s="251">
        <f>ROUND(I769*H769,0)</f>
        <v>0</v>
      </c>
      <c r="K769" s="249" t="s">
        <v>164</v>
      </c>
      <c r="L769" s="253"/>
      <c r="M769" s="254" t="s">
        <v>1</v>
      </c>
      <c r="N769" s="255" t="s">
        <v>41</v>
      </c>
      <c r="O769" s="72"/>
      <c r="P769" s="195">
        <f>O769*H769</f>
        <v>0</v>
      </c>
      <c r="Q769" s="195">
        <v>1.7000000000000001E-2</v>
      </c>
      <c r="R769" s="195">
        <f>Q769*H769</f>
        <v>1.7000000000000001E-2</v>
      </c>
      <c r="S769" s="195">
        <v>0</v>
      </c>
      <c r="T769" s="196">
        <f>S769*H769</f>
        <v>0</v>
      </c>
      <c r="U769" s="35"/>
      <c r="V769" s="35"/>
      <c r="W769" s="35"/>
      <c r="X769" s="35"/>
      <c r="Y769" s="35"/>
      <c r="Z769" s="35"/>
      <c r="AA769" s="35"/>
      <c r="AB769" s="35"/>
      <c r="AC769" s="35"/>
      <c r="AD769" s="35"/>
      <c r="AE769" s="35"/>
      <c r="AR769" s="197" t="s">
        <v>373</v>
      </c>
      <c r="AT769" s="197" t="s">
        <v>250</v>
      </c>
      <c r="AU769" s="197" t="s">
        <v>85</v>
      </c>
      <c r="AY769" s="18" t="s">
        <v>158</v>
      </c>
      <c r="BE769" s="198">
        <f>IF(N769="základní",J769,0)</f>
        <v>0</v>
      </c>
      <c r="BF769" s="198">
        <f>IF(N769="snížená",J769,0)</f>
        <v>0</v>
      </c>
      <c r="BG769" s="198">
        <f>IF(N769="zákl. přenesená",J769,0)</f>
        <v>0</v>
      </c>
      <c r="BH769" s="198">
        <f>IF(N769="sníž. přenesená",J769,0)</f>
        <v>0</v>
      </c>
      <c r="BI769" s="198">
        <f>IF(N769="nulová",J769,0)</f>
        <v>0</v>
      </c>
      <c r="BJ769" s="18" t="s">
        <v>8</v>
      </c>
      <c r="BK769" s="198">
        <f>ROUND(I769*H769,0)</f>
        <v>0</v>
      </c>
      <c r="BL769" s="18" t="s">
        <v>283</v>
      </c>
      <c r="BM769" s="197" t="s">
        <v>8916</v>
      </c>
    </row>
    <row r="770" spans="1:65" s="13" customFormat="1" ht="11.25">
      <c r="B770" s="204"/>
      <c r="C770" s="205"/>
      <c r="D770" s="199" t="s">
        <v>169</v>
      </c>
      <c r="E770" s="206" t="s">
        <v>1</v>
      </c>
      <c r="F770" s="207" t="s">
        <v>8</v>
      </c>
      <c r="G770" s="205"/>
      <c r="H770" s="208">
        <v>1</v>
      </c>
      <c r="I770" s="209"/>
      <c r="J770" s="205"/>
      <c r="K770" s="205"/>
      <c r="L770" s="210"/>
      <c r="M770" s="211"/>
      <c r="N770" s="212"/>
      <c r="O770" s="212"/>
      <c r="P770" s="212"/>
      <c r="Q770" s="212"/>
      <c r="R770" s="212"/>
      <c r="S770" s="212"/>
      <c r="T770" s="213"/>
      <c r="AT770" s="214" t="s">
        <v>169</v>
      </c>
      <c r="AU770" s="214" t="s">
        <v>85</v>
      </c>
      <c r="AV770" s="13" t="s">
        <v>85</v>
      </c>
      <c r="AW770" s="13" t="s">
        <v>32</v>
      </c>
      <c r="AX770" s="13" t="s">
        <v>8</v>
      </c>
      <c r="AY770" s="214" t="s">
        <v>158</v>
      </c>
    </row>
    <row r="771" spans="1:65" s="2" customFormat="1" ht="36">
      <c r="A771" s="35"/>
      <c r="B771" s="36"/>
      <c r="C771" s="187" t="s">
        <v>2314</v>
      </c>
      <c r="D771" s="187" t="s">
        <v>160</v>
      </c>
      <c r="E771" s="188" t="s">
        <v>6542</v>
      </c>
      <c r="F771" s="189" t="s">
        <v>8917</v>
      </c>
      <c r="G771" s="190" t="s">
        <v>442</v>
      </c>
      <c r="H771" s="191">
        <v>1</v>
      </c>
      <c r="I771" s="192"/>
      <c r="J771" s="191">
        <f>ROUND(I771*H771,0)</f>
        <v>0</v>
      </c>
      <c r="K771" s="189" t="s">
        <v>164</v>
      </c>
      <c r="L771" s="40"/>
      <c r="M771" s="193" t="s">
        <v>1</v>
      </c>
      <c r="N771" s="194" t="s">
        <v>41</v>
      </c>
      <c r="O771" s="72"/>
      <c r="P771" s="195">
        <f>O771*H771</f>
        <v>0</v>
      </c>
      <c r="Q771" s="195">
        <v>4.0999999999999999E-4</v>
      </c>
      <c r="R771" s="195">
        <f>Q771*H771</f>
        <v>4.0999999999999999E-4</v>
      </c>
      <c r="S771" s="195">
        <v>0</v>
      </c>
      <c r="T771" s="196">
        <f>S771*H771</f>
        <v>0</v>
      </c>
      <c r="U771" s="35"/>
      <c r="V771" s="35"/>
      <c r="W771" s="35"/>
      <c r="X771" s="35"/>
      <c r="Y771" s="35"/>
      <c r="Z771" s="35"/>
      <c r="AA771" s="35"/>
      <c r="AB771" s="35"/>
      <c r="AC771" s="35"/>
      <c r="AD771" s="35"/>
      <c r="AE771" s="35"/>
      <c r="AR771" s="197" t="s">
        <v>283</v>
      </c>
      <c r="AT771" s="197" t="s">
        <v>160</v>
      </c>
      <c r="AU771" s="197" t="s">
        <v>85</v>
      </c>
      <c r="AY771" s="18" t="s">
        <v>158</v>
      </c>
      <c r="BE771" s="198">
        <f>IF(N771="základní",J771,0)</f>
        <v>0</v>
      </c>
      <c r="BF771" s="198">
        <f>IF(N771="snížená",J771,0)</f>
        <v>0</v>
      </c>
      <c r="BG771" s="198">
        <f>IF(N771="zákl. přenesená",J771,0)</f>
        <v>0</v>
      </c>
      <c r="BH771" s="198">
        <f>IF(N771="sníž. přenesená",J771,0)</f>
        <v>0</v>
      </c>
      <c r="BI771" s="198">
        <f>IF(N771="nulová",J771,0)</f>
        <v>0</v>
      </c>
      <c r="BJ771" s="18" t="s">
        <v>8</v>
      </c>
      <c r="BK771" s="198">
        <f>ROUND(I771*H771,0)</f>
        <v>0</v>
      </c>
      <c r="BL771" s="18" t="s">
        <v>283</v>
      </c>
      <c r="BM771" s="197" t="s">
        <v>8918</v>
      </c>
    </row>
    <row r="772" spans="1:65" s="2" customFormat="1" ht="45">
      <c r="A772" s="35"/>
      <c r="B772" s="36"/>
      <c r="C772" s="37"/>
      <c r="D772" s="199" t="s">
        <v>167</v>
      </c>
      <c r="E772" s="37"/>
      <c r="F772" s="200" t="s">
        <v>4896</v>
      </c>
      <c r="G772" s="37"/>
      <c r="H772" s="37"/>
      <c r="I772" s="201"/>
      <c r="J772" s="37"/>
      <c r="K772" s="37"/>
      <c r="L772" s="40"/>
      <c r="M772" s="202"/>
      <c r="N772" s="203"/>
      <c r="O772" s="72"/>
      <c r="P772" s="72"/>
      <c r="Q772" s="72"/>
      <c r="R772" s="72"/>
      <c r="S772" s="72"/>
      <c r="T772" s="73"/>
      <c r="U772" s="35"/>
      <c r="V772" s="35"/>
      <c r="W772" s="35"/>
      <c r="X772" s="35"/>
      <c r="Y772" s="35"/>
      <c r="Z772" s="35"/>
      <c r="AA772" s="35"/>
      <c r="AB772" s="35"/>
      <c r="AC772" s="35"/>
      <c r="AD772" s="35"/>
      <c r="AE772" s="35"/>
      <c r="AT772" s="18" t="s">
        <v>167</v>
      </c>
      <c r="AU772" s="18" t="s">
        <v>85</v>
      </c>
    </row>
    <row r="773" spans="1:65" s="13" customFormat="1" ht="11.25">
      <c r="B773" s="204"/>
      <c r="C773" s="205"/>
      <c r="D773" s="199" t="s">
        <v>169</v>
      </c>
      <c r="E773" s="206" t="s">
        <v>1</v>
      </c>
      <c r="F773" s="207" t="s">
        <v>8901</v>
      </c>
      <c r="G773" s="205"/>
      <c r="H773" s="208">
        <v>1</v>
      </c>
      <c r="I773" s="209"/>
      <c r="J773" s="205"/>
      <c r="K773" s="205"/>
      <c r="L773" s="210"/>
      <c r="M773" s="211"/>
      <c r="N773" s="212"/>
      <c r="O773" s="212"/>
      <c r="P773" s="212"/>
      <c r="Q773" s="212"/>
      <c r="R773" s="212"/>
      <c r="S773" s="212"/>
      <c r="T773" s="213"/>
      <c r="AT773" s="214" t="s">
        <v>169</v>
      </c>
      <c r="AU773" s="214" t="s">
        <v>85</v>
      </c>
      <c r="AV773" s="13" t="s">
        <v>85</v>
      </c>
      <c r="AW773" s="13" t="s">
        <v>32</v>
      </c>
      <c r="AX773" s="13" t="s">
        <v>8</v>
      </c>
      <c r="AY773" s="214" t="s">
        <v>158</v>
      </c>
    </row>
    <row r="774" spans="1:65" s="2" customFormat="1" ht="24">
      <c r="A774" s="35"/>
      <c r="B774" s="36"/>
      <c r="C774" s="247" t="s">
        <v>2317</v>
      </c>
      <c r="D774" s="247" t="s">
        <v>250</v>
      </c>
      <c r="E774" s="248" t="s">
        <v>8919</v>
      </c>
      <c r="F774" s="249" t="s">
        <v>8920</v>
      </c>
      <c r="G774" s="250" t="s">
        <v>442</v>
      </c>
      <c r="H774" s="251">
        <v>1</v>
      </c>
      <c r="I774" s="252"/>
      <c r="J774" s="251">
        <f>ROUND(I774*H774,0)</f>
        <v>0</v>
      </c>
      <c r="K774" s="249" t="s">
        <v>1</v>
      </c>
      <c r="L774" s="253"/>
      <c r="M774" s="254" t="s">
        <v>1</v>
      </c>
      <c r="N774" s="255" t="s">
        <v>41</v>
      </c>
      <c r="O774" s="72"/>
      <c r="P774" s="195">
        <f>O774*H774</f>
        <v>0</v>
      </c>
      <c r="Q774" s="195">
        <v>3.1E-2</v>
      </c>
      <c r="R774" s="195">
        <f>Q774*H774</f>
        <v>3.1E-2</v>
      </c>
      <c r="S774" s="195">
        <v>0</v>
      </c>
      <c r="T774" s="196">
        <f>S774*H774</f>
        <v>0</v>
      </c>
      <c r="U774" s="35"/>
      <c r="V774" s="35"/>
      <c r="W774" s="35"/>
      <c r="X774" s="35"/>
      <c r="Y774" s="35"/>
      <c r="Z774" s="35"/>
      <c r="AA774" s="35"/>
      <c r="AB774" s="35"/>
      <c r="AC774" s="35"/>
      <c r="AD774" s="35"/>
      <c r="AE774" s="35"/>
      <c r="AR774" s="197" t="s">
        <v>373</v>
      </c>
      <c r="AT774" s="197" t="s">
        <v>250</v>
      </c>
      <c r="AU774" s="197" t="s">
        <v>85</v>
      </c>
      <c r="AY774" s="18" t="s">
        <v>158</v>
      </c>
      <c r="BE774" s="198">
        <f>IF(N774="základní",J774,0)</f>
        <v>0</v>
      </c>
      <c r="BF774" s="198">
        <f>IF(N774="snížená",J774,0)</f>
        <v>0</v>
      </c>
      <c r="BG774" s="198">
        <f>IF(N774="zákl. přenesená",J774,0)</f>
        <v>0</v>
      </c>
      <c r="BH774" s="198">
        <f>IF(N774="sníž. přenesená",J774,0)</f>
        <v>0</v>
      </c>
      <c r="BI774" s="198">
        <f>IF(N774="nulová",J774,0)</f>
        <v>0</v>
      </c>
      <c r="BJ774" s="18" t="s">
        <v>8</v>
      </c>
      <c r="BK774" s="198">
        <f>ROUND(I774*H774,0)</f>
        <v>0</v>
      </c>
      <c r="BL774" s="18" t="s">
        <v>283</v>
      </c>
      <c r="BM774" s="197" t="s">
        <v>8921</v>
      </c>
    </row>
    <row r="775" spans="1:65" s="2" customFormat="1" ht="36">
      <c r="A775" s="35"/>
      <c r="B775" s="36"/>
      <c r="C775" s="187" t="s">
        <v>2320</v>
      </c>
      <c r="D775" s="187" t="s">
        <v>160</v>
      </c>
      <c r="E775" s="188" t="s">
        <v>8922</v>
      </c>
      <c r="F775" s="189" t="s">
        <v>8923</v>
      </c>
      <c r="G775" s="190" t="s">
        <v>442</v>
      </c>
      <c r="H775" s="191">
        <v>1</v>
      </c>
      <c r="I775" s="192"/>
      <c r="J775" s="191">
        <f>ROUND(I775*H775,0)</f>
        <v>0</v>
      </c>
      <c r="K775" s="189" t="s">
        <v>1</v>
      </c>
      <c r="L775" s="40"/>
      <c r="M775" s="193" t="s">
        <v>1</v>
      </c>
      <c r="N775" s="194" t="s">
        <v>41</v>
      </c>
      <c r="O775" s="72"/>
      <c r="P775" s="195">
        <f>O775*H775</f>
        <v>0</v>
      </c>
      <c r="Q775" s="195">
        <v>0</v>
      </c>
      <c r="R775" s="195">
        <f>Q775*H775</f>
        <v>0</v>
      </c>
      <c r="S775" s="195">
        <v>0</v>
      </c>
      <c r="T775" s="196">
        <f>S775*H775</f>
        <v>0</v>
      </c>
      <c r="U775" s="35"/>
      <c r="V775" s="35"/>
      <c r="W775" s="35"/>
      <c r="X775" s="35"/>
      <c r="Y775" s="35"/>
      <c r="Z775" s="35"/>
      <c r="AA775" s="35"/>
      <c r="AB775" s="35"/>
      <c r="AC775" s="35"/>
      <c r="AD775" s="35"/>
      <c r="AE775" s="35"/>
      <c r="AR775" s="197" t="s">
        <v>283</v>
      </c>
      <c r="AT775" s="197" t="s">
        <v>160</v>
      </c>
      <c r="AU775" s="197" t="s">
        <v>85</v>
      </c>
      <c r="AY775" s="18" t="s">
        <v>158</v>
      </c>
      <c r="BE775" s="198">
        <f>IF(N775="základní",J775,0)</f>
        <v>0</v>
      </c>
      <c r="BF775" s="198">
        <f>IF(N775="snížená",J775,0)</f>
        <v>0</v>
      </c>
      <c r="BG775" s="198">
        <f>IF(N775="zákl. přenesená",J775,0)</f>
        <v>0</v>
      </c>
      <c r="BH775" s="198">
        <f>IF(N775="sníž. přenesená",J775,0)</f>
        <v>0</v>
      </c>
      <c r="BI775" s="198">
        <f>IF(N775="nulová",J775,0)</f>
        <v>0</v>
      </c>
      <c r="BJ775" s="18" t="s">
        <v>8</v>
      </c>
      <c r="BK775" s="198">
        <f>ROUND(I775*H775,0)</f>
        <v>0</v>
      </c>
      <c r="BL775" s="18" t="s">
        <v>283</v>
      </c>
      <c r="BM775" s="197" t="s">
        <v>8924</v>
      </c>
    </row>
    <row r="776" spans="1:65" s="2" customFormat="1" ht="72">
      <c r="A776" s="35"/>
      <c r="B776" s="36"/>
      <c r="C776" s="37"/>
      <c r="D776" s="199" t="s">
        <v>167</v>
      </c>
      <c r="E776" s="37"/>
      <c r="F776" s="200" t="s">
        <v>4932</v>
      </c>
      <c r="G776" s="37"/>
      <c r="H776" s="37"/>
      <c r="I776" s="201"/>
      <c r="J776" s="37"/>
      <c r="K776" s="37"/>
      <c r="L776" s="40"/>
      <c r="M776" s="202"/>
      <c r="N776" s="203"/>
      <c r="O776" s="72"/>
      <c r="P776" s="72"/>
      <c r="Q776" s="72"/>
      <c r="R776" s="72"/>
      <c r="S776" s="72"/>
      <c r="T776" s="73"/>
      <c r="U776" s="35"/>
      <c r="V776" s="35"/>
      <c r="W776" s="35"/>
      <c r="X776" s="35"/>
      <c r="Y776" s="35"/>
      <c r="Z776" s="35"/>
      <c r="AA776" s="35"/>
      <c r="AB776" s="35"/>
      <c r="AC776" s="35"/>
      <c r="AD776" s="35"/>
      <c r="AE776" s="35"/>
      <c r="AT776" s="18" t="s">
        <v>167</v>
      </c>
      <c r="AU776" s="18" t="s">
        <v>85</v>
      </c>
    </row>
    <row r="777" spans="1:65" s="13" customFormat="1" ht="11.25">
      <c r="B777" s="204"/>
      <c r="C777" s="205"/>
      <c r="D777" s="199" t="s">
        <v>169</v>
      </c>
      <c r="E777" s="206" t="s">
        <v>1</v>
      </c>
      <c r="F777" s="207" t="s">
        <v>8925</v>
      </c>
      <c r="G777" s="205"/>
      <c r="H777" s="208">
        <v>1</v>
      </c>
      <c r="I777" s="209"/>
      <c r="J777" s="205"/>
      <c r="K777" s="205"/>
      <c r="L777" s="210"/>
      <c r="M777" s="211"/>
      <c r="N777" s="212"/>
      <c r="O777" s="212"/>
      <c r="P777" s="212"/>
      <c r="Q777" s="212"/>
      <c r="R777" s="212"/>
      <c r="S777" s="212"/>
      <c r="T777" s="213"/>
      <c r="AT777" s="214" t="s">
        <v>169</v>
      </c>
      <c r="AU777" s="214" t="s">
        <v>85</v>
      </c>
      <c r="AV777" s="13" t="s">
        <v>85</v>
      </c>
      <c r="AW777" s="13" t="s">
        <v>32</v>
      </c>
      <c r="AX777" s="13" t="s">
        <v>76</v>
      </c>
      <c r="AY777" s="214" t="s">
        <v>158</v>
      </c>
    </row>
    <row r="778" spans="1:65" s="16" customFormat="1" ht="11.25">
      <c r="B778" s="236"/>
      <c r="C778" s="237"/>
      <c r="D778" s="199" t="s">
        <v>169</v>
      </c>
      <c r="E778" s="238" t="s">
        <v>1</v>
      </c>
      <c r="F778" s="239" t="s">
        <v>189</v>
      </c>
      <c r="G778" s="237"/>
      <c r="H778" s="240">
        <v>1</v>
      </c>
      <c r="I778" s="241"/>
      <c r="J778" s="237"/>
      <c r="K778" s="237"/>
      <c r="L778" s="242"/>
      <c r="M778" s="243"/>
      <c r="N778" s="244"/>
      <c r="O778" s="244"/>
      <c r="P778" s="244"/>
      <c r="Q778" s="244"/>
      <c r="R778" s="244"/>
      <c r="S778" s="244"/>
      <c r="T778" s="245"/>
      <c r="AT778" s="246" t="s">
        <v>169</v>
      </c>
      <c r="AU778" s="246" t="s">
        <v>85</v>
      </c>
      <c r="AV778" s="16" t="s">
        <v>165</v>
      </c>
      <c r="AW778" s="16" t="s">
        <v>32</v>
      </c>
      <c r="AX778" s="16" t="s">
        <v>8</v>
      </c>
      <c r="AY778" s="246" t="s">
        <v>158</v>
      </c>
    </row>
    <row r="779" spans="1:65" s="2" customFormat="1" ht="16.5" customHeight="1">
      <c r="A779" s="35"/>
      <c r="B779" s="36"/>
      <c r="C779" s="187" t="s">
        <v>2323</v>
      </c>
      <c r="D779" s="187" t="s">
        <v>160</v>
      </c>
      <c r="E779" s="188" t="s">
        <v>4949</v>
      </c>
      <c r="F779" s="189" t="s">
        <v>4950</v>
      </c>
      <c r="G779" s="190" t="s">
        <v>498</v>
      </c>
      <c r="H779" s="191">
        <v>1</v>
      </c>
      <c r="I779" s="192"/>
      <c r="J779" s="191">
        <f>ROUND(I779*H779,0)</f>
        <v>0</v>
      </c>
      <c r="K779" s="189" t="s">
        <v>1</v>
      </c>
      <c r="L779" s="40"/>
      <c r="M779" s="193" t="s">
        <v>1</v>
      </c>
      <c r="N779" s="194" t="s">
        <v>41</v>
      </c>
      <c r="O779" s="72"/>
      <c r="P779" s="195">
        <f>O779*H779</f>
        <v>0</v>
      </c>
      <c r="Q779" s="195">
        <v>0</v>
      </c>
      <c r="R779" s="195">
        <f>Q779*H779</f>
        <v>0</v>
      </c>
      <c r="S779" s="195">
        <v>0</v>
      </c>
      <c r="T779" s="196">
        <f>S779*H779</f>
        <v>0</v>
      </c>
      <c r="U779" s="35"/>
      <c r="V779" s="35"/>
      <c r="W779" s="35"/>
      <c r="X779" s="35"/>
      <c r="Y779" s="35"/>
      <c r="Z779" s="35"/>
      <c r="AA779" s="35"/>
      <c r="AB779" s="35"/>
      <c r="AC779" s="35"/>
      <c r="AD779" s="35"/>
      <c r="AE779" s="35"/>
      <c r="AR779" s="197" t="s">
        <v>283</v>
      </c>
      <c r="AT779" s="197" t="s">
        <v>160</v>
      </c>
      <c r="AU779" s="197" t="s">
        <v>85</v>
      </c>
      <c r="AY779" s="18" t="s">
        <v>158</v>
      </c>
      <c r="BE779" s="198">
        <f>IF(N779="základní",J779,0)</f>
        <v>0</v>
      </c>
      <c r="BF779" s="198">
        <f>IF(N779="snížená",J779,0)</f>
        <v>0</v>
      </c>
      <c r="BG779" s="198">
        <f>IF(N779="zákl. přenesená",J779,0)</f>
        <v>0</v>
      </c>
      <c r="BH779" s="198">
        <f>IF(N779="sníž. přenesená",J779,0)</f>
        <v>0</v>
      </c>
      <c r="BI779" s="198">
        <f>IF(N779="nulová",J779,0)</f>
        <v>0</v>
      </c>
      <c r="BJ779" s="18" t="s">
        <v>8</v>
      </c>
      <c r="BK779" s="198">
        <f>ROUND(I779*H779,0)</f>
        <v>0</v>
      </c>
      <c r="BL779" s="18" t="s">
        <v>283</v>
      </c>
      <c r="BM779" s="197" t="s">
        <v>8926</v>
      </c>
    </row>
    <row r="780" spans="1:65" s="2" customFormat="1" ht="48">
      <c r="A780" s="35"/>
      <c r="B780" s="36"/>
      <c r="C780" s="187" t="s">
        <v>2326</v>
      </c>
      <c r="D780" s="187" t="s">
        <v>160</v>
      </c>
      <c r="E780" s="188" t="s">
        <v>4953</v>
      </c>
      <c r="F780" s="189" t="s">
        <v>4954</v>
      </c>
      <c r="G780" s="190" t="s">
        <v>227</v>
      </c>
      <c r="H780" s="191">
        <v>0.19</v>
      </c>
      <c r="I780" s="192"/>
      <c r="J780" s="191">
        <f>ROUND(I780*H780,0)</f>
        <v>0</v>
      </c>
      <c r="K780" s="189" t="s">
        <v>164</v>
      </c>
      <c r="L780" s="40"/>
      <c r="M780" s="193" t="s">
        <v>1</v>
      </c>
      <c r="N780" s="194" t="s">
        <v>41</v>
      </c>
      <c r="O780" s="72"/>
      <c r="P780" s="195">
        <f>O780*H780</f>
        <v>0</v>
      </c>
      <c r="Q780" s="195">
        <v>0</v>
      </c>
      <c r="R780" s="195">
        <f>Q780*H780</f>
        <v>0</v>
      </c>
      <c r="S780" s="195">
        <v>0</v>
      </c>
      <c r="T780" s="196">
        <f>S780*H780</f>
        <v>0</v>
      </c>
      <c r="U780" s="35"/>
      <c r="V780" s="35"/>
      <c r="W780" s="35"/>
      <c r="X780" s="35"/>
      <c r="Y780" s="35"/>
      <c r="Z780" s="35"/>
      <c r="AA780" s="35"/>
      <c r="AB780" s="35"/>
      <c r="AC780" s="35"/>
      <c r="AD780" s="35"/>
      <c r="AE780" s="35"/>
      <c r="AR780" s="197" t="s">
        <v>283</v>
      </c>
      <c r="AT780" s="197" t="s">
        <v>160</v>
      </c>
      <c r="AU780" s="197" t="s">
        <v>85</v>
      </c>
      <c r="AY780" s="18" t="s">
        <v>158</v>
      </c>
      <c r="BE780" s="198">
        <f>IF(N780="základní",J780,0)</f>
        <v>0</v>
      </c>
      <c r="BF780" s="198">
        <f>IF(N780="snížená",J780,0)</f>
        <v>0</v>
      </c>
      <c r="BG780" s="198">
        <f>IF(N780="zákl. přenesená",J780,0)</f>
        <v>0</v>
      </c>
      <c r="BH780" s="198">
        <f>IF(N780="sníž. přenesená",J780,0)</f>
        <v>0</v>
      </c>
      <c r="BI780" s="198">
        <f>IF(N780="nulová",J780,0)</f>
        <v>0</v>
      </c>
      <c r="BJ780" s="18" t="s">
        <v>8</v>
      </c>
      <c r="BK780" s="198">
        <f>ROUND(I780*H780,0)</f>
        <v>0</v>
      </c>
      <c r="BL780" s="18" t="s">
        <v>283</v>
      </c>
      <c r="BM780" s="197" t="s">
        <v>8927</v>
      </c>
    </row>
    <row r="781" spans="1:65" s="2" customFormat="1" ht="99">
      <c r="A781" s="35"/>
      <c r="B781" s="36"/>
      <c r="C781" s="37"/>
      <c r="D781" s="199" t="s">
        <v>167</v>
      </c>
      <c r="E781" s="37"/>
      <c r="F781" s="200" t="s">
        <v>1360</v>
      </c>
      <c r="G781" s="37"/>
      <c r="H781" s="37"/>
      <c r="I781" s="201"/>
      <c r="J781" s="37"/>
      <c r="K781" s="37"/>
      <c r="L781" s="40"/>
      <c r="M781" s="202"/>
      <c r="N781" s="203"/>
      <c r="O781" s="72"/>
      <c r="P781" s="72"/>
      <c r="Q781" s="72"/>
      <c r="R781" s="72"/>
      <c r="S781" s="72"/>
      <c r="T781" s="73"/>
      <c r="U781" s="35"/>
      <c r="V781" s="35"/>
      <c r="W781" s="35"/>
      <c r="X781" s="35"/>
      <c r="Y781" s="35"/>
      <c r="Z781" s="35"/>
      <c r="AA781" s="35"/>
      <c r="AB781" s="35"/>
      <c r="AC781" s="35"/>
      <c r="AD781" s="35"/>
      <c r="AE781" s="35"/>
      <c r="AT781" s="18" t="s">
        <v>167</v>
      </c>
      <c r="AU781" s="18" t="s">
        <v>85</v>
      </c>
    </row>
    <row r="782" spans="1:65" s="12" customFormat="1" ht="22.9" customHeight="1">
      <c r="B782" s="171"/>
      <c r="C782" s="172"/>
      <c r="D782" s="173" t="s">
        <v>75</v>
      </c>
      <c r="E782" s="185" t="s">
        <v>3300</v>
      </c>
      <c r="F782" s="185" t="s">
        <v>4956</v>
      </c>
      <c r="G782" s="172"/>
      <c r="H782" s="172"/>
      <c r="I782" s="175"/>
      <c r="J782" s="186">
        <f>BK782</f>
        <v>0</v>
      </c>
      <c r="K782" s="172"/>
      <c r="L782" s="177"/>
      <c r="M782" s="178"/>
      <c r="N782" s="179"/>
      <c r="O782" s="179"/>
      <c r="P782" s="180">
        <f>SUM(P783:P825)</f>
        <v>0</v>
      </c>
      <c r="Q782" s="179"/>
      <c r="R782" s="180">
        <f>SUM(R783:R825)</f>
        <v>8.2189999999999999E-2</v>
      </c>
      <c r="S782" s="179"/>
      <c r="T782" s="181">
        <f>SUM(T783:T825)</f>
        <v>0</v>
      </c>
      <c r="AR782" s="182" t="s">
        <v>85</v>
      </c>
      <c r="AT782" s="183" t="s">
        <v>75</v>
      </c>
      <c r="AU782" s="183" t="s">
        <v>8</v>
      </c>
      <c r="AY782" s="182" t="s">
        <v>158</v>
      </c>
      <c r="BK782" s="184">
        <f>SUM(BK783:BK825)</f>
        <v>0</v>
      </c>
    </row>
    <row r="783" spans="1:65" s="2" customFormat="1" ht="24">
      <c r="A783" s="35"/>
      <c r="B783" s="36"/>
      <c r="C783" s="187" t="s">
        <v>2329</v>
      </c>
      <c r="D783" s="187" t="s">
        <v>160</v>
      </c>
      <c r="E783" s="188" t="s">
        <v>8928</v>
      </c>
      <c r="F783" s="189" t="s">
        <v>8929</v>
      </c>
      <c r="G783" s="190" t="s">
        <v>1739</v>
      </c>
      <c r="H783" s="191">
        <v>1817.4</v>
      </c>
      <c r="I783" s="192"/>
      <c r="J783" s="191">
        <f>ROUND(I783*H783,0)</f>
        <v>0</v>
      </c>
      <c r="K783" s="189" t="s">
        <v>1</v>
      </c>
      <c r="L783" s="40"/>
      <c r="M783" s="193" t="s">
        <v>1</v>
      </c>
      <c r="N783" s="194" t="s">
        <v>41</v>
      </c>
      <c r="O783" s="72"/>
      <c r="P783" s="195">
        <f>O783*H783</f>
        <v>0</v>
      </c>
      <c r="Q783" s="195">
        <v>0</v>
      </c>
      <c r="R783" s="195">
        <f>Q783*H783</f>
        <v>0</v>
      </c>
      <c r="S783" s="195">
        <v>0</v>
      </c>
      <c r="T783" s="196">
        <f>S783*H783</f>
        <v>0</v>
      </c>
      <c r="U783" s="35"/>
      <c r="V783" s="35"/>
      <c r="W783" s="35"/>
      <c r="X783" s="35"/>
      <c r="Y783" s="35"/>
      <c r="Z783" s="35"/>
      <c r="AA783" s="35"/>
      <c r="AB783" s="35"/>
      <c r="AC783" s="35"/>
      <c r="AD783" s="35"/>
      <c r="AE783" s="35"/>
      <c r="AR783" s="197" t="s">
        <v>283</v>
      </c>
      <c r="AT783" s="197" t="s">
        <v>160</v>
      </c>
      <c r="AU783" s="197" t="s">
        <v>85</v>
      </c>
      <c r="AY783" s="18" t="s">
        <v>158</v>
      </c>
      <c r="BE783" s="198">
        <f>IF(N783="základní",J783,0)</f>
        <v>0</v>
      </c>
      <c r="BF783" s="198">
        <f>IF(N783="snížená",J783,0)</f>
        <v>0</v>
      </c>
      <c r="BG783" s="198">
        <f>IF(N783="zákl. přenesená",J783,0)</f>
        <v>0</v>
      </c>
      <c r="BH783" s="198">
        <f>IF(N783="sníž. přenesená",J783,0)</f>
        <v>0</v>
      </c>
      <c r="BI783" s="198">
        <f>IF(N783="nulová",J783,0)</f>
        <v>0</v>
      </c>
      <c r="BJ783" s="18" t="s">
        <v>8</v>
      </c>
      <c r="BK783" s="198">
        <f>ROUND(I783*H783,0)</f>
        <v>0</v>
      </c>
      <c r="BL783" s="18" t="s">
        <v>283</v>
      </c>
      <c r="BM783" s="197" t="s">
        <v>8930</v>
      </c>
    </row>
    <row r="784" spans="1:65" s="2" customFormat="1" ht="24">
      <c r="A784" s="35"/>
      <c r="B784" s="36"/>
      <c r="C784" s="187" t="s">
        <v>2332</v>
      </c>
      <c r="D784" s="187" t="s">
        <v>160</v>
      </c>
      <c r="E784" s="188" t="s">
        <v>8931</v>
      </c>
      <c r="F784" s="189" t="s">
        <v>8932</v>
      </c>
      <c r="G784" s="190" t="s">
        <v>1739</v>
      </c>
      <c r="H784" s="191">
        <v>15074</v>
      </c>
      <c r="I784" s="192"/>
      <c r="J784" s="191">
        <f>ROUND(I784*H784,0)</f>
        <v>0</v>
      </c>
      <c r="K784" s="189" t="s">
        <v>1</v>
      </c>
      <c r="L784" s="40"/>
      <c r="M784" s="193" t="s">
        <v>1</v>
      </c>
      <c r="N784" s="194" t="s">
        <v>41</v>
      </c>
      <c r="O784" s="72"/>
      <c r="P784" s="195">
        <f>O784*H784</f>
        <v>0</v>
      </c>
      <c r="Q784" s="195">
        <v>0</v>
      </c>
      <c r="R784" s="195">
        <f>Q784*H784</f>
        <v>0</v>
      </c>
      <c r="S784" s="195">
        <v>0</v>
      </c>
      <c r="T784" s="196">
        <f>S784*H784</f>
        <v>0</v>
      </c>
      <c r="U784" s="35"/>
      <c r="V784" s="35"/>
      <c r="W784" s="35"/>
      <c r="X784" s="35"/>
      <c r="Y784" s="35"/>
      <c r="Z784" s="35"/>
      <c r="AA784" s="35"/>
      <c r="AB784" s="35"/>
      <c r="AC784" s="35"/>
      <c r="AD784" s="35"/>
      <c r="AE784" s="35"/>
      <c r="AR784" s="197" t="s">
        <v>283</v>
      </c>
      <c r="AT784" s="197" t="s">
        <v>160</v>
      </c>
      <c r="AU784" s="197" t="s">
        <v>85</v>
      </c>
      <c r="AY784" s="18" t="s">
        <v>158</v>
      </c>
      <c r="BE784" s="198">
        <f>IF(N784="základní",J784,0)</f>
        <v>0</v>
      </c>
      <c r="BF784" s="198">
        <f>IF(N784="snížená",J784,0)</f>
        <v>0</v>
      </c>
      <c r="BG784" s="198">
        <f>IF(N784="zákl. přenesená",J784,0)</f>
        <v>0</v>
      </c>
      <c r="BH784" s="198">
        <f>IF(N784="sníž. přenesená",J784,0)</f>
        <v>0</v>
      </c>
      <c r="BI784" s="198">
        <f>IF(N784="nulová",J784,0)</f>
        <v>0</v>
      </c>
      <c r="BJ784" s="18" t="s">
        <v>8</v>
      </c>
      <c r="BK784" s="198">
        <f>ROUND(I784*H784,0)</f>
        <v>0</v>
      </c>
      <c r="BL784" s="18" t="s">
        <v>283</v>
      </c>
      <c r="BM784" s="197" t="s">
        <v>8933</v>
      </c>
    </row>
    <row r="785" spans="1:65" s="13" customFormat="1" ht="11.25">
      <c r="B785" s="204"/>
      <c r="C785" s="205"/>
      <c r="D785" s="199" t="s">
        <v>169</v>
      </c>
      <c r="E785" s="206" t="s">
        <v>1</v>
      </c>
      <c r="F785" s="207" t="s">
        <v>8934</v>
      </c>
      <c r="G785" s="205"/>
      <c r="H785" s="208">
        <v>5698</v>
      </c>
      <c r="I785" s="209"/>
      <c r="J785" s="205"/>
      <c r="K785" s="205"/>
      <c r="L785" s="210"/>
      <c r="M785" s="211"/>
      <c r="N785" s="212"/>
      <c r="O785" s="212"/>
      <c r="P785" s="212"/>
      <c r="Q785" s="212"/>
      <c r="R785" s="212"/>
      <c r="S785" s="212"/>
      <c r="T785" s="213"/>
      <c r="AT785" s="214" t="s">
        <v>169</v>
      </c>
      <c r="AU785" s="214" t="s">
        <v>85</v>
      </c>
      <c r="AV785" s="13" t="s">
        <v>85</v>
      </c>
      <c r="AW785" s="13" t="s">
        <v>32</v>
      </c>
      <c r="AX785" s="13" t="s">
        <v>76</v>
      </c>
      <c r="AY785" s="214" t="s">
        <v>158</v>
      </c>
    </row>
    <row r="786" spans="1:65" s="13" customFormat="1" ht="11.25">
      <c r="B786" s="204"/>
      <c r="C786" s="205"/>
      <c r="D786" s="199" t="s">
        <v>169</v>
      </c>
      <c r="E786" s="206" t="s">
        <v>1</v>
      </c>
      <c r="F786" s="207" t="s">
        <v>8935</v>
      </c>
      <c r="G786" s="205"/>
      <c r="H786" s="208">
        <v>9376</v>
      </c>
      <c r="I786" s="209"/>
      <c r="J786" s="205"/>
      <c r="K786" s="205"/>
      <c r="L786" s="210"/>
      <c r="M786" s="211"/>
      <c r="N786" s="212"/>
      <c r="O786" s="212"/>
      <c r="P786" s="212"/>
      <c r="Q786" s="212"/>
      <c r="R786" s="212"/>
      <c r="S786" s="212"/>
      <c r="T786" s="213"/>
      <c r="AT786" s="214" t="s">
        <v>169</v>
      </c>
      <c r="AU786" s="214" t="s">
        <v>85</v>
      </c>
      <c r="AV786" s="13" t="s">
        <v>85</v>
      </c>
      <c r="AW786" s="13" t="s">
        <v>32</v>
      </c>
      <c r="AX786" s="13" t="s">
        <v>76</v>
      </c>
      <c r="AY786" s="214" t="s">
        <v>158</v>
      </c>
    </row>
    <row r="787" spans="1:65" s="16" customFormat="1" ht="11.25">
      <c r="B787" s="236"/>
      <c r="C787" s="237"/>
      <c r="D787" s="199" t="s">
        <v>169</v>
      </c>
      <c r="E787" s="238" t="s">
        <v>1</v>
      </c>
      <c r="F787" s="239" t="s">
        <v>189</v>
      </c>
      <c r="G787" s="237"/>
      <c r="H787" s="240">
        <v>15074</v>
      </c>
      <c r="I787" s="241"/>
      <c r="J787" s="237"/>
      <c r="K787" s="237"/>
      <c r="L787" s="242"/>
      <c r="M787" s="243"/>
      <c r="N787" s="244"/>
      <c r="O787" s="244"/>
      <c r="P787" s="244"/>
      <c r="Q787" s="244"/>
      <c r="R787" s="244"/>
      <c r="S787" s="244"/>
      <c r="T787" s="245"/>
      <c r="AT787" s="246" t="s">
        <v>169</v>
      </c>
      <c r="AU787" s="246" t="s">
        <v>85</v>
      </c>
      <c r="AV787" s="16" t="s">
        <v>165</v>
      </c>
      <c r="AW787" s="16" t="s">
        <v>32</v>
      </c>
      <c r="AX787" s="16" t="s">
        <v>8</v>
      </c>
      <c r="AY787" s="246" t="s">
        <v>158</v>
      </c>
    </row>
    <row r="788" spans="1:65" s="2" customFormat="1" ht="36">
      <c r="A788" s="35"/>
      <c r="B788" s="36"/>
      <c r="C788" s="187" t="s">
        <v>2335</v>
      </c>
      <c r="D788" s="187" t="s">
        <v>160</v>
      </c>
      <c r="E788" s="188" t="s">
        <v>5031</v>
      </c>
      <c r="F788" s="189" t="s">
        <v>8936</v>
      </c>
      <c r="G788" s="190" t="s">
        <v>309</v>
      </c>
      <c r="H788" s="191">
        <v>12</v>
      </c>
      <c r="I788" s="192"/>
      <c r="J788" s="191">
        <f>ROUND(I788*H788,0)</f>
        <v>0</v>
      </c>
      <c r="K788" s="189" t="s">
        <v>164</v>
      </c>
      <c r="L788" s="40"/>
      <c r="M788" s="193" t="s">
        <v>1</v>
      </c>
      <c r="N788" s="194" t="s">
        <v>41</v>
      </c>
      <c r="O788" s="72"/>
      <c r="P788" s="195">
        <f>O788*H788</f>
        <v>0</v>
      </c>
      <c r="Q788" s="195">
        <v>6.0000000000000002E-5</v>
      </c>
      <c r="R788" s="195">
        <f>Q788*H788</f>
        <v>7.2000000000000005E-4</v>
      </c>
      <c r="S788" s="195">
        <v>0</v>
      </c>
      <c r="T788" s="196">
        <f>S788*H788</f>
        <v>0</v>
      </c>
      <c r="U788" s="35"/>
      <c r="V788" s="35"/>
      <c r="W788" s="35"/>
      <c r="X788" s="35"/>
      <c r="Y788" s="35"/>
      <c r="Z788" s="35"/>
      <c r="AA788" s="35"/>
      <c r="AB788" s="35"/>
      <c r="AC788" s="35"/>
      <c r="AD788" s="35"/>
      <c r="AE788" s="35"/>
      <c r="AR788" s="197" t="s">
        <v>283</v>
      </c>
      <c r="AT788" s="197" t="s">
        <v>160</v>
      </c>
      <c r="AU788" s="197" t="s">
        <v>85</v>
      </c>
      <c r="AY788" s="18" t="s">
        <v>158</v>
      </c>
      <c r="BE788" s="198">
        <f>IF(N788="základní",J788,0)</f>
        <v>0</v>
      </c>
      <c r="BF788" s="198">
        <f>IF(N788="snížená",J788,0)</f>
        <v>0</v>
      </c>
      <c r="BG788" s="198">
        <f>IF(N788="zákl. přenesená",J788,0)</f>
        <v>0</v>
      </c>
      <c r="BH788" s="198">
        <f>IF(N788="sníž. přenesená",J788,0)</f>
        <v>0</v>
      </c>
      <c r="BI788" s="198">
        <f>IF(N788="nulová",J788,0)</f>
        <v>0</v>
      </c>
      <c r="BJ788" s="18" t="s">
        <v>8</v>
      </c>
      <c r="BK788" s="198">
        <f>ROUND(I788*H788,0)</f>
        <v>0</v>
      </c>
      <c r="BL788" s="18" t="s">
        <v>283</v>
      </c>
      <c r="BM788" s="197" t="s">
        <v>8937</v>
      </c>
    </row>
    <row r="789" spans="1:65" s="2" customFormat="1" ht="126">
      <c r="A789" s="35"/>
      <c r="B789" s="36"/>
      <c r="C789" s="37"/>
      <c r="D789" s="199" t="s">
        <v>167</v>
      </c>
      <c r="E789" s="37"/>
      <c r="F789" s="200" t="s">
        <v>5003</v>
      </c>
      <c r="G789" s="37"/>
      <c r="H789" s="37"/>
      <c r="I789" s="201"/>
      <c r="J789" s="37"/>
      <c r="K789" s="37"/>
      <c r="L789" s="40"/>
      <c r="M789" s="202"/>
      <c r="N789" s="203"/>
      <c r="O789" s="72"/>
      <c r="P789" s="72"/>
      <c r="Q789" s="72"/>
      <c r="R789" s="72"/>
      <c r="S789" s="72"/>
      <c r="T789" s="73"/>
      <c r="U789" s="35"/>
      <c r="V789" s="35"/>
      <c r="W789" s="35"/>
      <c r="X789" s="35"/>
      <c r="Y789" s="35"/>
      <c r="Z789" s="35"/>
      <c r="AA789" s="35"/>
      <c r="AB789" s="35"/>
      <c r="AC789" s="35"/>
      <c r="AD789" s="35"/>
      <c r="AE789" s="35"/>
      <c r="AT789" s="18" t="s">
        <v>167</v>
      </c>
      <c r="AU789" s="18" t="s">
        <v>85</v>
      </c>
    </row>
    <row r="790" spans="1:65" s="13" customFormat="1" ht="11.25">
      <c r="B790" s="204"/>
      <c r="C790" s="205"/>
      <c r="D790" s="199" t="s">
        <v>169</v>
      </c>
      <c r="E790" s="206" t="s">
        <v>1</v>
      </c>
      <c r="F790" s="207" t="s">
        <v>8938</v>
      </c>
      <c r="G790" s="205"/>
      <c r="H790" s="208">
        <v>11</v>
      </c>
      <c r="I790" s="209"/>
      <c r="J790" s="205"/>
      <c r="K790" s="205"/>
      <c r="L790" s="210"/>
      <c r="M790" s="211"/>
      <c r="N790" s="212"/>
      <c r="O790" s="212"/>
      <c r="P790" s="212"/>
      <c r="Q790" s="212"/>
      <c r="R790" s="212"/>
      <c r="S790" s="212"/>
      <c r="T790" s="213"/>
      <c r="AT790" s="214" t="s">
        <v>169</v>
      </c>
      <c r="AU790" s="214" t="s">
        <v>85</v>
      </c>
      <c r="AV790" s="13" t="s">
        <v>85</v>
      </c>
      <c r="AW790" s="13" t="s">
        <v>32</v>
      </c>
      <c r="AX790" s="13" t="s">
        <v>76</v>
      </c>
      <c r="AY790" s="214" t="s">
        <v>158</v>
      </c>
    </row>
    <row r="791" spans="1:65" s="15" customFormat="1" ht="11.25">
      <c r="B791" s="225"/>
      <c r="C791" s="226"/>
      <c r="D791" s="199" t="s">
        <v>169</v>
      </c>
      <c r="E791" s="227" t="s">
        <v>1</v>
      </c>
      <c r="F791" s="228" t="s">
        <v>8939</v>
      </c>
      <c r="G791" s="226"/>
      <c r="H791" s="229">
        <v>11</v>
      </c>
      <c r="I791" s="230"/>
      <c r="J791" s="226"/>
      <c r="K791" s="226"/>
      <c r="L791" s="231"/>
      <c r="M791" s="232"/>
      <c r="N791" s="233"/>
      <c r="O791" s="233"/>
      <c r="P791" s="233"/>
      <c r="Q791" s="233"/>
      <c r="R791" s="233"/>
      <c r="S791" s="233"/>
      <c r="T791" s="234"/>
      <c r="AT791" s="235" t="s">
        <v>169</v>
      </c>
      <c r="AU791" s="235" t="s">
        <v>85</v>
      </c>
      <c r="AV791" s="15" t="s">
        <v>177</v>
      </c>
      <c r="AW791" s="15" t="s">
        <v>32</v>
      </c>
      <c r="AX791" s="15" t="s">
        <v>76</v>
      </c>
      <c r="AY791" s="235" t="s">
        <v>158</v>
      </c>
    </row>
    <row r="792" spans="1:65" s="16" customFormat="1" ht="11.25">
      <c r="B792" s="236"/>
      <c r="C792" s="237"/>
      <c r="D792" s="199" t="s">
        <v>169</v>
      </c>
      <c r="E792" s="238" t="s">
        <v>1</v>
      </c>
      <c r="F792" s="239" t="s">
        <v>189</v>
      </c>
      <c r="G792" s="237"/>
      <c r="H792" s="240">
        <v>11</v>
      </c>
      <c r="I792" s="241"/>
      <c r="J792" s="237"/>
      <c r="K792" s="237"/>
      <c r="L792" s="242"/>
      <c r="M792" s="243"/>
      <c r="N792" s="244"/>
      <c r="O792" s="244"/>
      <c r="P792" s="244"/>
      <c r="Q792" s="244"/>
      <c r="R792" s="244"/>
      <c r="S792" s="244"/>
      <c r="T792" s="245"/>
      <c r="AT792" s="246" t="s">
        <v>169</v>
      </c>
      <c r="AU792" s="246" t="s">
        <v>85</v>
      </c>
      <c r="AV792" s="16" t="s">
        <v>165</v>
      </c>
      <c r="AW792" s="16" t="s">
        <v>32</v>
      </c>
      <c r="AX792" s="16" t="s">
        <v>76</v>
      </c>
      <c r="AY792" s="246" t="s">
        <v>158</v>
      </c>
    </row>
    <row r="793" spans="1:65" s="13" customFormat="1" ht="11.25">
      <c r="B793" s="204"/>
      <c r="C793" s="205"/>
      <c r="D793" s="199" t="s">
        <v>169</v>
      </c>
      <c r="E793" s="206" t="s">
        <v>1</v>
      </c>
      <c r="F793" s="207" t="s">
        <v>8940</v>
      </c>
      <c r="G793" s="205"/>
      <c r="H793" s="208">
        <v>11.55</v>
      </c>
      <c r="I793" s="209"/>
      <c r="J793" s="205"/>
      <c r="K793" s="205"/>
      <c r="L793" s="210"/>
      <c r="M793" s="211"/>
      <c r="N793" s="212"/>
      <c r="O793" s="212"/>
      <c r="P793" s="212"/>
      <c r="Q793" s="212"/>
      <c r="R793" s="212"/>
      <c r="S793" s="212"/>
      <c r="T793" s="213"/>
      <c r="AT793" s="214" t="s">
        <v>169</v>
      </c>
      <c r="AU793" s="214" t="s">
        <v>85</v>
      </c>
      <c r="AV793" s="13" t="s">
        <v>85</v>
      </c>
      <c r="AW793" s="13" t="s">
        <v>32</v>
      </c>
      <c r="AX793" s="13" t="s">
        <v>76</v>
      </c>
      <c r="AY793" s="214" t="s">
        <v>158</v>
      </c>
    </row>
    <row r="794" spans="1:65" s="13" customFormat="1" ht="11.25">
      <c r="B794" s="204"/>
      <c r="C794" s="205"/>
      <c r="D794" s="199" t="s">
        <v>169</v>
      </c>
      <c r="E794" s="206" t="s">
        <v>1</v>
      </c>
      <c r="F794" s="207" t="s">
        <v>249</v>
      </c>
      <c r="G794" s="205"/>
      <c r="H794" s="208">
        <v>12</v>
      </c>
      <c r="I794" s="209"/>
      <c r="J794" s="205"/>
      <c r="K794" s="205"/>
      <c r="L794" s="210"/>
      <c r="M794" s="211"/>
      <c r="N794" s="212"/>
      <c r="O794" s="212"/>
      <c r="P794" s="212"/>
      <c r="Q794" s="212"/>
      <c r="R794" s="212"/>
      <c r="S794" s="212"/>
      <c r="T794" s="213"/>
      <c r="AT794" s="214" t="s">
        <v>169</v>
      </c>
      <c r="AU794" s="214" t="s">
        <v>85</v>
      </c>
      <c r="AV794" s="13" t="s">
        <v>85</v>
      </c>
      <c r="AW794" s="13" t="s">
        <v>32</v>
      </c>
      <c r="AX794" s="13" t="s">
        <v>8</v>
      </c>
      <c r="AY794" s="214" t="s">
        <v>158</v>
      </c>
    </row>
    <row r="795" spans="1:65" s="2" customFormat="1" ht="36">
      <c r="A795" s="35"/>
      <c r="B795" s="36"/>
      <c r="C795" s="187" t="s">
        <v>2338</v>
      </c>
      <c r="D795" s="187" t="s">
        <v>160</v>
      </c>
      <c r="E795" s="188" t="s">
        <v>5044</v>
      </c>
      <c r="F795" s="189" t="s">
        <v>5045</v>
      </c>
      <c r="G795" s="190" t="s">
        <v>309</v>
      </c>
      <c r="H795" s="191">
        <v>12</v>
      </c>
      <c r="I795" s="192"/>
      <c r="J795" s="191">
        <f>ROUND(I795*H795,0)</f>
        <v>0</v>
      </c>
      <c r="K795" s="189" t="s">
        <v>164</v>
      </c>
      <c r="L795" s="40"/>
      <c r="M795" s="193" t="s">
        <v>1</v>
      </c>
      <c r="N795" s="194" t="s">
        <v>41</v>
      </c>
      <c r="O795" s="72"/>
      <c r="P795" s="195">
        <f>O795*H795</f>
        <v>0</v>
      </c>
      <c r="Q795" s="195">
        <v>6.9999999999999994E-5</v>
      </c>
      <c r="R795" s="195">
        <f>Q795*H795</f>
        <v>8.3999999999999993E-4</v>
      </c>
      <c r="S795" s="195">
        <v>0</v>
      </c>
      <c r="T795" s="196">
        <f>S795*H795</f>
        <v>0</v>
      </c>
      <c r="U795" s="35"/>
      <c r="V795" s="35"/>
      <c r="W795" s="35"/>
      <c r="X795" s="35"/>
      <c r="Y795" s="35"/>
      <c r="Z795" s="35"/>
      <c r="AA795" s="35"/>
      <c r="AB795" s="35"/>
      <c r="AC795" s="35"/>
      <c r="AD795" s="35"/>
      <c r="AE795" s="35"/>
      <c r="AR795" s="197" t="s">
        <v>283</v>
      </c>
      <c r="AT795" s="197" t="s">
        <v>160</v>
      </c>
      <c r="AU795" s="197" t="s">
        <v>85</v>
      </c>
      <c r="AY795" s="18" t="s">
        <v>158</v>
      </c>
      <c r="BE795" s="198">
        <f>IF(N795="základní",J795,0)</f>
        <v>0</v>
      </c>
      <c r="BF795" s="198">
        <f>IF(N795="snížená",J795,0)</f>
        <v>0</v>
      </c>
      <c r="BG795" s="198">
        <f>IF(N795="zákl. přenesená",J795,0)</f>
        <v>0</v>
      </c>
      <c r="BH795" s="198">
        <f>IF(N795="sníž. přenesená",J795,0)</f>
        <v>0</v>
      </c>
      <c r="BI795" s="198">
        <f>IF(N795="nulová",J795,0)</f>
        <v>0</v>
      </c>
      <c r="BJ795" s="18" t="s">
        <v>8</v>
      </c>
      <c r="BK795" s="198">
        <f>ROUND(I795*H795,0)</f>
        <v>0</v>
      </c>
      <c r="BL795" s="18" t="s">
        <v>283</v>
      </c>
      <c r="BM795" s="197" t="s">
        <v>8941</v>
      </c>
    </row>
    <row r="796" spans="1:65" s="2" customFormat="1" ht="126">
      <c r="A796" s="35"/>
      <c r="B796" s="36"/>
      <c r="C796" s="37"/>
      <c r="D796" s="199" t="s">
        <v>167</v>
      </c>
      <c r="E796" s="37"/>
      <c r="F796" s="200" t="s">
        <v>5003</v>
      </c>
      <c r="G796" s="37"/>
      <c r="H796" s="37"/>
      <c r="I796" s="201"/>
      <c r="J796" s="37"/>
      <c r="K796" s="37"/>
      <c r="L796" s="40"/>
      <c r="M796" s="202"/>
      <c r="N796" s="203"/>
      <c r="O796" s="72"/>
      <c r="P796" s="72"/>
      <c r="Q796" s="72"/>
      <c r="R796" s="72"/>
      <c r="S796" s="72"/>
      <c r="T796" s="73"/>
      <c r="U796" s="35"/>
      <c r="V796" s="35"/>
      <c r="W796" s="35"/>
      <c r="X796" s="35"/>
      <c r="Y796" s="35"/>
      <c r="Z796" s="35"/>
      <c r="AA796" s="35"/>
      <c r="AB796" s="35"/>
      <c r="AC796" s="35"/>
      <c r="AD796" s="35"/>
      <c r="AE796" s="35"/>
      <c r="AT796" s="18" t="s">
        <v>167</v>
      </c>
      <c r="AU796" s="18" t="s">
        <v>85</v>
      </c>
    </row>
    <row r="797" spans="1:65" s="13" customFormat="1" ht="11.25">
      <c r="B797" s="204"/>
      <c r="C797" s="205"/>
      <c r="D797" s="199" t="s">
        <v>169</v>
      </c>
      <c r="E797" s="206" t="s">
        <v>1</v>
      </c>
      <c r="F797" s="207" t="s">
        <v>249</v>
      </c>
      <c r="G797" s="205"/>
      <c r="H797" s="208">
        <v>12</v>
      </c>
      <c r="I797" s="209"/>
      <c r="J797" s="205"/>
      <c r="K797" s="205"/>
      <c r="L797" s="210"/>
      <c r="M797" s="211"/>
      <c r="N797" s="212"/>
      <c r="O797" s="212"/>
      <c r="P797" s="212"/>
      <c r="Q797" s="212"/>
      <c r="R797" s="212"/>
      <c r="S797" s="212"/>
      <c r="T797" s="213"/>
      <c r="AT797" s="214" t="s">
        <v>169</v>
      </c>
      <c r="AU797" s="214" t="s">
        <v>85</v>
      </c>
      <c r="AV797" s="13" t="s">
        <v>85</v>
      </c>
      <c r="AW797" s="13" t="s">
        <v>32</v>
      </c>
      <c r="AX797" s="13" t="s">
        <v>8</v>
      </c>
      <c r="AY797" s="214" t="s">
        <v>158</v>
      </c>
    </row>
    <row r="798" spans="1:65" s="2" customFormat="1" ht="24">
      <c r="A798" s="35"/>
      <c r="B798" s="36"/>
      <c r="C798" s="187" t="s">
        <v>2341</v>
      </c>
      <c r="D798" s="187" t="s">
        <v>160</v>
      </c>
      <c r="E798" s="188" t="s">
        <v>7856</v>
      </c>
      <c r="F798" s="189" t="s">
        <v>7857</v>
      </c>
      <c r="G798" s="190" t="s">
        <v>442</v>
      </c>
      <c r="H798" s="191">
        <v>1</v>
      </c>
      <c r="I798" s="192"/>
      <c r="J798" s="191">
        <f>ROUND(I798*H798,0)</f>
        <v>0</v>
      </c>
      <c r="K798" s="189" t="s">
        <v>1</v>
      </c>
      <c r="L798" s="40"/>
      <c r="M798" s="193" t="s">
        <v>1</v>
      </c>
      <c r="N798" s="194" t="s">
        <v>41</v>
      </c>
      <c r="O798" s="72"/>
      <c r="P798" s="195">
        <f>O798*H798</f>
        <v>0</v>
      </c>
      <c r="Q798" s="195">
        <v>0</v>
      </c>
      <c r="R798" s="195">
        <f>Q798*H798</f>
        <v>0</v>
      </c>
      <c r="S798" s="195">
        <v>0</v>
      </c>
      <c r="T798" s="196">
        <f>S798*H798</f>
        <v>0</v>
      </c>
      <c r="U798" s="35"/>
      <c r="V798" s="35"/>
      <c r="W798" s="35"/>
      <c r="X798" s="35"/>
      <c r="Y798" s="35"/>
      <c r="Z798" s="35"/>
      <c r="AA798" s="35"/>
      <c r="AB798" s="35"/>
      <c r="AC798" s="35"/>
      <c r="AD798" s="35"/>
      <c r="AE798" s="35"/>
      <c r="AR798" s="197" t="s">
        <v>283</v>
      </c>
      <c r="AT798" s="197" t="s">
        <v>160</v>
      </c>
      <c r="AU798" s="197" t="s">
        <v>85</v>
      </c>
      <c r="AY798" s="18" t="s">
        <v>158</v>
      </c>
      <c r="BE798" s="198">
        <f>IF(N798="základní",J798,0)</f>
        <v>0</v>
      </c>
      <c r="BF798" s="198">
        <f>IF(N798="snížená",J798,0)</f>
        <v>0</v>
      </c>
      <c r="BG798" s="198">
        <f>IF(N798="zákl. přenesená",J798,0)</f>
        <v>0</v>
      </c>
      <c r="BH798" s="198">
        <f>IF(N798="sníž. přenesená",J798,0)</f>
        <v>0</v>
      </c>
      <c r="BI798" s="198">
        <f>IF(N798="nulová",J798,0)</f>
        <v>0</v>
      </c>
      <c r="BJ798" s="18" t="s">
        <v>8</v>
      </c>
      <c r="BK798" s="198">
        <f>ROUND(I798*H798,0)</f>
        <v>0</v>
      </c>
      <c r="BL798" s="18" t="s">
        <v>283</v>
      </c>
      <c r="BM798" s="197" t="s">
        <v>8942</v>
      </c>
    </row>
    <row r="799" spans="1:65" s="2" customFormat="1" ht="126">
      <c r="A799" s="35"/>
      <c r="B799" s="36"/>
      <c r="C799" s="37"/>
      <c r="D799" s="199" t="s">
        <v>167</v>
      </c>
      <c r="E799" s="37"/>
      <c r="F799" s="200" t="s">
        <v>5051</v>
      </c>
      <c r="G799" s="37"/>
      <c r="H799" s="37"/>
      <c r="I799" s="201"/>
      <c r="J799" s="37"/>
      <c r="K799" s="37"/>
      <c r="L799" s="40"/>
      <c r="M799" s="202"/>
      <c r="N799" s="203"/>
      <c r="O799" s="72"/>
      <c r="P799" s="72"/>
      <c r="Q799" s="72"/>
      <c r="R799" s="72"/>
      <c r="S799" s="72"/>
      <c r="T799" s="73"/>
      <c r="U799" s="35"/>
      <c r="V799" s="35"/>
      <c r="W799" s="35"/>
      <c r="X799" s="35"/>
      <c r="Y799" s="35"/>
      <c r="Z799" s="35"/>
      <c r="AA799" s="35"/>
      <c r="AB799" s="35"/>
      <c r="AC799" s="35"/>
      <c r="AD799" s="35"/>
      <c r="AE799" s="35"/>
      <c r="AT799" s="18" t="s">
        <v>167</v>
      </c>
      <c r="AU799" s="18" t="s">
        <v>85</v>
      </c>
    </row>
    <row r="800" spans="1:65" s="13" customFormat="1" ht="11.25">
      <c r="B800" s="204"/>
      <c r="C800" s="205"/>
      <c r="D800" s="199" t="s">
        <v>169</v>
      </c>
      <c r="E800" s="206" t="s">
        <v>1</v>
      </c>
      <c r="F800" s="207" t="s">
        <v>8943</v>
      </c>
      <c r="G800" s="205"/>
      <c r="H800" s="208">
        <v>1</v>
      </c>
      <c r="I800" s="209"/>
      <c r="J800" s="205"/>
      <c r="K800" s="205"/>
      <c r="L800" s="210"/>
      <c r="M800" s="211"/>
      <c r="N800" s="212"/>
      <c r="O800" s="212"/>
      <c r="P800" s="212"/>
      <c r="Q800" s="212"/>
      <c r="R800" s="212"/>
      <c r="S800" s="212"/>
      <c r="T800" s="213"/>
      <c r="AT800" s="214" t="s">
        <v>169</v>
      </c>
      <c r="AU800" s="214" t="s">
        <v>85</v>
      </c>
      <c r="AV800" s="13" t="s">
        <v>85</v>
      </c>
      <c r="AW800" s="13" t="s">
        <v>32</v>
      </c>
      <c r="AX800" s="13" t="s">
        <v>8</v>
      </c>
      <c r="AY800" s="214" t="s">
        <v>158</v>
      </c>
    </row>
    <row r="801" spans="1:65" s="2" customFormat="1" ht="44.25" customHeight="1">
      <c r="A801" s="35"/>
      <c r="B801" s="36"/>
      <c r="C801" s="247" t="s">
        <v>2344</v>
      </c>
      <c r="D801" s="247" t="s">
        <v>250</v>
      </c>
      <c r="E801" s="248" t="s">
        <v>8944</v>
      </c>
      <c r="F801" s="249" t="s">
        <v>8945</v>
      </c>
      <c r="G801" s="250" t="s">
        <v>442</v>
      </c>
      <c r="H801" s="251">
        <v>1</v>
      </c>
      <c r="I801" s="252"/>
      <c r="J801" s="251">
        <f>ROUND(I801*H801,0)</f>
        <v>0</v>
      </c>
      <c r="K801" s="249" t="s">
        <v>164</v>
      </c>
      <c r="L801" s="253"/>
      <c r="M801" s="254" t="s">
        <v>1</v>
      </c>
      <c r="N801" s="255" t="s">
        <v>41</v>
      </c>
      <c r="O801" s="72"/>
      <c r="P801" s="195">
        <f>O801*H801</f>
        <v>0</v>
      </c>
      <c r="Q801" s="195">
        <v>4.8000000000000001E-2</v>
      </c>
      <c r="R801" s="195">
        <f>Q801*H801</f>
        <v>4.8000000000000001E-2</v>
      </c>
      <c r="S801" s="195">
        <v>0</v>
      </c>
      <c r="T801" s="196">
        <f>S801*H801</f>
        <v>0</v>
      </c>
      <c r="U801" s="35"/>
      <c r="V801" s="35"/>
      <c r="W801" s="35"/>
      <c r="X801" s="35"/>
      <c r="Y801" s="35"/>
      <c r="Z801" s="35"/>
      <c r="AA801" s="35"/>
      <c r="AB801" s="35"/>
      <c r="AC801" s="35"/>
      <c r="AD801" s="35"/>
      <c r="AE801" s="35"/>
      <c r="AR801" s="197" t="s">
        <v>373</v>
      </c>
      <c r="AT801" s="197" t="s">
        <v>250</v>
      </c>
      <c r="AU801" s="197" t="s">
        <v>85</v>
      </c>
      <c r="AY801" s="18" t="s">
        <v>158</v>
      </c>
      <c r="BE801" s="198">
        <f>IF(N801="základní",J801,0)</f>
        <v>0</v>
      </c>
      <c r="BF801" s="198">
        <f>IF(N801="snížená",J801,0)</f>
        <v>0</v>
      </c>
      <c r="BG801" s="198">
        <f>IF(N801="zákl. přenesená",J801,0)</f>
        <v>0</v>
      </c>
      <c r="BH801" s="198">
        <f>IF(N801="sníž. přenesená",J801,0)</f>
        <v>0</v>
      </c>
      <c r="BI801" s="198">
        <f>IF(N801="nulová",J801,0)</f>
        <v>0</v>
      </c>
      <c r="BJ801" s="18" t="s">
        <v>8</v>
      </c>
      <c r="BK801" s="198">
        <f>ROUND(I801*H801,0)</f>
        <v>0</v>
      </c>
      <c r="BL801" s="18" t="s">
        <v>283</v>
      </c>
      <c r="BM801" s="197" t="s">
        <v>8946</v>
      </c>
    </row>
    <row r="802" spans="1:65" s="13" customFormat="1" ht="11.25">
      <c r="B802" s="204"/>
      <c r="C802" s="205"/>
      <c r="D802" s="199" t="s">
        <v>169</v>
      </c>
      <c r="E802" s="206" t="s">
        <v>1</v>
      </c>
      <c r="F802" s="207" t="s">
        <v>8943</v>
      </c>
      <c r="G802" s="205"/>
      <c r="H802" s="208">
        <v>1</v>
      </c>
      <c r="I802" s="209"/>
      <c r="J802" s="205"/>
      <c r="K802" s="205"/>
      <c r="L802" s="210"/>
      <c r="M802" s="211"/>
      <c r="N802" s="212"/>
      <c r="O802" s="212"/>
      <c r="P802" s="212"/>
      <c r="Q802" s="212"/>
      <c r="R802" s="212"/>
      <c r="S802" s="212"/>
      <c r="T802" s="213"/>
      <c r="AT802" s="214" t="s">
        <v>169</v>
      </c>
      <c r="AU802" s="214" t="s">
        <v>85</v>
      </c>
      <c r="AV802" s="13" t="s">
        <v>85</v>
      </c>
      <c r="AW802" s="13" t="s">
        <v>32</v>
      </c>
      <c r="AX802" s="13" t="s">
        <v>76</v>
      </c>
      <c r="AY802" s="214" t="s">
        <v>158</v>
      </c>
    </row>
    <row r="803" spans="1:65" s="14" customFormat="1" ht="11.25">
      <c r="B803" s="215"/>
      <c r="C803" s="216"/>
      <c r="D803" s="199" t="s">
        <v>169</v>
      </c>
      <c r="E803" s="217" t="s">
        <v>1</v>
      </c>
      <c r="F803" s="218" t="s">
        <v>8947</v>
      </c>
      <c r="G803" s="216"/>
      <c r="H803" s="217" t="s">
        <v>1</v>
      </c>
      <c r="I803" s="219"/>
      <c r="J803" s="216"/>
      <c r="K803" s="216"/>
      <c r="L803" s="220"/>
      <c r="M803" s="221"/>
      <c r="N803" s="222"/>
      <c r="O803" s="222"/>
      <c r="P803" s="222"/>
      <c r="Q803" s="222"/>
      <c r="R803" s="222"/>
      <c r="S803" s="222"/>
      <c r="T803" s="223"/>
      <c r="AT803" s="224" t="s">
        <v>169</v>
      </c>
      <c r="AU803" s="224" t="s">
        <v>85</v>
      </c>
      <c r="AV803" s="14" t="s">
        <v>8</v>
      </c>
      <c r="AW803" s="14" t="s">
        <v>32</v>
      </c>
      <c r="AX803" s="14" t="s">
        <v>76</v>
      </c>
      <c r="AY803" s="224" t="s">
        <v>158</v>
      </c>
    </row>
    <row r="804" spans="1:65" s="16" customFormat="1" ht="11.25">
      <c r="B804" s="236"/>
      <c r="C804" s="237"/>
      <c r="D804" s="199" t="s">
        <v>169</v>
      </c>
      <c r="E804" s="238" t="s">
        <v>1</v>
      </c>
      <c r="F804" s="239" t="s">
        <v>189</v>
      </c>
      <c r="G804" s="237"/>
      <c r="H804" s="240">
        <v>1</v>
      </c>
      <c r="I804" s="241"/>
      <c r="J804" s="237"/>
      <c r="K804" s="237"/>
      <c r="L804" s="242"/>
      <c r="M804" s="243"/>
      <c r="N804" s="244"/>
      <c r="O804" s="244"/>
      <c r="P804" s="244"/>
      <c r="Q804" s="244"/>
      <c r="R804" s="244"/>
      <c r="S804" s="244"/>
      <c r="T804" s="245"/>
      <c r="AT804" s="246" t="s">
        <v>169</v>
      </c>
      <c r="AU804" s="246" t="s">
        <v>85</v>
      </c>
      <c r="AV804" s="16" t="s">
        <v>165</v>
      </c>
      <c r="AW804" s="16" t="s">
        <v>32</v>
      </c>
      <c r="AX804" s="16" t="s">
        <v>8</v>
      </c>
      <c r="AY804" s="246" t="s">
        <v>158</v>
      </c>
    </row>
    <row r="805" spans="1:65" s="2" customFormat="1" ht="24">
      <c r="A805" s="35"/>
      <c r="B805" s="36"/>
      <c r="C805" s="187" t="s">
        <v>2347</v>
      </c>
      <c r="D805" s="187" t="s">
        <v>160</v>
      </c>
      <c r="E805" s="188" t="s">
        <v>5048</v>
      </c>
      <c r="F805" s="189" t="s">
        <v>5049</v>
      </c>
      <c r="G805" s="190" t="s">
        <v>442</v>
      </c>
      <c r="H805" s="191">
        <v>1</v>
      </c>
      <c r="I805" s="192"/>
      <c r="J805" s="191">
        <f>ROUND(I805*H805,0)</f>
        <v>0</v>
      </c>
      <c r="K805" s="189" t="s">
        <v>1</v>
      </c>
      <c r="L805" s="40"/>
      <c r="M805" s="193" t="s">
        <v>1</v>
      </c>
      <c r="N805" s="194" t="s">
        <v>41</v>
      </c>
      <c r="O805" s="72"/>
      <c r="P805" s="195">
        <f>O805*H805</f>
        <v>0</v>
      </c>
      <c r="Q805" s="195">
        <v>0</v>
      </c>
      <c r="R805" s="195">
        <f>Q805*H805</f>
        <v>0</v>
      </c>
      <c r="S805" s="195">
        <v>0</v>
      </c>
      <c r="T805" s="196">
        <f>S805*H805</f>
        <v>0</v>
      </c>
      <c r="U805" s="35"/>
      <c r="V805" s="35"/>
      <c r="W805" s="35"/>
      <c r="X805" s="35"/>
      <c r="Y805" s="35"/>
      <c r="Z805" s="35"/>
      <c r="AA805" s="35"/>
      <c r="AB805" s="35"/>
      <c r="AC805" s="35"/>
      <c r="AD805" s="35"/>
      <c r="AE805" s="35"/>
      <c r="AR805" s="197" t="s">
        <v>283</v>
      </c>
      <c r="AT805" s="197" t="s">
        <v>160</v>
      </c>
      <c r="AU805" s="197" t="s">
        <v>85</v>
      </c>
      <c r="AY805" s="18" t="s">
        <v>158</v>
      </c>
      <c r="BE805" s="198">
        <f>IF(N805="základní",J805,0)</f>
        <v>0</v>
      </c>
      <c r="BF805" s="198">
        <f>IF(N805="snížená",J805,0)</f>
        <v>0</v>
      </c>
      <c r="BG805" s="198">
        <f>IF(N805="zákl. přenesená",J805,0)</f>
        <v>0</v>
      </c>
      <c r="BH805" s="198">
        <f>IF(N805="sníž. přenesená",J805,0)</f>
        <v>0</v>
      </c>
      <c r="BI805" s="198">
        <f>IF(N805="nulová",J805,0)</f>
        <v>0</v>
      </c>
      <c r="BJ805" s="18" t="s">
        <v>8</v>
      </c>
      <c r="BK805" s="198">
        <f>ROUND(I805*H805,0)</f>
        <v>0</v>
      </c>
      <c r="BL805" s="18" t="s">
        <v>283</v>
      </c>
      <c r="BM805" s="197" t="s">
        <v>8948</v>
      </c>
    </row>
    <row r="806" spans="1:65" s="2" customFormat="1" ht="126">
      <c r="A806" s="35"/>
      <c r="B806" s="36"/>
      <c r="C806" s="37"/>
      <c r="D806" s="199" t="s">
        <v>167</v>
      </c>
      <c r="E806" s="37"/>
      <c r="F806" s="200" t="s">
        <v>5051</v>
      </c>
      <c r="G806" s="37"/>
      <c r="H806" s="37"/>
      <c r="I806" s="201"/>
      <c r="J806" s="37"/>
      <c r="K806" s="37"/>
      <c r="L806" s="40"/>
      <c r="M806" s="202"/>
      <c r="N806" s="203"/>
      <c r="O806" s="72"/>
      <c r="P806" s="72"/>
      <c r="Q806" s="72"/>
      <c r="R806" s="72"/>
      <c r="S806" s="72"/>
      <c r="T806" s="73"/>
      <c r="U806" s="35"/>
      <c r="V806" s="35"/>
      <c r="W806" s="35"/>
      <c r="X806" s="35"/>
      <c r="Y806" s="35"/>
      <c r="Z806" s="35"/>
      <c r="AA806" s="35"/>
      <c r="AB806" s="35"/>
      <c r="AC806" s="35"/>
      <c r="AD806" s="35"/>
      <c r="AE806" s="35"/>
      <c r="AT806" s="18" t="s">
        <v>167</v>
      </c>
      <c r="AU806" s="18" t="s">
        <v>85</v>
      </c>
    </row>
    <row r="807" spans="1:65" s="13" customFormat="1" ht="11.25">
      <c r="B807" s="204"/>
      <c r="C807" s="205"/>
      <c r="D807" s="199" t="s">
        <v>169</v>
      </c>
      <c r="E807" s="206" t="s">
        <v>1</v>
      </c>
      <c r="F807" s="207" t="s">
        <v>8949</v>
      </c>
      <c r="G807" s="205"/>
      <c r="H807" s="208">
        <v>1</v>
      </c>
      <c r="I807" s="209"/>
      <c r="J807" s="205"/>
      <c r="K807" s="205"/>
      <c r="L807" s="210"/>
      <c r="M807" s="211"/>
      <c r="N807" s="212"/>
      <c r="O807" s="212"/>
      <c r="P807" s="212"/>
      <c r="Q807" s="212"/>
      <c r="R807" s="212"/>
      <c r="S807" s="212"/>
      <c r="T807" s="213"/>
      <c r="AT807" s="214" t="s">
        <v>169</v>
      </c>
      <c r="AU807" s="214" t="s">
        <v>85</v>
      </c>
      <c r="AV807" s="13" t="s">
        <v>85</v>
      </c>
      <c r="AW807" s="13" t="s">
        <v>32</v>
      </c>
      <c r="AX807" s="13" t="s">
        <v>8</v>
      </c>
      <c r="AY807" s="214" t="s">
        <v>158</v>
      </c>
    </row>
    <row r="808" spans="1:65" s="2" customFormat="1" ht="36">
      <c r="A808" s="35"/>
      <c r="B808" s="36"/>
      <c r="C808" s="247" t="s">
        <v>2350</v>
      </c>
      <c r="D808" s="247" t="s">
        <v>250</v>
      </c>
      <c r="E808" s="248" t="s">
        <v>5054</v>
      </c>
      <c r="F808" s="249" t="s">
        <v>8950</v>
      </c>
      <c r="G808" s="250" t="s">
        <v>442</v>
      </c>
      <c r="H808" s="251">
        <v>1</v>
      </c>
      <c r="I808" s="252"/>
      <c r="J808" s="251">
        <f>ROUND(I808*H808,0)</f>
        <v>0</v>
      </c>
      <c r="K808" s="249" t="s">
        <v>164</v>
      </c>
      <c r="L808" s="253"/>
      <c r="M808" s="254" t="s">
        <v>1</v>
      </c>
      <c r="N808" s="255" t="s">
        <v>41</v>
      </c>
      <c r="O808" s="72"/>
      <c r="P808" s="195">
        <f>O808*H808</f>
        <v>0</v>
      </c>
      <c r="Q808" s="195">
        <v>3.2000000000000001E-2</v>
      </c>
      <c r="R808" s="195">
        <f>Q808*H808</f>
        <v>3.2000000000000001E-2</v>
      </c>
      <c r="S808" s="195">
        <v>0</v>
      </c>
      <c r="T808" s="196">
        <f>S808*H808</f>
        <v>0</v>
      </c>
      <c r="U808" s="35"/>
      <c r="V808" s="35"/>
      <c r="W808" s="35"/>
      <c r="X808" s="35"/>
      <c r="Y808" s="35"/>
      <c r="Z808" s="35"/>
      <c r="AA808" s="35"/>
      <c r="AB808" s="35"/>
      <c r="AC808" s="35"/>
      <c r="AD808" s="35"/>
      <c r="AE808" s="35"/>
      <c r="AR808" s="197" t="s">
        <v>373</v>
      </c>
      <c r="AT808" s="197" t="s">
        <v>250</v>
      </c>
      <c r="AU808" s="197" t="s">
        <v>85</v>
      </c>
      <c r="AY808" s="18" t="s">
        <v>158</v>
      </c>
      <c r="BE808" s="198">
        <f>IF(N808="základní",J808,0)</f>
        <v>0</v>
      </c>
      <c r="BF808" s="198">
        <f>IF(N808="snížená",J808,0)</f>
        <v>0</v>
      </c>
      <c r="BG808" s="198">
        <f>IF(N808="zákl. přenesená",J808,0)</f>
        <v>0</v>
      </c>
      <c r="BH808" s="198">
        <f>IF(N808="sníž. přenesená",J808,0)</f>
        <v>0</v>
      </c>
      <c r="BI808" s="198">
        <f>IF(N808="nulová",J808,0)</f>
        <v>0</v>
      </c>
      <c r="BJ808" s="18" t="s">
        <v>8</v>
      </c>
      <c r="BK808" s="198">
        <f>ROUND(I808*H808,0)</f>
        <v>0</v>
      </c>
      <c r="BL808" s="18" t="s">
        <v>283</v>
      </c>
      <c r="BM808" s="197" t="s">
        <v>8951</v>
      </c>
    </row>
    <row r="809" spans="1:65" s="13" customFormat="1" ht="11.25">
      <c r="B809" s="204"/>
      <c r="C809" s="205"/>
      <c r="D809" s="199" t="s">
        <v>169</v>
      </c>
      <c r="E809" s="206" t="s">
        <v>1</v>
      </c>
      <c r="F809" s="207" t="s">
        <v>8949</v>
      </c>
      <c r="G809" s="205"/>
      <c r="H809" s="208">
        <v>1</v>
      </c>
      <c r="I809" s="209"/>
      <c r="J809" s="205"/>
      <c r="K809" s="205"/>
      <c r="L809" s="210"/>
      <c r="M809" s="211"/>
      <c r="N809" s="212"/>
      <c r="O809" s="212"/>
      <c r="P809" s="212"/>
      <c r="Q809" s="212"/>
      <c r="R809" s="212"/>
      <c r="S809" s="212"/>
      <c r="T809" s="213"/>
      <c r="AT809" s="214" t="s">
        <v>169</v>
      </c>
      <c r="AU809" s="214" t="s">
        <v>85</v>
      </c>
      <c r="AV809" s="13" t="s">
        <v>85</v>
      </c>
      <c r="AW809" s="13" t="s">
        <v>32</v>
      </c>
      <c r="AX809" s="13" t="s">
        <v>76</v>
      </c>
      <c r="AY809" s="214" t="s">
        <v>158</v>
      </c>
    </row>
    <row r="810" spans="1:65" s="14" customFormat="1" ht="22.5">
      <c r="B810" s="215"/>
      <c r="C810" s="216"/>
      <c r="D810" s="199" t="s">
        <v>169</v>
      </c>
      <c r="E810" s="217" t="s">
        <v>1</v>
      </c>
      <c r="F810" s="218" t="s">
        <v>8952</v>
      </c>
      <c r="G810" s="216"/>
      <c r="H810" s="217" t="s">
        <v>1</v>
      </c>
      <c r="I810" s="219"/>
      <c r="J810" s="216"/>
      <c r="K810" s="216"/>
      <c r="L810" s="220"/>
      <c r="M810" s="221"/>
      <c r="N810" s="222"/>
      <c r="O810" s="222"/>
      <c r="P810" s="222"/>
      <c r="Q810" s="222"/>
      <c r="R810" s="222"/>
      <c r="S810" s="222"/>
      <c r="T810" s="223"/>
      <c r="AT810" s="224" t="s">
        <v>169</v>
      </c>
      <c r="AU810" s="224" t="s">
        <v>85</v>
      </c>
      <c r="AV810" s="14" t="s">
        <v>8</v>
      </c>
      <c r="AW810" s="14" t="s">
        <v>32</v>
      </c>
      <c r="AX810" s="14" t="s">
        <v>76</v>
      </c>
      <c r="AY810" s="224" t="s">
        <v>158</v>
      </c>
    </row>
    <row r="811" spans="1:65" s="16" customFormat="1" ht="11.25">
      <c r="B811" s="236"/>
      <c r="C811" s="237"/>
      <c r="D811" s="199" t="s">
        <v>169</v>
      </c>
      <c r="E811" s="238" t="s">
        <v>1</v>
      </c>
      <c r="F811" s="239" t="s">
        <v>189</v>
      </c>
      <c r="G811" s="237"/>
      <c r="H811" s="240">
        <v>1</v>
      </c>
      <c r="I811" s="241"/>
      <c r="J811" s="237"/>
      <c r="K811" s="237"/>
      <c r="L811" s="242"/>
      <c r="M811" s="243"/>
      <c r="N811" s="244"/>
      <c r="O811" s="244"/>
      <c r="P811" s="244"/>
      <c r="Q811" s="244"/>
      <c r="R811" s="244"/>
      <c r="S811" s="244"/>
      <c r="T811" s="245"/>
      <c r="AT811" s="246" t="s">
        <v>169</v>
      </c>
      <c r="AU811" s="246" t="s">
        <v>85</v>
      </c>
      <c r="AV811" s="16" t="s">
        <v>165</v>
      </c>
      <c r="AW811" s="16" t="s">
        <v>32</v>
      </c>
      <c r="AX811" s="16" t="s">
        <v>8</v>
      </c>
      <c r="AY811" s="246" t="s">
        <v>158</v>
      </c>
    </row>
    <row r="812" spans="1:65" s="2" customFormat="1" ht="24">
      <c r="A812" s="35"/>
      <c r="B812" s="36"/>
      <c r="C812" s="187" t="s">
        <v>2353</v>
      </c>
      <c r="D812" s="187" t="s">
        <v>160</v>
      </c>
      <c r="E812" s="188" t="s">
        <v>5097</v>
      </c>
      <c r="F812" s="189" t="s">
        <v>5098</v>
      </c>
      <c r="G812" s="190" t="s">
        <v>442</v>
      </c>
      <c r="H812" s="191">
        <v>3</v>
      </c>
      <c r="I812" s="192"/>
      <c r="J812" s="191">
        <f>ROUND(I812*H812,0)</f>
        <v>0</v>
      </c>
      <c r="K812" s="189" t="s">
        <v>1</v>
      </c>
      <c r="L812" s="40"/>
      <c r="M812" s="193" t="s">
        <v>1</v>
      </c>
      <c r="N812" s="194" t="s">
        <v>41</v>
      </c>
      <c r="O812" s="72"/>
      <c r="P812" s="195">
        <f>O812*H812</f>
        <v>0</v>
      </c>
      <c r="Q812" s="195">
        <v>0</v>
      </c>
      <c r="R812" s="195">
        <f>Q812*H812</f>
        <v>0</v>
      </c>
      <c r="S812" s="195">
        <v>0</v>
      </c>
      <c r="T812" s="196">
        <f>S812*H812</f>
        <v>0</v>
      </c>
      <c r="U812" s="35"/>
      <c r="V812" s="35"/>
      <c r="W812" s="35"/>
      <c r="X812" s="35"/>
      <c r="Y812" s="35"/>
      <c r="Z812" s="35"/>
      <c r="AA812" s="35"/>
      <c r="AB812" s="35"/>
      <c r="AC812" s="35"/>
      <c r="AD812" s="35"/>
      <c r="AE812" s="35"/>
      <c r="AR812" s="197" t="s">
        <v>283</v>
      </c>
      <c r="AT812" s="197" t="s">
        <v>160</v>
      </c>
      <c r="AU812" s="197" t="s">
        <v>85</v>
      </c>
      <c r="AY812" s="18" t="s">
        <v>158</v>
      </c>
      <c r="BE812" s="198">
        <f>IF(N812="základní",J812,0)</f>
        <v>0</v>
      </c>
      <c r="BF812" s="198">
        <f>IF(N812="snížená",J812,0)</f>
        <v>0</v>
      </c>
      <c r="BG812" s="198">
        <f>IF(N812="zákl. přenesená",J812,0)</f>
        <v>0</v>
      </c>
      <c r="BH812" s="198">
        <f>IF(N812="sníž. přenesená",J812,0)</f>
        <v>0</v>
      </c>
      <c r="BI812" s="198">
        <f>IF(N812="nulová",J812,0)</f>
        <v>0</v>
      </c>
      <c r="BJ812" s="18" t="s">
        <v>8</v>
      </c>
      <c r="BK812" s="198">
        <f>ROUND(I812*H812,0)</f>
        <v>0</v>
      </c>
      <c r="BL812" s="18" t="s">
        <v>283</v>
      </c>
      <c r="BM812" s="197" t="s">
        <v>8953</v>
      </c>
    </row>
    <row r="813" spans="1:65" s="2" customFormat="1" ht="126">
      <c r="A813" s="35"/>
      <c r="B813" s="36"/>
      <c r="C813" s="37"/>
      <c r="D813" s="199" t="s">
        <v>167</v>
      </c>
      <c r="E813" s="37"/>
      <c r="F813" s="200" t="s">
        <v>5051</v>
      </c>
      <c r="G813" s="37"/>
      <c r="H813" s="37"/>
      <c r="I813" s="201"/>
      <c r="J813" s="37"/>
      <c r="K813" s="37"/>
      <c r="L813" s="40"/>
      <c r="M813" s="202"/>
      <c r="N813" s="203"/>
      <c r="O813" s="72"/>
      <c r="P813" s="72"/>
      <c r="Q813" s="72"/>
      <c r="R813" s="72"/>
      <c r="S813" s="72"/>
      <c r="T813" s="73"/>
      <c r="U813" s="35"/>
      <c r="V813" s="35"/>
      <c r="W813" s="35"/>
      <c r="X813" s="35"/>
      <c r="Y813" s="35"/>
      <c r="Z813" s="35"/>
      <c r="AA813" s="35"/>
      <c r="AB813" s="35"/>
      <c r="AC813" s="35"/>
      <c r="AD813" s="35"/>
      <c r="AE813" s="35"/>
      <c r="AT813" s="18" t="s">
        <v>167</v>
      </c>
      <c r="AU813" s="18" t="s">
        <v>85</v>
      </c>
    </row>
    <row r="814" spans="1:65" s="13" customFormat="1" ht="11.25">
      <c r="B814" s="204"/>
      <c r="C814" s="205"/>
      <c r="D814" s="199" t="s">
        <v>169</v>
      </c>
      <c r="E814" s="206" t="s">
        <v>1</v>
      </c>
      <c r="F814" s="207" t="s">
        <v>8954</v>
      </c>
      <c r="G814" s="205"/>
      <c r="H814" s="208">
        <v>2</v>
      </c>
      <c r="I814" s="209"/>
      <c r="J814" s="205"/>
      <c r="K814" s="205"/>
      <c r="L814" s="210"/>
      <c r="M814" s="211"/>
      <c r="N814" s="212"/>
      <c r="O814" s="212"/>
      <c r="P814" s="212"/>
      <c r="Q814" s="212"/>
      <c r="R814" s="212"/>
      <c r="S814" s="212"/>
      <c r="T814" s="213"/>
      <c r="AT814" s="214" t="s">
        <v>169</v>
      </c>
      <c r="AU814" s="214" t="s">
        <v>85</v>
      </c>
      <c r="AV814" s="13" t="s">
        <v>85</v>
      </c>
      <c r="AW814" s="13" t="s">
        <v>32</v>
      </c>
      <c r="AX814" s="13" t="s">
        <v>76</v>
      </c>
      <c r="AY814" s="214" t="s">
        <v>158</v>
      </c>
    </row>
    <row r="815" spans="1:65" s="13" customFormat="1" ht="11.25">
      <c r="B815" s="204"/>
      <c r="C815" s="205"/>
      <c r="D815" s="199" t="s">
        <v>169</v>
      </c>
      <c r="E815" s="206" t="s">
        <v>1</v>
      </c>
      <c r="F815" s="207" t="s">
        <v>8943</v>
      </c>
      <c r="G815" s="205"/>
      <c r="H815" s="208">
        <v>1</v>
      </c>
      <c r="I815" s="209"/>
      <c r="J815" s="205"/>
      <c r="K815" s="205"/>
      <c r="L815" s="210"/>
      <c r="M815" s="211"/>
      <c r="N815" s="212"/>
      <c r="O815" s="212"/>
      <c r="P815" s="212"/>
      <c r="Q815" s="212"/>
      <c r="R815" s="212"/>
      <c r="S815" s="212"/>
      <c r="T815" s="213"/>
      <c r="AT815" s="214" t="s">
        <v>169</v>
      </c>
      <c r="AU815" s="214" t="s">
        <v>85</v>
      </c>
      <c r="AV815" s="13" t="s">
        <v>85</v>
      </c>
      <c r="AW815" s="13" t="s">
        <v>32</v>
      </c>
      <c r="AX815" s="13" t="s">
        <v>76</v>
      </c>
      <c r="AY815" s="214" t="s">
        <v>158</v>
      </c>
    </row>
    <row r="816" spans="1:65" s="16" customFormat="1" ht="11.25">
      <c r="B816" s="236"/>
      <c r="C816" s="237"/>
      <c r="D816" s="199" t="s">
        <v>169</v>
      </c>
      <c r="E816" s="238" t="s">
        <v>1</v>
      </c>
      <c r="F816" s="239" t="s">
        <v>189</v>
      </c>
      <c r="G816" s="237"/>
      <c r="H816" s="240">
        <v>3</v>
      </c>
      <c r="I816" s="241"/>
      <c r="J816" s="237"/>
      <c r="K816" s="237"/>
      <c r="L816" s="242"/>
      <c r="M816" s="243"/>
      <c r="N816" s="244"/>
      <c r="O816" s="244"/>
      <c r="P816" s="244"/>
      <c r="Q816" s="244"/>
      <c r="R816" s="244"/>
      <c r="S816" s="244"/>
      <c r="T816" s="245"/>
      <c r="AT816" s="246" t="s">
        <v>169</v>
      </c>
      <c r="AU816" s="246" t="s">
        <v>85</v>
      </c>
      <c r="AV816" s="16" t="s">
        <v>165</v>
      </c>
      <c r="AW816" s="16" t="s">
        <v>32</v>
      </c>
      <c r="AX816" s="16" t="s">
        <v>8</v>
      </c>
      <c r="AY816" s="246" t="s">
        <v>158</v>
      </c>
    </row>
    <row r="817" spans="1:65" s="2" customFormat="1" ht="21.75" customHeight="1">
      <c r="A817" s="35"/>
      <c r="B817" s="36"/>
      <c r="C817" s="187" t="s">
        <v>2356</v>
      </c>
      <c r="D817" s="187" t="s">
        <v>160</v>
      </c>
      <c r="E817" s="188" t="s">
        <v>5102</v>
      </c>
      <c r="F817" s="189" t="s">
        <v>5103</v>
      </c>
      <c r="G817" s="190" t="s">
        <v>442</v>
      </c>
      <c r="H817" s="191">
        <v>3</v>
      </c>
      <c r="I817" s="192"/>
      <c r="J817" s="191">
        <f>ROUND(I817*H817,0)</f>
        <v>0</v>
      </c>
      <c r="K817" s="189" t="s">
        <v>164</v>
      </c>
      <c r="L817" s="40"/>
      <c r="M817" s="193" t="s">
        <v>1</v>
      </c>
      <c r="N817" s="194" t="s">
        <v>41</v>
      </c>
      <c r="O817" s="72"/>
      <c r="P817" s="195">
        <f>O817*H817</f>
        <v>0</v>
      </c>
      <c r="Q817" s="195">
        <v>0</v>
      </c>
      <c r="R817" s="195">
        <f>Q817*H817</f>
        <v>0</v>
      </c>
      <c r="S817" s="195">
        <v>0</v>
      </c>
      <c r="T817" s="196">
        <f>S817*H817</f>
        <v>0</v>
      </c>
      <c r="U817" s="35"/>
      <c r="V817" s="35"/>
      <c r="W817" s="35"/>
      <c r="X817" s="35"/>
      <c r="Y817" s="35"/>
      <c r="Z817" s="35"/>
      <c r="AA817" s="35"/>
      <c r="AB817" s="35"/>
      <c r="AC817" s="35"/>
      <c r="AD817" s="35"/>
      <c r="AE817" s="35"/>
      <c r="AR817" s="197" t="s">
        <v>283</v>
      </c>
      <c r="AT817" s="197" t="s">
        <v>160</v>
      </c>
      <c r="AU817" s="197" t="s">
        <v>85</v>
      </c>
      <c r="AY817" s="18" t="s">
        <v>158</v>
      </c>
      <c r="BE817" s="198">
        <f>IF(N817="základní",J817,0)</f>
        <v>0</v>
      </c>
      <c r="BF817" s="198">
        <f>IF(N817="snížená",J817,0)</f>
        <v>0</v>
      </c>
      <c r="BG817" s="198">
        <f>IF(N817="zákl. přenesená",J817,0)</f>
        <v>0</v>
      </c>
      <c r="BH817" s="198">
        <f>IF(N817="sníž. přenesená",J817,0)</f>
        <v>0</v>
      </c>
      <c r="BI817" s="198">
        <f>IF(N817="nulová",J817,0)</f>
        <v>0</v>
      </c>
      <c r="BJ817" s="18" t="s">
        <v>8</v>
      </c>
      <c r="BK817" s="198">
        <f>ROUND(I817*H817,0)</f>
        <v>0</v>
      </c>
      <c r="BL817" s="18" t="s">
        <v>283</v>
      </c>
      <c r="BM817" s="197" t="s">
        <v>8955</v>
      </c>
    </row>
    <row r="818" spans="1:65" s="2" customFormat="1" ht="126">
      <c r="A818" s="35"/>
      <c r="B818" s="36"/>
      <c r="C818" s="37"/>
      <c r="D818" s="199" t="s">
        <v>167</v>
      </c>
      <c r="E818" s="37"/>
      <c r="F818" s="200" t="s">
        <v>5051</v>
      </c>
      <c r="G818" s="37"/>
      <c r="H818" s="37"/>
      <c r="I818" s="201"/>
      <c r="J818" s="37"/>
      <c r="K818" s="37"/>
      <c r="L818" s="40"/>
      <c r="M818" s="202"/>
      <c r="N818" s="203"/>
      <c r="O818" s="72"/>
      <c r="P818" s="72"/>
      <c r="Q818" s="72"/>
      <c r="R818" s="72"/>
      <c r="S818" s="72"/>
      <c r="T818" s="73"/>
      <c r="U818" s="35"/>
      <c r="V818" s="35"/>
      <c r="W818" s="35"/>
      <c r="X818" s="35"/>
      <c r="Y818" s="35"/>
      <c r="Z818" s="35"/>
      <c r="AA818" s="35"/>
      <c r="AB818" s="35"/>
      <c r="AC818" s="35"/>
      <c r="AD818" s="35"/>
      <c r="AE818" s="35"/>
      <c r="AT818" s="18" t="s">
        <v>167</v>
      </c>
      <c r="AU818" s="18" t="s">
        <v>85</v>
      </c>
    </row>
    <row r="819" spans="1:65" s="13" customFormat="1" ht="11.25">
      <c r="B819" s="204"/>
      <c r="C819" s="205"/>
      <c r="D819" s="199" t="s">
        <v>169</v>
      </c>
      <c r="E819" s="206" t="s">
        <v>1</v>
      </c>
      <c r="F819" s="207" t="s">
        <v>8954</v>
      </c>
      <c r="G819" s="205"/>
      <c r="H819" s="208">
        <v>2</v>
      </c>
      <c r="I819" s="209"/>
      <c r="J819" s="205"/>
      <c r="K819" s="205"/>
      <c r="L819" s="210"/>
      <c r="M819" s="211"/>
      <c r="N819" s="212"/>
      <c r="O819" s="212"/>
      <c r="P819" s="212"/>
      <c r="Q819" s="212"/>
      <c r="R819" s="212"/>
      <c r="S819" s="212"/>
      <c r="T819" s="213"/>
      <c r="AT819" s="214" t="s">
        <v>169</v>
      </c>
      <c r="AU819" s="214" t="s">
        <v>85</v>
      </c>
      <c r="AV819" s="13" t="s">
        <v>85</v>
      </c>
      <c r="AW819" s="13" t="s">
        <v>32</v>
      </c>
      <c r="AX819" s="13" t="s">
        <v>76</v>
      </c>
      <c r="AY819" s="214" t="s">
        <v>158</v>
      </c>
    </row>
    <row r="820" spans="1:65" s="13" customFormat="1" ht="11.25">
      <c r="B820" s="204"/>
      <c r="C820" s="205"/>
      <c r="D820" s="199" t="s">
        <v>169</v>
      </c>
      <c r="E820" s="206" t="s">
        <v>1</v>
      </c>
      <c r="F820" s="207" t="s">
        <v>8943</v>
      </c>
      <c r="G820" s="205"/>
      <c r="H820" s="208">
        <v>1</v>
      </c>
      <c r="I820" s="209"/>
      <c r="J820" s="205"/>
      <c r="K820" s="205"/>
      <c r="L820" s="210"/>
      <c r="M820" s="211"/>
      <c r="N820" s="212"/>
      <c r="O820" s="212"/>
      <c r="P820" s="212"/>
      <c r="Q820" s="212"/>
      <c r="R820" s="212"/>
      <c r="S820" s="212"/>
      <c r="T820" s="213"/>
      <c r="AT820" s="214" t="s">
        <v>169</v>
      </c>
      <c r="AU820" s="214" t="s">
        <v>85</v>
      </c>
      <c r="AV820" s="13" t="s">
        <v>85</v>
      </c>
      <c r="AW820" s="13" t="s">
        <v>32</v>
      </c>
      <c r="AX820" s="13" t="s">
        <v>76</v>
      </c>
      <c r="AY820" s="214" t="s">
        <v>158</v>
      </c>
    </row>
    <row r="821" spans="1:65" s="16" customFormat="1" ht="11.25">
      <c r="B821" s="236"/>
      <c r="C821" s="237"/>
      <c r="D821" s="199" t="s">
        <v>169</v>
      </c>
      <c r="E821" s="238" t="s">
        <v>1</v>
      </c>
      <c r="F821" s="239" t="s">
        <v>189</v>
      </c>
      <c r="G821" s="237"/>
      <c r="H821" s="240">
        <v>3</v>
      </c>
      <c r="I821" s="241"/>
      <c r="J821" s="237"/>
      <c r="K821" s="237"/>
      <c r="L821" s="242"/>
      <c r="M821" s="243"/>
      <c r="N821" s="244"/>
      <c r="O821" s="244"/>
      <c r="P821" s="244"/>
      <c r="Q821" s="244"/>
      <c r="R821" s="244"/>
      <c r="S821" s="244"/>
      <c r="T821" s="245"/>
      <c r="AT821" s="246" t="s">
        <v>169</v>
      </c>
      <c r="AU821" s="246" t="s">
        <v>85</v>
      </c>
      <c r="AV821" s="16" t="s">
        <v>165</v>
      </c>
      <c r="AW821" s="16" t="s">
        <v>32</v>
      </c>
      <c r="AX821" s="16" t="s">
        <v>8</v>
      </c>
      <c r="AY821" s="246" t="s">
        <v>158</v>
      </c>
    </row>
    <row r="822" spans="1:65" s="2" customFormat="1" ht="16.5" customHeight="1">
      <c r="A822" s="35"/>
      <c r="B822" s="36"/>
      <c r="C822" s="247" t="s">
        <v>2359</v>
      </c>
      <c r="D822" s="247" t="s">
        <v>250</v>
      </c>
      <c r="E822" s="248" t="s">
        <v>5109</v>
      </c>
      <c r="F822" s="249" t="s">
        <v>5110</v>
      </c>
      <c r="G822" s="250" t="s">
        <v>442</v>
      </c>
      <c r="H822" s="251">
        <v>3</v>
      </c>
      <c r="I822" s="252"/>
      <c r="J822" s="251">
        <f>ROUND(I822*H822,0)</f>
        <v>0</v>
      </c>
      <c r="K822" s="249" t="s">
        <v>164</v>
      </c>
      <c r="L822" s="253"/>
      <c r="M822" s="254" t="s">
        <v>1</v>
      </c>
      <c r="N822" s="255" t="s">
        <v>41</v>
      </c>
      <c r="O822" s="72"/>
      <c r="P822" s="195">
        <f>O822*H822</f>
        <v>0</v>
      </c>
      <c r="Q822" s="195">
        <v>2.1000000000000001E-4</v>
      </c>
      <c r="R822" s="195">
        <f>Q822*H822</f>
        <v>6.3000000000000003E-4</v>
      </c>
      <c r="S822" s="195">
        <v>0</v>
      </c>
      <c r="T822" s="196">
        <f>S822*H822</f>
        <v>0</v>
      </c>
      <c r="U822" s="35"/>
      <c r="V822" s="35"/>
      <c r="W822" s="35"/>
      <c r="X822" s="35"/>
      <c r="Y822" s="35"/>
      <c r="Z822" s="35"/>
      <c r="AA822" s="35"/>
      <c r="AB822" s="35"/>
      <c r="AC822" s="35"/>
      <c r="AD822" s="35"/>
      <c r="AE822" s="35"/>
      <c r="AR822" s="197" t="s">
        <v>373</v>
      </c>
      <c r="AT822" s="197" t="s">
        <v>250</v>
      </c>
      <c r="AU822" s="197" t="s">
        <v>85</v>
      </c>
      <c r="AY822" s="18" t="s">
        <v>158</v>
      </c>
      <c r="BE822" s="198">
        <f>IF(N822="základní",J822,0)</f>
        <v>0</v>
      </c>
      <c r="BF822" s="198">
        <f>IF(N822="snížená",J822,0)</f>
        <v>0</v>
      </c>
      <c r="BG822" s="198">
        <f>IF(N822="zákl. přenesená",J822,0)</f>
        <v>0</v>
      </c>
      <c r="BH822" s="198">
        <f>IF(N822="sníž. přenesená",J822,0)</f>
        <v>0</v>
      </c>
      <c r="BI822" s="198">
        <f>IF(N822="nulová",J822,0)</f>
        <v>0</v>
      </c>
      <c r="BJ822" s="18" t="s">
        <v>8</v>
      </c>
      <c r="BK822" s="198">
        <f>ROUND(I822*H822,0)</f>
        <v>0</v>
      </c>
      <c r="BL822" s="18" t="s">
        <v>283</v>
      </c>
      <c r="BM822" s="197" t="s">
        <v>8956</v>
      </c>
    </row>
    <row r="823" spans="1:65" s="13" customFormat="1" ht="11.25">
      <c r="B823" s="204"/>
      <c r="C823" s="205"/>
      <c r="D823" s="199" t="s">
        <v>169</v>
      </c>
      <c r="E823" s="206" t="s">
        <v>1</v>
      </c>
      <c r="F823" s="207" t="s">
        <v>177</v>
      </c>
      <c r="G823" s="205"/>
      <c r="H823" s="208">
        <v>3</v>
      </c>
      <c r="I823" s="209"/>
      <c r="J823" s="205"/>
      <c r="K823" s="205"/>
      <c r="L823" s="210"/>
      <c r="M823" s="211"/>
      <c r="N823" s="212"/>
      <c r="O823" s="212"/>
      <c r="P823" s="212"/>
      <c r="Q823" s="212"/>
      <c r="R823" s="212"/>
      <c r="S823" s="212"/>
      <c r="T823" s="213"/>
      <c r="AT823" s="214" t="s">
        <v>169</v>
      </c>
      <c r="AU823" s="214" t="s">
        <v>85</v>
      </c>
      <c r="AV823" s="13" t="s">
        <v>85</v>
      </c>
      <c r="AW823" s="13" t="s">
        <v>32</v>
      </c>
      <c r="AX823" s="13" t="s">
        <v>8</v>
      </c>
      <c r="AY823" s="214" t="s">
        <v>158</v>
      </c>
    </row>
    <row r="824" spans="1:65" s="2" customFormat="1" ht="48">
      <c r="A824" s="35"/>
      <c r="B824" s="36"/>
      <c r="C824" s="187" t="s">
        <v>2362</v>
      </c>
      <c r="D824" s="187" t="s">
        <v>160</v>
      </c>
      <c r="E824" s="188" t="s">
        <v>7908</v>
      </c>
      <c r="F824" s="189" t="s">
        <v>7909</v>
      </c>
      <c r="G824" s="190" t="s">
        <v>227</v>
      </c>
      <c r="H824" s="191">
        <v>0.08</v>
      </c>
      <c r="I824" s="192"/>
      <c r="J824" s="191">
        <f>ROUND(I824*H824,0)</f>
        <v>0</v>
      </c>
      <c r="K824" s="189" t="s">
        <v>164</v>
      </c>
      <c r="L824" s="40"/>
      <c r="M824" s="193" t="s">
        <v>1</v>
      </c>
      <c r="N824" s="194" t="s">
        <v>41</v>
      </c>
      <c r="O824" s="72"/>
      <c r="P824" s="195">
        <f>O824*H824</f>
        <v>0</v>
      </c>
      <c r="Q824" s="195">
        <v>0</v>
      </c>
      <c r="R824" s="195">
        <f>Q824*H824</f>
        <v>0</v>
      </c>
      <c r="S824" s="195">
        <v>0</v>
      </c>
      <c r="T824" s="196">
        <f>S824*H824</f>
        <v>0</v>
      </c>
      <c r="U824" s="35"/>
      <c r="V824" s="35"/>
      <c r="W824" s="35"/>
      <c r="X824" s="35"/>
      <c r="Y824" s="35"/>
      <c r="Z824" s="35"/>
      <c r="AA824" s="35"/>
      <c r="AB824" s="35"/>
      <c r="AC824" s="35"/>
      <c r="AD824" s="35"/>
      <c r="AE824" s="35"/>
      <c r="AR824" s="197" t="s">
        <v>283</v>
      </c>
      <c r="AT824" s="197" t="s">
        <v>160</v>
      </c>
      <c r="AU824" s="197" t="s">
        <v>85</v>
      </c>
      <c r="AY824" s="18" t="s">
        <v>158</v>
      </c>
      <c r="BE824" s="198">
        <f>IF(N824="základní",J824,0)</f>
        <v>0</v>
      </c>
      <c r="BF824" s="198">
        <f>IF(N824="snížená",J824,0)</f>
        <v>0</v>
      </c>
      <c r="BG824" s="198">
        <f>IF(N824="zákl. přenesená",J824,0)</f>
        <v>0</v>
      </c>
      <c r="BH824" s="198">
        <f>IF(N824="sníž. přenesená",J824,0)</f>
        <v>0</v>
      </c>
      <c r="BI824" s="198">
        <f>IF(N824="nulová",J824,0)</f>
        <v>0</v>
      </c>
      <c r="BJ824" s="18" t="s">
        <v>8</v>
      </c>
      <c r="BK824" s="198">
        <f>ROUND(I824*H824,0)</f>
        <v>0</v>
      </c>
      <c r="BL824" s="18" t="s">
        <v>283</v>
      </c>
      <c r="BM824" s="197" t="s">
        <v>8957</v>
      </c>
    </row>
    <row r="825" spans="1:65" s="2" customFormat="1" ht="99">
      <c r="A825" s="35"/>
      <c r="B825" s="36"/>
      <c r="C825" s="37"/>
      <c r="D825" s="199" t="s">
        <v>167</v>
      </c>
      <c r="E825" s="37"/>
      <c r="F825" s="200" t="s">
        <v>5150</v>
      </c>
      <c r="G825" s="37"/>
      <c r="H825" s="37"/>
      <c r="I825" s="201"/>
      <c r="J825" s="37"/>
      <c r="K825" s="37"/>
      <c r="L825" s="40"/>
      <c r="M825" s="202"/>
      <c r="N825" s="203"/>
      <c r="O825" s="72"/>
      <c r="P825" s="72"/>
      <c r="Q825" s="72"/>
      <c r="R825" s="72"/>
      <c r="S825" s="72"/>
      <c r="T825" s="73"/>
      <c r="U825" s="35"/>
      <c r="V825" s="35"/>
      <c r="W825" s="35"/>
      <c r="X825" s="35"/>
      <c r="Y825" s="35"/>
      <c r="Z825" s="35"/>
      <c r="AA825" s="35"/>
      <c r="AB825" s="35"/>
      <c r="AC825" s="35"/>
      <c r="AD825" s="35"/>
      <c r="AE825" s="35"/>
      <c r="AT825" s="18" t="s">
        <v>167</v>
      </c>
      <c r="AU825" s="18" t="s">
        <v>85</v>
      </c>
    </row>
    <row r="826" spans="1:65" s="12" customFormat="1" ht="22.9" customHeight="1">
      <c r="B826" s="171"/>
      <c r="C826" s="172"/>
      <c r="D826" s="173" t="s">
        <v>75</v>
      </c>
      <c r="E826" s="185" t="s">
        <v>3314</v>
      </c>
      <c r="F826" s="185" t="s">
        <v>5151</v>
      </c>
      <c r="G826" s="172"/>
      <c r="H826" s="172"/>
      <c r="I826" s="175"/>
      <c r="J826" s="186">
        <f>BK826</f>
        <v>0</v>
      </c>
      <c r="K826" s="172"/>
      <c r="L826" s="177"/>
      <c r="M826" s="178"/>
      <c r="N826" s="179"/>
      <c r="O826" s="179"/>
      <c r="P826" s="180">
        <f>SUM(P827:P851)</f>
        <v>0</v>
      </c>
      <c r="Q826" s="179"/>
      <c r="R826" s="180">
        <f>SUM(R827:R851)</f>
        <v>0.82512300000000005</v>
      </c>
      <c r="S826" s="179"/>
      <c r="T826" s="181">
        <f>SUM(T827:T851)</f>
        <v>0</v>
      </c>
      <c r="AR826" s="182" t="s">
        <v>85</v>
      </c>
      <c r="AT826" s="183" t="s">
        <v>75</v>
      </c>
      <c r="AU826" s="183" t="s">
        <v>8</v>
      </c>
      <c r="AY826" s="182" t="s">
        <v>158</v>
      </c>
      <c r="BK826" s="184">
        <f>SUM(BK827:BK851)</f>
        <v>0</v>
      </c>
    </row>
    <row r="827" spans="1:65" s="2" customFormat="1" ht="16.5" customHeight="1">
      <c r="A827" s="35"/>
      <c r="B827" s="36"/>
      <c r="C827" s="187" t="s">
        <v>2365</v>
      </c>
      <c r="D827" s="187" t="s">
        <v>160</v>
      </c>
      <c r="E827" s="188" t="s">
        <v>5153</v>
      </c>
      <c r="F827" s="189" t="s">
        <v>5154</v>
      </c>
      <c r="G827" s="190" t="s">
        <v>309</v>
      </c>
      <c r="H827" s="191">
        <v>71</v>
      </c>
      <c r="I827" s="192"/>
      <c r="J827" s="191">
        <f>ROUND(I827*H827,0)</f>
        <v>0</v>
      </c>
      <c r="K827" s="189" t="s">
        <v>1</v>
      </c>
      <c r="L827" s="40"/>
      <c r="M827" s="193" t="s">
        <v>1</v>
      </c>
      <c r="N827" s="194" t="s">
        <v>41</v>
      </c>
      <c r="O827" s="72"/>
      <c r="P827" s="195">
        <f>O827*H827</f>
        <v>0</v>
      </c>
      <c r="Q827" s="195">
        <v>0</v>
      </c>
      <c r="R827" s="195">
        <f>Q827*H827</f>
        <v>0</v>
      </c>
      <c r="S827" s="195">
        <v>0</v>
      </c>
      <c r="T827" s="196">
        <f>S827*H827</f>
        <v>0</v>
      </c>
      <c r="U827" s="35"/>
      <c r="V827" s="35"/>
      <c r="W827" s="35"/>
      <c r="X827" s="35"/>
      <c r="Y827" s="35"/>
      <c r="Z827" s="35"/>
      <c r="AA827" s="35"/>
      <c r="AB827" s="35"/>
      <c r="AC827" s="35"/>
      <c r="AD827" s="35"/>
      <c r="AE827" s="35"/>
      <c r="AR827" s="197" t="s">
        <v>283</v>
      </c>
      <c r="AT827" s="197" t="s">
        <v>160</v>
      </c>
      <c r="AU827" s="197" t="s">
        <v>85</v>
      </c>
      <c r="AY827" s="18" t="s">
        <v>158</v>
      </c>
      <c r="BE827" s="198">
        <f>IF(N827="základní",J827,0)</f>
        <v>0</v>
      </c>
      <c r="BF827" s="198">
        <f>IF(N827="snížená",J827,0)</f>
        <v>0</v>
      </c>
      <c r="BG827" s="198">
        <f>IF(N827="zákl. přenesená",J827,0)</f>
        <v>0</v>
      </c>
      <c r="BH827" s="198">
        <f>IF(N827="sníž. přenesená",J827,0)</f>
        <v>0</v>
      </c>
      <c r="BI827" s="198">
        <f>IF(N827="nulová",J827,0)</f>
        <v>0</v>
      </c>
      <c r="BJ827" s="18" t="s">
        <v>8</v>
      </c>
      <c r="BK827" s="198">
        <f>ROUND(I827*H827,0)</f>
        <v>0</v>
      </c>
      <c r="BL827" s="18" t="s">
        <v>283</v>
      </c>
      <c r="BM827" s="197" t="s">
        <v>8958</v>
      </c>
    </row>
    <row r="828" spans="1:65" s="2" customFormat="1" ht="24">
      <c r="A828" s="35"/>
      <c r="B828" s="36"/>
      <c r="C828" s="187" t="s">
        <v>2368</v>
      </c>
      <c r="D828" s="187" t="s">
        <v>160</v>
      </c>
      <c r="E828" s="188" t="s">
        <v>5157</v>
      </c>
      <c r="F828" s="189" t="s">
        <v>5158</v>
      </c>
      <c r="G828" s="190" t="s">
        <v>163</v>
      </c>
      <c r="H828" s="191">
        <v>28.98</v>
      </c>
      <c r="I828" s="192"/>
      <c r="J828" s="191">
        <f>ROUND(I828*H828,0)</f>
        <v>0</v>
      </c>
      <c r="K828" s="189" t="s">
        <v>164</v>
      </c>
      <c r="L828" s="40"/>
      <c r="M828" s="193" t="s">
        <v>1</v>
      </c>
      <c r="N828" s="194" t="s">
        <v>41</v>
      </c>
      <c r="O828" s="72"/>
      <c r="P828" s="195">
        <f>O828*H828</f>
        <v>0</v>
      </c>
      <c r="Q828" s="195">
        <v>2.9999999999999997E-4</v>
      </c>
      <c r="R828" s="195">
        <f>Q828*H828</f>
        <v>8.6939999999999986E-3</v>
      </c>
      <c r="S828" s="195">
        <v>0</v>
      </c>
      <c r="T828" s="196">
        <f>S828*H828</f>
        <v>0</v>
      </c>
      <c r="U828" s="35"/>
      <c r="V828" s="35"/>
      <c r="W828" s="35"/>
      <c r="X828" s="35"/>
      <c r="Y828" s="35"/>
      <c r="Z828" s="35"/>
      <c r="AA828" s="35"/>
      <c r="AB828" s="35"/>
      <c r="AC828" s="35"/>
      <c r="AD828" s="35"/>
      <c r="AE828" s="35"/>
      <c r="AR828" s="197" t="s">
        <v>283</v>
      </c>
      <c r="AT828" s="197" t="s">
        <v>160</v>
      </c>
      <c r="AU828" s="197" t="s">
        <v>85</v>
      </c>
      <c r="AY828" s="18" t="s">
        <v>158</v>
      </c>
      <c r="BE828" s="198">
        <f>IF(N828="základní",J828,0)</f>
        <v>0</v>
      </c>
      <c r="BF828" s="198">
        <f>IF(N828="snížená",J828,0)</f>
        <v>0</v>
      </c>
      <c r="BG828" s="198">
        <f>IF(N828="zákl. přenesená",J828,0)</f>
        <v>0</v>
      </c>
      <c r="BH828" s="198">
        <f>IF(N828="sníž. přenesená",J828,0)</f>
        <v>0</v>
      </c>
      <c r="BI828" s="198">
        <f>IF(N828="nulová",J828,0)</f>
        <v>0</v>
      </c>
      <c r="BJ828" s="18" t="s">
        <v>8</v>
      </c>
      <c r="BK828" s="198">
        <f>ROUND(I828*H828,0)</f>
        <v>0</v>
      </c>
      <c r="BL828" s="18" t="s">
        <v>283</v>
      </c>
      <c r="BM828" s="197" t="s">
        <v>8959</v>
      </c>
    </row>
    <row r="829" spans="1:65" s="2" customFormat="1" ht="45">
      <c r="A829" s="35"/>
      <c r="B829" s="36"/>
      <c r="C829" s="37"/>
      <c r="D829" s="199" t="s">
        <v>167</v>
      </c>
      <c r="E829" s="37"/>
      <c r="F829" s="200" t="s">
        <v>5160</v>
      </c>
      <c r="G829" s="37"/>
      <c r="H829" s="37"/>
      <c r="I829" s="201"/>
      <c r="J829" s="37"/>
      <c r="K829" s="37"/>
      <c r="L829" s="40"/>
      <c r="M829" s="202"/>
      <c r="N829" s="203"/>
      <c r="O829" s="72"/>
      <c r="P829" s="72"/>
      <c r="Q829" s="72"/>
      <c r="R829" s="72"/>
      <c r="S829" s="72"/>
      <c r="T829" s="73"/>
      <c r="U829" s="35"/>
      <c r="V829" s="35"/>
      <c r="W829" s="35"/>
      <c r="X829" s="35"/>
      <c r="Y829" s="35"/>
      <c r="Z829" s="35"/>
      <c r="AA829" s="35"/>
      <c r="AB829" s="35"/>
      <c r="AC829" s="35"/>
      <c r="AD829" s="35"/>
      <c r="AE829" s="35"/>
      <c r="AT829" s="18" t="s">
        <v>167</v>
      </c>
      <c r="AU829" s="18" t="s">
        <v>85</v>
      </c>
    </row>
    <row r="830" spans="1:65" s="13" customFormat="1" ht="11.25">
      <c r="B830" s="204"/>
      <c r="C830" s="205"/>
      <c r="D830" s="199" t="s">
        <v>169</v>
      </c>
      <c r="E830" s="206" t="s">
        <v>1</v>
      </c>
      <c r="F830" s="207" t="s">
        <v>8960</v>
      </c>
      <c r="G830" s="205"/>
      <c r="H830" s="208">
        <v>28.98</v>
      </c>
      <c r="I830" s="209"/>
      <c r="J830" s="205"/>
      <c r="K830" s="205"/>
      <c r="L830" s="210"/>
      <c r="M830" s="211"/>
      <c r="N830" s="212"/>
      <c r="O830" s="212"/>
      <c r="P830" s="212"/>
      <c r="Q830" s="212"/>
      <c r="R830" s="212"/>
      <c r="S830" s="212"/>
      <c r="T830" s="213"/>
      <c r="AT830" s="214" t="s">
        <v>169</v>
      </c>
      <c r="AU830" s="214" t="s">
        <v>85</v>
      </c>
      <c r="AV830" s="13" t="s">
        <v>85</v>
      </c>
      <c r="AW830" s="13" t="s">
        <v>32</v>
      </c>
      <c r="AX830" s="13" t="s">
        <v>8</v>
      </c>
      <c r="AY830" s="214" t="s">
        <v>158</v>
      </c>
    </row>
    <row r="831" spans="1:65" s="2" customFormat="1" ht="33" customHeight="1">
      <c r="A831" s="35"/>
      <c r="B831" s="36"/>
      <c r="C831" s="187" t="s">
        <v>2371</v>
      </c>
      <c r="D831" s="187" t="s">
        <v>160</v>
      </c>
      <c r="E831" s="188" t="s">
        <v>5163</v>
      </c>
      <c r="F831" s="189" t="s">
        <v>5164</v>
      </c>
      <c r="G831" s="190" t="s">
        <v>309</v>
      </c>
      <c r="H831" s="191">
        <v>22.2</v>
      </c>
      <c r="I831" s="192"/>
      <c r="J831" s="191">
        <f>ROUND(I831*H831,0)</f>
        <v>0</v>
      </c>
      <c r="K831" s="189" t="s">
        <v>164</v>
      </c>
      <c r="L831" s="40"/>
      <c r="M831" s="193" t="s">
        <v>1</v>
      </c>
      <c r="N831" s="194" t="s">
        <v>41</v>
      </c>
      <c r="O831" s="72"/>
      <c r="P831" s="195">
        <f>O831*H831</f>
        <v>0</v>
      </c>
      <c r="Q831" s="195">
        <v>4.2999999999999999E-4</v>
      </c>
      <c r="R831" s="195">
        <f>Q831*H831</f>
        <v>9.5459999999999989E-3</v>
      </c>
      <c r="S831" s="195">
        <v>0</v>
      </c>
      <c r="T831" s="196">
        <f>S831*H831</f>
        <v>0</v>
      </c>
      <c r="U831" s="35"/>
      <c r="V831" s="35"/>
      <c r="W831" s="35"/>
      <c r="X831" s="35"/>
      <c r="Y831" s="35"/>
      <c r="Z831" s="35"/>
      <c r="AA831" s="35"/>
      <c r="AB831" s="35"/>
      <c r="AC831" s="35"/>
      <c r="AD831" s="35"/>
      <c r="AE831" s="35"/>
      <c r="AR831" s="197" t="s">
        <v>283</v>
      </c>
      <c r="AT831" s="197" t="s">
        <v>160</v>
      </c>
      <c r="AU831" s="197" t="s">
        <v>85</v>
      </c>
      <c r="AY831" s="18" t="s">
        <v>158</v>
      </c>
      <c r="BE831" s="198">
        <f>IF(N831="základní",J831,0)</f>
        <v>0</v>
      </c>
      <c r="BF831" s="198">
        <f>IF(N831="snížená",J831,0)</f>
        <v>0</v>
      </c>
      <c r="BG831" s="198">
        <f>IF(N831="zákl. přenesená",J831,0)</f>
        <v>0</v>
      </c>
      <c r="BH831" s="198">
        <f>IF(N831="sníž. přenesená",J831,0)</f>
        <v>0</v>
      </c>
      <c r="BI831" s="198">
        <f>IF(N831="nulová",J831,0)</f>
        <v>0</v>
      </c>
      <c r="BJ831" s="18" t="s">
        <v>8</v>
      </c>
      <c r="BK831" s="198">
        <f>ROUND(I831*H831,0)</f>
        <v>0</v>
      </c>
      <c r="BL831" s="18" t="s">
        <v>283</v>
      </c>
      <c r="BM831" s="197" t="s">
        <v>8961</v>
      </c>
    </row>
    <row r="832" spans="1:65" s="13" customFormat="1" ht="11.25">
      <c r="B832" s="204"/>
      <c r="C832" s="205"/>
      <c r="D832" s="199" t="s">
        <v>169</v>
      </c>
      <c r="E832" s="206" t="s">
        <v>1</v>
      </c>
      <c r="F832" s="207" t="s">
        <v>8962</v>
      </c>
      <c r="G832" s="205"/>
      <c r="H832" s="208">
        <v>16.399999999999999</v>
      </c>
      <c r="I832" s="209"/>
      <c r="J832" s="205"/>
      <c r="K832" s="205"/>
      <c r="L832" s="210"/>
      <c r="M832" s="211"/>
      <c r="N832" s="212"/>
      <c r="O832" s="212"/>
      <c r="P832" s="212"/>
      <c r="Q832" s="212"/>
      <c r="R832" s="212"/>
      <c r="S832" s="212"/>
      <c r="T832" s="213"/>
      <c r="AT832" s="214" t="s">
        <v>169</v>
      </c>
      <c r="AU832" s="214" t="s">
        <v>85</v>
      </c>
      <c r="AV832" s="13" t="s">
        <v>85</v>
      </c>
      <c r="AW832" s="13" t="s">
        <v>32</v>
      </c>
      <c r="AX832" s="13" t="s">
        <v>76</v>
      </c>
      <c r="AY832" s="214" t="s">
        <v>158</v>
      </c>
    </row>
    <row r="833" spans="1:65" s="13" customFormat="1" ht="11.25">
      <c r="B833" s="204"/>
      <c r="C833" s="205"/>
      <c r="D833" s="199" t="s">
        <v>169</v>
      </c>
      <c r="E833" s="206" t="s">
        <v>1</v>
      </c>
      <c r="F833" s="207" t="s">
        <v>8963</v>
      </c>
      <c r="G833" s="205"/>
      <c r="H833" s="208">
        <v>5.8</v>
      </c>
      <c r="I833" s="209"/>
      <c r="J833" s="205"/>
      <c r="K833" s="205"/>
      <c r="L833" s="210"/>
      <c r="M833" s="211"/>
      <c r="N833" s="212"/>
      <c r="O833" s="212"/>
      <c r="P833" s="212"/>
      <c r="Q833" s="212"/>
      <c r="R833" s="212"/>
      <c r="S833" s="212"/>
      <c r="T833" s="213"/>
      <c r="AT833" s="214" t="s">
        <v>169</v>
      </c>
      <c r="AU833" s="214" t="s">
        <v>85</v>
      </c>
      <c r="AV833" s="13" t="s">
        <v>85</v>
      </c>
      <c r="AW833" s="13" t="s">
        <v>32</v>
      </c>
      <c r="AX833" s="13" t="s">
        <v>76</v>
      </c>
      <c r="AY833" s="214" t="s">
        <v>158</v>
      </c>
    </row>
    <row r="834" spans="1:65" s="16" customFormat="1" ht="11.25">
      <c r="B834" s="236"/>
      <c r="C834" s="237"/>
      <c r="D834" s="199" t="s">
        <v>169</v>
      </c>
      <c r="E834" s="238" t="s">
        <v>1</v>
      </c>
      <c r="F834" s="239" t="s">
        <v>189</v>
      </c>
      <c r="G834" s="237"/>
      <c r="H834" s="240">
        <v>22.2</v>
      </c>
      <c r="I834" s="241"/>
      <c r="J834" s="237"/>
      <c r="K834" s="237"/>
      <c r="L834" s="242"/>
      <c r="M834" s="243"/>
      <c r="N834" s="244"/>
      <c r="O834" s="244"/>
      <c r="P834" s="244"/>
      <c r="Q834" s="244"/>
      <c r="R834" s="244"/>
      <c r="S834" s="244"/>
      <c r="T834" s="245"/>
      <c r="AT834" s="246" t="s">
        <v>169</v>
      </c>
      <c r="AU834" s="246" t="s">
        <v>85</v>
      </c>
      <c r="AV834" s="16" t="s">
        <v>165</v>
      </c>
      <c r="AW834" s="16" t="s">
        <v>32</v>
      </c>
      <c r="AX834" s="16" t="s">
        <v>8</v>
      </c>
      <c r="AY834" s="246" t="s">
        <v>158</v>
      </c>
    </row>
    <row r="835" spans="1:65" s="2" customFormat="1" ht="36">
      <c r="A835" s="35"/>
      <c r="B835" s="36"/>
      <c r="C835" s="187" t="s">
        <v>2374</v>
      </c>
      <c r="D835" s="187" t="s">
        <v>160</v>
      </c>
      <c r="E835" s="188" t="s">
        <v>5173</v>
      </c>
      <c r="F835" s="189" t="s">
        <v>5174</v>
      </c>
      <c r="G835" s="190" t="s">
        <v>163</v>
      </c>
      <c r="H835" s="191">
        <v>28.98</v>
      </c>
      <c r="I835" s="192"/>
      <c r="J835" s="191">
        <f>ROUND(I835*H835,0)</f>
        <v>0</v>
      </c>
      <c r="K835" s="189" t="s">
        <v>164</v>
      </c>
      <c r="L835" s="40"/>
      <c r="M835" s="193" t="s">
        <v>1</v>
      </c>
      <c r="N835" s="194" t="s">
        <v>41</v>
      </c>
      <c r="O835" s="72"/>
      <c r="P835" s="195">
        <f>O835*H835</f>
        <v>0</v>
      </c>
      <c r="Q835" s="195">
        <v>6.3E-3</v>
      </c>
      <c r="R835" s="195">
        <f>Q835*H835</f>
        <v>0.18257400000000001</v>
      </c>
      <c r="S835" s="195">
        <v>0</v>
      </c>
      <c r="T835" s="196">
        <f>S835*H835</f>
        <v>0</v>
      </c>
      <c r="U835" s="35"/>
      <c r="V835" s="35"/>
      <c r="W835" s="35"/>
      <c r="X835" s="35"/>
      <c r="Y835" s="35"/>
      <c r="Z835" s="35"/>
      <c r="AA835" s="35"/>
      <c r="AB835" s="35"/>
      <c r="AC835" s="35"/>
      <c r="AD835" s="35"/>
      <c r="AE835" s="35"/>
      <c r="AR835" s="197" t="s">
        <v>283</v>
      </c>
      <c r="AT835" s="197" t="s">
        <v>160</v>
      </c>
      <c r="AU835" s="197" t="s">
        <v>85</v>
      </c>
      <c r="AY835" s="18" t="s">
        <v>158</v>
      </c>
      <c r="BE835" s="198">
        <f>IF(N835="základní",J835,0)</f>
        <v>0</v>
      </c>
      <c r="BF835" s="198">
        <f>IF(N835="snížená",J835,0)</f>
        <v>0</v>
      </c>
      <c r="BG835" s="198">
        <f>IF(N835="zákl. přenesená",J835,0)</f>
        <v>0</v>
      </c>
      <c r="BH835" s="198">
        <f>IF(N835="sníž. přenesená",J835,0)</f>
        <v>0</v>
      </c>
      <c r="BI835" s="198">
        <f>IF(N835="nulová",J835,0)</f>
        <v>0</v>
      </c>
      <c r="BJ835" s="18" t="s">
        <v>8</v>
      </c>
      <c r="BK835" s="198">
        <f>ROUND(I835*H835,0)</f>
        <v>0</v>
      </c>
      <c r="BL835" s="18" t="s">
        <v>283</v>
      </c>
      <c r="BM835" s="197" t="s">
        <v>8964</v>
      </c>
    </row>
    <row r="836" spans="1:65" s="2" customFormat="1" ht="18">
      <c r="A836" s="35"/>
      <c r="B836" s="36"/>
      <c r="C836" s="37"/>
      <c r="D836" s="199" t="s">
        <v>167</v>
      </c>
      <c r="E836" s="37"/>
      <c r="F836" s="200" t="s">
        <v>5176</v>
      </c>
      <c r="G836" s="37"/>
      <c r="H836" s="37"/>
      <c r="I836" s="201"/>
      <c r="J836" s="37"/>
      <c r="K836" s="37"/>
      <c r="L836" s="40"/>
      <c r="M836" s="202"/>
      <c r="N836" s="203"/>
      <c r="O836" s="72"/>
      <c r="P836" s="72"/>
      <c r="Q836" s="72"/>
      <c r="R836" s="72"/>
      <c r="S836" s="72"/>
      <c r="T836" s="73"/>
      <c r="U836" s="35"/>
      <c r="V836" s="35"/>
      <c r="W836" s="35"/>
      <c r="X836" s="35"/>
      <c r="Y836" s="35"/>
      <c r="Z836" s="35"/>
      <c r="AA836" s="35"/>
      <c r="AB836" s="35"/>
      <c r="AC836" s="35"/>
      <c r="AD836" s="35"/>
      <c r="AE836" s="35"/>
      <c r="AT836" s="18" t="s">
        <v>167</v>
      </c>
      <c r="AU836" s="18" t="s">
        <v>85</v>
      </c>
    </row>
    <row r="837" spans="1:65" s="13" customFormat="1" ht="11.25">
      <c r="B837" s="204"/>
      <c r="C837" s="205"/>
      <c r="D837" s="199" t="s">
        <v>169</v>
      </c>
      <c r="E837" s="206" t="s">
        <v>1</v>
      </c>
      <c r="F837" s="207" t="s">
        <v>8965</v>
      </c>
      <c r="G837" s="205"/>
      <c r="H837" s="208">
        <v>28.98</v>
      </c>
      <c r="I837" s="209"/>
      <c r="J837" s="205"/>
      <c r="K837" s="205"/>
      <c r="L837" s="210"/>
      <c r="M837" s="211"/>
      <c r="N837" s="212"/>
      <c r="O837" s="212"/>
      <c r="P837" s="212"/>
      <c r="Q837" s="212"/>
      <c r="R837" s="212"/>
      <c r="S837" s="212"/>
      <c r="T837" s="213"/>
      <c r="AT837" s="214" t="s">
        <v>169</v>
      </c>
      <c r="AU837" s="214" t="s">
        <v>85</v>
      </c>
      <c r="AV837" s="13" t="s">
        <v>85</v>
      </c>
      <c r="AW837" s="13" t="s">
        <v>32</v>
      </c>
      <c r="AX837" s="13" t="s">
        <v>8</v>
      </c>
      <c r="AY837" s="214" t="s">
        <v>158</v>
      </c>
    </row>
    <row r="838" spans="1:65" s="2" customFormat="1" ht="24">
      <c r="A838" s="35"/>
      <c r="B838" s="36"/>
      <c r="C838" s="247" t="s">
        <v>2377</v>
      </c>
      <c r="D838" s="247" t="s">
        <v>250</v>
      </c>
      <c r="E838" s="248" t="s">
        <v>5178</v>
      </c>
      <c r="F838" s="249" t="s">
        <v>5179</v>
      </c>
      <c r="G838" s="250" t="s">
        <v>163</v>
      </c>
      <c r="H838" s="251">
        <v>34.32</v>
      </c>
      <c r="I838" s="252"/>
      <c r="J838" s="251">
        <f>ROUND(I838*H838,0)</f>
        <v>0</v>
      </c>
      <c r="K838" s="249" t="s">
        <v>164</v>
      </c>
      <c r="L838" s="253"/>
      <c r="M838" s="254" t="s">
        <v>1</v>
      </c>
      <c r="N838" s="255" t="s">
        <v>41</v>
      </c>
      <c r="O838" s="72"/>
      <c r="P838" s="195">
        <f>O838*H838</f>
        <v>0</v>
      </c>
      <c r="Q838" s="195">
        <v>1.7999999999999999E-2</v>
      </c>
      <c r="R838" s="195">
        <f>Q838*H838</f>
        <v>0.61775999999999998</v>
      </c>
      <c r="S838" s="195">
        <v>0</v>
      </c>
      <c r="T838" s="196">
        <f>S838*H838</f>
        <v>0</v>
      </c>
      <c r="U838" s="35"/>
      <c r="V838" s="35"/>
      <c r="W838" s="35"/>
      <c r="X838" s="35"/>
      <c r="Y838" s="35"/>
      <c r="Z838" s="35"/>
      <c r="AA838" s="35"/>
      <c r="AB838" s="35"/>
      <c r="AC838" s="35"/>
      <c r="AD838" s="35"/>
      <c r="AE838" s="35"/>
      <c r="AR838" s="197" t="s">
        <v>373</v>
      </c>
      <c r="AT838" s="197" t="s">
        <v>250</v>
      </c>
      <c r="AU838" s="197" t="s">
        <v>85</v>
      </c>
      <c r="AY838" s="18" t="s">
        <v>158</v>
      </c>
      <c r="BE838" s="198">
        <f>IF(N838="základní",J838,0)</f>
        <v>0</v>
      </c>
      <c r="BF838" s="198">
        <f>IF(N838="snížená",J838,0)</f>
        <v>0</v>
      </c>
      <c r="BG838" s="198">
        <f>IF(N838="zákl. přenesená",J838,0)</f>
        <v>0</v>
      </c>
      <c r="BH838" s="198">
        <f>IF(N838="sníž. přenesená",J838,0)</f>
        <v>0</v>
      </c>
      <c r="BI838" s="198">
        <f>IF(N838="nulová",J838,0)</f>
        <v>0</v>
      </c>
      <c r="BJ838" s="18" t="s">
        <v>8</v>
      </c>
      <c r="BK838" s="198">
        <f>ROUND(I838*H838,0)</f>
        <v>0</v>
      </c>
      <c r="BL838" s="18" t="s">
        <v>283</v>
      </c>
      <c r="BM838" s="197" t="s">
        <v>8966</v>
      </c>
    </row>
    <row r="839" spans="1:65" s="13" customFormat="1" ht="11.25">
      <c r="B839" s="204"/>
      <c r="C839" s="205"/>
      <c r="D839" s="199" t="s">
        <v>169</v>
      </c>
      <c r="E839" s="206" t="s">
        <v>1</v>
      </c>
      <c r="F839" s="207" t="s">
        <v>8967</v>
      </c>
      <c r="G839" s="205"/>
      <c r="H839" s="208">
        <v>28.98</v>
      </c>
      <c r="I839" s="209"/>
      <c r="J839" s="205"/>
      <c r="K839" s="205"/>
      <c r="L839" s="210"/>
      <c r="M839" s="211"/>
      <c r="N839" s="212"/>
      <c r="O839" s="212"/>
      <c r="P839" s="212"/>
      <c r="Q839" s="212"/>
      <c r="R839" s="212"/>
      <c r="S839" s="212"/>
      <c r="T839" s="213"/>
      <c r="AT839" s="214" t="s">
        <v>169</v>
      </c>
      <c r="AU839" s="214" t="s">
        <v>85</v>
      </c>
      <c r="AV839" s="13" t="s">
        <v>85</v>
      </c>
      <c r="AW839" s="13" t="s">
        <v>32</v>
      </c>
      <c r="AX839" s="13" t="s">
        <v>76</v>
      </c>
      <c r="AY839" s="214" t="s">
        <v>158</v>
      </c>
    </row>
    <row r="840" spans="1:65" s="13" customFormat="1" ht="11.25">
      <c r="B840" s="204"/>
      <c r="C840" s="205"/>
      <c r="D840" s="199" t="s">
        <v>169</v>
      </c>
      <c r="E840" s="206" t="s">
        <v>1</v>
      </c>
      <c r="F840" s="207" t="s">
        <v>8968</v>
      </c>
      <c r="G840" s="205"/>
      <c r="H840" s="208">
        <v>2.2200000000000002</v>
      </c>
      <c r="I840" s="209"/>
      <c r="J840" s="205"/>
      <c r="K840" s="205"/>
      <c r="L840" s="210"/>
      <c r="M840" s="211"/>
      <c r="N840" s="212"/>
      <c r="O840" s="212"/>
      <c r="P840" s="212"/>
      <c r="Q840" s="212"/>
      <c r="R840" s="212"/>
      <c r="S840" s="212"/>
      <c r="T840" s="213"/>
      <c r="AT840" s="214" t="s">
        <v>169</v>
      </c>
      <c r="AU840" s="214" t="s">
        <v>85</v>
      </c>
      <c r="AV840" s="13" t="s">
        <v>85</v>
      </c>
      <c r="AW840" s="13" t="s">
        <v>32</v>
      </c>
      <c r="AX840" s="13" t="s">
        <v>76</v>
      </c>
      <c r="AY840" s="214" t="s">
        <v>158</v>
      </c>
    </row>
    <row r="841" spans="1:65" s="16" customFormat="1" ht="11.25">
      <c r="B841" s="236"/>
      <c r="C841" s="237"/>
      <c r="D841" s="199" t="s">
        <v>169</v>
      </c>
      <c r="E841" s="238" t="s">
        <v>1</v>
      </c>
      <c r="F841" s="239" t="s">
        <v>189</v>
      </c>
      <c r="G841" s="237"/>
      <c r="H841" s="240">
        <v>31.2</v>
      </c>
      <c r="I841" s="241"/>
      <c r="J841" s="237"/>
      <c r="K841" s="237"/>
      <c r="L841" s="242"/>
      <c r="M841" s="243"/>
      <c r="N841" s="244"/>
      <c r="O841" s="244"/>
      <c r="P841" s="244"/>
      <c r="Q841" s="244"/>
      <c r="R841" s="244"/>
      <c r="S841" s="244"/>
      <c r="T841" s="245"/>
      <c r="AT841" s="246" t="s">
        <v>169</v>
      </c>
      <c r="AU841" s="246" t="s">
        <v>85</v>
      </c>
      <c r="AV841" s="16" t="s">
        <v>165</v>
      </c>
      <c r="AW841" s="16" t="s">
        <v>32</v>
      </c>
      <c r="AX841" s="16" t="s">
        <v>8</v>
      </c>
      <c r="AY841" s="246" t="s">
        <v>158</v>
      </c>
    </row>
    <row r="842" spans="1:65" s="13" customFormat="1" ht="11.25">
      <c r="B842" s="204"/>
      <c r="C842" s="205"/>
      <c r="D842" s="199" t="s">
        <v>169</v>
      </c>
      <c r="E842" s="205"/>
      <c r="F842" s="207" t="s">
        <v>8969</v>
      </c>
      <c r="G842" s="205"/>
      <c r="H842" s="208">
        <v>34.32</v>
      </c>
      <c r="I842" s="209"/>
      <c r="J842" s="205"/>
      <c r="K842" s="205"/>
      <c r="L842" s="210"/>
      <c r="M842" s="211"/>
      <c r="N842" s="212"/>
      <c r="O842" s="212"/>
      <c r="P842" s="212"/>
      <c r="Q842" s="212"/>
      <c r="R842" s="212"/>
      <c r="S842" s="212"/>
      <c r="T842" s="213"/>
      <c r="AT842" s="214" t="s">
        <v>169</v>
      </c>
      <c r="AU842" s="214" t="s">
        <v>85</v>
      </c>
      <c r="AV842" s="13" t="s">
        <v>85</v>
      </c>
      <c r="AW842" s="13" t="s">
        <v>4</v>
      </c>
      <c r="AX842" s="13" t="s">
        <v>8</v>
      </c>
      <c r="AY842" s="214" t="s">
        <v>158</v>
      </c>
    </row>
    <row r="843" spans="1:65" s="2" customFormat="1" ht="16.5" customHeight="1">
      <c r="A843" s="35"/>
      <c r="B843" s="36"/>
      <c r="C843" s="187" t="s">
        <v>2381</v>
      </c>
      <c r="D843" s="187" t="s">
        <v>160</v>
      </c>
      <c r="E843" s="188" t="s">
        <v>5191</v>
      </c>
      <c r="F843" s="189" t="s">
        <v>5192</v>
      </c>
      <c r="G843" s="190" t="s">
        <v>309</v>
      </c>
      <c r="H843" s="191">
        <v>170</v>
      </c>
      <c r="I843" s="192"/>
      <c r="J843" s="191">
        <f>ROUND(I843*H843,0)</f>
        <v>0</v>
      </c>
      <c r="K843" s="189" t="s">
        <v>164</v>
      </c>
      <c r="L843" s="40"/>
      <c r="M843" s="193" t="s">
        <v>1</v>
      </c>
      <c r="N843" s="194" t="s">
        <v>41</v>
      </c>
      <c r="O843" s="72"/>
      <c r="P843" s="195">
        <f>O843*H843</f>
        <v>0</v>
      </c>
      <c r="Q843" s="195">
        <v>3.0000000000000001E-5</v>
      </c>
      <c r="R843" s="195">
        <f>Q843*H843</f>
        <v>5.1000000000000004E-3</v>
      </c>
      <c r="S843" s="195">
        <v>0</v>
      </c>
      <c r="T843" s="196">
        <f>S843*H843</f>
        <v>0</v>
      </c>
      <c r="U843" s="35"/>
      <c r="V843" s="35"/>
      <c r="W843" s="35"/>
      <c r="X843" s="35"/>
      <c r="Y843" s="35"/>
      <c r="Z843" s="35"/>
      <c r="AA843" s="35"/>
      <c r="AB843" s="35"/>
      <c r="AC843" s="35"/>
      <c r="AD843" s="35"/>
      <c r="AE843" s="35"/>
      <c r="AR843" s="197" t="s">
        <v>283</v>
      </c>
      <c r="AT843" s="197" t="s">
        <v>160</v>
      </c>
      <c r="AU843" s="197" t="s">
        <v>85</v>
      </c>
      <c r="AY843" s="18" t="s">
        <v>158</v>
      </c>
      <c r="BE843" s="198">
        <f>IF(N843="základní",J843,0)</f>
        <v>0</v>
      </c>
      <c r="BF843" s="198">
        <f>IF(N843="snížená",J843,0)</f>
        <v>0</v>
      </c>
      <c r="BG843" s="198">
        <f>IF(N843="zákl. přenesená",J843,0)</f>
        <v>0</v>
      </c>
      <c r="BH843" s="198">
        <f>IF(N843="sníž. přenesená",J843,0)</f>
        <v>0</v>
      </c>
      <c r="BI843" s="198">
        <f>IF(N843="nulová",J843,0)</f>
        <v>0</v>
      </c>
      <c r="BJ843" s="18" t="s">
        <v>8</v>
      </c>
      <c r="BK843" s="198">
        <f>ROUND(I843*H843,0)</f>
        <v>0</v>
      </c>
      <c r="BL843" s="18" t="s">
        <v>283</v>
      </c>
      <c r="BM843" s="197" t="s">
        <v>8970</v>
      </c>
    </row>
    <row r="844" spans="1:65" s="2" customFormat="1" ht="45">
      <c r="A844" s="35"/>
      <c r="B844" s="36"/>
      <c r="C844" s="37"/>
      <c r="D844" s="199" t="s">
        <v>167</v>
      </c>
      <c r="E844" s="37"/>
      <c r="F844" s="200" t="s">
        <v>5194</v>
      </c>
      <c r="G844" s="37"/>
      <c r="H844" s="37"/>
      <c r="I844" s="201"/>
      <c r="J844" s="37"/>
      <c r="K844" s="37"/>
      <c r="L844" s="40"/>
      <c r="M844" s="202"/>
      <c r="N844" s="203"/>
      <c r="O844" s="72"/>
      <c r="P844" s="72"/>
      <c r="Q844" s="72"/>
      <c r="R844" s="72"/>
      <c r="S844" s="72"/>
      <c r="T844" s="73"/>
      <c r="U844" s="35"/>
      <c r="V844" s="35"/>
      <c r="W844" s="35"/>
      <c r="X844" s="35"/>
      <c r="Y844" s="35"/>
      <c r="Z844" s="35"/>
      <c r="AA844" s="35"/>
      <c r="AB844" s="35"/>
      <c r="AC844" s="35"/>
      <c r="AD844" s="35"/>
      <c r="AE844" s="35"/>
      <c r="AT844" s="18" t="s">
        <v>167</v>
      </c>
      <c r="AU844" s="18" t="s">
        <v>85</v>
      </c>
    </row>
    <row r="845" spans="1:65" s="2" customFormat="1" ht="24">
      <c r="A845" s="35"/>
      <c r="B845" s="36"/>
      <c r="C845" s="187" t="s">
        <v>2384</v>
      </c>
      <c r="D845" s="187" t="s">
        <v>160</v>
      </c>
      <c r="E845" s="188" t="s">
        <v>5196</v>
      </c>
      <c r="F845" s="189" t="s">
        <v>5197</v>
      </c>
      <c r="G845" s="190" t="s">
        <v>442</v>
      </c>
      <c r="H845" s="191">
        <v>73.260000000000005</v>
      </c>
      <c r="I845" s="192"/>
      <c r="J845" s="191">
        <f>ROUND(I845*H845,0)</f>
        <v>0</v>
      </c>
      <c r="K845" s="189" t="s">
        <v>164</v>
      </c>
      <c r="L845" s="40"/>
      <c r="M845" s="193" t="s">
        <v>1</v>
      </c>
      <c r="N845" s="194" t="s">
        <v>41</v>
      </c>
      <c r="O845" s="72"/>
      <c r="P845" s="195">
        <f>O845*H845</f>
        <v>0</v>
      </c>
      <c r="Q845" s="195">
        <v>0</v>
      </c>
      <c r="R845" s="195">
        <f>Q845*H845</f>
        <v>0</v>
      </c>
      <c r="S845" s="195">
        <v>0</v>
      </c>
      <c r="T845" s="196">
        <f>S845*H845</f>
        <v>0</v>
      </c>
      <c r="U845" s="35"/>
      <c r="V845" s="35"/>
      <c r="W845" s="35"/>
      <c r="X845" s="35"/>
      <c r="Y845" s="35"/>
      <c r="Z845" s="35"/>
      <c r="AA845" s="35"/>
      <c r="AB845" s="35"/>
      <c r="AC845" s="35"/>
      <c r="AD845" s="35"/>
      <c r="AE845" s="35"/>
      <c r="AR845" s="197" t="s">
        <v>283</v>
      </c>
      <c r="AT845" s="197" t="s">
        <v>160</v>
      </c>
      <c r="AU845" s="197" t="s">
        <v>85</v>
      </c>
      <c r="AY845" s="18" t="s">
        <v>158</v>
      </c>
      <c r="BE845" s="198">
        <f>IF(N845="základní",J845,0)</f>
        <v>0</v>
      </c>
      <c r="BF845" s="198">
        <f>IF(N845="snížená",J845,0)</f>
        <v>0</v>
      </c>
      <c r="BG845" s="198">
        <f>IF(N845="zákl. přenesená",J845,0)</f>
        <v>0</v>
      </c>
      <c r="BH845" s="198">
        <f>IF(N845="sníž. přenesená",J845,0)</f>
        <v>0</v>
      </c>
      <c r="BI845" s="198">
        <f>IF(N845="nulová",J845,0)</f>
        <v>0</v>
      </c>
      <c r="BJ845" s="18" t="s">
        <v>8</v>
      </c>
      <c r="BK845" s="198">
        <f>ROUND(I845*H845,0)</f>
        <v>0</v>
      </c>
      <c r="BL845" s="18" t="s">
        <v>283</v>
      </c>
      <c r="BM845" s="197" t="s">
        <v>8971</v>
      </c>
    </row>
    <row r="846" spans="1:65" s="2" customFormat="1" ht="45">
      <c r="A846" s="35"/>
      <c r="B846" s="36"/>
      <c r="C846" s="37"/>
      <c r="D846" s="199" t="s">
        <v>167</v>
      </c>
      <c r="E846" s="37"/>
      <c r="F846" s="200" t="s">
        <v>5194</v>
      </c>
      <c r="G846" s="37"/>
      <c r="H846" s="37"/>
      <c r="I846" s="201"/>
      <c r="J846" s="37"/>
      <c r="K846" s="37"/>
      <c r="L846" s="40"/>
      <c r="M846" s="202"/>
      <c r="N846" s="203"/>
      <c r="O846" s="72"/>
      <c r="P846" s="72"/>
      <c r="Q846" s="72"/>
      <c r="R846" s="72"/>
      <c r="S846" s="72"/>
      <c r="T846" s="73"/>
      <c r="U846" s="35"/>
      <c r="V846" s="35"/>
      <c r="W846" s="35"/>
      <c r="X846" s="35"/>
      <c r="Y846" s="35"/>
      <c r="Z846" s="35"/>
      <c r="AA846" s="35"/>
      <c r="AB846" s="35"/>
      <c r="AC846" s="35"/>
      <c r="AD846" s="35"/>
      <c r="AE846" s="35"/>
      <c r="AT846" s="18" t="s">
        <v>167</v>
      </c>
      <c r="AU846" s="18" t="s">
        <v>85</v>
      </c>
    </row>
    <row r="847" spans="1:65" s="13" customFormat="1" ht="11.25">
      <c r="B847" s="204"/>
      <c r="C847" s="205"/>
      <c r="D847" s="199" t="s">
        <v>169</v>
      </c>
      <c r="E847" s="206" t="s">
        <v>1</v>
      </c>
      <c r="F847" s="207" t="s">
        <v>8972</v>
      </c>
      <c r="G847" s="205"/>
      <c r="H847" s="208">
        <v>73.260000000000005</v>
      </c>
      <c r="I847" s="209"/>
      <c r="J847" s="205"/>
      <c r="K847" s="205"/>
      <c r="L847" s="210"/>
      <c r="M847" s="211"/>
      <c r="N847" s="212"/>
      <c r="O847" s="212"/>
      <c r="P847" s="212"/>
      <c r="Q847" s="212"/>
      <c r="R847" s="212"/>
      <c r="S847" s="212"/>
      <c r="T847" s="213"/>
      <c r="AT847" s="214" t="s">
        <v>169</v>
      </c>
      <c r="AU847" s="214" t="s">
        <v>85</v>
      </c>
      <c r="AV847" s="13" t="s">
        <v>85</v>
      </c>
      <c r="AW847" s="13" t="s">
        <v>32</v>
      </c>
      <c r="AX847" s="13" t="s">
        <v>8</v>
      </c>
      <c r="AY847" s="214" t="s">
        <v>158</v>
      </c>
    </row>
    <row r="848" spans="1:65" s="2" customFormat="1" ht="24">
      <c r="A848" s="35"/>
      <c r="B848" s="36"/>
      <c r="C848" s="187" t="s">
        <v>2387</v>
      </c>
      <c r="D848" s="187" t="s">
        <v>160</v>
      </c>
      <c r="E848" s="188" t="s">
        <v>5201</v>
      </c>
      <c r="F848" s="189" t="s">
        <v>5202</v>
      </c>
      <c r="G848" s="190" t="s">
        <v>163</v>
      </c>
      <c r="H848" s="191">
        <v>28.98</v>
      </c>
      <c r="I848" s="192"/>
      <c r="J848" s="191">
        <f>ROUND(I848*H848,0)</f>
        <v>0</v>
      </c>
      <c r="K848" s="189" t="s">
        <v>164</v>
      </c>
      <c r="L848" s="40"/>
      <c r="M848" s="193" t="s">
        <v>1</v>
      </c>
      <c r="N848" s="194" t="s">
        <v>41</v>
      </c>
      <c r="O848" s="72"/>
      <c r="P848" s="195">
        <f>O848*H848</f>
        <v>0</v>
      </c>
      <c r="Q848" s="195">
        <v>5.0000000000000002E-5</v>
      </c>
      <c r="R848" s="195">
        <f>Q848*H848</f>
        <v>1.449E-3</v>
      </c>
      <c r="S848" s="195">
        <v>0</v>
      </c>
      <c r="T848" s="196">
        <f>S848*H848</f>
        <v>0</v>
      </c>
      <c r="U848" s="35"/>
      <c r="V848" s="35"/>
      <c r="W848" s="35"/>
      <c r="X848" s="35"/>
      <c r="Y848" s="35"/>
      <c r="Z848" s="35"/>
      <c r="AA848" s="35"/>
      <c r="AB848" s="35"/>
      <c r="AC848" s="35"/>
      <c r="AD848" s="35"/>
      <c r="AE848" s="35"/>
      <c r="AR848" s="197" t="s">
        <v>283</v>
      </c>
      <c r="AT848" s="197" t="s">
        <v>160</v>
      </c>
      <c r="AU848" s="197" t="s">
        <v>85</v>
      </c>
      <c r="AY848" s="18" t="s">
        <v>158</v>
      </c>
      <c r="BE848" s="198">
        <f>IF(N848="základní",J848,0)</f>
        <v>0</v>
      </c>
      <c r="BF848" s="198">
        <f>IF(N848="snížená",J848,0)</f>
        <v>0</v>
      </c>
      <c r="BG848" s="198">
        <f>IF(N848="zákl. přenesená",J848,0)</f>
        <v>0</v>
      </c>
      <c r="BH848" s="198">
        <f>IF(N848="sníž. přenesená",J848,0)</f>
        <v>0</v>
      </c>
      <c r="BI848" s="198">
        <f>IF(N848="nulová",J848,0)</f>
        <v>0</v>
      </c>
      <c r="BJ848" s="18" t="s">
        <v>8</v>
      </c>
      <c r="BK848" s="198">
        <f>ROUND(I848*H848,0)</f>
        <v>0</v>
      </c>
      <c r="BL848" s="18" t="s">
        <v>283</v>
      </c>
      <c r="BM848" s="197" t="s">
        <v>8973</v>
      </c>
    </row>
    <row r="849" spans="1:65" s="13" customFormat="1" ht="11.25">
      <c r="B849" s="204"/>
      <c r="C849" s="205"/>
      <c r="D849" s="199" t="s">
        <v>169</v>
      </c>
      <c r="E849" s="206" t="s">
        <v>1</v>
      </c>
      <c r="F849" s="207" t="s">
        <v>8960</v>
      </c>
      <c r="G849" s="205"/>
      <c r="H849" s="208">
        <v>28.98</v>
      </c>
      <c r="I849" s="209"/>
      <c r="J849" s="205"/>
      <c r="K849" s="205"/>
      <c r="L849" s="210"/>
      <c r="M849" s="211"/>
      <c r="N849" s="212"/>
      <c r="O849" s="212"/>
      <c r="P849" s="212"/>
      <c r="Q849" s="212"/>
      <c r="R849" s="212"/>
      <c r="S849" s="212"/>
      <c r="T849" s="213"/>
      <c r="AT849" s="214" t="s">
        <v>169</v>
      </c>
      <c r="AU849" s="214" t="s">
        <v>85</v>
      </c>
      <c r="AV849" s="13" t="s">
        <v>85</v>
      </c>
      <c r="AW849" s="13" t="s">
        <v>32</v>
      </c>
      <c r="AX849" s="13" t="s">
        <v>8</v>
      </c>
      <c r="AY849" s="214" t="s">
        <v>158</v>
      </c>
    </row>
    <row r="850" spans="1:65" s="2" customFormat="1" ht="44.25" customHeight="1">
      <c r="A850" s="35"/>
      <c r="B850" s="36"/>
      <c r="C850" s="187" t="s">
        <v>2391</v>
      </c>
      <c r="D850" s="187" t="s">
        <v>160</v>
      </c>
      <c r="E850" s="188" t="s">
        <v>5205</v>
      </c>
      <c r="F850" s="189" t="s">
        <v>5206</v>
      </c>
      <c r="G850" s="190" t="s">
        <v>1011</v>
      </c>
      <c r="H850" s="192"/>
      <c r="I850" s="192"/>
      <c r="J850" s="191">
        <f>ROUND(I850*H850,0)</f>
        <v>0</v>
      </c>
      <c r="K850" s="189" t="s">
        <v>164</v>
      </c>
      <c r="L850" s="40"/>
      <c r="M850" s="193" t="s">
        <v>1</v>
      </c>
      <c r="N850" s="194" t="s">
        <v>41</v>
      </c>
      <c r="O850" s="72"/>
      <c r="P850" s="195">
        <f>O850*H850</f>
        <v>0</v>
      </c>
      <c r="Q850" s="195">
        <v>0</v>
      </c>
      <c r="R850" s="195">
        <f>Q850*H850</f>
        <v>0</v>
      </c>
      <c r="S850" s="195">
        <v>0</v>
      </c>
      <c r="T850" s="196">
        <f>S850*H850</f>
        <v>0</v>
      </c>
      <c r="U850" s="35"/>
      <c r="V850" s="35"/>
      <c r="W850" s="35"/>
      <c r="X850" s="35"/>
      <c r="Y850" s="35"/>
      <c r="Z850" s="35"/>
      <c r="AA850" s="35"/>
      <c r="AB850" s="35"/>
      <c r="AC850" s="35"/>
      <c r="AD850" s="35"/>
      <c r="AE850" s="35"/>
      <c r="AR850" s="197" t="s">
        <v>283</v>
      </c>
      <c r="AT850" s="197" t="s">
        <v>160</v>
      </c>
      <c r="AU850" s="197" t="s">
        <v>85</v>
      </c>
      <c r="AY850" s="18" t="s">
        <v>158</v>
      </c>
      <c r="BE850" s="198">
        <f>IF(N850="základní",J850,0)</f>
        <v>0</v>
      </c>
      <c r="BF850" s="198">
        <f>IF(N850="snížená",J850,0)</f>
        <v>0</v>
      </c>
      <c r="BG850" s="198">
        <f>IF(N850="zákl. přenesená",J850,0)</f>
        <v>0</v>
      </c>
      <c r="BH850" s="198">
        <f>IF(N850="sníž. přenesená",J850,0)</f>
        <v>0</v>
      </c>
      <c r="BI850" s="198">
        <f>IF(N850="nulová",J850,0)</f>
        <v>0</v>
      </c>
      <c r="BJ850" s="18" t="s">
        <v>8</v>
      </c>
      <c r="BK850" s="198">
        <f>ROUND(I850*H850,0)</f>
        <v>0</v>
      </c>
      <c r="BL850" s="18" t="s">
        <v>283</v>
      </c>
      <c r="BM850" s="197" t="s">
        <v>8974</v>
      </c>
    </row>
    <row r="851" spans="1:65" s="2" customFormat="1" ht="99">
      <c r="A851" s="35"/>
      <c r="B851" s="36"/>
      <c r="C851" s="37"/>
      <c r="D851" s="199" t="s">
        <v>167</v>
      </c>
      <c r="E851" s="37"/>
      <c r="F851" s="200" t="s">
        <v>1013</v>
      </c>
      <c r="G851" s="37"/>
      <c r="H851" s="37"/>
      <c r="I851" s="201"/>
      <c r="J851" s="37"/>
      <c r="K851" s="37"/>
      <c r="L851" s="40"/>
      <c r="M851" s="202"/>
      <c r="N851" s="203"/>
      <c r="O851" s="72"/>
      <c r="P851" s="72"/>
      <c r="Q851" s="72"/>
      <c r="R851" s="72"/>
      <c r="S851" s="72"/>
      <c r="T851" s="73"/>
      <c r="U851" s="35"/>
      <c r="V851" s="35"/>
      <c r="W851" s="35"/>
      <c r="X851" s="35"/>
      <c r="Y851" s="35"/>
      <c r="Z851" s="35"/>
      <c r="AA851" s="35"/>
      <c r="AB851" s="35"/>
      <c r="AC851" s="35"/>
      <c r="AD851" s="35"/>
      <c r="AE851" s="35"/>
      <c r="AT851" s="18" t="s">
        <v>167</v>
      </c>
      <c r="AU851" s="18" t="s">
        <v>85</v>
      </c>
    </row>
    <row r="852" spans="1:65" s="12" customFormat="1" ht="22.9" customHeight="1">
      <c r="B852" s="171"/>
      <c r="C852" s="172"/>
      <c r="D852" s="173" t="s">
        <v>75</v>
      </c>
      <c r="E852" s="185" t="s">
        <v>3334</v>
      </c>
      <c r="F852" s="185" t="s">
        <v>5208</v>
      </c>
      <c r="G852" s="172"/>
      <c r="H852" s="172"/>
      <c r="I852" s="175"/>
      <c r="J852" s="186">
        <f>BK852</f>
        <v>0</v>
      </c>
      <c r="K852" s="172"/>
      <c r="L852" s="177"/>
      <c r="M852" s="178"/>
      <c r="N852" s="179"/>
      <c r="O852" s="179"/>
      <c r="P852" s="180">
        <f>SUM(P853:P868)</f>
        <v>0</v>
      </c>
      <c r="Q852" s="179"/>
      <c r="R852" s="180">
        <f>SUM(R853:R868)</f>
        <v>0.91788749999999997</v>
      </c>
      <c r="S852" s="179"/>
      <c r="T852" s="181">
        <f>SUM(T853:T868)</f>
        <v>0</v>
      </c>
      <c r="AR852" s="182" t="s">
        <v>85</v>
      </c>
      <c r="AT852" s="183" t="s">
        <v>75</v>
      </c>
      <c r="AU852" s="183" t="s">
        <v>8</v>
      </c>
      <c r="AY852" s="182" t="s">
        <v>158</v>
      </c>
      <c r="BK852" s="184">
        <f>SUM(BK853:BK868)</f>
        <v>0</v>
      </c>
    </row>
    <row r="853" spans="1:65" s="2" customFormat="1" ht="24">
      <c r="A853" s="35"/>
      <c r="B853" s="36"/>
      <c r="C853" s="187" t="s">
        <v>2395</v>
      </c>
      <c r="D853" s="187" t="s">
        <v>160</v>
      </c>
      <c r="E853" s="188" t="s">
        <v>8975</v>
      </c>
      <c r="F853" s="189" t="s">
        <v>8976</v>
      </c>
      <c r="G853" s="190" t="s">
        <v>163</v>
      </c>
      <c r="H853" s="191">
        <v>386.48</v>
      </c>
      <c r="I853" s="192"/>
      <c r="J853" s="191">
        <f>ROUND(I853*H853,0)</f>
        <v>0</v>
      </c>
      <c r="K853" s="189" t="s">
        <v>164</v>
      </c>
      <c r="L853" s="40"/>
      <c r="M853" s="193" t="s">
        <v>1</v>
      </c>
      <c r="N853" s="194" t="s">
        <v>41</v>
      </c>
      <c r="O853" s="72"/>
      <c r="P853" s="195">
        <f>O853*H853</f>
        <v>0</v>
      </c>
      <c r="Q853" s="195">
        <v>0</v>
      </c>
      <c r="R853" s="195">
        <f>Q853*H853</f>
        <v>0</v>
      </c>
      <c r="S853" s="195">
        <v>0</v>
      </c>
      <c r="T853" s="196">
        <f>S853*H853</f>
        <v>0</v>
      </c>
      <c r="U853" s="35"/>
      <c r="V853" s="35"/>
      <c r="W853" s="35"/>
      <c r="X853" s="35"/>
      <c r="Y853" s="35"/>
      <c r="Z853" s="35"/>
      <c r="AA853" s="35"/>
      <c r="AB853" s="35"/>
      <c r="AC853" s="35"/>
      <c r="AD853" s="35"/>
      <c r="AE853" s="35"/>
      <c r="AR853" s="197" t="s">
        <v>283</v>
      </c>
      <c r="AT853" s="197" t="s">
        <v>160</v>
      </c>
      <c r="AU853" s="197" t="s">
        <v>85</v>
      </c>
      <c r="AY853" s="18" t="s">
        <v>158</v>
      </c>
      <c r="BE853" s="198">
        <f>IF(N853="základní",J853,0)</f>
        <v>0</v>
      </c>
      <c r="BF853" s="198">
        <f>IF(N853="snížená",J853,0)</f>
        <v>0</v>
      </c>
      <c r="BG853" s="198">
        <f>IF(N853="zákl. přenesená",J853,0)</f>
        <v>0</v>
      </c>
      <c r="BH853" s="198">
        <f>IF(N853="sníž. přenesená",J853,0)</f>
        <v>0</v>
      </c>
      <c r="BI853" s="198">
        <f>IF(N853="nulová",J853,0)</f>
        <v>0</v>
      </c>
      <c r="BJ853" s="18" t="s">
        <v>8</v>
      </c>
      <c r="BK853" s="198">
        <f>ROUND(I853*H853,0)</f>
        <v>0</v>
      </c>
      <c r="BL853" s="18" t="s">
        <v>283</v>
      </c>
      <c r="BM853" s="197" t="s">
        <v>8977</v>
      </c>
    </row>
    <row r="854" spans="1:65" s="2" customFormat="1" ht="45">
      <c r="A854" s="35"/>
      <c r="B854" s="36"/>
      <c r="C854" s="37"/>
      <c r="D854" s="199" t="s">
        <v>167</v>
      </c>
      <c r="E854" s="37"/>
      <c r="F854" s="200" t="s">
        <v>8978</v>
      </c>
      <c r="G854" s="37"/>
      <c r="H854" s="37"/>
      <c r="I854" s="201"/>
      <c r="J854" s="37"/>
      <c r="K854" s="37"/>
      <c r="L854" s="40"/>
      <c r="M854" s="202"/>
      <c r="N854" s="203"/>
      <c r="O854" s="72"/>
      <c r="P854" s="72"/>
      <c r="Q854" s="72"/>
      <c r="R854" s="72"/>
      <c r="S854" s="72"/>
      <c r="T854" s="73"/>
      <c r="U854" s="35"/>
      <c r="V854" s="35"/>
      <c r="W854" s="35"/>
      <c r="X854" s="35"/>
      <c r="Y854" s="35"/>
      <c r="Z854" s="35"/>
      <c r="AA854" s="35"/>
      <c r="AB854" s="35"/>
      <c r="AC854" s="35"/>
      <c r="AD854" s="35"/>
      <c r="AE854" s="35"/>
      <c r="AT854" s="18" t="s">
        <v>167</v>
      </c>
      <c r="AU854" s="18" t="s">
        <v>85</v>
      </c>
    </row>
    <row r="855" spans="1:65" s="13" customFormat="1" ht="11.25">
      <c r="B855" s="204"/>
      <c r="C855" s="205"/>
      <c r="D855" s="199" t="s">
        <v>169</v>
      </c>
      <c r="E855" s="206" t="s">
        <v>1</v>
      </c>
      <c r="F855" s="207" t="s">
        <v>8979</v>
      </c>
      <c r="G855" s="205"/>
      <c r="H855" s="208">
        <v>386.48</v>
      </c>
      <c r="I855" s="209"/>
      <c r="J855" s="205"/>
      <c r="K855" s="205"/>
      <c r="L855" s="210"/>
      <c r="M855" s="211"/>
      <c r="N855" s="212"/>
      <c r="O855" s="212"/>
      <c r="P855" s="212"/>
      <c r="Q855" s="212"/>
      <c r="R855" s="212"/>
      <c r="S855" s="212"/>
      <c r="T855" s="213"/>
      <c r="AT855" s="214" t="s">
        <v>169</v>
      </c>
      <c r="AU855" s="214" t="s">
        <v>85</v>
      </c>
      <c r="AV855" s="13" t="s">
        <v>85</v>
      </c>
      <c r="AW855" s="13" t="s">
        <v>32</v>
      </c>
      <c r="AX855" s="13" t="s">
        <v>8</v>
      </c>
      <c r="AY855" s="214" t="s">
        <v>158</v>
      </c>
    </row>
    <row r="856" spans="1:65" s="2" customFormat="1" ht="16.5" customHeight="1">
      <c r="A856" s="35"/>
      <c r="B856" s="36"/>
      <c r="C856" s="247" t="s">
        <v>2398</v>
      </c>
      <c r="D856" s="247" t="s">
        <v>250</v>
      </c>
      <c r="E856" s="248" t="s">
        <v>8980</v>
      </c>
      <c r="F856" s="249" t="s">
        <v>8981</v>
      </c>
      <c r="G856" s="250" t="s">
        <v>163</v>
      </c>
      <c r="H856" s="251">
        <v>386.48</v>
      </c>
      <c r="I856" s="252"/>
      <c r="J856" s="251">
        <f>ROUND(I856*H856,0)</f>
        <v>0</v>
      </c>
      <c r="K856" s="249" t="s">
        <v>164</v>
      </c>
      <c r="L856" s="253"/>
      <c r="M856" s="254" t="s">
        <v>1</v>
      </c>
      <c r="N856" s="255" t="s">
        <v>41</v>
      </c>
      <c r="O856" s="72"/>
      <c r="P856" s="195">
        <f>O856*H856</f>
        <v>0</v>
      </c>
      <c r="Q856" s="195">
        <v>5.9999999999999995E-4</v>
      </c>
      <c r="R856" s="195">
        <f>Q856*H856</f>
        <v>0.23188799999999998</v>
      </c>
      <c r="S856" s="195">
        <v>0</v>
      </c>
      <c r="T856" s="196">
        <f>S856*H856</f>
        <v>0</v>
      </c>
      <c r="U856" s="35"/>
      <c r="V856" s="35"/>
      <c r="W856" s="35"/>
      <c r="X856" s="35"/>
      <c r="Y856" s="35"/>
      <c r="Z856" s="35"/>
      <c r="AA856" s="35"/>
      <c r="AB856" s="35"/>
      <c r="AC856" s="35"/>
      <c r="AD856" s="35"/>
      <c r="AE856" s="35"/>
      <c r="AR856" s="197" t="s">
        <v>373</v>
      </c>
      <c r="AT856" s="197" t="s">
        <v>250</v>
      </c>
      <c r="AU856" s="197" t="s">
        <v>85</v>
      </c>
      <c r="AY856" s="18" t="s">
        <v>158</v>
      </c>
      <c r="BE856" s="198">
        <f>IF(N856="základní",J856,0)</f>
        <v>0</v>
      </c>
      <c r="BF856" s="198">
        <f>IF(N856="snížená",J856,0)</f>
        <v>0</v>
      </c>
      <c r="BG856" s="198">
        <f>IF(N856="zákl. přenesená",J856,0)</f>
        <v>0</v>
      </c>
      <c r="BH856" s="198">
        <f>IF(N856="sníž. přenesená",J856,0)</f>
        <v>0</v>
      </c>
      <c r="BI856" s="198">
        <f>IF(N856="nulová",J856,0)</f>
        <v>0</v>
      </c>
      <c r="BJ856" s="18" t="s">
        <v>8</v>
      </c>
      <c r="BK856" s="198">
        <f>ROUND(I856*H856,0)</f>
        <v>0</v>
      </c>
      <c r="BL856" s="18" t="s">
        <v>283</v>
      </c>
      <c r="BM856" s="197" t="s">
        <v>8982</v>
      </c>
    </row>
    <row r="857" spans="1:65" s="2" customFormat="1" ht="16.5" customHeight="1">
      <c r="A857" s="35"/>
      <c r="B857" s="36"/>
      <c r="C857" s="247" t="s">
        <v>2402</v>
      </c>
      <c r="D857" s="247" t="s">
        <v>250</v>
      </c>
      <c r="E857" s="248" t="s">
        <v>5231</v>
      </c>
      <c r="F857" s="249" t="s">
        <v>5232</v>
      </c>
      <c r="G857" s="250" t="s">
        <v>309</v>
      </c>
      <c r="H857" s="251">
        <v>424.6</v>
      </c>
      <c r="I857" s="252"/>
      <c r="J857" s="251">
        <f>ROUND(I857*H857,0)</f>
        <v>0</v>
      </c>
      <c r="K857" s="249" t="s">
        <v>1</v>
      </c>
      <c r="L857" s="253"/>
      <c r="M857" s="254" t="s">
        <v>1</v>
      </c>
      <c r="N857" s="255" t="s">
        <v>41</v>
      </c>
      <c r="O857" s="72"/>
      <c r="P857" s="195">
        <f>O857*H857</f>
        <v>0</v>
      </c>
      <c r="Q857" s="195">
        <v>0</v>
      </c>
      <c r="R857" s="195">
        <f>Q857*H857</f>
        <v>0</v>
      </c>
      <c r="S857" s="195">
        <v>0</v>
      </c>
      <c r="T857" s="196">
        <f>S857*H857</f>
        <v>0</v>
      </c>
      <c r="U857" s="35"/>
      <c r="V857" s="35"/>
      <c r="W857" s="35"/>
      <c r="X857" s="35"/>
      <c r="Y857" s="35"/>
      <c r="Z857" s="35"/>
      <c r="AA857" s="35"/>
      <c r="AB857" s="35"/>
      <c r="AC857" s="35"/>
      <c r="AD857" s="35"/>
      <c r="AE857" s="35"/>
      <c r="AR857" s="197" t="s">
        <v>373</v>
      </c>
      <c r="AT857" s="197" t="s">
        <v>250</v>
      </c>
      <c r="AU857" s="197" t="s">
        <v>85</v>
      </c>
      <c r="AY857" s="18" t="s">
        <v>158</v>
      </c>
      <c r="BE857" s="198">
        <f>IF(N857="základní",J857,0)</f>
        <v>0</v>
      </c>
      <c r="BF857" s="198">
        <f>IF(N857="snížená",J857,0)</f>
        <v>0</v>
      </c>
      <c r="BG857" s="198">
        <f>IF(N857="zákl. přenesená",J857,0)</f>
        <v>0</v>
      </c>
      <c r="BH857" s="198">
        <f>IF(N857="sníž. přenesená",J857,0)</f>
        <v>0</v>
      </c>
      <c r="BI857" s="198">
        <f>IF(N857="nulová",J857,0)</f>
        <v>0</v>
      </c>
      <c r="BJ857" s="18" t="s">
        <v>8</v>
      </c>
      <c r="BK857" s="198">
        <f>ROUND(I857*H857,0)</f>
        <v>0</v>
      </c>
      <c r="BL857" s="18" t="s">
        <v>283</v>
      </c>
      <c r="BM857" s="197" t="s">
        <v>8983</v>
      </c>
    </row>
    <row r="858" spans="1:65" s="13" customFormat="1" ht="11.25">
      <c r="B858" s="204"/>
      <c r="C858" s="205"/>
      <c r="D858" s="199" t="s">
        <v>169</v>
      </c>
      <c r="E858" s="206" t="s">
        <v>1</v>
      </c>
      <c r="F858" s="207" t="s">
        <v>8984</v>
      </c>
      <c r="G858" s="205"/>
      <c r="H858" s="208">
        <v>424.6</v>
      </c>
      <c r="I858" s="209"/>
      <c r="J858" s="205"/>
      <c r="K858" s="205"/>
      <c r="L858" s="210"/>
      <c r="M858" s="211"/>
      <c r="N858" s="212"/>
      <c r="O858" s="212"/>
      <c r="P858" s="212"/>
      <c r="Q858" s="212"/>
      <c r="R858" s="212"/>
      <c r="S858" s="212"/>
      <c r="T858" s="213"/>
      <c r="AT858" s="214" t="s">
        <v>169</v>
      </c>
      <c r="AU858" s="214" t="s">
        <v>85</v>
      </c>
      <c r="AV858" s="13" t="s">
        <v>85</v>
      </c>
      <c r="AW858" s="13" t="s">
        <v>32</v>
      </c>
      <c r="AX858" s="13" t="s">
        <v>8</v>
      </c>
      <c r="AY858" s="214" t="s">
        <v>158</v>
      </c>
    </row>
    <row r="859" spans="1:65" s="2" customFormat="1" ht="24">
      <c r="A859" s="35"/>
      <c r="B859" s="36"/>
      <c r="C859" s="187" t="s">
        <v>2405</v>
      </c>
      <c r="D859" s="187" t="s">
        <v>160</v>
      </c>
      <c r="E859" s="188" t="s">
        <v>5215</v>
      </c>
      <c r="F859" s="189" t="s">
        <v>5216</v>
      </c>
      <c r="G859" s="190" t="s">
        <v>163</v>
      </c>
      <c r="H859" s="191">
        <v>386.48</v>
      </c>
      <c r="I859" s="192"/>
      <c r="J859" s="191">
        <f>ROUND(I859*H859,0)</f>
        <v>0</v>
      </c>
      <c r="K859" s="189" t="s">
        <v>164</v>
      </c>
      <c r="L859" s="40"/>
      <c r="M859" s="193" t="s">
        <v>1</v>
      </c>
      <c r="N859" s="194" t="s">
        <v>41</v>
      </c>
      <c r="O859" s="72"/>
      <c r="P859" s="195">
        <f>O859*H859</f>
        <v>0</v>
      </c>
      <c r="Q859" s="195">
        <v>5.0000000000000001E-4</v>
      </c>
      <c r="R859" s="195">
        <f>Q859*H859</f>
        <v>0.19324000000000002</v>
      </c>
      <c r="S859" s="195">
        <v>0</v>
      </c>
      <c r="T859" s="196">
        <f>S859*H859</f>
        <v>0</v>
      </c>
      <c r="U859" s="35"/>
      <c r="V859" s="35"/>
      <c r="W859" s="35"/>
      <c r="X859" s="35"/>
      <c r="Y859" s="35"/>
      <c r="Z859" s="35"/>
      <c r="AA859" s="35"/>
      <c r="AB859" s="35"/>
      <c r="AC859" s="35"/>
      <c r="AD859" s="35"/>
      <c r="AE859" s="35"/>
      <c r="AR859" s="197" t="s">
        <v>283</v>
      </c>
      <c r="AT859" s="197" t="s">
        <v>160</v>
      </c>
      <c r="AU859" s="197" t="s">
        <v>85</v>
      </c>
      <c r="AY859" s="18" t="s">
        <v>158</v>
      </c>
      <c r="BE859" s="198">
        <f>IF(N859="základní",J859,0)</f>
        <v>0</v>
      </c>
      <c r="BF859" s="198">
        <f>IF(N859="snížená",J859,0)</f>
        <v>0</v>
      </c>
      <c r="BG859" s="198">
        <f>IF(N859="zákl. přenesená",J859,0)</f>
        <v>0</v>
      </c>
      <c r="BH859" s="198">
        <f>IF(N859="sníž. přenesená",J859,0)</f>
        <v>0</v>
      </c>
      <c r="BI859" s="198">
        <f>IF(N859="nulová",J859,0)</f>
        <v>0</v>
      </c>
      <c r="BJ859" s="18" t="s">
        <v>8</v>
      </c>
      <c r="BK859" s="198">
        <f>ROUND(I859*H859,0)</f>
        <v>0</v>
      </c>
      <c r="BL859" s="18" t="s">
        <v>283</v>
      </c>
      <c r="BM859" s="197" t="s">
        <v>8985</v>
      </c>
    </row>
    <row r="860" spans="1:65" s="2" customFormat="1" ht="27">
      <c r="A860" s="35"/>
      <c r="B860" s="36"/>
      <c r="C860" s="37"/>
      <c r="D860" s="199" t="s">
        <v>167</v>
      </c>
      <c r="E860" s="37"/>
      <c r="F860" s="200" t="s">
        <v>5218</v>
      </c>
      <c r="G860" s="37"/>
      <c r="H860" s="37"/>
      <c r="I860" s="201"/>
      <c r="J860" s="37"/>
      <c r="K860" s="37"/>
      <c r="L860" s="40"/>
      <c r="M860" s="202"/>
      <c r="N860" s="203"/>
      <c r="O860" s="72"/>
      <c r="P860" s="72"/>
      <c r="Q860" s="72"/>
      <c r="R860" s="72"/>
      <c r="S860" s="72"/>
      <c r="T860" s="73"/>
      <c r="U860" s="35"/>
      <c r="V860" s="35"/>
      <c r="W860" s="35"/>
      <c r="X860" s="35"/>
      <c r="Y860" s="35"/>
      <c r="Z860" s="35"/>
      <c r="AA860" s="35"/>
      <c r="AB860" s="35"/>
      <c r="AC860" s="35"/>
      <c r="AD860" s="35"/>
      <c r="AE860" s="35"/>
      <c r="AT860" s="18" t="s">
        <v>167</v>
      </c>
      <c r="AU860" s="18" t="s">
        <v>85</v>
      </c>
    </row>
    <row r="861" spans="1:65" s="13" customFormat="1" ht="11.25">
      <c r="B861" s="204"/>
      <c r="C861" s="205"/>
      <c r="D861" s="199" t="s">
        <v>169</v>
      </c>
      <c r="E861" s="206" t="s">
        <v>1</v>
      </c>
      <c r="F861" s="207" t="s">
        <v>8986</v>
      </c>
      <c r="G861" s="205"/>
      <c r="H861" s="208">
        <v>386.48</v>
      </c>
      <c r="I861" s="209"/>
      <c r="J861" s="205"/>
      <c r="K861" s="205"/>
      <c r="L861" s="210"/>
      <c r="M861" s="211"/>
      <c r="N861" s="212"/>
      <c r="O861" s="212"/>
      <c r="P861" s="212"/>
      <c r="Q861" s="212"/>
      <c r="R861" s="212"/>
      <c r="S861" s="212"/>
      <c r="T861" s="213"/>
      <c r="AT861" s="214" t="s">
        <v>169</v>
      </c>
      <c r="AU861" s="214" t="s">
        <v>85</v>
      </c>
      <c r="AV861" s="13" t="s">
        <v>85</v>
      </c>
      <c r="AW861" s="13" t="s">
        <v>32</v>
      </c>
      <c r="AX861" s="13" t="s">
        <v>8</v>
      </c>
      <c r="AY861" s="214" t="s">
        <v>158</v>
      </c>
    </row>
    <row r="862" spans="1:65" s="2" customFormat="1" ht="36">
      <c r="A862" s="35"/>
      <c r="B862" s="36"/>
      <c r="C862" s="247" t="s">
        <v>2409</v>
      </c>
      <c r="D862" s="247" t="s">
        <v>250</v>
      </c>
      <c r="E862" s="248" t="s">
        <v>5221</v>
      </c>
      <c r="F862" s="249" t="s">
        <v>5222</v>
      </c>
      <c r="G862" s="250" t="s">
        <v>163</v>
      </c>
      <c r="H862" s="251">
        <v>425.13</v>
      </c>
      <c r="I862" s="252"/>
      <c r="J862" s="251">
        <f>ROUND(I862*H862,0)</f>
        <v>0</v>
      </c>
      <c r="K862" s="249" t="s">
        <v>164</v>
      </c>
      <c r="L862" s="253"/>
      <c r="M862" s="254" t="s">
        <v>1</v>
      </c>
      <c r="N862" s="255" t="s">
        <v>41</v>
      </c>
      <c r="O862" s="72"/>
      <c r="P862" s="195">
        <f>O862*H862</f>
        <v>0</v>
      </c>
      <c r="Q862" s="195">
        <v>1.15E-3</v>
      </c>
      <c r="R862" s="195">
        <f>Q862*H862</f>
        <v>0.48889949999999999</v>
      </c>
      <c r="S862" s="195">
        <v>0</v>
      </c>
      <c r="T862" s="196">
        <f>S862*H862</f>
        <v>0</v>
      </c>
      <c r="U862" s="35"/>
      <c r="V862" s="35"/>
      <c r="W862" s="35"/>
      <c r="X862" s="35"/>
      <c r="Y862" s="35"/>
      <c r="Z862" s="35"/>
      <c r="AA862" s="35"/>
      <c r="AB862" s="35"/>
      <c r="AC862" s="35"/>
      <c r="AD862" s="35"/>
      <c r="AE862" s="35"/>
      <c r="AR862" s="197" t="s">
        <v>373</v>
      </c>
      <c r="AT862" s="197" t="s">
        <v>250</v>
      </c>
      <c r="AU862" s="197" t="s">
        <v>85</v>
      </c>
      <c r="AY862" s="18" t="s">
        <v>158</v>
      </c>
      <c r="BE862" s="198">
        <f>IF(N862="základní",J862,0)</f>
        <v>0</v>
      </c>
      <c r="BF862" s="198">
        <f>IF(N862="snížená",J862,0)</f>
        <v>0</v>
      </c>
      <c r="BG862" s="198">
        <f>IF(N862="zákl. přenesená",J862,0)</f>
        <v>0</v>
      </c>
      <c r="BH862" s="198">
        <f>IF(N862="sníž. přenesená",J862,0)</f>
        <v>0</v>
      </c>
      <c r="BI862" s="198">
        <f>IF(N862="nulová",J862,0)</f>
        <v>0</v>
      </c>
      <c r="BJ862" s="18" t="s">
        <v>8</v>
      </c>
      <c r="BK862" s="198">
        <f>ROUND(I862*H862,0)</f>
        <v>0</v>
      </c>
      <c r="BL862" s="18" t="s">
        <v>283</v>
      </c>
      <c r="BM862" s="197" t="s">
        <v>8987</v>
      </c>
    </row>
    <row r="863" spans="1:65" s="13" customFormat="1" ht="11.25">
      <c r="B863" s="204"/>
      <c r="C863" s="205"/>
      <c r="D863" s="199" t="s">
        <v>169</v>
      </c>
      <c r="E863" s="205"/>
      <c r="F863" s="207" t="s">
        <v>8988</v>
      </c>
      <c r="G863" s="205"/>
      <c r="H863" s="208">
        <v>425.13</v>
      </c>
      <c r="I863" s="209"/>
      <c r="J863" s="205"/>
      <c r="K863" s="205"/>
      <c r="L863" s="210"/>
      <c r="M863" s="211"/>
      <c r="N863" s="212"/>
      <c r="O863" s="212"/>
      <c r="P863" s="212"/>
      <c r="Q863" s="212"/>
      <c r="R863" s="212"/>
      <c r="S863" s="212"/>
      <c r="T863" s="213"/>
      <c r="AT863" s="214" t="s">
        <v>169</v>
      </c>
      <c r="AU863" s="214" t="s">
        <v>85</v>
      </c>
      <c r="AV863" s="13" t="s">
        <v>85</v>
      </c>
      <c r="AW863" s="13" t="s">
        <v>4</v>
      </c>
      <c r="AX863" s="13" t="s">
        <v>8</v>
      </c>
      <c r="AY863" s="214" t="s">
        <v>158</v>
      </c>
    </row>
    <row r="864" spans="1:65" s="2" customFormat="1" ht="21.75" customHeight="1">
      <c r="A864" s="35"/>
      <c r="B864" s="36"/>
      <c r="C864" s="187" t="s">
        <v>2412</v>
      </c>
      <c r="D864" s="187" t="s">
        <v>160</v>
      </c>
      <c r="E864" s="188" t="s">
        <v>5226</v>
      </c>
      <c r="F864" s="189" t="s">
        <v>5227</v>
      </c>
      <c r="G864" s="190" t="s">
        <v>309</v>
      </c>
      <c r="H864" s="191">
        <v>386</v>
      </c>
      <c r="I864" s="192"/>
      <c r="J864" s="191">
        <f>ROUND(I864*H864,0)</f>
        <v>0</v>
      </c>
      <c r="K864" s="189" t="s">
        <v>164</v>
      </c>
      <c r="L864" s="40"/>
      <c r="M864" s="193" t="s">
        <v>1</v>
      </c>
      <c r="N864" s="194" t="s">
        <v>41</v>
      </c>
      <c r="O864" s="72"/>
      <c r="P864" s="195">
        <f>O864*H864</f>
        <v>0</v>
      </c>
      <c r="Q864" s="195">
        <v>1.0000000000000001E-5</v>
      </c>
      <c r="R864" s="195">
        <f>Q864*H864</f>
        <v>3.8600000000000001E-3</v>
      </c>
      <c r="S864" s="195">
        <v>0</v>
      </c>
      <c r="T864" s="196">
        <f>S864*H864</f>
        <v>0</v>
      </c>
      <c r="U864" s="35"/>
      <c r="V864" s="35"/>
      <c r="W864" s="35"/>
      <c r="X864" s="35"/>
      <c r="Y864" s="35"/>
      <c r="Z864" s="35"/>
      <c r="AA864" s="35"/>
      <c r="AB864" s="35"/>
      <c r="AC864" s="35"/>
      <c r="AD864" s="35"/>
      <c r="AE864" s="35"/>
      <c r="AR864" s="197" t="s">
        <v>283</v>
      </c>
      <c r="AT864" s="197" t="s">
        <v>160</v>
      </c>
      <c r="AU864" s="197" t="s">
        <v>85</v>
      </c>
      <c r="AY864" s="18" t="s">
        <v>158</v>
      </c>
      <c r="BE864" s="198">
        <f>IF(N864="základní",J864,0)</f>
        <v>0</v>
      </c>
      <c r="BF864" s="198">
        <f>IF(N864="snížená",J864,0)</f>
        <v>0</v>
      </c>
      <c r="BG864" s="198">
        <f>IF(N864="zákl. přenesená",J864,0)</f>
        <v>0</v>
      </c>
      <c r="BH864" s="198">
        <f>IF(N864="sníž. přenesená",J864,0)</f>
        <v>0</v>
      </c>
      <c r="BI864" s="198">
        <f>IF(N864="nulová",J864,0)</f>
        <v>0</v>
      </c>
      <c r="BJ864" s="18" t="s">
        <v>8</v>
      </c>
      <c r="BK864" s="198">
        <f>ROUND(I864*H864,0)</f>
        <v>0</v>
      </c>
      <c r="BL864" s="18" t="s">
        <v>283</v>
      </c>
      <c r="BM864" s="197" t="s">
        <v>8989</v>
      </c>
    </row>
    <row r="865" spans="1:65" s="14" customFormat="1" ht="11.25">
      <c r="B865" s="215"/>
      <c r="C865" s="216"/>
      <c r="D865" s="199" t="s">
        <v>169</v>
      </c>
      <c r="E865" s="217" t="s">
        <v>1</v>
      </c>
      <c r="F865" s="218" t="s">
        <v>406</v>
      </c>
      <c r="G865" s="216"/>
      <c r="H865" s="217" t="s">
        <v>1</v>
      </c>
      <c r="I865" s="219"/>
      <c r="J865" s="216"/>
      <c r="K865" s="216"/>
      <c r="L865" s="220"/>
      <c r="M865" s="221"/>
      <c r="N865" s="222"/>
      <c r="O865" s="222"/>
      <c r="P865" s="222"/>
      <c r="Q865" s="222"/>
      <c r="R865" s="222"/>
      <c r="S865" s="222"/>
      <c r="T865" s="223"/>
      <c r="AT865" s="224" t="s">
        <v>169</v>
      </c>
      <c r="AU865" s="224" t="s">
        <v>85</v>
      </c>
      <c r="AV865" s="14" t="s">
        <v>8</v>
      </c>
      <c r="AW865" s="14" t="s">
        <v>32</v>
      </c>
      <c r="AX865" s="14" t="s">
        <v>76</v>
      </c>
      <c r="AY865" s="224" t="s">
        <v>158</v>
      </c>
    </row>
    <row r="866" spans="1:65" s="13" customFormat="1" ht="11.25">
      <c r="B866" s="204"/>
      <c r="C866" s="205"/>
      <c r="D866" s="199" t="s">
        <v>169</v>
      </c>
      <c r="E866" s="206" t="s">
        <v>1</v>
      </c>
      <c r="F866" s="207" t="s">
        <v>8990</v>
      </c>
      <c r="G866" s="205"/>
      <c r="H866" s="208">
        <v>386</v>
      </c>
      <c r="I866" s="209"/>
      <c r="J866" s="205"/>
      <c r="K866" s="205"/>
      <c r="L866" s="210"/>
      <c r="M866" s="211"/>
      <c r="N866" s="212"/>
      <c r="O866" s="212"/>
      <c r="P866" s="212"/>
      <c r="Q866" s="212"/>
      <c r="R866" s="212"/>
      <c r="S866" s="212"/>
      <c r="T866" s="213"/>
      <c r="AT866" s="214" t="s">
        <v>169</v>
      </c>
      <c r="AU866" s="214" t="s">
        <v>85</v>
      </c>
      <c r="AV866" s="13" t="s">
        <v>85</v>
      </c>
      <c r="AW866" s="13" t="s">
        <v>32</v>
      </c>
      <c r="AX866" s="13" t="s">
        <v>8</v>
      </c>
      <c r="AY866" s="214" t="s">
        <v>158</v>
      </c>
    </row>
    <row r="867" spans="1:65" s="2" customFormat="1" ht="44.25" customHeight="1">
      <c r="A867" s="35"/>
      <c r="B867" s="36"/>
      <c r="C867" s="187" t="s">
        <v>2415</v>
      </c>
      <c r="D867" s="187" t="s">
        <v>160</v>
      </c>
      <c r="E867" s="188" t="s">
        <v>5236</v>
      </c>
      <c r="F867" s="189" t="s">
        <v>5237</v>
      </c>
      <c r="G867" s="190" t="s">
        <v>1011</v>
      </c>
      <c r="H867" s="192"/>
      <c r="I867" s="192"/>
      <c r="J867" s="191">
        <f>ROUND(I867*H867,0)</f>
        <v>0</v>
      </c>
      <c r="K867" s="189" t="s">
        <v>164</v>
      </c>
      <c r="L867" s="40"/>
      <c r="M867" s="193" t="s">
        <v>1</v>
      </c>
      <c r="N867" s="194" t="s">
        <v>41</v>
      </c>
      <c r="O867" s="72"/>
      <c r="P867" s="195">
        <f>O867*H867</f>
        <v>0</v>
      </c>
      <c r="Q867" s="195">
        <v>0</v>
      </c>
      <c r="R867" s="195">
        <f>Q867*H867</f>
        <v>0</v>
      </c>
      <c r="S867" s="195">
        <v>0</v>
      </c>
      <c r="T867" s="196">
        <f>S867*H867</f>
        <v>0</v>
      </c>
      <c r="U867" s="35"/>
      <c r="V867" s="35"/>
      <c r="W867" s="35"/>
      <c r="X867" s="35"/>
      <c r="Y867" s="35"/>
      <c r="Z867" s="35"/>
      <c r="AA867" s="35"/>
      <c r="AB867" s="35"/>
      <c r="AC867" s="35"/>
      <c r="AD867" s="35"/>
      <c r="AE867" s="35"/>
      <c r="AR867" s="197" t="s">
        <v>283</v>
      </c>
      <c r="AT867" s="197" t="s">
        <v>160</v>
      </c>
      <c r="AU867" s="197" t="s">
        <v>85</v>
      </c>
      <c r="AY867" s="18" t="s">
        <v>158</v>
      </c>
      <c r="BE867" s="198">
        <f>IF(N867="základní",J867,0)</f>
        <v>0</v>
      </c>
      <c r="BF867" s="198">
        <f>IF(N867="snížená",J867,0)</f>
        <v>0</v>
      </c>
      <c r="BG867" s="198">
        <f>IF(N867="zákl. přenesená",J867,0)</f>
        <v>0</v>
      </c>
      <c r="BH867" s="198">
        <f>IF(N867="sníž. přenesená",J867,0)</f>
        <v>0</v>
      </c>
      <c r="BI867" s="198">
        <f>IF(N867="nulová",J867,0)</f>
        <v>0</v>
      </c>
      <c r="BJ867" s="18" t="s">
        <v>8</v>
      </c>
      <c r="BK867" s="198">
        <f>ROUND(I867*H867,0)</f>
        <v>0</v>
      </c>
      <c r="BL867" s="18" t="s">
        <v>283</v>
      </c>
      <c r="BM867" s="197" t="s">
        <v>8991</v>
      </c>
    </row>
    <row r="868" spans="1:65" s="2" customFormat="1" ht="99">
      <c r="A868" s="35"/>
      <c r="B868" s="36"/>
      <c r="C868" s="37"/>
      <c r="D868" s="199" t="s">
        <v>167</v>
      </c>
      <c r="E868" s="37"/>
      <c r="F868" s="200" t="s">
        <v>1360</v>
      </c>
      <c r="G868" s="37"/>
      <c r="H868" s="37"/>
      <c r="I868" s="201"/>
      <c r="J868" s="37"/>
      <c r="K868" s="37"/>
      <c r="L868" s="40"/>
      <c r="M868" s="202"/>
      <c r="N868" s="203"/>
      <c r="O868" s="72"/>
      <c r="P868" s="72"/>
      <c r="Q868" s="72"/>
      <c r="R868" s="72"/>
      <c r="S868" s="72"/>
      <c r="T868" s="73"/>
      <c r="U868" s="35"/>
      <c r="V868" s="35"/>
      <c r="W868" s="35"/>
      <c r="X868" s="35"/>
      <c r="Y868" s="35"/>
      <c r="Z868" s="35"/>
      <c r="AA868" s="35"/>
      <c r="AB868" s="35"/>
      <c r="AC868" s="35"/>
      <c r="AD868" s="35"/>
      <c r="AE868" s="35"/>
      <c r="AT868" s="18" t="s">
        <v>167</v>
      </c>
      <c r="AU868" s="18" t="s">
        <v>85</v>
      </c>
    </row>
    <row r="869" spans="1:65" s="12" customFormat="1" ht="22.9" customHeight="1">
      <c r="B869" s="171"/>
      <c r="C869" s="172"/>
      <c r="D869" s="173" t="s">
        <v>75</v>
      </c>
      <c r="E869" s="185" t="s">
        <v>3350</v>
      </c>
      <c r="F869" s="185" t="s">
        <v>8992</v>
      </c>
      <c r="G869" s="172"/>
      <c r="H869" s="172"/>
      <c r="I869" s="175"/>
      <c r="J869" s="186">
        <f>BK869</f>
        <v>0</v>
      </c>
      <c r="K869" s="172"/>
      <c r="L869" s="177"/>
      <c r="M869" s="178"/>
      <c r="N869" s="179"/>
      <c r="O869" s="179"/>
      <c r="P869" s="180">
        <f>SUM(P870:P873)</f>
        <v>0</v>
      </c>
      <c r="Q869" s="179"/>
      <c r="R869" s="180">
        <f>SUM(R870:R873)</f>
        <v>0</v>
      </c>
      <c r="S869" s="179"/>
      <c r="T869" s="181">
        <f>SUM(T870:T873)</f>
        <v>0</v>
      </c>
      <c r="AR869" s="182" t="s">
        <v>85</v>
      </c>
      <c r="AT869" s="183" t="s">
        <v>75</v>
      </c>
      <c r="AU869" s="183" t="s">
        <v>8</v>
      </c>
      <c r="AY869" s="182" t="s">
        <v>158</v>
      </c>
      <c r="BK869" s="184">
        <f>SUM(BK870:BK873)</f>
        <v>0</v>
      </c>
    </row>
    <row r="870" spans="1:65" s="2" customFormat="1" ht="16.5" customHeight="1">
      <c r="A870" s="35"/>
      <c r="B870" s="36"/>
      <c r="C870" s="187" t="s">
        <v>2418</v>
      </c>
      <c r="D870" s="187" t="s">
        <v>160</v>
      </c>
      <c r="E870" s="188" t="s">
        <v>8993</v>
      </c>
      <c r="F870" s="189" t="s">
        <v>8994</v>
      </c>
      <c r="G870" s="190" t="s">
        <v>498</v>
      </c>
      <c r="H870" s="191">
        <v>258</v>
      </c>
      <c r="I870" s="192"/>
      <c r="J870" s="191">
        <f>ROUND(I870*H870,0)</f>
        <v>0</v>
      </c>
      <c r="K870" s="189" t="s">
        <v>1</v>
      </c>
      <c r="L870" s="40"/>
      <c r="M870" s="193" t="s">
        <v>1</v>
      </c>
      <c r="N870" s="194" t="s">
        <v>41</v>
      </c>
      <c r="O870" s="72"/>
      <c r="P870" s="195">
        <f>O870*H870</f>
        <v>0</v>
      </c>
      <c r="Q870" s="195">
        <v>0</v>
      </c>
      <c r="R870" s="195">
        <f>Q870*H870</f>
        <v>0</v>
      </c>
      <c r="S870" s="195">
        <v>0</v>
      </c>
      <c r="T870" s="196">
        <f>S870*H870</f>
        <v>0</v>
      </c>
      <c r="U870" s="35"/>
      <c r="V870" s="35"/>
      <c r="W870" s="35"/>
      <c r="X870" s="35"/>
      <c r="Y870" s="35"/>
      <c r="Z870" s="35"/>
      <c r="AA870" s="35"/>
      <c r="AB870" s="35"/>
      <c r="AC870" s="35"/>
      <c r="AD870" s="35"/>
      <c r="AE870" s="35"/>
      <c r="AR870" s="197" t="s">
        <v>283</v>
      </c>
      <c r="AT870" s="197" t="s">
        <v>160</v>
      </c>
      <c r="AU870" s="197" t="s">
        <v>85</v>
      </c>
      <c r="AY870" s="18" t="s">
        <v>158</v>
      </c>
      <c r="BE870" s="198">
        <f>IF(N870="základní",J870,0)</f>
        <v>0</v>
      </c>
      <c r="BF870" s="198">
        <f>IF(N870="snížená",J870,0)</f>
        <v>0</v>
      </c>
      <c r="BG870" s="198">
        <f>IF(N870="zákl. přenesená",J870,0)</f>
        <v>0</v>
      </c>
      <c r="BH870" s="198">
        <f>IF(N870="sníž. přenesená",J870,0)</f>
        <v>0</v>
      </c>
      <c r="BI870" s="198">
        <f>IF(N870="nulová",J870,0)</f>
        <v>0</v>
      </c>
      <c r="BJ870" s="18" t="s">
        <v>8</v>
      </c>
      <c r="BK870" s="198">
        <f>ROUND(I870*H870,0)</f>
        <v>0</v>
      </c>
      <c r="BL870" s="18" t="s">
        <v>283</v>
      </c>
      <c r="BM870" s="197" t="s">
        <v>8995</v>
      </c>
    </row>
    <row r="871" spans="1:65" s="2" customFormat="1" ht="16.5" customHeight="1">
      <c r="A871" s="35"/>
      <c r="B871" s="36"/>
      <c r="C871" s="187" t="s">
        <v>2421</v>
      </c>
      <c r="D871" s="187" t="s">
        <v>160</v>
      </c>
      <c r="E871" s="188" t="s">
        <v>8996</v>
      </c>
      <c r="F871" s="189" t="s">
        <v>8997</v>
      </c>
      <c r="G871" s="190" t="s">
        <v>498</v>
      </c>
      <c r="H871" s="191">
        <v>258</v>
      </c>
      <c r="I871" s="192"/>
      <c r="J871" s="191">
        <f>ROUND(I871*H871,0)</f>
        <v>0</v>
      </c>
      <c r="K871" s="189" t="s">
        <v>1</v>
      </c>
      <c r="L871" s="40"/>
      <c r="M871" s="193" t="s">
        <v>1</v>
      </c>
      <c r="N871" s="194" t="s">
        <v>41</v>
      </c>
      <c r="O871" s="72"/>
      <c r="P871" s="195">
        <f>O871*H871</f>
        <v>0</v>
      </c>
      <c r="Q871" s="195">
        <v>0</v>
      </c>
      <c r="R871" s="195">
        <f>Q871*H871</f>
        <v>0</v>
      </c>
      <c r="S871" s="195">
        <v>0</v>
      </c>
      <c r="T871" s="196">
        <f>S871*H871</f>
        <v>0</v>
      </c>
      <c r="U871" s="35"/>
      <c r="V871" s="35"/>
      <c r="W871" s="35"/>
      <c r="X871" s="35"/>
      <c r="Y871" s="35"/>
      <c r="Z871" s="35"/>
      <c r="AA871" s="35"/>
      <c r="AB871" s="35"/>
      <c r="AC871" s="35"/>
      <c r="AD871" s="35"/>
      <c r="AE871" s="35"/>
      <c r="AR871" s="197" t="s">
        <v>283</v>
      </c>
      <c r="AT871" s="197" t="s">
        <v>160</v>
      </c>
      <c r="AU871" s="197" t="s">
        <v>85</v>
      </c>
      <c r="AY871" s="18" t="s">
        <v>158</v>
      </c>
      <c r="BE871" s="198">
        <f>IF(N871="základní",J871,0)</f>
        <v>0</v>
      </c>
      <c r="BF871" s="198">
        <f>IF(N871="snížená",J871,0)</f>
        <v>0</v>
      </c>
      <c r="BG871" s="198">
        <f>IF(N871="zákl. přenesená",J871,0)</f>
        <v>0</v>
      </c>
      <c r="BH871" s="198">
        <f>IF(N871="sníž. přenesená",J871,0)</f>
        <v>0</v>
      </c>
      <c r="BI871" s="198">
        <f>IF(N871="nulová",J871,0)</f>
        <v>0</v>
      </c>
      <c r="BJ871" s="18" t="s">
        <v>8</v>
      </c>
      <c r="BK871" s="198">
        <f>ROUND(I871*H871,0)</f>
        <v>0</v>
      </c>
      <c r="BL871" s="18" t="s">
        <v>283</v>
      </c>
      <c r="BM871" s="197" t="s">
        <v>8998</v>
      </c>
    </row>
    <row r="872" spans="1:65" s="2" customFormat="1" ht="16.5" customHeight="1">
      <c r="A872" s="35"/>
      <c r="B872" s="36"/>
      <c r="C872" s="187" t="s">
        <v>2424</v>
      </c>
      <c r="D872" s="187" t="s">
        <v>160</v>
      </c>
      <c r="E872" s="188" t="s">
        <v>8999</v>
      </c>
      <c r="F872" s="189" t="s">
        <v>9000</v>
      </c>
      <c r="G872" s="190" t="s">
        <v>498</v>
      </c>
      <c r="H872" s="191">
        <v>258</v>
      </c>
      <c r="I872" s="192"/>
      <c r="J872" s="191">
        <f>ROUND(I872*H872,0)</f>
        <v>0</v>
      </c>
      <c r="K872" s="189" t="s">
        <v>1</v>
      </c>
      <c r="L872" s="40"/>
      <c r="M872" s="193" t="s">
        <v>1</v>
      </c>
      <c r="N872" s="194" t="s">
        <v>41</v>
      </c>
      <c r="O872" s="72"/>
      <c r="P872" s="195">
        <f>O872*H872</f>
        <v>0</v>
      </c>
      <c r="Q872" s="195">
        <v>0</v>
      </c>
      <c r="R872" s="195">
        <f>Q872*H872</f>
        <v>0</v>
      </c>
      <c r="S872" s="195">
        <v>0</v>
      </c>
      <c r="T872" s="196">
        <f>S872*H872</f>
        <v>0</v>
      </c>
      <c r="U872" s="35"/>
      <c r="V872" s="35"/>
      <c r="W872" s="35"/>
      <c r="X872" s="35"/>
      <c r="Y872" s="35"/>
      <c r="Z872" s="35"/>
      <c r="AA872" s="35"/>
      <c r="AB872" s="35"/>
      <c r="AC872" s="35"/>
      <c r="AD872" s="35"/>
      <c r="AE872" s="35"/>
      <c r="AR872" s="197" t="s">
        <v>283</v>
      </c>
      <c r="AT872" s="197" t="s">
        <v>160</v>
      </c>
      <c r="AU872" s="197" t="s">
        <v>85</v>
      </c>
      <c r="AY872" s="18" t="s">
        <v>158</v>
      </c>
      <c r="BE872" s="198">
        <f>IF(N872="základní",J872,0)</f>
        <v>0</v>
      </c>
      <c r="BF872" s="198">
        <f>IF(N872="snížená",J872,0)</f>
        <v>0</v>
      </c>
      <c r="BG872" s="198">
        <f>IF(N872="zákl. přenesená",J872,0)</f>
        <v>0</v>
      </c>
      <c r="BH872" s="198">
        <f>IF(N872="sníž. přenesená",J872,0)</f>
        <v>0</v>
      </c>
      <c r="BI872" s="198">
        <f>IF(N872="nulová",J872,0)</f>
        <v>0</v>
      </c>
      <c r="BJ872" s="18" t="s">
        <v>8</v>
      </c>
      <c r="BK872" s="198">
        <f>ROUND(I872*H872,0)</f>
        <v>0</v>
      </c>
      <c r="BL872" s="18" t="s">
        <v>283</v>
      </c>
      <c r="BM872" s="197" t="s">
        <v>9001</v>
      </c>
    </row>
    <row r="873" spans="1:65" s="2" customFormat="1" ht="16.5" customHeight="1">
      <c r="A873" s="35"/>
      <c r="B873" s="36"/>
      <c r="C873" s="187" t="s">
        <v>2427</v>
      </c>
      <c r="D873" s="187" t="s">
        <v>160</v>
      </c>
      <c r="E873" s="188" t="s">
        <v>9002</v>
      </c>
      <c r="F873" s="189" t="s">
        <v>9003</v>
      </c>
      <c r="G873" s="190" t="s">
        <v>498</v>
      </c>
      <c r="H873" s="191">
        <v>258</v>
      </c>
      <c r="I873" s="192"/>
      <c r="J873" s="191">
        <f>ROUND(I873*H873,0)</f>
        <v>0</v>
      </c>
      <c r="K873" s="189" t="s">
        <v>1</v>
      </c>
      <c r="L873" s="40"/>
      <c r="M873" s="193" t="s">
        <v>1</v>
      </c>
      <c r="N873" s="194" t="s">
        <v>41</v>
      </c>
      <c r="O873" s="72"/>
      <c r="P873" s="195">
        <f>O873*H873</f>
        <v>0</v>
      </c>
      <c r="Q873" s="195">
        <v>0</v>
      </c>
      <c r="R873" s="195">
        <f>Q873*H873</f>
        <v>0</v>
      </c>
      <c r="S873" s="195">
        <v>0</v>
      </c>
      <c r="T873" s="196">
        <f>S873*H873</f>
        <v>0</v>
      </c>
      <c r="U873" s="35"/>
      <c r="V873" s="35"/>
      <c r="W873" s="35"/>
      <c r="X873" s="35"/>
      <c r="Y873" s="35"/>
      <c r="Z873" s="35"/>
      <c r="AA873" s="35"/>
      <c r="AB873" s="35"/>
      <c r="AC873" s="35"/>
      <c r="AD873" s="35"/>
      <c r="AE873" s="35"/>
      <c r="AR873" s="197" t="s">
        <v>283</v>
      </c>
      <c r="AT873" s="197" t="s">
        <v>160</v>
      </c>
      <c r="AU873" s="197" t="s">
        <v>85</v>
      </c>
      <c r="AY873" s="18" t="s">
        <v>158</v>
      </c>
      <c r="BE873" s="198">
        <f>IF(N873="základní",J873,0)</f>
        <v>0</v>
      </c>
      <c r="BF873" s="198">
        <f>IF(N873="snížená",J873,0)</f>
        <v>0</v>
      </c>
      <c r="BG873" s="198">
        <f>IF(N873="zákl. přenesená",J873,0)</f>
        <v>0</v>
      </c>
      <c r="BH873" s="198">
        <f>IF(N873="sníž. přenesená",J873,0)</f>
        <v>0</v>
      </c>
      <c r="BI873" s="198">
        <f>IF(N873="nulová",J873,0)</f>
        <v>0</v>
      </c>
      <c r="BJ873" s="18" t="s">
        <v>8</v>
      </c>
      <c r="BK873" s="198">
        <f>ROUND(I873*H873,0)</f>
        <v>0</v>
      </c>
      <c r="BL873" s="18" t="s">
        <v>283</v>
      </c>
      <c r="BM873" s="197" t="s">
        <v>9004</v>
      </c>
    </row>
    <row r="874" spans="1:65" s="12" customFormat="1" ht="22.9" customHeight="1">
      <c r="B874" s="171"/>
      <c r="C874" s="172"/>
      <c r="D874" s="173" t="s">
        <v>75</v>
      </c>
      <c r="E874" s="185" t="s">
        <v>3361</v>
      </c>
      <c r="F874" s="185" t="s">
        <v>9005</v>
      </c>
      <c r="G874" s="172"/>
      <c r="H874" s="172"/>
      <c r="I874" s="175"/>
      <c r="J874" s="186">
        <f>BK874</f>
        <v>0</v>
      </c>
      <c r="K874" s="172"/>
      <c r="L874" s="177"/>
      <c r="M874" s="178"/>
      <c r="N874" s="179"/>
      <c r="O874" s="179"/>
      <c r="P874" s="180">
        <f>SUM(P875:P880)</f>
        <v>0</v>
      </c>
      <c r="Q874" s="179"/>
      <c r="R874" s="180">
        <f>SUM(R875:R880)</f>
        <v>0.58800000000000008</v>
      </c>
      <c r="S874" s="179"/>
      <c r="T874" s="181">
        <f>SUM(T875:T880)</f>
        <v>0</v>
      </c>
      <c r="AR874" s="182" t="s">
        <v>85</v>
      </c>
      <c r="AT874" s="183" t="s">
        <v>75</v>
      </c>
      <c r="AU874" s="183" t="s">
        <v>8</v>
      </c>
      <c r="AY874" s="182" t="s">
        <v>158</v>
      </c>
      <c r="BK874" s="184">
        <f>SUM(BK875:BK880)</f>
        <v>0</v>
      </c>
    </row>
    <row r="875" spans="1:65" s="2" customFormat="1" ht="24">
      <c r="A875" s="35"/>
      <c r="B875" s="36"/>
      <c r="C875" s="187" t="s">
        <v>2431</v>
      </c>
      <c r="D875" s="187" t="s">
        <v>160</v>
      </c>
      <c r="E875" s="188" t="s">
        <v>9006</v>
      </c>
      <c r="F875" s="189" t="s">
        <v>9007</v>
      </c>
      <c r="G875" s="190" t="s">
        <v>163</v>
      </c>
      <c r="H875" s="191">
        <v>1100</v>
      </c>
      <c r="I875" s="192"/>
      <c r="J875" s="191">
        <f>ROUND(I875*H875,0)</f>
        <v>0</v>
      </c>
      <c r="K875" s="189" t="s">
        <v>164</v>
      </c>
      <c r="L875" s="40"/>
      <c r="M875" s="193" t="s">
        <v>1</v>
      </c>
      <c r="N875" s="194" t="s">
        <v>41</v>
      </c>
      <c r="O875" s="72"/>
      <c r="P875" s="195">
        <f>O875*H875</f>
        <v>0</v>
      </c>
      <c r="Q875" s="195">
        <v>0</v>
      </c>
      <c r="R875" s="195">
        <f>Q875*H875</f>
        <v>0</v>
      </c>
      <c r="S875" s="195">
        <v>0</v>
      </c>
      <c r="T875" s="196">
        <f>S875*H875</f>
        <v>0</v>
      </c>
      <c r="U875" s="35"/>
      <c r="V875" s="35"/>
      <c r="W875" s="35"/>
      <c r="X875" s="35"/>
      <c r="Y875" s="35"/>
      <c r="Z875" s="35"/>
      <c r="AA875" s="35"/>
      <c r="AB875" s="35"/>
      <c r="AC875" s="35"/>
      <c r="AD875" s="35"/>
      <c r="AE875" s="35"/>
      <c r="AR875" s="197" t="s">
        <v>283</v>
      </c>
      <c r="AT875" s="197" t="s">
        <v>160</v>
      </c>
      <c r="AU875" s="197" t="s">
        <v>85</v>
      </c>
      <c r="AY875" s="18" t="s">
        <v>158</v>
      </c>
      <c r="BE875" s="198">
        <f>IF(N875="základní",J875,0)</f>
        <v>0</v>
      </c>
      <c r="BF875" s="198">
        <f>IF(N875="snížená",J875,0)</f>
        <v>0</v>
      </c>
      <c r="BG875" s="198">
        <f>IF(N875="zákl. přenesená",J875,0)</f>
        <v>0</v>
      </c>
      <c r="BH875" s="198">
        <f>IF(N875="sníž. přenesená",J875,0)</f>
        <v>0</v>
      </c>
      <c r="BI875" s="198">
        <f>IF(N875="nulová",J875,0)</f>
        <v>0</v>
      </c>
      <c r="BJ875" s="18" t="s">
        <v>8</v>
      </c>
      <c r="BK875" s="198">
        <f>ROUND(I875*H875,0)</f>
        <v>0</v>
      </c>
      <c r="BL875" s="18" t="s">
        <v>283</v>
      </c>
      <c r="BM875" s="197" t="s">
        <v>9008</v>
      </c>
    </row>
    <row r="876" spans="1:65" s="13" customFormat="1" ht="11.25">
      <c r="B876" s="204"/>
      <c r="C876" s="205"/>
      <c r="D876" s="199" t="s">
        <v>169</v>
      </c>
      <c r="E876" s="206" t="s">
        <v>1</v>
      </c>
      <c r="F876" s="207" t="s">
        <v>9009</v>
      </c>
      <c r="G876" s="205"/>
      <c r="H876" s="208">
        <v>1100</v>
      </c>
      <c r="I876" s="209"/>
      <c r="J876" s="205"/>
      <c r="K876" s="205"/>
      <c r="L876" s="210"/>
      <c r="M876" s="211"/>
      <c r="N876" s="212"/>
      <c r="O876" s="212"/>
      <c r="P876" s="212"/>
      <c r="Q876" s="212"/>
      <c r="R876" s="212"/>
      <c r="S876" s="212"/>
      <c r="T876" s="213"/>
      <c r="AT876" s="214" t="s">
        <v>169</v>
      </c>
      <c r="AU876" s="214" t="s">
        <v>85</v>
      </c>
      <c r="AV876" s="13" t="s">
        <v>85</v>
      </c>
      <c r="AW876" s="13" t="s">
        <v>32</v>
      </c>
      <c r="AX876" s="13" t="s">
        <v>8</v>
      </c>
      <c r="AY876" s="214" t="s">
        <v>158</v>
      </c>
    </row>
    <row r="877" spans="1:65" s="2" customFormat="1" ht="24">
      <c r="A877" s="35"/>
      <c r="B877" s="36"/>
      <c r="C877" s="187" t="s">
        <v>2435</v>
      </c>
      <c r="D877" s="187" t="s">
        <v>160</v>
      </c>
      <c r="E877" s="188" t="s">
        <v>9010</v>
      </c>
      <c r="F877" s="189" t="s">
        <v>9011</v>
      </c>
      <c r="G877" s="190" t="s">
        <v>163</v>
      </c>
      <c r="H877" s="191">
        <v>1100</v>
      </c>
      <c r="I877" s="192"/>
      <c r="J877" s="191">
        <f>ROUND(I877*H877,0)</f>
        <v>0</v>
      </c>
      <c r="K877" s="189" t="s">
        <v>164</v>
      </c>
      <c r="L877" s="40"/>
      <c r="M877" s="193" t="s">
        <v>1</v>
      </c>
      <c r="N877" s="194" t="s">
        <v>41</v>
      </c>
      <c r="O877" s="72"/>
      <c r="P877" s="195">
        <f>O877*H877</f>
        <v>0</v>
      </c>
      <c r="Q877" s="195">
        <v>1.3999999999999999E-4</v>
      </c>
      <c r="R877" s="195">
        <f>Q877*H877</f>
        <v>0.154</v>
      </c>
      <c r="S877" s="195">
        <v>0</v>
      </c>
      <c r="T877" s="196">
        <f>S877*H877</f>
        <v>0</v>
      </c>
      <c r="U877" s="35"/>
      <c r="V877" s="35"/>
      <c r="W877" s="35"/>
      <c r="X877" s="35"/>
      <c r="Y877" s="35"/>
      <c r="Z877" s="35"/>
      <c r="AA877" s="35"/>
      <c r="AB877" s="35"/>
      <c r="AC877" s="35"/>
      <c r="AD877" s="35"/>
      <c r="AE877" s="35"/>
      <c r="AR877" s="197" t="s">
        <v>283</v>
      </c>
      <c r="AT877" s="197" t="s">
        <v>160</v>
      </c>
      <c r="AU877" s="197" t="s">
        <v>85</v>
      </c>
      <c r="AY877" s="18" t="s">
        <v>158</v>
      </c>
      <c r="BE877" s="198">
        <f>IF(N877="základní",J877,0)</f>
        <v>0</v>
      </c>
      <c r="BF877" s="198">
        <f>IF(N877="snížená",J877,0)</f>
        <v>0</v>
      </c>
      <c r="BG877" s="198">
        <f>IF(N877="zákl. přenesená",J877,0)</f>
        <v>0</v>
      </c>
      <c r="BH877" s="198">
        <f>IF(N877="sníž. přenesená",J877,0)</f>
        <v>0</v>
      </c>
      <c r="BI877" s="198">
        <f>IF(N877="nulová",J877,0)</f>
        <v>0</v>
      </c>
      <c r="BJ877" s="18" t="s">
        <v>8</v>
      </c>
      <c r="BK877" s="198">
        <f>ROUND(I877*H877,0)</f>
        <v>0</v>
      </c>
      <c r="BL877" s="18" t="s">
        <v>283</v>
      </c>
      <c r="BM877" s="197" t="s">
        <v>9012</v>
      </c>
    </row>
    <row r="878" spans="1:65" s="2" customFormat="1" ht="24">
      <c r="A878" s="35"/>
      <c r="B878" s="36"/>
      <c r="C878" s="187" t="s">
        <v>2439</v>
      </c>
      <c r="D878" s="187" t="s">
        <v>160</v>
      </c>
      <c r="E878" s="188" t="s">
        <v>9013</v>
      </c>
      <c r="F878" s="189" t="s">
        <v>9014</v>
      </c>
      <c r="G878" s="190" t="s">
        <v>163</v>
      </c>
      <c r="H878" s="191">
        <v>1000</v>
      </c>
      <c r="I878" s="192"/>
      <c r="J878" s="191">
        <f>ROUND(I878*H878,0)</f>
        <v>0</v>
      </c>
      <c r="K878" s="189" t="s">
        <v>164</v>
      </c>
      <c r="L878" s="40"/>
      <c r="M878" s="193" t="s">
        <v>1</v>
      </c>
      <c r="N878" s="194" t="s">
        <v>41</v>
      </c>
      <c r="O878" s="72"/>
      <c r="P878" s="195">
        <f>O878*H878</f>
        <v>0</v>
      </c>
      <c r="Q878" s="195">
        <v>1.7000000000000001E-4</v>
      </c>
      <c r="R878" s="195">
        <f>Q878*H878</f>
        <v>0.17</v>
      </c>
      <c r="S878" s="195">
        <v>0</v>
      </c>
      <c r="T878" s="196">
        <f>S878*H878</f>
        <v>0</v>
      </c>
      <c r="U878" s="35"/>
      <c r="V878" s="35"/>
      <c r="W878" s="35"/>
      <c r="X878" s="35"/>
      <c r="Y878" s="35"/>
      <c r="Z878" s="35"/>
      <c r="AA878" s="35"/>
      <c r="AB878" s="35"/>
      <c r="AC878" s="35"/>
      <c r="AD878" s="35"/>
      <c r="AE878" s="35"/>
      <c r="AR878" s="197" t="s">
        <v>283</v>
      </c>
      <c r="AT878" s="197" t="s">
        <v>160</v>
      </c>
      <c r="AU878" s="197" t="s">
        <v>85</v>
      </c>
      <c r="AY878" s="18" t="s">
        <v>158</v>
      </c>
      <c r="BE878" s="198">
        <f>IF(N878="základní",J878,0)</f>
        <v>0</v>
      </c>
      <c r="BF878" s="198">
        <f>IF(N878="snížená",J878,0)</f>
        <v>0</v>
      </c>
      <c r="BG878" s="198">
        <f>IF(N878="zákl. přenesená",J878,0)</f>
        <v>0</v>
      </c>
      <c r="BH878" s="198">
        <f>IF(N878="sníž. přenesená",J878,0)</f>
        <v>0</v>
      </c>
      <c r="BI878" s="198">
        <f>IF(N878="nulová",J878,0)</f>
        <v>0</v>
      </c>
      <c r="BJ878" s="18" t="s">
        <v>8</v>
      </c>
      <c r="BK878" s="198">
        <f>ROUND(I878*H878,0)</f>
        <v>0</v>
      </c>
      <c r="BL878" s="18" t="s">
        <v>283</v>
      </c>
      <c r="BM878" s="197" t="s">
        <v>9015</v>
      </c>
    </row>
    <row r="879" spans="1:65" s="2" customFormat="1" ht="24">
      <c r="A879" s="35"/>
      <c r="B879" s="36"/>
      <c r="C879" s="187" t="s">
        <v>2445</v>
      </c>
      <c r="D879" s="187" t="s">
        <v>160</v>
      </c>
      <c r="E879" s="188" t="s">
        <v>9016</v>
      </c>
      <c r="F879" s="189" t="s">
        <v>9017</v>
      </c>
      <c r="G879" s="190" t="s">
        <v>163</v>
      </c>
      <c r="H879" s="191">
        <v>1100</v>
      </c>
      <c r="I879" s="192"/>
      <c r="J879" s="191">
        <f>ROUND(I879*H879,0)</f>
        <v>0</v>
      </c>
      <c r="K879" s="189" t="s">
        <v>164</v>
      </c>
      <c r="L879" s="40"/>
      <c r="M879" s="193" t="s">
        <v>1</v>
      </c>
      <c r="N879" s="194" t="s">
        <v>41</v>
      </c>
      <c r="O879" s="72"/>
      <c r="P879" s="195">
        <f>O879*H879</f>
        <v>0</v>
      </c>
      <c r="Q879" s="195">
        <v>1.2E-4</v>
      </c>
      <c r="R879" s="195">
        <f>Q879*H879</f>
        <v>0.13200000000000001</v>
      </c>
      <c r="S879" s="195">
        <v>0</v>
      </c>
      <c r="T879" s="196">
        <f>S879*H879</f>
        <v>0</v>
      </c>
      <c r="U879" s="35"/>
      <c r="V879" s="35"/>
      <c r="W879" s="35"/>
      <c r="X879" s="35"/>
      <c r="Y879" s="35"/>
      <c r="Z879" s="35"/>
      <c r="AA879" s="35"/>
      <c r="AB879" s="35"/>
      <c r="AC879" s="35"/>
      <c r="AD879" s="35"/>
      <c r="AE879" s="35"/>
      <c r="AR879" s="197" t="s">
        <v>283</v>
      </c>
      <c r="AT879" s="197" t="s">
        <v>160</v>
      </c>
      <c r="AU879" s="197" t="s">
        <v>85</v>
      </c>
      <c r="AY879" s="18" t="s">
        <v>158</v>
      </c>
      <c r="BE879" s="198">
        <f>IF(N879="základní",J879,0)</f>
        <v>0</v>
      </c>
      <c r="BF879" s="198">
        <f>IF(N879="snížená",J879,0)</f>
        <v>0</v>
      </c>
      <c r="BG879" s="198">
        <f>IF(N879="zákl. přenesená",J879,0)</f>
        <v>0</v>
      </c>
      <c r="BH879" s="198">
        <f>IF(N879="sníž. přenesená",J879,0)</f>
        <v>0</v>
      </c>
      <c r="BI879" s="198">
        <f>IF(N879="nulová",J879,0)</f>
        <v>0</v>
      </c>
      <c r="BJ879" s="18" t="s">
        <v>8</v>
      </c>
      <c r="BK879" s="198">
        <f>ROUND(I879*H879,0)</f>
        <v>0</v>
      </c>
      <c r="BL879" s="18" t="s">
        <v>283</v>
      </c>
      <c r="BM879" s="197" t="s">
        <v>9018</v>
      </c>
    </row>
    <row r="880" spans="1:65" s="2" customFormat="1" ht="24">
      <c r="A880" s="35"/>
      <c r="B880" s="36"/>
      <c r="C880" s="187" t="s">
        <v>2449</v>
      </c>
      <c r="D880" s="187" t="s">
        <v>160</v>
      </c>
      <c r="E880" s="188" t="s">
        <v>9019</v>
      </c>
      <c r="F880" s="189" t="s">
        <v>9020</v>
      </c>
      <c r="G880" s="190" t="s">
        <v>163</v>
      </c>
      <c r="H880" s="191">
        <v>1100</v>
      </c>
      <c r="I880" s="192"/>
      <c r="J880" s="191">
        <f>ROUND(I880*H880,0)</f>
        <v>0</v>
      </c>
      <c r="K880" s="189" t="s">
        <v>164</v>
      </c>
      <c r="L880" s="40"/>
      <c r="M880" s="193" t="s">
        <v>1</v>
      </c>
      <c r="N880" s="194" t="s">
        <v>41</v>
      </c>
      <c r="O880" s="72"/>
      <c r="P880" s="195">
        <f>O880*H880</f>
        <v>0</v>
      </c>
      <c r="Q880" s="195">
        <v>1.2E-4</v>
      </c>
      <c r="R880" s="195">
        <f>Q880*H880</f>
        <v>0.13200000000000001</v>
      </c>
      <c r="S880" s="195">
        <v>0</v>
      </c>
      <c r="T880" s="196">
        <f>S880*H880</f>
        <v>0</v>
      </c>
      <c r="U880" s="35"/>
      <c r="V880" s="35"/>
      <c r="W880" s="35"/>
      <c r="X880" s="35"/>
      <c r="Y880" s="35"/>
      <c r="Z880" s="35"/>
      <c r="AA880" s="35"/>
      <c r="AB880" s="35"/>
      <c r="AC880" s="35"/>
      <c r="AD880" s="35"/>
      <c r="AE880" s="35"/>
      <c r="AR880" s="197" t="s">
        <v>283</v>
      </c>
      <c r="AT880" s="197" t="s">
        <v>160</v>
      </c>
      <c r="AU880" s="197" t="s">
        <v>85</v>
      </c>
      <c r="AY880" s="18" t="s">
        <v>158</v>
      </c>
      <c r="BE880" s="198">
        <f>IF(N880="základní",J880,0)</f>
        <v>0</v>
      </c>
      <c r="BF880" s="198">
        <f>IF(N880="snížená",J880,0)</f>
        <v>0</v>
      </c>
      <c r="BG880" s="198">
        <f>IF(N880="zákl. přenesená",J880,0)</f>
        <v>0</v>
      </c>
      <c r="BH880" s="198">
        <f>IF(N880="sníž. přenesená",J880,0)</f>
        <v>0</v>
      </c>
      <c r="BI880" s="198">
        <f>IF(N880="nulová",J880,0)</f>
        <v>0</v>
      </c>
      <c r="BJ880" s="18" t="s">
        <v>8</v>
      </c>
      <c r="BK880" s="198">
        <f>ROUND(I880*H880,0)</f>
        <v>0</v>
      </c>
      <c r="BL880" s="18" t="s">
        <v>283</v>
      </c>
      <c r="BM880" s="197" t="s">
        <v>9021</v>
      </c>
    </row>
    <row r="881" spans="1:65" s="12" customFormat="1" ht="22.9" customHeight="1">
      <c r="B881" s="171"/>
      <c r="C881" s="172"/>
      <c r="D881" s="173" t="s">
        <v>75</v>
      </c>
      <c r="E881" s="185" t="s">
        <v>3365</v>
      </c>
      <c r="F881" s="185" t="s">
        <v>5281</v>
      </c>
      <c r="G881" s="172"/>
      <c r="H881" s="172"/>
      <c r="I881" s="175"/>
      <c r="J881" s="186">
        <f>BK881</f>
        <v>0</v>
      </c>
      <c r="K881" s="172"/>
      <c r="L881" s="177"/>
      <c r="M881" s="178"/>
      <c r="N881" s="179"/>
      <c r="O881" s="179"/>
      <c r="P881" s="180">
        <f>SUM(P882:P890)</f>
        <v>0</v>
      </c>
      <c r="Q881" s="179"/>
      <c r="R881" s="180">
        <f>SUM(R882:R890)</f>
        <v>2.2907300000000002E-2</v>
      </c>
      <c r="S881" s="179"/>
      <c r="T881" s="181">
        <f>SUM(T882:T890)</f>
        <v>0</v>
      </c>
      <c r="AR881" s="182" t="s">
        <v>85</v>
      </c>
      <c r="AT881" s="183" t="s">
        <v>75</v>
      </c>
      <c r="AU881" s="183" t="s">
        <v>8</v>
      </c>
      <c r="AY881" s="182" t="s">
        <v>158</v>
      </c>
      <c r="BK881" s="184">
        <f>SUM(BK882:BK890)</f>
        <v>0</v>
      </c>
    </row>
    <row r="882" spans="1:65" s="2" customFormat="1" ht="24">
      <c r="A882" s="35"/>
      <c r="B882" s="36"/>
      <c r="C882" s="187" t="s">
        <v>2453</v>
      </c>
      <c r="D882" s="187" t="s">
        <v>160</v>
      </c>
      <c r="E882" s="188" t="s">
        <v>5288</v>
      </c>
      <c r="F882" s="189" t="s">
        <v>5289</v>
      </c>
      <c r="G882" s="190" t="s">
        <v>163</v>
      </c>
      <c r="H882" s="191">
        <v>21.76</v>
      </c>
      <c r="I882" s="192"/>
      <c r="J882" s="191">
        <f>ROUND(I882*H882,0)</f>
        <v>0</v>
      </c>
      <c r="K882" s="189" t="s">
        <v>164</v>
      </c>
      <c r="L882" s="40"/>
      <c r="M882" s="193" t="s">
        <v>1</v>
      </c>
      <c r="N882" s="194" t="s">
        <v>41</v>
      </c>
      <c r="O882" s="72"/>
      <c r="P882" s="195">
        <f>O882*H882</f>
        <v>0</v>
      </c>
      <c r="Q882" s="195">
        <v>2.1000000000000001E-4</v>
      </c>
      <c r="R882" s="195">
        <f>Q882*H882</f>
        <v>4.5696000000000009E-3</v>
      </c>
      <c r="S882" s="195">
        <v>0</v>
      </c>
      <c r="T882" s="196">
        <f>S882*H882</f>
        <v>0</v>
      </c>
      <c r="U882" s="35"/>
      <c r="V882" s="35"/>
      <c r="W882" s="35"/>
      <c r="X882" s="35"/>
      <c r="Y882" s="35"/>
      <c r="Z882" s="35"/>
      <c r="AA882" s="35"/>
      <c r="AB882" s="35"/>
      <c r="AC882" s="35"/>
      <c r="AD882" s="35"/>
      <c r="AE882" s="35"/>
      <c r="AR882" s="197" t="s">
        <v>283</v>
      </c>
      <c r="AT882" s="197" t="s">
        <v>160</v>
      </c>
      <c r="AU882" s="197" t="s">
        <v>85</v>
      </c>
      <c r="AY882" s="18" t="s">
        <v>158</v>
      </c>
      <c r="BE882" s="198">
        <f>IF(N882="základní",J882,0)</f>
        <v>0</v>
      </c>
      <c r="BF882" s="198">
        <f>IF(N882="snížená",J882,0)</f>
        <v>0</v>
      </c>
      <c r="BG882" s="198">
        <f>IF(N882="zákl. přenesená",J882,0)</f>
        <v>0</v>
      </c>
      <c r="BH882" s="198">
        <f>IF(N882="sníž. přenesená",J882,0)</f>
        <v>0</v>
      </c>
      <c r="BI882" s="198">
        <f>IF(N882="nulová",J882,0)</f>
        <v>0</v>
      </c>
      <c r="BJ882" s="18" t="s">
        <v>8</v>
      </c>
      <c r="BK882" s="198">
        <f>ROUND(I882*H882,0)</f>
        <v>0</v>
      </c>
      <c r="BL882" s="18" t="s">
        <v>283</v>
      </c>
      <c r="BM882" s="197" t="s">
        <v>9022</v>
      </c>
    </row>
    <row r="883" spans="1:65" s="14" customFormat="1" ht="11.25">
      <c r="B883" s="215"/>
      <c r="C883" s="216"/>
      <c r="D883" s="199" t="s">
        <v>169</v>
      </c>
      <c r="E883" s="217" t="s">
        <v>1</v>
      </c>
      <c r="F883" s="218" t="s">
        <v>5291</v>
      </c>
      <c r="G883" s="216"/>
      <c r="H883" s="217" t="s">
        <v>1</v>
      </c>
      <c r="I883" s="219"/>
      <c r="J883" s="216"/>
      <c r="K883" s="216"/>
      <c r="L883" s="220"/>
      <c r="M883" s="221"/>
      <c r="N883" s="222"/>
      <c r="O883" s="222"/>
      <c r="P883" s="222"/>
      <c r="Q883" s="222"/>
      <c r="R883" s="222"/>
      <c r="S883" s="222"/>
      <c r="T883" s="223"/>
      <c r="AT883" s="224" t="s">
        <v>169</v>
      </c>
      <c r="AU883" s="224" t="s">
        <v>85</v>
      </c>
      <c r="AV883" s="14" t="s">
        <v>8</v>
      </c>
      <c r="AW883" s="14" t="s">
        <v>32</v>
      </c>
      <c r="AX883" s="14" t="s">
        <v>76</v>
      </c>
      <c r="AY883" s="224" t="s">
        <v>158</v>
      </c>
    </row>
    <row r="884" spans="1:65" s="13" customFormat="1" ht="11.25">
      <c r="B884" s="204"/>
      <c r="C884" s="205"/>
      <c r="D884" s="199" t="s">
        <v>169</v>
      </c>
      <c r="E884" s="206" t="s">
        <v>1</v>
      </c>
      <c r="F884" s="207" t="s">
        <v>9023</v>
      </c>
      <c r="G884" s="205"/>
      <c r="H884" s="208">
        <v>21.76</v>
      </c>
      <c r="I884" s="209"/>
      <c r="J884" s="205"/>
      <c r="K884" s="205"/>
      <c r="L884" s="210"/>
      <c r="M884" s="211"/>
      <c r="N884" s="212"/>
      <c r="O884" s="212"/>
      <c r="P884" s="212"/>
      <c r="Q884" s="212"/>
      <c r="R884" s="212"/>
      <c r="S884" s="212"/>
      <c r="T884" s="213"/>
      <c r="AT884" s="214" t="s">
        <v>169</v>
      </c>
      <c r="AU884" s="214" t="s">
        <v>85</v>
      </c>
      <c r="AV884" s="13" t="s">
        <v>85</v>
      </c>
      <c r="AW884" s="13" t="s">
        <v>32</v>
      </c>
      <c r="AX884" s="13" t="s">
        <v>8</v>
      </c>
      <c r="AY884" s="214" t="s">
        <v>158</v>
      </c>
    </row>
    <row r="885" spans="1:65" s="2" customFormat="1" ht="24">
      <c r="A885" s="35"/>
      <c r="B885" s="36"/>
      <c r="C885" s="187" t="s">
        <v>2457</v>
      </c>
      <c r="D885" s="187" t="s">
        <v>160</v>
      </c>
      <c r="E885" s="188" t="s">
        <v>5283</v>
      </c>
      <c r="F885" s="189" t="s">
        <v>5284</v>
      </c>
      <c r="G885" s="190" t="s">
        <v>163</v>
      </c>
      <c r="H885" s="191">
        <v>22.71</v>
      </c>
      <c r="I885" s="192"/>
      <c r="J885" s="191">
        <f>ROUND(I885*H885,0)</f>
        <v>0</v>
      </c>
      <c r="K885" s="189" t="s">
        <v>164</v>
      </c>
      <c r="L885" s="40"/>
      <c r="M885" s="193" t="s">
        <v>1</v>
      </c>
      <c r="N885" s="194" t="s">
        <v>41</v>
      </c>
      <c r="O885" s="72"/>
      <c r="P885" s="195">
        <f>O885*H885</f>
        <v>0</v>
      </c>
      <c r="Q885" s="195">
        <v>2.0000000000000001E-4</v>
      </c>
      <c r="R885" s="195">
        <f>Q885*H885</f>
        <v>4.542E-3</v>
      </c>
      <c r="S885" s="195">
        <v>0</v>
      </c>
      <c r="T885" s="196">
        <f>S885*H885</f>
        <v>0</v>
      </c>
      <c r="U885" s="35"/>
      <c r="V885" s="35"/>
      <c r="W885" s="35"/>
      <c r="X885" s="35"/>
      <c r="Y885" s="35"/>
      <c r="Z885" s="35"/>
      <c r="AA885" s="35"/>
      <c r="AB885" s="35"/>
      <c r="AC885" s="35"/>
      <c r="AD885" s="35"/>
      <c r="AE885" s="35"/>
      <c r="AR885" s="197" t="s">
        <v>283</v>
      </c>
      <c r="AT885" s="197" t="s">
        <v>160</v>
      </c>
      <c r="AU885" s="197" t="s">
        <v>85</v>
      </c>
      <c r="AY885" s="18" t="s">
        <v>158</v>
      </c>
      <c r="BE885" s="198">
        <f>IF(N885="základní",J885,0)</f>
        <v>0</v>
      </c>
      <c r="BF885" s="198">
        <f>IF(N885="snížená",J885,0)</f>
        <v>0</v>
      </c>
      <c r="BG885" s="198">
        <f>IF(N885="zákl. přenesená",J885,0)</f>
        <v>0</v>
      </c>
      <c r="BH885" s="198">
        <f>IF(N885="sníž. přenesená",J885,0)</f>
        <v>0</v>
      </c>
      <c r="BI885" s="198">
        <f>IF(N885="nulová",J885,0)</f>
        <v>0</v>
      </c>
      <c r="BJ885" s="18" t="s">
        <v>8</v>
      </c>
      <c r="BK885" s="198">
        <f>ROUND(I885*H885,0)</f>
        <v>0</v>
      </c>
      <c r="BL885" s="18" t="s">
        <v>283</v>
      </c>
      <c r="BM885" s="197" t="s">
        <v>9024</v>
      </c>
    </row>
    <row r="886" spans="1:65" s="13" customFormat="1" ht="11.25">
      <c r="B886" s="204"/>
      <c r="C886" s="205"/>
      <c r="D886" s="199" t="s">
        <v>169</v>
      </c>
      <c r="E886" s="206" t="s">
        <v>1</v>
      </c>
      <c r="F886" s="207" t="s">
        <v>9025</v>
      </c>
      <c r="G886" s="205"/>
      <c r="H886" s="208">
        <v>22.71</v>
      </c>
      <c r="I886" s="209"/>
      <c r="J886" s="205"/>
      <c r="K886" s="205"/>
      <c r="L886" s="210"/>
      <c r="M886" s="211"/>
      <c r="N886" s="212"/>
      <c r="O886" s="212"/>
      <c r="P886" s="212"/>
      <c r="Q886" s="212"/>
      <c r="R886" s="212"/>
      <c r="S886" s="212"/>
      <c r="T886" s="213"/>
      <c r="AT886" s="214" t="s">
        <v>169</v>
      </c>
      <c r="AU886" s="214" t="s">
        <v>85</v>
      </c>
      <c r="AV886" s="13" t="s">
        <v>85</v>
      </c>
      <c r="AW886" s="13" t="s">
        <v>32</v>
      </c>
      <c r="AX886" s="13" t="s">
        <v>8</v>
      </c>
      <c r="AY886" s="214" t="s">
        <v>158</v>
      </c>
    </row>
    <row r="887" spans="1:65" s="2" customFormat="1" ht="36">
      <c r="A887" s="35"/>
      <c r="B887" s="36"/>
      <c r="C887" s="187" t="s">
        <v>2460</v>
      </c>
      <c r="D887" s="187" t="s">
        <v>160</v>
      </c>
      <c r="E887" s="188" t="s">
        <v>5294</v>
      </c>
      <c r="F887" s="189" t="s">
        <v>5295</v>
      </c>
      <c r="G887" s="190" t="s">
        <v>163</v>
      </c>
      <c r="H887" s="191">
        <v>22.81</v>
      </c>
      <c r="I887" s="192"/>
      <c r="J887" s="191">
        <f>ROUND(I887*H887,0)</f>
        <v>0</v>
      </c>
      <c r="K887" s="189" t="s">
        <v>164</v>
      </c>
      <c r="L887" s="40"/>
      <c r="M887" s="193" t="s">
        <v>1</v>
      </c>
      <c r="N887" s="194" t="s">
        <v>41</v>
      </c>
      <c r="O887" s="72"/>
      <c r="P887" s="195">
        <f>O887*H887</f>
        <v>0</v>
      </c>
      <c r="Q887" s="195">
        <v>2.9E-4</v>
      </c>
      <c r="R887" s="195">
        <f>Q887*H887</f>
        <v>6.6148999999999999E-3</v>
      </c>
      <c r="S887" s="195">
        <v>0</v>
      </c>
      <c r="T887" s="196">
        <f>S887*H887</f>
        <v>0</v>
      </c>
      <c r="U887" s="35"/>
      <c r="V887" s="35"/>
      <c r="W887" s="35"/>
      <c r="X887" s="35"/>
      <c r="Y887" s="35"/>
      <c r="Z887" s="35"/>
      <c r="AA887" s="35"/>
      <c r="AB887" s="35"/>
      <c r="AC887" s="35"/>
      <c r="AD887" s="35"/>
      <c r="AE887" s="35"/>
      <c r="AR887" s="197" t="s">
        <v>283</v>
      </c>
      <c r="AT887" s="197" t="s">
        <v>160</v>
      </c>
      <c r="AU887" s="197" t="s">
        <v>85</v>
      </c>
      <c r="AY887" s="18" t="s">
        <v>158</v>
      </c>
      <c r="BE887" s="198">
        <f>IF(N887="základní",J887,0)</f>
        <v>0</v>
      </c>
      <c r="BF887" s="198">
        <f>IF(N887="snížená",J887,0)</f>
        <v>0</v>
      </c>
      <c r="BG887" s="198">
        <f>IF(N887="zákl. přenesená",J887,0)</f>
        <v>0</v>
      </c>
      <c r="BH887" s="198">
        <f>IF(N887="sníž. přenesená",J887,0)</f>
        <v>0</v>
      </c>
      <c r="BI887" s="198">
        <f>IF(N887="nulová",J887,0)</f>
        <v>0</v>
      </c>
      <c r="BJ887" s="18" t="s">
        <v>8</v>
      </c>
      <c r="BK887" s="198">
        <f>ROUND(I887*H887,0)</f>
        <v>0</v>
      </c>
      <c r="BL887" s="18" t="s">
        <v>283</v>
      </c>
      <c r="BM887" s="197" t="s">
        <v>9026</v>
      </c>
    </row>
    <row r="888" spans="1:65" s="13" customFormat="1" ht="11.25">
      <c r="B888" s="204"/>
      <c r="C888" s="205"/>
      <c r="D888" s="199" t="s">
        <v>169</v>
      </c>
      <c r="E888" s="206" t="s">
        <v>1</v>
      </c>
      <c r="F888" s="207" t="s">
        <v>9027</v>
      </c>
      <c r="G888" s="205"/>
      <c r="H888" s="208">
        <v>22.81</v>
      </c>
      <c r="I888" s="209"/>
      <c r="J888" s="205"/>
      <c r="K888" s="205"/>
      <c r="L888" s="210"/>
      <c r="M888" s="211"/>
      <c r="N888" s="212"/>
      <c r="O888" s="212"/>
      <c r="P888" s="212"/>
      <c r="Q888" s="212"/>
      <c r="R888" s="212"/>
      <c r="S888" s="212"/>
      <c r="T888" s="213"/>
      <c r="AT888" s="214" t="s">
        <v>169</v>
      </c>
      <c r="AU888" s="214" t="s">
        <v>85</v>
      </c>
      <c r="AV888" s="13" t="s">
        <v>85</v>
      </c>
      <c r="AW888" s="13" t="s">
        <v>32</v>
      </c>
      <c r="AX888" s="13" t="s">
        <v>8</v>
      </c>
      <c r="AY888" s="214" t="s">
        <v>158</v>
      </c>
    </row>
    <row r="889" spans="1:65" s="2" customFormat="1" ht="24">
      <c r="A889" s="35"/>
      <c r="B889" s="36"/>
      <c r="C889" s="187" t="s">
        <v>2464</v>
      </c>
      <c r="D889" s="187" t="s">
        <v>160</v>
      </c>
      <c r="E889" s="188" t="s">
        <v>5299</v>
      </c>
      <c r="F889" s="189" t="s">
        <v>5300</v>
      </c>
      <c r="G889" s="190" t="s">
        <v>163</v>
      </c>
      <c r="H889" s="191">
        <v>21.76</v>
      </c>
      <c r="I889" s="192"/>
      <c r="J889" s="191">
        <f>ROUND(I889*H889,0)</f>
        <v>0</v>
      </c>
      <c r="K889" s="189" t="s">
        <v>164</v>
      </c>
      <c r="L889" s="40"/>
      <c r="M889" s="193" t="s">
        <v>1</v>
      </c>
      <c r="N889" s="194" t="s">
        <v>41</v>
      </c>
      <c r="O889" s="72"/>
      <c r="P889" s="195">
        <f>O889*H889</f>
        <v>0</v>
      </c>
      <c r="Q889" s="195">
        <v>3.3E-4</v>
      </c>
      <c r="R889" s="195">
        <f>Q889*H889</f>
        <v>7.1808000000000002E-3</v>
      </c>
      <c r="S889" s="195">
        <v>0</v>
      </c>
      <c r="T889" s="196">
        <f>S889*H889</f>
        <v>0</v>
      </c>
      <c r="U889" s="35"/>
      <c r="V889" s="35"/>
      <c r="W889" s="35"/>
      <c r="X889" s="35"/>
      <c r="Y889" s="35"/>
      <c r="Z889" s="35"/>
      <c r="AA889" s="35"/>
      <c r="AB889" s="35"/>
      <c r="AC889" s="35"/>
      <c r="AD889" s="35"/>
      <c r="AE889" s="35"/>
      <c r="AR889" s="197" t="s">
        <v>283</v>
      </c>
      <c r="AT889" s="197" t="s">
        <v>160</v>
      </c>
      <c r="AU889" s="197" t="s">
        <v>85</v>
      </c>
      <c r="AY889" s="18" t="s">
        <v>158</v>
      </c>
      <c r="BE889" s="198">
        <f>IF(N889="základní",J889,0)</f>
        <v>0</v>
      </c>
      <c r="BF889" s="198">
        <f>IF(N889="snížená",J889,0)</f>
        <v>0</v>
      </c>
      <c r="BG889" s="198">
        <f>IF(N889="zákl. přenesená",J889,0)</f>
        <v>0</v>
      </c>
      <c r="BH889" s="198">
        <f>IF(N889="sníž. přenesená",J889,0)</f>
        <v>0</v>
      </c>
      <c r="BI889" s="198">
        <f>IF(N889="nulová",J889,0)</f>
        <v>0</v>
      </c>
      <c r="BJ889" s="18" t="s">
        <v>8</v>
      </c>
      <c r="BK889" s="198">
        <f>ROUND(I889*H889,0)</f>
        <v>0</v>
      </c>
      <c r="BL889" s="18" t="s">
        <v>283</v>
      </c>
      <c r="BM889" s="197" t="s">
        <v>9028</v>
      </c>
    </row>
    <row r="890" spans="1:65" s="13" customFormat="1" ht="11.25">
      <c r="B890" s="204"/>
      <c r="C890" s="205"/>
      <c r="D890" s="199" t="s">
        <v>169</v>
      </c>
      <c r="E890" s="206" t="s">
        <v>1</v>
      </c>
      <c r="F890" s="207" t="s">
        <v>9029</v>
      </c>
      <c r="G890" s="205"/>
      <c r="H890" s="208">
        <v>21.76</v>
      </c>
      <c r="I890" s="209"/>
      <c r="J890" s="205"/>
      <c r="K890" s="205"/>
      <c r="L890" s="210"/>
      <c r="M890" s="211"/>
      <c r="N890" s="212"/>
      <c r="O890" s="212"/>
      <c r="P890" s="212"/>
      <c r="Q890" s="212"/>
      <c r="R890" s="212"/>
      <c r="S890" s="212"/>
      <c r="T890" s="213"/>
      <c r="AT890" s="214" t="s">
        <v>169</v>
      </c>
      <c r="AU890" s="214" t="s">
        <v>85</v>
      </c>
      <c r="AV890" s="13" t="s">
        <v>85</v>
      </c>
      <c r="AW890" s="13" t="s">
        <v>32</v>
      </c>
      <c r="AX890" s="13" t="s">
        <v>8</v>
      </c>
      <c r="AY890" s="214" t="s">
        <v>158</v>
      </c>
    </row>
    <row r="891" spans="1:65" s="12" customFormat="1" ht="22.9" customHeight="1">
      <c r="B891" s="171"/>
      <c r="C891" s="172"/>
      <c r="D891" s="173" t="s">
        <v>75</v>
      </c>
      <c r="E891" s="185" t="s">
        <v>3388</v>
      </c>
      <c r="F891" s="185" t="s">
        <v>9030</v>
      </c>
      <c r="G891" s="172"/>
      <c r="H891" s="172"/>
      <c r="I891" s="175"/>
      <c r="J891" s="186">
        <f>BK891</f>
        <v>0</v>
      </c>
      <c r="K891" s="172"/>
      <c r="L891" s="177"/>
      <c r="M891" s="178"/>
      <c r="N891" s="179"/>
      <c r="O891" s="179"/>
      <c r="P891" s="180">
        <f>SUM(P892:P1012)</f>
        <v>0</v>
      </c>
      <c r="Q891" s="179"/>
      <c r="R891" s="180">
        <f>SUM(R892:R1012)</f>
        <v>0</v>
      </c>
      <c r="S891" s="179"/>
      <c r="T891" s="181">
        <f>SUM(T892:T1012)</f>
        <v>0</v>
      </c>
      <c r="AR891" s="182" t="s">
        <v>85</v>
      </c>
      <c r="AT891" s="183" t="s">
        <v>75</v>
      </c>
      <c r="AU891" s="183" t="s">
        <v>8</v>
      </c>
      <c r="AY891" s="182" t="s">
        <v>158</v>
      </c>
      <c r="BK891" s="184">
        <f>SUM(BK892:BK1012)</f>
        <v>0</v>
      </c>
    </row>
    <row r="892" spans="1:65" s="2" customFormat="1" ht="134.25" customHeight="1">
      <c r="A892" s="35"/>
      <c r="B892" s="36"/>
      <c r="C892" s="187" t="s">
        <v>2468</v>
      </c>
      <c r="D892" s="187" t="s">
        <v>160</v>
      </c>
      <c r="E892" s="188" t="s">
        <v>9031</v>
      </c>
      <c r="F892" s="189" t="s">
        <v>9032</v>
      </c>
      <c r="G892" s="190" t="s">
        <v>498</v>
      </c>
      <c r="H892" s="191">
        <v>1</v>
      </c>
      <c r="I892" s="192"/>
      <c r="J892" s="191">
        <f t="shared" ref="J892:J923" si="130">ROUND(I892*H892,0)</f>
        <v>0</v>
      </c>
      <c r="K892" s="189" t="s">
        <v>1</v>
      </c>
      <c r="L892" s="40"/>
      <c r="M892" s="193" t="s">
        <v>1</v>
      </c>
      <c r="N892" s="194" t="s">
        <v>41</v>
      </c>
      <c r="O892" s="72"/>
      <c r="P892" s="195">
        <f t="shared" ref="P892:P923" si="131">O892*H892</f>
        <v>0</v>
      </c>
      <c r="Q892" s="195">
        <v>0</v>
      </c>
      <c r="R892" s="195">
        <f t="shared" ref="R892:R923" si="132">Q892*H892</f>
        <v>0</v>
      </c>
      <c r="S892" s="195">
        <v>0</v>
      </c>
      <c r="T892" s="196">
        <f t="shared" ref="T892:T923" si="133">S892*H892</f>
        <v>0</v>
      </c>
      <c r="U892" s="35"/>
      <c r="V892" s="35"/>
      <c r="W892" s="35"/>
      <c r="X892" s="35"/>
      <c r="Y892" s="35"/>
      <c r="Z892" s="35"/>
      <c r="AA892" s="35"/>
      <c r="AB892" s="35"/>
      <c r="AC892" s="35"/>
      <c r="AD892" s="35"/>
      <c r="AE892" s="35"/>
      <c r="AR892" s="197" t="s">
        <v>283</v>
      </c>
      <c r="AT892" s="197" t="s">
        <v>160</v>
      </c>
      <c r="AU892" s="197" t="s">
        <v>85</v>
      </c>
      <c r="AY892" s="18" t="s">
        <v>158</v>
      </c>
      <c r="BE892" s="198">
        <f t="shared" ref="BE892:BE923" si="134">IF(N892="základní",J892,0)</f>
        <v>0</v>
      </c>
      <c r="BF892" s="198">
        <f t="shared" ref="BF892:BF923" si="135">IF(N892="snížená",J892,0)</f>
        <v>0</v>
      </c>
      <c r="BG892" s="198">
        <f t="shared" ref="BG892:BG923" si="136">IF(N892="zákl. přenesená",J892,0)</f>
        <v>0</v>
      </c>
      <c r="BH892" s="198">
        <f t="shared" ref="BH892:BH923" si="137">IF(N892="sníž. přenesená",J892,0)</f>
        <v>0</v>
      </c>
      <c r="BI892" s="198">
        <f t="shared" ref="BI892:BI923" si="138">IF(N892="nulová",J892,0)</f>
        <v>0</v>
      </c>
      <c r="BJ892" s="18" t="s">
        <v>8</v>
      </c>
      <c r="BK892" s="198">
        <f t="shared" ref="BK892:BK923" si="139">ROUND(I892*H892,0)</f>
        <v>0</v>
      </c>
      <c r="BL892" s="18" t="s">
        <v>283</v>
      </c>
      <c r="BM892" s="197" t="s">
        <v>9033</v>
      </c>
    </row>
    <row r="893" spans="1:65" s="2" customFormat="1" ht="48">
      <c r="A893" s="35"/>
      <c r="B893" s="36"/>
      <c r="C893" s="187" t="s">
        <v>2470</v>
      </c>
      <c r="D893" s="187" t="s">
        <v>160</v>
      </c>
      <c r="E893" s="188" t="s">
        <v>9034</v>
      </c>
      <c r="F893" s="189" t="s">
        <v>9035</v>
      </c>
      <c r="G893" s="190" t="s">
        <v>498</v>
      </c>
      <c r="H893" s="191">
        <v>1</v>
      </c>
      <c r="I893" s="192"/>
      <c r="J893" s="191">
        <f t="shared" si="130"/>
        <v>0</v>
      </c>
      <c r="K893" s="189" t="s">
        <v>1</v>
      </c>
      <c r="L893" s="40"/>
      <c r="M893" s="193" t="s">
        <v>1</v>
      </c>
      <c r="N893" s="194" t="s">
        <v>41</v>
      </c>
      <c r="O893" s="72"/>
      <c r="P893" s="195">
        <f t="shared" si="131"/>
        <v>0</v>
      </c>
      <c r="Q893" s="195">
        <v>0</v>
      </c>
      <c r="R893" s="195">
        <f t="shared" si="132"/>
        <v>0</v>
      </c>
      <c r="S893" s="195">
        <v>0</v>
      </c>
      <c r="T893" s="196">
        <f t="shared" si="133"/>
        <v>0</v>
      </c>
      <c r="U893" s="35"/>
      <c r="V893" s="35"/>
      <c r="W893" s="35"/>
      <c r="X893" s="35"/>
      <c r="Y893" s="35"/>
      <c r="Z893" s="35"/>
      <c r="AA893" s="35"/>
      <c r="AB893" s="35"/>
      <c r="AC893" s="35"/>
      <c r="AD893" s="35"/>
      <c r="AE893" s="35"/>
      <c r="AR893" s="197" t="s">
        <v>283</v>
      </c>
      <c r="AT893" s="197" t="s">
        <v>160</v>
      </c>
      <c r="AU893" s="197" t="s">
        <v>85</v>
      </c>
      <c r="AY893" s="18" t="s">
        <v>158</v>
      </c>
      <c r="BE893" s="198">
        <f t="shared" si="134"/>
        <v>0</v>
      </c>
      <c r="BF893" s="198">
        <f t="shared" si="135"/>
        <v>0</v>
      </c>
      <c r="BG893" s="198">
        <f t="shared" si="136"/>
        <v>0</v>
      </c>
      <c r="BH893" s="198">
        <f t="shared" si="137"/>
        <v>0</v>
      </c>
      <c r="BI893" s="198">
        <f t="shared" si="138"/>
        <v>0</v>
      </c>
      <c r="BJ893" s="18" t="s">
        <v>8</v>
      </c>
      <c r="BK893" s="198">
        <f t="shared" si="139"/>
        <v>0</v>
      </c>
      <c r="BL893" s="18" t="s">
        <v>283</v>
      </c>
      <c r="BM893" s="197" t="s">
        <v>9036</v>
      </c>
    </row>
    <row r="894" spans="1:65" s="2" customFormat="1" ht="36">
      <c r="A894" s="35"/>
      <c r="B894" s="36"/>
      <c r="C894" s="187" t="s">
        <v>2474</v>
      </c>
      <c r="D894" s="187" t="s">
        <v>160</v>
      </c>
      <c r="E894" s="188" t="s">
        <v>9037</v>
      </c>
      <c r="F894" s="189" t="s">
        <v>9038</v>
      </c>
      <c r="G894" s="190" t="s">
        <v>498</v>
      </c>
      <c r="H894" s="191">
        <v>1</v>
      </c>
      <c r="I894" s="192"/>
      <c r="J894" s="191">
        <f t="shared" si="130"/>
        <v>0</v>
      </c>
      <c r="K894" s="189" t="s">
        <v>1</v>
      </c>
      <c r="L894" s="40"/>
      <c r="M894" s="193" t="s">
        <v>1</v>
      </c>
      <c r="N894" s="194" t="s">
        <v>41</v>
      </c>
      <c r="O894" s="72"/>
      <c r="P894" s="195">
        <f t="shared" si="131"/>
        <v>0</v>
      </c>
      <c r="Q894" s="195">
        <v>0</v>
      </c>
      <c r="R894" s="195">
        <f t="shared" si="132"/>
        <v>0</v>
      </c>
      <c r="S894" s="195">
        <v>0</v>
      </c>
      <c r="T894" s="196">
        <f t="shared" si="133"/>
        <v>0</v>
      </c>
      <c r="U894" s="35"/>
      <c r="V894" s="35"/>
      <c r="W894" s="35"/>
      <c r="X894" s="35"/>
      <c r="Y894" s="35"/>
      <c r="Z894" s="35"/>
      <c r="AA894" s="35"/>
      <c r="AB894" s="35"/>
      <c r="AC894" s="35"/>
      <c r="AD894" s="35"/>
      <c r="AE894" s="35"/>
      <c r="AR894" s="197" t="s">
        <v>283</v>
      </c>
      <c r="AT894" s="197" t="s">
        <v>160</v>
      </c>
      <c r="AU894" s="197" t="s">
        <v>85</v>
      </c>
      <c r="AY894" s="18" t="s">
        <v>158</v>
      </c>
      <c r="BE894" s="198">
        <f t="shared" si="134"/>
        <v>0</v>
      </c>
      <c r="BF894" s="198">
        <f t="shared" si="135"/>
        <v>0</v>
      </c>
      <c r="BG894" s="198">
        <f t="shared" si="136"/>
        <v>0</v>
      </c>
      <c r="BH894" s="198">
        <f t="shared" si="137"/>
        <v>0</v>
      </c>
      <c r="BI894" s="198">
        <f t="shared" si="138"/>
        <v>0</v>
      </c>
      <c r="BJ894" s="18" t="s">
        <v>8</v>
      </c>
      <c r="BK894" s="198">
        <f t="shared" si="139"/>
        <v>0</v>
      </c>
      <c r="BL894" s="18" t="s">
        <v>283</v>
      </c>
      <c r="BM894" s="197" t="s">
        <v>9039</v>
      </c>
    </row>
    <row r="895" spans="1:65" s="2" customFormat="1" ht="168" customHeight="1">
      <c r="A895" s="35"/>
      <c r="B895" s="36"/>
      <c r="C895" s="187" t="s">
        <v>2478</v>
      </c>
      <c r="D895" s="187" t="s">
        <v>160</v>
      </c>
      <c r="E895" s="188" t="s">
        <v>9040</v>
      </c>
      <c r="F895" s="189" t="s">
        <v>9041</v>
      </c>
      <c r="G895" s="190" t="s">
        <v>498</v>
      </c>
      <c r="H895" s="191">
        <v>1</v>
      </c>
      <c r="I895" s="192"/>
      <c r="J895" s="191">
        <f t="shared" si="130"/>
        <v>0</v>
      </c>
      <c r="K895" s="189" t="s">
        <v>1</v>
      </c>
      <c r="L895" s="40"/>
      <c r="M895" s="193" t="s">
        <v>1</v>
      </c>
      <c r="N895" s="194" t="s">
        <v>41</v>
      </c>
      <c r="O895" s="72"/>
      <c r="P895" s="195">
        <f t="shared" si="131"/>
        <v>0</v>
      </c>
      <c r="Q895" s="195">
        <v>0</v>
      </c>
      <c r="R895" s="195">
        <f t="shared" si="132"/>
        <v>0</v>
      </c>
      <c r="S895" s="195">
        <v>0</v>
      </c>
      <c r="T895" s="196">
        <f t="shared" si="133"/>
        <v>0</v>
      </c>
      <c r="U895" s="35"/>
      <c r="V895" s="35"/>
      <c r="W895" s="35"/>
      <c r="X895" s="35"/>
      <c r="Y895" s="35"/>
      <c r="Z895" s="35"/>
      <c r="AA895" s="35"/>
      <c r="AB895" s="35"/>
      <c r="AC895" s="35"/>
      <c r="AD895" s="35"/>
      <c r="AE895" s="35"/>
      <c r="AR895" s="197" t="s">
        <v>283</v>
      </c>
      <c r="AT895" s="197" t="s">
        <v>160</v>
      </c>
      <c r="AU895" s="197" t="s">
        <v>85</v>
      </c>
      <c r="AY895" s="18" t="s">
        <v>158</v>
      </c>
      <c r="BE895" s="198">
        <f t="shared" si="134"/>
        <v>0</v>
      </c>
      <c r="BF895" s="198">
        <f t="shared" si="135"/>
        <v>0</v>
      </c>
      <c r="BG895" s="198">
        <f t="shared" si="136"/>
        <v>0</v>
      </c>
      <c r="BH895" s="198">
        <f t="shared" si="137"/>
        <v>0</v>
      </c>
      <c r="BI895" s="198">
        <f t="shared" si="138"/>
        <v>0</v>
      </c>
      <c r="BJ895" s="18" t="s">
        <v>8</v>
      </c>
      <c r="BK895" s="198">
        <f t="shared" si="139"/>
        <v>0</v>
      </c>
      <c r="BL895" s="18" t="s">
        <v>283</v>
      </c>
      <c r="BM895" s="197" t="s">
        <v>9042</v>
      </c>
    </row>
    <row r="896" spans="1:65" s="2" customFormat="1" ht="78" customHeight="1">
      <c r="A896" s="35"/>
      <c r="B896" s="36"/>
      <c r="C896" s="187" t="s">
        <v>2482</v>
      </c>
      <c r="D896" s="187" t="s">
        <v>160</v>
      </c>
      <c r="E896" s="188" t="s">
        <v>9043</v>
      </c>
      <c r="F896" s="189" t="s">
        <v>9044</v>
      </c>
      <c r="G896" s="190" t="s">
        <v>498</v>
      </c>
      <c r="H896" s="191">
        <v>1</v>
      </c>
      <c r="I896" s="192"/>
      <c r="J896" s="191">
        <f t="shared" si="130"/>
        <v>0</v>
      </c>
      <c r="K896" s="189" t="s">
        <v>1</v>
      </c>
      <c r="L896" s="40"/>
      <c r="M896" s="193" t="s">
        <v>1</v>
      </c>
      <c r="N896" s="194" t="s">
        <v>41</v>
      </c>
      <c r="O896" s="72"/>
      <c r="P896" s="195">
        <f t="shared" si="131"/>
        <v>0</v>
      </c>
      <c r="Q896" s="195">
        <v>0</v>
      </c>
      <c r="R896" s="195">
        <f t="shared" si="132"/>
        <v>0</v>
      </c>
      <c r="S896" s="195">
        <v>0</v>
      </c>
      <c r="T896" s="196">
        <f t="shared" si="133"/>
        <v>0</v>
      </c>
      <c r="U896" s="35"/>
      <c r="V896" s="35"/>
      <c r="W896" s="35"/>
      <c r="X896" s="35"/>
      <c r="Y896" s="35"/>
      <c r="Z896" s="35"/>
      <c r="AA896" s="35"/>
      <c r="AB896" s="35"/>
      <c r="AC896" s="35"/>
      <c r="AD896" s="35"/>
      <c r="AE896" s="35"/>
      <c r="AR896" s="197" t="s">
        <v>283</v>
      </c>
      <c r="AT896" s="197" t="s">
        <v>160</v>
      </c>
      <c r="AU896" s="197" t="s">
        <v>85</v>
      </c>
      <c r="AY896" s="18" t="s">
        <v>158</v>
      </c>
      <c r="BE896" s="198">
        <f t="shared" si="134"/>
        <v>0</v>
      </c>
      <c r="BF896" s="198">
        <f t="shared" si="135"/>
        <v>0</v>
      </c>
      <c r="BG896" s="198">
        <f t="shared" si="136"/>
        <v>0</v>
      </c>
      <c r="BH896" s="198">
        <f t="shared" si="137"/>
        <v>0</v>
      </c>
      <c r="BI896" s="198">
        <f t="shared" si="138"/>
        <v>0</v>
      </c>
      <c r="BJ896" s="18" t="s">
        <v>8</v>
      </c>
      <c r="BK896" s="198">
        <f t="shared" si="139"/>
        <v>0</v>
      </c>
      <c r="BL896" s="18" t="s">
        <v>283</v>
      </c>
      <c r="BM896" s="197" t="s">
        <v>9045</v>
      </c>
    </row>
    <row r="897" spans="1:65" s="2" customFormat="1" ht="44.25" customHeight="1">
      <c r="A897" s="35"/>
      <c r="B897" s="36"/>
      <c r="C897" s="187" t="s">
        <v>2486</v>
      </c>
      <c r="D897" s="187" t="s">
        <v>160</v>
      </c>
      <c r="E897" s="188" t="s">
        <v>9046</v>
      </c>
      <c r="F897" s="189" t="s">
        <v>9047</v>
      </c>
      <c r="G897" s="190" t="s">
        <v>498</v>
      </c>
      <c r="H897" s="191">
        <v>1</v>
      </c>
      <c r="I897" s="192"/>
      <c r="J897" s="191">
        <f t="shared" si="130"/>
        <v>0</v>
      </c>
      <c r="K897" s="189" t="s">
        <v>1</v>
      </c>
      <c r="L897" s="40"/>
      <c r="M897" s="193" t="s">
        <v>1</v>
      </c>
      <c r="N897" s="194" t="s">
        <v>41</v>
      </c>
      <c r="O897" s="72"/>
      <c r="P897" s="195">
        <f t="shared" si="131"/>
        <v>0</v>
      </c>
      <c r="Q897" s="195">
        <v>0</v>
      </c>
      <c r="R897" s="195">
        <f t="shared" si="132"/>
        <v>0</v>
      </c>
      <c r="S897" s="195">
        <v>0</v>
      </c>
      <c r="T897" s="196">
        <f t="shared" si="133"/>
        <v>0</v>
      </c>
      <c r="U897" s="35"/>
      <c r="V897" s="35"/>
      <c r="W897" s="35"/>
      <c r="X897" s="35"/>
      <c r="Y897" s="35"/>
      <c r="Z897" s="35"/>
      <c r="AA897" s="35"/>
      <c r="AB897" s="35"/>
      <c r="AC897" s="35"/>
      <c r="AD897" s="35"/>
      <c r="AE897" s="35"/>
      <c r="AR897" s="197" t="s">
        <v>283</v>
      </c>
      <c r="AT897" s="197" t="s">
        <v>160</v>
      </c>
      <c r="AU897" s="197" t="s">
        <v>85</v>
      </c>
      <c r="AY897" s="18" t="s">
        <v>158</v>
      </c>
      <c r="BE897" s="198">
        <f t="shared" si="134"/>
        <v>0</v>
      </c>
      <c r="BF897" s="198">
        <f t="shared" si="135"/>
        <v>0</v>
      </c>
      <c r="BG897" s="198">
        <f t="shared" si="136"/>
        <v>0</v>
      </c>
      <c r="BH897" s="198">
        <f t="shared" si="137"/>
        <v>0</v>
      </c>
      <c r="BI897" s="198">
        <f t="shared" si="138"/>
        <v>0</v>
      </c>
      <c r="BJ897" s="18" t="s">
        <v>8</v>
      </c>
      <c r="BK897" s="198">
        <f t="shared" si="139"/>
        <v>0</v>
      </c>
      <c r="BL897" s="18" t="s">
        <v>283</v>
      </c>
      <c r="BM897" s="197" t="s">
        <v>9048</v>
      </c>
    </row>
    <row r="898" spans="1:65" s="2" customFormat="1" ht="180.75" customHeight="1">
      <c r="A898" s="35"/>
      <c r="B898" s="36"/>
      <c r="C898" s="187" t="s">
        <v>2488</v>
      </c>
      <c r="D898" s="187" t="s">
        <v>160</v>
      </c>
      <c r="E898" s="188" t="s">
        <v>9049</v>
      </c>
      <c r="F898" s="189" t="s">
        <v>9050</v>
      </c>
      <c r="G898" s="190" t="s">
        <v>498</v>
      </c>
      <c r="H898" s="191">
        <v>1</v>
      </c>
      <c r="I898" s="192"/>
      <c r="J898" s="191">
        <f t="shared" si="130"/>
        <v>0</v>
      </c>
      <c r="K898" s="189" t="s">
        <v>1</v>
      </c>
      <c r="L898" s="40"/>
      <c r="M898" s="193" t="s">
        <v>1</v>
      </c>
      <c r="N898" s="194" t="s">
        <v>41</v>
      </c>
      <c r="O898" s="72"/>
      <c r="P898" s="195">
        <f t="shared" si="131"/>
        <v>0</v>
      </c>
      <c r="Q898" s="195">
        <v>0</v>
      </c>
      <c r="R898" s="195">
        <f t="shared" si="132"/>
        <v>0</v>
      </c>
      <c r="S898" s="195">
        <v>0</v>
      </c>
      <c r="T898" s="196">
        <f t="shared" si="133"/>
        <v>0</v>
      </c>
      <c r="U898" s="35"/>
      <c r="V898" s="35"/>
      <c r="W898" s="35"/>
      <c r="X898" s="35"/>
      <c r="Y898" s="35"/>
      <c r="Z898" s="35"/>
      <c r="AA898" s="35"/>
      <c r="AB898" s="35"/>
      <c r="AC898" s="35"/>
      <c r="AD898" s="35"/>
      <c r="AE898" s="35"/>
      <c r="AR898" s="197" t="s">
        <v>283</v>
      </c>
      <c r="AT898" s="197" t="s">
        <v>160</v>
      </c>
      <c r="AU898" s="197" t="s">
        <v>85</v>
      </c>
      <c r="AY898" s="18" t="s">
        <v>158</v>
      </c>
      <c r="BE898" s="198">
        <f t="shared" si="134"/>
        <v>0</v>
      </c>
      <c r="BF898" s="198">
        <f t="shared" si="135"/>
        <v>0</v>
      </c>
      <c r="BG898" s="198">
        <f t="shared" si="136"/>
        <v>0</v>
      </c>
      <c r="BH898" s="198">
        <f t="shared" si="137"/>
        <v>0</v>
      </c>
      <c r="BI898" s="198">
        <f t="shared" si="138"/>
        <v>0</v>
      </c>
      <c r="BJ898" s="18" t="s">
        <v>8</v>
      </c>
      <c r="BK898" s="198">
        <f t="shared" si="139"/>
        <v>0</v>
      </c>
      <c r="BL898" s="18" t="s">
        <v>283</v>
      </c>
      <c r="BM898" s="197" t="s">
        <v>9051</v>
      </c>
    </row>
    <row r="899" spans="1:65" s="2" customFormat="1" ht="48">
      <c r="A899" s="35"/>
      <c r="B899" s="36"/>
      <c r="C899" s="187" t="s">
        <v>2492</v>
      </c>
      <c r="D899" s="187" t="s">
        <v>160</v>
      </c>
      <c r="E899" s="188" t="s">
        <v>9052</v>
      </c>
      <c r="F899" s="189" t="s">
        <v>9053</v>
      </c>
      <c r="G899" s="190" t="s">
        <v>498</v>
      </c>
      <c r="H899" s="191">
        <v>1</v>
      </c>
      <c r="I899" s="192"/>
      <c r="J899" s="191">
        <f t="shared" si="130"/>
        <v>0</v>
      </c>
      <c r="K899" s="189" t="s">
        <v>1</v>
      </c>
      <c r="L899" s="40"/>
      <c r="M899" s="193" t="s">
        <v>1</v>
      </c>
      <c r="N899" s="194" t="s">
        <v>41</v>
      </c>
      <c r="O899" s="72"/>
      <c r="P899" s="195">
        <f t="shared" si="131"/>
        <v>0</v>
      </c>
      <c r="Q899" s="195">
        <v>0</v>
      </c>
      <c r="R899" s="195">
        <f t="shared" si="132"/>
        <v>0</v>
      </c>
      <c r="S899" s="195">
        <v>0</v>
      </c>
      <c r="T899" s="196">
        <f t="shared" si="133"/>
        <v>0</v>
      </c>
      <c r="U899" s="35"/>
      <c r="V899" s="35"/>
      <c r="W899" s="35"/>
      <c r="X899" s="35"/>
      <c r="Y899" s="35"/>
      <c r="Z899" s="35"/>
      <c r="AA899" s="35"/>
      <c r="AB899" s="35"/>
      <c r="AC899" s="35"/>
      <c r="AD899" s="35"/>
      <c r="AE899" s="35"/>
      <c r="AR899" s="197" t="s">
        <v>283</v>
      </c>
      <c r="AT899" s="197" t="s">
        <v>160</v>
      </c>
      <c r="AU899" s="197" t="s">
        <v>85</v>
      </c>
      <c r="AY899" s="18" t="s">
        <v>158</v>
      </c>
      <c r="BE899" s="198">
        <f t="shared" si="134"/>
        <v>0</v>
      </c>
      <c r="BF899" s="198">
        <f t="shared" si="135"/>
        <v>0</v>
      </c>
      <c r="BG899" s="198">
        <f t="shared" si="136"/>
        <v>0</v>
      </c>
      <c r="BH899" s="198">
        <f t="shared" si="137"/>
        <v>0</v>
      </c>
      <c r="BI899" s="198">
        <f t="shared" si="138"/>
        <v>0</v>
      </c>
      <c r="BJ899" s="18" t="s">
        <v>8</v>
      </c>
      <c r="BK899" s="198">
        <f t="shared" si="139"/>
        <v>0</v>
      </c>
      <c r="BL899" s="18" t="s">
        <v>283</v>
      </c>
      <c r="BM899" s="197" t="s">
        <v>9054</v>
      </c>
    </row>
    <row r="900" spans="1:65" s="2" customFormat="1" ht="36">
      <c r="A900" s="35"/>
      <c r="B900" s="36"/>
      <c r="C900" s="187" t="s">
        <v>2496</v>
      </c>
      <c r="D900" s="187" t="s">
        <v>160</v>
      </c>
      <c r="E900" s="188" t="s">
        <v>9055</v>
      </c>
      <c r="F900" s="189" t="s">
        <v>9056</v>
      </c>
      <c r="G900" s="190" t="s">
        <v>498</v>
      </c>
      <c r="H900" s="191">
        <v>1</v>
      </c>
      <c r="I900" s="192"/>
      <c r="J900" s="191">
        <f t="shared" si="130"/>
        <v>0</v>
      </c>
      <c r="K900" s="189" t="s">
        <v>1</v>
      </c>
      <c r="L900" s="40"/>
      <c r="M900" s="193" t="s">
        <v>1</v>
      </c>
      <c r="N900" s="194" t="s">
        <v>41</v>
      </c>
      <c r="O900" s="72"/>
      <c r="P900" s="195">
        <f t="shared" si="131"/>
        <v>0</v>
      </c>
      <c r="Q900" s="195">
        <v>0</v>
      </c>
      <c r="R900" s="195">
        <f t="shared" si="132"/>
        <v>0</v>
      </c>
      <c r="S900" s="195">
        <v>0</v>
      </c>
      <c r="T900" s="196">
        <f t="shared" si="133"/>
        <v>0</v>
      </c>
      <c r="U900" s="35"/>
      <c r="V900" s="35"/>
      <c r="W900" s="35"/>
      <c r="X900" s="35"/>
      <c r="Y900" s="35"/>
      <c r="Z900" s="35"/>
      <c r="AA900" s="35"/>
      <c r="AB900" s="35"/>
      <c r="AC900" s="35"/>
      <c r="AD900" s="35"/>
      <c r="AE900" s="35"/>
      <c r="AR900" s="197" t="s">
        <v>283</v>
      </c>
      <c r="AT900" s="197" t="s">
        <v>160</v>
      </c>
      <c r="AU900" s="197" t="s">
        <v>85</v>
      </c>
      <c r="AY900" s="18" t="s">
        <v>158</v>
      </c>
      <c r="BE900" s="198">
        <f t="shared" si="134"/>
        <v>0</v>
      </c>
      <c r="BF900" s="198">
        <f t="shared" si="135"/>
        <v>0</v>
      </c>
      <c r="BG900" s="198">
        <f t="shared" si="136"/>
        <v>0</v>
      </c>
      <c r="BH900" s="198">
        <f t="shared" si="137"/>
        <v>0</v>
      </c>
      <c r="BI900" s="198">
        <f t="shared" si="138"/>
        <v>0</v>
      </c>
      <c r="BJ900" s="18" t="s">
        <v>8</v>
      </c>
      <c r="BK900" s="198">
        <f t="shared" si="139"/>
        <v>0</v>
      </c>
      <c r="BL900" s="18" t="s">
        <v>283</v>
      </c>
      <c r="BM900" s="197" t="s">
        <v>9057</v>
      </c>
    </row>
    <row r="901" spans="1:65" s="2" customFormat="1" ht="44.25" customHeight="1">
      <c r="A901" s="35"/>
      <c r="B901" s="36"/>
      <c r="C901" s="187" t="s">
        <v>2500</v>
      </c>
      <c r="D901" s="187" t="s">
        <v>160</v>
      </c>
      <c r="E901" s="188" t="s">
        <v>9058</v>
      </c>
      <c r="F901" s="189" t="s">
        <v>9059</v>
      </c>
      <c r="G901" s="190" t="s">
        <v>498</v>
      </c>
      <c r="H901" s="191">
        <v>1</v>
      </c>
      <c r="I901" s="192"/>
      <c r="J901" s="191">
        <f t="shared" si="130"/>
        <v>0</v>
      </c>
      <c r="K901" s="189" t="s">
        <v>1</v>
      </c>
      <c r="L901" s="40"/>
      <c r="M901" s="193" t="s">
        <v>1</v>
      </c>
      <c r="N901" s="194" t="s">
        <v>41</v>
      </c>
      <c r="O901" s="72"/>
      <c r="P901" s="195">
        <f t="shared" si="131"/>
        <v>0</v>
      </c>
      <c r="Q901" s="195">
        <v>0</v>
      </c>
      <c r="R901" s="195">
        <f t="shared" si="132"/>
        <v>0</v>
      </c>
      <c r="S901" s="195">
        <v>0</v>
      </c>
      <c r="T901" s="196">
        <f t="shared" si="133"/>
        <v>0</v>
      </c>
      <c r="U901" s="35"/>
      <c r="V901" s="35"/>
      <c r="W901" s="35"/>
      <c r="X901" s="35"/>
      <c r="Y901" s="35"/>
      <c r="Z901" s="35"/>
      <c r="AA901" s="35"/>
      <c r="AB901" s="35"/>
      <c r="AC901" s="35"/>
      <c r="AD901" s="35"/>
      <c r="AE901" s="35"/>
      <c r="AR901" s="197" t="s">
        <v>283</v>
      </c>
      <c r="AT901" s="197" t="s">
        <v>160</v>
      </c>
      <c r="AU901" s="197" t="s">
        <v>85</v>
      </c>
      <c r="AY901" s="18" t="s">
        <v>158</v>
      </c>
      <c r="BE901" s="198">
        <f t="shared" si="134"/>
        <v>0</v>
      </c>
      <c r="BF901" s="198">
        <f t="shared" si="135"/>
        <v>0</v>
      </c>
      <c r="BG901" s="198">
        <f t="shared" si="136"/>
        <v>0</v>
      </c>
      <c r="BH901" s="198">
        <f t="shared" si="137"/>
        <v>0</v>
      </c>
      <c r="BI901" s="198">
        <f t="shared" si="138"/>
        <v>0</v>
      </c>
      <c r="BJ901" s="18" t="s">
        <v>8</v>
      </c>
      <c r="BK901" s="198">
        <f t="shared" si="139"/>
        <v>0</v>
      </c>
      <c r="BL901" s="18" t="s">
        <v>283</v>
      </c>
      <c r="BM901" s="197" t="s">
        <v>9060</v>
      </c>
    </row>
    <row r="902" spans="1:65" s="2" customFormat="1" ht="24">
      <c r="A902" s="35"/>
      <c r="B902" s="36"/>
      <c r="C902" s="187" t="s">
        <v>2504</v>
      </c>
      <c r="D902" s="187" t="s">
        <v>160</v>
      </c>
      <c r="E902" s="188" t="s">
        <v>9061</v>
      </c>
      <c r="F902" s="189" t="s">
        <v>9062</v>
      </c>
      <c r="G902" s="190" t="s">
        <v>498</v>
      </c>
      <c r="H902" s="191">
        <v>1</v>
      </c>
      <c r="I902" s="192"/>
      <c r="J902" s="191">
        <f t="shared" si="130"/>
        <v>0</v>
      </c>
      <c r="K902" s="189" t="s">
        <v>1</v>
      </c>
      <c r="L902" s="40"/>
      <c r="M902" s="193" t="s">
        <v>1</v>
      </c>
      <c r="N902" s="194" t="s">
        <v>41</v>
      </c>
      <c r="O902" s="72"/>
      <c r="P902" s="195">
        <f t="shared" si="131"/>
        <v>0</v>
      </c>
      <c r="Q902" s="195">
        <v>0</v>
      </c>
      <c r="R902" s="195">
        <f t="shared" si="132"/>
        <v>0</v>
      </c>
      <c r="S902" s="195">
        <v>0</v>
      </c>
      <c r="T902" s="196">
        <f t="shared" si="133"/>
        <v>0</v>
      </c>
      <c r="U902" s="35"/>
      <c r="V902" s="35"/>
      <c r="W902" s="35"/>
      <c r="X902" s="35"/>
      <c r="Y902" s="35"/>
      <c r="Z902" s="35"/>
      <c r="AA902" s="35"/>
      <c r="AB902" s="35"/>
      <c r="AC902" s="35"/>
      <c r="AD902" s="35"/>
      <c r="AE902" s="35"/>
      <c r="AR902" s="197" t="s">
        <v>283</v>
      </c>
      <c r="AT902" s="197" t="s">
        <v>160</v>
      </c>
      <c r="AU902" s="197" t="s">
        <v>85</v>
      </c>
      <c r="AY902" s="18" t="s">
        <v>158</v>
      </c>
      <c r="BE902" s="198">
        <f t="shared" si="134"/>
        <v>0</v>
      </c>
      <c r="BF902" s="198">
        <f t="shared" si="135"/>
        <v>0</v>
      </c>
      <c r="BG902" s="198">
        <f t="shared" si="136"/>
        <v>0</v>
      </c>
      <c r="BH902" s="198">
        <f t="shared" si="137"/>
        <v>0</v>
      </c>
      <c r="BI902" s="198">
        <f t="shared" si="138"/>
        <v>0</v>
      </c>
      <c r="BJ902" s="18" t="s">
        <v>8</v>
      </c>
      <c r="BK902" s="198">
        <f t="shared" si="139"/>
        <v>0</v>
      </c>
      <c r="BL902" s="18" t="s">
        <v>283</v>
      </c>
      <c r="BM902" s="197" t="s">
        <v>9063</v>
      </c>
    </row>
    <row r="903" spans="1:65" s="2" customFormat="1" ht="24">
      <c r="A903" s="35"/>
      <c r="B903" s="36"/>
      <c r="C903" s="187" t="s">
        <v>2506</v>
      </c>
      <c r="D903" s="187" t="s">
        <v>160</v>
      </c>
      <c r="E903" s="188" t="s">
        <v>9064</v>
      </c>
      <c r="F903" s="189" t="s">
        <v>9065</v>
      </c>
      <c r="G903" s="190" t="s">
        <v>498</v>
      </c>
      <c r="H903" s="191">
        <v>1</v>
      </c>
      <c r="I903" s="192"/>
      <c r="J903" s="191">
        <f t="shared" si="130"/>
        <v>0</v>
      </c>
      <c r="K903" s="189" t="s">
        <v>1</v>
      </c>
      <c r="L903" s="40"/>
      <c r="M903" s="193" t="s">
        <v>1</v>
      </c>
      <c r="N903" s="194" t="s">
        <v>41</v>
      </c>
      <c r="O903" s="72"/>
      <c r="P903" s="195">
        <f t="shared" si="131"/>
        <v>0</v>
      </c>
      <c r="Q903" s="195">
        <v>0</v>
      </c>
      <c r="R903" s="195">
        <f t="shared" si="132"/>
        <v>0</v>
      </c>
      <c r="S903" s="195">
        <v>0</v>
      </c>
      <c r="T903" s="196">
        <f t="shared" si="133"/>
        <v>0</v>
      </c>
      <c r="U903" s="35"/>
      <c r="V903" s="35"/>
      <c r="W903" s="35"/>
      <c r="X903" s="35"/>
      <c r="Y903" s="35"/>
      <c r="Z903" s="35"/>
      <c r="AA903" s="35"/>
      <c r="AB903" s="35"/>
      <c r="AC903" s="35"/>
      <c r="AD903" s="35"/>
      <c r="AE903" s="35"/>
      <c r="AR903" s="197" t="s">
        <v>283</v>
      </c>
      <c r="AT903" s="197" t="s">
        <v>160</v>
      </c>
      <c r="AU903" s="197" t="s">
        <v>85</v>
      </c>
      <c r="AY903" s="18" t="s">
        <v>158</v>
      </c>
      <c r="BE903" s="198">
        <f t="shared" si="134"/>
        <v>0</v>
      </c>
      <c r="BF903" s="198">
        <f t="shared" si="135"/>
        <v>0</v>
      </c>
      <c r="BG903" s="198">
        <f t="shared" si="136"/>
        <v>0</v>
      </c>
      <c r="BH903" s="198">
        <f t="shared" si="137"/>
        <v>0</v>
      </c>
      <c r="BI903" s="198">
        <f t="shared" si="138"/>
        <v>0</v>
      </c>
      <c r="BJ903" s="18" t="s">
        <v>8</v>
      </c>
      <c r="BK903" s="198">
        <f t="shared" si="139"/>
        <v>0</v>
      </c>
      <c r="BL903" s="18" t="s">
        <v>283</v>
      </c>
      <c r="BM903" s="197" t="s">
        <v>9066</v>
      </c>
    </row>
    <row r="904" spans="1:65" s="2" customFormat="1" ht="36">
      <c r="A904" s="35"/>
      <c r="B904" s="36"/>
      <c r="C904" s="187" t="s">
        <v>2510</v>
      </c>
      <c r="D904" s="187" t="s">
        <v>160</v>
      </c>
      <c r="E904" s="188" t="s">
        <v>9067</v>
      </c>
      <c r="F904" s="189" t="s">
        <v>9068</v>
      </c>
      <c r="G904" s="190" t="s">
        <v>498</v>
      </c>
      <c r="H904" s="191">
        <v>1</v>
      </c>
      <c r="I904" s="192"/>
      <c r="J904" s="191">
        <f t="shared" si="130"/>
        <v>0</v>
      </c>
      <c r="K904" s="189" t="s">
        <v>1</v>
      </c>
      <c r="L904" s="40"/>
      <c r="M904" s="193" t="s">
        <v>1</v>
      </c>
      <c r="N904" s="194" t="s">
        <v>41</v>
      </c>
      <c r="O904" s="72"/>
      <c r="P904" s="195">
        <f t="shared" si="131"/>
        <v>0</v>
      </c>
      <c r="Q904" s="195">
        <v>0</v>
      </c>
      <c r="R904" s="195">
        <f t="shared" si="132"/>
        <v>0</v>
      </c>
      <c r="S904" s="195">
        <v>0</v>
      </c>
      <c r="T904" s="196">
        <f t="shared" si="133"/>
        <v>0</v>
      </c>
      <c r="U904" s="35"/>
      <c r="V904" s="35"/>
      <c r="W904" s="35"/>
      <c r="X904" s="35"/>
      <c r="Y904" s="35"/>
      <c r="Z904" s="35"/>
      <c r="AA904" s="35"/>
      <c r="AB904" s="35"/>
      <c r="AC904" s="35"/>
      <c r="AD904" s="35"/>
      <c r="AE904" s="35"/>
      <c r="AR904" s="197" t="s">
        <v>283</v>
      </c>
      <c r="AT904" s="197" t="s">
        <v>160</v>
      </c>
      <c r="AU904" s="197" t="s">
        <v>85</v>
      </c>
      <c r="AY904" s="18" t="s">
        <v>158</v>
      </c>
      <c r="BE904" s="198">
        <f t="shared" si="134"/>
        <v>0</v>
      </c>
      <c r="BF904" s="198">
        <f t="shared" si="135"/>
        <v>0</v>
      </c>
      <c r="BG904" s="198">
        <f t="shared" si="136"/>
        <v>0</v>
      </c>
      <c r="BH904" s="198">
        <f t="shared" si="137"/>
        <v>0</v>
      </c>
      <c r="BI904" s="198">
        <f t="shared" si="138"/>
        <v>0</v>
      </c>
      <c r="BJ904" s="18" t="s">
        <v>8</v>
      </c>
      <c r="BK904" s="198">
        <f t="shared" si="139"/>
        <v>0</v>
      </c>
      <c r="BL904" s="18" t="s">
        <v>283</v>
      </c>
      <c r="BM904" s="197" t="s">
        <v>9069</v>
      </c>
    </row>
    <row r="905" spans="1:65" s="2" customFormat="1" ht="24">
      <c r="A905" s="35"/>
      <c r="B905" s="36"/>
      <c r="C905" s="187" t="s">
        <v>2514</v>
      </c>
      <c r="D905" s="187" t="s">
        <v>160</v>
      </c>
      <c r="E905" s="188" t="s">
        <v>9070</v>
      </c>
      <c r="F905" s="189" t="s">
        <v>9071</v>
      </c>
      <c r="G905" s="190" t="s">
        <v>498</v>
      </c>
      <c r="H905" s="191">
        <v>1</v>
      </c>
      <c r="I905" s="192"/>
      <c r="J905" s="191">
        <f t="shared" si="130"/>
        <v>0</v>
      </c>
      <c r="K905" s="189" t="s">
        <v>1</v>
      </c>
      <c r="L905" s="40"/>
      <c r="M905" s="193" t="s">
        <v>1</v>
      </c>
      <c r="N905" s="194" t="s">
        <v>41</v>
      </c>
      <c r="O905" s="72"/>
      <c r="P905" s="195">
        <f t="shared" si="131"/>
        <v>0</v>
      </c>
      <c r="Q905" s="195">
        <v>0</v>
      </c>
      <c r="R905" s="195">
        <f t="shared" si="132"/>
        <v>0</v>
      </c>
      <c r="S905" s="195">
        <v>0</v>
      </c>
      <c r="T905" s="196">
        <f t="shared" si="133"/>
        <v>0</v>
      </c>
      <c r="U905" s="35"/>
      <c r="V905" s="35"/>
      <c r="W905" s="35"/>
      <c r="X905" s="35"/>
      <c r="Y905" s="35"/>
      <c r="Z905" s="35"/>
      <c r="AA905" s="35"/>
      <c r="AB905" s="35"/>
      <c r="AC905" s="35"/>
      <c r="AD905" s="35"/>
      <c r="AE905" s="35"/>
      <c r="AR905" s="197" t="s">
        <v>283</v>
      </c>
      <c r="AT905" s="197" t="s">
        <v>160</v>
      </c>
      <c r="AU905" s="197" t="s">
        <v>85</v>
      </c>
      <c r="AY905" s="18" t="s">
        <v>158</v>
      </c>
      <c r="BE905" s="198">
        <f t="shared" si="134"/>
        <v>0</v>
      </c>
      <c r="BF905" s="198">
        <f t="shared" si="135"/>
        <v>0</v>
      </c>
      <c r="BG905" s="198">
        <f t="shared" si="136"/>
        <v>0</v>
      </c>
      <c r="BH905" s="198">
        <f t="shared" si="137"/>
        <v>0</v>
      </c>
      <c r="BI905" s="198">
        <f t="shared" si="138"/>
        <v>0</v>
      </c>
      <c r="BJ905" s="18" t="s">
        <v>8</v>
      </c>
      <c r="BK905" s="198">
        <f t="shared" si="139"/>
        <v>0</v>
      </c>
      <c r="BL905" s="18" t="s">
        <v>283</v>
      </c>
      <c r="BM905" s="197" t="s">
        <v>9072</v>
      </c>
    </row>
    <row r="906" spans="1:65" s="2" customFormat="1" ht="55.5" customHeight="1">
      <c r="A906" s="35"/>
      <c r="B906" s="36"/>
      <c r="C906" s="187" t="s">
        <v>2518</v>
      </c>
      <c r="D906" s="187" t="s">
        <v>160</v>
      </c>
      <c r="E906" s="188" t="s">
        <v>9073</v>
      </c>
      <c r="F906" s="189" t="s">
        <v>9074</v>
      </c>
      <c r="G906" s="190" t="s">
        <v>498</v>
      </c>
      <c r="H906" s="191">
        <v>1</v>
      </c>
      <c r="I906" s="192"/>
      <c r="J906" s="191">
        <f t="shared" si="130"/>
        <v>0</v>
      </c>
      <c r="K906" s="189" t="s">
        <v>1</v>
      </c>
      <c r="L906" s="40"/>
      <c r="M906" s="193" t="s">
        <v>1</v>
      </c>
      <c r="N906" s="194" t="s">
        <v>41</v>
      </c>
      <c r="O906" s="72"/>
      <c r="P906" s="195">
        <f t="shared" si="131"/>
        <v>0</v>
      </c>
      <c r="Q906" s="195">
        <v>0</v>
      </c>
      <c r="R906" s="195">
        <f t="shared" si="132"/>
        <v>0</v>
      </c>
      <c r="S906" s="195">
        <v>0</v>
      </c>
      <c r="T906" s="196">
        <f t="shared" si="133"/>
        <v>0</v>
      </c>
      <c r="U906" s="35"/>
      <c r="V906" s="35"/>
      <c r="W906" s="35"/>
      <c r="X906" s="35"/>
      <c r="Y906" s="35"/>
      <c r="Z906" s="35"/>
      <c r="AA906" s="35"/>
      <c r="AB906" s="35"/>
      <c r="AC906" s="35"/>
      <c r="AD906" s="35"/>
      <c r="AE906" s="35"/>
      <c r="AR906" s="197" t="s">
        <v>283</v>
      </c>
      <c r="AT906" s="197" t="s">
        <v>160</v>
      </c>
      <c r="AU906" s="197" t="s">
        <v>85</v>
      </c>
      <c r="AY906" s="18" t="s">
        <v>158</v>
      </c>
      <c r="BE906" s="198">
        <f t="shared" si="134"/>
        <v>0</v>
      </c>
      <c r="BF906" s="198">
        <f t="shared" si="135"/>
        <v>0</v>
      </c>
      <c r="BG906" s="198">
        <f t="shared" si="136"/>
        <v>0</v>
      </c>
      <c r="BH906" s="198">
        <f t="shared" si="137"/>
        <v>0</v>
      </c>
      <c r="BI906" s="198">
        <f t="shared" si="138"/>
        <v>0</v>
      </c>
      <c r="BJ906" s="18" t="s">
        <v>8</v>
      </c>
      <c r="BK906" s="198">
        <f t="shared" si="139"/>
        <v>0</v>
      </c>
      <c r="BL906" s="18" t="s">
        <v>283</v>
      </c>
      <c r="BM906" s="197" t="s">
        <v>9075</v>
      </c>
    </row>
    <row r="907" spans="1:65" s="2" customFormat="1" ht="16.5" customHeight="1">
      <c r="A907" s="35"/>
      <c r="B907" s="36"/>
      <c r="C907" s="187" t="s">
        <v>2520</v>
      </c>
      <c r="D907" s="187" t="s">
        <v>160</v>
      </c>
      <c r="E907" s="188" t="s">
        <v>9076</v>
      </c>
      <c r="F907" s="189" t="s">
        <v>9077</v>
      </c>
      <c r="G907" s="190" t="s">
        <v>498</v>
      </c>
      <c r="H907" s="191">
        <v>1</v>
      </c>
      <c r="I907" s="192"/>
      <c r="J907" s="191">
        <f t="shared" si="130"/>
        <v>0</v>
      </c>
      <c r="K907" s="189" t="s">
        <v>1</v>
      </c>
      <c r="L907" s="40"/>
      <c r="M907" s="193" t="s">
        <v>1</v>
      </c>
      <c r="N907" s="194" t="s">
        <v>41</v>
      </c>
      <c r="O907" s="72"/>
      <c r="P907" s="195">
        <f t="shared" si="131"/>
        <v>0</v>
      </c>
      <c r="Q907" s="195">
        <v>0</v>
      </c>
      <c r="R907" s="195">
        <f t="shared" si="132"/>
        <v>0</v>
      </c>
      <c r="S907" s="195">
        <v>0</v>
      </c>
      <c r="T907" s="196">
        <f t="shared" si="133"/>
        <v>0</v>
      </c>
      <c r="U907" s="35"/>
      <c r="V907" s="35"/>
      <c r="W907" s="35"/>
      <c r="X907" s="35"/>
      <c r="Y907" s="35"/>
      <c r="Z907" s="35"/>
      <c r="AA907" s="35"/>
      <c r="AB907" s="35"/>
      <c r="AC907" s="35"/>
      <c r="AD907" s="35"/>
      <c r="AE907" s="35"/>
      <c r="AR907" s="197" t="s">
        <v>283</v>
      </c>
      <c r="AT907" s="197" t="s">
        <v>160</v>
      </c>
      <c r="AU907" s="197" t="s">
        <v>85</v>
      </c>
      <c r="AY907" s="18" t="s">
        <v>158</v>
      </c>
      <c r="BE907" s="198">
        <f t="shared" si="134"/>
        <v>0</v>
      </c>
      <c r="BF907" s="198">
        <f t="shared" si="135"/>
        <v>0</v>
      </c>
      <c r="BG907" s="198">
        <f t="shared" si="136"/>
        <v>0</v>
      </c>
      <c r="BH907" s="198">
        <f t="shared" si="137"/>
        <v>0</v>
      </c>
      <c r="BI907" s="198">
        <f t="shared" si="138"/>
        <v>0</v>
      </c>
      <c r="BJ907" s="18" t="s">
        <v>8</v>
      </c>
      <c r="BK907" s="198">
        <f t="shared" si="139"/>
        <v>0</v>
      </c>
      <c r="BL907" s="18" t="s">
        <v>283</v>
      </c>
      <c r="BM907" s="197" t="s">
        <v>9078</v>
      </c>
    </row>
    <row r="908" spans="1:65" s="2" customFormat="1" ht="36">
      <c r="A908" s="35"/>
      <c r="B908" s="36"/>
      <c r="C908" s="187" t="s">
        <v>2524</v>
      </c>
      <c r="D908" s="187" t="s">
        <v>160</v>
      </c>
      <c r="E908" s="188" t="s">
        <v>9079</v>
      </c>
      <c r="F908" s="189" t="s">
        <v>9080</v>
      </c>
      <c r="G908" s="190" t="s">
        <v>498</v>
      </c>
      <c r="H908" s="191">
        <v>1</v>
      </c>
      <c r="I908" s="192"/>
      <c r="J908" s="191">
        <f t="shared" si="130"/>
        <v>0</v>
      </c>
      <c r="K908" s="189" t="s">
        <v>1</v>
      </c>
      <c r="L908" s="40"/>
      <c r="M908" s="193" t="s">
        <v>1</v>
      </c>
      <c r="N908" s="194" t="s">
        <v>41</v>
      </c>
      <c r="O908" s="72"/>
      <c r="P908" s="195">
        <f t="shared" si="131"/>
        <v>0</v>
      </c>
      <c r="Q908" s="195">
        <v>0</v>
      </c>
      <c r="R908" s="195">
        <f t="shared" si="132"/>
        <v>0</v>
      </c>
      <c r="S908" s="195">
        <v>0</v>
      </c>
      <c r="T908" s="196">
        <f t="shared" si="133"/>
        <v>0</v>
      </c>
      <c r="U908" s="35"/>
      <c r="V908" s="35"/>
      <c r="W908" s="35"/>
      <c r="X908" s="35"/>
      <c r="Y908" s="35"/>
      <c r="Z908" s="35"/>
      <c r="AA908" s="35"/>
      <c r="AB908" s="35"/>
      <c r="AC908" s="35"/>
      <c r="AD908" s="35"/>
      <c r="AE908" s="35"/>
      <c r="AR908" s="197" t="s">
        <v>283</v>
      </c>
      <c r="AT908" s="197" t="s">
        <v>160</v>
      </c>
      <c r="AU908" s="197" t="s">
        <v>85</v>
      </c>
      <c r="AY908" s="18" t="s">
        <v>158</v>
      </c>
      <c r="BE908" s="198">
        <f t="shared" si="134"/>
        <v>0</v>
      </c>
      <c r="BF908" s="198">
        <f t="shared" si="135"/>
        <v>0</v>
      </c>
      <c r="BG908" s="198">
        <f t="shared" si="136"/>
        <v>0</v>
      </c>
      <c r="BH908" s="198">
        <f t="shared" si="137"/>
        <v>0</v>
      </c>
      <c r="BI908" s="198">
        <f t="shared" si="138"/>
        <v>0</v>
      </c>
      <c r="BJ908" s="18" t="s">
        <v>8</v>
      </c>
      <c r="BK908" s="198">
        <f t="shared" si="139"/>
        <v>0</v>
      </c>
      <c r="BL908" s="18" t="s">
        <v>283</v>
      </c>
      <c r="BM908" s="197" t="s">
        <v>9081</v>
      </c>
    </row>
    <row r="909" spans="1:65" s="2" customFormat="1" ht="24">
      <c r="A909" s="35"/>
      <c r="B909" s="36"/>
      <c r="C909" s="187" t="s">
        <v>2526</v>
      </c>
      <c r="D909" s="187" t="s">
        <v>160</v>
      </c>
      <c r="E909" s="188" t="s">
        <v>9082</v>
      </c>
      <c r="F909" s="189" t="s">
        <v>9083</v>
      </c>
      <c r="G909" s="190" t="s">
        <v>498</v>
      </c>
      <c r="H909" s="191">
        <v>1</v>
      </c>
      <c r="I909" s="192"/>
      <c r="J909" s="191">
        <f t="shared" si="130"/>
        <v>0</v>
      </c>
      <c r="K909" s="189" t="s">
        <v>1</v>
      </c>
      <c r="L909" s="40"/>
      <c r="M909" s="193" t="s">
        <v>1</v>
      </c>
      <c r="N909" s="194" t="s">
        <v>41</v>
      </c>
      <c r="O909" s="72"/>
      <c r="P909" s="195">
        <f t="shared" si="131"/>
        <v>0</v>
      </c>
      <c r="Q909" s="195">
        <v>0</v>
      </c>
      <c r="R909" s="195">
        <f t="shared" si="132"/>
        <v>0</v>
      </c>
      <c r="S909" s="195">
        <v>0</v>
      </c>
      <c r="T909" s="196">
        <f t="shared" si="133"/>
        <v>0</v>
      </c>
      <c r="U909" s="35"/>
      <c r="V909" s="35"/>
      <c r="W909" s="35"/>
      <c r="X909" s="35"/>
      <c r="Y909" s="35"/>
      <c r="Z909" s="35"/>
      <c r="AA909" s="35"/>
      <c r="AB909" s="35"/>
      <c r="AC909" s="35"/>
      <c r="AD909" s="35"/>
      <c r="AE909" s="35"/>
      <c r="AR909" s="197" t="s">
        <v>283</v>
      </c>
      <c r="AT909" s="197" t="s">
        <v>160</v>
      </c>
      <c r="AU909" s="197" t="s">
        <v>85</v>
      </c>
      <c r="AY909" s="18" t="s">
        <v>158</v>
      </c>
      <c r="BE909" s="198">
        <f t="shared" si="134"/>
        <v>0</v>
      </c>
      <c r="BF909" s="198">
        <f t="shared" si="135"/>
        <v>0</v>
      </c>
      <c r="BG909" s="198">
        <f t="shared" si="136"/>
        <v>0</v>
      </c>
      <c r="BH909" s="198">
        <f t="shared" si="137"/>
        <v>0</v>
      </c>
      <c r="BI909" s="198">
        <f t="shared" si="138"/>
        <v>0</v>
      </c>
      <c r="BJ909" s="18" t="s">
        <v>8</v>
      </c>
      <c r="BK909" s="198">
        <f t="shared" si="139"/>
        <v>0</v>
      </c>
      <c r="BL909" s="18" t="s">
        <v>283</v>
      </c>
      <c r="BM909" s="197" t="s">
        <v>9084</v>
      </c>
    </row>
    <row r="910" spans="1:65" s="2" customFormat="1" ht="24">
      <c r="A910" s="35"/>
      <c r="B910" s="36"/>
      <c r="C910" s="187" t="s">
        <v>2530</v>
      </c>
      <c r="D910" s="187" t="s">
        <v>160</v>
      </c>
      <c r="E910" s="188" t="s">
        <v>9085</v>
      </c>
      <c r="F910" s="189" t="s">
        <v>9086</v>
      </c>
      <c r="G910" s="190" t="s">
        <v>498</v>
      </c>
      <c r="H910" s="191">
        <v>1</v>
      </c>
      <c r="I910" s="192"/>
      <c r="J910" s="191">
        <f t="shared" si="130"/>
        <v>0</v>
      </c>
      <c r="K910" s="189" t="s">
        <v>1</v>
      </c>
      <c r="L910" s="40"/>
      <c r="M910" s="193" t="s">
        <v>1</v>
      </c>
      <c r="N910" s="194" t="s">
        <v>41</v>
      </c>
      <c r="O910" s="72"/>
      <c r="P910" s="195">
        <f t="shared" si="131"/>
        <v>0</v>
      </c>
      <c r="Q910" s="195">
        <v>0</v>
      </c>
      <c r="R910" s="195">
        <f t="shared" si="132"/>
        <v>0</v>
      </c>
      <c r="S910" s="195">
        <v>0</v>
      </c>
      <c r="T910" s="196">
        <f t="shared" si="133"/>
        <v>0</v>
      </c>
      <c r="U910" s="35"/>
      <c r="V910" s="35"/>
      <c r="W910" s="35"/>
      <c r="X910" s="35"/>
      <c r="Y910" s="35"/>
      <c r="Z910" s="35"/>
      <c r="AA910" s="35"/>
      <c r="AB910" s="35"/>
      <c r="AC910" s="35"/>
      <c r="AD910" s="35"/>
      <c r="AE910" s="35"/>
      <c r="AR910" s="197" t="s">
        <v>283</v>
      </c>
      <c r="AT910" s="197" t="s">
        <v>160</v>
      </c>
      <c r="AU910" s="197" t="s">
        <v>85</v>
      </c>
      <c r="AY910" s="18" t="s">
        <v>158</v>
      </c>
      <c r="BE910" s="198">
        <f t="shared" si="134"/>
        <v>0</v>
      </c>
      <c r="BF910" s="198">
        <f t="shared" si="135"/>
        <v>0</v>
      </c>
      <c r="BG910" s="198">
        <f t="shared" si="136"/>
        <v>0</v>
      </c>
      <c r="BH910" s="198">
        <f t="shared" si="137"/>
        <v>0</v>
      </c>
      <c r="BI910" s="198">
        <f t="shared" si="138"/>
        <v>0</v>
      </c>
      <c r="BJ910" s="18" t="s">
        <v>8</v>
      </c>
      <c r="BK910" s="198">
        <f t="shared" si="139"/>
        <v>0</v>
      </c>
      <c r="BL910" s="18" t="s">
        <v>283</v>
      </c>
      <c r="BM910" s="197" t="s">
        <v>9087</v>
      </c>
    </row>
    <row r="911" spans="1:65" s="2" customFormat="1" ht="33" customHeight="1">
      <c r="A911" s="35"/>
      <c r="B911" s="36"/>
      <c r="C911" s="187" t="s">
        <v>2532</v>
      </c>
      <c r="D911" s="187" t="s">
        <v>160</v>
      </c>
      <c r="E911" s="188" t="s">
        <v>9088</v>
      </c>
      <c r="F911" s="189" t="s">
        <v>9089</v>
      </c>
      <c r="G911" s="190" t="s">
        <v>498</v>
      </c>
      <c r="H911" s="191">
        <v>3</v>
      </c>
      <c r="I911" s="192"/>
      <c r="J911" s="191">
        <f t="shared" si="130"/>
        <v>0</v>
      </c>
      <c r="K911" s="189" t="s">
        <v>1</v>
      </c>
      <c r="L911" s="40"/>
      <c r="M911" s="193" t="s">
        <v>1</v>
      </c>
      <c r="N911" s="194" t="s">
        <v>41</v>
      </c>
      <c r="O911" s="72"/>
      <c r="P911" s="195">
        <f t="shared" si="131"/>
        <v>0</v>
      </c>
      <c r="Q911" s="195">
        <v>0</v>
      </c>
      <c r="R911" s="195">
        <f t="shared" si="132"/>
        <v>0</v>
      </c>
      <c r="S911" s="195">
        <v>0</v>
      </c>
      <c r="T911" s="196">
        <f t="shared" si="133"/>
        <v>0</v>
      </c>
      <c r="U911" s="35"/>
      <c r="V911" s="35"/>
      <c r="W911" s="35"/>
      <c r="X911" s="35"/>
      <c r="Y911" s="35"/>
      <c r="Z911" s="35"/>
      <c r="AA911" s="35"/>
      <c r="AB911" s="35"/>
      <c r="AC911" s="35"/>
      <c r="AD911" s="35"/>
      <c r="AE911" s="35"/>
      <c r="AR911" s="197" t="s">
        <v>283</v>
      </c>
      <c r="AT911" s="197" t="s">
        <v>160</v>
      </c>
      <c r="AU911" s="197" t="s">
        <v>85</v>
      </c>
      <c r="AY911" s="18" t="s">
        <v>158</v>
      </c>
      <c r="BE911" s="198">
        <f t="shared" si="134"/>
        <v>0</v>
      </c>
      <c r="BF911" s="198">
        <f t="shared" si="135"/>
        <v>0</v>
      </c>
      <c r="BG911" s="198">
        <f t="shared" si="136"/>
        <v>0</v>
      </c>
      <c r="BH911" s="198">
        <f t="shared" si="137"/>
        <v>0</v>
      </c>
      <c r="BI911" s="198">
        <f t="shared" si="138"/>
        <v>0</v>
      </c>
      <c r="BJ911" s="18" t="s">
        <v>8</v>
      </c>
      <c r="BK911" s="198">
        <f t="shared" si="139"/>
        <v>0</v>
      </c>
      <c r="BL911" s="18" t="s">
        <v>283</v>
      </c>
      <c r="BM911" s="197" t="s">
        <v>9090</v>
      </c>
    </row>
    <row r="912" spans="1:65" s="2" customFormat="1" ht="33" customHeight="1">
      <c r="A912" s="35"/>
      <c r="B912" s="36"/>
      <c r="C912" s="187" t="s">
        <v>2534</v>
      </c>
      <c r="D912" s="187" t="s">
        <v>160</v>
      </c>
      <c r="E912" s="188" t="s">
        <v>9091</v>
      </c>
      <c r="F912" s="189" t="s">
        <v>9092</v>
      </c>
      <c r="G912" s="190" t="s">
        <v>498</v>
      </c>
      <c r="H912" s="191">
        <v>8</v>
      </c>
      <c r="I912" s="192"/>
      <c r="J912" s="191">
        <f t="shared" si="130"/>
        <v>0</v>
      </c>
      <c r="K912" s="189" t="s">
        <v>1</v>
      </c>
      <c r="L912" s="40"/>
      <c r="M912" s="193" t="s">
        <v>1</v>
      </c>
      <c r="N912" s="194" t="s">
        <v>41</v>
      </c>
      <c r="O912" s="72"/>
      <c r="P912" s="195">
        <f t="shared" si="131"/>
        <v>0</v>
      </c>
      <c r="Q912" s="195">
        <v>0</v>
      </c>
      <c r="R912" s="195">
        <f t="shared" si="132"/>
        <v>0</v>
      </c>
      <c r="S912" s="195">
        <v>0</v>
      </c>
      <c r="T912" s="196">
        <f t="shared" si="133"/>
        <v>0</v>
      </c>
      <c r="U912" s="35"/>
      <c r="V912" s="35"/>
      <c r="W912" s="35"/>
      <c r="X912" s="35"/>
      <c r="Y912" s="35"/>
      <c r="Z912" s="35"/>
      <c r="AA912" s="35"/>
      <c r="AB912" s="35"/>
      <c r="AC912" s="35"/>
      <c r="AD912" s="35"/>
      <c r="AE912" s="35"/>
      <c r="AR912" s="197" t="s">
        <v>283</v>
      </c>
      <c r="AT912" s="197" t="s">
        <v>160</v>
      </c>
      <c r="AU912" s="197" t="s">
        <v>85</v>
      </c>
      <c r="AY912" s="18" t="s">
        <v>158</v>
      </c>
      <c r="BE912" s="198">
        <f t="shared" si="134"/>
        <v>0</v>
      </c>
      <c r="BF912" s="198">
        <f t="shared" si="135"/>
        <v>0</v>
      </c>
      <c r="BG912" s="198">
        <f t="shared" si="136"/>
        <v>0</v>
      </c>
      <c r="BH912" s="198">
        <f t="shared" si="137"/>
        <v>0</v>
      </c>
      <c r="BI912" s="198">
        <f t="shared" si="138"/>
        <v>0</v>
      </c>
      <c r="BJ912" s="18" t="s">
        <v>8</v>
      </c>
      <c r="BK912" s="198">
        <f t="shared" si="139"/>
        <v>0</v>
      </c>
      <c r="BL912" s="18" t="s">
        <v>283</v>
      </c>
      <c r="BM912" s="197" t="s">
        <v>9093</v>
      </c>
    </row>
    <row r="913" spans="1:65" s="2" customFormat="1" ht="55.5" customHeight="1">
      <c r="A913" s="35"/>
      <c r="B913" s="36"/>
      <c r="C913" s="187" t="s">
        <v>2536</v>
      </c>
      <c r="D913" s="187" t="s">
        <v>160</v>
      </c>
      <c r="E913" s="188" t="s">
        <v>9094</v>
      </c>
      <c r="F913" s="189" t="s">
        <v>9095</v>
      </c>
      <c r="G913" s="190" t="s">
        <v>498</v>
      </c>
      <c r="H913" s="191">
        <v>2</v>
      </c>
      <c r="I913" s="192"/>
      <c r="J913" s="191">
        <f t="shared" si="130"/>
        <v>0</v>
      </c>
      <c r="K913" s="189" t="s">
        <v>1</v>
      </c>
      <c r="L913" s="40"/>
      <c r="M913" s="193" t="s">
        <v>1</v>
      </c>
      <c r="N913" s="194" t="s">
        <v>41</v>
      </c>
      <c r="O913" s="72"/>
      <c r="P913" s="195">
        <f t="shared" si="131"/>
        <v>0</v>
      </c>
      <c r="Q913" s="195">
        <v>0</v>
      </c>
      <c r="R913" s="195">
        <f t="shared" si="132"/>
        <v>0</v>
      </c>
      <c r="S913" s="195">
        <v>0</v>
      </c>
      <c r="T913" s="196">
        <f t="shared" si="133"/>
        <v>0</v>
      </c>
      <c r="U913" s="35"/>
      <c r="V913" s="35"/>
      <c r="W913" s="35"/>
      <c r="X913" s="35"/>
      <c r="Y913" s="35"/>
      <c r="Z913" s="35"/>
      <c r="AA913" s="35"/>
      <c r="AB913" s="35"/>
      <c r="AC913" s="35"/>
      <c r="AD913" s="35"/>
      <c r="AE913" s="35"/>
      <c r="AR913" s="197" t="s">
        <v>283</v>
      </c>
      <c r="AT913" s="197" t="s">
        <v>160</v>
      </c>
      <c r="AU913" s="197" t="s">
        <v>85</v>
      </c>
      <c r="AY913" s="18" t="s">
        <v>158</v>
      </c>
      <c r="BE913" s="198">
        <f t="shared" si="134"/>
        <v>0</v>
      </c>
      <c r="BF913" s="198">
        <f t="shared" si="135"/>
        <v>0</v>
      </c>
      <c r="BG913" s="198">
        <f t="shared" si="136"/>
        <v>0</v>
      </c>
      <c r="BH913" s="198">
        <f t="shared" si="137"/>
        <v>0</v>
      </c>
      <c r="BI913" s="198">
        <f t="shared" si="138"/>
        <v>0</v>
      </c>
      <c r="BJ913" s="18" t="s">
        <v>8</v>
      </c>
      <c r="BK913" s="198">
        <f t="shared" si="139"/>
        <v>0</v>
      </c>
      <c r="BL913" s="18" t="s">
        <v>283</v>
      </c>
      <c r="BM913" s="197" t="s">
        <v>9096</v>
      </c>
    </row>
    <row r="914" spans="1:65" s="2" customFormat="1" ht="101.25" customHeight="1">
      <c r="A914" s="35"/>
      <c r="B914" s="36"/>
      <c r="C914" s="187" t="s">
        <v>2538</v>
      </c>
      <c r="D914" s="187" t="s">
        <v>160</v>
      </c>
      <c r="E914" s="188" t="s">
        <v>9097</v>
      </c>
      <c r="F914" s="189" t="s">
        <v>9098</v>
      </c>
      <c r="G914" s="190" t="s">
        <v>498</v>
      </c>
      <c r="H914" s="191">
        <v>1</v>
      </c>
      <c r="I914" s="192"/>
      <c r="J914" s="191">
        <f t="shared" si="130"/>
        <v>0</v>
      </c>
      <c r="K914" s="189" t="s">
        <v>1</v>
      </c>
      <c r="L914" s="40"/>
      <c r="M914" s="193" t="s">
        <v>1</v>
      </c>
      <c r="N914" s="194" t="s">
        <v>41</v>
      </c>
      <c r="O914" s="72"/>
      <c r="P914" s="195">
        <f t="shared" si="131"/>
        <v>0</v>
      </c>
      <c r="Q914" s="195">
        <v>0</v>
      </c>
      <c r="R914" s="195">
        <f t="shared" si="132"/>
        <v>0</v>
      </c>
      <c r="S914" s="195">
        <v>0</v>
      </c>
      <c r="T914" s="196">
        <f t="shared" si="133"/>
        <v>0</v>
      </c>
      <c r="U914" s="35"/>
      <c r="V914" s="35"/>
      <c r="W914" s="35"/>
      <c r="X914" s="35"/>
      <c r="Y914" s="35"/>
      <c r="Z914" s="35"/>
      <c r="AA914" s="35"/>
      <c r="AB914" s="35"/>
      <c r="AC914" s="35"/>
      <c r="AD914" s="35"/>
      <c r="AE914" s="35"/>
      <c r="AR914" s="197" t="s">
        <v>283</v>
      </c>
      <c r="AT914" s="197" t="s">
        <v>160</v>
      </c>
      <c r="AU914" s="197" t="s">
        <v>85</v>
      </c>
      <c r="AY914" s="18" t="s">
        <v>158</v>
      </c>
      <c r="BE914" s="198">
        <f t="shared" si="134"/>
        <v>0</v>
      </c>
      <c r="BF914" s="198">
        <f t="shared" si="135"/>
        <v>0</v>
      </c>
      <c r="BG914" s="198">
        <f t="shared" si="136"/>
        <v>0</v>
      </c>
      <c r="BH914" s="198">
        <f t="shared" si="137"/>
        <v>0</v>
      </c>
      <c r="BI914" s="198">
        <f t="shared" si="138"/>
        <v>0</v>
      </c>
      <c r="BJ914" s="18" t="s">
        <v>8</v>
      </c>
      <c r="BK914" s="198">
        <f t="shared" si="139"/>
        <v>0</v>
      </c>
      <c r="BL914" s="18" t="s">
        <v>283</v>
      </c>
      <c r="BM914" s="197" t="s">
        <v>9099</v>
      </c>
    </row>
    <row r="915" spans="1:65" s="2" customFormat="1" ht="101.25" customHeight="1">
      <c r="A915" s="35"/>
      <c r="B915" s="36"/>
      <c r="C915" s="187" t="s">
        <v>2540</v>
      </c>
      <c r="D915" s="187" t="s">
        <v>160</v>
      </c>
      <c r="E915" s="188" t="s">
        <v>9100</v>
      </c>
      <c r="F915" s="189" t="s">
        <v>9101</v>
      </c>
      <c r="G915" s="190" t="s">
        <v>498</v>
      </c>
      <c r="H915" s="191">
        <v>1</v>
      </c>
      <c r="I915" s="192"/>
      <c r="J915" s="191">
        <f t="shared" si="130"/>
        <v>0</v>
      </c>
      <c r="K915" s="189" t="s">
        <v>1</v>
      </c>
      <c r="L915" s="40"/>
      <c r="M915" s="193" t="s">
        <v>1</v>
      </c>
      <c r="N915" s="194" t="s">
        <v>41</v>
      </c>
      <c r="O915" s="72"/>
      <c r="P915" s="195">
        <f t="shared" si="131"/>
        <v>0</v>
      </c>
      <c r="Q915" s="195">
        <v>0</v>
      </c>
      <c r="R915" s="195">
        <f t="shared" si="132"/>
        <v>0</v>
      </c>
      <c r="S915" s="195">
        <v>0</v>
      </c>
      <c r="T915" s="196">
        <f t="shared" si="133"/>
        <v>0</v>
      </c>
      <c r="U915" s="35"/>
      <c r="V915" s="35"/>
      <c r="W915" s="35"/>
      <c r="X915" s="35"/>
      <c r="Y915" s="35"/>
      <c r="Z915" s="35"/>
      <c r="AA915" s="35"/>
      <c r="AB915" s="35"/>
      <c r="AC915" s="35"/>
      <c r="AD915" s="35"/>
      <c r="AE915" s="35"/>
      <c r="AR915" s="197" t="s">
        <v>283</v>
      </c>
      <c r="AT915" s="197" t="s">
        <v>160</v>
      </c>
      <c r="AU915" s="197" t="s">
        <v>85</v>
      </c>
      <c r="AY915" s="18" t="s">
        <v>158</v>
      </c>
      <c r="BE915" s="198">
        <f t="shared" si="134"/>
        <v>0</v>
      </c>
      <c r="BF915" s="198">
        <f t="shared" si="135"/>
        <v>0</v>
      </c>
      <c r="BG915" s="198">
        <f t="shared" si="136"/>
        <v>0</v>
      </c>
      <c r="BH915" s="198">
        <f t="shared" si="137"/>
        <v>0</v>
      </c>
      <c r="BI915" s="198">
        <f t="shared" si="138"/>
        <v>0</v>
      </c>
      <c r="BJ915" s="18" t="s">
        <v>8</v>
      </c>
      <c r="BK915" s="198">
        <f t="shared" si="139"/>
        <v>0</v>
      </c>
      <c r="BL915" s="18" t="s">
        <v>283</v>
      </c>
      <c r="BM915" s="197" t="s">
        <v>9102</v>
      </c>
    </row>
    <row r="916" spans="1:65" s="2" customFormat="1" ht="44.25" customHeight="1">
      <c r="A916" s="35"/>
      <c r="B916" s="36"/>
      <c r="C916" s="187" t="s">
        <v>2542</v>
      </c>
      <c r="D916" s="187" t="s">
        <v>160</v>
      </c>
      <c r="E916" s="188" t="s">
        <v>9103</v>
      </c>
      <c r="F916" s="189" t="s">
        <v>9104</v>
      </c>
      <c r="G916" s="190" t="s">
        <v>498</v>
      </c>
      <c r="H916" s="191">
        <v>2</v>
      </c>
      <c r="I916" s="192"/>
      <c r="J916" s="191">
        <f t="shared" si="130"/>
        <v>0</v>
      </c>
      <c r="K916" s="189" t="s">
        <v>1</v>
      </c>
      <c r="L916" s="40"/>
      <c r="M916" s="193" t="s">
        <v>1</v>
      </c>
      <c r="N916" s="194" t="s">
        <v>41</v>
      </c>
      <c r="O916" s="72"/>
      <c r="P916" s="195">
        <f t="shared" si="131"/>
        <v>0</v>
      </c>
      <c r="Q916" s="195">
        <v>0</v>
      </c>
      <c r="R916" s="195">
        <f t="shared" si="132"/>
        <v>0</v>
      </c>
      <c r="S916" s="195">
        <v>0</v>
      </c>
      <c r="T916" s="196">
        <f t="shared" si="133"/>
        <v>0</v>
      </c>
      <c r="U916" s="35"/>
      <c r="V916" s="35"/>
      <c r="W916" s="35"/>
      <c r="X916" s="35"/>
      <c r="Y916" s="35"/>
      <c r="Z916" s="35"/>
      <c r="AA916" s="35"/>
      <c r="AB916" s="35"/>
      <c r="AC916" s="35"/>
      <c r="AD916" s="35"/>
      <c r="AE916" s="35"/>
      <c r="AR916" s="197" t="s">
        <v>283</v>
      </c>
      <c r="AT916" s="197" t="s">
        <v>160</v>
      </c>
      <c r="AU916" s="197" t="s">
        <v>85</v>
      </c>
      <c r="AY916" s="18" t="s">
        <v>158</v>
      </c>
      <c r="BE916" s="198">
        <f t="shared" si="134"/>
        <v>0</v>
      </c>
      <c r="BF916" s="198">
        <f t="shared" si="135"/>
        <v>0</v>
      </c>
      <c r="BG916" s="198">
        <f t="shared" si="136"/>
        <v>0</v>
      </c>
      <c r="BH916" s="198">
        <f t="shared" si="137"/>
        <v>0</v>
      </c>
      <c r="BI916" s="198">
        <f t="shared" si="138"/>
        <v>0</v>
      </c>
      <c r="BJ916" s="18" t="s">
        <v>8</v>
      </c>
      <c r="BK916" s="198">
        <f t="shared" si="139"/>
        <v>0</v>
      </c>
      <c r="BL916" s="18" t="s">
        <v>283</v>
      </c>
      <c r="BM916" s="197" t="s">
        <v>9105</v>
      </c>
    </row>
    <row r="917" spans="1:65" s="2" customFormat="1" ht="24">
      <c r="A917" s="35"/>
      <c r="B917" s="36"/>
      <c r="C917" s="187" t="s">
        <v>2544</v>
      </c>
      <c r="D917" s="187" t="s">
        <v>160</v>
      </c>
      <c r="E917" s="188" t="s">
        <v>9106</v>
      </c>
      <c r="F917" s="189" t="s">
        <v>9107</v>
      </c>
      <c r="G917" s="190" t="s">
        <v>498</v>
      </c>
      <c r="H917" s="191">
        <v>3</v>
      </c>
      <c r="I917" s="192"/>
      <c r="J917" s="191">
        <f t="shared" si="130"/>
        <v>0</v>
      </c>
      <c r="K917" s="189" t="s">
        <v>1</v>
      </c>
      <c r="L917" s="40"/>
      <c r="M917" s="193" t="s">
        <v>1</v>
      </c>
      <c r="N917" s="194" t="s">
        <v>41</v>
      </c>
      <c r="O917" s="72"/>
      <c r="P917" s="195">
        <f t="shared" si="131"/>
        <v>0</v>
      </c>
      <c r="Q917" s="195">
        <v>0</v>
      </c>
      <c r="R917" s="195">
        <f t="shared" si="132"/>
        <v>0</v>
      </c>
      <c r="S917" s="195">
        <v>0</v>
      </c>
      <c r="T917" s="196">
        <f t="shared" si="133"/>
        <v>0</v>
      </c>
      <c r="U917" s="35"/>
      <c r="V917" s="35"/>
      <c r="W917" s="35"/>
      <c r="X917" s="35"/>
      <c r="Y917" s="35"/>
      <c r="Z917" s="35"/>
      <c r="AA917" s="35"/>
      <c r="AB917" s="35"/>
      <c r="AC917" s="35"/>
      <c r="AD917" s="35"/>
      <c r="AE917" s="35"/>
      <c r="AR917" s="197" t="s">
        <v>283</v>
      </c>
      <c r="AT917" s="197" t="s">
        <v>160</v>
      </c>
      <c r="AU917" s="197" t="s">
        <v>85</v>
      </c>
      <c r="AY917" s="18" t="s">
        <v>158</v>
      </c>
      <c r="BE917" s="198">
        <f t="shared" si="134"/>
        <v>0</v>
      </c>
      <c r="BF917" s="198">
        <f t="shared" si="135"/>
        <v>0</v>
      </c>
      <c r="BG917" s="198">
        <f t="shared" si="136"/>
        <v>0</v>
      </c>
      <c r="BH917" s="198">
        <f t="shared" si="137"/>
        <v>0</v>
      </c>
      <c r="BI917" s="198">
        <f t="shared" si="138"/>
        <v>0</v>
      </c>
      <c r="BJ917" s="18" t="s">
        <v>8</v>
      </c>
      <c r="BK917" s="198">
        <f t="shared" si="139"/>
        <v>0</v>
      </c>
      <c r="BL917" s="18" t="s">
        <v>283</v>
      </c>
      <c r="BM917" s="197" t="s">
        <v>9108</v>
      </c>
    </row>
    <row r="918" spans="1:65" s="2" customFormat="1" ht="48">
      <c r="A918" s="35"/>
      <c r="B918" s="36"/>
      <c r="C918" s="187" t="s">
        <v>2546</v>
      </c>
      <c r="D918" s="187" t="s">
        <v>160</v>
      </c>
      <c r="E918" s="188" t="s">
        <v>9109</v>
      </c>
      <c r="F918" s="189" t="s">
        <v>9110</v>
      </c>
      <c r="G918" s="190" t="s">
        <v>498</v>
      </c>
      <c r="H918" s="191">
        <v>2</v>
      </c>
      <c r="I918" s="192"/>
      <c r="J918" s="191">
        <f t="shared" si="130"/>
        <v>0</v>
      </c>
      <c r="K918" s="189" t="s">
        <v>1</v>
      </c>
      <c r="L918" s="40"/>
      <c r="M918" s="193" t="s">
        <v>1</v>
      </c>
      <c r="N918" s="194" t="s">
        <v>41</v>
      </c>
      <c r="O918" s="72"/>
      <c r="P918" s="195">
        <f t="shared" si="131"/>
        <v>0</v>
      </c>
      <c r="Q918" s="195">
        <v>0</v>
      </c>
      <c r="R918" s="195">
        <f t="shared" si="132"/>
        <v>0</v>
      </c>
      <c r="S918" s="195">
        <v>0</v>
      </c>
      <c r="T918" s="196">
        <f t="shared" si="133"/>
        <v>0</v>
      </c>
      <c r="U918" s="35"/>
      <c r="V918" s="35"/>
      <c r="W918" s="35"/>
      <c r="X918" s="35"/>
      <c r="Y918" s="35"/>
      <c r="Z918" s="35"/>
      <c r="AA918" s="35"/>
      <c r="AB918" s="35"/>
      <c r="AC918" s="35"/>
      <c r="AD918" s="35"/>
      <c r="AE918" s="35"/>
      <c r="AR918" s="197" t="s">
        <v>283</v>
      </c>
      <c r="AT918" s="197" t="s">
        <v>160</v>
      </c>
      <c r="AU918" s="197" t="s">
        <v>85</v>
      </c>
      <c r="AY918" s="18" t="s">
        <v>158</v>
      </c>
      <c r="BE918" s="198">
        <f t="shared" si="134"/>
        <v>0</v>
      </c>
      <c r="BF918" s="198">
        <f t="shared" si="135"/>
        <v>0</v>
      </c>
      <c r="BG918" s="198">
        <f t="shared" si="136"/>
        <v>0</v>
      </c>
      <c r="BH918" s="198">
        <f t="shared" si="137"/>
        <v>0</v>
      </c>
      <c r="BI918" s="198">
        <f t="shared" si="138"/>
        <v>0</v>
      </c>
      <c r="BJ918" s="18" t="s">
        <v>8</v>
      </c>
      <c r="BK918" s="198">
        <f t="shared" si="139"/>
        <v>0</v>
      </c>
      <c r="BL918" s="18" t="s">
        <v>283</v>
      </c>
      <c r="BM918" s="197" t="s">
        <v>9111</v>
      </c>
    </row>
    <row r="919" spans="1:65" s="2" customFormat="1" ht="36">
      <c r="A919" s="35"/>
      <c r="B919" s="36"/>
      <c r="C919" s="187" t="s">
        <v>2548</v>
      </c>
      <c r="D919" s="187" t="s">
        <v>160</v>
      </c>
      <c r="E919" s="188" t="s">
        <v>9112</v>
      </c>
      <c r="F919" s="189" t="s">
        <v>9113</v>
      </c>
      <c r="G919" s="190" t="s">
        <v>498</v>
      </c>
      <c r="H919" s="191">
        <v>1</v>
      </c>
      <c r="I919" s="192"/>
      <c r="J919" s="191">
        <f t="shared" si="130"/>
        <v>0</v>
      </c>
      <c r="K919" s="189" t="s">
        <v>1</v>
      </c>
      <c r="L919" s="40"/>
      <c r="M919" s="193" t="s">
        <v>1</v>
      </c>
      <c r="N919" s="194" t="s">
        <v>41</v>
      </c>
      <c r="O919" s="72"/>
      <c r="P919" s="195">
        <f t="shared" si="131"/>
        <v>0</v>
      </c>
      <c r="Q919" s="195">
        <v>0</v>
      </c>
      <c r="R919" s="195">
        <f t="shared" si="132"/>
        <v>0</v>
      </c>
      <c r="S919" s="195">
        <v>0</v>
      </c>
      <c r="T919" s="196">
        <f t="shared" si="133"/>
        <v>0</v>
      </c>
      <c r="U919" s="35"/>
      <c r="V919" s="35"/>
      <c r="W919" s="35"/>
      <c r="X919" s="35"/>
      <c r="Y919" s="35"/>
      <c r="Z919" s="35"/>
      <c r="AA919" s="35"/>
      <c r="AB919" s="35"/>
      <c r="AC919" s="35"/>
      <c r="AD919" s="35"/>
      <c r="AE919" s="35"/>
      <c r="AR919" s="197" t="s">
        <v>283</v>
      </c>
      <c r="AT919" s="197" t="s">
        <v>160</v>
      </c>
      <c r="AU919" s="197" t="s">
        <v>85</v>
      </c>
      <c r="AY919" s="18" t="s">
        <v>158</v>
      </c>
      <c r="BE919" s="198">
        <f t="shared" si="134"/>
        <v>0</v>
      </c>
      <c r="BF919" s="198">
        <f t="shared" si="135"/>
        <v>0</v>
      </c>
      <c r="BG919" s="198">
        <f t="shared" si="136"/>
        <v>0</v>
      </c>
      <c r="BH919" s="198">
        <f t="shared" si="137"/>
        <v>0</v>
      </c>
      <c r="BI919" s="198">
        <f t="shared" si="138"/>
        <v>0</v>
      </c>
      <c r="BJ919" s="18" t="s">
        <v>8</v>
      </c>
      <c r="BK919" s="198">
        <f t="shared" si="139"/>
        <v>0</v>
      </c>
      <c r="BL919" s="18" t="s">
        <v>283</v>
      </c>
      <c r="BM919" s="197" t="s">
        <v>9114</v>
      </c>
    </row>
    <row r="920" spans="1:65" s="2" customFormat="1" ht="180.75" customHeight="1">
      <c r="A920" s="35"/>
      <c r="B920" s="36"/>
      <c r="C920" s="187" t="s">
        <v>2550</v>
      </c>
      <c r="D920" s="187" t="s">
        <v>160</v>
      </c>
      <c r="E920" s="188" t="s">
        <v>9115</v>
      </c>
      <c r="F920" s="189" t="s">
        <v>9116</v>
      </c>
      <c r="G920" s="190" t="s">
        <v>498</v>
      </c>
      <c r="H920" s="191">
        <v>1</v>
      </c>
      <c r="I920" s="192"/>
      <c r="J920" s="191">
        <f t="shared" si="130"/>
        <v>0</v>
      </c>
      <c r="K920" s="189" t="s">
        <v>1</v>
      </c>
      <c r="L920" s="40"/>
      <c r="M920" s="193" t="s">
        <v>1</v>
      </c>
      <c r="N920" s="194" t="s">
        <v>41</v>
      </c>
      <c r="O920" s="72"/>
      <c r="P920" s="195">
        <f t="shared" si="131"/>
        <v>0</v>
      </c>
      <c r="Q920" s="195">
        <v>0</v>
      </c>
      <c r="R920" s="195">
        <f t="shared" si="132"/>
        <v>0</v>
      </c>
      <c r="S920" s="195">
        <v>0</v>
      </c>
      <c r="T920" s="196">
        <f t="shared" si="133"/>
        <v>0</v>
      </c>
      <c r="U920" s="35"/>
      <c r="V920" s="35"/>
      <c r="W920" s="35"/>
      <c r="X920" s="35"/>
      <c r="Y920" s="35"/>
      <c r="Z920" s="35"/>
      <c r="AA920" s="35"/>
      <c r="AB920" s="35"/>
      <c r="AC920" s="35"/>
      <c r="AD920" s="35"/>
      <c r="AE920" s="35"/>
      <c r="AR920" s="197" t="s">
        <v>283</v>
      </c>
      <c r="AT920" s="197" t="s">
        <v>160</v>
      </c>
      <c r="AU920" s="197" t="s">
        <v>85</v>
      </c>
      <c r="AY920" s="18" t="s">
        <v>158</v>
      </c>
      <c r="BE920" s="198">
        <f t="shared" si="134"/>
        <v>0</v>
      </c>
      <c r="BF920" s="198">
        <f t="shared" si="135"/>
        <v>0</v>
      </c>
      <c r="BG920" s="198">
        <f t="shared" si="136"/>
        <v>0</v>
      </c>
      <c r="BH920" s="198">
        <f t="shared" si="137"/>
        <v>0</v>
      </c>
      <c r="BI920" s="198">
        <f t="shared" si="138"/>
        <v>0</v>
      </c>
      <c r="BJ920" s="18" t="s">
        <v>8</v>
      </c>
      <c r="BK920" s="198">
        <f t="shared" si="139"/>
        <v>0</v>
      </c>
      <c r="BL920" s="18" t="s">
        <v>283</v>
      </c>
      <c r="BM920" s="197" t="s">
        <v>9117</v>
      </c>
    </row>
    <row r="921" spans="1:65" s="2" customFormat="1" ht="204.95" customHeight="1">
      <c r="A921" s="35"/>
      <c r="B921" s="36"/>
      <c r="C921" s="187" t="s">
        <v>2554</v>
      </c>
      <c r="D921" s="187" t="s">
        <v>160</v>
      </c>
      <c r="E921" s="188" t="s">
        <v>9118</v>
      </c>
      <c r="F921" s="189" t="s">
        <v>9119</v>
      </c>
      <c r="G921" s="190" t="s">
        <v>498</v>
      </c>
      <c r="H921" s="191">
        <v>1</v>
      </c>
      <c r="I921" s="192"/>
      <c r="J921" s="191">
        <f t="shared" si="130"/>
        <v>0</v>
      </c>
      <c r="K921" s="189" t="s">
        <v>1</v>
      </c>
      <c r="L921" s="40"/>
      <c r="M921" s="193" t="s">
        <v>1</v>
      </c>
      <c r="N921" s="194" t="s">
        <v>41</v>
      </c>
      <c r="O921" s="72"/>
      <c r="P921" s="195">
        <f t="shared" si="131"/>
        <v>0</v>
      </c>
      <c r="Q921" s="195">
        <v>0</v>
      </c>
      <c r="R921" s="195">
        <f t="shared" si="132"/>
        <v>0</v>
      </c>
      <c r="S921" s="195">
        <v>0</v>
      </c>
      <c r="T921" s="196">
        <f t="shared" si="133"/>
        <v>0</v>
      </c>
      <c r="U921" s="35"/>
      <c r="V921" s="35"/>
      <c r="W921" s="35"/>
      <c r="X921" s="35"/>
      <c r="Y921" s="35"/>
      <c r="Z921" s="35"/>
      <c r="AA921" s="35"/>
      <c r="AB921" s="35"/>
      <c r="AC921" s="35"/>
      <c r="AD921" s="35"/>
      <c r="AE921" s="35"/>
      <c r="AR921" s="197" t="s">
        <v>283</v>
      </c>
      <c r="AT921" s="197" t="s">
        <v>160</v>
      </c>
      <c r="AU921" s="197" t="s">
        <v>85</v>
      </c>
      <c r="AY921" s="18" t="s">
        <v>158</v>
      </c>
      <c r="BE921" s="198">
        <f t="shared" si="134"/>
        <v>0</v>
      </c>
      <c r="BF921" s="198">
        <f t="shared" si="135"/>
        <v>0</v>
      </c>
      <c r="BG921" s="198">
        <f t="shared" si="136"/>
        <v>0</v>
      </c>
      <c r="BH921" s="198">
        <f t="shared" si="137"/>
        <v>0</v>
      </c>
      <c r="BI921" s="198">
        <f t="shared" si="138"/>
        <v>0</v>
      </c>
      <c r="BJ921" s="18" t="s">
        <v>8</v>
      </c>
      <c r="BK921" s="198">
        <f t="shared" si="139"/>
        <v>0</v>
      </c>
      <c r="BL921" s="18" t="s">
        <v>283</v>
      </c>
      <c r="BM921" s="197" t="s">
        <v>9120</v>
      </c>
    </row>
    <row r="922" spans="1:65" s="2" customFormat="1" ht="44.25" customHeight="1">
      <c r="A922" s="35"/>
      <c r="B922" s="36"/>
      <c r="C922" s="187" t="s">
        <v>2556</v>
      </c>
      <c r="D922" s="187" t="s">
        <v>160</v>
      </c>
      <c r="E922" s="188" t="s">
        <v>9121</v>
      </c>
      <c r="F922" s="189" t="s">
        <v>9122</v>
      </c>
      <c r="G922" s="190" t="s">
        <v>498</v>
      </c>
      <c r="H922" s="191">
        <v>1</v>
      </c>
      <c r="I922" s="192"/>
      <c r="J922" s="191">
        <f t="shared" si="130"/>
        <v>0</v>
      </c>
      <c r="K922" s="189" t="s">
        <v>1</v>
      </c>
      <c r="L922" s="40"/>
      <c r="M922" s="193" t="s">
        <v>1</v>
      </c>
      <c r="N922" s="194" t="s">
        <v>41</v>
      </c>
      <c r="O922" s="72"/>
      <c r="P922" s="195">
        <f t="shared" si="131"/>
        <v>0</v>
      </c>
      <c r="Q922" s="195">
        <v>0</v>
      </c>
      <c r="R922" s="195">
        <f t="shared" si="132"/>
        <v>0</v>
      </c>
      <c r="S922" s="195">
        <v>0</v>
      </c>
      <c r="T922" s="196">
        <f t="shared" si="133"/>
        <v>0</v>
      </c>
      <c r="U922" s="35"/>
      <c r="V922" s="35"/>
      <c r="W922" s="35"/>
      <c r="X922" s="35"/>
      <c r="Y922" s="35"/>
      <c r="Z922" s="35"/>
      <c r="AA922" s="35"/>
      <c r="AB922" s="35"/>
      <c r="AC922" s="35"/>
      <c r="AD922" s="35"/>
      <c r="AE922" s="35"/>
      <c r="AR922" s="197" t="s">
        <v>283</v>
      </c>
      <c r="AT922" s="197" t="s">
        <v>160</v>
      </c>
      <c r="AU922" s="197" t="s">
        <v>85</v>
      </c>
      <c r="AY922" s="18" t="s">
        <v>158</v>
      </c>
      <c r="BE922" s="198">
        <f t="shared" si="134"/>
        <v>0</v>
      </c>
      <c r="BF922" s="198">
        <f t="shared" si="135"/>
        <v>0</v>
      </c>
      <c r="BG922" s="198">
        <f t="shared" si="136"/>
        <v>0</v>
      </c>
      <c r="BH922" s="198">
        <f t="shared" si="137"/>
        <v>0</v>
      </c>
      <c r="BI922" s="198">
        <f t="shared" si="138"/>
        <v>0</v>
      </c>
      <c r="BJ922" s="18" t="s">
        <v>8</v>
      </c>
      <c r="BK922" s="198">
        <f t="shared" si="139"/>
        <v>0</v>
      </c>
      <c r="BL922" s="18" t="s">
        <v>283</v>
      </c>
      <c r="BM922" s="197" t="s">
        <v>9123</v>
      </c>
    </row>
    <row r="923" spans="1:65" s="2" customFormat="1" ht="168" customHeight="1">
      <c r="A923" s="35"/>
      <c r="B923" s="36"/>
      <c r="C923" s="187" t="s">
        <v>2558</v>
      </c>
      <c r="D923" s="187" t="s">
        <v>160</v>
      </c>
      <c r="E923" s="188" t="s">
        <v>9124</v>
      </c>
      <c r="F923" s="189" t="s">
        <v>9125</v>
      </c>
      <c r="G923" s="190" t="s">
        <v>498</v>
      </c>
      <c r="H923" s="191">
        <v>2</v>
      </c>
      <c r="I923" s="192"/>
      <c r="J923" s="191">
        <f t="shared" si="130"/>
        <v>0</v>
      </c>
      <c r="K923" s="189" t="s">
        <v>1</v>
      </c>
      <c r="L923" s="40"/>
      <c r="M923" s="193" t="s">
        <v>1</v>
      </c>
      <c r="N923" s="194" t="s">
        <v>41</v>
      </c>
      <c r="O923" s="72"/>
      <c r="P923" s="195">
        <f t="shared" si="131"/>
        <v>0</v>
      </c>
      <c r="Q923" s="195">
        <v>0</v>
      </c>
      <c r="R923" s="195">
        <f t="shared" si="132"/>
        <v>0</v>
      </c>
      <c r="S923" s="195">
        <v>0</v>
      </c>
      <c r="T923" s="196">
        <f t="shared" si="133"/>
        <v>0</v>
      </c>
      <c r="U923" s="35"/>
      <c r="V923" s="35"/>
      <c r="W923" s="35"/>
      <c r="X923" s="35"/>
      <c r="Y923" s="35"/>
      <c r="Z923" s="35"/>
      <c r="AA923" s="35"/>
      <c r="AB923" s="35"/>
      <c r="AC923" s="35"/>
      <c r="AD923" s="35"/>
      <c r="AE923" s="35"/>
      <c r="AR923" s="197" t="s">
        <v>283</v>
      </c>
      <c r="AT923" s="197" t="s">
        <v>160</v>
      </c>
      <c r="AU923" s="197" t="s">
        <v>85</v>
      </c>
      <c r="AY923" s="18" t="s">
        <v>158</v>
      </c>
      <c r="BE923" s="198">
        <f t="shared" si="134"/>
        <v>0</v>
      </c>
      <c r="BF923" s="198">
        <f t="shared" si="135"/>
        <v>0</v>
      </c>
      <c r="BG923" s="198">
        <f t="shared" si="136"/>
        <v>0</v>
      </c>
      <c r="BH923" s="198">
        <f t="shared" si="137"/>
        <v>0</v>
      </c>
      <c r="BI923" s="198">
        <f t="shared" si="138"/>
        <v>0</v>
      </c>
      <c r="BJ923" s="18" t="s">
        <v>8</v>
      </c>
      <c r="BK923" s="198">
        <f t="shared" si="139"/>
        <v>0</v>
      </c>
      <c r="BL923" s="18" t="s">
        <v>283</v>
      </c>
      <c r="BM923" s="197" t="s">
        <v>9126</v>
      </c>
    </row>
    <row r="924" spans="1:65" s="2" customFormat="1" ht="48">
      <c r="A924" s="35"/>
      <c r="B924" s="36"/>
      <c r="C924" s="187" t="s">
        <v>2560</v>
      </c>
      <c r="D924" s="187" t="s">
        <v>160</v>
      </c>
      <c r="E924" s="188" t="s">
        <v>9127</v>
      </c>
      <c r="F924" s="189" t="s">
        <v>9128</v>
      </c>
      <c r="G924" s="190" t="s">
        <v>498</v>
      </c>
      <c r="H924" s="191">
        <v>1</v>
      </c>
      <c r="I924" s="192"/>
      <c r="J924" s="191">
        <f t="shared" ref="J924:J955" si="140">ROUND(I924*H924,0)</f>
        <v>0</v>
      </c>
      <c r="K924" s="189" t="s">
        <v>1</v>
      </c>
      <c r="L924" s="40"/>
      <c r="M924" s="193" t="s">
        <v>1</v>
      </c>
      <c r="N924" s="194" t="s">
        <v>41</v>
      </c>
      <c r="O924" s="72"/>
      <c r="P924" s="195">
        <f t="shared" ref="P924:P955" si="141">O924*H924</f>
        <v>0</v>
      </c>
      <c r="Q924" s="195">
        <v>0</v>
      </c>
      <c r="R924" s="195">
        <f t="shared" ref="R924:R955" si="142">Q924*H924</f>
        <v>0</v>
      </c>
      <c r="S924" s="195">
        <v>0</v>
      </c>
      <c r="T924" s="196">
        <f t="shared" ref="T924:T955" si="143">S924*H924</f>
        <v>0</v>
      </c>
      <c r="U924" s="35"/>
      <c r="V924" s="35"/>
      <c r="W924" s="35"/>
      <c r="X924" s="35"/>
      <c r="Y924" s="35"/>
      <c r="Z924" s="35"/>
      <c r="AA924" s="35"/>
      <c r="AB924" s="35"/>
      <c r="AC924" s="35"/>
      <c r="AD924" s="35"/>
      <c r="AE924" s="35"/>
      <c r="AR924" s="197" t="s">
        <v>283</v>
      </c>
      <c r="AT924" s="197" t="s">
        <v>160</v>
      </c>
      <c r="AU924" s="197" t="s">
        <v>85</v>
      </c>
      <c r="AY924" s="18" t="s">
        <v>158</v>
      </c>
      <c r="BE924" s="198">
        <f t="shared" ref="BE924:BE955" si="144">IF(N924="základní",J924,0)</f>
        <v>0</v>
      </c>
      <c r="BF924" s="198">
        <f t="shared" ref="BF924:BF955" si="145">IF(N924="snížená",J924,0)</f>
        <v>0</v>
      </c>
      <c r="BG924" s="198">
        <f t="shared" ref="BG924:BG955" si="146">IF(N924="zákl. přenesená",J924,0)</f>
        <v>0</v>
      </c>
      <c r="BH924" s="198">
        <f t="shared" ref="BH924:BH955" si="147">IF(N924="sníž. přenesená",J924,0)</f>
        <v>0</v>
      </c>
      <c r="BI924" s="198">
        <f t="shared" ref="BI924:BI955" si="148">IF(N924="nulová",J924,0)</f>
        <v>0</v>
      </c>
      <c r="BJ924" s="18" t="s">
        <v>8</v>
      </c>
      <c r="BK924" s="198">
        <f t="shared" ref="BK924:BK955" si="149">ROUND(I924*H924,0)</f>
        <v>0</v>
      </c>
      <c r="BL924" s="18" t="s">
        <v>283</v>
      </c>
      <c r="BM924" s="197" t="s">
        <v>9129</v>
      </c>
    </row>
    <row r="925" spans="1:65" s="2" customFormat="1" ht="44.25" customHeight="1">
      <c r="A925" s="35"/>
      <c r="B925" s="36"/>
      <c r="C925" s="187" t="s">
        <v>2562</v>
      </c>
      <c r="D925" s="187" t="s">
        <v>160</v>
      </c>
      <c r="E925" s="188" t="s">
        <v>9130</v>
      </c>
      <c r="F925" s="189" t="s">
        <v>9131</v>
      </c>
      <c r="G925" s="190" t="s">
        <v>498</v>
      </c>
      <c r="H925" s="191">
        <v>2</v>
      </c>
      <c r="I925" s="192"/>
      <c r="J925" s="191">
        <f t="shared" si="140"/>
        <v>0</v>
      </c>
      <c r="K925" s="189" t="s">
        <v>1</v>
      </c>
      <c r="L925" s="40"/>
      <c r="M925" s="193" t="s">
        <v>1</v>
      </c>
      <c r="N925" s="194" t="s">
        <v>41</v>
      </c>
      <c r="O925" s="72"/>
      <c r="P925" s="195">
        <f t="shared" si="141"/>
        <v>0</v>
      </c>
      <c r="Q925" s="195">
        <v>0</v>
      </c>
      <c r="R925" s="195">
        <f t="shared" si="142"/>
        <v>0</v>
      </c>
      <c r="S925" s="195">
        <v>0</v>
      </c>
      <c r="T925" s="196">
        <f t="shared" si="143"/>
        <v>0</v>
      </c>
      <c r="U925" s="35"/>
      <c r="V925" s="35"/>
      <c r="W925" s="35"/>
      <c r="X925" s="35"/>
      <c r="Y925" s="35"/>
      <c r="Z925" s="35"/>
      <c r="AA925" s="35"/>
      <c r="AB925" s="35"/>
      <c r="AC925" s="35"/>
      <c r="AD925" s="35"/>
      <c r="AE925" s="35"/>
      <c r="AR925" s="197" t="s">
        <v>283</v>
      </c>
      <c r="AT925" s="197" t="s">
        <v>160</v>
      </c>
      <c r="AU925" s="197" t="s">
        <v>85</v>
      </c>
      <c r="AY925" s="18" t="s">
        <v>158</v>
      </c>
      <c r="BE925" s="198">
        <f t="shared" si="144"/>
        <v>0</v>
      </c>
      <c r="BF925" s="198">
        <f t="shared" si="145"/>
        <v>0</v>
      </c>
      <c r="BG925" s="198">
        <f t="shared" si="146"/>
        <v>0</v>
      </c>
      <c r="BH925" s="198">
        <f t="shared" si="147"/>
        <v>0</v>
      </c>
      <c r="BI925" s="198">
        <f t="shared" si="148"/>
        <v>0</v>
      </c>
      <c r="BJ925" s="18" t="s">
        <v>8</v>
      </c>
      <c r="BK925" s="198">
        <f t="shared" si="149"/>
        <v>0</v>
      </c>
      <c r="BL925" s="18" t="s">
        <v>283</v>
      </c>
      <c r="BM925" s="197" t="s">
        <v>9132</v>
      </c>
    </row>
    <row r="926" spans="1:65" s="2" customFormat="1" ht="33" customHeight="1">
      <c r="A926" s="35"/>
      <c r="B926" s="36"/>
      <c r="C926" s="187" t="s">
        <v>2564</v>
      </c>
      <c r="D926" s="187" t="s">
        <v>160</v>
      </c>
      <c r="E926" s="188" t="s">
        <v>9133</v>
      </c>
      <c r="F926" s="189" t="s">
        <v>9134</v>
      </c>
      <c r="G926" s="190" t="s">
        <v>498</v>
      </c>
      <c r="H926" s="191">
        <v>1</v>
      </c>
      <c r="I926" s="192"/>
      <c r="J926" s="191">
        <f t="shared" si="140"/>
        <v>0</v>
      </c>
      <c r="K926" s="189" t="s">
        <v>1</v>
      </c>
      <c r="L926" s="40"/>
      <c r="M926" s="193" t="s">
        <v>1</v>
      </c>
      <c r="N926" s="194" t="s">
        <v>41</v>
      </c>
      <c r="O926" s="72"/>
      <c r="P926" s="195">
        <f t="shared" si="141"/>
        <v>0</v>
      </c>
      <c r="Q926" s="195">
        <v>0</v>
      </c>
      <c r="R926" s="195">
        <f t="shared" si="142"/>
        <v>0</v>
      </c>
      <c r="S926" s="195">
        <v>0</v>
      </c>
      <c r="T926" s="196">
        <f t="shared" si="143"/>
        <v>0</v>
      </c>
      <c r="U926" s="35"/>
      <c r="V926" s="35"/>
      <c r="W926" s="35"/>
      <c r="X926" s="35"/>
      <c r="Y926" s="35"/>
      <c r="Z926" s="35"/>
      <c r="AA926" s="35"/>
      <c r="AB926" s="35"/>
      <c r="AC926" s="35"/>
      <c r="AD926" s="35"/>
      <c r="AE926" s="35"/>
      <c r="AR926" s="197" t="s">
        <v>283</v>
      </c>
      <c r="AT926" s="197" t="s">
        <v>160</v>
      </c>
      <c r="AU926" s="197" t="s">
        <v>85</v>
      </c>
      <c r="AY926" s="18" t="s">
        <v>158</v>
      </c>
      <c r="BE926" s="198">
        <f t="shared" si="144"/>
        <v>0</v>
      </c>
      <c r="BF926" s="198">
        <f t="shared" si="145"/>
        <v>0</v>
      </c>
      <c r="BG926" s="198">
        <f t="shared" si="146"/>
        <v>0</v>
      </c>
      <c r="BH926" s="198">
        <f t="shared" si="147"/>
        <v>0</v>
      </c>
      <c r="BI926" s="198">
        <f t="shared" si="148"/>
        <v>0</v>
      </c>
      <c r="BJ926" s="18" t="s">
        <v>8</v>
      </c>
      <c r="BK926" s="198">
        <f t="shared" si="149"/>
        <v>0</v>
      </c>
      <c r="BL926" s="18" t="s">
        <v>283</v>
      </c>
      <c r="BM926" s="197" t="s">
        <v>9135</v>
      </c>
    </row>
    <row r="927" spans="1:65" s="2" customFormat="1" ht="48">
      <c r="A927" s="35"/>
      <c r="B927" s="36"/>
      <c r="C927" s="187" t="s">
        <v>2568</v>
      </c>
      <c r="D927" s="187" t="s">
        <v>160</v>
      </c>
      <c r="E927" s="188" t="s">
        <v>9136</v>
      </c>
      <c r="F927" s="189" t="s">
        <v>9137</v>
      </c>
      <c r="G927" s="190" t="s">
        <v>498</v>
      </c>
      <c r="H927" s="191">
        <v>1</v>
      </c>
      <c r="I927" s="192"/>
      <c r="J927" s="191">
        <f t="shared" si="140"/>
        <v>0</v>
      </c>
      <c r="K927" s="189" t="s">
        <v>1</v>
      </c>
      <c r="L927" s="40"/>
      <c r="M927" s="193" t="s">
        <v>1</v>
      </c>
      <c r="N927" s="194" t="s">
        <v>41</v>
      </c>
      <c r="O927" s="72"/>
      <c r="P927" s="195">
        <f t="shared" si="141"/>
        <v>0</v>
      </c>
      <c r="Q927" s="195">
        <v>0</v>
      </c>
      <c r="R927" s="195">
        <f t="shared" si="142"/>
        <v>0</v>
      </c>
      <c r="S927" s="195">
        <v>0</v>
      </c>
      <c r="T927" s="196">
        <f t="shared" si="143"/>
        <v>0</v>
      </c>
      <c r="U927" s="35"/>
      <c r="V927" s="35"/>
      <c r="W927" s="35"/>
      <c r="X927" s="35"/>
      <c r="Y927" s="35"/>
      <c r="Z927" s="35"/>
      <c r="AA927" s="35"/>
      <c r="AB927" s="35"/>
      <c r="AC927" s="35"/>
      <c r="AD927" s="35"/>
      <c r="AE927" s="35"/>
      <c r="AR927" s="197" t="s">
        <v>283</v>
      </c>
      <c r="AT927" s="197" t="s">
        <v>160</v>
      </c>
      <c r="AU927" s="197" t="s">
        <v>85</v>
      </c>
      <c r="AY927" s="18" t="s">
        <v>158</v>
      </c>
      <c r="BE927" s="198">
        <f t="shared" si="144"/>
        <v>0</v>
      </c>
      <c r="BF927" s="198">
        <f t="shared" si="145"/>
        <v>0</v>
      </c>
      <c r="BG927" s="198">
        <f t="shared" si="146"/>
        <v>0</v>
      </c>
      <c r="BH927" s="198">
        <f t="shared" si="147"/>
        <v>0</v>
      </c>
      <c r="BI927" s="198">
        <f t="shared" si="148"/>
        <v>0</v>
      </c>
      <c r="BJ927" s="18" t="s">
        <v>8</v>
      </c>
      <c r="BK927" s="198">
        <f t="shared" si="149"/>
        <v>0</v>
      </c>
      <c r="BL927" s="18" t="s">
        <v>283</v>
      </c>
      <c r="BM927" s="197" t="s">
        <v>9138</v>
      </c>
    </row>
    <row r="928" spans="1:65" s="2" customFormat="1" ht="78" customHeight="1">
      <c r="A928" s="35"/>
      <c r="B928" s="36"/>
      <c r="C928" s="187" t="s">
        <v>2570</v>
      </c>
      <c r="D928" s="187" t="s">
        <v>160</v>
      </c>
      <c r="E928" s="188" t="s">
        <v>9139</v>
      </c>
      <c r="F928" s="189" t="s">
        <v>9140</v>
      </c>
      <c r="G928" s="190" t="s">
        <v>498</v>
      </c>
      <c r="H928" s="191">
        <v>1</v>
      </c>
      <c r="I928" s="192"/>
      <c r="J928" s="191">
        <f t="shared" si="140"/>
        <v>0</v>
      </c>
      <c r="K928" s="189" t="s">
        <v>1</v>
      </c>
      <c r="L928" s="40"/>
      <c r="M928" s="193" t="s">
        <v>1</v>
      </c>
      <c r="N928" s="194" t="s">
        <v>41</v>
      </c>
      <c r="O928" s="72"/>
      <c r="P928" s="195">
        <f t="shared" si="141"/>
        <v>0</v>
      </c>
      <c r="Q928" s="195">
        <v>0</v>
      </c>
      <c r="R928" s="195">
        <f t="shared" si="142"/>
        <v>0</v>
      </c>
      <c r="S928" s="195">
        <v>0</v>
      </c>
      <c r="T928" s="196">
        <f t="shared" si="143"/>
        <v>0</v>
      </c>
      <c r="U928" s="35"/>
      <c r="V928" s="35"/>
      <c r="W928" s="35"/>
      <c r="X928" s="35"/>
      <c r="Y928" s="35"/>
      <c r="Z928" s="35"/>
      <c r="AA928" s="35"/>
      <c r="AB928" s="35"/>
      <c r="AC928" s="35"/>
      <c r="AD928" s="35"/>
      <c r="AE928" s="35"/>
      <c r="AR928" s="197" t="s">
        <v>283</v>
      </c>
      <c r="AT928" s="197" t="s">
        <v>160</v>
      </c>
      <c r="AU928" s="197" t="s">
        <v>85</v>
      </c>
      <c r="AY928" s="18" t="s">
        <v>158</v>
      </c>
      <c r="BE928" s="198">
        <f t="shared" si="144"/>
        <v>0</v>
      </c>
      <c r="BF928" s="198">
        <f t="shared" si="145"/>
        <v>0</v>
      </c>
      <c r="BG928" s="198">
        <f t="shared" si="146"/>
        <v>0</v>
      </c>
      <c r="BH928" s="198">
        <f t="shared" si="147"/>
        <v>0</v>
      </c>
      <c r="BI928" s="198">
        <f t="shared" si="148"/>
        <v>0</v>
      </c>
      <c r="BJ928" s="18" t="s">
        <v>8</v>
      </c>
      <c r="BK928" s="198">
        <f t="shared" si="149"/>
        <v>0</v>
      </c>
      <c r="BL928" s="18" t="s">
        <v>283</v>
      </c>
      <c r="BM928" s="197" t="s">
        <v>9141</v>
      </c>
    </row>
    <row r="929" spans="1:65" s="2" customFormat="1" ht="48">
      <c r="A929" s="35"/>
      <c r="B929" s="36"/>
      <c r="C929" s="187" t="s">
        <v>2574</v>
      </c>
      <c r="D929" s="187" t="s">
        <v>160</v>
      </c>
      <c r="E929" s="188" t="s">
        <v>9142</v>
      </c>
      <c r="F929" s="189" t="s">
        <v>9143</v>
      </c>
      <c r="G929" s="190" t="s">
        <v>498</v>
      </c>
      <c r="H929" s="191">
        <v>2</v>
      </c>
      <c r="I929" s="192"/>
      <c r="J929" s="191">
        <f t="shared" si="140"/>
        <v>0</v>
      </c>
      <c r="K929" s="189" t="s">
        <v>1</v>
      </c>
      <c r="L929" s="40"/>
      <c r="M929" s="193" t="s">
        <v>1</v>
      </c>
      <c r="N929" s="194" t="s">
        <v>41</v>
      </c>
      <c r="O929" s="72"/>
      <c r="P929" s="195">
        <f t="shared" si="141"/>
        <v>0</v>
      </c>
      <c r="Q929" s="195">
        <v>0</v>
      </c>
      <c r="R929" s="195">
        <f t="shared" si="142"/>
        <v>0</v>
      </c>
      <c r="S929" s="195">
        <v>0</v>
      </c>
      <c r="T929" s="196">
        <f t="shared" si="143"/>
        <v>0</v>
      </c>
      <c r="U929" s="35"/>
      <c r="V929" s="35"/>
      <c r="W929" s="35"/>
      <c r="X929" s="35"/>
      <c r="Y929" s="35"/>
      <c r="Z929" s="35"/>
      <c r="AA929" s="35"/>
      <c r="AB929" s="35"/>
      <c r="AC929" s="35"/>
      <c r="AD929" s="35"/>
      <c r="AE929" s="35"/>
      <c r="AR929" s="197" t="s">
        <v>283</v>
      </c>
      <c r="AT929" s="197" t="s">
        <v>160</v>
      </c>
      <c r="AU929" s="197" t="s">
        <v>85</v>
      </c>
      <c r="AY929" s="18" t="s">
        <v>158</v>
      </c>
      <c r="BE929" s="198">
        <f t="shared" si="144"/>
        <v>0</v>
      </c>
      <c r="BF929" s="198">
        <f t="shared" si="145"/>
        <v>0</v>
      </c>
      <c r="BG929" s="198">
        <f t="shared" si="146"/>
        <v>0</v>
      </c>
      <c r="BH929" s="198">
        <f t="shared" si="147"/>
        <v>0</v>
      </c>
      <c r="BI929" s="198">
        <f t="shared" si="148"/>
        <v>0</v>
      </c>
      <c r="BJ929" s="18" t="s">
        <v>8</v>
      </c>
      <c r="BK929" s="198">
        <f t="shared" si="149"/>
        <v>0</v>
      </c>
      <c r="BL929" s="18" t="s">
        <v>283</v>
      </c>
      <c r="BM929" s="197" t="s">
        <v>9144</v>
      </c>
    </row>
    <row r="930" spans="1:65" s="2" customFormat="1" ht="24">
      <c r="A930" s="35"/>
      <c r="B930" s="36"/>
      <c r="C930" s="187" t="s">
        <v>2576</v>
      </c>
      <c r="D930" s="187" t="s">
        <v>160</v>
      </c>
      <c r="E930" s="188" t="s">
        <v>9145</v>
      </c>
      <c r="F930" s="189" t="s">
        <v>9146</v>
      </c>
      <c r="G930" s="190" t="s">
        <v>498</v>
      </c>
      <c r="H930" s="191">
        <v>2</v>
      </c>
      <c r="I930" s="192"/>
      <c r="J930" s="191">
        <f t="shared" si="140"/>
        <v>0</v>
      </c>
      <c r="K930" s="189" t="s">
        <v>1</v>
      </c>
      <c r="L930" s="40"/>
      <c r="M930" s="193" t="s">
        <v>1</v>
      </c>
      <c r="N930" s="194" t="s">
        <v>41</v>
      </c>
      <c r="O930" s="72"/>
      <c r="P930" s="195">
        <f t="shared" si="141"/>
        <v>0</v>
      </c>
      <c r="Q930" s="195">
        <v>0</v>
      </c>
      <c r="R930" s="195">
        <f t="shared" si="142"/>
        <v>0</v>
      </c>
      <c r="S930" s="195">
        <v>0</v>
      </c>
      <c r="T930" s="196">
        <f t="shared" si="143"/>
        <v>0</v>
      </c>
      <c r="U930" s="35"/>
      <c r="V930" s="35"/>
      <c r="W930" s="35"/>
      <c r="X930" s="35"/>
      <c r="Y930" s="35"/>
      <c r="Z930" s="35"/>
      <c r="AA930" s="35"/>
      <c r="AB930" s="35"/>
      <c r="AC930" s="35"/>
      <c r="AD930" s="35"/>
      <c r="AE930" s="35"/>
      <c r="AR930" s="197" t="s">
        <v>283</v>
      </c>
      <c r="AT930" s="197" t="s">
        <v>160</v>
      </c>
      <c r="AU930" s="197" t="s">
        <v>85</v>
      </c>
      <c r="AY930" s="18" t="s">
        <v>158</v>
      </c>
      <c r="BE930" s="198">
        <f t="shared" si="144"/>
        <v>0</v>
      </c>
      <c r="BF930" s="198">
        <f t="shared" si="145"/>
        <v>0</v>
      </c>
      <c r="BG930" s="198">
        <f t="shared" si="146"/>
        <v>0</v>
      </c>
      <c r="BH930" s="198">
        <f t="shared" si="147"/>
        <v>0</v>
      </c>
      <c r="BI930" s="198">
        <f t="shared" si="148"/>
        <v>0</v>
      </c>
      <c r="BJ930" s="18" t="s">
        <v>8</v>
      </c>
      <c r="BK930" s="198">
        <f t="shared" si="149"/>
        <v>0</v>
      </c>
      <c r="BL930" s="18" t="s">
        <v>283</v>
      </c>
      <c r="BM930" s="197" t="s">
        <v>9147</v>
      </c>
    </row>
    <row r="931" spans="1:65" s="2" customFormat="1" ht="16.5" customHeight="1">
      <c r="A931" s="35"/>
      <c r="B931" s="36"/>
      <c r="C931" s="187" t="s">
        <v>2580</v>
      </c>
      <c r="D931" s="187" t="s">
        <v>160</v>
      </c>
      <c r="E931" s="188" t="s">
        <v>9148</v>
      </c>
      <c r="F931" s="189" t="s">
        <v>9149</v>
      </c>
      <c r="G931" s="190" t="s">
        <v>498</v>
      </c>
      <c r="H931" s="191">
        <v>1</v>
      </c>
      <c r="I931" s="192"/>
      <c r="J931" s="191">
        <f t="shared" si="140"/>
        <v>0</v>
      </c>
      <c r="K931" s="189" t="s">
        <v>1</v>
      </c>
      <c r="L931" s="40"/>
      <c r="M931" s="193" t="s">
        <v>1</v>
      </c>
      <c r="N931" s="194" t="s">
        <v>41</v>
      </c>
      <c r="O931" s="72"/>
      <c r="P931" s="195">
        <f t="shared" si="141"/>
        <v>0</v>
      </c>
      <c r="Q931" s="195">
        <v>0</v>
      </c>
      <c r="R931" s="195">
        <f t="shared" si="142"/>
        <v>0</v>
      </c>
      <c r="S931" s="195">
        <v>0</v>
      </c>
      <c r="T931" s="196">
        <f t="shared" si="143"/>
        <v>0</v>
      </c>
      <c r="U931" s="35"/>
      <c r="V931" s="35"/>
      <c r="W931" s="35"/>
      <c r="X931" s="35"/>
      <c r="Y931" s="35"/>
      <c r="Z931" s="35"/>
      <c r="AA931" s="35"/>
      <c r="AB931" s="35"/>
      <c r="AC931" s="35"/>
      <c r="AD931" s="35"/>
      <c r="AE931" s="35"/>
      <c r="AR931" s="197" t="s">
        <v>283</v>
      </c>
      <c r="AT931" s="197" t="s">
        <v>160</v>
      </c>
      <c r="AU931" s="197" t="s">
        <v>85</v>
      </c>
      <c r="AY931" s="18" t="s">
        <v>158</v>
      </c>
      <c r="BE931" s="198">
        <f t="shared" si="144"/>
        <v>0</v>
      </c>
      <c r="BF931" s="198">
        <f t="shared" si="145"/>
        <v>0</v>
      </c>
      <c r="BG931" s="198">
        <f t="shared" si="146"/>
        <v>0</v>
      </c>
      <c r="BH931" s="198">
        <f t="shared" si="147"/>
        <v>0</v>
      </c>
      <c r="BI931" s="198">
        <f t="shared" si="148"/>
        <v>0</v>
      </c>
      <c r="BJ931" s="18" t="s">
        <v>8</v>
      </c>
      <c r="BK931" s="198">
        <f t="shared" si="149"/>
        <v>0</v>
      </c>
      <c r="BL931" s="18" t="s">
        <v>283</v>
      </c>
      <c r="BM931" s="197" t="s">
        <v>9150</v>
      </c>
    </row>
    <row r="932" spans="1:65" s="2" customFormat="1" ht="36">
      <c r="A932" s="35"/>
      <c r="B932" s="36"/>
      <c r="C932" s="187" t="s">
        <v>2582</v>
      </c>
      <c r="D932" s="187" t="s">
        <v>160</v>
      </c>
      <c r="E932" s="188" t="s">
        <v>9151</v>
      </c>
      <c r="F932" s="189" t="s">
        <v>9152</v>
      </c>
      <c r="G932" s="190" t="s">
        <v>498</v>
      </c>
      <c r="H932" s="191">
        <v>17</v>
      </c>
      <c r="I932" s="192"/>
      <c r="J932" s="191">
        <f t="shared" si="140"/>
        <v>0</v>
      </c>
      <c r="K932" s="189" t="s">
        <v>1</v>
      </c>
      <c r="L932" s="40"/>
      <c r="M932" s="193" t="s">
        <v>1</v>
      </c>
      <c r="N932" s="194" t="s">
        <v>41</v>
      </c>
      <c r="O932" s="72"/>
      <c r="P932" s="195">
        <f t="shared" si="141"/>
        <v>0</v>
      </c>
      <c r="Q932" s="195">
        <v>0</v>
      </c>
      <c r="R932" s="195">
        <f t="shared" si="142"/>
        <v>0</v>
      </c>
      <c r="S932" s="195">
        <v>0</v>
      </c>
      <c r="T932" s="196">
        <f t="shared" si="143"/>
        <v>0</v>
      </c>
      <c r="U932" s="35"/>
      <c r="V932" s="35"/>
      <c r="W932" s="35"/>
      <c r="X932" s="35"/>
      <c r="Y932" s="35"/>
      <c r="Z932" s="35"/>
      <c r="AA932" s="35"/>
      <c r="AB932" s="35"/>
      <c r="AC932" s="35"/>
      <c r="AD932" s="35"/>
      <c r="AE932" s="35"/>
      <c r="AR932" s="197" t="s">
        <v>283</v>
      </c>
      <c r="AT932" s="197" t="s">
        <v>160</v>
      </c>
      <c r="AU932" s="197" t="s">
        <v>85</v>
      </c>
      <c r="AY932" s="18" t="s">
        <v>158</v>
      </c>
      <c r="BE932" s="198">
        <f t="shared" si="144"/>
        <v>0</v>
      </c>
      <c r="BF932" s="198">
        <f t="shared" si="145"/>
        <v>0</v>
      </c>
      <c r="BG932" s="198">
        <f t="shared" si="146"/>
        <v>0</v>
      </c>
      <c r="BH932" s="198">
        <f t="shared" si="147"/>
        <v>0</v>
      </c>
      <c r="BI932" s="198">
        <f t="shared" si="148"/>
        <v>0</v>
      </c>
      <c r="BJ932" s="18" t="s">
        <v>8</v>
      </c>
      <c r="BK932" s="198">
        <f t="shared" si="149"/>
        <v>0</v>
      </c>
      <c r="BL932" s="18" t="s">
        <v>283</v>
      </c>
      <c r="BM932" s="197" t="s">
        <v>9153</v>
      </c>
    </row>
    <row r="933" spans="1:65" s="2" customFormat="1" ht="36">
      <c r="A933" s="35"/>
      <c r="B933" s="36"/>
      <c r="C933" s="187" t="s">
        <v>2585</v>
      </c>
      <c r="D933" s="187" t="s">
        <v>160</v>
      </c>
      <c r="E933" s="188" t="s">
        <v>9154</v>
      </c>
      <c r="F933" s="189" t="s">
        <v>9155</v>
      </c>
      <c r="G933" s="190" t="s">
        <v>498</v>
      </c>
      <c r="H933" s="191">
        <v>2</v>
      </c>
      <c r="I933" s="192"/>
      <c r="J933" s="191">
        <f t="shared" si="140"/>
        <v>0</v>
      </c>
      <c r="K933" s="189" t="s">
        <v>1</v>
      </c>
      <c r="L933" s="40"/>
      <c r="M933" s="193" t="s">
        <v>1</v>
      </c>
      <c r="N933" s="194" t="s">
        <v>41</v>
      </c>
      <c r="O933" s="72"/>
      <c r="P933" s="195">
        <f t="shared" si="141"/>
        <v>0</v>
      </c>
      <c r="Q933" s="195">
        <v>0</v>
      </c>
      <c r="R933" s="195">
        <f t="shared" si="142"/>
        <v>0</v>
      </c>
      <c r="S933" s="195">
        <v>0</v>
      </c>
      <c r="T933" s="196">
        <f t="shared" si="143"/>
        <v>0</v>
      </c>
      <c r="U933" s="35"/>
      <c r="V933" s="35"/>
      <c r="W933" s="35"/>
      <c r="X933" s="35"/>
      <c r="Y933" s="35"/>
      <c r="Z933" s="35"/>
      <c r="AA933" s="35"/>
      <c r="AB933" s="35"/>
      <c r="AC933" s="35"/>
      <c r="AD933" s="35"/>
      <c r="AE933" s="35"/>
      <c r="AR933" s="197" t="s">
        <v>283</v>
      </c>
      <c r="AT933" s="197" t="s">
        <v>160</v>
      </c>
      <c r="AU933" s="197" t="s">
        <v>85</v>
      </c>
      <c r="AY933" s="18" t="s">
        <v>158</v>
      </c>
      <c r="BE933" s="198">
        <f t="shared" si="144"/>
        <v>0</v>
      </c>
      <c r="BF933" s="198">
        <f t="shared" si="145"/>
        <v>0</v>
      </c>
      <c r="BG933" s="198">
        <f t="shared" si="146"/>
        <v>0</v>
      </c>
      <c r="BH933" s="198">
        <f t="shared" si="147"/>
        <v>0</v>
      </c>
      <c r="BI933" s="198">
        <f t="shared" si="148"/>
        <v>0</v>
      </c>
      <c r="BJ933" s="18" t="s">
        <v>8</v>
      </c>
      <c r="BK933" s="198">
        <f t="shared" si="149"/>
        <v>0</v>
      </c>
      <c r="BL933" s="18" t="s">
        <v>283</v>
      </c>
      <c r="BM933" s="197" t="s">
        <v>9156</v>
      </c>
    </row>
    <row r="934" spans="1:65" s="2" customFormat="1" ht="36">
      <c r="A934" s="35"/>
      <c r="B934" s="36"/>
      <c r="C934" s="187" t="s">
        <v>2589</v>
      </c>
      <c r="D934" s="187" t="s">
        <v>160</v>
      </c>
      <c r="E934" s="188" t="s">
        <v>9157</v>
      </c>
      <c r="F934" s="189" t="s">
        <v>9158</v>
      </c>
      <c r="G934" s="190" t="s">
        <v>498</v>
      </c>
      <c r="H934" s="191">
        <v>1</v>
      </c>
      <c r="I934" s="192"/>
      <c r="J934" s="191">
        <f t="shared" si="140"/>
        <v>0</v>
      </c>
      <c r="K934" s="189" t="s">
        <v>1</v>
      </c>
      <c r="L934" s="40"/>
      <c r="M934" s="193" t="s">
        <v>1</v>
      </c>
      <c r="N934" s="194" t="s">
        <v>41</v>
      </c>
      <c r="O934" s="72"/>
      <c r="P934" s="195">
        <f t="shared" si="141"/>
        <v>0</v>
      </c>
      <c r="Q934" s="195">
        <v>0</v>
      </c>
      <c r="R934" s="195">
        <f t="shared" si="142"/>
        <v>0</v>
      </c>
      <c r="S934" s="195">
        <v>0</v>
      </c>
      <c r="T934" s="196">
        <f t="shared" si="143"/>
        <v>0</v>
      </c>
      <c r="U934" s="35"/>
      <c r="V934" s="35"/>
      <c r="W934" s="35"/>
      <c r="X934" s="35"/>
      <c r="Y934" s="35"/>
      <c r="Z934" s="35"/>
      <c r="AA934" s="35"/>
      <c r="AB934" s="35"/>
      <c r="AC934" s="35"/>
      <c r="AD934" s="35"/>
      <c r="AE934" s="35"/>
      <c r="AR934" s="197" t="s">
        <v>283</v>
      </c>
      <c r="AT934" s="197" t="s">
        <v>160</v>
      </c>
      <c r="AU934" s="197" t="s">
        <v>85</v>
      </c>
      <c r="AY934" s="18" t="s">
        <v>158</v>
      </c>
      <c r="BE934" s="198">
        <f t="shared" si="144"/>
        <v>0</v>
      </c>
      <c r="BF934" s="198">
        <f t="shared" si="145"/>
        <v>0</v>
      </c>
      <c r="BG934" s="198">
        <f t="shared" si="146"/>
        <v>0</v>
      </c>
      <c r="BH934" s="198">
        <f t="shared" si="147"/>
        <v>0</v>
      </c>
      <c r="BI934" s="198">
        <f t="shared" si="148"/>
        <v>0</v>
      </c>
      <c r="BJ934" s="18" t="s">
        <v>8</v>
      </c>
      <c r="BK934" s="198">
        <f t="shared" si="149"/>
        <v>0</v>
      </c>
      <c r="BL934" s="18" t="s">
        <v>283</v>
      </c>
      <c r="BM934" s="197" t="s">
        <v>9159</v>
      </c>
    </row>
    <row r="935" spans="1:65" s="2" customFormat="1" ht="36">
      <c r="A935" s="35"/>
      <c r="B935" s="36"/>
      <c r="C935" s="187" t="s">
        <v>2591</v>
      </c>
      <c r="D935" s="187" t="s">
        <v>160</v>
      </c>
      <c r="E935" s="188" t="s">
        <v>9160</v>
      </c>
      <c r="F935" s="189" t="s">
        <v>9161</v>
      </c>
      <c r="G935" s="190" t="s">
        <v>498</v>
      </c>
      <c r="H935" s="191">
        <v>3</v>
      </c>
      <c r="I935" s="192"/>
      <c r="J935" s="191">
        <f t="shared" si="140"/>
        <v>0</v>
      </c>
      <c r="K935" s="189" t="s">
        <v>1</v>
      </c>
      <c r="L935" s="40"/>
      <c r="M935" s="193" t="s">
        <v>1</v>
      </c>
      <c r="N935" s="194" t="s">
        <v>41</v>
      </c>
      <c r="O935" s="72"/>
      <c r="P935" s="195">
        <f t="shared" si="141"/>
        <v>0</v>
      </c>
      <c r="Q935" s="195">
        <v>0</v>
      </c>
      <c r="R935" s="195">
        <f t="shared" si="142"/>
        <v>0</v>
      </c>
      <c r="S935" s="195">
        <v>0</v>
      </c>
      <c r="T935" s="196">
        <f t="shared" si="143"/>
        <v>0</v>
      </c>
      <c r="U935" s="35"/>
      <c r="V935" s="35"/>
      <c r="W935" s="35"/>
      <c r="X935" s="35"/>
      <c r="Y935" s="35"/>
      <c r="Z935" s="35"/>
      <c r="AA935" s="35"/>
      <c r="AB935" s="35"/>
      <c r="AC935" s="35"/>
      <c r="AD935" s="35"/>
      <c r="AE935" s="35"/>
      <c r="AR935" s="197" t="s">
        <v>283</v>
      </c>
      <c r="AT935" s="197" t="s">
        <v>160</v>
      </c>
      <c r="AU935" s="197" t="s">
        <v>85</v>
      </c>
      <c r="AY935" s="18" t="s">
        <v>158</v>
      </c>
      <c r="BE935" s="198">
        <f t="shared" si="144"/>
        <v>0</v>
      </c>
      <c r="BF935" s="198">
        <f t="shared" si="145"/>
        <v>0</v>
      </c>
      <c r="BG935" s="198">
        <f t="shared" si="146"/>
        <v>0</v>
      </c>
      <c r="BH935" s="198">
        <f t="shared" si="147"/>
        <v>0</v>
      </c>
      <c r="BI935" s="198">
        <f t="shared" si="148"/>
        <v>0</v>
      </c>
      <c r="BJ935" s="18" t="s">
        <v>8</v>
      </c>
      <c r="BK935" s="198">
        <f t="shared" si="149"/>
        <v>0</v>
      </c>
      <c r="BL935" s="18" t="s">
        <v>283</v>
      </c>
      <c r="BM935" s="197" t="s">
        <v>9162</v>
      </c>
    </row>
    <row r="936" spans="1:65" s="2" customFormat="1" ht="36">
      <c r="A936" s="35"/>
      <c r="B936" s="36"/>
      <c r="C936" s="187" t="s">
        <v>2593</v>
      </c>
      <c r="D936" s="187" t="s">
        <v>160</v>
      </c>
      <c r="E936" s="188" t="s">
        <v>9163</v>
      </c>
      <c r="F936" s="189" t="s">
        <v>9164</v>
      </c>
      <c r="G936" s="190" t="s">
        <v>498</v>
      </c>
      <c r="H936" s="191">
        <v>3</v>
      </c>
      <c r="I936" s="192"/>
      <c r="J936" s="191">
        <f t="shared" si="140"/>
        <v>0</v>
      </c>
      <c r="K936" s="189" t="s">
        <v>1</v>
      </c>
      <c r="L936" s="40"/>
      <c r="M936" s="193" t="s">
        <v>1</v>
      </c>
      <c r="N936" s="194" t="s">
        <v>41</v>
      </c>
      <c r="O936" s="72"/>
      <c r="P936" s="195">
        <f t="shared" si="141"/>
        <v>0</v>
      </c>
      <c r="Q936" s="195">
        <v>0</v>
      </c>
      <c r="R936" s="195">
        <f t="shared" si="142"/>
        <v>0</v>
      </c>
      <c r="S936" s="195">
        <v>0</v>
      </c>
      <c r="T936" s="196">
        <f t="shared" si="143"/>
        <v>0</v>
      </c>
      <c r="U936" s="35"/>
      <c r="V936" s="35"/>
      <c r="W936" s="35"/>
      <c r="X936" s="35"/>
      <c r="Y936" s="35"/>
      <c r="Z936" s="35"/>
      <c r="AA936" s="35"/>
      <c r="AB936" s="35"/>
      <c r="AC936" s="35"/>
      <c r="AD936" s="35"/>
      <c r="AE936" s="35"/>
      <c r="AR936" s="197" t="s">
        <v>283</v>
      </c>
      <c r="AT936" s="197" t="s">
        <v>160</v>
      </c>
      <c r="AU936" s="197" t="s">
        <v>85</v>
      </c>
      <c r="AY936" s="18" t="s">
        <v>158</v>
      </c>
      <c r="BE936" s="198">
        <f t="shared" si="144"/>
        <v>0</v>
      </c>
      <c r="BF936" s="198">
        <f t="shared" si="145"/>
        <v>0</v>
      </c>
      <c r="BG936" s="198">
        <f t="shared" si="146"/>
        <v>0</v>
      </c>
      <c r="BH936" s="198">
        <f t="shared" si="147"/>
        <v>0</v>
      </c>
      <c r="BI936" s="198">
        <f t="shared" si="148"/>
        <v>0</v>
      </c>
      <c r="BJ936" s="18" t="s">
        <v>8</v>
      </c>
      <c r="BK936" s="198">
        <f t="shared" si="149"/>
        <v>0</v>
      </c>
      <c r="BL936" s="18" t="s">
        <v>283</v>
      </c>
      <c r="BM936" s="197" t="s">
        <v>9165</v>
      </c>
    </row>
    <row r="937" spans="1:65" s="2" customFormat="1" ht="36">
      <c r="A937" s="35"/>
      <c r="B937" s="36"/>
      <c r="C937" s="187" t="s">
        <v>2597</v>
      </c>
      <c r="D937" s="187" t="s">
        <v>160</v>
      </c>
      <c r="E937" s="188" t="s">
        <v>9166</v>
      </c>
      <c r="F937" s="189" t="s">
        <v>9167</v>
      </c>
      <c r="G937" s="190" t="s">
        <v>498</v>
      </c>
      <c r="H937" s="191">
        <v>1</v>
      </c>
      <c r="I937" s="192"/>
      <c r="J937" s="191">
        <f t="shared" si="140"/>
        <v>0</v>
      </c>
      <c r="K937" s="189" t="s">
        <v>1</v>
      </c>
      <c r="L937" s="40"/>
      <c r="M937" s="193" t="s">
        <v>1</v>
      </c>
      <c r="N937" s="194" t="s">
        <v>41</v>
      </c>
      <c r="O937" s="72"/>
      <c r="P937" s="195">
        <f t="shared" si="141"/>
        <v>0</v>
      </c>
      <c r="Q937" s="195">
        <v>0</v>
      </c>
      <c r="R937" s="195">
        <f t="shared" si="142"/>
        <v>0</v>
      </c>
      <c r="S937" s="195">
        <v>0</v>
      </c>
      <c r="T937" s="196">
        <f t="shared" si="143"/>
        <v>0</v>
      </c>
      <c r="U937" s="35"/>
      <c r="V937" s="35"/>
      <c r="W937" s="35"/>
      <c r="X937" s="35"/>
      <c r="Y937" s="35"/>
      <c r="Z937" s="35"/>
      <c r="AA937" s="35"/>
      <c r="AB937" s="35"/>
      <c r="AC937" s="35"/>
      <c r="AD937" s="35"/>
      <c r="AE937" s="35"/>
      <c r="AR937" s="197" t="s">
        <v>283</v>
      </c>
      <c r="AT937" s="197" t="s">
        <v>160</v>
      </c>
      <c r="AU937" s="197" t="s">
        <v>85</v>
      </c>
      <c r="AY937" s="18" t="s">
        <v>158</v>
      </c>
      <c r="BE937" s="198">
        <f t="shared" si="144"/>
        <v>0</v>
      </c>
      <c r="BF937" s="198">
        <f t="shared" si="145"/>
        <v>0</v>
      </c>
      <c r="BG937" s="198">
        <f t="shared" si="146"/>
        <v>0</v>
      </c>
      <c r="BH937" s="198">
        <f t="shared" si="147"/>
        <v>0</v>
      </c>
      <c r="BI937" s="198">
        <f t="shared" si="148"/>
        <v>0</v>
      </c>
      <c r="BJ937" s="18" t="s">
        <v>8</v>
      </c>
      <c r="BK937" s="198">
        <f t="shared" si="149"/>
        <v>0</v>
      </c>
      <c r="BL937" s="18" t="s">
        <v>283</v>
      </c>
      <c r="BM937" s="197" t="s">
        <v>9168</v>
      </c>
    </row>
    <row r="938" spans="1:65" s="2" customFormat="1" ht="44.25" customHeight="1">
      <c r="A938" s="35"/>
      <c r="B938" s="36"/>
      <c r="C938" s="187" t="s">
        <v>2599</v>
      </c>
      <c r="D938" s="187" t="s">
        <v>160</v>
      </c>
      <c r="E938" s="188" t="s">
        <v>9169</v>
      </c>
      <c r="F938" s="189" t="s">
        <v>9170</v>
      </c>
      <c r="G938" s="190" t="s">
        <v>498</v>
      </c>
      <c r="H938" s="191">
        <v>1</v>
      </c>
      <c r="I938" s="192"/>
      <c r="J938" s="191">
        <f t="shared" si="140"/>
        <v>0</v>
      </c>
      <c r="K938" s="189" t="s">
        <v>1</v>
      </c>
      <c r="L938" s="40"/>
      <c r="M938" s="193" t="s">
        <v>1</v>
      </c>
      <c r="N938" s="194" t="s">
        <v>41</v>
      </c>
      <c r="O938" s="72"/>
      <c r="P938" s="195">
        <f t="shared" si="141"/>
        <v>0</v>
      </c>
      <c r="Q938" s="195">
        <v>0</v>
      </c>
      <c r="R938" s="195">
        <f t="shared" si="142"/>
        <v>0</v>
      </c>
      <c r="S938" s="195">
        <v>0</v>
      </c>
      <c r="T938" s="196">
        <f t="shared" si="143"/>
        <v>0</v>
      </c>
      <c r="U938" s="35"/>
      <c r="V938" s="35"/>
      <c r="W938" s="35"/>
      <c r="X938" s="35"/>
      <c r="Y938" s="35"/>
      <c r="Z938" s="35"/>
      <c r="AA938" s="35"/>
      <c r="AB938" s="35"/>
      <c r="AC938" s="35"/>
      <c r="AD938" s="35"/>
      <c r="AE938" s="35"/>
      <c r="AR938" s="197" t="s">
        <v>283</v>
      </c>
      <c r="AT938" s="197" t="s">
        <v>160</v>
      </c>
      <c r="AU938" s="197" t="s">
        <v>85</v>
      </c>
      <c r="AY938" s="18" t="s">
        <v>158</v>
      </c>
      <c r="BE938" s="198">
        <f t="shared" si="144"/>
        <v>0</v>
      </c>
      <c r="BF938" s="198">
        <f t="shared" si="145"/>
        <v>0</v>
      </c>
      <c r="BG938" s="198">
        <f t="shared" si="146"/>
        <v>0</v>
      </c>
      <c r="BH938" s="198">
        <f t="shared" si="147"/>
        <v>0</v>
      </c>
      <c r="BI938" s="198">
        <f t="shared" si="148"/>
        <v>0</v>
      </c>
      <c r="BJ938" s="18" t="s">
        <v>8</v>
      </c>
      <c r="BK938" s="198">
        <f t="shared" si="149"/>
        <v>0</v>
      </c>
      <c r="BL938" s="18" t="s">
        <v>283</v>
      </c>
      <c r="BM938" s="197" t="s">
        <v>9171</v>
      </c>
    </row>
    <row r="939" spans="1:65" s="2" customFormat="1" ht="44.25" customHeight="1">
      <c r="A939" s="35"/>
      <c r="B939" s="36"/>
      <c r="C939" s="187" t="s">
        <v>2601</v>
      </c>
      <c r="D939" s="187" t="s">
        <v>160</v>
      </c>
      <c r="E939" s="188" t="s">
        <v>9172</v>
      </c>
      <c r="F939" s="189" t="s">
        <v>9173</v>
      </c>
      <c r="G939" s="190" t="s">
        <v>498</v>
      </c>
      <c r="H939" s="191">
        <v>2</v>
      </c>
      <c r="I939" s="192"/>
      <c r="J939" s="191">
        <f t="shared" si="140"/>
        <v>0</v>
      </c>
      <c r="K939" s="189" t="s">
        <v>1</v>
      </c>
      <c r="L939" s="40"/>
      <c r="M939" s="193" t="s">
        <v>1</v>
      </c>
      <c r="N939" s="194" t="s">
        <v>41</v>
      </c>
      <c r="O939" s="72"/>
      <c r="P939" s="195">
        <f t="shared" si="141"/>
        <v>0</v>
      </c>
      <c r="Q939" s="195">
        <v>0</v>
      </c>
      <c r="R939" s="195">
        <f t="shared" si="142"/>
        <v>0</v>
      </c>
      <c r="S939" s="195">
        <v>0</v>
      </c>
      <c r="T939" s="196">
        <f t="shared" si="143"/>
        <v>0</v>
      </c>
      <c r="U939" s="35"/>
      <c r="V939" s="35"/>
      <c r="W939" s="35"/>
      <c r="X939" s="35"/>
      <c r="Y939" s="35"/>
      <c r="Z939" s="35"/>
      <c r="AA939" s="35"/>
      <c r="AB939" s="35"/>
      <c r="AC939" s="35"/>
      <c r="AD939" s="35"/>
      <c r="AE939" s="35"/>
      <c r="AR939" s="197" t="s">
        <v>283</v>
      </c>
      <c r="AT939" s="197" t="s">
        <v>160</v>
      </c>
      <c r="AU939" s="197" t="s">
        <v>85</v>
      </c>
      <c r="AY939" s="18" t="s">
        <v>158</v>
      </c>
      <c r="BE939" s="198">
        <f t="shared" si="144"/>
        <v>0</v>
      </c>
      <c r="BF939" s="198">
        <f t="shared" si="145"/>
        <v>0</v>
      </c>
      <c r="BG939" s="198">
        <f t="shared" si="146"/>
        <v>0</v>
      </c>
      <c r="BH939" s="198">
        <f t="shared" si="147"/>
        <v>0</v>
      </c>
      <c r="BI939" s="198">
        <f t="shared" si="148"/>
        <v>0</v>
      </c>
      <c r="BJ939" s="18" t="s">
        <v>8</v>
      </c>
      <c r="BK939" s="198">
        <f t="shared" si="149"/>
        <v>0</v>
      </c>
      <c r="BL939" s="18" t="s">
        <v>283</v>
      </c>
      <c r="BM939" s="197" t="s">
        <v>9174</v>
      </c>
    </row>
    <row r="940" spans="1:65" s="2" customFormat="1" ht="36">
      <c r="A940" s="35"/>
      <c r="B940" s="36"/>
      <c r="C940" s="187" t="s">
        <v>2603</v>
      </c>
      <c r="D940" s="187" t="s">
        <v>160</v>
      </c>
      <c r="E940" s="188" t="s">
        <v>9175</v>
      </c>
      <c r="F940" s="189" t="s">
        <v>9176</v>
      </c>
      <c r="G940" s="190" t="s">
        <v>498</v>
      </c>
      <c r="H940" s="191">
        <v>2</v>
      </c>
      <c r="I940" s="192"/>
      <c r="J940" s="191">
        <f t="shared" si="140"/>
        <v>0</v>
      </c>
      <c r="K940" s="189" t="s">
        <v>1</v>
      </c>
      <c r="L940" s="40"/>
      <c r="M940" s="193" t="s">
        <v>1</v>
      </c>
      <c r="N940" s="194" t="s">
        <v>41</v>
      </c>
      <c r="O940" s="72"/>
      <c r="P940" s="195">
        <f t="shared" si="141"/>
        <v>0</v>
      </c>
      <c r="Q940" s="195">
        <v>0</v>
      </c>
      <c r="R940" s="195">
        <f t="shared" si="142"/>
        <v>0</v>
      </c>
      <c r="S940" s="195">
        <v>0</v>
      </c>
      <c r="T940" s="196">
        <f t="shared" si="143"/>
        <v>0</v>
      </c>
      <c r="U940" s="35"/>
      <c r="V940" s="35"/>
      <c r="W940" s="35"/>
      <c r="X940" s="35"/>
      <c r="Y940" s="35"/>
      <c r="Z940" s="35"/>
      <c r="AA940" s="35"/>
      <c r="AB940" s="35"/>
      <c r="AC940" s="35"/>
      <c r="AD940" s="35"/>
      <c r="AE940" s="35"/>
      <c r="AR940" s="197" t="s">
        <v>283</v>
      </c>
      <c r="AT940" s="197" t="s">
        <v>160</v>
      </c>
      <c r="AU940" s="197" t="s">
        <v>85</v>
      </c>
      <c r="AY940" s="18" t="s">
        <v>158</v>
      </c>
      <c r="BE940" s="198">
        <f t="shared" si="144"/>
        <v>0</v>
      </c>
      <c r="BF940" s="198">
        <f t="shared" si="145"/>
        <v>0</v>
      </c>
      <c r="BG940" s="198">
        <f t="shared" si="146"/>
        <v>0</v>
      </c>
      <c r="BH940" s="198">
        <f t="shared" si="147"/>
        <v>0</v>
      </c>
      <c r="BI940" s="198">
        <f t="shared" si="148"/>
        <v>0</v>
      </c>
      <c r="BJ940" s="18" t="s">
        <v>8</v>
      </c>
      <c r="BK940" s="198">
        <f t="shared" si="149"/>
        <v>0</v>
      </c>
      <c r="BL940" s="18" t="s">
        <v>283</v>
      </c>
      <c r="BM940" s="197" t="s">
        <v>9177</v>
      </c>
    </row>
    <row r="941" spans="1:65" s="2" customFormat="1" ht="55.5" customHeight="1">
      <c r="A941" s="35"/>
      <c r="B941" s="36"/>
      <c r="C941" s="187" t="s">
        <v>2605</v>
      </c>
      <c r="D941" s="187" t="s">
        <v>160</v>
      </c>
      <c r="E941" s="188" t="s">
        <v>9178</v>
      </c>
      <c r="F941" s="189" t="s">
        <v>9179</v>
      </c>
      <c r="G941" s="190" t="s">
        <v>498</v>
      </c>
      <c r="H941" s="191">
        <v>2</v>
      </c>
      <c r="I941" s="192"/>
      <c r="J941" s="191">
        <f t="shared" si="140"/>
        <v>0</v>
      </c>
      <c r="K941" s="189" t="s">
        <v>1</v>
      </c>
      <c r="L941" s="40"/>
      <c r="M941" s="193" t="s">
        <v>1</v>
      </c>
      <c r="N941" s="194" t="s">
        <v>41</v>
      </c>
      <c r="O941" s="72"/>
      <c r="P941" s="195">
        <f t="shared" si="141"/>
        <v>0</v>
      </c>
      <c r="Q941" s="195">
        <v>0</v>
      </c>
      <c r="R941" s="195">
        <f t="shared" si="142"/>
        <v>0</v>
      </c>
      <c r="S941" s="195">
        <v>0</v>
      </c>
      <c r="T941" s="196">
        <f t="shared" si="143"/>
        <v>0</v>
      </c>
      <c r="U941" s="35"/>
      <c r="V941" s="35"/>
      <c r="W941" s="35"/>
      <c r="X941" s="35"/>
      <c r="Y941" s="35"/>
      <c r="Z941" s="35"/>
      <c r="AA941" s="35"/>
      <c r="AB941" s="35"/>
      <c r="AC941" s="35"/>
      <c r="AD941" s="35"/>
      <c r="AE941" s="35"/>
      <c r="AR941" s="197" t="s">
        <v>283</v>
      </c>
      <c r="AT941" s="197" t="s">
        <v>160</v>
      </c>
      <c r="AU941" s="197" t="s">
        <v>85</v>
      </c>
      <c r="AY941" s="18" t="s">
        <v>158</v>
      </c>
      <c r="BE941" s="198">
        <f t="shared" si="144"/>
        <v>0</v>
      </c>
      <c r="BF941" s="198">
        <f t="shared" si="145"/>
        <v>0</v>
      </c>
      <c r="BG941" s="198">
        <f t="shared" si="146"/>
        <v>0</v>
      </c>
      <c r="BH941" s="198">
        <f t="shared" si="147"/>
        <v>0</v>
      </c>
      <c r="BI941" s="198">
        <f t="shared" si="148"/>
        <v>0</v>
      </c>
      <c r="BJ941" s="18" t="s">
        <v>8</v>
      </c>
      <c r="BK941" s="198">
        <f t="shared" si="149"/>
        <v>0</v>
      </c>
      <c r="BL941" s="18" t="s">
        <v>283</v>
      </c>
      <c r="BM941" s="197" t="s">
        <v>9180</v>
      </c>
    </row>
    <row r="942" spans="1:65" s="2" customFormat="1" ht="24">
      <c r="A942" s="35"/>
      <c r="B942" s="36"/>
      <c r="C942" s="187" t="s">
        <v>2607</v>
      </c>
      <c r="D942" s="187" t="s">
        <v>160</v>
      </c>
      <c r="E942" s="188" t="s">
        <v>9181</v>
      </c>
      <c r="F942" s="189" t="s">
        <v>9182</v>
      </c>
      <c r="G942" s="190" t="s">
        <v>498</v>
      </c>
      <c r="H942" s="191">
        <v>1</v>
      </c>
      <c r="I942" s="192"/>
      <c r="J942" s="191">
        <f t="shared" si="140"/>
        <v>0</v>
      </c>
      <c r="K942" s="189" t="s">
        <v>1</v>
      </c>
      <c r="L942" s="40"/>
      <c r="M942" s="193" t="s">
        <v>1</v>
      </c>
      <c r="N942" s="194" t="s">
        <v>41</v>
      </c>
      <c r="O942" s="72"/>
      <c r="P942" s="195">
        <f t="shared" si="141"/>
        <v>0</v>
      </c>
      <c r="Q942" s="195">
        <v>0</v>
      </c>
      <c r="R942" s="195">
        <f t="shared" si="142"/>
        <v>0</v>
      </c>
      <c r="S942" s="195">
        <v>0</v>
      </c>
      <c r="T942" s="196">
        <f t="shared" si="143"/>
        <v>0</v>
      </c>
      <c r="U942" s="35"/>
      <c r="V942" s="35"/>
      <c r="W942" s="35"/>
      <c r="X942" s="35"/>
      <c r="Y942" s="35"/>
      <c r="Z942" s="35"/>
      <c r="AA942" s="35"/>
      <c r="AB942" s="35"/>
      <c r="AC942" s="35"/>
      <c r="AD942" s="35"/>
      <c r="AE942" s="35"/>
      <c r="AR942" s="197" t="s">
        <v>283</v>
      </c>
      <c r="AT942" s="197" t="s">
        <v>160</v>
      </c>
      <c r="AU942" s="197" t="s">
        <v>85</v>
      </c>
      <c r="AY942" s="18" t="s">
        <v>158</v>
      </c>
      <c r="BE942" s="198">
        <f t="shared" si="144"/>
        <v>0</v>
      </c>
      <c r="BF942" s="198">
        <f t="shared" si="145"/>
        <v>0</v>
      </c>
      <c r="BG942" s="198">
        <f t="shared" si="146"/>
        <v>0</v>
      </c>
      <c r="BH942" s="198">
        <f t="shared" si="147"/>
        <v>0</v>
      </c>
      <c r="BI942" s="198">
        <f t="shared" si="148"/>
        <v>0</v>
      </c>
      <c r="BJ942" s="18" t="s">
        <v>8</v>
      </c>
      <c r="BK942" s="198">
        <f t="shared" si="149"/>
        <v>0</v>
      </c>
      <c r="BL942" s="18" t="s">
        <v>283</v>
      </c>
      <c r="BM942" s="197" t="s">
        <v>9183</v>
      </c>
    </row>
    <row r="943" spans="1:65" s="2" customFormat="1" ht="21.75" customHeight="1">
      <c r="A943" s="35"/>
      <c r="B943" s="36"/>
      <c r="C943" s="187" t="s">
        <v>2609</v>
      </c>
      <c r="D943" s="187" t="s">
        <v>160</v>
      </c>
      <c r="E943" s="188" t="s">
        <v>9184</v>
      </c>
      <c r="F943" s="189" t="s">
        <v>9185</v>
      </c>
      <c r="G943" s="190" t="s">
        <v>498</v>
      </c>
      <c r="H943" s="191">
        <v>1</v>
      </c>
      <c r="I943" s="192"/>
      <c r="J943" s="191">
        <f t="shared" si="140"/>
        <v>0</v>
      </c>
      <c r="K943" s="189" t="s">
        <v>1</v>
      </c>
      <c r="L943" s="40"/>
      <c r="M943" s="193" t="s">
        <v>1</v>
      </c>
      <c r="N943" s="194" t="s">
        <v>41</v>
      </c>
      <c r="O943" s="72"/>
      <c r="P943" s="195">
        <f t="shared" si="141"/>
        <v>0</v>
      </c>
      <c r="Q943" s="195">
        <v>0</v>
      </c>
      <c r="R943" s="195">
        <f t="shared" si="142"/>
        <v>0</v>
      </c>
      <c r="S943" s="195">
        <v>0</v>
      </c>
      <c r="T943" s="196">
        <f t="shared" si="143"/>
        <v>0</v>
      </c>
      <c r="U943" s="35"/>
      <c r="V943" s="35"/>
      <c r="W943" s="35"/>
      <c r="X943" s="35"/>
      <c r="Y943" s="35"/>
      <c r="Z943" s="35"/>
      <c r="AA943" s="35"/>
      <c r="AB943" s="35"/>
      <c r="AC943" s="35"/>
      <c r="AD943" s="35"/>
      <c r="AE943" s="35"/>
      <c r="AR943" s="197" t="s">
        <v>283</v>
      </c>
      <c r="AT943" s="197" t="s">
        <v>160</v>
      </c>
      <c r="AU943" s="197" t="s">
        <v>85</v>
      </c>
      <c r="AY943" s="18" t="s">
        <v>158</v>
      </c>
      <c r="BE943" s="198">
        <f t="shared" si="144"/>
        <v>0</v>
      </c>
      <c r="BF943" s="198">
        <f t="shared" si="145"/>
        <v>0</v>
      </c>
      <c r="BG943" s="198">
        <f t="shared" si="146"/>
        <v>0</v>
      </c>
      <c r="BH943" s="198">
        <f t="shared" si="147"/>
        <v>0</v>
      </c>
      <c r="BI943" s="198">
        <f t="shared" si="148"/>
        <v>0</v>
      </c>
      <c r="BJ943" s="18" t="s">
        <v>8</v>
      </c>
      <c r="BK943" s="198">
        <f t="shared" si="149"/>
        <v>0</v>
      </c>
      <c r="BL943" s="18" t="s">
        <v>283</v>
      </c>
      <c r="BM943" s="197" t="s">
        <v>9186</v>
      </c>
    </row>
    <row r="944" spans="1:65" s="2" customFormat="1" ht="48">
      <c r="A944" s="35"/>
      <c r="B944" s="36"/>
      <c r="C944" s="187" t="s">
        <v>2611</v>
      </c>
      <c r="D944" s="187" t="s">
        <v>160</v>
      </c>
      <c r="E944" s="188" t="s">
        <v>9187</v>
      </c>
      <c r="F944" s="189" t="s">
        <v>9188</v>
      </c>
      <c r="G944" s="190" t="s">
        <v>498</v>
      </c>
      <c r="H944" s="191">
        <v>1</v>
      </c>
      <c r="I944" s="192"/>
      <c r="J944" s="191">
        <f t="shared" si="140"/>
        <v>0</v>
      </c>
      <c r="K944" s="189" t="s">
        <v>1</v>
      </c>
      <c r="L944" s="40"/>
      <c r="M944" s="193" t="s">
        <v>1</v>
      </c>
      <c r="N944" s="194" t="s">
        <v>41</v>
      </c>
      <c r="O944" s="72"/>
      <c r="P944" s="195">
        <f t="shared" si="141"/>
        <v>0</v>
      </c>
      <c r="Q944" s="195">
        <v>0</v>
      </c>
      <c r="R944" s="195">
        <f t="shared" si="142"/>
        <v>0</v>
      </c>
      <c r="S944" s="195">
        <v>0</v>
      </c>
      <c r="T944" s="196">
        <f t="shared" si="143"/>
        <v>0</v>
      </c>
      <c r="U944" s="35"/>
      <c r="V944" s="35"/>
      <c r="W944" s="35"/>
      <c r="X944" s="35"/>
      <c r="Y944" s="35"/>
      <c r="Z944" s="35"/>
      <c r="AA944" s="35"/>
      <c r="AB944" s="35"/>
      <c r="AC944" s="35"/>
      <c r="AD944" s="35"/>
      <c r="AE944" s="35"/>
      <c r="AR944" s="197" t="s">
        <v>283</v>
      </c>
      <c r="AT944" s="197" t="s">
        <v>160</v>
      </c>
      <c r="AU944" s="197" t="s">
        <v>85</v>
      </c>
      <c r="AY944" s="18" t="s">
        <v>158</v>
      </c>
      <c r="BE944" s="198">
        <f t="shared" si="144"/>
        <v>0</v>
      </c>
      <c r="BF944" s="198">
        <f t="shared" si="145"/>
        <v>0</v>
      </c>
      <c r="BG944" s="198">
        <f t="shared" si="146"/>
        <v>0</v>
      </c>
      <c r="BH944" s="198">
        <f t="shared" si="147"/>
        <v>0</v>
      </c>
      <c r="BI944" s="198">
        <f t="shared" si="148"/>
        <v>0</v>
      </c>
      <c r="BJ944" s="18" t="s">
        <v>8</v>
      </c>
      <c r="BK944" s="198">
        <f t="shared" si="149"/>
        <v>0</v>
      </c>
      <c r="BL944" s="18" t="s">
        <v>283</v>
      </c>
      <c r="BM944" s="197" t="s">
        <v>9189</v>
      </c>
    </row>
    <row r="945" spans="1:65" s="2" customFormat="1" ht="72">
      <c r="A945" s="35"/>
      <c r="B945" s="36"/>
      <c r="C945" s="187" t="s">
        <v>2613</v>
      </c>
      <c r="D945" s="187" t="s">
        <v>160</v>
      </c>
      <c r="E945" s="188" t="s">
        <v>9190</v>
      </c>
      <c r="F945" s="189" t="s">
        <v>9191</v>
      </c>
      <c r="G945" s="190" t="s">
        <v>498</v>
      </c>
      <c r="H945" s="191">
        <v>2</v>
      </c>
      <c r="I945" s="192"/>
      <c r="J945" s="191">
        <f t="shared" si="140"/>
        <v>0</v>
      </c>
      <c r="K945" s="189" t="s">
        <v>1</v>
      </c>
      <c r="L945" s="40"/>
      <c r="M945" s="193" t="s">
        <v>1</v>
      </c>
      <c r="N945" s="194" t="s">
        <v>41</v>
      </c>
      <c r="O945" s="72"/>
      <c r="P945" s="195">
        <f t="shared" si="141"/>
        <v>0</v>
      </c>
      <c r="Q945" s="195">
        <v>0</v>
      </c>
      <c r="R945" s="195">
        <f t="shared" si="142"/>
        <v>0</v>
      </c>
      <c r="S945" s="195">
        <v>0</v>
      </c>
      <c r="T945" s="196">
        <f t="shared" si="143"/>
        <v>0</v>
      </c>
      <c r="U945" s="35"/>
      <c r="V945" s="35"/>
      <c r="W945" s="35"/>
      <c r="X945" s="35"/>
      <c r="Y945" s="35"/>
      <c r="Z945" s="35"/>
      <c r="AA945" s="35"/>
      <c r="AB945" s="35"/>
      <c r="AC945" s="35"/>
      <c r="AD945" s="35"/>
      <c r="AE945" s="35"/>
      <c r="AR945" s="197" t="s">
        <v>283</v>
      </c>
      <c r="AT945" s="197" t="s">
        <v>160</v>
      </c>
      <c r="AU945" s="197" t="s">
        <v>85</v>
      </c>
      <c r="AY945" s="18" t="s">
        <v>158</v>
      </c>
      <c r="BE945" s="198">
        <f t="shared" si="144"/>
        <v>0</v>
      </c>
      <c r="BF945" s="198">
        <f t="shared" si="145"/>
        <v>0</v>
      </c>
      <c r="BG945" s="198">
        <f t="shared" si="146"/>
        <v>0</v>
      </c>
      <c r="BH945" s="198">
        <f t="shared" si="147"/>
        <v>0</v>
      </c>
      <c r="BI945" s="198">
        <f t="shared" si="148"/>
        <v>0</v>
      </c>
      <c r="BJ945" s="18" t="s">
        <v>8</v>
      </c>
      <c r="BK945" s="198">
        <f t="shared" si="149"/>
        <v>0</v>
      </c>
      <c r="BL945" s="18" t="s">
        <v>283</v>
      </c>
      <c r="BM945" s="197" t="s">
        <v>9192</v>
      </c>
    </row>
    <row r="946" spans="1:65" s="2" customFormat="1" ht="55.5" customHeight="1">
      <c r="A946" s="35"/>
      <c r="B946" s="36"/>
      <c r="C946" s="187" t="s">
        <v>2615</v>
      </c>
      <c r="D946" s="187" t="s">
        <v>160</v>
      </c>
      <c r="E946" s="188" t="s">
        <v>9193</v>
      </c>
      <c r="F946" s="189" t="s">
        <v>9194</v>
      </c>
      <c r="G946" s="190" t="s">
        <v>498</v>
      </c>
      <c r="H946" s="191">
        <v>2</v>
      </c>
      <c r="I946" s="192"/>
      <c r="J946" s="191">
        <f t="shared" si="140"/>
        <v>0</v>
      </c>
      <c r="K946" s="189" t="s">
        <v>1</v>
      </c>
      <c r="L946" s="40"/>
      <c r="M946" s="193" t="s">
        <v>1</v>
      </c>
      <c r="N946" s="194" t="s">
        <v>41</v>
      </c>
      <c r="O946" s="72"/>
      <c r="P946" s="195">
        <f t="shared" si="141"/>
        <v>0</v>
      </c>
      <c r="Q946" s="195">
        <v>0</v>
      </c>
      <c r="R946" s="195">
        <f t="shared" si="142"/>
        <v>0</v>
      </c>
      <c r="S946" s="195">
        <v>0</v>
      </c>
      <c r="T946" s="196">
        <f t="shared" si="143"/>
        <v>0</v>
      </c>
      <c r="U946" s="35"/>
      <c r="V946" s="35"/>
      <c r="W946" s="35"/>
      <c r="X946" s="35"/>
      <c r="Y946" s="35"/>
      <c r="Z946" s="35"/>
      <c r="AA946" s="35"/>
      <c r="AB946" s="35"/>
      <c r="AC946" s="35"/>
      <c r="AD946" s="35"/>
      <c r="AE946" s="35"/>
      <c r="AR946" s="197" t="s">
        <v>283</v>
      </c>
      <c r="AT946" s="197" t="s">
        <v>160</v>
      </c>
      <c r="AU946" s="197" t="s">
        <v>85</v>
      </c>
      <c r="AY946" s="18" t="s">
        <v>158</v>
      </c>
      <c r="BE946" s="198">
        <f t="shared" si="144"/>
        <v>0</v>
      </c>
      <c r="BF946" s="198">
        <f t="shared" si="145"/>
        <v>0</v>
      </c>
      <c r="BG946" s="198">
        <f t="shared" si="146"/>
        <v>0</v>
      </c>
      <c r="BH946" s="198">
        <f t="shared" si="147"/>
        <v>0</v>
      </c>
      <c r="BI946" s="198">
        <f t="shared" si="148"/>
        <v>0</v>
      </c>
      <c r="BJ946" s="18" t="s">
        <v>8</v>
      </c>
      <c r="BK946" s="198">
        <f t="shared" si="149"/>
        <v>0</v>
      </c>
      <c r="BL946" s="18" t="s">
        <v>283</v>
      </c>
      <c r="BM946" s="197" t="s">
        <v>9195</v>
      </c>
    </row>
    <row r="947" spans="1:65" s="2" customFormat="1" ht="44.25" customHeight="1">
      <c r="A947" s="35"/>
      <c r="B947" s="36"/>
      <c r="C947" s="187" t="s">
        <v>2617</v>
      </c>
      <c r="D947" s="187" t="s">
        <v>160</v>
      </c>
      <c r="E947" s="188" t="s">
        <v>9196</v>
      </c>
      <c r="F947" s="189" t="s">
        <v>9197</v>
      </c>
      <c r="G947" s="190" t="s">
        <v>498</v>
      </c>
      <c r="H947" s="191">
        <v>6</v>
      </c>
      <c r="I947" s="192"/>
      <c r="J947" s="191">
        <f t="shared" si="140"/>
        <v>0</v>
      </c>
      <c r="K947" s="189" t="s">
        <v>1</v>
      </c>
      <c r="L947" s="40"/>
      <c r="M947" s="193" t="s">
        <v>1</v>
      </c>
      <c r="N947" s="194" t="s">
        <v>41</v>
      </c>
      <c r="O947" s="72"/>
      <c r="P947" s="195">
        <f t="shared" si="141"/>
        <v>0</v>
      </c>
      <c r="Q947" s="195">
        <v>0</v>
      </c>
      <c r="R947" s="195">
        <f t="shared" si="142"/>
        <v>0</v>
      </c>
      <c r="S947" s="195">
        <v>0</v>
      </c>
      <c r="T947" s="196">
        <f t="shared" si="143"/>
        <v>0</v>
      </c>
      <c r="U947" s="35"/>
      <c r="V947" s="35"/>
      <c r="W947" s="35"/>
      <c r="X947" s="35"/>
      <c r="Y947" s="35"/>
      <c r="Z947" s="35"/>
      <c r="AA947" s="35"/>
      <c r="AB947" s="35"/>
      <c r="AC947" s="35"/>
      <c r="AD947" s="35"/>
      <c r="AE947" s="35"/>
      <c r="AR947" s="197" t="s">
        <v>283</v>
      </c>
      <c r="AT947" s="197" t="s">
        <v>160</v>
      </c>
      <c r="AU947" s="197" t="s">
        <v>85</v>
      </c>
      <c r="AY947" s="18" t="s">
        <v>158</v>
      </c>
      <c r="BE947" s="198">
        <f t="shared" si="144"/>
        <v>0</v>
      </c>
      <c r="BF947" s="198">
        <f t="shared" si="145"/>
        <v>0</v>
      </c>
      <c r="BG947" s="198">
        <f t="shared" si="146"/>
        <v>0</v>
      </c>
      <c r="BH947" s="198">
        <f t="shared" si="147"/>
        <v>0</v>
      </c>
      <c r="BI947" s="198">
        <f t="shared" si="148"/>
        <v>0</v>
      </c>
      <c r="BJ947" s="18" t="s">
        <v>8</v>
      </c>
      <c r="BK947" s="198">
        <f t="shared" si="149"/>
        <v>0</v>
      </c>
      <c r="BL947" s="18" t="s">
        <v>283</v>
      </c>
      <c r="BM947" s="197" t="s">
        <v>9198</v>
      </c>
    </row>
    <row r="948" spans="1:65" s="2" customFormat="1" ht="66.75" customHeight="1">
      <c r="A948" s="35"/>
      <c r="B948" s="36"/>
      <c r="C948" s="187" t="s">
        <v>2619</v>
      </c>
      <c r="D948" s="187" t="s">
        <v>160</v>
      </c>
      <c r="E948" s="188" t="s">
        <v>9199</v>
      </c>
      <c r="F948" s="189" t="s">
        <v>9200</v>
      </c>
      <c r="G948" s="190" t="s">
        <v>498</v>
      </c>
      <c r="H948" s="191">
        <v>1</v>
      </c>
      <c r="I948" s="192"/>
      <c r="J948" s="191">
        <f t="shared" si="140"/>
        <v>0</v>
      </c>
      <c r="K948" s="189" t="s">
        <v>1</v>
      </c>
      <c r="L948" s="40"/>
      <c r="M948" s="193" t="s">
        <v>1</v>
      </c>
      <c r="N948" s="194" t="s">
        <v>41</v>
      </c>
      <c r="O948" s="72"/>
      <c r="P948" s="195">
        <f t="shared" si="141"/>
        <v>0</v>
      </c>
      <c r="Q948" s="195">
        <v>0</v>
      </c>
      <c r="R948" s="195">
        <f t="shared" si="142"/>
        <v>0</v>
      </c>
      <c r="S948" s="195">
        <v>0</v>
      </c>
      <c r="T948" s="196">
        <f t="shared" si="143"/>
        <v>0</v>
      </c>
      <c r="U948" s="35"/>
      <c r="V948" s="35"/>
      <c r="W948" s="35"/>
      <c r="X948" s="35"/>
      <c r="Y948" s="35"/>
      <c r="Z948" s="35"/>
      <c r="AA948" s="35"/>
      <c r="AB948" s="35"/>
      <c r="AC948" s="35"/>
      <c r="AD948" s="35"/>
      <c r="AE948" s="35"/>
      <c r="AR948" s="197" t="s">
        <v>283</v>
      </c>
      <c r="AT948" s="197" t="s">
        <v>160</v>
      </c>
      <c r="AU948" s="197" t="s">
        <v>85</v>
      </c>
      <c r="AY948" s="18" t="s">
        <v>158</v>
      </c>
      <c r="BE948" s="198">
        <f t="shared" si="144"/>
        <v>0</v>
      </c>
      <c r="BF948" s="198">
        <f t="shared" si="145"/>
        <v>0</v>
      </c>
      <c r="BG948" s="198">
        <f t="shared" si="146"/>
        <v>0</v>
      </c>
      <c r="BH948" s="198">
        <f t="shared" si="147"/>
        <v>0</v>
      </c>
      <c r="BI948" s="198">
        <f t="shared" si="148"/>
        <v>0</v>
      </c>
      <c r="BJ948" s="18" t="s">
        <v>8</v>
      </c>
      <c r="BK948" s="198">
        <f t="shared" si="149"/>
        <v>0</v>
      </c>
      <c r="BL948" s="18" t="s">
        <v>283</v>
      </c>
      <c r="BM948" s="197" t="s">
        <v>9201</v>
      </c>
    </row>
    <row r="949" spans="1:65" s="2" customFormat="1" ht="44.25" customHeight="1">
      <c r="A949" s="35"/>
      <c r="B949" s="36"/>
      <c r="C949" s="187" t="s">
        <v>2621</v>
      </c>
      <c r="D949" s="187" t="s">
        <v>160</v>
      </c>
      <c r="E949" s="188" t="s">
        <v>9202</v>
      </c>
      <c r="F949" s="189" t="s">
        <v>9203</v>
      </c>
      <c r="G949" s="190" t="s">
        <v>498</v>
      </c>
      <c r="H949" s="191">
        <v>1</v>
      </c>
      <c r="I949" s="192"/>
      <c r="J949" s="191">
        <f t="shared" si="140"/>
        <v>0</v>
      </c>
      <c r="K949" s="189" t="s">
        <v>1</v>
      </c>
      <c r="L949" s="40"/>
      <c r="M949" s="193" t="s">
        <v>1</v>
      </c>
      <c r="N949" s="194" t="s">
        <v>41</v>
      </c>
      <c r="O949" s="72"/>
      <c r="P949" s="195">
        <f t="shared" si="141"/>
        <v>0</v>
      </c>
      <c r="Q949" s="195">
        <v>0</v>
      </c>
      <c r="R949" s="195">
        <f t="shared" si="142"/>
        <v>0</v>
      </c>
      <c r="S949" s="195">
        <v>0</v>
      </c>
      <c r="T949" s="196">
        <f t="shared" si="143"/>
        <v>0</v>
      </c>
      <c r="U949" s="35"/>
      <c r="V949" s="35"/>
      <c r="W949" s="35"/>
      <c r="X949" s="35"/>
      <c r="Y949" s="35"/>
      <c r="Z949" s="35"/>
      <c r="AA949" s="35"/>
      <c r="AB949" s="35"/>
      <c r="AC949" s="35"/>
      <c r="AD949" s="35"/>
      <c r="AE949" s="35"/>
      <c r="AR949" s="197" t="s">
        <v>283</v>
      </c>
      <c r="AT949" s="197" t="s">
        <v>160</v>
      </c>
      <c r="AU949" s="197" t="s">
        <v>85</v>
      </c>
      <c r="AY949" s="18" t="s">
        <v>158</v>
      </c>
      <c r="BE949" s="198">
        <f t="shared" si="144"/>
        <v>0</v>
      </c>
      <c r="BF949" s="198">
        <f t="shared" si="145"/>
        <v>0</v>
      </c>
      <c r="BG949" s="198">
        <f t="shared" si="146"/>
        <v>0</v>
      </c>
      <c r="BH949" s="198">
        <f t="shared" si="147"/>
        <v>0</v>
      </c>
      <c r="BI949" s="198">
        <f t="shared" si="148"/>
        <v>0</v>
      </c>
      <c r="BJ949" s="18" t="s">
        <v>8</v>
      </c>
      <c r="BK949" s="198">
        <f t="shared" si="149"/>
        <v>0</v>
      </c>
      <c r="BL949" s="18" t="s">
        <v>283</v>
      </c>
      <c r="BM949" s="197" t="s">
        <v>9204</v>
      </c>
    </row>
    <row r="950" spans="1:65" s="2" customFormat="1" ht="48">
      <c r="A950" s="35"/>
      <c r="B950" s="36"/>
      <c r="C950" s="187" t="s">
        <v>2623</v>
      </c>
      <c r="D950" s="187" t="s">
        <v>160</v>
      </c>
      <c r="E950" s="188" t="s">
        <v>9205</v>
      </c>
      <c r="F950" s="189" t="s">
        <v>9206</v>
      </c>
      <c r="G950" s="190" t="s">
        <v>498</v>
      </c>
      <c r="H950" s="191">
        <v>1</v>
      </c>
      <c r="I950" s="192"/>
      <c r="J950" s="191">
        <f t="shared" si="140"/>
        <v>0</v>
      </c>
      <c r="K950" s="189" t="s">
        <v>1</v>
      </c>
      <c r="L950" s="40"/>
      <c r="M950" s="193" t="s">
        <v>1</v>
      </c>
      <c r="N950" s="194" t="s">
        <v>41</v>
      </c>
      <c r="O950" s="72"/>
      <c r="P950" s="195">
        <f t="shared" si="141"/>
        <v>0</v>
      </c>
      <c r="Q950" s="195">
        <v>0</v>
      </c>
      <c r="R950" s="195">
        <f t="shared" si="142"/>
        <v>0</v>
      </c>
      <c r="S950" s="195">
        <v>0</v>
      </c>
      <c r="T950" s="196">
        <f t="shared" si="143"/>
        <v>0</v>
      </c>
      <c r="U950" s="35"/>
      <c r="V950" s="35"/>
      <c r="W950" s="35"/>
      <c r="X950" s="35"/>
      <c r="Y950" s="35"/>
      <c r="Z950" s="35"/>
      <c r="AA950" s="35"/>
      <c r="AB950" s="35"/>
      <c r="AC950" s="35"/>
      <c r="AD950" s="35"/>
      <c r="AE950" s="35"/>
      <c r="AR950" s="197" t="s">
        <v>283</v>
      </c>
      <c r="AT950" s="197" t="s">
        <v>160</v>
      </c>
      <c r="AU950" s="197" t="s">
        <v>85</v>
      </c>
      <c r="AY950" s="18" t="s">
        <v>158</v>
      </c>
      <c r="BE950" s="198">
        <f t="shared" si="144"/>
        <v>0</v>
      </c>
      <c r="BF950" s="198">
        <f t="shared" si="145"/>
        <v>0</v>
      </c>
      <c r="BG950" s="198">
        <f t="shared" si="146"/>
        <v>0</v>
      </c>
      <c r="BH950" s="198">
        <f t="shared" si="147"/>
        <v>0</v>
      </c>
      <c r="BI950" s="198">
        <f t="shared" si="148"/>
        <v>0</v>
      </c>
      <c r="BJ950" s="18" t="s">
        <v>8</v>
      </c>
      <c r="BK950" s="198">
        <f t="shared" si="149"/>
        <v>0</v>
      </c>
      <c r="BL950" s="18" t="s">
        <v>283</v>
      </c>
      <c r="BM950" s="197" t="s">
        <v>9207</v>
      </c>
    </row>
    <row r="951" spans="1:65" s="2" customFormat="1" ht="48">
      <c r="A951" s="35"/>
      <c r="B951" s="36"/>
      <c r="C951" s="187" t="s">
        <v>2625</v>
      </c>
      <c r="D951" s="187" t="s">
        <v>160</v>
      </c>
      <c r="E951" s="188" t="s">
        <v>9142</v>
      </c>
      <c r="F951" s="189" t="s">
        <v>9143</v>
      </c>
      <c r="G951" s="190" t="s">
        <v>498</v>
      </c>
      <c r="H951" s="191">
        <v>1</v>
      </c>
      <c r="I951" s="192"/>
      <c r="J951" s="191">
        <f t="shared" si="140"/>
        <v>0</v>
      </c>
      <c r="K951" s="189" t="s">
        <v>1</v>
      </c>
      <c r="L951" s="40"/>
      <c r="M951" s="193" t="s">
        <v>1</v>
      </c>
      <c r="N951" s="194" t="s">
        <v>41</v>
      </c>
      <c r="O951" s="72"/>
      <c r="P951" s="195">
        <f t="shared" si="141"/>
        <v>0</v>
      </c>
      <c r="Q951" s="195">
        <v>0</v>
      </c>
      <c r="R951" s="195">
        <f t="shared" si="142"/>
        <v>0</v>
      </c>
      <c r="S951" s="195">
        <v>0</v>
      </c>
      <c r="T951" s="196">
        <f t="shared" si="143"/>
        <v>0</v>
      </c>
      <c r="U951" s="35"/>
      <c r="V951" s="35"/>
      <c r="W951" s="35"/>
      <c r="X951" s="35"/>
      <c r="Y951" s="35"/>
      <c r="Z951" s="35"/>
      <c r="AA951" s="35"/>
      <c r="AB951" s="35"/>
      <c r="AC951" s="35"/>
      <c r="AD951" s="35"/>
      <c r="AE951" s="35"/>
      <c r="AR951" s="197" t="s">
        <v>283</v>
      </c>
      <c r="AT951" s="197" t="s">
        <v>160</v>
      </c>
      <c r="AU951" s="197" t="s">
        <v>85</v>
      </c>
      <c r="AY951" s="18" t="s">
        <v>158</v>
      </c>
      <c r="BE951" s="198">
        <f t="shared" si="144"/>
        <v>0</v>
      </c>
      <c r="BF951" s="198">
        <f t="shared" si="145"/>
        <v>0</v>
      </c>
      <c r="BG951" s="198">
        <f t="shared" si="146"/>
        <v>0</v>
      </c>
      <c r="BH951" s="198">
        <f t="shared" si="147"/>
        <v>0</v>
      </c>
      <c r="BI951" s="198">
        <f t="shared" si="148"/>
        <v>0</v>
      </c>
      <c r="BJ951" s="18" t="s">
        <v>8</v>
      </c>
      <c r="BK951" s="198">
        <f t="shared" si="149"/>
        <v>0</v>
      </c>
      <c r="BL951" s="18" t="s">
        <v>283</v>
      </c>
      <c r="BM951" s="197" t="s">
        <v>9208</v>
      </c>
    </row>
    <row r="952" spans="1:65" s="2" customFormat="1" ht="55.5" customHeight="1">
      <c r="A952" s="35"/>
      <c r="B952" s="36"/>
      <c r="C952" s="187" t="s">
        <v>2627</v>
      </c>
      <c r="D952" s="187" t="s">
        <v>160</v>
      </c>
      <c r="E952" s="188" t="s">
        <v>9209</v>
      </c>
      <c r="F952" s="189" t="s">
        <v>9210</v>
      </c>
      <c r="G952" s="190" t="s">
        <v>498</v>
      </c>
      <c r="H952" s="191">
        <v>2</v>
      </c>
      <c r="I952" s="192"/>
      <c r="J952" s="191">
        <f t="shared" si="140"/>
        <v>0</v>
      </c>
      <c r="K952" s="189" t="s">
        <v>1</v>
      </c>
      <c r="L952" s="40"/>
      <c r="M952" s="193" t="s">
        <v>1</v>
      </c>
      <c r="N952" s="194" t="s">
        <v>41</v>
      </c>
      <c r="O952" s="72"/>
      <c r="P952" s="195">
        <f t="shared" si="141"/>
        <v>0</v>
      </c>
      <c r="Q952" s="195">
        <v>0</v>
      </c>
      <c r="R952" s="195">
        <f t="shared" si="142"/>
        <v>0</v>
      </c>
      <c r="S952" s="195">
        <v>0</v>
      </c>
      <c r="T952" s="196">
        <f t="shared" si="143"/>
        <v>0</v>
      </c>
      <c r="U952" s="35"/>
      <c r="V952" s="35"/>
      <c r="W952" s="35"/>
      <c r="X952" s="35"/>
      <c r="Y952" s="35"/>
      <c r="Z952" s="35"/>
      <c r="AA952" s="35"/>
      <c r="AB952" s="35"/>
      <c r="AC952" s="35"/>
      <c r="AD952" s="35"/>
      <c r="AE952" s="35"/>
      <c r="AR952" s="197" t="s">
        <v>283</v>
      </c>
      <c r="AT952" s="197" t="s">
        <v>160</v>
      </c>
      <c r="AU952" s="197" t="s">
        <v>85</v>
      </c>
      <c r="AY952" s="18" t="s">
        <v>158</v>
      </c>
      <c r="BE952" s="198">
        <f t="shared" si="144"/>
        <v>0</v>
      </c>
      <c r="BF952" s="198">
        <f t="shared" si="145"/>
        <v>0</v>
      </c>
      <c r="BG952" s="198">
        <f t="shared" si="146"/>
        <v>0</v>
      </c>
      <c r="BH952" s="198">
        <f t="shared" si="147"/>
        <v>0</v>
      </c>
      <c r="BI952" s="198">
        <f t="shared" si="148"/>
        <v>0</v>
      </c>
      <c r="BJ952" s="18" t="s">
        <v>8</v>
      </c>
      <c r="BK952" s="198">
        <f t="shared" si="149"/>
        <v>0</v>
      </c>
      <c r="BL952" s="18" t="s">
        <v>283</v>
      </c>
      <c r="BM952" s="197" t="s">
        <v>9211</v>
      </c>
    </row>
    <row r="953" spans="1:65" s="2" customFormat="1" ht="36">
      <c r="A953" s="35"/>
      <c r="B953" s="36"/>
      <c r="C953" s="187" t="s">
        <v>2629</v>
      </c>
      <c r="D953" s="187" t="s">
        <v>160</v>
      </c>
      <c r="E953" s="188" t="s">
        <v>9212</v>
      </c>
      <c r="F953" s="189" t="s">
        <v>9213</v>
      </c>
      <c r="G953" s="190" t="s">
        <v>498</v>
      </c>
      <c r="H953" s="191">
        <v>2</v>
      </c>
      <c r="I953" s="192"/>
      <c r="J953" s="191">
        <f t="shared" si="140"/>
        <v>0</v>
      </c>
      <c r="K953" s="189" t="s">
        <v>1</v>
      </c>
      <c r="L953" s="40"/>
      <c r="M953" s="193" t="s">
        <v>1</v>
      </c>
      <c r="N953" s="194" t="s">
        <v>41</v>
      </c>
      <c r="O953" s="72"/>
      <c r="P953" s="195">
        <f t="shared" si="141"/>
        <v>0</v>
      </c>
      <c r="Q953" s="195">
        <v>0</v>
      </c>
      <c r="R953" s="195">
        <f t="shared" si="142"/>
        <v>0</v>
      </c>
      <c r="S953" s="195">
        <v>0</v>
      </c>
      <c r="T953" s="196">
        <f t="shared" si="143"/>
        <v>0</v>
      </c>
      <c r="U953" s="35"/>
      <c r="V953" s="35"/>
      <c r="W953" s="35"/>
      <c r="X953" s="35"/>
      <c r="Y953" s="35"/>
      <c r="Z953" s="35"/>
      <c r="AA953" s="35"/>
      <c r="AB953" s="35"/>
      <c r="AC953" s="35"/>
      <c r="AD953" s="35"/>
      <c r="AE953" s="35"/>
      <c r="AR953" s="197" t="s">
        <v>283</v>
      </c>
      <c r="AT953" s="197" t="s">
        <v>160</v>
      </c>
      <c r="AU953" s="197" t="s">
        <v>85</v>
      </c>
      <c r="AY953" s="18" t="s">
        <v>158</v>
      </c>
      <c r="BE953" s="198">
        <f t="shared" si="144"/>
        <v>0</v>
      </c>
      <c r="BF953" s="198">
        <f t="shared" si="145"/>
        <v>0</v>
      </c>
      <c r="BG953" s="198">
        <f t="shared" si="146"/>
        <v>0</v>
      </c>
      <c r="BH953" s="198">
        <f t="shared" si="147"/>
        <v>0</v>
      </c>
      <c r="BI953" s="198">
        <f t="shared" si="148"/>
        <v>0</v>
      </c>
      <c r="BJ953" s="18" t="s">
        <v>8</v>
      </c>
      <c r="BK953" s="198">
        <f t="shared" si="149"/>
        <v>0</v>
      </c>
      <c r="BL953" s="18" t="s">
        <v>283</v>
      </c>
      <c r="BM953" s="197" t="s">
        <v>9214</v>
      </c>
    </row>
    <row r="954" spans="1:65" s="2" customFormat="1" ht="37.9" customHeight="1">
      <c r="A954" s="35"/>
      <c r="B954" s="36"/>
      <c r="C954" s="187" t="s">
        <v>2631</v>
      </c>
      <c r="D954" s="187" t="s">
        <v>160</v>
      </c>
      <c r="E954" s="188" t="s">
        <v>9215</v>
      </c>
      <c r="F954" s="189" t="s">
        <v>9216</v>
      </c>
      <c r="G954" s="190" t="s">
        <v>498</v>
      </c>
      <c r="H954" s="191">
        <v>1</v>
      </c>
      <c r="I954" s="192"/>
      <c r="J954" s="191">
        <f t="shared" si="140"/>
        <v>0</v>
      </c>
      <c r="K954" s="189" t="s">
        <v>1</v>
      </c>
      <c r="L954" s="40"/>
      <c r="M954" s="193" t="s">
        <v>1</v>
      </c>
      <c r="N954" s="194" t="s">
        <v>41</v>
      </c>
      <c r="O954" s="72"/>
      <c r="P954" s="195">
        <f t="shared" si="141"/>
        <v>0</v>
      </c>
      <c r="Q954" s="195">
        <v>0</v>
      </c>
      <c r="R954" s="195">
        <f t="shared" si="142"/>
        <v>0</v>
      </c>
      <c r="S954" s="195">
        <v>0</v>
      </c>
      <c r="T954" s="196">
        <f t="shared" si="143"/>
        <v>0</v>
      </c>
      <c r="U954" s="35"/>
      <c r="V954" s="35"/>
      <c r="W954" s="35"/>
      <c r="X954" s="35"/>
      <c r="Y954" s="35"/>
      <c r="Z954" s="35"/>
      <c r="AA954" s="35"/>
      <c r="AB954" s="35"/>
      <c r="AC954" s="35"/>
      <c r="AD954" s="35"/>
      <c r="AE954" s="35"/>
      <c r="AR954" s="197" t="s">
        <v>283</v>
      </c>
      <c r="AT954" s="197" t="s">
        <v>160</v>
      </c>
      <c r="AU954" s="197" t="s">
        <v>85</v>
      </c>
      <c r="AY954" s="18" t="s">
        <v>158</v>
      </c>
      <c r="BE954" s="198">
        <f t="shared" si="144"/>
        <v>0</v>
      </c>
      <c r="BF954" s="198">
        <f t="shared" si="145"/>
        <v>0</v>
      </c>
      <c r="BG954" s="198">
        <f t="shared" si="146"/>
        <v>0</v>
      </c>
      <c r="BH954" s="198">
        <f t="shared" si="147"/>
        <v>0</v>
      </c>
      <c r="BI954" s="198">
        <f t="shared" si="148"/>
        <v>0</v>
      </c>
      <c r="BJ954" s="18" t="s">
        <v>8</v>
      </c>
      <c r="BK954" s="198">
        <f t="shared" si="149"/>
        <v>0</v>
      </c>
      <c r="BL954" s="18" t="s">
        <v>283</v>
      </c>
      <c r="BM954" s="197" t="s">
        <v>9217</v>
      </c>
    </row>
    <row r="955" spans="1:65" s="2" customFormat="1" ht="37.9" customHeight="1">
      <c r="A955" s="35"/>
      <c r="B955" s="36"/>
      <c r="C955" s="187" t="s">
        <v>2633</v>
      </c>
      <c r="D955" s="187" t="s">
        <v>160</v>
      </c>
      <c r="E955" s="188" t="s">
        <v>9218</v>
      </c>
      <c r="F955" s="189" t="s">
        <v>9219</v>
      </c>
      <c r="G955" s="190" t="s">
        <v>498</v>
      </c>
      <c r="H955" s="191">
        <v>3</v>
      </c>
      <c r="I955" s="192"/>
      <c r="J955" s="191">
        <f t="shared" si="140"/>
        <v>0</v>
      </c>
      <c r="K955" s="189" t="s">
        <v>1</v>
      </c>
      <c r="L955" s="40"/>
      <c r="M955" s="193" t="s">
        <v>1</v>
      </c>
      <c r="N955" s="194" t="s">
        <v>41</v>
      </c>
      <c r="O955" s="72"/>
      <c r="P955" s="195">
        <f t="shared" si="141"/>
        <v>0</v>
      </c>
      <c r="Q955" s="195">
        <v>0</v>
      </c>
      <c r="R955" s="195">
        <f t="shared" si="142"/>
        <v>0</v>
      </c>
      <c r="S955" s="195">
        <v>0</v>
      </c>
      <c r="T955" s="196">
        <f t="shared" si="143"/>
        <v>0</v>
      </c>
      <c r="U955" s="35"/>
      <c r="V955" s="35"/>
      <c r="W955" s="35"/>
      <c r="X955" s="35"/>
      <c r="Y955" s="35"/>
      <c r="Z955" s="35"/>
      <c r="AA955" s="35"/>
      <c r="AB955" s="35"/>
      <c r="AC955" s="35"/>
      <c r="AD955" s="35"/>
      <c r="AE955" s="35"/>
      <c r="AR955" s="197" t="s">
        <v>283</v>
      </c>
      <c r="AT955" s="197" t="s">
        <v>160</v>
      </c>
      <c r="AU955" s="197" t="s">
        <v>85</v>
      </c>
      <c r="AY955" s="18" t="s">
        <v>158</v>
      </c>
      <c r="BE955" s="198">
        <f t="shared" si="144"/>
        <v>0</v>
      </c>
      <c r="BF955" s="198">
        <f t="shared" si="145"/>
        <v>0</v>
      </c>
      <c r="BG955" s="198">
        <f t="shared" si="146"/>
        <v>0</v>
      </c>
      <c r="BH955" s="198">
        <f t="shared" si="147"/>
        <v>0</v>
      </c>
      <c r="BI955" s="198">
        <f t="shared" si="148"/>
        <v>0</v>
      </c>
      <c r="BJ955" s="18" t="s">
        <v>8</v>
      </c>
      <c r="BK955" s="198">
        <f t="shared" si="149"/>
        <v>0</v>
      </c>
      <c r="BL955" s="18" t="s">
        <v>283</v>
      </c>
      <c r="BM955" s="197" t="s">
        <v>9220</v>
      </c>
    </row>
    <row r="956" spans="1:65" s="2" customFormat="1" ht="55.5" customHeight="1">
      <c r="A956" s="35"/>
      <c r="B956" s="36"/>
      <c r="C956" s="187" t="s">
        <v>2635</v>
      </c>
      <c r="D956" s="187" t="s">
        <v>160</v>
      </c>
      <c r="E956" s="188" t="s">
        <v>9221</v>
      </c>
      <c r="F956" s="189" t="s">
        <v>9222</v>
      </c>
      <c r="G956" s="190" t="s">
        <v>498</v>
      </c>
      <c r="H956" s="191">
        <v>4</v>
      </c>
      <c r="I956" s="192"/>
      <c r="J956" s="191">
        <f t="shared" ref="J956:J987" si="150">ROUND(I956*H956,0)</f>
        <v>0</v>
      </c>
      <c r="K956" s="189" t="s">
        <v>1</v>
      </c>
      <c r="L956" s="40"/>
      <c r="M956" s="193" t="s">
        <v>1</v>
      </c>
      <c r="N956" s="194" t="s">
        <v>41</v>
      </c>
      <c r="O956" s="72"/>
      <c r="P956" s="195">
        <f t="shared" ref="P956:P987" si="151">O956*H956</f>
        <v>0</v>
      </c>
      <c r="Q956" s="195">
        <v>0</v>
      </c>
      <c r="R956" s="195">
        <f t="shared" ref="R956:R987" si="152">Q956*H956</f>
        <v>0</v>
      </c>
      <c r="S956" s="195">
        <v>0</v>
      </c>
      <c r="T956" s="196">
        <f t="shared" ref="T956:T987" si="153">S956*H956</f>
        <v>0</v>
      </c>
      <c r="U956" s="35"/>
      <c r="V956" s="35"/>
      <c r="W956" s="35"/>
      <c r="X956" s="35"/>
      <c r="Y956" s="35"/>
      <c r="Z956" s="35"/>
      <c r="AA956" s="35"/>
      <c r="AB956" s="35"/>
      <c r="AC956" s="35"/>
      <c r="AD956" s="35"/>
      <c r="AE956" s="35"/>
      <c r="AR956" s="197" t="s">
        <v>283</v>
      </c>
      <c r="AT956" s="197" t="s">
        <v>160</v>
      </c>
      <c r="AU956" s="197" t="s">
        <v>85</v>
      </c>
      <c r="AY956" s="18" t="s">
        <v>158</v>
      </c>
      <c r="BE956" s="198">
        <f t="shared" ref="BE956:BE987" si="154">IF(N956="základní",J956,0)</f>
        <v>0</v>
      </c>
      <c r="BF956" s="198">
        <f t="shared" ref="BF956:BF987" si="155">IF(N956="snížená",J956,0)</f>
        <v>0</v>
      </c>
      <c r="BG956" s="198">
        <f t="shared" ref="BG956:BG987" si="156">IF(N956="zákl. přenesená",J956,0)</f>
        <v>0</v>
      </c>
      <c r="BH956" s="198">
        <f t="shared" ref="BH956:BH987" si="157">IF(N956="sníž. přenesená",J956,0)</f>
        <v>0</v>
      </c>
      <c r="BI956" s="198">
        <f t="shared" ref="BI956:BI987" si="158">IF(N956="nulová",J956,0)</f>
        <v>0</v>
      </c>
      <c r="BJ956" s="18" t="s">
        <v>8</v>
      </c>
      <c r="BK956" s="198">
        <f t="shared" ref="BK956:BK987" si="159">ROUND(I956*H956,0)</f>
        <v>0</v>
      </c>
      <c r="BL956" s="18" t="s">
        <v>283</v>
      </c>
      <c r="BM956" s="197" t="s">
        <v>9223</v>
      </c>
    </row>
    <row r="957" spans="1:65" s="2" customFormat="1" ht="48">
      <c r="A957" s="35"/>
      <c r="B957" s="36"/>
      <c r="C957" s="187" t="s">
        <v>2637</v>
      </c>
      <c r="D957" s="187" t="s">
        <v>160</v>
      </c>
      <c r="E957" s="188" t="s">
        <v>9224</v>
      </c>
      <c r="F957" s="189" t="s">
        <v>9225</v>
      </c>
      <c r="G957" s="190" t="s">
        <v>498</v>
      </c>
      <c r="H957" s="191">
        <v>8</v>
      </c>
      <c r="I957" s="192"/>
      <c r="J957" s="191">
        <f t="shared" si="150"/>
        <v>0</v>
      </c>
      <c r="K957" s="189" t="s">
        <v>1</v>
      </c>
      <c r="L957" s="40"/>
      <c r="M957" s="193" t="s">
        <v>1</v>
      </c>
      <c r="N957" s="194" t="s">
        <v>41</v>
      </c>
      <c r="O957" s="72"/>
      <c r="P957" s="195">
        <f t="shared" si="151"/>
        <v>0</v>
      </c>
      <c r="Q957" s="195">
        <v>0</v>
      </c>
      <c r="R957" s="195">
        <f t="shared" si="152"/>
        <v>0</v>
      </c>
      <c r="S957" s="195">
        <v>0</v>
      </c>
      <c r="T957" s="196">
        <f t="shared" si="153"/>
        <v>0</v>
      </c>
      <c r="U957" s="35"/>
      <c r="V957" s="35"/>
      <c r="W957" s="35"/>
      <c r="X957" s="35"/>
      <c r="Y957" s="35"/>
      <c r="Z957" s="35"/>
      <c r="AA957" s="35"/>
      <c r="AB957" s="35"/>
      <c r="AC957" s="35"/>
      <c r="AD957" s="35"/>
      <c r="AE957" s="35"/>
      <c r="AR957" s="197" t="s">
        <v>283</v>
      </c>
      <c r="AT957" s="197" t="s">
        <v>160</v>
      </c>
      <c r="AU957" s="197" t="s">
        <v>85</v>
      </c>
      <c r="AY957" s="18" t="s">
        <v>158</v>
      </c>
      <c r="BE957" s="198">
        <f t="shared" si="154"/>
        <v>0</v>
      </c>
      <c r="BF957" s="198">
        <f t="shared" si="155"/>
        <v>0</v>
      </c>
      <c r="BG957" s="198">
        <f t="shared" si="156"/>
        <v>0</v>
      </c>
      <c r="BH957" s="198">
        <f t="shared" si="157"/>
        <v>0</v>
      </c>
      <c r="BI957" s="198">
        <f t="shared" si="158"/>
        <v>0</v>
      </c>
      <c r="BJ957" s="18" t="s">
        <v>8</v>
      </c>
      <c r="BK957" s="198">
        <f t="shared" si="159"/>
        <v>0</v>
      </c>
      <c r="BL957" s="18" t="s">
        <v>283</v>
      </c>
      <c r="BM957" s="197" t="s">
        <v>9226</v>
      </c>
    </row>
    <row r="958" spans="1:65" s="2" customFormat="1" ht="48">
      <c r="A958" s="35"/>
      <c r="B958" s="36"/>
      <c r="C958" s="187" t="s">
        <v>2639</v>
      </c>
      <c r="D958" s="187" t="s">
        <v>160</v>
      </c>
      <c r="E958" s="188" t="s">
        <v>9227</v>
      </c>
      <c r="F958" s="189" t="s">
        <v>9228</v>
      </c>
      <c r="G958" s="190" t="s">
        <v>498</v>
      </c>
      <c r="H958" s="191">
        <v>4</v>
      </c>
      <c r="I958" s="192"/>
      <c r="J958" s="191">
        <f t="shared" si="150"/>
        <v>0</v>
      </c>
      <c r="K958" s="189" t="s">
        <v>1</v>
      </c>
      <c r="L958" s="40"/>
      <c r="M958" s="193" t="s">
        <v>1</v>
      </c>
      <c r="N958" s="194" t="s">
        <v>41</v>
      </c>
      <c r="O958" s="72"/>
      <c r="P958" s="195">
        <f t="shared" si="151"/>
        <v>0</v>
      </c>
      <c r="Q958" s="195">
        <v>0</v>
      </c>
      <c r="R958" s="195">
        <f t="shared" si="152"/>
        <v>0</v>
      </c>
      <c r="S958" s="195">
        <v>0</v>
      </c>
      <c r="T958" s="196">
        <f t="shared" si="153"/>
        <v>0</v>
      </c>
      <c r="U958" s="35"/>
      <c r="V958" s="35"/>
      <c r="W958" s="35"/>
      <c r="X958" s="35"/>
      <c r="Y958" s="35"/>
      <c r="Z958" s="35"/>
      <c r="AA958" s="35"/>
      <c r="AB958" s="35"/>
      <c r="AC958" s="35"/>
      <c r="AD958" s="35"/>
      <c r="AE958" s="35"/>
      <c r="AR958" s="197" t="s">
        <v>283</v>
      </c>
      <c r="AT958" s="197" t="s">
        <v>160</v>
      </c>
      <c r="AU958" s="197" t="s">
        <v>85</v>
      </c>
      <c r="AY958" s="18" t="s">
        <v>158</v>
      </c>
      <c r="BE958" s="198">
        <f t="shared" si="154"/>
        <v>0</v>
      </c>
      <c r="BF958" s="198">
        <f t="shared" si="155"/>
        <v>0</v>
      </c>
      <c r="BG958" s="198">
        <f t="shared" si="156"/>
        <v>0</v>
      </c>
      <c r="BH958" s="198">
        <f t="shared" si="157"/>
        <v>0</v>
      </c>
      <c r="BI958" s="198">
        <f t="shared" si="158"/>
        <v>0</v>
      </c>
      <c r="BJ958" s="18" t="s">
        <v>8</v>
      </c>
      <c r="BK958" s="198">
        <f t="shared" si="159"/>
        <v>0</v>
      </c>
      <c r="BL958" s="18" t="s">
        <v>283</v>
      </c>
      <c r="BM958" s="197" t="s">
        <v>9229</v>
      </c>
    </row>
    <row r="959" spans="1:65" s="2" customFormat="1" ht="60">
      <c r="A959" s="35"/>
      <c r="B959" s="36"/>
      <c r="C959" s="187" t="s">
        <v>2641</v>
      </c>
      <c r="D959" s="187" t="s">
        <v>160</v>
      </c>
      <c r="E959" s="188" t="s">
        <v>9230</v>
      </c>
      <c r="F959" s="189" t="s">
        <v>9231</v>
      </c>
      <c r="G959" s="190" t="s">
        <v>498</v>
      </c>
      <c r="H959" s="191">
        <v>4</v>
      </c>
      <c r="I959" s="192"/>
      <c r="J959" s="191">
        <f t="shared" si="150"/>
        <v>0</v>
      </c>
      <c r="K959" s="189" t="s">
        <v>1</v>
      </c>
      <c r="L959" s="40"/>
      <c r="M959" s="193" t="s">
        <v>1</v>
      </c>
      <c r="N959" s="194" t="s">
        <v>41</v>
      </c>
      <c r="O959" s="72"/>
      <c r="P959" s="195">
        <f t="shared" si="151"/>
        <v>0</v>
      </c>
      <c r="Q959" s="195">
        <v>0</v>
      </c>
      <c r="R959" s="195">
        <f t="shared" si="152"/>
        <v>0</v>
      </c>
      <c r="S959" s="195">
        <v>0</v>
      </c>
      <c r="T959" s="196">
        <f t="shared" si="153"/>
        <v>0</v>
      </c>
      <c r="U959" s="35"/>
      <c r="V959" s="35"/>
      <c r="W959" s="35"/>
      <c r="X959" s="35"/>
      <c r="Y959" s="35"/>
      <c r="Z959" s="35"/>
      <c r="AA959" s="35"/>
      <c r="AB959" s="35"/>
      <c r="AC959" s="35"/>
      <c r="AD959" s="35"/>
      <c r="AE959" s="35"/>
      <c r="AR959" s="197" t="s">
        <v>283</v>
      </c>
      <c r="AT959" s="197" t="s">
        <v>160</v>
      </c>
      <c r="AU959" s="197" t="s">
        <v>85</v>
      </c>
      <c r="AY959" s="18" t="s">
        <v>158</v>
      </c>
      <c r="BE959" s="198">
        <f t="shared" si="154"/>
        <v>0</v>
      </c>
      <c r="BF959" s="198">
        <f t="shared" si="155"/>
        <v>0</v>
      </c>
      <c r="BG959" s="198">
        <f t="shared" si="156"/>
        <v>0</v>
      </c>
      <c r="BH959" s="198">
        <f t="shared" si="157"/>
        <v>0</v>
      </c>
      <c r="BI959" s="198">
        <f t="shared" si="158"/>
        <v>0</v>
      </c>
      <c r="BJ959" s="18" t="s">
        <v>8</v>
      </c>
      <c r="BK959" s="198">
        <f t="shared" si="159"/>
        <v>0</v>
      </c>
      <c r="BL959" s="18" t="s">
        <v>283</v>
      </c>
      <c r="BM959" s="197" t="s">
        <v>9232</v>
      </c>
    </row>
    <row r="960" spans="1:65" s="2" customFormat="1" ht="60">
      <c r="A960" s="35"/>
      <c r="B960" s="36"/>
      <c r="C960" s="187" t="s">
        <v>2645</v>
      </c>
      <c r="D960" s="187" t="s">
        <v>160</v>
      </c>
      <c r="E960" s="188" t="s">
        <v>9233</v>
      </c>
      <c r="F960" s="189" t="s">
        <v>9234</v>
      </c>
      <c r="G960" s="190" t="s">
        <v>498</v>
      </c>
      <c r="H960" s="191">
        <v>4</v>
      </c>
      <c r="I960" s="192"/>
      <c r="J960" s="191">
        <f t="shared" si="150"/>
        <v>0</v>
      </c>
      <c r="K960" s="189" t="s">
        <v>1</v>
      </c>
      <c r="L960" s="40"/>
      <c r="M960" s="193" t="s">
        <v>1</v>
      </c>
      <c r="N960" s="194" t="s">
        <v>41</v>
      </c>
      <c r="O960" s="72"/>
      <c r="P960" s="195">
        <f t="shared" si="151"/>
        <v>0</v>
      </c>
      <c r="Q960" s="195">
        <v>0</v>
      </c>
      <c r="R960" s="195">
        <f t="shared" si="152"/>
        <v>0</v>
      </c>
      <c r="S960" s="195">
        <v>0</v>
      </c>
      <c r="T960" s="196">
        <f t="shared" si="153"/>
        <v>0</v>
      </c>
      <c r="U960" s="35"/>
      <c r="V960" s="35"/>
      <c r="W960" s="35"/>
      <c r="X960" s="35"/>
      <c r="Y960" s="35"/>
      <c r="Z960" s="35"/>
      <c r="AA960" s="35"/>
      <c r="AB960" s="35"/>
      <c r="AC960" s="35"/>
      <c r="AD960" s="35"/>
      <c r="AE960" s="35"/>
      <c r="AR960" s="197" t="s">
        <v>283</v>
      </c>
      <c r="AT960" s="197" t="s">
        <v>160</v>
      </c>
      <c r="AU960" s="197" t="s">
        <v>85</v>
      </c>
      <c r="AY960" s="18" t="s">
        <v>158</v>
      </c>
      <c r="BE960" s="198">
        <f t="shared" si="154"/>
        <v>0</v>
      </c>
      <c r="BF960" s="198">
        <f t="shared" si="155"/>
        <v>0</v>
      </c>
      <c r="BG960" s="198">
        <f t="shared" si="156"/>
        <v>0</v>
      </c>
      <c r="BH960" s="198">
        <f t="shared" si="157"/>
        <v>0</v>
      </c>
      <c r="BI960" s="198">
        <f t="shared" si="158"/>
        <v>0</v>
      </c>
      <c r="BJ960" s="18" t="s">
        <v>8</v>
      </c>
      <c r="BK960" s="198">
        <f t="shared" si="159"/>
        <v>0</v>
      </c>
      <c r="BL960" s="18" t="s">
        <v>283</v>
      </c>
      <c r="BM960" s="197" t="s">
        <v>9235</v>
      </c>
    </row>
    <row r="961" spans="1:65" s="2" customFormat="1" ht="21.75" customHeight="1">
      <c r="A961" s="35"/>
      <c r="B961" s="36"/>
      <c r="C961" s="187" t="s">
        <v>2647</v>
      </c>
      <c r="D961" s="187" t="s">
        <v>160</v>
      </c>
      <c r="E961" s="188" t="s">
        <v>9236</v>
      </c>
      <c r="F961" s="189" t="s">
        <v>9237</v>
      </c>
      <c r="G961" s="190" t="s">
        <v>498</v>
      </c>
      <c r="H961" s="191">
        <v>4</v>
      </c>
      <c r="I961" s="192"/>
      <c r="J961" s="191">
        <f t="shared" si="150"/>
        <v>0</v>
      </c>
      <c r="K961" s="189" t="s">
        <v>1</v>
      </c>
      <c r="L961" s="40"/>
      <c r="M961" s="193" t="s">
        <v>1</v>
      </c>
      <c r="N961" s="194" t="s">
        <v>41</v>
      </c>
      <c r="O961" s="72"/>
      <c r="P961" s="195">
        <f t="shared" si="151"/>
        <v>0</v>
      </c>
      <c r="Q961" s="195">
        <v>0</v>
      </c>
      <c r="R961" s="195">
        <f t="shared" si="152"/>
        <v>0</v>
      </c>
      <c r="S961" s="195">
        <v>0</v>
      </c>
      <c r="T961" s="196">
        <f t="shared" si="153"/>
        <v>0</v>
      </c>
      <c r="U961" s="35"/>
      <c r="V961" s="35"/>
      <c r="W961" s="35"/>
      <c r="X961" s="35"/>
      <c r="Y961" s="35"/>
      <c r="Z961" s="35"/>
      <c r="AA961" s="35"/>
      <c r="AB961" s="35"/>
      <c r="AC961" s="35"/>
      <c r="AD961" s="35"/>
      <c r="AE961" s="35"/>
      <c r="AR961" s="197" t="s">
        <v>283</v>
      </c>
      <c r="AT961" s="197" t="s">
        <v>160</v>
      </c>
      <c r="AU961" s="197" t="s">
        <v>85</v>
      </c>
      <c r="AY961" s="18" t="s">
        <v>158</v>
      </c>
      <c r="BE961" s="198">
        <f t="shared" si="154"/>
        <v>0</v>
      </c>
      <c r="BF961" s="198">
        <f t="shared" si="155"/>
        <v>0</v>
      </c>
      <c r="BG961" s="198">
        <f t="shared" si="156"/>
        <v>0</v>
      </c>
      <c r="BH961" s="198">
        <f t="shared" si="157"/>
        <v>0</v>
      </c>
      <c r="BI961" s="198">
        <f t="shared" si="158"/>
        <v>0</v>
      </c>
      <c r="BJ961" s="18" t="s">
        <v>8</v>
      </c>
      <c r="BK961" s="198">
        <f t="shared" si="159"/>
        <v>0</v>
      </c>
      <c r="BL961" s="18" t="s">
        <v>283</v>
      </c>
      <c r="BM961" s="197" t="s">
        <v>9238</v>
      </c>
    </row>
    <row r="962" spans="1:65" s="2" customFormat="1" ht="21.75" customHeight="1">
      <c r="A962" s="35"/>
      <c r="B962" s="36"/>
      <c r="C962" s="187" t="s">
        <v>2651</v>
      </c>
      <c r="D962" s="187" t="s">
        <v>160</v>
      </c>
      <c r="E962" s="188" t="s">
        <v>9239</v>
      </c>
      <c r="F962" s="189" t="s">
        <v>9237</v>
      </c>
      <c r="G962" s="190" t="s">
        <v>498</v>
      </c>
      <c r="H962" s="191">
        <v>8</v>
      </c>
      <c r="I962" s="192"/>
      <c r="J962" s="191">
        <f t="shared" si="150"/>
        <v>0</v>
      </c>
      <c r="K962" s="189" t="s">
        <v>1</v>
      </c>
      <c r="L962" s="40"/>
      <c r="M962" s="193" t="s">
        <v>1</v>
      </c>
      <c r="N962" s="194" t="s">
        <v>41</v>
      </c>
      <c r="O962" s="72"/>
      <c r="P962" s="195">
        <f t="shared" si="151"/>
        <v>0</v>
      </c>
      <c r="Q962" s="195">
        <v>0</v>
      </c>
      <c r="R962" s="195">
        <f t="shared" si="152"/>
        <v>0</v>
      </c>
      <c r="S962" s="195">
        <v>0</v>
      </c>
      <c r="T962" s="196">
        <f t="shared" si="153"/>
        <v>0</v>
      </c>
      <c r="U962" s="35"/>
      <c r="V962" s="35"/>
      <c r="W962" s="35"/>
      <c r="X962" s="35"/>
      <c r="Y962" s="35"/>
      <c r="Z962" s="35"/>
      <c r="AA962" s="35"/>
      <c r="AB962" s="35"/>
      <c r="AC962" s="35"/>
      <c r="AD962" s="35"/>
      <c r="AE962" s="35"/>
      <c r="AR962" s="197" t="s">
        <v>283</v>
      </c>
      <c r="AT962" s="197" t="s">
        <v>160</v>
      </c>
      <c r="AU962" s="197" t="s">
        <v>85</v>
      </c>
      <c r="AY962" s="18" t="s">
        <v>158</v>
      </c>
      <c r="BE962" s="198">
        <f t="shared" si="154"/>
        <v>0</v>
      </c>
      <c r="BF962" s="198">
        <f t="shared" si="155"/>
        <v>0</v>
      </c>
      <c r="BG962" s="198">
        <f t="shared" si="156"/>
        <v>0</v>
      </c>
      <c r="BH962" s="198">
        <f t="shared" si="157"/>
        <v>0</v>
      </c>
      <c r="BI962" s="198">
        <f t="shared" si="158"/>
        <v>0</v>
      </c>
      <c r="BJ962" s="18" t="s">
        <v>8</v>
      </c>
      <c r="BK962" s="198">
        <f t="shared" si="159"/>
        <v>0</v>
      </c>
      <c r="BL962" s="18" t="s">
        <v>283</v>
      </c>
      <c r="BM962" s="197" t="s">
        <v>9240</v>
      </c>
    </row>
    <row r="963" spans="1:65" s="2" customFormat="1" ht="21.75" customHeight="1">
      <c r="A963" s="35"/>
      <c r="B963" s="36"/>
      <c r="C963" s="187" t="s">
        <v>2655</v>
      </c>
      <c r="D963" s="187" t="s">
        <v>160</v>
      </c>
      <c r="E963" s="188" t="s">
        <v>9241</v>
      </c>
      <c r="F963" s="189" t="s">
        <v>9237</v>
      </c>
      <c r="G963" s="190" t="s">
        <v>498</v>
      </c>
      <c r="H963" s="191">
        <v>4</v>
      </c>
      <c r="I963" s="192"/>
      <c r="J963" s="191">
        <f t="shared" si="150"/>
        <v>0</v>
      </c>
      <c r="K963" s="189" t="s">
        <v>1</v>
      </c>
      <c r="L963" s="40"/>
      <c r="M963" s="193" t="s">
        <v>1</v>
      </c>
      <c r="N963" s="194" t="s">
        <v>41</v>
      </c>
      <c r="O963" s="72"/>
      <c r="P963" s="195">
        <f t="shared" si="151"/>
        <v>0</v>
      </c>
      <c r="Q963" s="195">
        <v>0</v>
      </c>
      <c r="R963" s="195">
        <f t="shared" si="152"/>
        <v>0</v>
      </c>
      <c r="S963" s="195">
        <v>0</v>
      </c>
      <c r="T963" s="196">
        <f t="shared" si="153"/>
        <v>0</v>
      </c>
      <c r="U963" s="35"/>
      <c r="V963" s="35"/>
      <c r="W963" s="35"/>
      <c r="X963" s="35"/>
      <c r="Y963" s="35"/>
      <c r="Z963" s="35"/>
      <c r="AA963" s="35"/>
      <c r="AB963" s="35"/>
      <c r="AC963" s="35"/>
      <c r="AD963" s="35"/>
      <c r="AE963" s="35"/>
      <c r="AR963" s="197" t="s">
        <v>283</v>
      </c>
      <c r="AT963" s="197" t="s">
        <v>160</v>
      </c>
      <c r="AU963" s="197" t="s">
        <v>85</v>
      </c>
      <c r="AY963" s="18" t="s">
        <v>158</v>
      </c>
      <c r="BE963" s="198">
        <f t="shared" si="154"/>
        <v>0</v>
      </c>
      <c r="BF963" s="198">
        <f t="shared" si="155"/>
        <v>0</v>
      </c>
      <c r="BG963" s="198">
        <f t="shared" si="156"/>
        <v>0</v>
      </c>
      <c r="BH963" s="198">
        <f t="shared" si="157"/>
        <v>0</v>
      </c>
      <c r="BI963" s="198">
        <f t="shared" si="158"/>
        <v>0</v>
      </c>
      <c r="BJ963" s="18" t="s">
        <v>8</v>
      </c>
      <c r="BK963" s="198">
        <f t="shared" si="159"/>
        <v>0</v>
      </c>
      <c r="BL963" s="18" t="s">
        <v>283</v>
      </c>
      <c r="BM963" s="197" t="s">
        <v>9242</v>
      </c>
    </row>
    <row r="964" spans="1:65" s="2" customFormat="1" ht="55.5" customHeight="1">
      <c r="A964" s="35"/>
      <c r="B964" s="36"/>
      <c r="C964" s="187" t="s">
        <v>2659</v>
      </c>
      <c r="D964" s="187" t="s">
        <v>160</v>
      </c>
      <c r="E964" s="188" t="s">
        <v>9243</v>
      </c>
      <c r="F964" s="189" t="s">
        <v>9244</v>
      </c>
      <c r="G964" s="190" t="s">
        <v>498</v>
      </c>
      <c r="H964" s="191">
        <v>2</v>
      </c>
      <c r="I964" s="192"/>
      <c r="J964" s="191">
        <f t="shared" si="150"/>
        <v>0</v>
      </c>
      <c r="K964" s="189" t="s">
        <v>1</v>
      </c>
      <c r="L964" s="40"/>
      <c r="M964" s="193" t="s">
        <v>1</v>
      </c>
      <c r="N964" s="194" t="s">
        <v>41</v>
      </c>
      <c r="O964" s="72"/>
      <c r="P964" s="195">
        <f t="shared" si="151"/>
        <v>0</v>
      </c>
      <c r="Q964" s="195">
        <v>0</v>
      </c>
      <c r="R964" s="195">
        <f t="shared" si="152"/>
        <v>0</v>
      </c>
      <c r="S964" s="195">
        <v>0</v>
      </c>
      <c r="T964" s="196">
        <f t="shared" si="153"/>
        <v>0</v>
      </c>
      <c r="U964" s="35"/>
      <c r="V964" s="35"/>
      <c r="W964" s="35"/>
      <c r="X964" s="35"/>
      <c r="Y964" s="35"/>
      <c r="Z964" s="35"/>
      <c r="AA964" s="35"/>
      <c r="AB964" s="35"/>
      <c r="AC964" s="35"/>
      <c r="AD964" s="35"/>
      <c r="AE964" s="35"/>
      <c r="AR964" s="197" t="s">
        <v>283</v>
      </c>
      <c r="AT964" s="197" t="s">
        <v>160</v>
      </c>
      <c r="AU964" s="197" t="s">
        <v>85</v>
      </c>
      <c r="AY964" s="18" t="s">
        <v>158</v>
      </c>
      <c r="BE964" s="198">
        <f t="shared" si="154"/>
        <v>0</v>
      </c>
      <c r="BF964" s="198">
        <f t="shared" si="155"/>
        <v>0</v>
      </c>
      <c r="BG964" s="198">
        <f t="shared" si="156"/>
        <v>0</v>
      </c>
      <c r="BH964" s="198">
        <f t="shared" si="157"/>
        <v>0</v>
      </c>
      <c r="BI964" s="198">
        <f t="shared" si="158"/>
        <v>0</v>
      </c>
      <c r="BJ964" s="18" t="s">
        <v>8</v>
      </c>
      <c r="BK964" s="198">
        <f t="shared" si="159"/>
        <v>0</v>
      </c>
      <c r="BL964" s="18" t="s">
        <v>283</v>
      </c>
      <c r="BM964" s="197" t="s">
        <v>9245</v>
      </c>
    </row>
    <row r="965" spans="1:65" s="2" customFormat="1" ht="48">
      <c r="A965" s="35"/>
      <c r="B965" s="36"/>
      <c r="C965" s="187" t="s">
        <v>2663</v>
      </c>
      <c r="D965" s="187" t="s">
        <v>160</v>
      </c>
      <c r="E965" s="188" t="s">
        <v>9246</v>
      </c>
      <c r="F965" s="189" t="s">
        <v>9247</v>
      </c>
      <c r="G965" s="190" t="s">
        <v>498</v>
      </c>
      <c r="H965" s="191">
        <v>8</v>
      </c>
      <c r="I965" s="192"/>
      <c r="J965" s="191">
        <f t="shared" si="150"/>
        <v>0</v>
      </c>
      <c r="K965" s="189" t="s">
        <v>1</v>
      </c>
      <c r="L965" s="40"/>
      <c r="M965" s="193" t="s">
        <v>1</v>
      </c>
      <c r="N965" s="194" t="s">
        <v>41</v>
      </c>
      <c r="O965" s="72"/>
      <c r="P965" s="195">
        <f t="shared" si="151"/>
        <v>0</v>
      </c>
      <c r="Q965" s="195">
        <v>0</v>
      </c>
      <c r="R965" s="195">
        <f t="shared" si="152"/>
        <v>0</v>
      </c>
      <c r="S965" s="195">
        <v>0</v>
      </c>
      <c r="T965" s="196">
        <f t="shared" si="153"/>
        <v>0</v>
      </c>
      <c r="U965" s="35"/>
      <c r="V965" s="35"/>
      <c r="W965" s="35"/>
      <c r="X965" s="35"/>
      <c r="Y965" s="35"/>
      <c r="Z965" s="35"/>
      <c r="AA965" s="35"/>
      <c r="AB965" s="35"/>
      <c r="AC965" s="35"/>
      <c r="AD965" s="35"/>
      <c r="AE965" s="35"/>
      <c r="AR965" s="197" t="s">
        <v>283</v>
      </c>
      <c r="AT965" s="197" t="s">
        <v>160</v>
      </c>
      <c r="AU965" s="197" t="s">
        <v>85</v>
      </c>
      <c r="AY965" s="18" t="s">
        <v>158</v>
      </c>
      <c r="BE965" s="198">
        <f t="shared" si="154"/>
        <v>0</v>
      </c>
      <c r="BF965" s="198">
        <f t="shared" si="155"/>
        <v>0</v>
      </c>
      <c r="BG965" s="198">
        <f t="shared" si="156"/>
        <v>0</v>
      </c>
      <c r="BH965" s="198">
        <f t="shared" si="157"/>
        <v>0</v>
      </c>
      <c r="BI965" s="198">
        <f t="shared" si="158"/>
        <v>0</v>
      </c>
      <c r="BJ965" s="18" t="s">
        <v>8</v>
      </c>
      <c r="BK965" s="198">
        <f t="shared" si="159"/>
        <v>0</v>
      </c>
      <c r="BL965" s="18" t="s">
        <v>283</v>
      </c>
      <c r="BM965" s="197" t="s">
        <v>9248</v>
      </c>
    </row>
    <row r="966" spans="1:65" s="2" customFormat="1" ht="111.75" customHeight="1">
      <c r="A966" s="35"/>
      <c r="B966" s="36"/>
      <c r="C966" s="187" t="s">
        <v>2667</v>
      </c>
      <c r="D966" s="187" t="s">
        <v>160</v>
      </c>
      <c r="E966" s="188" t="s">
        <v>9249</v>
      </c>
      <c r="F966" s="189" t="s">
        <v>9250</v>
      </c>
      <c r="G966" s="190" t="s">
        <v>498</v>
      </c>
      <c r="H966" s="191">
        <v>4</v>
      </c>
      <c r="I966" s="192"/>
      <c r="J966" s="191">
        <f t="shared" si="150"/>
        <v>0</v>
      </c>
      <c r="K966" s="189" t="s">
        <v>1</v>
      </c>
      <c r="L966" s="40"/>
      <c r="M966" s="193" t="s">
        <v>1</v>
      </c>
      <c r="N966" s="194" t="s">
        <v>41</v>
      </c>
      <c r="O966" s="72"/>
      <c r="P966" s="195">
        <f t="shared" si="151"/>
        <v>0</v>
      </c>
      <c r="Q966" s="195">
        <v>0</v>
      </c>
      <c r="R966" s="195">
        <f t="shared" si="152"/>
        <v>0</v>
      </c>
      <c r="S966" s="195">
        <v>0</v>
      </c>
      <c r="T966" s="196">
        <f t="shared" si="153"/>
        <v>0</v>
      </c>
      <c r="U966" s="35"/>
      <c r="V966" s="35"/>
      <c r="W966" s="35"/>
      <c r="X966" s="35"/>
      <c r="Y966" s="35"/>
      <c r="Z966" s="35"/>
      <c r="AA966" s="35"/>
      <c r="AB966" s="35"/>
      <c r="AC966" s="35"/>
      <c r="AD966" s="35"/>
      <c r="AE966" s="35"/>
      <c r="AR966" s="197" t="s">
        <v>283</v>
      </c>
      <c r="AT966" s="197" t="s">
        <v>160</v>
      </c>
      <c r="AU966" s="197" t="s">
        <v>85</v>
      </c>
      <c r="AY966" s="18" t="s">
        <v>158</v>
      </c>
      <c r="BE966" s="198">
        <f t="shared" si="154"/>
        <v>0</v>
      </c>
      <c r="BF966" s="198">
        <f t="shared" si="155"/>
        <v>0</v>
      </c>
      <c r="BG966" s="198">
        <f t="shared" si="156"/>
        <v>0</v>
      </c>
      <c r="BH966" s="198">
        <f t="shared" si="157"/>
        <v>0</v>
      </c>
      <c r="BI966" s="198">
        <f t="shared" si="158"/>
        <v>0</v>
      </c>
      <c r="BJ966" s="18" t="s">
        <v>8</v>
      </c>
      <c r="BK966" s="198">
        <f t="shared" si="159"/>
        <v>0</v>
      </c>
      <c r="BL966" s="18" t="s">
        <v>283</v>
      </c>
      <c r="BM966" s="197" t="s">
        <v>9251</v>
      </c>
    </row>
    <row r="967" spans="1:65" s="2" customFormat="1" ht="24">
      <c r="A967" s="35"/>
      <c r="B967" s="36"/>
      <c r="C967" s="187" t="s">
        <v>2671</v>
      </c>
      <c r="D967" s="187" t="s">
        <v>160</v>
      </c>
      <c r="E967" s="188" t="s">
        <v>9252</v>
      </c>
      <c r="F967" s="189" t="s">
        <v>9253</v>
      </c>
      <c r="G967" s="190" t="s">
        <v>498</v>
      </c>
      <c r="H967" s="191">
        <v>40</v>
      </c>
      <c r="I967" s="192"/>
      <c r="J967" s="191">
        <f t="shared" si="150"/>
        <v>0</v>
      </c>
      <c r="K967" s="189" t="s">
        <v>1</v>
      </c>
      <c r="L967" s="40"/>
      <c r="M967" s="193" t="s">
        <v>1</v>
      </c>
      <c r="N967" s="194" t="s">
        <v>41</v>
      </c>
      <c r="O967" s="72"/>
      <c r="P967" s="195">
        <f t="shared" si="151"/>
        <v>0</v>
      </c>
      <c r="Q967" s="195">
        <v>0</v>
      </c>
      <c r="R967" s="195">
        <f t="shared" si="152"/>
        <v>0</v>
      </c>
      <c r="S967" s="195">
        <v>0</v>
      </c>
      <c r="T967" s="196">
        <f t="shared" si="153"/>
        <v>0</v>
      </c>
      <c r="U967" s="35"/>
      <c r="V967" s="35"/>
      <c r="W967" s="35"/>
      <c r="X967" s="35"/>
      <c r="Y967" s="35"/>
      <c r="Z967" s="35"/>
      <c r="AA967" s="35"/>
      <c r="AB967" s="35"/>
      <c r="AC967" s="35"/>
      <c r="AD967" s="35"/>
      <c r="AE967" s="35"/>
      <c r="AR967" s="197" t="s">
        <v>283</v>
      </c>
      <c r="AT967" s="197" t="s">
        <v>160</v>
      </c>
      <c r="AU967" s="197" t="s">
        <v>85</v>
      </c>
      <c r="AY967" s="18" t="s">
        <v>158</v>
      </c>
      <c r="BE967" s="198">
        <f t="shared" si="154"/>
        <v>0</v>
      </c>
      <c r="BF967" s="198">
        <f t="shared" si="155"/>
        <v>0</v>
      </c>
      <c r="BG967" s="198">
        <f t="shared" si="156"/>
        <v>0</v>
      </c>
      <c r="BH967" s="198">
        <f t="shared" si="157"/>
        <v>0</v>
      </c>
      <c r="BI967" s="198">
        <f t="shared" si="158"/>
        <v>0</v>
      </c>
      <c r="BJ967" s="18" t="s">
        <v>8</v>
      </c>
      <c r="BK967" s="198">
        <f t="shared" si="159"/>
        <v>0</v>
      </c>
      <c r="BL967" s="18" t="s">
        <v>283</v>
      </c>
      <c r="BM967" s="197" t="s">
        <v>9254</v>
      </c>
    </row>
    <row r="968" spans="1:65" s="2" customFormat="1" ht="36">
      <c r="A968" s="35"/>
      <c r="B968" s="36"/>
      <c r="C968" s="187" t="s">
        <v>2675</v>
      </c>
      <c r="D968" s="187" t="s">
        <v>160</v>
      </c>
      <c r="E968" s="188" t="s">
        <v>9255</v>
      </c>
      <c r="F968" s="189" t="s">
        <v>9256</v>
      </c>
      <c r="G968" s="190" t="s">
        <v>498</v>
      </c>
      <c r="H968" s="191">
        <v>30</v>
      </c>
      <c r="I968" s="192"/>
      <c r="J968" s="191">
        <f t="shared" si="150"/>
        <v>0</v>
      </c>
      <c r="K968" s="189" t="s">
        <v>1</v>
      </c>
      <c r="L968" s="40"/>
      <c r="M968" s="193" t="s">
        <v>1</v>
      </c>
      <c r="N968" s="194" t="s">
        <v>41</v>
      </c>
      <c r="O968" s="72"/>
      <c r="P968" s="195">
        <f t="shared" si="151"/>
        <v>0</v>
      </c>
      <c r="Q968" s="195">
        <v>0</v>
      </c>
      <c r="R968" s="195">
        <f t="shared" si="152"/>
        <v>0</v>
      </c>
      <c r="S968" s="195">
        <v>0</v>
      </c>
      <c r="T968" s="196">
        <f t="shared" si="153"/>
        <v>0</v>
      </c>
      <c r="U968" s="35"/>
      <c r="V968" s="35"/>
      <c r="W968" s="35"/>
      <c r="X968" s="35"/>
      <c r="Y968" s="35"/>
      <c r="Z968" s="35"/>
      <c r="AA968" s="35"/>
      <c r="AB968" s="35"/>
      <c r="AC968" s="35"/>
      <c r="AD968" s="35"/>
      <c r="AE968" s="35"/>
      <c r="AR968" s="197" t="s">
        <v>283</v>
      </c>
      <c r="AT968" s="197" t="s">
        <v>160</v>
      </c>
      <c r="AU968" s="197" t="s">
        <v>85</v>
      </c>
      <c r="AY968" s="18" t="s">
        <v>158</v>
      </c>
      <c r="BE968" s="198">
        <f t="shared" si="154"/>
        <v>0</v>
      </c>
      <c r="BF968" s="198">
        <f t="shared" si="155"/>
        <v>0</v>
      </c>
      <c r="BG968" s="198">
        <f t="shared" si="156"/>
        <v>0</v>
      </c>
      <c r="BH968" s="198">
        <f t="shared" si="157"/>
        <v>0</v>
      </c>
      <c r="BI968" s="198">
        <f t="shared" si="158"/>
        <v>0</v>
      </c>
      <c r="BJ968" s="18" t="s">
        <v>8</v>
      </c>
      <c r="BK968" s="198">
        <f t="shared" si="159"/>
        <v>0</v>
      </c>
      <c r="BL968" s="18" t="s">
        <v>283</v>
      </c>
      <c r="BM968" s="197" t="s">
        <v>9257</v>
      </c>
    </row>
    <row r="969" spans="1:65" s="2" customFormat="1" ht="36">
      <c r="A969" s="35"/>
      <c r="B969" s="36"/>
      <c r="C969" s="187" t="s">
        <v>2677</v>
      </c>
      <c r="D969" s="187" t="s">
        <v>160</v>
      </c>
      <c r="E969" s="188" t="s">
        <v>9258</v>
      </c>
      <c r="F969" s="189" t="s">
        <v>9259</v>
      </c>
      <c r="G969" s="190" t="s">
        <v>498</v>
      </c>
      <c r="H969" s="191">
        <v>10</v>
      </c>
      <c r="I969" s="192"/>
      <c r="J969" s="191">
        <f t="shared" si="150"/>
        <v>0</v>
      </c>
      <c r="K969" s="189" t="s">
        <v>1</v>
      </c>
      <c r="L969" s="40"/>
      <c r="M969" s="193" t="s">
        <v>1</v>
      </c>
      <c r="N969" s="194" t="s">
        <v>41</v>
      </c>
      <c r="O969" s="72"/>
      <c r="P969" s="195">
        <f t="shared" si="151"/>
        <v>0</v>
      </c>
      <c r="Q969" s="195">
        <v>0</v>
      </c>
      <c r="R969" s="195">
        <f t="shared" si="152"/>
        <v>0</v>
      </c>
      <c r="S969" s="195">
        <v>0</v>
      </c>
      <c r="T969" s="196">
        <f t="shared" si="153"/>
        <v>0</v>
      </c>
      <c r="U969" s="35"/>
      <c r="V969" s="35"/>
      <c r="W969" s="35"/>
      <c r="X969" s="35"/>
      <c r="Y969" s="35"/>
      <c r="Z969" s="35"/>
      <c r="AA969" s="35"/>
      <c r="AB969" s="35"/>
      <c r="AC969" s="35"/>
      <c r="AD969" s="35"/>
      <c r="AE969" s="35"/>
      <c r="AR969" s="197" t="s">
        <v>283</v>
      </c>
      <c r="AT969" s="197" t="s">
        <v>160</v>
      </c>
      <c r="AU969" s="197" t="s">
        <v>85</v>
      </c>
      <c r="AY969" s="18" t="s">
        <v>158</v>
      </c>
      <c r="BE969" s="198">
        <f t="shared" si="154"/>
        <v>0</v>
      </c>
      <c r="BF969" s="198">
        <f t="shared" si="155"/>
        <v>0</v>
      </c>
      <c r="BG969" s="198">
        <f t="shared" si="156"/>
        <v>0</v>
      </c>
      <c r="BH969" s="198">
        <f t="shared" si="157"/>
        <v>0</v>
      </c>
      <c r="BI969" s="198">
        <f t="shared" si="158"/>
        <v>0</v>
      </c>
      <c r="BJ969" s="18" t="s">
        <v>8</v>
      </c>
      <c r="BK969" s="198">
        <f t="shared" si="159"/>
        <v>0</v>
      </c>
      <c r="BL969" s="18" t="s">
        <v>283</v>
      </c>
      <c r="BM969" s="197" t="s">
        <v>9260</v>
      </c>
    </row>
    <row r="970" spans="1:65" s="2" customFormat="1" ht="78" customHeight="1">
      <c r="A970" s="35"/>
      <c r="B970" s="36"/>
      <c r="C970" s="187" t="s">
        <v>2681</v>
      </c>
      <c r="D970" s="187" t="s">
        <v>160</v>
      </c>
      <c r="E970" s="188" t="s">
        <v>9261</v>
      </c>
      <c r="F970" s="189" t="s">
        <v>9262</v>
      </c>
      <c r="G970" s="190" t="s">
        <v>498</v>
      </c>
      <c r="H970" s="191">
        <v>16</v>
      </c>
      <c r="I970" s="192"/>
      <c r="J970" s="191">
        <f t="shared" si="150"/>
        <v>0</v>
      </c>
      <c r="K970" s="189" t="s">
        <v>1</v>
      </c>
      <c r="L970" s="40"/>
      <c r="M970" s="193" t="s">
        <v>1</v>
      </c>
      <c r="N970" s="194" t="s">
        <v>41</v>
      </c>
      <c r="O970" s="72"/>
      <c r="P970" s="195">
        <f t="shared" si="151"/>
        <v>0</v>
      </c>
      <c r="Q970" s="195">
        <v>0</v>
      </c>
      <c r="R970" s="195">
        <f t="shared" si="152"/>
        <v>0</v>
      </c>
      <c r="S970" s="195">
        <v>0</v>
      </c>
      <c r="T970" s="196">
        <f t="shared" si="153"/>
        <v>0</v>
      </c>
      <c r="U970" s="35"/>
      <c r="V970" s="35"/>
      <c r="W970" s="35"/>
      <c r="X970" s="35"/>
      <c r="Y970" s="35"/>
      <c r="Z970" s="35"/>
      <c r="AA970" s="35"/>
      <c r="AB970" s="35"/>
      <c r="AC970" s="35"/>
      <c r="AD970" s="35"/>
      <c r="AE970" s="35"/>
      <c r="AR970" s="197" t="s">
        <v>283</v>
      </c>
      <c r="AT970" s="197" t="s">
        <v>160</v>
      </c>
      <c r="AU970" s="197" t="s">
        <v>85</v>
      </c>
      <c r="AY970" s="18" t="s">
        <v>158</v>
      </c>
      <c r="BE970" s="198">
        <f t="shared" si="154"/>
        <v>0</v>
      </c>
      <c r="BF970" s="198">
        <f t="shared" si="155"/>
        <v>0</v>
      </c>
      <c r="BG970" s="198">
        <f t="shared" si="156"/>
        <v>0</v>
      </c>
      <c r="BH970" s="198">
        <f t="shared" si="157"/>
        <v>0</v>
      </c>
      <c r="BI970" s="198">
        <f t="shared" si="158"/>
        <v>0</v>
      </c>
      <c r="BJ970" s="18" t="s">
        <v>8</v>
      </c>
      <c r="BK970" s="198">
        <f t="shared" si="159"/>
        <v>0</v>
      </c>
      <c r="BL970" s="18" t="s">
        <v>283</v>
      </c>
      <c r="BM970" s="197" t="s">
        <v>9263</v>
      </c>
    </row>
    <row r="971" spans="1:65" s="2" customFormat="1" ht="48">
      <c r="A971" s="35"/>
      <c r="B971" s="36"/>
      <c r="C971" s="187" t="s">
        <v>2685</v>
      </c>
      <c r="D971" s="187" t="s">
        <v>160</v>
      </c>
      <c r="E971" s="188" t="s">
        <v>9264</v>
      </c>
      <c r="F971" s="189" t="s">
        <v>9265</v>
      </c>
      <c r="G971" s="190" t="s">
        <v>498</v>
      </c>
      <c r="H971" s="191">
        <v>7</v>
      </c>
      <c r="I971" s="192"/>
      <c r="J971" s="191">
        <f t="shared" si="150"/>
        <v>0</v>
      </c>
      <c r="K971" s="189" t="s">
        <v>1</v>
      </c>
      <c r="L971" s="40"/>
      <c r="M971" s="193" t="s">
        <v>1</v>
      </c>
      <c r="N971" s="194" t="s">
        <v>41</v>
      </c>
      <c r="O971" s="72"/>
      <c r="P971" s="195">
        <f t="shared" si="151"/>
        <v>0</v>
      </c>
      <c r="Q971" s="195">
        <v>0</v>
      </c>
      <c r="R971" s="195">
        <f t="shared" si="152"/>
        <v>0</v>
      </c>
      <c r="S971" s="195">
        <v>0</v>
      </c>
      <c r="T971" s="196">
        <f t="shared" si="153"/>
        <v>0</v>
      </c>
      <c r="U971" s="35"/>
      <c r="V971" s="35"/>
      <c r="W971" s="35"/>
      <c r="X971" s="35"/>
      <c r="Y971" s="35"/>
      <c r="Z971" s="35"/>
      <c r="AA971" s="35"/>
      <c r="AB971" s="35"/>
      <c r="AC971" s="35"/>
      <c r="AD971" s="35"/>
      <c r="AE971" s="35"/>
      <c r="AR971" s="197" t="s">
        <v>283</v>
      </c>
      <c r="AT971" s="197" t="s">
        <v>160</v>
      </c>
      <c r="AU971" s="197" t="s">
        <v>85</v>
      </c>
      <c r="AY971" s="18" t="s">
        <v>158</v>
      </c>
      <c r="BE971" s="198">
        <f t="shared" si="154"/>
        <v>0</v>
      </c>
      <c r="BF971" s="198">
        <f t="shared" si="155"/>
        <v>0</v>
      </c>
      <c r="BG971" s="198">
        <f t="shared" si="156"/>
        <v>0</v>
      </c>
      <c r="BH971" s="198">
        <f t="shared" si="157"/>
        <v>0</v>
      </c>
      <c r="BI971" s="198">
        <f t="shared" si="158"/>
        <v>0</v>
      </c>
      <c r="BJ971" s="18" t="s">
        <v>8</v>
      </c>
      <c r="BK971" s="198">
        <f t="shared" si="159"/>
        <v>0</v>
      </c>
      <c r="BL971" s="18" t="s">
        <v>283</v>
      </c>
      <c r="BM971" s="197" t="s">
        <v>9266</v>
      </c>
    </row>
    <row r="972" spans="1:65" s="2" customFormat="1" ht="48">
      <c r="A972" s="35"/>
      <c r="B972" s="36"/>
      <c r="C972" s="187" t="s">
        <v>2689</v>
      </c>
      <c r="D972" s="187" t="s">
        <v>160</v>
      </c>
      <c r="E972" s="188" t="s">
        <v>9267</v>
      </c>
      <c r="F972" s="189" t="s">
        <v>9268</v>
      </c>
      <c r="G972" s="190" t="s">
        <v>498</v>
      </c>
      <c r="H972" s="191">
        <v>4</v>
      </c>
      <c r="I972" s="192"/>
      <c r="J972" s="191">
        <f t="shared" si="150"/>
        <v>0</v>
      </c>
      <c r="K972" s="189" t="s">
        <v>1</v>
      </c>
      <c r="L972" s="40"/>
      <c r="M972" s="193" t="s">
        <v>1</v>
      </c>
      <c r="N972" s="194" t="s">
        <v>41</v>
      </c>
      <c r="O972" s="72"/>
      <c r="P972" s="195">
        <f t="shared" si="151"/>
        <v>0</v>
      </c>
      <c r="Q972" s="195">
        <v>0</v>
      </c>
      <c r="R972" s="195">
        <f t="shared" si="152"/>
        <v>0</v>
      </c>
      <c r="S972" s="195">
        <v>0</v>
      </c>
      <c r="T972" s="196">
        <f t="shared" si="153"/>
        <v>0</v>
      </c>
      <c r="U972" s="35"/>
      <c r="V972" s="35"/>
      <c r="W972" s="35"/>
      <c r="X972" s="35"/>
      <c r="Y972" s="35"/>
      <c r="Z972" s="35"/>
      <c r="AA972" s="35"/>
      <c r="AB972" s="35"/>
      <c r="AC972" s="35"/>
      <c r="AD972" s="35"/>
      <c r="AE972" s="35"/>
      <c r="AR972" s="197" t="s">
        <v>283</v>
      </c>
      <c r="AT972" s="197" t="s">
        <v>160</v>
      </c>
      <c r="AU972" s="197" t="s">
        <v>85</v>
      </c>
      <c r="AY972" s="18" t="s">
        <v>158</v>
      </c>
      <c r="BE972" s="198">
        <f t="shared" si="154"/>
        <v>0</v>
      </c>
      <c r="BF972" s="198">
        <f t="shared" si="155"/>
        <v>0</v>
      </c>
      <c r="BG972" s="198">
        <f t="shared" si="156"/>
        <v>0</v>
      </c>
      <c r="BH972" s="198">
        <f t="shared" si="157"/>
        <v>0</v>
      </c>
      <c r="BI972" s="198">
        <f t="shared" si="158"/>
        <v>0</v>
      </c>
      <c r="BJ972" s="18" t="s">
        <v>8</v>
      </c>
      <c r="BK972" s="198">
        <f t="shared" si="159"/>
        <v>0</v>
      </c>
      <c r="BL972" s="18" t="s">
        <v>283</v>
      </c>
      <c r="BM972" s="197" t="s">
        <v>9269</v>
      </c>
    </row>
    <row r="973" spans="1:65" s="2" customFormat="1" ht="33" customHeight="1">
      <c r="A973" s="35"/>
      <c r="B973" s="36"/>
      <c r="C973" s="187" t="s">
        <v>2693</v>
      </c>
      <c r="D973" s="187" t="s">
        <v>160</v>
      </c>
      <c r="E973" s="188" t="s">
        <v>9270</v>
      </c>
      <c r="F973" s="189" t="s">
        <v>9271</v>
      </c>
      <c r="G973" s="190" t="s">
        <v>498</v>
      </c>
      <c r="H973" s="191">
        <v>8</v>
      </c>
      <c r="I973" s="192"/>
      <c r="J973" s="191">
        <f t="shared" si="150"/>
        <v>0</v>
      </c>
      <c r="K973" s="189" t="s">
        <v>1</v>
      </c>
      <c r="L973" s="40"/>
      <c r="M973" s="193" t="s">
        <v>1</v>
      </c>
      <c r="N973" s="194" t="s">
        <v>41</v>
      </c>
      <c r="O973" s="72"/>
      <c r="P973" s="195">
        <f t="shared" si="151"/>
        <v>0</v>
      </c>
      <c r="Q973" s="195">
        <v>0</v>
      </c>
      <c r="R973" s="195">
        <f t="shared" si="152"/>
        <v>0</v>
      </c>
      <c r="S973" s="195">
        <v>0</v>
      </c>
      <c r="T973" s="196">
        <f t="shared" si="153"/>
        <v>0</v>
      </c>
      <c r="U973" s="35"/>
      <c r="V973" s="35"/>
      <c r="W973" s="35"/>
      <c r="X973" s="35"/>
      <c r="Y973" s="35"/>
      <c r="Z973" s="35"/>
      <c r="AA973" s="35"/>
      <c r="AB973" s="35"/>
      <c r="AC973" s="35"/>
      <c r="AD973" s="35"/>
      <c r="AE973" s="35"/>
      <c r="AR973" s="197" t="s">
        <v>283</v>
      </c>
      <c r="AT973" s="197" t="s">
        <v>160</v>
      </c>
      <c r="AU973" s="197" t="s">
        <v>85</v>
      </c>
      <c r="AY973" s="18" t="s">
        <v>158</v>
      </c>
      <c r="BE973" s="198">
        <f t="shared" si="154"/>
        <v>0</v>
      </c>
      <c r="BF973" s="198">
        <f t="shared" si="155"/>
        <v>0</v>
      </c>
      <c r="BG973" s="198">
        <f t="shared" si="156"/>
        <v>0</v>
      </c>
      <c r="BH973" s="198">
        <f t="shared" si="157"/>
        <v>0</v>
      </c>
      <c r="BI973" s="198">
        <f t="shared" si="158"/>
        <v>0</v>
      </c>
      <c r="BJ973" s="18" t="s">
        <v>8</v>
      </c>
      <c r="BK973" s="198">
        <f t="shared" si="159"/>
        <v>0</v>
      </c>
      <c r="BL973" s="18" t="s">
        <v>283</v>
      </c>
      <c r="BM973" s="197" t="s">
        <v>9272</v>
      </c>
    </row>
    <row r="974" spans="1:65" s="2" customFormat="1" ht="24">
      <c r="A974" s="35"/>
      <c r="B974" s="36"/>
      <c r="C974" s="187" t="s">
        <v>2697</v>
      </c>
      <c r="D974" s="187" t="s">
        <v>160</v>
      </c>
      <c r="E974" s="188" t="s">
        <v>9273</v>
      </c>
      <c r="F974" s="189" t="s">
        <v>9274</v>
      </c>
      <c r="G974" s="190" t="s">
        <v>498</v>
      </c>
      <c r="H974" s="191">
        <v>4</v>
      </c>
      <c r="I974" s="192"/>
      <c r="J974" s="191">
        <f t="shared" si="150"/>
        <v>0</v>
      </c>
      <c r="K974" s="189" t="s">
        <v>1</v>
      </c>
      <c r="L974" s="40"/>
      <c r="M974" s="193" t="s">
        <v>1</v>
      </c>
      <c r="N974" s="194" t="s">
        <v>41</v>
      </c>
      <c r="O974" s="72"/>
      <c r="P974" s="195">
        <f t="shared" si="151"/>
        <v>0</v>
      </c>
      <c r="Q974" s="195">
        <v>0</v>
      </c>
      <c r="R974" s="195">
        <f t="shared" si="152"/>
        <v>0</v>
      </c>
      <c r="S974" s="195">
        <v>0</v>
      </c>
      <c r="T974" s="196">
        <f t="shared" si="153"/>
        <v>0</v>
      </c>
      <c r="U974" s="35"/>
      <c r="V974" s="35"/>
      <c r="W974" s="35"/>
      <c r="X974" s="35"/>
      <c r="Y974" s="35"/>
      <c r="Z974" s="35"/>
      <c r="AA974" s="35"/>
      <c r="AB974" s="35"/>
      <c r="AC974" s="35"/>
      <c r="AD974" s="35"/>
      <c r="AE974" s="35"/>
      <c r="AR974" s="197" t="s">
        <v>283</v>
      </c>
      <c r="AT974" s="197" t="s">
        <v>160</v>
      </c>
      <c r="AU974" s="197" t="s">
        <v>85</v>
      </c>
      <c r="AY974" s="18" t="s">
        <v>158</v>
      </c>
      <c r="BE974" s="198">
        <f t="shared" si="154"/>
        <v>0</v>
      </c>
      <c r="BF974" s="198">
        <f t="shared" si="155"/>
        <v>0</v>
      </c>
      <c r="BG974" s="198">
        <f t="shared" si="156"/>
        <v>0</v>
      </c>
      <c r="BH974" s="198">
        <f t="shared" si="157"/>
        <v>0</v>
      </c>
      <c r="BI974" s="198">
        <f t="shared" si="158"/>
        <v>0</v>
      </c>
      <c r="BJ974" s="18" t="s">
        <v>8</v>
      </c>
      <c r="BK974" s="198">
        <f t="shared" si="159"/>
        <v>0</v>
      </c>
      <c r="BL974" s="18" t="s">
        <v>283</v>
      </c>
      <c r="BM974" s="197" t="s">
        <v>9275</v>
      </c>
    </row>
    <row r="975" spans="1:65" s="2" customFormat="1" ht="78" customHeight="1">
      <c r="A975" s="35"/>
      <c r="B975" s="36"/>
      <c r="C975" s="187" t="s">
        <v>2701</v>
      </c>
      <c r="D975" s="187" t="s">
        <v>160</v>
      </c>
      <c r="E975" s="188" t="s">
        <v>9276</v>
      </c>
      <c r="F975" s="189" t="s">
        <v>9277</v>
      </c>
      <c r="G975" s="190" t="s">
        <v>498</v>
      </c>
      <c r="H975" s="191">
        <v>2</v>
      </c>
      <c r="I975" s="192"/>
      <c r="J975" s="191">
        <f t="shared" si="150"/>
        <v>0</v>
      </c>
      <c r="K975" s="189" t="s">
        <v>1</v>
      </c>
      <c r="L975" s="40"/>
      <c r="M975" s="193" t="s">
        <v>1</v>
      </c>
      <c r="N975" s="194" t="s">
        <v>41</v>
      </c>
      <c r="O975" s="72"/>
      <c r="P975" s="195">
        <f t="shared" si="151"/>
        <v>0</v>
      </c>
      <c r="Q975" s="195">
        <v>0</v>
      </c>
      <c r="R975" s="195">
        <f t="shared" si="152"/>
        <v>0</v>
      </c>
      <c r="S975" s="195">
        <v>0</v>
      </c>
      <c r="T975" s="196">
        <f t="shared" si="153"/>
        <v>0</v>
      </c>
      <c r="U975" s="35"/>
      <c r="V975" s="35"/>
      <c r="W975" s="35"/>
      <c r="X975" s="35"/>
      <c r="Y975" s="35"/>
      <c r="Z975" s="35"/>
      <c r="AA975" s="35"/>
      <c r="AB975" s="35"/>
      <c r="AC975" s="35"/>
      <c r="AD975" s="35"/>
      <c r="AE975" s="35"/>
      <c r="AR975" s="197" t="s">
        <v>283</v>
      </c>
      <c r="AT975" s="197" t="s">
        <v>160</v>
      </c>
      <c r="AU975" s="197" t="s">
        <v>85</v>
      </c>
      <c r="AY975" s="18" t="s">
        <v>158</v>
      </c>
      <c r="BE975" s="198">
        <f t="shared" si="154"/>
        <v>0</v>
      </c>
      <c r="BF975" s="198">
        <f t="shared" si="155"/>
        <v>0</v>
      </c>
      <c r="BG975" s="198">
        <f t="shared" si="156"/>
        <v>0</v>
      </c>
      <c r="BH975" s="198">
        <f t="shared" si="157"/>
        <v>0</v>
      </c>
      <c r="BI975" s="198">
        <f t="shared" si="158"/>
        <v>0</v>
      </c>
      <c r="BJ975" s="18" t="s">
        <v>8</v>
      </c>
      <c r="BK975" s="198">
        <f t="shared" si="159"/>
        <v>0</v>
      </c>
      <c r="BL975" s="18" t="s">
        <v>283</v>
      </c>
      <c r="BM975" s="197" t="s">
        <v>9278</v>
      </c>
    </row>
    <row r="976" spans="1:65" s="2" customFormat="1" ht="66.75" customHeight="1">
      <c r="A976" s="35"/>
      <c r="B976" s="36"/>
      <c r="C976" s="187" t="s">
        <v>2705</v>
      </c>
      <c r="D976" s="187" t="s">
        <v>160</v>
      </c>
      <c r="E976" s="188" t="s">
        <v>9279</v>
      </c>
      <c r="F976" s="189" t="s">
        <v>9280</v>
      </c>
      <c r="G976" s="190" t="s">
        <v>1744</v>
      </c>
      <c r="H976" s="191">
        <v>1</v>
      </c>
      <c r="I976" s="192"/>
      <c r="J976" s="191">
        <f t="shared" si="150"/>
        <v>0</v>
      </c>
      <c r="K976" s="189" t="s">
        <v>1</v>
      </c>
      <c r="L976" s="40"/>
      <c r="M976" s="193" t="s">
        <v>1</v>
      </c>
      <c r="N976" s="194" t="s">
        <v>41</v>
      </c>
      <c r="O976" s="72"/>
      <c r="P976" s="195">
        <f t="shared" si="151"/>
        <v>0</v>
      </c>
      <c r="Q976" s="195">
        <v>0</v>
      </c>
      <c r="R976" s="195">
        <f t="shared" si="152"/>
        <v>0</v>
      </c>
      <c r="S976" s="195">
        <v>0</v>
      </c>
      <c r="T976" s="196">
        <f t="shared" si="153"/>
        <v>0</v>
      </c>
      <c r="U976" s="35"/>
      <c r="V976" s="35"/>
      <c r="W976" s="35"/>
      <c r="X976" s="35"/>
      <c r="Y976" s="35"/>
      <c r="Z976" s="35"/>
      <c r="AA976" s="35"/>
      <c r="AB976" s="35"/>
      <c r="AC976" s="35"/>
      <c r="AD976" s="35"/>
      <c r="AE976" s="35"/>
      <c r="AR976" s="197" t="s">
        <v>283</v>
      </c>
      <c r="AT976" s="197" t="s">
        <v>160</v>
      </c>
      <c r="AU976" s="197" t="s">
        <v>85</v>
      </c>
      <c r="AY976" s="18" t="s">
        <v>158</v>
      </c>
      <c r="BE976" s="198">
        <f t="shared" si="154"/>
        <v>0</v>
      </c>
      <c r="BF976" s="198">
        <f t="shared" si="155"/>
        <v>0</v>
      </c>
      <c r="BG976" s="198">
        <f t="shared" si="156"/>
        <v>0</v>
      </c>
      <c r="BH976" s="198">
        <f t="shared" si="157"/>
        <v>0</v>
      </c>
      <c r="BI976" s="198">
        <f t="shared" si="158"/>
        <v>0</v>
      </c>
      <c r="BJ976" s="18" t="s">
        <v>8</v>
      </c>
      <c r="BK976" s="198">
        <f t="shared" si="159"/>
        <v>0</v>
      </c>
      <c r="BL976" s="18" t="s">
        <v>283</v>
      </c>
      <c r="BM976" s="197" t="s">
        <v>9281</v>
      </c>
    </row>
    <row r="977" spans="1:65" s="2" customFormat="1" ht="24">
      <c r="A977" s="35"/>
      <c r="B977" s="36"/>
      <c r="C977" s="187" t="s">
        <v>2709</v>
      </c>
      <c r="D977" s="187" t="s">
        <v>160</v>
      </c>
      <c r="E977" s="188" t="s">
        <v>9282</v>
      </c>
      <c r="F977" s="189" t="s">
        <v>9283</v>
      </c>
      <c r="G977" s="190" t="s">
        <v>1744</v>
      </c>
      <c r="H977" s="191">
        <v>1</v>
      </c>
      <c r="I977" s="192"/>
      <c r="J977" s="191">
        <f t="shared" si="150"/>
        <v>0</v>
      </c>
      <c r="K977" s="189" t="s">
        <v>1</v>
      </c>
      <c r="L977" s="40"/>
      <c r="M977" s="193" t="s">
        <v>1</v>
      </c>
      <c r="N977" s="194" t="s">
        <v>41</v>
      </c>
      <c r="O977" s="72"/>
      <c r="P977" s="195">
        <f t="shared" si="151"/>
        <v>0</v>
      </c>
      <c r="Q977" s="195">
        <v>0</v>
      </c>
      <c r="R977" s="195">
        <f t="shared" si="152"/>
        <v>0</v>
      </c>
      <c r="S977" s="195">
        <v>0</v>
      </c>
      <c r="T977" s="196">
        <f t="shared" si="153"/>
        <v>0</v>
      </c>
      <c r="U977" s="35"/>
      <c r="V977" s="35"/>
      <c r="W977" s="35"/>
      <c r="X977" s="35"/>
      <c r="Y977" s="35"/>
      <c r="Z977" s="35"/>
      <c r="AA977" s="35"/>
      <c r="AB977" s="35"/>
      <c r="AC977" s="35"/>
      <c r="AD977" s="35"/>
      <c r="AE977" s="35"/>
      <c r="AR977" s="197" t="s">
        <v>283</v>
      </c>
      <c r="AT977" s="197" t="s">
        <v>160</v>
      </c>
      <c r="AU977" s="197" t="s">
        <v>85</v>
      </c>
      <c r="AY977" s="18" t="s">
        <v>158</v>
      </c>
      <c r="BE977" s="198">
        <f t="shared" si="154"/>
        <v>0</v>
      </c>
      <c r="BF977" s="198">
        <f t="shared" si="155"/>
        <v>0</v>
      </c>
      <c r="BG977" s="198">
        <f t="shared" si="156"/>
        <v>0</v>
      </c>
      <c r="BH977" s="198">
        <f t="shared" si="157"/>
        <v>0</v>
      </c>
      <c r="BI977" s="198">
        <f t="shared" si="158"/>
        <v>0</v>
      </c>
      <c r="BJ977" s="18" t="s">
        <v>8</v>
      </c>
      <c r="BK977" s="198">
        <f t="shared" si="159"/>
        <v>0</v>
      </c>
      <c r="BL977" s="18" t="s">
        <v>283</v>
      </c>
      <c r="BM977" s="197" t="s">
        <v>9284</v>
      </c>
    </row>
    <row r="978" spans="1:65" s="2" customFormat="1" ht="66.75" customHeight="1">
      <c r="A978" s="35"/>
      <c r="B978" s="36"/>
      <c r="C978" s="187" t="s">
        <v>2713</v>
      </c>
      <c r="D978" s="187" t="s">
        <v>160</v>
      </c>
      <c r="E978" s="188" t="s">
        <v>9285</v>
      </c>
      <c r="F978" s="189" t="s">
        <v>9286</v>
      </c>
      <c r="G978" s="190" t="s">
        <v>498</v>
      </c>
      <c r="H978" s="191">
        <v>1</v>
      </c>
      <c r="I978" s="192"/>
      <c r="J978" s="191">
        <f t="shared" si="150"/>
        <v>0</v>
      </c>
      <c r="K978" s="189" t="s">
        <v>1</v>
      </c>
      <c r="L978" s="40"/>
      <c r="M978" s="193" t="s">
        <v>1</v>
      </c>
      <c r="N978" s="194" t="s">
        <v>41</v>
      </c>
      <c r="O978" s="72"/>
      <c r="P978" s="195">
        <f t="shared" si="151"/>
        <v>0</v>
      </c>
      <c r="Q978" s="195">
        <v>0</v>
      </c>
      <c r="R978" s="195">
        <f t="shared" si="152"/>
        <v>0</v>
      </c>
      <c r="S978" s="195">
        <v>0</v>
      </c>
      <c r="T978" s="196">
        <f t="shared" si="153"/>
        <v>0</v>
      </c>
      <c r="U978" s="35"/>
      <c r="V978" s="35"/>
      <c r="W978" s="35"/>
      <c r="X978" s="35"/>
      <c r="Y978" s="35"/>
      <c r="Z978" s="35"/>
      <c r="AA978" s="35"/>
      <c r="AB978" s="35"/>
      <c r="AC978" s="35"/>
      <c r="AD978" s="35"/>
      <c r="AE978" s="35"/>
      <c r="AR978" s="197" t="s">
        <v>283</v>
      </c>
      <c r="AT978" s="197" t="s">
        <v>160</v>
      </c>
      <c r="AU978" s="197" t="s">
        <v>85</v>
      </c>
      <c r="AY978" s="18" t="s">
        <v>158</v>
      </c>
      <c r="BE978" s="198">
        <f t="shared" si="154"/>
        <v>0</v>
      </c>
      <c r="BF978" s="198">
        <f t="shared" si="155"/>
        <v>0</v>
      </c>
      <c r="BG978" s="198">
        <f t="shared" si="156"/>
        <v>0</v>
      </c>
      <c r="BH978" s="198">
        <f t="shared" si="157"/>
        <v>0</v>
      </c>
      <c r="BI978" s="198">
        <f t="shared" si="158"/>
        <v>0</v>
      </c>
      <c r="BJ978" s="18" t="s">
        <v>8</v>
      </c>
      <c r="BK978" s="198">
        <f t="shared" si="159"/>
        <v>0</v>
      </c>
      <c r="BL978" s="18" t="s">
        <v>283</v>
      </c>
      <c r="BM978" s="197" t="s">
        <v>9287</v>
      </c>
    </row>
    <row r="979" spans="1:65" s="2" customFormat="1" ht="60">
      <c r="A979" s="35"/>
      <c r="B979" s="36"/>
      <c r="C979" s="187" t="s">
        <v>2717</v>
      </c>
      <c r="D979" s="187" t="s">
        <v>160</v>
      </c>
      <c r="E979" s="188" t="s">
        <v>9288</v>
      </c>
      <c r="F979" s="189" t="s">
        <v>9289</v>
      </c>
      <c r="G979" s="190" t="s">
        <v>498</v>
      </c>
      <c r="H979" s="191">
        <v>1</v>
      </c>
      <c r="I979" s="192"/>
      <c r="J979" s="191">
        <f t="shared" si="150"/>
        <v>0</v>
      </c>
      <c r="K979" s="189" t="s">
        <v>1</v>
      </c>
      <c r="L979" s="40"/>
      <c r="M979" s="193" t="s">
        <v>1</v>
      </c>
      <c r="N979" s="194" t="s">
        <v>41</v>
      </c>
      <c r="O979" s="72"/>
      <c r="P979" s="195">
        <f t="shared" si="151"/>
        <v>0</v>
      </c>
      <c r="Q979" s="195">
        <v>0</v>
      </c>
      <c r="R979" s="195">
        <f t="shared" si="152"/>
        <v>0</v>
      </c>
      <c r="S979" s="195">
        <v>0</v>
      </c>
      <c r="T979" s="196">
        <f t="shared" si="153"/>
        <v>0</v>
      </c>
      <c r="U979" s="35"/>
      <c r="V979" s="35"/>
      <c r="W979" s="35"/>
      <c r="X979" s="35"/>
      <c r="Y979" s="35"/>
      <c r="Z979" s="35"/>
      <c r="AA979" s="35"/>
      <c r="AB979" s="35"/>
      <c r="AC979" s="35"/>
      <c r="AD979" s="35"/>
      <c r="AE979" s="35"/>
      <c r="AR979" s="197" t="s">
        <v>283</v>
      </c>
      <c r="AT979" s="197" t="s">
        <v>160</v>
      </c>
      <c r="AU979" s="197" t="s">
        <v>85</v>
      </c>
      <c r="AY979" s="18" t="s">
        <v>158</v>
      </c>
      <c r="BE979" s="198">
        <f t="shared" si="154"/>
        <v>0</v>
      </c>
      <c r="BF979" s="198">
        <f t="shared" si="155"/>
        <v>0</v>
      </c>
      <c r="BG979" s="198">
        <f t="shared" si="156"/>
        <v>0</v>
      </c>
      <c r="BH979" s="198">
        <f t="shared" si="157"/>
        <v>0</v>
      </c>
      <c r="BI979" s="198">
        <f t="shared" si="158"/>
        <v>0</v>
      </c>
      <c r="BJ979" s="18" t="s">
        <v>8</v>
      </c>
      <c r="BK979" s="198">
        <f t="shared" si="159"/>
        <v>0</v>
      </c>
      <c r="BL979" s="18" t="s">
        <v>283</v>
      </c>
      <c r="BM979" s="197" t="s">
        <v>9290</v>
      </c>
    </row>
    <row r="980" spans="1:65" s="2" customFormat="1" ht="33" customHeight="1">
      <c r="A980" s="35"/>
      <c r="B980" s="36"/>
      <c r="C980" s="187" t="s">
        <v>2721</v>
      </c>
      <c r="D980" s="187" t="s">
        <v>160</v>
      </c>
      <c r="E980" s="188" t="s">
        <v>9291</v>
      </c>
      <c r="F980" s="189" t="s">
        <v>9292</v>
      </c>
      <c r="G980" s="190" t="s">
        <v>498</v>
      </c>
      <c r="H980" s="191">
        <v>1</v>
      </c>
      <c r="I980" s="192"/>
      <c r="J980" s="191">
        <f t="shared" si="150"/>
        <v>0</v>
      </c>
      <c r="K980" s="189" t="s">
        <v>1</v>
      </c>
      <c r="L980" s="40"/>
      <c r="M980" s="193" t="s">
        <v>1</v>
      </c>
      <c r="N980" s="194" t="s">
        <v>41</v>
      </c>
      <c r="O980" s="72"/>
      <c r="P980" s="195">
        <f t="shared" si="151"/>
        <v>0</v>
      </c>
      <c r="Q980" s="195">
        <v>0</v>
      </c>
      <c r="R980" s="195">
        <f t="shared" si="152"/>
        <v>0</v>
      </c>
      <c r="S980" s="195">
        <v>0</v>
      </c>
      <c r="T980" s="196">
        <f t="shared" si="153"/>
        <v>0</v>
      </c>
      <c r="U980" s="35"/>
      <c r="V980" s="35"/>
      <c r="W980" s="35"/>
      <c r="X980" s="35"/>
      <c r="Y980" s="35"/>
      <c r="Z980" s="35"/>
      <c r="AA980" s="35"/>
      <c r="AB980" s="35"/>
      <c r="AC980" s="35"/>
      <c r="AD980" s="35"/>
      <c r="AE980" s="35"/>
      <c r="AR980" s="197" t="s">
        <v>283</v>
      </c>
      <c r="AT980" s="197" t="s">
        <v>160</v>
      </c>
      <c r="AU980" s="197" t="s">
        <v>85</v>
      </c>
      <c r="AY980" s="18" t="s">
        <v>158</v>
      </c>
      <c r="BE980" s="198">
        <f t="shared" si="154"/>
        <v>0</v>
      </c>
      <c r="BF980" s="198">
        <f t="shared" si="155"/>
        <v>0</v>
      </c>
      <c r="BG980" s="198">
        <f t="shared" si="156"/>
        <v>0</v>
      </c>
      <c r="BH980" s="198">
        <f t="shared" si="157"/>
        <v>0</v>
      </c>
      <c r="BI980" s="198">
        <f t="shared" si="158"/>
        <v>0</v>
      </c>
      <c r="BJ980" s="18" t="s">
        <v>8</v>
      </c>
      <c r="BK980" s="198">
        <f t="shared" si="159"/>
        <v>0</v>
      </c>
      <c r="BL980" s="18" t="s">
        <v>283</v>
      </c>
      <c r="BM980" s="197" t="s">
        <v>9293</v>
      </c>
    </row>
    <row r="981" spans="1:65" s="2" customFormat="1" ht="36">
      <c r="A981" s="35"/>
      <c r="B981" s="36"/>
      <c r="C981" s="187" t="s">
        <v>2726</v>
      </c>
      <c r="D981" s="187" t="s">
        <v>160</v>
      </c>
      <c r="E981" s="188" t="s">
        <v>9294</v>
      </c>
      <c r="F981" s="189" t="s">
        <v>9295</v>
      </c>
      <c r="G981" s="190" t="s">
        <v>498</v>
      </c>
      <c r="H981" s="191">
        <v>6</v>
      </c>
      <c r="I981" s="192"/>
      <c r="J981" s="191">
        <f t="shared" si="150"/>
        <v>0</v>
      </c>
      <c r="K981" s="189" t="s">
        <v>1</v>
      </c>
      <c r="L981" s="40"/>
      <c r="M981" s="193" t="s">
        <v>1</v>
      </c>
      <c r="N981" s="194" t="s">
        <v>41</v>
      </c>
      <c r="O981" s="72"/>
      <c r="P981" s="195">
        <f t="shared" si="151"/>
        <v>0</v>
      </c>
      <c r="Q981" s="195">
        <v>0</v>
      </c>
      <c r="R981" s="195">
        <f t="shared" si="152"/>
        <v>0</v>
      </c>
      <c r="S981" s="195">
        <v>0</v>
      </c>
      <c r="T981" s="196">
        <f t="shared" si="153"/>
        <v>0</v>
      </c>
      <c r="U981" s="35"/>
      <c r="V981" s="35"/>
      <c r="W981" s="35"/>
      <c r="X981" s="35"/>
      <c r="Y981" s="35"/>
      <c r="Z981" s="35"/>
      <c r="AA981" s="35"/>
      <c r="AB981" s="35"/>
      <c r="AC981" s="35"/>
      <c r="AD981" s="35"/>
      <c r="AE981" s="35"/>
      <c r="AR981" s="197" t="s">
        <v>283</v>
      </c>
      <c r="AT981" s="197" t="s">
        <v>160</v>
      </c>
      <c r="AU981" s="197" t="s">
        <v>85</v>
      </c>
      <c r="AY981" s="18" t="s">
        <v>158</v>
      </c>
      <c r="BE981" s="198">
        <f t="shared" si="154"/>
        <v>0</v>
      </c>
      <c r="BF981" s="198">
        <f t="shared" si="155"/>
        <v>0</v>
      </c>
      <c r="BG981" s="198">
        <f t="shared" si="156"/>
        <v>0</v>
      </c>
      <c r="BH981" s="198">
        <f t="shared" si="157"/>
        <v>0</v>
      </c>
      <c r="BI981" s="198">
        <f t="shared" si="158"/>
        <v>0</v>
      </c>
      <c r="BJ981" s="18" t="s">
        <v>8</v>
      </c>
      <c r="BK981" s="198">
        <f t="shared" si="159"/>
        <v>0</v>
      </c>
      <c r="BL981" s="18" t="s">
        <v>283</v>
      </c>
      <c r="BM981" s="197" t="s">
        <v>9296</v>
      </c>
    </row>
    <row r="982" spans="1:65" s="2" customFormat="1" ht="48">
      <c r="A982" s="35"/>
      <c r="B982" s="36"/>
      <c r="C982" s="187" t="s">
        <v>2730</v>
      </c>
      <c r="D982" s="187" t="s">
        <v>160</v>
      </c>
      <c r="E982" s="188" t="s">
        <v>9297</v>
      </c>
      <c r="F982" s="189" t="s">
        <v>9298</v>
      </c>
      <c r="G982" s="190" t="s">
        <v>498</v>
      </c>
      <c r="H982" s="191">
        <v>1</v>
      </c>
      <c r="I982" s="192"/>
      <c r="J982" s="191">
        <f t="shared" si="150"/>
        <v>0</v>
      </c>
      <c r="K982" s="189" t="s">
        <v>1</v>
      </c>
      <c r="L982" s="40"/>
      <c r="M982" s="193" t="s">
        <v>1</v>
      </c>
      <c r="N982" s="194" t="s">
        <v>41</v>
      </c>
      <c r="O982" s="72"/>
      <c r="P982" s="195">
        <f t="shared" si="151"/>
        <v>0</v>
      </c>
      <c r="Q982" s="195">
        <v>0</v>
      </c>
      <c r="R982" s="195">
        <f t="shared" si="152"/>
        <v>0</v>
      </c>
      <c r="S982" s="195">
        <v>0</v>
      </c>
      <c r="T982" s="196">
        <f t="shared" si="153"/>
        <v>0</v>
      </c>
      <c r="U982" s="35"/>
      <c r="V982" s="35"/>
      <c r="W982" s="35"/>
      <c r="X982" s="35"/>
      <c r="Y982" s="35"/>
      <c r="Z982" s="35"/>
      <c r="AA982" s="35"/>
      <c r="AB982" s="35"/>
      <c r="AC982" s="35"/>
      <c r="AD982" s="35"/>
      <c r="AE982" s="35"/>
      <c r="AR982" s="197" t="s">
        <v>283</v>
      </c>
      <c r="AT982" s="197" t="s">
        <v>160</v>
      </c>
      <c r="AU982" s="197" t="s">
        <v>85</v>
      </c>
      <c r="AY982" s="18" t="s">
        <v>158</v>
      </c>
      <c r="BE982" s="198">
        <f t="shared" si="154"/>
        <v>0</v>
      </c>
      <c r="BF982" s="198">
        <f t="shared" si="155"/>
        <v>0</v>
      </c>
      <c r="BG982" s="198">
        <f t="shared" si="156"/>
        <v>0</v>
      </c>
      <c r="BH982" s="198">
        <f t="shared" si="157"/>
        <v>0</v>
      </c>
      <c r="BI982" s="198">
        <f t="shared" si="158"/>
        <v>0</v>
      </c>
      <c r="BJ982" s="18" t="s">
        <v>8</v>
      </c>
      <c r="BK982" s="198">
        <f t="shared" si="159"/>
        <v>0</v>
      </c>
      <c r="BL982" s="18" t="s">
        <v>283</v>
      </c>
      <c r="BM982" s="197" t="s">
        <v>9299</v>
      </c>
    </row>
    <row r="983" spans="1:65" s="2" customFormat="1" ht="33" customHeight="1">
      <c r="A983" s="35"/>
      <c r="B983" s="36"/>
      <c r="C983" s="187" t="s">
        <v>2732</v>
      </c>
      <c r="D983" s="187" t="s">
        <v>160</v>
      </c>
      <c r="E983" s="188" t="s">
        <v>9300</v>
      </c>
      <c r="F983" s="189" t="s">
        <v>9301</v>
      </c>
      <c r="G983" s="190" t="s">
        <v>498</v>
      </c>
      <c r="H983" s="191">
        <v>2</v>
      </c>
      <c r="I983" s="192"/>
      <c r="J983" s="191">
        <f t="shared" si="150"/>
        <v>0</v>
      </c>
      <c r="K983" s="189" t="s">
        <v>1</v>
      </c>
      <c r="L983" s="40"/>
      <c r="M983" s="193" t="s">
        <v>1</v>
      </c>
      <c r="N983" s="194" t="s">
        <v>41</v>
      </c>
      <c r="O983" s="72"/>
      <c r="P983" s="195">
        <f t="shared" si="151"/>
        <v>0</v>
      </c>
      <c r="Q983" s="195">
        <v>0</v>
      </c>
      <c r="R983" s="195">
        <f t="shared" si="152"/>
        <v>0</v>
      </c>
      <c r="S983" s="195">
        <v>0</v>
      </c>
      <c r="T983" s="196">
        <f t="shared" si="153"/>
        <v>0</v>
      </c>
      <c r="U983" s="35"/>
      <c r="V983" s="35"/>
      <c r="W983" s="35"/>
      <c r="X983" s="35"/>
      <c r="Y983" s="35"/>
      <c r="Z983" s="35"/>
      <c r="AA983" s="35"/>
      <c r="AB983" s="35"/>
      <c r="AC983" s="35"/>
      <c r="AD983" s="35"/>
      <c r="AE983" s="35"/>
      <c r="AR983" s="197" t="s">
        <v>283</v>
      </c>
      <c r="AT983" s="197" t="s">
        <v>160</v>
      </c>
      <c r="AU983" s="197" t="s">
        <v>85</v>
      </c>
      <c r="AY983" s="18" t="s">
        <v>158</v>
      </c>
      <c r="BE983" s="198">
        <f t="shared" si="154"/>
        <v>0</v>
      </c>
      <c r="BF983" s="198">
        <f t="shared" si="155"/>
        <v>0</v>
      </c>
      <c r="BG983" s="198">
        <f t="shared" si="156"/>
        <v>0</v>
      </c>
      <c r="BH983" s="198">
        <f t="shared" si="157"/>
        <v>0</v>
      </c>
      <c r="BI983" s="198">
        <f t="shared" si="158"/>
        <v>0</v>
      </c>
      <c r="BJ983" s="18" t="s">
        <v>8</v>
      </c>
      <c r="BK983" s="198">
        <f t="shared" si="159"/>
        <v>0</v>
      </c>
      <c r="BL983" s="18" t="s">
        <v>283</v>
      </c>
      <c r="BM983" s="197" t="s">
        <v>9302</v>
      </c>
    </row>
    <row r="984" spans="1:65" s="2" customFormat="1" ht="44.25" customHeight="1">
      <c r="A984" s="35"/>
      <c r="B984" s="36"/>
      <c r="C984" s="187" t="s">
        <v>2734</v>
      </c>
      <c r="D984" s="187" t="s">
        <v>160</v>
      </c>
      <c r="E984" s="188" t="s">
        <v>9303</v>
      </c>
      <c r="F984" s="189" t="s">
        <v>9304</v>
      </c>
      <c r="G984" s="190" t="s">
        <v>498</v>
      </c>
      <c r="H984" s="191">
        <v>4</v>
      </c>
      <c r="I984" s="192"/>
      <c r="J984" s="191">
        <f t="shared" si="150"/>
        <v>0</v>
      </c>
      <c r="K984" s="189" t="s">
        <v>1</v>
      </c>
      <c r="L984" s="40"/>
      <c r="M984" s="193" t="s">
        <v>1</v>
      </c>
      <c r="N984" s="194" t="s">
        <v>41</v>
      </c>
      <c r="O984" s="72"/>
      <c r="P984" s="195">
        <f t="shared" si="151"/>
        <v>0</v>
      </c>
      <c r="Q984" s="195">
        <v>0</v>
      </c>
      <c r="R984" s="195">
        <f t="shared" si="152"/>
        <v>0</v>
      </c>
      <c r="S984" s="195">
        <v>0</v>
      </c>
      <c r="T984" s="196">
        <f t="shared" si="153"/>
        <v>0</v>
      </c>
      <c r="U984" s="35"/>
      <c r="V984" s="35"/>
      <c r="W984" s="35"/>
      <c r="X984" s="35"/>
      <c r="Y984" s="35"/>
      <c r="Z984" s="35"/>
      <c r="AA984" s="35"/>
      <c r="AB984" s="35"/>
      <c r="AC984" s="35"/>
      <c r="AD984" s="35"/>
      <c r="AE984" s="35"/>
      <c r="AR984" s="197" t="s">
        <v>283</v>
      </c>
      <c r="AT984" s="197" t="s">
        <v>160</v>
      </c>
      <c r="AU984" s="197" t="s">
        <v>85</v>
      </c>
      <c r="AY984" s="18" t="s">
        <v>158</v>
      </c>
      <c r="BE984" s="198">
        <f t="shared" si="154"/>
        <v>0</v>
      </c>
      <c r="BF984" s="198">
        <f t="shared" si="155"/>
        <v>0</v>
      </c>
      <c r="BG984" s="198">
        <f t="shared" si="156"/>
        <v>0</v>
      </c>
      <c r="BH984" s="198">
        <f t="shared" si="157"/>
        <v>0</v>
      </c>
      <c r="BI984" s="198">
        <f t="shared" si="158"/>
        <v>0</v>
      </c>
      <c r="BJ984" s="18" t="s">
        <v>8</v>
      </c>
      <c r="BK984" s="198">
        <f t="shared" si="159"/>
        <v>0</v>
      </c>
      <c r="BL984" s="18" t="s">
        <v>283</v>
      </c>
      <c r="BM984" s="197" t="s">
        <v>9305</v>
      </c>
    </row>
    <row r="985" spans="1:65" s="2" customFormat="1" ht="33" customHeight="1">
      <c r="A985" s="35"/>
      <c r="B985" s="36"/>
      <c r="C985" s="187" t="s">
        <v>2738</v>
      </c>
      <c r="D985" s="187" t="s">
        <v>160</v>
      </c>
      <c r="E985" s="188" t="s">
        <v>9306</v>
      </c>
      <c r="F985" s="189" t="s">
        <v>9307</v>
      </c>
      <c r="G985" s="190" t="s">
        <v>498</v>
      </c>
      <c r="H985" s="191">
        <v>2</v>
      </c>
      <c r="I985" s="192"/>
      <c r="J985" s="191">
        <f t="shared" si="150"/>
        <v>0</v>
      </c>
      <c r="K985" s="189" t="s">
        <v>1</v>
      </c>
      <c r="L985" s="40"/>
      <c r="M985" s="193" t="s">
        <v>1</v>
      </c>
      <c r="N985" s="194" t="s">
        <v>41</v>
      </c>
      <c r="O985" s="72"/>
      <c r="P985" s="195">
        <f t="shared" si="151"/>
        <v>0</v>
      </c>
      <c r="Q985" s="195">
        <v>0</v>
      </c>
      <c r="R985" s="195">
        <f t="shared" si="152"/>
        <v>0</v>
      </c>
      <c r="S985" s="195">
        <v>0</v>
      </c>
      <c r="T985" s="196">
        <f t="shared" si="153"/>
        <v>0</v>
      </c>
      <c r="U985" s="35"/>
      <c r="V985" s="35"/>
      <c r="W985" s="35"/>
      <c r="X985" s="35"/>
      <c r="Y985" s="35"/>
      <c r="Z985" s="35"/>
      <c r="AA985" s="35"/>
      <c r="AB985" s="35"/>
      <c r="AC985" s="35"/>
      <c r="AD985" s="35"/>
      <c r="AE985" s="35"/>
      <c r="AR985" s="197" t="s">
        <v>283</v>
      </c>
      <c r="AT985" s="197" t="s">
        <v>160</v>
      </c>
      <c r="AU985" s="197" t="s">
        <v>85</v>
      </c>
      <c r="AY985" s="18" t="s">
        <v>158</v>
      </c>
      <c r="BE985" s="198">
        <f t="shared" si="154"/>
        <v>0</v>
      </c>
      <c r="BF985" s="198">
        <f t="shared" si="155"/>
        <v>0</v>
      </c>
      <c r="BG985" s="198">
        <f t="shared" si="156"/>
        <v>0</v>
      </c>
      <c r="BH985" s="198">
        <f t="shared" si="157"/>
        <v>0</v>
      </c>
      <c r="BI985" s="198">
        <f t="shared" si="158"/>
        <v>0</v>
      </c>
      <c r="BJ985" s="18" t="s">
        <v>8</v>
      </c>
      <c r="BK985" s="198">
        <f t="shared" si="159"/>
        <v>0</v>
      </c>
      <c r="BL985" s="18" t="s">
        <v>283</v>
      </c>
      <c r="BM985" s="197" t="s">
        <v>9308</v>
      </c>
    </row>
    <row r="986" spans="1:65" s="2" customFormat="1" ht="44.25" customHeight="1">
      <c r="A986" s="35"/>
      <c r="B986" s="36"/>
      <c r="C986" s="187" t="s">
        <v>2740</v>
      </c>
      <c r="D986" s="187" t="s">
        <v>160</v>
      </c>
      <c r="E986" s="188" t="s">
        <v>9309</v>
      </c>
      <c r="F986" s="189" t="s">
        <v>9310</v>
      </c>
      <c r="G986" s="190" t="s">
        <v>498</v>
      </c>
      <c r="H986" s="191">
        <v>3</v>
      </c>
      <c r="I986" s="192"/>
      <c r="J986" s="191">
        <f t="shared" si="150"/>
        <v>0</v>
      </c>
      <c r="K986" s="189" t="s">
        <v>1</v>
      </c>
      <c r="L986" s="40"/>
      <c r="M986" s="193" t="s">
        <v>1</v>
      </c>
      <c r="N986" s="194" t="s">
        <v>41</v>
      </c>
      <c r="O986" s="72"/>
      <c r="P986" s="195">
        <f t="shared" si="151"/>
        <v>0</v>
      </c>
      <c r="Q986" s="195">
        <v>0</v>
      </c>
      <c r="R986" s="195">
        <f t="shared" si="152"/>
        <v>0</v>
      </c>
      <c r="S986" s="195">
        <v>0</v>
      </c>
      <c r="T986" s="196">
        <f t="shared" si="153"/>
        <v>0</v>
      </c>
      <c r="U986" s="35"/>
      <c r="V986" s="35"/>
      <c r="W986" s="35"/>
      <c r="X986" s="35"/>
      <c r="Y986" s="35"/>
      <c r="Z986" s="35"/>
      <c r="AA986" s="35"/>
      <c r="AB986" s="35"/>
      <c r="AC986" s="35"/>
      <c r="AD986" s="35"/>
      <c r="AE986" s="35"/>
      <c r="AR986" s="197" t="s">
        <v>283</v>
      </c>
      <c r="AT986" s="197" t="s">
        <v>160</v>
      </c>
      <c r="AU986" s="197" t="s">
        <v>85</v>
      </c>
      <c r="AY986" s="18" t="s">
        <v>158</v>
      </c>
      <c r="BE986" s="198">
        <f t="shared" si="154"/>
        <v>0</v>
      </c>
      <c r="BF986" s="198">
        <f t="shared" si="155"/>
        <v>0</v>
      </c>
      <c r="BG986" s="198">
        <f t="shared" si="156"/>
        <v>0</v>
      </c>
      <c r="BH986" s="198">
        <f t="shared" si="157"/>
        <v>0</v>
      </c>
      <c r="BI986" s="198">
        <f t="shared" si="158"/>
        <v>0</v>
      </c>
      <c r="BJ986" s="18" t="s">
        <v>8</v>
      </c>
      <c r="BK986" s="198">
        <f t="shared" si="159"/>
        <v>0</v>
      </c>
      <c r="BL986" s="18" t="s">
        <v>283</v>
      </c>
      <c r="BM986" s="197" t="s">
        <v>9311</v>
      </c>
    </row>
    <row r="987" spans="1:65" s="2" customFormat="1" ht="44.25" customHeight="1">
      <c r="A987" s="35"/>
      <c r="B987" s="36"/>
      <c r="C987" s="187" t="s">
        <v>2742</v>
      </c>
      <c r="D987" s="187" t="s">
        <v>160</v>
      </c>
      <c r="E987" s="188" t="s">
        <v>9312</v>
      </c>
      <c r="F987" s="189" t="s">
        <v>9313</v>
      </c>
      <c r="G987" s="190" t="s">
        <v>498</v>
      </c>
      <c r="H987" s="191">
        <v>2</v>
      </c>
      <c r="I987" s="192"/>
      <c r="J987" s="191">
        <f t="shared" si="150"/>
        <v>0</v>
      </c>
      <c r="K987" s="189" t="s">
        <v>1</v>
      </c>
      <c r="L987" s="40"/>
      <c r="M987" s="193" t="s">
        <v>1</v>
      </c>
      <c r="N987" s="194" t="s">
        <v>41</v>
      </c>
      <c r="O987" s="72"/>
      <c r="P987" s="195">
        <f t="shared" si="151"/>
        <v>0</v>
      </c>
      <c r="Q987" s="195">
        <v>0</v>
      </c>
      <c r="R987" s="195">
        <f t="shared" si="152"/>
        <v>0</v>
      </c>
      <c r="S987" s="195">
        <v>0</v>
      </c>
      <c r="T987" s="196">
        <f t="shared" si="153"/>
        <v>0</v>
      </c>
      <c r="U987" s="35"/>
      <c r="V987" s="35"/>
      <c r="W987" s="35"/>
      <c r="X987" s="35"/>
      <c r="Y987" s="35"/>
      <c r="Z987" s="35"/>
      <c r="AA987" s="35"/>
      <c r="AB987" s="35"/>
      <c r="AC987" s="35"/>
      <c r="AD987" s="35"/>
      <c r="AE987" s="35"/>
      <c r="AR987" s="197" t="s">
        <v>283</v>
      </c>
      <c r="AT987" s="197" t="s">
        <v>160</v>
      </c>
      <c r="AU987" s="197" t="s">
        <v>85</v>
      </c>
      <c r="AY987" s="18" t="s">
        <v>158</v>
      </c>
      <c r="BE987" s="198">
        <f t="shared" si="154"/>
        <v>0</v>
      </c>
      <c r="BF987" s="198">
        <f t="shared" si="155"/>
        <v>0</v>
      </c>
      <c r="BG987" s="198">
        <f t="shared" si="156"/>
        <v>0</v>
      </c>
      <c r="BH987" s="198">
        <f t="shared" si="157"/>
        <v>0</v>
      </c>
      <c r="BI987" s="198">
        <f t="shared" si="158"/>
        <v>0</v>
      </c>
      <c r="BJ987" s="18" t="s">
        <v>8</v>
      </c>
      <c r="BK987" s="198">
        <f t="shared" si="159"/>
        <v>0</v>
      </c>
      <c r="BL987" s="18" t="s">
        <v>283</v>
      </c>
      <c r="BM987" s="197" t="s">
        <v>9314</v>
      </c>
    </row>
    <row r="988" spans="1:65" s="2" customFormat="1" ht="24">
      <c r="A988" s="35"/>
      <c r="B988" s="36"/>
      <c r="C988" s="187" t="s">
        <v>2744</v>
      </c>
      <c r="D988" s="187" t="s">
        <v>160</v>
      </c>
      <c r="E988" s="188" t="s">
        <v>9315</v>
      </c>
      <c r="F988" s="189" t="s">
        <v>9316</v>
      </c>
      <c r="G988" s="190" t="s">
        <v>1744</v>
      </c>
      <c r="H988" s="191">
        <v>1</v>
      </c>
      <c r="I988" s="192"/>
      <c r="J988" s="191">
        <f t="shared" ref="J988:J1019" si="160">ROUND(I988*H988,0)</f>
        <v>0</v>
      </c>
      <c r="K988" s="189" t="s">
        <v>1</v>
      </c>
      <c r="L988" s="40"/>
      <c r="M988" s="193" t="s">
        <v>1</v>
      </c>
      <c r="N988" s="194" t="s">
        <v>41</v>
      </c>
      <c r="O988" s="72"/>
      <c r="P988" s="195">
        <f t="shared" ref="P988:P1019" si="161">O988*H988</f>
        <v>0</v>
      </c>
      <c r="Q988" s="195">
        <v>0</v>
      </c>
      <c r="R988" s="195">
        <f t="shared" ref="R988:R1019" si="162">Q988*H988</f>
        <v>0</v>
      </c>
      <c r="S988" s="195">
        <v>0</v>
      </c>
      <c r="T988" s="196">
        <f t="shared" ref="T988:T1019" si="163">S988*H988</f>
        <v>0</v>
      </c>
      <c r="U988" s="35"/>
      <c r="V988" s="35"/>
      <c r="W988" s="35"/>
      <c r="X988" s="35"/>
      <c r="Y988" s="35"/>
      <c r="Z988" s="35"/>
      <c r="AA988" s="35"/>
      <c r="AB988" s="35"/>
      <c r="AC988" s="35"/>
      <c r="AD988" s="35"/>
      <c r="AE988" s="35"/>
      <c r="AR988" s="197" t="s">
        <v>283</v>
      </c>
      <c r="AT988" s="197" t="s">
        <v>160</v>
      </c>
      <c r="AU988" s="197" t="s">
        <v>85</v>
      </c>
      <c r="AY988" s="18" t="s">
        <v>158</v>
      </c>
      <c r="BE988" s="198">
        <f t="shared" ref="BE988:BE1012" si="164">IF(N988="základní",J988,0)</f>
        <v>0</v>
      </c>
      <c r="BF988" s="198">
        <f t="shared" ref="BF988:BF1012" si="165">IF(N988="snížená",J988,0)</f>
        <v>0</v>
      </c>
      <c r="BG988" s="198">
        <f t="shared" ref="BG988:BG1012" si="166">IF(N988="zákl. přenesená",J988,0)</f>
        <v>0</v>
      </c>
      <c r="BH988" s="198">
        <f t="shared" ref="BH988:BH1012" si="167">IF(N988="sníž. přenesená",J988,0)</f>
        <v>0</v>
      </c>
      <c r="BI988" s="198">
        <f t="shared" ref="BI988:BI1012" si="168">IF(N988="nulová",J988,0)</f>
        <v>0</v>
      </c>
      <c r="BJ988" s="18" t="s">
        <v>8</v>
      </c>
      <c r="BK988" s="198">
        <f t="shared" ref="BK988:BK1012" si="169">ROUND(I988*H988,0)</f>
        <v>0</v>
      </c>
      <c r="BL988" s="18" t="s">
        <v>283</v>
      </c>
      <c r="BM988" s="197" t="s">
        <v>9317</v>
      </c>
    </row>
    <row r="989" spans="1:65" s="2" customFormat="1" ht="55.5" customHeight="1">
      <c r="A989" s="35"/>
      <c r="B989" s="36"/>
      <c r="C989" s="187" t="s">
        <v>2746</v>
      </c>
      <c r="D989" s="187" t="s">
        <v>160</v>
      </c>
      <c r="E989" s="188" t="s">
        <v>9318</v>
      </c>
      <c r="F989" s="189" t="s">
        <v>9319</v>
      </c>
      <c r="G989" s="190" t="s">
        <v>498</v>
      </c>
      <c r="H989" s="191">
        <v>1</v>
      </c>
      <c r="I989" s="192"/>
      <c r="J989" s="191">
        <f t="shared" si="160"/>
        <v>0</v>
      </c>
      <c r="K989" s="189" t="s">
        <v>1</v>
      </c>
      <c r="L989" s="40"/>
      <c r="M989" s="193" t="s">
        <v>1</v>
      </c>
      <c r="N989" s="194" t="s">
        <v>41</v>
      </c>
      <c r="O989" s="72"/>
      <c r="P989" s="195">
        <f t="shared" si="161"/>
        <v>0</v>
      </c>
      <c r="Q989" s="195">
        <v>0</v>
      </c>
      <c r="R989" s="195">
        <f t="shared" si="162"/>
        <v>0</v>
      </c>
      <c r="S989" s="195">
        <v>0</v>
      </c>
      <c r="T989" s="196">
        <f t="shared" si="163"/>
        <v>0</v>
      </c>
      <c r="U989" s="35"/>
      <c r="V989" s="35"/>
      <c r="W989" s="35"/>
      <c r="X989" s="35"/>
      <c r="Y989" s="35"/>
      <c r="Z989" s="35"/>
      <c r="AA989" s="35"/>
      <c r="AB989" s="35"/>
      <c r="AC989" s="35"/>
      <c r="AD989" s="35"/>
      <c r="AE989" s="35"/>
      <c r="AR989" s="197" t="s">
        <v>283</v>
      </c>
      <c r="AT989" s="197" t="s">
        <v>160</v>
      </c>
      <c r="AU989" s="197" t="s">
        <v>85</v>
      </c>
      <c r="AY989" s="18" t="s">
        <v>158</v>
      </c>
      <c r="BE989" s="198">
        <f t="shared" si="164"/>
        <v>0</v>
      </c>
      <c r="BF989" s="198">
        <f t="shared" si="165"/>
        <v>0</v>
      </c>
      <c r="BG989" s="198">
        <f t="shared" si="166"/>
        <v>0</v>
      </c>
      <c r="BH989" s="198">
        <f t="shared" si="167"/>
        <v>0</v>
      </c>
      <c r="BI989" s="198">
        <f t="shared" si="168"/>
        <v>0</v>
      </c>
      <c r="BJ989" s="18" t="s">
        <v>8</v>
      </c>
      <c r="BK989" s="198">
        <f t="shared" si="169"/>
        <v>0</v>
      </c>
      <c r="BL989" s="18" t="s">
        <v>283</v>
      </c>
      <c r="BM989" s="197" t="s">
        <v>9320</v>
      </c>
    </row>
    <row r="990" spans="1:65" s="2" customFormat="1" ht="90" customHeight="1">
      <c r="A990" s="35"/>
      <c r="B990" s="36"/>
      <c r="C990" s="187" t="s">
        <v>2748</v>
      </c>
      <c r="D990" s="187" t="s">
        <v>160</v>
      </c>
      <c r="E990" s="188" t="s">
        <v>9321</v>
      </c>
      <c r="F990" s="189" t="s">
        <v>9322</v>
      </c>
      <c r="G990" s="190" t="s">
        <v>498</v>
      </c>
      <c r="H990" s="191">
        <v>1</v>
      </c>
      <c r="I990" s="192"/>
      <c r="J990" s="191">
        <f t="shared" si="160"/>
        <v>0</v>
      </c>
      <c r="K990" s="189" t="s">
        <v>1</v>
      </c>
      <c r="L990" s="40"/>
      <c r="M990" s="193" t="s">
        <v>1</v>
      </c>
      <c r="N990" s="194" t="s">
        <v>41</v>
      </c>
      <c r="O990" s="72"/>
      <c r="P990" s="195">
        <f t="shared" si="161"/>
        <v>0</v>
      </c>
      <c r="Q990" s="195">
        <v>0</v>
      </c>
      <c r="R990" s="195">
        <f t="shared" si="162"/>
        <v>0</v>
      </c>
      <c r="S990" s="195">
        <v>0</v>
      </c>
      <c r="T990" s="196">
        <f t="shared" si="163"/>
        <v>0</v>
      </c>
      <c r="U990" s="35"/>
      <c r="V990" s="35"/>
      <c r="W990" s="35"/>
      <c r="X990" s="35"/>
      <c r="Y990" s="35"/>
      <c r="Z990" s="35"/>
      <c r="AA990" s="35"/>
      <c r="AB990" s="35"/>
      <c r="AC990" s="35"/>
      <c r="AD990" s="35"/>
      <c r="AE990" s="35"/>
      <c r="AR990" s="197" t="s">
        <v>283</v>
      </c>
      <c r="AT990" s="197" t="s">
        <v>160</v>
      </c>
      <c r="AU990" s="197" t="s">
        <v>85</v>
      </c>
      <c r="AY990" s="18" t="s">
        <v>158</v>
      </c>
      <c r="BE990" s="198">
        <f t="shared" si="164"/>
        <v>0</v>
      </c>
      <c r="BF990" s="198">
        <f t="shared" si="165"/>
        <v>0</v>
      </c>
      <c r="BG990" s="198">
        <f t="shared" si="166"/>
        <v>0</v>
      </c>
      <c r="BH990" s="198">
        <f t="shared" si="167"/>
        <v>0</v>
      </c>
      <c r="BI990" s="198">
        <f t="shared" si="168"/>
        <v>0</v>
      </c>
      <c r="BJ990" s="18" t="s">
        <v>8</v>
      </c>
      <c r="BK990" s="198">
        <f t="shared" si="169"/>
        <v>0</v>
      </c>
      <c r="BL990" s="18" t="s">
        <v>283</v>
      </c>
      <c r="BM990" s="197" t="s">
        <v>9323</v>
      </c>
    </row>
    <row r="991" spans="1:65" s="2" customFormat="1" ht="90" customHeight="1">
      <c r="A991" s="35"/>
      <c r="B991" s="36"/>
      <c r="C991" s="187" t="s">
        <v>2750</v>
      </c>
      <c r="D991" s="187" t="s">
        <v>160</v>
      </c>
      <c r="E991" s="188" t="s">
        <v>9324</v>
      </c>
      <c r="F991" s="189" t="s">
        <v>9325</v>
      </c>
      <c r="G991" s="190" t="s">
        <v>498</v>
      </c>
      <c r="H991" s="191">
        <v>1</v>
      </c>
      <c r="I991" s="192"/>
      <c r="J991" s="191">
        <f t="shared" si="160"/>
        <v>0</v>
      </c>
      <c r="K991" s="189" t="s">
        <v>1</v>
      </c>
      <c r="L991" s="40"/>
      <c r="M991" s="193" t="s">
        <v>1</v>
      </c>
      <c r="N991" s="194" t="s">
        <v>41</v>
      </c>
      <c r="O991" s="72"/>
      <c r="P991" s="195">
        <f t="shared" si="161"/>
        <v>0</v>
      </c>
      <c r="Q991" s="195">
        <v>0</v>
      </c>
      <c r="R991" s="195">
        <f t="shared" si="162"/>
        <v>0</v>
      </c>
      <c r="S991" s="195">
        <v>0</v>
      </c>
      <c r="T991" s="196">
        <f t="shared" si="163"/>
        <v>0</v>
      </c>
      <c r="U991" s="35"/>
      <c r="V991" s="35"/>
      <c r="W991" s="35"/>
      <c r="X991" s="35"/>
      <c r="Y991" s="35"/>
      <c r="Z991" s="35"/>
      <c r="AA991" s="35"/>
      <c r="AB991" s="35"/>
      <c r="AC991" s="35"/>
      <c r="AD991" s="35"/>
      <c r="AE991" s="35"/>
      <c r="AR991" s="197" t="s">
        <v>283</v>
      </c>
      <c r="AT991" s="197" t="s">
        <v>160</v>
      </c>
      <c r="AU991" s="197" t="s">
        <v>85</v>
      </c>
      <c r="AY991" s="18" t="s">
        <v>158</v>
      </c>
      <c r="BE991" s="198">
        <f t="shared" si="164"/>
        <v>0</v>
      </c>
      <c r="BF991" s="198">
        <f t="shared" si="165"/>
        <v>0</v>
      </c>
      <c r="BG991" s="198">
        <f t="shared" si="166"/>
        <v>0</v>
      </c>
      <c r="BH991" s="198">
        <f t="shared" si="167"/>
        <v>0</v>
      </c>
      <c r="BI991" s="198">
        <f t="shared" si="168"/>
        <v>0</v>
      </c>
      <c r="BJ991" s="18" t="s">
        <v>8</v>
      </c>
      <c r="BK991" s="198">
        <f t="shared" si="169"/>
        <v>0</v>
      </c>
      <c r="BL991" s="18" t="s">
        <v>283</v>
      </c>
      <c r="BM991" s="197" t="s">
        <v>9326</v>
      </c>
    </row>
    <row r="992" spans="1:65" s="2" customFormat="1" ht="66.75" customHeight="1">
      <c r="A992" s="35"/>
      <c r="B992" s="36"/>
      <c r="C992" s="187" t="s">
        <v>2752</v>
      </c>
      <c r="D992" s="187" t="s">
        <v>160</v>
      </c>
      <c r="E992" s="188" t="s">
        <v>9327</v>
      </c>
      <c r="F992" s="189" t="s">
        <v>9328</v>
      </c>
      <c r="G992" s="190" t="s">
        <v>498</v>
      </c>
      <c r="H992" s="191">
        <v>1</v>
      </c>
      <c r="I992" s="192"/>
      <c r="J992" s="191">
        <f t="shared" si="160"/>
        <v>0</v>
      </c>
      <c r="K992" s="189" t="s">
        <v>1</v>
      </c>
      <c r="L992" s="40"/>
      <c r="M992" s="193" t="s">
        <v>1</v>
      </c>
      <c r="N992" s="194" t="s">
        <v>41</v>
      </c>
      <c r="O992" s="72"/>
      <c r="P992" s="195">
        <f t="shared" si="161"/>
        <v>0</v>
      </c>
      <c r="Q992" s="195">
        <v>0</v>
      </c>
      <c r="R992" s="195">
        <f t="shared" si="162"/>
        <v>0</v>
      </c>
      <c r="S992" s="195">
        <v>0</v>
      </c>
      <c r="T992" s="196">
        <f t="shared" si="163"/>
        <v>0</v>
      </c>
      <c r="U992" s="35"/>
      <c r="V992" s="35"/>
      <c r="W992" s="35"/>
      <c r="X992" s="35"/>
      <c r="Y992" s="35"/>
      <c r="Z992" s="35"/>
      <c r="AA992" s="35"/>
      <c r="AB992" s="35"/>
      <c r="AC992" s="35"/>
      <c r="AD992" s="35"/>
      <c r="AE992" s="35"/>
      <c r="AR992" s="197" t="s">
        <v>283</v>
      </c>
      <c r="AT992" s="197" t="s">
        <v>160</v>
      </c>
      <c r="AU992" s="197" t="s">
        <v>85</v>
      </c>
      <c r="AY992" s="18" t="s">
        <v>158</v>
      </c>
      <c r="BE992" s="198">
        <f t="shared" si="164"/>
        <v>0</v>
      </c>
      <c r="BF992" s="198">
        <f t="shared" si="165"/>
        <v>0</v>
      </c>
      <c r="BG992" s="198">
        <f t="shared" si="166"/>
        <v>0</v>
      </c>
      <c r="BH992" s="198">
        <f t="shared" si="167"/>
        <v>0</v>
      </c>
      <c r="BI992" s="198">
        <f t="shared" si="168"/>
        <v>0</v>
      </c>
      <c r="BJ992" s="18" t="s">
        <v>8</v>
      </c>
      <c r="BK992" s="198">
        <f t="shared" si="169"/>
        <v>0</v>
      </c>
      <c r="BL992" s="18" t="s">
        <v>283</v>
      </c>
      <c r="BM992" s="197" t="s">
        <v>9329</v>
      </c>
    </row>
    <row r="993" spans="1:65" s="2" customFormat="1" ht="66.75" customHeight="1">
      <c r="A993" s="35"/>
      <c r="B993" s="36"/>
      <c r="C993" s="187" t="s">
        <v>2754</v>
      </c>
      <c r="D993" s="187" t="s">
        <v>160</v>
      </c>
      <c r="E993" s="188" t="s">
        <v>9330</v>
      </c>
      <c r="F993" s="189" t="s">
        <v>9331</v>
      </c>
      <c r="G993" s="190" t="s">
        <v>498</v>
      </c>
      <c r="H993" s="191">
        <v>6</v>
      </c>
      <c r="I993" s="192"/>
      <c r="J993" s="191">
        <f t="shared" si="160"/>
        <v>0</v>
      </c>
      <c r="K993" s="189" t="s">
        <v>1</v>
      </c>
      <c r="L993" s="40"/>
      <c r="M993" s="193" t="s">
        <v>1</v>
      </c>
      <c r="N993" s="194" t="s">
        <v>41</v>
      </c>
      <c r="O993" s="72"/>
      <c r="P993" s="195">
        <f t="shared" si="161"/>
        <v>0</v>
      </c>
      <c r="Q993" s="195">
        <v>0</v>
      </c>
      <c r="R993" s="195">
        <f t="shared" si="162"/>
        <v>0</v>
      </c>
      <c r="S993" s="195">
        <v>0</v>
      </c>
      <c r="T993" s="196">
        <f t="shared" si="163"/>
        <v>0</v>
      </c>
      <c r="U993" s="35"/>
      <c r="V993" s="35"/>
      <c r="W993" s="35"/>
      <c r="X993" s="35"/>
      <c r="Y993" s="35"/>
      <c r="Z993" s="35"/>
      <c r="AA993" s="35"/>
      <c r="AB993" s="35"/>
      <c r="AC993" s="35"/>
      <c r="AD993" s="35"/>
      <c r="AE993" s="35"/>
      <c r="AR993" s="197" t="s">
        <v>283</v>
      </c>
      <c r="AT993" s="197" t="s">
        <v>160</v>
      </c>
      <c r="AU993" s="197" t="s">
        <v>85</v>
      </c>
      <c r="AY993" s="18" t="s">
        <v>158</v>
      </c>
      <c r="BE993" s="198">
        <f t="shared" si="164"/>
        <v>0</v>
      </c>
      <c r="BF993" s="198">
        <f t="shared" si="165"/>
        <v>0</v>
      </c>
      <c r="BG993" s="198">
        <f t="shared" si="166"/>
        <v>0</v>
      </c>
      <c r="BH993" s="198">
        <f t="shared" si="167"/>
        <v>0</v>
      </c>
      <c r="BI993" s="198">
        <f t="shared" si="168"/>
        <v>0</v>
      </c>
      <c r="BJ993" s="18" t="s">
        <v>8</v>
      </c>
      <c r="BK993" s="198">
        <f t="shared" si="169"/>
        <v>0</v>
      </c>
      <c r="BL993" s="18" t="s">
        <v>283</v>
      </c>
      <c r="BM993" s="197" t="s">
        <v>9332</v>
      </c>
    </row>
    <row r="994" spans="1:65" s="2" customFormat="1" ht="60">
      <c r="A994" s="35"/>
      <c r="B994" s="36"/>
      <c r="C994" s="187" t="s">
        <v>2756</v>
      </c>
      <c r="D994" s="187" t="s">
        <v>160</v>
      </c>
      <c r="E994" s="188" t="s">
        <v>9333</v>
      </c>
      <c r="F994" s="189" t="s">
        <v>9334</v>
      </c>
      <c r="G994" s="190" t="s">
        <v>498</v>
      </c>
      <c r="H994" s="191">
        <v>1</v>
      </c>
      <c r="I994" s="192"/>
      <c r="J994" s="191">
        <f t="shared" si="160"/>
        <v>0</v>
      </c>
      <c r="K994" s="189" t="s">
        <v>1</v>
      </c>
      <c r="L994" s="40"/>
      <c r="M994" s="193" t="s">
        <v>1</v>
      </c>
      <c r="N994" s="194" t="s">
        <v>41</v>
      </c>
      <c r="O994" s="72"/>
      <c r="P994" s="195">
        <f t="shared" si="161"/>
        <v>0</v>
      </c>
      <c r="Q994" s="195">
        <v>0</v>
      </c>
      <c r="R994" s="195">
        <f t="shared" si="162"/>
        <v>0</v>
      </c>
      <c r="S994" s="195">
        <v>0</v>
      </c>
      <c r="T994" s="196">
        <f t="shared" si="163"/>
        <v>0</v>
      </c>
      <c r="U994" s="35"/>
      <c r="V994" s="35"/>
      <c r="W994" s="35"/>
      <c r="X994" s="35"/>
      <c r="Y994" s="35"/>
      <c r="Z994" s="35"/>
      <c r="AA994" s="35"/>
      <c r="AB994" s="35"/>
      <c r="AC994" s="35"/>
      <c r="AD994" s="35"/>
      <c r="AE994" s="35"/>
      <c r="AR994" s="197" t="s">
        <v>283</v>
      </c>
      <c r="AT994" s="197" t="s">
        <v>160</v>
      </c>
      <c r="AU994" s="197" t="s">
        <v>85</v>
      </c>
      <c r="AY994" s="18" t="s">
        <v>158</v>
      </c>
      <c r="BE994" s="198">
        <f t="shared" si="164"/>
        <v>0</v>
      </c>
      <c r="BF994" s="198">
        <f t="shared" si="165"/>
        <v>0</v>
      </c>
      <c r="BG994" s="198">
        <f t="shared" si="166"/>
        <v>0</v>
      </c>
      <c r="BH994" s="198">
        <f t="shared" si="167"/>
        <v>0</v>
      </c>
      <c r="BI994" s="198">
        <f t="shared" si="168"/>
        <v>0</v>
      </c>
      <c r="BJ994" s="18" t="s">
        <v>8</v>
      </c>
      <c r="BK994" s="198">
        <f t="shared" si="169"/>
        <v>0</v>
      </c>
      <c r="BL994" s="18" t="s">
        <v>283</v>
      </c>
      <c r="BM994" s="197" t="s">
        <v>9335</v>
      </c>
    </row>
    <row r="995" spans="1:65" s="2" customFormat="1" ht="60">
      <c r="A995" s="35"/>
      <c r="B995" s="36"/>
      <c r="C995" s="187" t="s">
        <v>2758</v>
      </c>
      <c r="D995" s="187" t="s">
        <v>160</v>
      </c>
      <c r="E995" s="188" t="s">
        <v>9336</v>
      </c>
      <c r="F995" s="189" t="s">
        <v>9337</v>
      </c>
      <c r="G995" s="190" t="s">
        <v>498</v>
      </c>
      <c r="H995" s="191">
        <v>1</v>
      </c>
      <c r="I995" s="192"/>
      <c r="J995" s="191">
        <f t="shared" si="160"/>
        <v>0</v>
      </c>
      <c r="K995" s="189" t="s">
        <v>1</v>
      </c>
      <c r="L995" s="40"/>
      <c r="M995" s="193" t="s">
        <v>1</v>
      </c>
      <c r="N995" s="194" t="s">
        <v>41</v>
      </c>
      <c r="O995" s="72"/>
      <c r="P995" s="195">
        <f t="shared" si="161"/>
        <v>0</v>
      </c>
      <c r="Q995" s="195">
        <v>0</v>
      </c>
      <c r="R995" s="195">
        <f t="shared" si="162"/>
        <v>0</v>
      </c>
      <c r="S995" s="195">
        <v>0</v>
      </c>
      <c r="T995" s="196">
        <f t="shared" si="163"/>
        <v>0</v>
      </c>
      <c r="U995" s="35"/>
      <c r="V995" s="35"/>
      <c r="W995" s="35"/>
      <c r="X995" s="35"/>
      <c r="Y995" s="35"/>
      <c r="Z995" s="35"/>
      <c r="AA995" s="35"/>
      <c r="AB995" s="35"/>
      <c r="AC995" s="35"/>
      <c r="AD995" s="35"/>
      <c r="AE995" s="35"/>
      <c r="AR995" s="197" t="s">
        <v>283</v>
      </c>
      <c r="AT995" s="197" t="s">
        <v>160</v>
      </c>
      <c r="AU995" s="197" t="s">
        <v>85</v>
      </c>
      <c r="AY995" s="18" t="s">
        <v>158</v>
      </c>
      <c r="BE995" s="198">
        <f t="shared" si="164"/>
        <v>0</v>
      </c>
      <c r="BF995" s="198">
        <f t="shared" si="165"/>
        <v>0</v>
      </c>
      <c r="BG995" s="198">
        <f t="shared" si="166"/>
        <v>0</v>
      </c>
      <c r="BH995" s="198">
        <f t="shared" si="167"/>
        <v>0</v>
      </c>
      <c r="BI995" s="198">
        <f t="shared" si="168"/>
        <v>0</v>
      </c>
      <c r="BJ995" s="18" t="s">
        <v>8</v>
      </c>
      <c r="BK995" s="198">
        <f t="shared" si="169"/>
        <v>0</v>
      </c>
      <c r="BL995" s="18" t="s">
        <v>283</v>
      </c>
      <c r="BM995" s="197" t="s">
        <v>9338</v>
      </c>
    </row>
    <row r="996" spans="1:65" s="2" customFormat="1" ht="24">
      <c r="A996" s="35"/>
      <c r="B996" s="36"/>
      <c r="C996" s="187" t="s">
        <v>2760</v>
      </c>
      <c r="D996" s="187" t="s">
        <v>160</v>
      </c>
      <c r="E996" s="188" t="s">
        <v>9339</v>
      </c>
      <c r="F996" s="189" t="s">
        <v>9340</v>
      </c>
      <c r="G996" s="190" t="s">
        <v>498</v>
      </c>
      <c r="H996" s="191">
        <v>1</v>
      </c>
      <c r="I996" s="192"/>
      <c r="J996" s="191">
        <f t="shared" si="160"/>
        <v>0</v>
      </c>
      <c r="K996" s="189" t="s">
        <v>1</v>
      </c>
      <c r="L996" s="40"/>
      <c r="M996" s="193" t="s">
        <v>1</v>
      </c>
      <c r="N996" s="194" t="s">
        <v>41</v>
      </c>
      <c r="O996" s="72"/>
      <c r="P996" s="195">
        <f t="shared" si="161"/>
        <v>0</v>
      </c>
      <c r="Q996" s="195">
        <v>0</v>
      </c>
      <c r="R996" s="195">
        <f t="shared" si="162"/>
        <v>0</v>
      </c>
      <c r="S996" s="195">
        <v>0</v>
      </c>
      <c r="T996" s="196">
        <f t="shared" si="163"/>
        <v>0</v>
      </c>
      <c r="U996" s="35"/>
      <c r="V996" s="35"/>
      <c r="W996" s="35"/>
      <c r="X996" s="35"/>
      <c r="Y996" s="35"/>
      <c r="Z996" s="35"/>
      <c r="AA996" s="35"/>
      <c r="AB996" s="35"/>
      <c r="AC996" s="35"/>
      <c r="AD996" s="35"/>
      <c r="AE996" s="35"/>
      <c r="AR996" s="197" t="s">
        <v>283</v>
      </c>
      <c r="AT996" s="197" t="s">
        <v>160</v>
      </c>
      <c r="AU996" s="197" t="s">
        <v>85</v>
      </c>
      <c r="AY996" s="18" t="s">
        <v>158</v>
      </c>
      <c r="BE996" s="198">
        <f t="shared" si="164"/>
        <v>0</v>
      </c>
      <c r="BF996" s="198">
        <f t="shared" si="165"/>
        <v>0</v>
      </c>
      <c r="BG996" s="198">
        <f t="shared" si="166"/>
        <v>0</v>
      </c>
      <c r="BH996" s="198">
        <f t="shared" si="167"/>
        <v>0</v>
      </c>
      <c r="BI996" s="198">
        <f t="shared" si="168"/>
        <v>0</v>
      </c>
      <c r="BJ996" s="18" t="s">
        <v>8</v>
      </c>
      <c r="BK996" s="198">
        <f t="shared" si="169"/>
        <v>0</v>
      </c>
      <c r="BL996" s="18" t="s">
        <v>283</v>
      </c>
      <c r="BM996" s="197" t="s">
        <v>9341</v>
      </c>
    </row>
    <row r="997" spans="1:65" s="2" customFormat="1" ht="60">
      <c r="A997" s="35"/>
      <c r="B997" s="36"/>
      <c r="C997" s="187" t="s">
        <v>2762</v>
      </c>
      <c r="D997" s="187" t="s">
        <v>160</v>
      </c>
      <c r="E997" s="188" t="s">
        <v>9342</v>
      </c>
      <c r="F997" s="189" t="s">
        <v>9343</v>
      </c>
      <c r="G997" s="190" t="s">
        <v>1744</v>
      </c>
      <c r="H997" s="191">
        <v>1</v>
      </c>
      <c r="I997" s="192"/>
      <c r="J997" s="191">
        <f t="shared" si="160"/>
        <v>0</v>
      </c>
      <c r="K997" s="189" t="s">
        <v>1</v>
      </c>
      <c r="L997" s="40"/>
      <c r="M997" s="193" t="s">
        <v>1</v>
      </c>
      <c r="N997" s="194" t="s">
        <v>41</v>
      </c>
      <c r="O997" s="72"/>
      <c r="P997" s="195">
        <f t="shared" si="161"/>
        <v>0</v>
      </c>
      <c r="Q997" s="195">
        <v>0</v>
      </c>
      <c r="R997" s="195">
        <f t="shared" si="162"/>
        <v>0</v>
      </c>
      <c r="S997" s="195">
        <v>0</v>
      </c>
      <c r="T997" s="196">
        <f t="shared" si="163"/>
        <v>0</v>
      </c>
      <c r="U997" s="35"/>
      <c r="V997" s="35"/>
      <c r="W997" s="35"/>
      <c r="X997" s="35"/>
      <c r="Y997" s="35"/>
      <c r="Z997" s="35"/>
      <c r="AA997" s="35"/>
      <c r="AB997" s="35"/>
      <c r="AC997" s="35"/>
      <c r="AD997" s="35"/>
      <c r="AE997" s="35"/>
      <c r="AR997" s="197" t="s">
        <v>283</v>
      </c>
      <c r="AT997" s="197" t="s">
        <v>160</v>
      </c>
      <c r="AU997" s="197" t="s">
        <v>85</v>
      </c>
      <c r="AY997" s="18" t="s">
        <v>158</v>
      </c>
      <c r="BE997" s="198">
        <f t="shared" si="164"/>
        <v>0</v>
      </c>
      <c r="BF997" s="198">
        <f t="shared" si="165"/>
        <v>0</v>
      </c>
      <c r="BG997" s="198">
        <f t="shared" si="166"/>
        <v>0</v>
      </c>
      <c r="BH997" s="198">
        <f t="shared" si="167"/>
        <v>0</v>
      </c>
      <c r="BI997" s="198">
        <f t="shared" si="168"/>
        <v>0</v>
      </c>
      <c r="BJ997" s="18" t="s">
        <v>8</v>
      </c>
      <c r="BK997" s="198">
        <f t="shared" si="169"/>
        <v>0</v>
      </c>
      <c r="BL997" s="18" t="s">
        <v>283</v>
      </c>
      <c r="BM997" s="197" t="s">
        <v>9344</v>
      </c>
    </row>
    <row r="998" spans="1:65" s="2" customFormat="1" ht="24">
      <c r="A998" s="35"/>
      <c r="B998" s="36"/>
      <c r="C998" s="187" t="s">
        <v>2764</v>
      </c>
      <c r="D998" s="187" t="s">
        <v>160</v>
      </c>
      <c r="E998" s="188" t="s">
        <v>9345</v>
      </c>
      <c r="F998" s="189" t="s">
        <v>9346</v>
      </c>
      <c r="G998" s="190" t="s">
        <v>1744</v>
      </c>
      <c r="H998" s="191">
        <v>1</v>
      </c>
      <c r="I998" s="192"/>
      <c r="J998" s="191">
        <f t="shared" si="160"/>
        <v>0</v>
      </c>
      <c r="K998" s="189" t="s">
        <v>1</v>
      </c>
      <c r="L998" s="40"/>
      <c r="M998" s="193" t="s">
        <v>1</v>
      </c>
      <c r="N998" s="194" t="s">
        <v>41</v>
      </c>
      <c r="O998" s="72"/>
      <c r="P998" s="195">
        <f t="shared" si="161"/>
        <v>0</v>
      </c>
      <c r="Q998" s="195">
        <v>0</v>
      </c>
      <c r="R998" s="195">
        <f t="shared" si="162"/>
        <v>0</v>
      </c>
      <c r="S998" s="195">
        <v>0</v>
      </c>
      <c r="T998" s="196">
        <f t="shared" si="163"/>
        <v>0</v>
      </c>
      <c r="U998" s="35"/>
      <c r="V998" s="35"/>
      <c r="W998" s="35"/>
      <c r="X998" s="35"/>
      <c r="Y998" s="35"/>
      <c r="Z998" s="35"/>
      <c r="AA998" s="35"/>
      <c r="AB998" s="35"/>
      <c r="AC998" s="35"/>
      <c r="AD998" s="35"/>
      <c r="AE998" s="35"/>
      <c r="AR998" s="197" t="s">
        <v>283</v>
      </c>
      <c r="AT998" s="197" t="s">
        <v>160</v>
      </c>
      <c r="AU998" s="197" t="s">
        <v>85</v>
      </c>
      <c r="AY998" s="18" t="s">
        <v>158</v>
      </c>
      <c r="BE998" s="198">
        <f t="shared" si="164"/>
        <v>0</v>
      </c>
      <c r="BF998" s="198">
        <f t="shared" si="165"/>
        <v>0</v>
      </c>
      <c r="BG998" s="198">
        <f t="shared" si="166"/>
        <v>0</v>
      </c>
      <c r="BH998" s="198">
        <f t="shared" si="167"/>
        <v>0</v>
      </c>
      <c r="BI998" s="198">
        <f t="shared" si="168"/>
        <v>0</v>
      </c>
      <c r="BJ998" s="18" t="s">
        <v>8</v>
      </c>
      <c r="BK998" s="198">
        <f t="shared" si="169"/>
        <v>0</v>
      </c>
      <c r="BL998" s="18" t="s">
        <v>283</v>
      </c>
      <c r="BM998" s="197" t="s">
        <v>9347</v>
      </c>
    </row>
    <row r="999" spans="1:65" s="2" customFormat="1" ht="33" customHeight="1">
      <c r="A999" s="35"/>
      <c r="B999" s="36"/>
      <c r="C999" s="187" t="s">
        <v>2766</v>
      </c>
      <c r="D999" s="187" t="s">
        <v>160</v>
      </c>
      <c r="E999" s="188" t="s">
        <v>9348</v>
      </c>
      <c r="F999" s="189" t="s">
        <v>9349</v>
      </c>
      <c r="G999" s="190" t="s">
        <v>1744</v>
      </c>
      <c r="H999" s="191">
        <v>1</v>
      </c>
      <c r="I999" s="192"/>
      <c r="J999" s="191">
        <f t="shared" si="160"/>
        <v>0</v>
      </c>
      <c r="K999" s="189" t="s">
        <v>1</v>
      </c>
      <c r="L999" s="40"/>
      <c r="M999" s="193" t="s">
        <v>1</v>
      </c>
      <c r="N999" s="194" t="s">
        <v>41</v>
      </c>
      <c r="O999" s="72"/>
      <c r="P999" s="195">
        <f t="shared" si="161"/>
        <v>0</v>
      </c>
      <c r="Q999" s="195">
        <v>0</v>
      </c>
      <c r="R999" s="195">
        <f t="shared" si="162"/>
        <v>0</v>
      </c>
      <c r="S999" s="195">
        <v>0</v>
      </c>
      <c r="T999" s="196">
        <f t="shared" si="163"/>
        <v>0</v>
      </c>
      <c r="U999" s="35"/>
      <c r="V999" s="35"/>
      <c r="W999" s="35"/>
      <c r="X999" s="35"/>
      <c r="Y999" s="35"/>
      <c r="Z999" s="35"/>
      <c r="AA999" s="35"/>
      <c r="AB999" s="35"/>
      <c r="AC999" s="35"/>
      <c r="AD999" s="35"/>
      <c r="AE999" s="35"/>
      <c r="AR999" s="197" t="s">
        <v>283</v>
      </c>
      <c r="AT999" s="197" t="s">
        <v>160</v>
      </c>
      <c r="AU999" s="197" t="s">
        <v>85</v>
      </c>
      <c r="AY999" s="18" t="s">
        <v>158</v>
      </c>
      <c r="BE999" s="198">
        <f t="shared" si="164"/>
        <v>0</v>
      </c>
      <c r="BF999" s="198">
        <f t="shared" si="165"/>
        <v>0</v>
      </c>
      <c r="BG999" s="198">
        <f t="shared" si="166"/>
        <v>0</v>
      </c>
      <c r="BH999" s="198">
        <f t="shared" si="167"/>
        <v>0</v>
      </c>
      <c r="BI999" s="198">
        <f t="shared" si="168"/>
        <v>0</v>
      </c>
      <c r="BJ999" s="18" t="s">
        <v>8</v>
      </c>
      <c r="BK999" s="198">
        <f t="shared" si="169"/>
        <v>0</v>
      </c>
      <c r="BL999" s="18" t="s">
        <v>283</v>
      </c>
      <c r="BM999" s="197" t="s">
        <v>9350</v>
      </c>
    </row>
    <row r="1000" spans="1:65" s="2" customFormat="1" ht="78" customHeight="1">
      <c r="A1000" s="35"/>
      <c r="B1000" s="36"/>
      <c r="C1000" s="187" t="s">
        <v>2768</v>
      </c>
      <c r="D1000" s="187" t="s">
        <v>160</v>
      </c>
      <c r="E1000" s="188" t="s">
        <v>9351</v>
      </c>
      <c r="F1000" s="189" t="s">
        <v>9352</v>
      </c>
      <c r="G1000" s="190" t="s">
        <v>1744</v>
      </c>
      <c r="H1000" s="191">
        <v>1</v>
      </c>
      <c r="I1000" s="192"/>
      <c r="J1000" s="191">
        <f t="shared" si="160"/>
        <v>0</v>
      </c>
      <c r="K1000" s="189" t="s">
        <v>1</v>
      </c>
      <c r="L1000" s="40"/>
      <c r="M1000" s="193" t="s">
        <v>1</v>
      </c>
      <c r="N1000" s="194" t="s">
        <v>41</v>
      </c>
      <c r="O1000" s="72"/>
      <c r="P1000" s="195">
        <f t="shared" si="161"/>
        <v>0</v>
      </c>
      <c r="Q1000" s="195">
        <v>0</v>
      </c>
      <c r="R1000" s="195">
        <f t="shared" si="162"/>
        <v>0</v>
      </c>
      <c r="S1000" s="195">
        <v>0</v>
      </c>
      <c r="T1000" s="196">
        <f t="shared" si="163"/>
        <v>0</v>
      </c>
      <c r="U1000" s="35"/>
      <c r="V1000" s="35"/>
      <c r="W1000" s="35"/>
      <c r="X1000" s="35"/>
      <c r="Y1000" s="35"/>
      <c r="Z1000" s="35"/>
      <c r="AA1000" s="35"/>
      <c r="AB1000" s="35"/>
      <c r="AC1000" s="35"/>
      <c r="AD1000" s="35"/>
      <c r="AE1000" s="35"/>
      <c r="AR1000" s="197" t="s">
        <v>283</v>
      </c>
      <c r="AT1000" s="197" t="s">
        <v>160</v>
      </c>
      <c r="AU1000" s="197" t="s">
        <v>85</v>
      </c>
      <c r="AY1000" s="18" t="s">
        <v>158</v>
      </c>
      <c r="BE1000" s="198">
        <f t="shared" si="164"/>
        <v>0</v>
      </c>
      <c r="BF1000" s="198">
        <f t="shared" si="165"/>
        <v>0</v>
      </c>
      <c r="BG1000" s="198">
        <f t="shared" si="166"/>
        <v>0</v>
      </c>
      <c r="BH1000" s="198">
        <f t="shared" si="167"/>
        <v>0</v>
      </c>
      <c r="BI1000" s="198">
        <f t="shared" si="168"/>
        <v>0</v>
      </c>
      <c r="BJ1000" s="18" t="s">
        <v>8</v>
      </c>
      <c r="BK1000" s="198">
        <f t="shared" si="169"/>
        <v>0</v>
      </c>
      <c r="BL1000" s="18" t="s">
        <v>283</v>
      </c>
      <c r="BM1000" s="197" t="s">
        <v>9353</v>
      </c>
    </row>
    <row r="1001" spans="1:65" s="2" customFormat="1" ht="78" customHeight="1">
      <c r="A1001" s="35"/>
      <c r="B1001" s="36"/>
      <c r="C1001" s="187" t="s">
        <v>2772</v>
      </c>
      <c r="D1001" s="187" t="s">
        <v>160</v>
      </c>
      <c r="E1001" s="188" t="s">
        <v>9354</v>
      </c>
      <c r="F1001" s="189" t="s">
        <v>9355</v>
      </c>
      <c r="G1001" s="190" t="s">
        <v>1744</v>
      </c>
      <c r="H1001" s="191">
        <v>1</v>
      </c>
      <c r="I1001" s="192"/>
      <c r="J1001" s="191">
        <f t="shared" si="160"/>
        <v>0</v>
      </c>
      <c r="K1001" s="189" t="s">
        <v>1</v>
      </c>
      <c r="L1001" s="40"/>
      <c r="M1001" s="193" t="s">
        <v>1</v>
      </c>
      <c r="N1001" s="194" t="s">
        <v>41</v>
      </c>
      <c r="O1001" s="72"/>
      <c r="P1001" s="195">
        <f t="shared" si="161"/>
        <v>0</v>
      </c>
      <c r="Q1001" s="195">
        <v>0</v>
      </c>
      <c r="R1001" s="195">
        <f t="shared" si="162"/>
        <v>0</v>
      </c>
      <c r="S1001" s="195">
        <v>0</v>
      </c>
      <c r="T1001" s="196">
        <f t="shared" si="163"/>
        <v>0</v>
      </c>
      <c r="U1001" s="35"/>
      <c r="V1001" s="35"/>
      <c r="W1001" s="35"/>
      <c r="X1001" s="35"/>
      <c r="Y1001" s="35"/>
      <c r="Z1001" s="35"/>
      <c r="AA1001" s="35"/>
      <c r="AB1001" s="35"/>
      <c r="AC1001" s="35"/>
      <c r="AD1001" s="35"/>
      <c r="AE1001" s="35"/>
      <c r="AR1001" s="197" t="s">
        <v>283</v>
      </c>
      <c r="AT1001" s="197" t="s">
        <v>160</v>
      </c>
      <c r="AU1001" s="197" t="s">
        <v>85</v>
      </c>
      <c r="AY1001" s="18" t="s">
        <v>158</v>
      </c>
      <c r="BE1001" s="198">
        <f t="shared" si="164"/>
        <v>0</v>
      </c>
      <c r="BF1001" s="198">
        <f t="shared" si="165"/>
        <v>0</v>
      </c>
      <c r="BG1001" s="198">
        <f t="shared" si="166"/>
        <v>0</v>
      </c>
      <c r="BH1001" s="198">
        <f t="shared" si="167"/>
        <v>0</v>
      </c>
      <c r="BI1001" s="198">
        <f t="shared" si="168"/>
        <v>0</v>
      </c>
      <c r="BJ1001" s="18" t="s">
        <v>8</v>
      </c>
      <c r="BK1001" s="198">
        <f t="shared" si="169"/>
        <v>0</v>
      </c>
      <c r="BL1001" s="18" t="s">
        <v>283</v>
      </c>
      <c r="BM1001" s="197" t="s">
        <v>9356</v>
      </c>
    </row>
    <row r="1002" spans="1:65" s="2" customFormat="1" ht="24">
      <c r="A1002" s="35"/>
      <c r="B1002" s="36"/>
      <c r="C1002" s="187" t="s">
        <v>2776</v>
      </c>
      <c r="D1002" s="187" t="s">
        <v>160</v>
      </c>
      <c r="E1002" s="188" t="s">
        <v>9357</v>
      </c>
      <c r="F1002" s="189" t="s">
        <v>9358</v>
      </c>
      <c r="G1002" s="190" t="s">
        <v>498</v>
      </c>
      <c r="H1002" s="191">
        <v>1</v>
      </c>
      <c r="I1002" s="192"/>
      <c r="J1002" s="191">
        <f t="shared" si="160"/>
        <v>0</v>
      </c>
      <c r="K1002" s="189" t="s">
        <v>1</v>
      </c>
      <c r="L1002" s="40"/>
      <c r="M1002" s="193" t="s">
        <v>1</v>
      </c>
      <c r="N1002" s="194" t="s">
        <v>41</v>
      </c>
      <c r="O1002" s="72"/>
      <c r="P1002" s="195">
        <f t="shared" si="161"/>
        <v>0</v>
      </c>
      <c r="Q1002" s="195">
        <v>0</v>
      </c>
      <c r="R1002" s="195">
        <f t="shared" si="162"/>
        <v>0</v>
      </c>
      <c r="S1002" s="195">
        <v>0</v>
      </c>
      <c r="T1002" s="196">
        <f t="shared" si="163"/>
        <v>0</v>
      </c>
      <c r="U1002" s="35"/>
      <c r="V1002" s="35"/>
      <c r="W1002" s="35"/>
      <c r="X1002" s="35"/>
      <c r="Y1002" s="35"/>
      <c r="Z1002" s="35"/>
      <c r="AA1002" s="35"/>
      <c r="AB1002" s="35"/>
      <c r="AC1002" s="35"/>
      <c r="AD1002" s="35"/>
      <c r="AE1002" s="35"/>
      <c r="AR1002" s="197" t="s">
        <v>283</v>
      </c>
      <c r="AT1002" s="197" t="s">
        <v>160</v>
      </c>
      <c r="AU1002" s="197" t="s">
        <v>85</v>
      </c>
      <c r="AY1002" s="18" t="s">
        <v>158</v>
      </c>
      <c r="BE1002" s="198">
        <f t="shared" si="164"/>
        <v>0</v>
      </c>
      <c r="BF1002" s="198">
        <f t="shared" si="165"/>
        <v>0</v>
      </c>
      <c r="BG1002" s="198">
        <f t="shared" si="166"/>
        <v>0</v>
      </c>
      <c r="BH1002" s="198">
        <f t="shared" si="167"/>
        <v>0</v>
      </c>
      <c r="BI1002" s="198">
        <f t="shared" si="168"/>
        <v>0</v>
      </c>
      <c r="BJ1002" s="18" t="s">
        <v>8</v>
      </c>
      <c r="BK1002" s="198">
        <f t="shared" si="169"/>
        <v>0</v>
      </c>
      <c r="BL1002" s="18" t="s">
        <v>283</v>
      </c>
      <c r="BM1002" s="197" t="s">
        <v>9359</v>
      </c>
    </row>
    <row r="1003" spans="1:65" s="2" customFormat="1" ht="33" customHeight="1">
      <c r="A1003" s="35"/>
      <c r="B1003" s="36"/>
      <c r="C1003" s="187" t="s">
        <v>2780</v>
      </c>
      <c r="D1003" s="187" t="s">
        <v>160</v>
      </c>
      <c r="E1003" s="188" t="s">
        <v>9360</v>
      </c>
      <c r="F1003" s="189" t="s">
        <v>9361</v>
      </c>
      <c r="G1003" s="190" t="s">
        <v>498</v>
      </c>
      <c r="H1003" s="191">
        <v>1</v>
      </c>
      <c r="I1003" s="192"/>
      <c r="J1003" s="191">
        <f t="shared" si="160"/>
        <v>0</v>
      </c>
      <c r="K1003" s="189" t="s">
        <v>1</v>
      </c>
      <c r="L1003" s="40"/>
      <c r="M1003" s="193" t="s">
        <v>1</v>
      </c>
      <c r="N1003" s="194" t="s">
        <v>41</v>
      </c>
      <c r="O1003" s="72"/>
      <c r="P1003" s="195">
        <f t="shared" si="161"/>
        <v>0</v>
      </c>
      <c r="Q1003" s="195">
        <v>0</v>
      </c>
      <c r="R1003" s="195">
        <f t="shared" si="162"/>
        <v>0</v>
      </c>
      <c r="S1003" s="195">
        <v>0</v>
      </c>
      <c r="T1003" s="196">
        <f t="shared" si="163"/>
        <v>0</v>
      </c>
      <c r="U1003" s="35"/>
      <c r="V1003" s="35"/>
      <c r="W1003" s="35"/>
      <c r="X1003" s="35"/>
      <c r="Y1003" s="35"/>
      <c r="Z1003" s="35"/>
      <c r="AA1003" s="35"/>
      <c r="AB1003" s="35"/>
      <c r="AC1003" s="35"/>
      <c r="AD1003" s="35"/>
      <c r="AE1003" s="35"/>
      <c r="AR1003" s="197" t="s">
        <v>283</v>
      </c>
      <c r="AT1003" s="197" t="s">
        <v>160</v>
      </c>
      <c r="AU1003" s="197" t="s">
        <v>85</v>
      </c>
      <c r="AY1003" s="18" t="s">
        <v>158</v>
      </c>
      <c r="BE1003" s="198">
        <f t="shared" si="164"/>
        <v>0</v>
      </c>
      <c r="BF1003" s="198">
        <f t="shared" si="165"/>
        <v>0</v>
      </c>
      <c r="BG1003" s="198">
        <f t="shared" si="166"/>
        <v>0</v>
      </c>
      <c r="BH1003" s="198">
        <f t="shared" si="167"/>
        <v>0</v>
      </c>
      <c r="BI1003" s="198">
        <f t="shared" si="168"/>
        <v>0</v>
      </c>
      <c r="BJ1003" s="18" t="s">
        <v>8</v>
      </c>
      <c r="BK1003" s="198">
        <f t="shared" si="169"/>
        <v>0</v>
      </c>
      <c r="BL1003" s="18" t="s">
        <v>283</v>
      </c>
      <c r="BM1003" s="197" t="s">
        <v>9362</v>
      </c>
    </row>
    <row r="1004" spans="1:65" s="2" customFormat="1" ht="33" customHeight="1">
      <c r="A1004" s="35"/>
      <c r="B1004" s="36"/>
      <c r="C1004" s="187" t="s">
        <v>2782</v>
      </c>
      <c r="D1004" s="187" t="s">
        <v>160</v>
      </c>
      <c r="E1004" s="188" t="s">
        <v>9363</v>
      </c>
      <c r="F1004" s="189" t="s">
        <v>9364</v>
      </c>
      <c r="G1004" s="190" t="s">
        <v>498</v>
      </c>
      <c r="H1004" s="191">
        <v>1</v>
      </c>
      <c r="I1004" s="192"/>
      <c r="J1004" s="191">
        <f t="shared" si="160"/>
        <v>0</v>
      </c>
      <c r="K1004" s="189" t="s">
        <v>1</v>
      </c>
      <c r="L1004" s="40"/>
      <c r="M1004" s="193" t="s">
        <v>1</v>
      </c>
      <c r="N1004" s="194" t="s">
        <v>41</v>
      </c>
      <c r="O1004" s="72"/>
      <c r="P1004" s="195">
        <f t="shared" si="161"/>
        <v>0</v>
      </c>
      <c r="Q1004" s="195">
        <v>0</v>
      </c>
      <c r="R1004" s="195">
        <f t="shared" si="162"/>
        <v>0</v>
      </c>
      <c r="S1004" s="195">
        <v>0</v>
      </c>
      <c r="T1004" s="196">
        <f t="shared" si="163"/>
        <v>0</v>
      </c>
      <c r="U1004" s="35"/>
      <c r="V1004" s="35"/>
      <c r="W1004" s="35"/>
      <c r="X1004" s="35"/>
      <c r="Y1004" s="35"/>
      <c r="Z1004" s="35"/>
      <c r="AA1004" s="35"/>
      <c r="AB1004" s="35"/>
      <c r="AC1004" s="35"/>
      <c r="AD1004" s="35"/>
      <c r="AE1004" s="35"/>
      <c r="AR1004" s="197" t="s">
        <v>283</v>
      </c>
      <c r="AT1004" s="197" t="s">
        <v>160</v>
      </c>
      <c r="AU1004" s="197" t="s">
        <v>85</v>
      </c>
      <c r="AY1004" s="18" t="s">
        <v>158</v>
      </c>
      <c r="BE1004" s="198">
        <f t="shared" si="164"/>
        <v>0</v>
      </c>
      <c r="BF1004" s="198">
        <f t="shared" si="165"/>
        <v>0</v>
      </c>
      <c r="BG1004" s="198">
        <f t="shared" si="166"/>
        <v>0</v>
      </c>
      <c r="BH1004" s="198">
        <f t="shared" si="167"/>
        <v>0</v>
      </c>
      <c r="BI1004" s="198">
        <f t="shared" si="168"/>
        <v>0</v>
      </c>
      <c r="BJ1004" s="18" t="s">
        <v>8</v>
      </c>
      <c r="BK1004" s="198">
        <f t="shared" si="169"/>
        <v>0</v>
      </c>
      <c r="BL1004" s="18" t="s">
        <v>283</v>
      </c>
      <c r="BM1004" s="197" t="s">
        <v>9365</v>
      </c>
    </row>
    <row r="1005" spans="1:65" s="2" customFormat="1" ht="24">
      <c r="A1005" s="35"/>
      <c r="B1005" s="36"/>
      <c r="C1005" s="187" t="s">
        <v>2786</v>
      </c>
      <c r="D1005" s="187" t="s">
        <v>160</v>
      </c>
      <c r="E1005" s="188" t="s">
        <v>9366</v>
      </c>
      <c r="F1005" s="189" t="s">
        <v>9367</v>
      </c>
      <c r="G1005" s="190" t="s">
        <v>1744</v>
      </c>
      <c r="H1005" s="191">
        <v>1</v>
      </c>
      <c r="I1005" s="192"/>
      <c r="J1005" s="191">
        <f t="shared" si="160"/>
        <v>0</v>
      </c>
      <c r="K1005" s="189" t="s">
        <v>1</v>
      </c>
      <c r="L1005" s="40"/>
      <c r="M1005" s="193" t="s">
        <v>1</v>
      </c>
      <c r="N1005" s="194" t="s">
        <v>41</v>
      </c>
      <c r="O1005" s="72"/>
      <c r="P1005" s="195">
        <f t="shared" si="161"/>
        <v>0</v>
      </c>
      <c r="Q1005" s="195">
        <v>0</v>
      </c>
      <c r="R1005" s="195">
        <f t="shared" si="162"/>
        <v>0</v>
      </c>
      <c r="S1005" s="195">
        <v>0</v>
      </c>
      <c r="T1005" s="196">
        <f t="shared" si="163"/>
        <v>0</v>
      </c>
      <c r="U1005" s="35"/>
      <c r="V1005" s="35"/>
      <c r="W1005" s="35"/>
      <c r="X1005" s="35"/>
      <c r="Y1005" s="35"/>
      <c r="Z1005" s="35"/>
      <c r="AA1005" s="35"/>
      <c r="AB1005" s="35"/>
      <c r="AC1005" s="35"/>
      <c r="AD1005" s="35"/>
      <c r="AE1005" s="35"/>
      <c r="AR1005" s="197" t="s">
        <v>283</v>
      </c>
      <c r="AT1005" s="197" t="s">
        <v>160</v>
      </c>
      <c r="AU1005" s="197" t="s">
        <v>85</v>
      </c>
      <c r="AY1005" s="18" t="s">
        <v>158</v>
      </c>
      <c r="BE1005" s="198">
        <f t="shared" si="164"/>
        <v>0</v>
      </c>
      <c r="BF1005" s="198">
        <f t="shared" si="165"/>
        <v>0</v>
      </c>
      <c r="BG1005" s="198">
        <f t="shared" si="166"/>
        <v>0</v>
      </c>
      <c r="BH1005" s="198">
        <f t="shared" si="167"/>
        <v>0</v>
      </c>
      <c r="BI1005" s="198">
        <f t="shared" si="168"/>
        <v>0</v>
      </c>
      <c r="BJ1005" s="18" t="s">
        <v>8</v>
      </c>
      <c r="BK1005" s="198">
        <f t="shared" si="169"/>
        <v>0</v>
      </c>
      <c r="BL1005" s="18" t="s">
        <v>283</v>
      </c>
      <c r="BM1005" s="197" t="s">
        <v>9368</v>
      </c>
    </row>
    <row r="1006" spans="1:65" s="2" customFormat="1" ht="24">
      <c r="A1006" s="35"/>
      <c r="B1006" s="36"/>
      <c r="C1006" s="187" t="s">
        <v>2788</v>
      </c>
      <c r="D1006" s="187" t="s">
        <v>160</v>
      </c>
      <c r="E1006" s="188" t="s">
        <v>9369</v>
      </c>
      <c r="F1006" s="189" t="s">
        <v>9370</v>
      </c>
      <c r="G1006" s="190" t="s">
        <v>1744</v>
      </c>
      <c r="H1006" s="191">
        <v>1</v>
      </c>
      <c r="I1006" s="192"/>
      <c r="J1006" s="191">
        <f t="shared" si="160"/>
        <v>0</v>
      </c>
      <c r="K1006" s="189" t="s">
        <v>1</v>
      </c>
      <c r="L1006" s="40"/>
      <c r="M1006" s="193" t="s">
        <v>1</v>
      </c>
      <c r="N1006" s="194" t="s">
        <v>41</v>
      </c>
      <c r="O1006" s="72"/>
      <c r="P1006" s="195">
        <f t="shared" si="161"/>
        <v>0</v>
      </c>
      <c r="Q1006" s="195">
        <v>0</v>
      </c>
      <c r="R1006" s="195">
        <f t="shared" si="162"/>
        <v>0</v>
      </c>
      <c r="S1006" s="195">
        <v>0</v>
      </c>
      <c r="T1006" s="196">
        <f t="shared" si="163"/>
        <v>0</v>
      </c>
      <c r="U1006" s="35"/>
      <c r="V1006" s="35"/>
      <c r="W1006" s="35"/>
      <c r="X1006" s="35"/>
      <c r="Y1006" s="35"/>
      <c r="Z1006" s="35"/>
      <c r="AA1006" s="35"/>
      <c r="AB1006" s="35"/>
      <c r="AC1006" s="35"/>
      <c r="AD1006" s="35"/>
      <c r="AE1006" s="35"/>
      <c r="AR1006" s="197" t="s">
        <v>283</v>
      </c>
      <c r="AT1006" s="197" t="s">
        <v>160</v>
      </c>
      <c r="AU1006" s="197" t="s">
        <v>85</v>
      </c>
      <c r="AY1006" s="18" t="s">
        <v>158</v>
      </c>
      <c r="BE1006" s="198">
        <f t="shared" si="164"/>
        <v>0</v>
      </c>
      <c r="BF1006" s="198">
        <f t="shared" si="165"/>
        <v>0</v>
      </c>
      <c r="BG1006" s="198">
        <f t="shared" si="166"/>
        <v>0</v>
      </c>
      <c r="BH1006" s="198">
        <f t="shared" si="167"/>
        <v>0</v>
      </c>
      <c r="BI1006" s="198">
        <f t="shared" si="168"/>
        <v>0</v>
      </c>
      <c r="BJ1006" s="18" t="s">
        <v>8</v>
      </c>
      <c r="BK1006" s="198">
        <f t="shared" si="169"/>
        <v>0</v>
      </c>
      <c r="BL1006" s="18" t="s">
        <v>283</v>
      </c>
      <c r="BM1006" s="197" t="s">
        <v>9371</v>
      </c>
    </row>
    <row r="1007" spans="1:65" s="2" customFormat="1" ht="24">
      <c r="A1007" s="35"/>
      <c r="B1007" s="36"/>
      <c r="C1007" s="187" t="s">
        <v>2790</v>
      </c>
      <c r="D1007" s="187" t="s">
        <v>160</v>
      </c>
      <c r="E1007" s="188" t="s">
        <v>9372</v>
      </c>
      <c r="F1007" s="189" t="s">
        <v>9373</v>
      </c>
      <c r="G1007" s="190" t="s">
        <v>1744</v>
      </c>
      <c r="H1007" s="191">
        <v>1</v>
      </c>
      <c r="I1007" s="192"/>
      <c r="J1007" s="191">
        <f t="shared" si="160"/>
        <v>0</v>
      </c>
      <c r="K1007" s="189" t="s">
        <v>1</v>
      </c>
      <c r="L1007" s="40"/>
      <c r="M1007" s="193" t="s">
        <v>1</v>
      </c>
      <c r="N1007" s="194" t="s">
        <v>41</v>
      </c>
      <c r="O1007" s="72"/>
      <c r="P1007" s="195">
        <f t="shared" si="161"/>
        <v>0</v>
      </c>
      <c r="Q1007" s="195">
        <v>0</v>
      </c>
      <c r="R1007" s="195">
        <f t="shared" si="162"/>
        <v>0</v>
      </c>
      <c r="S1007" s="195">
        <v>0</v>
      </c>
      <c r="T1007" s="196">
        <f t="shared" si="163"/>
        <v>0</v>
      </c>
      <c r="U1007" s="35"/>
      <c r="V1007" s="35"/>
      <c r="W1007" s="35"/>
      <c r="X1007" s="35"/>
      <c r="Y1007" s="35"/>
      <c r="Z1007" s="35"/>
      <c r="AA1007" s="35"/>
      <c r="AB1007" s="35"/>
      <c r="AC1007" s="35"/>
      <c r="AD1007" s="35"/>
      <c r="AE1007" s="35"/>
      <c r="AR1007" s="197" t="s">
        <v>283</v>
      </c>
      <c r="AT1007" s="197" t="s">
        <v>160</v>
      </c>
      <c r="AU1007" s="197" t="s">
        <v>85</v>
      </c>
      <c r="AY1007" s="18" t="s">
        <v>158</v>
      </c>
      <c r="BE1007" s="198">
        <f t="shared" si="164"/>
        <v>0</v>
      </c>
      <c r="BF1007" s="198">
        <f t="shared" si="165"/>
        <v>0</v>
      </c>
      <c r="BG1007" s="198">
        <f t="shared" si="166"/>
        <v>0</v>
      </c>
      <c r="BH1007" s="198">
        <f t="shared" si="167"/>
        <v>0</v>
      </c>
      <c r="BI1007" s="198">
        <f t="shared" si="168"/>
        <v>0</v>
      </c>
      <c r="BJ1007" s="18" t="s">
        <v>8</v>
      </c>
      <c r="BK1007" s="198">
        <f t="shared" si="169"/>
        <v>0</v>
      </c>
      <c r="BL1007" s="18" t="s">
        <v>283</v>
      </c>
      <c r="BM1007" s="197" t="s">
        <v>9374</v>
      </c>
    </row>
    <row r="1008" spans="1:65" s="2" customFormat="1" ht="36">
      <c r="A1008" s="35"/>
      <c r="B1008" s="36"/>
      <c r="C1008" s="187" t="s">
        <v>2792</v>
      </c>
      <c r="D1008" s="187" t="s">
        <v>160</v>
      </c>
      <c r="E1008" s="188" t="s">
        <v>9375</v>
      </c>
      <c r="F1008" s="189" t="s">
        <v>9376</v>
      </c>
      <c r="G1008" s="190" t="s">
        <v>1744</v>
      </c>
      <c r="H1008" s="191">
        <v>1</v>
      </c>
      <c r="I1008" s="192"/>
      <c r="J1008" s="191">
        <f t="shared" si="160"/>
        <v>0</v>
      </c>
      <c r="K1008" s="189" t="s">
        <v>1</v>
      </c>
      <c r="L1008" s="40"/>
      <c r="M1008" s="193" t="s">
        <v>1</v>
      </c>
      <c r="N1008" s="194" t="s">
        <v>41</v>
      </c>
      <c r="O1008" s="72"/>
      <c r="P1008" s="195">
        <f t="shared" si="161"/>
        <v>0</v>
      </c>
      <c r="Q1008" s="195">
        <v>0</v>
      </c>
      <c r="R1008" s="195">
        <f t="shared" si="162"/>
        <v>0</v>
      </c>
      <c r="S1008" s="195">
        <v>0</v>
      </c>
      <c r="T1008" s="196">
        <f t="shared" si="163"/>
        <v>0</v>
      </c>
      <c r="U1008" s="35"/>
      <c r="V1008" s="35"/>
      <c r="W1008" s="35"/>
      <c r="X1008" s="35"/>
      <c r="Y1008" s="35"/>
      <c r="Z1008" s="35"/>
      <c r="AA1008" s="35"/>
      <c r="AB1008" s="35"/>
      <c r="AC1008" s="35"/>
      <c r="AD1008" s="35"/>
      <c r="AE1008" s="35"/>
      <c r="AR1008" s="197" t="s">
        <v>283</v>
      </c>
      <c r="AT1008" s="197" t="s">
        <v>160</v>
      </c>
      <c r="AU1008" s="197" t="s">
        <v>85</v>
      </c>
      <c r="AY1008" s="18" t="s">
        <v>158</v>
      </c>
      <c r="BE1008" s="198">
        <f t="shared" si="164"/>
        <v>0</v>
      </c>
      <c r="BF1008" s="198">
        <f t="shared" si="165"/>
        <v>0</v>
      </c>
      <c r="BG1008" s="198">
        <f t="shared" si="166"/>
        <v>0</v>
      </c>
      <c r="BH1008" s="198">
        <f t="shared" si="167"/>
        <v>0</v>
      </c>
      <c r="BI1008" s="198">
        <f t="shared" si="168"/>
        <v>0</v>
      </c>
      <c r="BJ1008" s="18" t="s">
        <v>8</v>
      </c>
      <c r="BK1008" s="198">
        <f t="shared" si="169"/>
        <v>0</v>
      </c>
      <c r="BL1008" s="18" t="s">
        <v>283</v>
      </c>
      <c r="BM1008" s="197" t="s">
        <v>9377</v>
      </c>
    </row>
    <row r="1009" spans="1:65" s="2" customFormat="1" ht="16.5" customHeight="1">
      <c r="A1009" s="35"/>
      <c r="B1009" s="36"/>
      <c r="C1009" s="187" t="s">
        <v>2796</v>
      </c>
      <c r="D1009" s="187" t="s">
        <v>160</v>
      </c>
      <c r="E1009" s="188" t="s">
        <v>9378</v>
      </c>
      <c r="F1009" s="189" t="s">
        <v>9379</v>
      </c>
      <c r="G1009" s="190" t="s">
        <v>1744</v>
      </c>
      <c r="H1009" s="191">
        <v>1</v>
      </c>
      <c r="I1009" s="192"/>
      <c r="J1009" s="191">
        <f t="shared" si="160"/>
        <v>0</v>
      </c>
      <c r="K1009" s="189" t="s">
        <v>1</v>
      </c>
      <c r="L1009" s="40"/>
      <c r="M1009" s="193" t="s">
        <v>1</v>
      </c>
      <c r="N1009" s="194" t="s">
        <v>41</v>
      </c>
      <c r="O1009" s="72"/>
      <c r="P1009" s="195">
        <f t="shared" si="161"/>
        <v>0</v>
      </c>
      <c r="Q1009" s="195">
        <v>0</v>
      </c>
      <c r="R1009" s="195">
        <f t="shared" si="162"/>
        <v>0</v>
      </c>
      <c r="S1009" s="195">
        <v>0</v>
      </c>
      <c r="T1009" s="196">
        <f t="shared" si="163"/>
        <v>0</v>
      </c>
      <c r="U1009" s="35"/>
      <c r="V1009" s="35"/>
      <c r="W1009" s="35"/>
      <c r="X1009" s="35"/>
      <c r="Y1009" s="35"/>
      <c r="Z1009" s="35"/>
      <c r="AA1009" s="35"/>
      <c r="AB1009" s="35"/>
      <c r="AC1009" s="35"/>
      <c r="AD1009" s="35"/>
      <c r="AE1009" s="35"/>
      <c r="AR1009" s="197" t="s">
        <v>283</v>
      </c>
      <c r="AT1009" s="197" t="s">
        <v>160</v>
      </c>
      <c r="AU1009" s="197" t="s">
        <v>85</v>
      </c>
      <c r="AY1009" s="18" t="s">
        <v>158</v>
      </c>
      <c r="BE1009" s="198">
        <f t="shared" si="164"/>
        <v>0</v>
      </c>
      <c r="BF1009" s="198">
        <f t="shared" si="165"/>
        <v>0</v>
      </c>
      <c r="BG1009" s="198">
        <f t="shared" si="166"/>
        <v>0</v>
      </c>
      <c r="BH1009" s="198">
        <f t="shared" si="167"/>
        <v>0</v>
      </c>
      <c r="BI1009" s="198">
        <f t="shared" si="168"/>
        <v>0</v>
      </c>
      <c r="BJ1009" s="18" t="s">
        <v>8</v>
      </c>
      <c r="BK1009" s="198">
        <f t="shared" si="169"/>
        <v>0</v>
      </c>
      <c r="BL1009" s="18" t="s">
        <v>283</v>
      </c>
      <c r="BM1009" s="197" t="s">
        <v>9380</v>
      </c>
    </row>
    <row r="1010" spans="1:65" s="2" customFormat="1" ht="36">
      <c r="A1010" s="35"/>
      <c r="B1010" s="36"/>
      <c r="C1010" s="187" t="s">
        <v>2798</v>
      </c>
      <c r="D1010" s="187" t="s">
        <v>160</v>
      </c>
      <c r="E1010" s="188" t="s">
        <v>9381</v>
      </c>
      <c r="F1010" s="189" t="s">
        <v>9382</v>
      </c>
      <c r="G1010" s="190" t="s">
        <v>1744</v>
      </c>
      <c r="H1010" s="191">
        <v>1</v>
      </c>
      <c r="I1010" s="192"/>
      <c r="J1010" s="191">
        <f t="shared" si="160"/>
        <v>0</v>
      </c>
      <c r="K1010" s="189" t="s">
        <v>1</v>
      </c>
      <c r="L1010" s="40"/>
      <c r="M1010" s="193" t="s">
        <v>1</v>
      </c>
      <c r="N1010" s="194" t="s">
        <v>41</v>
      </c>
      <c r="O1010" s="72"/>
      <c r="P1010" s="195">
        <f t="shared" si="161"/>
        <v>0</v>
      </c>
      <c r="Q1010" s="195">
        <v>0</v>
      </c>
      <c r="R1010" s="195">
        <f t="shared" si="162"/>
        <v>0</v>
      </c>
      <c r="S1010" s="195">
        <v>0</v>
      </c>
      <c r="T1010" s="196">
        <f t="shared" si="163"/>
        <v>0</v>
      </c>
      <c r="U1010" s="35"/>
      <c r="V1010" s="35"/>
      <c r="W1010" s="35"/>
      <c r="X1010" s="35"/>
      <c r="Y1010" s="35"/>
      <c r="Z1010" s="35"/>
      <c r="AA1010" s="35"/>
      <c r="AB1010" s="35"/>
      <c r="AC1010" s="35"/>
      <c r="AD1010" s="35"/>
      <c r="AE1010" s="35"/>
      <c r="AR1010" s="197" t="s">
        <v>283</v>
      </c>
      <c r="AT1010" s="197" t="s">
        <v>160</v>
      </c>
      <c r="AU1010" s="197" t="s">
        <v>85</v>
      </c>
      <c r="AY1010" s="18" t="s">
        <v>158</v>
      </c>
      <c r="BE1010" s="198">
        <f t="shared" si="164"/>
        <v>0</v>
      </c>
      <c r="BF1010" s="198">
        <f t="shared" si="165"/>
        <v>0</v>
      </c>
      <c r="BG1010" s="198">
        <f t="shared" si="166"/>
        <v>0</v>
      </c>
      <c r="BH1010" s="198">
        <f t="shared" si="167"/>
        <v>0</v>
      </c>
      <c r="BI1010" s="198">
        <f t="shared" si="168"/>
        <v>0</v>
      </c>
      <c r="BJ1010" s="18" t="s">
        <v>8</v>
      </c>
      <c r="BK1010" s="198">
        <f t="shared" si="169"/>
        <v>0</v>
      </c>
      <c r="BL1010" s="18" t="s">
        <v>283</v>
      </c>
      <c r="BM1010" s="197" t="s">
        <v>9383</v>
      </c>
    </row>
    <row r="1011" spans="1:65" s="2" customFormat="1" ht="16.5" customHeight="1">
      <c r="A1011" s="35"/>
      <c r="B1011" s="36"/>
      <c r="C1011" s="187" t="s">
        <v>2800</v>
      </c>
      <c r="D1011" s="187" t="s">
        <v>160</v>
      </c>
      <c r="E1011" s="188" t="s">
        <v>9384</v>
      </c>
      <c r="F1011" s="189" t="s">
        <v>9385</v>
      </c>
      <c r="G1011" s="190" t="s">
        <v>1744</v>
      </c>
      <c r="H1011" s="191">
        <v>1</v>
      </c>
      <c r="I1011" s="192"/>
      <c r="J1011" s="191">
        <f t="shared" si="160"/>
        <v>0</v>
      </c>
      <c r="K1011" s="189" t="s">
        <v>1</v>
      </c>
      <c r="L1011" s="40"/>
      <c r="M1011" s="193" t="s">
        <v>1</v>
      </c>
      <c r="N1011" s="194" t="s">
        <v>41</v>
      </c>
      <c r="O1011" s="72"/>
      <c r="P1011" s="195">
        <f t="shared" si="161"/>
        <v>0</v>
      </c>
      <c r="Q1011" s="195">
        <v>0</v>
      </c>
      <c r="R1011" s="195">
        <f t="shared" si="162"/>
        <v>0</v>
      </c>
      <c r="S1011" s="195">
        <v>0</v>
      </c>
      <c r="T1011" s="196">
        <f t="shared" si="163"/>
        <v>0</v>
      </c>
      <c r="U1011" s="35"/>
      <c r="V1011" s="35"/>
      <c r="W1011" s="35"/>
      <c r="X1011" s="35"/>
      <c r="Y1011" s="35"/>
      <c r="Z1011" s="35"/>
      <c r="AA1011" s="35"/>
      <c r="AB1011" s="35"/>
      <c r="AC1011" s="35"/>
      <c r="AD1011" s="35"/>
      <c r="AE1011" s="35"/>
      <c r="AR1011" s="197" t="s">
        <v>283</v>
      </c>
      <c r="AT1011" s="197" t="s">
        <v>160</v>
      </c>
      <c r="AU1011" s="197" t="s">
        <v>85</v>
      </c>
      <c r="AY1011" s="18" t="s">
        <v>158</v>
      </c>
      <c r="BE1011" s="198">
        <f t="shared" si="164"/>
        <v>0</v>
      </c>
      <c r="BF1011" s="198">
        <f t="shared" si="165"/>
        <v>0</v>
      </c>
      <c r="BG1011" s="198">
        <f t="shared" si="166"/>
        <v>0</v>
      </c>
      <c r="BH1011" s="198">
        <f t="shared" si="167"/>
        <v>0</v>
      </c>
      <c r="BI1011" s="198">
        <f t="shared" si="168"/>
        <v>0</v>
      </c>
      <c r="BJ1011" s="18" t="s">
        <v>8</v>
      </c>
      <c r="BK1011" s="198">
        <f t="shared" si="169"/>
        <v>0</v>
      </c>
      <c r="BL1011" s="18" t="s">
        <v>283</v>
      </c>
      <c r="BM1011" s="197" t="s">
        <v>9386</v>
      </c>
    </row>
    <row r="1012" spans="1:65" s="2" customFormat="1" ht="24">
      <c r="A1012" s="35"/>
      <c r="B1012" s="36"/>
      <c r="C1012" s="187" t="s">
        <v>2803</v>
      </c>
      <c r="D1012" s="187" t="s">
        <v>160</v>
      </c>
      <c r="E1012" s="188" t="s">
        <v>9387</v>
      </c>
      <c r="F1012" s="189" t="s">
        <v>9388</v>
      </c>
      <c r="G1012" s="190" t="s">
        <v>1744</v>
      </c>
      <c r="H1012" s="191">
        <v>1</v>
      </c>
      <c r="I1012" s="192"/>
      <c r="J1012" s="191">
        <f t="shared" si="160"/>
        <v>0</v>
      </c>
      <c r="K1012" s="189" t="s">
        <v>1</v>
      </c>
      <c r="L1012" s="40"/>
      <c r="M1012" s="193" t="s">
        <v>1</v>
      </c>
      <c r="N1012" s="194" t="s">
        <v>41</v>
      </c>
      <c r="O1012" s="72"/>
      <c r="P1012" s="195">
        <f t="shared" si="161"/>
        <v>0</v>
      </c>
      <c r="Q1012" s="195">
        <v>0</v>
      </c>
      <c r="R1012" s="195">
        <f t="shared" si="162"/>
        <v>0</v>
      </c>
      <c r="S1012" s="195">
        <v>0</v>
      </c>
      <c r="T1012" s="196">
        <f t="shared" si="163"/>
        <v>0</v>
      </c>
      <c r="U1012" s="35"/>
      <c r="V1012" s="35"/>
      <c r="W1012" s="35"/>
      <c r="X1012" s="35"/>
      <c r="Y1012" s="35"/>
      <c r="Z1012" s="35"/>
      <c r="AA1012" s="35"/>
      <c r="AB1012" s="35"/>
      <c r="AC1012" s="35"/>
      <c r="AD1012" s="35"/>
      <c r="AE1012" s="35"/>
      <c r="AR1012" s="197" t="s">
        <v>283</v>
      </c>
      <c r="AT1012" s="197" t="s">
        <v>160</v>
      </c>
      <c r="AU1012" s="197" t="s">
        <v>85</v>
      </c>
      <c r="AY1012" s="18" t="s">
        <v>158</v>
      </c>
      <c r="BE1012" s="198">
        <f t="shared" si="164"/>
        <v>0</v>
      </c>
      <c r="BF1012" s="198">
        <f t="shared" si="165"/>
        <v>0</v>
      </c>
      <c r="BG1012" s="198">
        <f t="shared" si="166"/>
        <v>0</v>
      </c>
      <c r="BH1012" s="198">
        <f t="shared" si="167"/>
        <v>0</v>
      </c>
      <c r="BI1012" s="198">
        <f t="shared" si="168"/>
        <v>0</v>
      </c>
      <c r="BJ1012" s="18" t="s">
        <v>8</v>
      </c>
      <c r="BK1012" s="198">
        <f t="shared" si="169"/>
        <v>0</v>
      </c>
      <c r="BL1012" s="18" t="s">
        <v>283</v>
      </c>
      <c r="BM1012" s="197" t="s">
        <v>9389</v>
      </c>
    </row>
    <row r="1013" spans="1:65" s="12" customFormat="1" ht="25.9" customHeight="1">
      <c r="B1013" s="171"/>
      <c r="C1013" s="172"/>
      <c r="D1013" s="173" t="s">
        <v>75</v>
      </c>
      <c r="E1013" s="174" t="s">
        <v>5309</v>
      </c>
      <c r="F1013" s="174" t="s">
        <v>5310</v>
      </c>
      <c r="G1013" s="172"/>
      <c r="H1013" s="172"/>
      <c r="I1013" s="175"/>
      <c r="J1013" s="176">
        <f>BK1013</f>
        <v>0</v>
      </c>
      <c r="K1013" s="172"/>
      <c r="L1013" s="177"/>
      <c r="M1013" s="178"/>
      <c r="N1013" s="179"/>
      <c r="O1013" s="179"/>
      <c r="P1013" s="180">
        <f>SUM(P1014:P1017)</f>
        <v>0</v>
      </c>
      <c r="Q1013" s="179"/>
      <c r="R1013" s="180">
        <f>SUM(R1014:R1017)</f>
        <v>0</v>
      </c>
      <c r="S1013" s="179"/>
      <c r="T1013" s="181">
        <f>SUM(T1014:T1017)</f>
        <v>0</v>
      </c>
      <c r="AR1013" s="182" t="s">
        <v>165</v>
      </c>
      <c r="AT1013" s="183" t="s">
        <v>75</v>
      </c>
      <c r="AU1013" s="183" t="s">
        <v>76</v>
      </c>
      <c r="AY1013" s="182" t="s">
        <v>158</v>
      </c>
      <c r="BK1013" s="184">
        <f>SUM(BK1014:BK1017)</f>
        <v>0</v>
      </c>
    </row>
    <row r="1014" spans="1:65" s="2" customFormat="1" ht="24">
      <c r="A1014" s="35"/>
      <c r="B1014" s="36"/>
      <c r="C1014" s="187" t="s">
        <v>2807</v>
      </c>
      <c r="D1014" s="187" t="s">
        <v>160</v>
      </c>
      <c r="E1014" s="188" t="s">
        <v>9390</v>
      </c>
      <c r="F1014" s="189" t="s">
        <v>9391</v>
      </c>
      <c r="G1014" s="190" t="s">
        <v>1718</v>
      </c>
      <c r="H1014" s="191">
        <v>460</v>
      </c>
      <c r="I1014" s="192"/>
      <c r="J1014" s="191">
        <f>ROUND(I1014*H1014,0)</f>
        <v>0</v>
      </c>
      <c r="K1014" s="189" t="s">
        <v>164</v>
      </c>
      <c r="L1014" s="40"/>
      <c r="M1014" s="193" t="s">
        <v>1</v>
      </c>
      <c r="N1014" s="194" t="s">
        <v>41</v>
      </c>
      <c r="O1014" s="72"/>
      <c r="P1014" s="195">
        <f>O1014*H1014</f>
        <v>0</v>
      </c>
      <c r="Q1014" s="195">
        <v>0</v>
      </c>
      <c r="R1014" s="195">
        <f>Q1014*H1014</f>
        <v>0</v>
      </c>
      <c r="S1014" s="195">
        <v>0</v>
      </c>
      <c r="T1014" s="196">
        <f>S1014*H1014</f>
        <v>0</v>
      </c>
      <c r="U1014" s="35"/>
      <c r="V1014" s="35"/>
      <c r="W1014" s="35"/>
      <c r="X1014" s="35"/>
      <c r="Y1014" s="35"/>
      <c r="Z1014" s="35"/>
      <c r="AA1014" s="35"/>
      <c r="AB1014" s="35"/>
      <c r="AC1014" s="35"/>
      <c r="AD1014" s="35"/>
      <c r="AE1014" s="35"/>
      <c r="AR1014" s="197" t="s">
        <v>2518</v>
      </c>
      <c r="AT1014" s="197" t="s">
        <v>160</v>
      </c>
      <c r="AU1014" s="197" t="s">
        <v>8</v>
      </c>
      <c r="AY1014" s="18" t="s">
        <v>158</v>
      </c>
      <c r="BE1014" s="198">
        <f>IF(N1014="základní",J1014,0)</f>
        <v>0</v>
      </c>
      <c r="BF1014" s="198">
        <f>IF(N1014="snížená",J1014,0)</f>
        <v>0</v>
      </c>
      <c r="BG1014" s="198">
        <f>IF(N1014="zákl. přenesená",J1014,0)</f>
        <v>0</v>
      </c>
      <c r="BH1014" s="198">
        <f>IF(N1014="sníž. přenesená",J1014,0)</f>
        <v>0</v>
      </c>
      <c r="BI1014" s="198">
        <f>IF(N1014="nulová",J1014,0)</f>
        <v>0</v>
      </c>
      <c r="BJ1014" s="18" t="s">
        <v>8</v>
      </c>
      <c r="BK1014" s="198">
        <f>ROUND(I1014*H1014,0)</f>
        <v>0</v>
      </c>
      <c r="BL1014" s="18" t="s">
        <v>2518</v>
      </c>
      <c r="BM1014" s="197" t="s">
        <v>9392</v>
      </c>
    </row>
    <row r="1015" spans="1:65" s="13" customFormat="1" ht="11.25">
      <c r="B1015" s="204"/>
      <c r="C1015" s="205"/>
      <c r="D1015" s="199" t="s">
        <v>169</v>
      </c>
      <c r="E1015" s="206" t="s">
        <v>1</v>
      </c>
      <c r="F1015" s="207" t="s">
        <v>9393</v>
      </c>
      <c r="G1015" s="205"/>
      <c r="H1015" s="208">
        <v>80</v>
      </c>
      <c r="I1015" s="209"/>
      <c r="J1015" s="205"/>
      <c r="K1015" s="205"/>
      <c r="L1015" s="210"/>
      <c r="M1015" s="211"/>
      <c r="N1015" s="212"/>
      <c r="O1015" s="212"/>
      <c r="P1015" s="212"/>
      <c r="Q1015" s="212"/>
      <c r="R1015" s="212"/>
      <c r="S1015" s="212"/>
      <c r="T1015" s="213"/>
      <c r="AT1015" s="214" t="s">
        <v>169</v>
      </c>
      <c r="AU1015" s="214" t="s">
        <v>8</v>
      </c>
      <c r="AV1015" s="13" t="s">
        <v>85</v>
      </c>
      <c r="AW1015" s="13" t="s">
        <v>32</v>
      </c>
      <c r="AX1015" s="13" t="s">
        <v>76</v>
      </c>
      <c r="AY1015" s="214" t="s">
        <v>158</v>
      </c>
    </row>
    <row r="1016" spans="1:65" s="13" customFormat="1" ht="11.25">
      <c r="B1016" s="204"/>
      <c r="C1016" s="205"/>
      <c r="D1016" s="199" t="s">
        <v>169</v>
      </c>
      <c r="E1016" s="206" t="s">
        <v>1</v>
      </c>
      <c r="F1016" s="207" t="s">
        <v>9394</v>
      </c>
      <c r="G1016" s="205"/>
      <c r="H1016" s="208">
        <v>380</v>
      </c>
      <c r="I1016" s="209"/>
      <c r="J1016" s="205"/>
      <c r="K1016" s="205"/>
      <c r="L1016" s="210"/>
      <c r="M1016" s="211"/>
      <c r="N1016" s="212"/>
      <c r="O1016" s="212"/>
      <c r="P1016" s="212"/>
      <c r="Q1016" s="212"/>
      <c r="R1016" s="212"/>
      <c r="S1016" s="212"/>
      <c r="T1016" s="213"/>
      <c r="AT1016" s="214" t="s">
        <v>169</v>
      </c>
      <c r="AU1016" s="214" t="s">
        <v>8</v>
      </c>
      <c r="AV1016" s="13" t="s">
        <v>85</v>
      </c>
      <c r="AW1016" s="13" t="s">
        <v>32</v>
      </c>
      <c r="AX1016" s="13" t="s">
        <v>76</v>
      </c>
      <c r="AY1016" s="214" t="s">
        <v>158</v>
      </c>
    </row>
    <row r="1017" spans="1:65" s="16" customFormat="1" ht="11.25">
      <c r="B1017" s="236"/>
      <c r="C1017" s="237"/>
      <c r="D1017" s="199" t="s">
        <v>169</v>
      </c>
      <c r="E1017" s="238" t="s">
        <v>1</v>
      </c>
      <c r="F1017" s="239" t="s">
        <v>189</v>
      </c>
      <c r="G1017" s="237"/>
      <c r="H1017" s="240">
        <v>460</v>
      </c>
      <c r="I1017" s="241"/>
      <c r="J1017" s="237"/>
      <c r="K1017" s="237"/>
      <c r="L1017" s="242"/>
      <c r="M1017" s="243"/>
      <c r="N1017" s="244"/>
      <c r="O1017" s="244"/>
      <c r="P1017" s="244"/>
      <c r="Q1017" s="244"/>
      <c r="R1017" s="244"/>
      <c r="S1017" s="244"/>
      <c r="T1017" s="245"/>
      <c r="AT1017" s="246" t="s">
        <v>169</v>
      </c>
      <c r="AU1017" s="246" t="s">
        <v>8</v>
      </c>
      <c r="AV1017" s="16" t="s">
        <v>165</v>
      </c>
      <c r="AW1017" s="16" t="s">
        <v>32</v>
      </c>
      <c r="AX1017" s="16" t="s">
        <v>8</v>
      </c>
      <c r="AY1017" s="246" t="s">
        <v>158</v>
      </c>
    </row>
    <row r="1018" spans="1:65" s="12" customFormat="1" ht="25.9" customHeight="1">
      <c r="B1018" s="171"/>
      <c r="C1018" s="172"/>
      <c r="D1018" s="173" t="s">
        <v>75</v>
      </c>
      <c r="E1018" s="174" t="s">
        <v>5320</v>
      </c>
      <c r="F1018" s="174" t="s">
        <v>5321</v>
      </c>
      <c r="G1018" s="172"/>
      <c r="H1018" s="172"/>
      <c r="I1018" s="175"/>
      <c r="J1018" s="176">
        <f>BK1018</f>
        <v>0</v>
      </c>
      <c r="K1018" s="172"/>
      <c r="L1018" s="177"/>
      <c r="M1018" s="178"/>
      <c r="N1018" s="179"/>
      <c r="O1018" s="179"/>
      <c r="P1018" s="180">
        <f>P1019+P1023+P1027+P1030</f>
        <v>0</v>
      </c>
      <c r="Q1018" s="179"/>
      <c r="R1018" s="180">
        <f>R1019+R1023+R1027+R1030</f>
        <v>0</v>
      </c>
      <c r="S1018" s="179"/>
      <c r="T1018" s="181">
        <f>T1019+T1023+T1027+T1030</f>
        <v>0</v>
      </c>
      <c r="AR1018" s="182" t="s">
        <v>199</v>
      </c>
      <c r="AT1018" s="183" t="s">
        <v>75</v>
      </c>
      <c r="AU1018" s="183" t="s">
        <v>76</v>
      </c>
      <c r="AY1018" s="182" t="s">
        <v>158</v>
      </c>
      <c r="BK1018" s="184">
        <f>BK1019+BK1023+BK1027+BK1030</f>
        <v>0</v>
      </c>
    </row>
    <row r="1019" spans="1:65" s="12" customFormat="1" ht="22.9" customHeight="1">
      <c r="B1019" s="171"/>
      <c r="C1019" s="172"/>
      <c r="D1019" s="173" t="s">
        <v>75</v>
      </c>
      <c r="E1019" s="185" t="s">
        <v>5322</v>
      </c>
      <c r="F1019" s="185" t="s">
        <v>5323</v>
      </c>
      <c r="G1019" s="172"/>
      <c r="H1019" s="172"/>
      <c r="I1019" s="175"/>
      <c r="J1019" s="186">
        <f>BK1019</f>
        <v>0</v>
      </c>
      <c r="K1019" s="172"/>
      <c r="L1019" s="177"/>
      <c r="M1019" s="178"/>
      <c r="N1019" s="179"/>
      <c r="O1019" s="179"/>
      <c r="P1019" s="180">
        <f>SUM(P1020:P1022)</f>
        <v>0</v>
      </c>
      <c r="Q1019" s="179"/>
      <c r="R1019" s="180">
        <f>SUM(R1020:R1022)</f>
        <v>0</v>
      </c>
      <c r="S1019" s="179"/>
      <c r="T1019" s="181">
        <f>SUM(T1020:T1022)</f>
        <v>0</v>
      </c>
      <c r="AR1019" s="182" t="s">
        <v>199</v>
      </c>
      <c r="AT1019" s="183" t="s">
        <v>75</v>
      </c>
      <c r="AU1019" s="183" t="s">
        <v>8</v>
      </c>
      <c r="AY1019" s="182" t="s">
        <v>158</v>
      </c>
      <c r="BK1019" s="184">
        <f>SUM(BK1020:BK1022)</f>
        <v>0</v>
      </c>
    </row>
    <row r="1020" spans="1:65" s="2" customFormat="1" ht="16.5" customHeight="1">
      <c r="A1020" s="35"/>
      <c r="B1020" s="36"/>
      <c r="C1020" s="187" t="s">
        <v>2809</v>
      </c>
      <c r="D1020" s="187" t="s">
        <v>160</v>
      </c>
      <c r="E1020" s="188" t="s">
        <v>5325</v>
      </c>
      <c r="F1020" s="189" t="s">
        <v>5326</v>
      </c>
      <c r="G1020" s="190" t="s">
        <v>921</v>
      </c>
      <c r="H1020" s="191">
        <v>1</v>
      </c>
      <c r="I1020" s="192"/>
      <c r="J1020" s="191">
        <f>ROUND(I1020*H1020,0)</f>
        <v>0</v>
      </c>
      <c r="K1020" s="189" t="s">
        <v>164</v>
      </c>
      <c r="L1020" s="40"/>
      <c r="M1020" s="193" t="s">
        <v>1</v>
      </c>
      <c r="N1020" s="194" t="s">
        <v>41</v>
      </c>
      <c r="O1020" s="72"/>
      <c r="P1020" s="195">
        <f>O1020*H1020</f>
        <v>0</v>
      </c>
      <c r="Q1020" s="195">
        <v>0</v>
      </c>
      <c r="R1020" s="195">
        <f>Q1020*H1020</f>
        <v>0</v>
      </c>
      <c r="S1020" s="195">
        <v>0</v>
      </c>
      <c r="T1020" s="196">
        <f>S1020*H1020</f>
        <v>0</v>
      </c>
      <c r="U1020" s="35"/>
      <c r="V1020" s="35"/>
      <c r="W1020" s="35"/>
      <c r="X1020" s="35"/>
      <c r="Y1020" s="35"/>
      <c r="Z1020" s="35"/>
      <c r="AA1020" s="35"/>
      <c r="AB1020" s="35"/>
      <c r="AC1020" s="35"/>
      <c r="AD1020" s="35"/>
      <c r="AE1020" s="35"/>
      <c r="AR1020" s="197" t="s">
        <v>4148</v>
      </c>
      <c r="AT1020" s="197" t="s">
        <v>160</v>
      </c>
      <c r="AU1020" s="197" t="s">
        <v>85</v>
      </c>
      <c r="AY1020" s="18" t="s">
        <v>158</v>
      </c>
      <c r="BE1020" s="198">
        <f>IF(N1020="základní",J1020,0)</f>
        <v>0</v>
      </c>
      <c r="BF1020" s="198">
        <f>IF(N1020="snížená",J1020,0)</f>
        <v>0</v>
      </c>
      <c r="BG1020" s="198">
        <f>IF(N1020="zákl. přenesená",J1020,0)</f>
        <v>0</v>
      </c>
      <c r="BH1020" s="198">
        <f>IF(N1020="sníž. přenesená",J1020,0)</f>
        <v>0</v>
      </c>
      <c r="BI1020" s="198">
        <f>IF(N1020="nulová",J1020,0)</f>
        <v>0</v>
      </c>
      <c r="BJ1020" s="18" t="s">
        <v>8</v>
      </c>
      <c r="BK1020" s="198">
        <f>ROUND(I1020*H1020,0)</f>
        <v>0</v>
      </c>
      <c r="BL1020" s="18" t="s">
        <v>4148</v>
      </c>
      <c r="BM1020" s="197" t="s">
        <v>9395</v>
      </c>
    </row>
    <row r="1021" spans="1:65" s="2" customFormat="1" ht="16.5" customHeight="1">
      <c r="A1021" s="35"/>
      <c r="B1021" s="36"/>
      <c r="C1021" s="187" t="s">
        <v>2813</v>
      </c>
      <c r="D1021" s="187" t="s">
        <v>160</v>
      </c>
      <c r="E1021" s="188" t="s">
        <v>5329</v>
      </c>
      <c r="F1021" s="189" t="s">
        <v>1752</v>
      </c>
      <c r="G1021" s="190" t="s">
        <v>921</v>
      </c>
      <c r="H1021" s="191">
        <v>1</v>
      </c>
      <c r="I1021" s="192"/>
      <c r="J1021" s="191">
        <f>ROUND(I1021*H1021,0)</f>
        <v>0</v>
      </c>
      <c r="K1021" s="189" t="s">
        <v>1</v>
      </c>
      <c r="L1021" s="40"/>
      <c r="M1021" s="193" t="s">
        <v>1</v>
      </c>
      <c r="N1021" s="194" t="s">
        <v>41</v>
      </c>
      <c r="O1021" s="72"/>
      <c r="P1021" s="195">
        <f>O1021*H1021</f>
        <v>0</v>
      </c>
      <c r="Q1021" s="195">
        <v>0</v>
      </c>
      <c r="R1021" s="195">
        <f>Q1021*H1021</f>
        <v>0</v>
      </c>
      <c r="S1021" s="195">
        <v>0</v>
      </c>
      <c r="T1021" s="196">
        <f>S1021*H1021</f>
        <v>0</v>
      </c>
      <c r="U1021" s="35"/>
      <c r="V1021" s="35"/>
      <c r="W1021" s="35"/>
      <c r="X1021" s="35"/>
      <c r="Y1021" s="35"/>
      <c r="Z1021" s="35"/>
      <c r="AA1021" s="35"/>
      <c r="AB1021" s="35"/>
      <c r="AC1021" s="35"/>
      <c r="AD1021" s="35"/>
      <c r="AE1021" s="35"/>
      <c r="AR1021" s="197" t="s">
        <v>4148</v>
      </c>
      <c r="AT1021" s="197" t="s">
        <v>160</v>
      </c>
      <c r="AU1021" s="197" t="s">
        <v>85</v>
      </c>
      <c r="AY1021" s="18" t="s">
        <v>158</v>
      </c>
      <c r="BE1021" s="198">
        <f>IF(N1021="základní",J1021,0)</f>
        <v>0</v>
      </c>
      <c r="BF1021" s="198">
        <f>IF(N1021="snížená",J1021,0)</f>
        <v>0</v>
      </c>
      <c r="BG1021" s="198">
        <f>IF(N1021="zákl. přenesená",J1021,0)</f>
        <v>0</v>
      </c>
      <c r="BH1021" s="198">
        <f>IF(N1021="sníž. přenesená",J1021,0)</f>
        <v>0</v>
      </c>
      <c r="BI1021" s="198">
        <f>IF(N1021="nulová",J1021,0)</f>
        <v>0</v>
      </c>
      <c r="BJ1021" s="18" t="s">
        <v>8</v>
      </c>
      <c r="BK1021" s="198">
        <f>ROUND(I1021*H1021,0)</f>
        <v>0</v>
      </c>
      <c r="BL1021" s="18" t="s">
        <v>4148</v>
      </c>
      <c r="BM1021" s="197" t="s">
        <v>9396</v>
      </c>
    </row>
    <row r="1022" spans="1:65" s="2" customFormat="1" ht="16.5" customHeight="1">
      <c r="A1022" s="35"/>
      <c r="B1022" s="36"/>
      <c r="C1022" s="187" t="s">
        <v>2815</v>
      </c>
      <c r="D1022" s="187" t="s">
        <v>160</v>
      </c>
      <c r="E1022" s="188" t="s">
        <v>5336</v>
      </c>
      <c r="F1022" s="189" t="s">
        <v>5337</v>
      </c>
      <c r="G1022" s="190" t="s">
        <v>921</v>
      </c>
      <c r="H1022" s="191">
        <v>1</v>
      </c>
      <c r="I1022" s="192"/>
      <c r="J1022" s="191">
        <f>ROUND(I1022*H1022,0)</f>
        <v>0</v>
      </c>
      <c r="K1022" s="189" t="s">
        <v>164</v>
      </c>
      <c r="L1022" s="40"/>
      <c r="M1022" s="193" t="s">
        <v>1</v>
      </c>
      <c r="N1022" s="194" t="s">
        <v>41</v>
      </c>
      <c r="O1022" s="72"/>
      <c r="P1022" s="195">
        <f>O1022*H1022</f>
        <v>0</v>
      </c>
      <c r="Q1022" s="195">
        <v>0</v>
      </c>
      <c r="R1022" s="195">
        <f>Q1022*H1022</f>
        <v>0</v>
      </c>
      <c r="S1022" s="195">
        <v>0</v>
      </c>
      <c r="T1022" s="196">
        <f>S1022*H1022</f>
        <v>0</v>
      </c>
      <c r="U1022" s="35"/>
      <c r="V1022" s="35"/>
      <c r="W1022" s="35"/>
      <c r="X1022" s="35"/>
      <c r="Y1022" s="35"/>
      <c r="Z1022" s="35"/>
      <c r="AA1022" s="35"/>
      <c r="AB1022" s="35"/>
      <c r="AC1022" s="35"/>
      <c r="AD1022" s="35"/>
      <c r="AE1022" s="35"/>
      <c r="AR1022" s="197" t="s">
        <v>4148</v>
      </c>
      <c r="AT1022" s="197" t="s">
        <v>160</v>
      </c>
      <c r="AU1022" s="197" t="s">
        <v>85</v>
      </c>
      <c r="AY1022" s="18" t="s">
        <v>158</v>
      </c>
      <c r="BE1022" s="198">
        <f>IF(N1022="základní",J1022,0)</f>
        <v>0</v>
      </c>
      <c r="BF1022" s="198">
        <f>IF(N1022="snížená",J1022,0)</f>
        <v>0</v>
      </c>
      <c r="BG1022" s="198">
        <f>IF(N1022="zákl. přenesená",J1022,0)</f>
        <v>0</v>
      </c>
      <c r="BH1022" s="198">
        <f>IF(N1022="sníž. přenesená",J1022,0)</f>
        <v>0</v>
      </c>
      <c r="BI1022" s="198">
        <f>IF(N1022="nulová",J1022,0)</f>
        <v>0</v>
      </c>
      <c r="BJ1022" s="18" t="s">
        <v>8</v>
      </c>
      <c r="BK1022" s="198">
        <f>ROUND(I1022*H1022,0)</f>
        <v>0</v>
      </c>
      <c r="BL1022" s="18" t="s">
        <v>4148</v>
      </c>
      <c r="BM1022" s="197" t="s">
        <v>9397</v>
      </c>
    </row>
    <row r="1023" spans="1:65" s="12" customFormat="1" ht="22.9" customHeight="1">
      <c r="B1023" s="171"/>
      <c r="C1023" s="172"/>
      <c r="D1023" s="173" t="s">
        <v>75</v>
      </c>
      <c r="E1023" s="185" t="s">
        <v>5339</v>
      </c>
      <c r="F1023" s="185" t="s">
        <v>5340</v>
      </c>
      <c r="G1023" s="172"/>
      <c r="H1023" s="172"/>
      <c r="I1023" s="175"/>
      <c r="J1023" s="186">
        <f>BK1023</f>
        <v>0</v>
      </c>
      <c r="K1023" s="172"/>
      <c r="L1023" s="177"/>
      <c r="M1023" s="178"/>
      <c r="N1023" s="179"/>
      <c r="O1023" s="179"/>
      <c r="P1023" s="180">
        <f>SUM(P1024:P1026)</f>
        <v>0</v>
      </c>
      <c r="Q1023" s="179"/>
      <c r="R1023" s="180">
        <f>SUM(R1024:R1026)</f>
        <v>0</v>
      </c>
      <c r="S1023" s="179"/>
      <c r="T1023" s="181">
        <f>SUM(T1024:T1026)</f>
        <v>0</v>
      </c>
      <c r="AR1023" s="182" t="s">
        <v>199</v>
      </c>
      <c r="AT1023" s="183" t="s">
        <v>75</v>
      </c>
      <c r="AU1023" s="183" t="s">
        <v>8</v>
      </c>
      <c r="AY1023" s="182" t="s">
        <v>158</v>
      </c>
      <c r="BK1023" s="184">
        <f>SUM(BK1024:BK1026)</f>
        <v>0</v>
      </c>
    </row>
    <row r="1024" spans="1:65" s="2" customFormat="1" ht="16.5" customHeight="1">
      <c r="A1024" s="35"/>
      <c r="B1024" s="36"/>
      <c r="C1024" s="187" t="s">
        <v>2817</v>
      </c>
      <c r="D1024" s="187" t="s">
        <v>160</v>
      </c>
      <c r="E1024" s="188" t="s">
        <v>5342</v>
      </c>
      <c r="F1024" s="189" t="s">
        <v>5340</v>
      </c>
      <c r="G1024" s="190" t="s">
        <v>921</v>
      </c>
      <c r="H1024" s="191">
        <v>1</v>
      </c>
      <c r="I1024" s="192"/>
      <c r="J1024" s="191">
        <f>ROUND(I1024*H1024,0)</f>
        <v>0</v>
      </c>
      <c r="K1024" s="189" t="s">
        <v>164</v>
      </c>
      <c r="L1024" s="40"/>
      <c r="M1024" s="193" t="s">
        <v>1</v>
      </c>
      <c r="N1024" s="194" t="s">
        <v>41</v>
      </c>
      <c r="O1024" s="72"/>
      <c r="P1024" s="195">
        <f>O1024*H1024</f>
        <v>0</v>
      </c>
      <c r="Q1024" s="195">
        <v>0</v>
      </c>
      <c r="R1024" s="195">
        <f>Q1024*H1024</f>
        <v>0</v>
      </c>
      <c r="S1024" s="195">
        <v>0</v>
      </c>
      <c r="T1024" s="196">
        <f>S1024*H1024</f>
        <v>0</v>
      </c>
      <c r="U1024" s="35"/>
      <c r="V1024" s="35"/>
      <c r="W1024" s="35"/>
      <c r="X1024" s="35"/>
      <c r="Y1024" s="35"/>
      <c r="Z1024" s="35"/>
      <c r="AA1024" s="35"/>
      <c r="AB1024" s="35"/>
      <c r="AC1024" s="35"/>
      <c r="AD1024" s="35"/>
      <c r="AE1024" s="35"/>
      <c r="AR1024" s="197" t="s">
        <v>4148</v>
      </c>
      <c r="AT1024" s="197" t="s">
        <v>160</v>
      </c>
      <c r="AU1024" s="197" t="s">
        <v>85</v>
      </c>
      <c r="AY1024" s="18" t="s">
        <v>158</v>
      </c>
      <c r="BE1024" s="198">
        <f>IF(N1024="základní",J1024,0)</f>
        <v>0</v>
      </c>
      <c r="BF1024" s="198">
        <f>IF(N1024="snížená",J1024,0)</f>
        <v>0</v>
      </c>
      <c r="BG1024" s="198">
        <f>IF(N1024="zákl. přenesená",J1024,0)</f>
        <v>0</v>
      </c>
      <c r="BH1024" s="198">
        <f>IF(N1024="sníž. přenesená",J1024,0)</f>
        <v>0</v>
      </c>
      <c r="BI1024" s="198">
        <f>IF(N1024="nulová",J1024,0)</f>
        <v>0</v>
      </c>
      <c r="BJ1024" s="18" t="s">
        <v>8</v>
      </c>
      <c r="BK1024" s="198">
        <f>ROUND(I1024*H1024,0)</f>
        <v>0</v>
      </c>
      <c r="BL1024" s="18" t="s">
        <v>4148</v>
      </c>
      <c r="BM1024" s="197" t="s">
        <v>9398</v>
      </c>
    </row>
    <row r="1025" spans="1:65" s="2" customFormat="1" ht="16.5" customHeight="1">
      <c r="A1025" s="35"/>
      <c r="B1025" s="36"/>
      <c r="C1025" s="187" t="s">
        <v>2819</v>
      </c>
      <c r="D1025" s="187" t="s">
        <v>160</v>
      </c>
      <c r="E1025" s="188" t="s">
        <v>5345</v>
      </c>
      <c r="F1025" s="189" t="s">
        <v>5346</v>
      </c>
      <c r="G1025" s="190" t="s">
        <v>498</v>
      </c>
      <c r="H1025" s="191">
        <v>1</v>
      </c>
      <c r="I1025" s="192"/>
      <c r="J1025" s="191">
        <f>ROUND(I1025*H1025,0)</f>
        <v>0</v>
      </c>
      <c r="K1025" s="189" t="s">
        <v>1</v>
      </c>
      <c r="L1025" s="40"/>
      <c r="M1025" s="193" t="s">
        <v>1</v>
      </c>
      <c r="N1025" s="194" t="s">
        <v>41</v>
      </c>
      <c r="O1025" s="72"/>
      <c r="P1025" s="195">
        <f>O1025*H1025</f>
        <v>0</v>
      </c>
      <c r="Q1025" s="195">
        <v>0</v>
      </c>
      <c r="R1025" s="195">
        <f>Q1025*H1025</f>
        <v>0</v>
      </c>
      <c r="S1025" s="195">
        <v>0</v>
      </c>
      <c r="T1025" s="196">
        <f>S1025*H1025</f>
        <v>0</v>
      </c>
      <c r="U1025" s="35"/>
      <c r="V1025" s="35"/>
      <c r="W1025" s="35"/>
      <c r="X1025" s="35"/>
      <c r="Y1025" s="35"/>
      <c r="Z1025" s="35"/>
      <c r="AA1025" s="35"/>
      <c r="AB1025" s="35"/>
      <c r="AC1025" s="35"/>
      <c r="AD1025" s="35"/>
      <c r="AE1025" s="35"/>
      <c r="AR1025" s="197" t="s">
        <v>4148</v>
      </c>
      <c r="AT1025" s="197" t="s">
        <v>160</v>
      </c>
      <c r="AU1025" s="197" t="s">
        <v>85</v>
      </c>
      <c r="AY1025" s="18" t="s">
        <v>158</v>
      </c>
      <c r="BE1025" s="198">
        <f>IF(N1025="základní",J1025,0)</f>
        <v>0</v>
      </c>
      <c r="BF1025" s="198">
        <f>IF(N1025="snížená",J1025,0)</f>
        <v>0</v>
      </c>
      <c r="BG1025" s="198">
        <f>IF(N1025="zákl. přenesená",J1025,0)</f>
        <v>0</v>
      </c>
      <c r="BH1025" s="198">
        <f>IF(N1025="sníž. přenesená",J1025,0)</f>
        <v>0</v>
      </c>
      <c r="BI1025" s="198">
        <f>IF(N1025="nulová",J1025,0)</f>
        <v>0</v>
      </c>
      <c r="BJ1025" s="18" t="s">
        <v>8</v>
      </c>
      <c r="BK1025" s="198">
        <f>ROUND(I1025*H1025,0)</f>
        <v>0</v>
      </c>
      <c r="BL1025" s="18" t="s">
        <v>4148</v>
      </c>
      <c r="BM1025" s="197" t="s">
        <v>9399</v>
      </c>
    </row>
    <row r="1026" spans="1:65" s="2" customFormat="1" ht="16.5" customHeight="1">
      <c r="A1026" s="35"/>
      <c r="B1026" s="36"/>
      <c r="C1026" s="187" t="s">
        <v>2821</v>
      </c>
      <c r="D1026" s="187" t="s">
        <v>160</v>
      </c>
      <c r="E1026" s="188" t="s">
        <v>5349</v>
      </c>
      <c r="F1026" s="189" t="s">
        <v>5350</v>
      </c>
      <c r="G1026" s="190" t="s">
        <v>921</v>
      </c>
      <c r="H1026" s="191">
        <v>1</v>
      </c>
      <c r="I1026" s="192"/>
      <c r="J1026" s="191">
        <f>ROUND(I1026*H1026,0)</f>
        <v>0</v>
      </c>
      <c r="K1026" s="189" t="s">
        <v>164</v>
      </c>
      <c r="L1026" s="40"/>
      <c r="M1026" s="193" t="s">
        <v>1</v>
      </c>
      <c r="N1026" s="194" t="s">
        <v>41</v>
      </c>
      <c r="O1026" s="72"/>
      <c r="P1026" s="195">
        <f>O1026*H1026</f>
        <v>0</v>
      </c>
      <c r="Q1026" s="195">
        <v>0</v>
      </c>
      <c r="R1026" s="195">
        <f>Q1026*H1026</f>
        <v>0</v>
      </c>
      <c r="S1026" s="195">
        <v>0</v>
      </c>
      <c r="T1026" s="196">
        <f>S1026*H1026</f>
        <v>0</v>
      </c>
      <c r="U1026" s="35"/>
      <c r="V1026" s="35"/>
      <c r="W1026" s="35"/>
      <c r="X1026" s="35"/>
      <c r="Y1026" s="35"/>
      <c r="Z1026" s="35"/>
      <c r="AA1026" s="35"/>
      <c r="AB1026" s="35"/>
      <c r="AC1026" s="35"/>
      <c r="AD1026" s="35"/>
      <c r="AE1026" s="35"/>
      <c r="AR1026" s="197" t="s">
        <v>4148</v>
      </c>
      <c r="AT1026" s="197" t="s">
        <v>160</v>
      </c>
      <c r="AU1026" s="197" t="s">
        <v>85</v>
      </c>
      <c r="AY1026" s="18" t="s">
        <v>158</v>
      </c>
      <c r="BE1026" s="198">
        <f>IF(N1026="základní",J1026,0)</f>
        <v>0</v>
      </c>
      <c r="BF1026" s="198">
        <f>IF(N1026="snížená",J1026,0)</f>
        <v>0</v>
      </c>
      <c r="BG1026" s="198">
        <f>IF(N1026="zákl. přenesená",J1026,0)</f>
        <v>0</v>
      </c>
      <c r="BH1026" s="198">
        <f>IF(N1026="sníž. přenesená",J1026,0)</f>
        <v>0</v>
      </c>
      <c r="BI1026" s="198">
        <f>IF(N1026="nulová",J1026,0)</f>
        <v>0</v>
      </c>
      <c r="BJ1026" s="18" t="s">
        <v>8</v>
      </c>
      <c r="BK1026" s="198">
        <f>ROUND(I1026*H1026,0)</f>
        <v>0</v>
      </c>
      <c r="BL1026" s="18" t="s">
        <v>4148</v>
      </c>
      <c r="BM1026" s="197" t="s">
        <v>9400</v>
      </c>
    </row>
    <row r="1027" spans="1:65" s="12" customFormat="1" ht="22.9" customHeight="1">
      <c r="B1027" s="171"/>
      <c r="C1027" s="172"/>
      <c r="D1027" s="173" t="s">
        <v>75</v>
      </c>
      <c r="E1027" s="185" t="s">
        <v>5352</v>
      </c>
      <c r="F1027" s="185" t="s">
        <v>5353</v>
      </c>
      <c r="G1027" s="172"/>
      <c r="H1027" s="172"/>
      <c r="I1027" s="175"/>
      <c r="J1027" s="186">
        <f>BK1027</f>
        <v>0</v>
      </c>
      <c r="K1027" s="172"/>
      <c r="L1027" s="177"/>
      <c r="M1027" s="178"/>
      <c r="N1027" s="179"/>
      <c r="O1027" s="179"/>
      <c r="P1027" s="180">
        <f>SUM(P1028:P1029)</f>
        <v>0</v>
      </c>
      <c r="Q1027" s="179"/>
      <c r="R1027" s="180">
        <f>SUM(R1028:R1029)</f>
        <v>0</v>
      </c>
      <c r="S1027" s="179"/>
      <c r="T1027" s="181">
        <f>SUM(T1028:T1029)</f>
        <v>0</v>
      </c>
      <c r="AR1027" s="182" t="s">
        <v>199</v>
      </c>
      <c r="AT1027" s="183" t="s">
        <v>75</v>
      </c>
      <c r="AU1027" s="183" t="s">
        <v>8</v>
      </c>
      <c r="AY1027" s="182" t="s">
        <v>158</v>
      </c>
      <c r="BK1027" s="184">
        <f>SUM(BK1028:BK1029)</f>
        <v>0</v>
      </c>
    </row>
    <row r="1028" spans="1:65" s="2" customFormat="1" ht="16.5" customHeight="1">
      <c r="A1028" s="35"/>
      <c r="B1028" s="36"/>
      <c r="C1028" s="187" t="s">
        <v>2823</v>
      </c>
      <c r="D1028" s="187" t="s">
        <v>160</v>
      </c>
      <c r="E1028" s="188" t="s">
        <v>5355</v>
      </c>
      <c r="F1028" s="189" t="s">
        <v>5356</v>
      </c>
      <c r="G1028" s="190" t="s">
        <v>921</v>
      </c>
      <c r="H1028" s="191">
        <v>1</v>
      </c>
      <c r="I1028" s="192"/>
      <c r="J1028" s="191">
        <f>ROUND(I1028*H1028,0)</f>
        <v>0</v>
      </c>
      <c r="K1028" s="189" t="s">
        <v>1</v>
      </c>
      <c r="L1028" s="40"/>
      <c r="M1028" s="193" t="s">
        <v>1</v>
      </c>
      <c r="N1028" s="194" t="s">
        <v>41</v>
      </c>
      <c r="O1028" s="72"/>
      <c r="P1028" s="195">
        <f>O1028*H1028</f>
        <v>0</v>
      </c>
      <c r="Q1028" s="195">
        <v>0</v>
      </c>
      <c r="R1028" s="195">
        <f>Q1028*H1028</f>
        <v>0</v>
      </c>
      <c r="S1028" s="195">
        <v>0</v>
      </c>
      <c r="T1028" s="196">
        <f>S1028*H1028</f>
        <v>0</v>
      </c>
      <c r="U1028" s="35"/>
      <c r="V1028" s="35"/>
      <c r="W1028" s="35"/>
      <c r="X1028" s="35"/>
      <c r="Y1028" s="35"/>
      <c r="Z1028" s="35"/>
      <c r="AA1028" s="35"/>
      <c r="AB1028" s="35"/>
      <c r="AC1028" s="35"/>
      <c r="AD1028" s="35"/>
      <c r="AE1028" s="35"/>
      <c r="AR1028" s="197" t="s">
        <v>4148</v>
      </c>
      <c r="AT1028" s="197" t="s">
        <v>160</v>
      </c>
      <c r="AU1028" s="197" t="s">
        <v>85</v>
      </c>
      <c r="AY1028" s="18" t="s">
        <v>158</v>
      </c>
      <c r="BE1028" s="198">
        <f>IF(N1028="základní",J1028,0)</f>
        <v>0</v>
      </c>
      <c r="BF1028" s="198">
        <f>IF(N1028="snížená",J1028,0)</f>
        <v>0</v>
      </c>
      <c r="BG1028" s="198">
        <f>IF(N1028="zákl. přenesená",J1028,0)</f>
        <v>0</v>
      </c>
      <c r="BH1028" s="198">
        <f>IF(N1028="sníž. přenesená",J1028,0)</f>
        <v>0</v>
      </c>
      <c r="BI1028" s="198">
        <f>IF(N1028="nulová",J1028,0)</f>
        <v>0</v>
      </c>
      <c r="BJ1028" s="18" t="s">
        <v>8</v>
      </c>
      <c r="BK1028" s="198">
        <f>ROUND(I1028*H1028,0)</f>
        <v>0</v>
      </c>
      <c r="BL1028" s="18" t="s">
        <v>4148</v>
      </c>
      <c r="BM1028" s="197" t="s">
        <v>9401</v>
      </c>
    </row>
    <row r="1029" spans="1:65" s="2" customFormat="1" ht="16.5" customHeight="1">
      <c r="A1029" s="35"/>
      <c r="B1029" s="36"/>
      <c r="C1029" s="187" t="s">
        <v>2825</v>
      </c>
      <c r="D1029" s="187" t="s">
        <v>160</v>
      </c>
      <c r="E1029" s="188" t="s">
        <v>5359</v>
      </c>
      <c r="F1029" s="189" t="s">
        <v>1734</v>
      </c>
      <c r="G1029" s="190" t="s">
        <v>921</v>
      </c>
      <c r="H1029" s="191">
        <v>1</v>
      </c>
      <c r="I1029" s="192"/>
      <c r="J1029" s="191">
        <f>ROUND(I1029*H1029,0)</f>
        <v>0</v>
      </c>
      <c r="K1029" s="189" t="s">
        <v>164</v>
      </c>
      <c r="L1029" s="40"/>
      <c r="M1029" s="193" t="s">
        <v>1</v>
      </c>
      <c r="N1029" s="194" t="s">
        <v>41</v>
      </c>
      <c r="O1029" s="72"/>
      <c r="P1029" s="195">
        <f>O1029*H1029</f>
        <v>0</v>
      </c>
      <c r="Q1029" s="195">
        <v>0</v>
      </c>
      <c r="R1029" s="195">
        <f>Q1029*H1029</f>
        <v>0</v>
      </c>
      <c r="S1029" s="195">
        <v>0</v>
      </c>
      <c r="T1029" s="196">
        <f>S1029*H1029</f>
        <v>0</v>
      </c>
      <c r="U1029" s="35"/>
      <c r="V1029" s="35"/>
      <c r="W1029" s="35"/>
      <c r="X1029" s="35"/>
      <c r="Y1029" s="35"/>
      <c r="Z1029" s="35"/>
      <c r="AA1029" s="35"/>
      <c r="AB1029" s="35"/>
      <c r="AC1029" s="35"/>
      <c r="AD1029" s="35"/>
      <c r="AE1029" s="35"/>
      <c r="AR1029" s="197" t="s">
        <v>4148</v>
      </c>
      <c r="AT1029" s="197" t="s">
        <v>160</v>
      </c>
      <c r="AU1029" s="197" t="s">
        <v>85</v>
      </c>
      <c r="AY1029" s="18" t="s">
        <v>158</v>
      </c>
      <c r="BE1029" s="198">
        <f>IF(N1029="základní",J1029,0)</f>
        <v>0</v>
      </c>
      <c r="BF1029" s="198">
        <f>IF(N1029="snížená",J1029,0)</f>
        <v>0</v>
      </c>
      <c r="BG1029" s="198">
        <f>IF(N1029="zákl. přenesená",J1029,0)</f>
        <v>0</v>
      </c>
      <c r="BH1029" s="198">
        <f>IF(N1029="sníž. přenesená",J1029,0)</f>
        <v>0</v>
      </c>
      <c r="BI1029" s="198">
        <f>IF(N1029="nulová",J1029,0)</f>
        <v>0</v>
      </c>
      <c r="BJ1029" s="18" t="s">
        <v>8</v>
      </c>
      <c r="BK1029" s="198">
        <f>ROUND(I1029*H1029,0)</f>
        <v>0</v>
      </c>
      <c r="BL1029" s="18" t="s">
        <v>4148</v>
      </c>
      <c r="BM1029" s="197" t="s">
        <v>9402</v>
      </c>
    </row>
    <row r="1030" spans="1:65" s="12" customFormat="1" ht="22.9" customHeight="1">
      <c r="B1030" s="171"/>
      <c r="C1030" s="172"/>
      <c r="D1030" s="173" t="s">
        <v>75</v>
      </c>
      <c r="E1030" s="185" t="s">
        <v>5361</v>
      </c>
      <c r="F1030" s="185" t="s">
        <v>5362</v>
      </c>
      <c r="G1030" s="172"/>
      <c r="H1030" s="172"/>
      <c r="I1030" s="175"/>
      <c r="J1030" s="186">
        <f>BK1030</f>
        <v>0</v>
      </c>
      <c r="K1030" s="172"/>
      <c r="L1030" s="177"/>
      <c r="M1030" s="178"/>
      <c r="N1030" s="179"/>
      <c r="O1030" s="179"/>
      <c r="P1030" s="180">
        <f>SUM(P1031:P1032)</f>
        <v>0</v>
      </c>
      <c r="Q1030" s="179"/>
      <c r="R1030" s="180">
        <f>SUM(R1031:R1032)</f>
        <v>0</v>
      </c>
      <c r="S1030" s="179"/>
      <c r="T1030" s="181">
        <f>SUM(T1031:T1032)</f>
        <v>0</v>
      </c>
      <c r="AR1030" s="182" t="s">
        <v>199</v>
      </c>
      <c r="AT1030" s="183" t="s">
        <v>75</v>
      </c>
      <c r="AU1030" s="183" t="s">
        <v>8</v>
      </c>
      <c r="AY1030" s="182" t="s">
        <v>158</v>
      </c>
      <c r="BK1030" s="184">
        <f>SUM(BK1031:BK1032)</f>
        <v>0</v>
      </c>
    </row>
    <row r="1031" spans="1:65" s="2" customFormat="1" ht="16.5" customHeight="1">
      <c r="A1031" s="35"/>
      <c r="B1031" s="36"/>
      <c r="C1031" s="187" t="s">
        <v>2827</v>
      </c>
      <c r="D1031" s="187" t="s">
        <v>160</v>
      </c>
      <c r="E1031" s="188" t="s">
        <v>5364</v>
      </c>
      <c r="F1031" s="189" t="s">
        <v>5362</v>
      </c>
      <c r="G1031" s="190" t="s">
        <v>921</v>
      </c>
      <c r="H1031" s="191">
        <v>1</v>
      </c>
      <c r="I1031" s="192"/>
      <c r="J1031" s="191">
        <f>ROUND(I1031*H1031,0)</f>
        <v>0</v>
      </c>
      <c r="K1031" s="189" t="s">
        <v>164</v>
      </c>
      <c r="L1031" s="40"/>
      <c r="M1031" s="193" t="s">
        <v>1</v>
      </c>
      <c r="N1031" s="194" t="s">
        <v>41</v>
      </c>
      <c r="O1031" s="72"/>
      <c r="P1031" s="195">
        <f>O1031*H1031</f>
        <v>0</v>
      </c>
      <c r="Q1031" s="195">
        <v>0</v>
      </c>
      <c r="R1031" s="195">
        <f>Q1031*H1031</f>
        <v>0</v>
      </c>
      <c r="S1031" s="195">
        <v>0</v>
      </c>
      <c r="T1031" s="196">
        <f>S1031*H1031</f>
        <v>0</v>
      </c>
      <c r="U1031" s="35"/>
      <c r="V1031" s="35"/>
      <c r="W1031" s="35"/>
      <c r="X1031" s="35"/>
      <c r="Y1031" s="35"/>
      <c r="Z1031" s="35"/>
      <c r="AA1031" s="35"/>
      <c r="AB1031" s="35"/>
      <c r="AC1031" s="35"/>
      <c r="AD1031" s="35"/>
      <c r="AE1031" s="35"/>
      <c r="AR1031" s="197" t="s">
        <v>4148</v>
      </c>
      <c r="AT1031" s="197" t="s">
        <v>160</v>
      </c>
      <c r="AU1031" s="197" t="s">
        <v>85</v>
      </c>
      <c r="AY1031" s="18" t="s">
        <v>158</v>
      </c>
      <c r="BE1031" s="198">
        <f>IF(N1031="základní",J1031,0)</f>
        <v>0</v>
      </c>
      <c r="BF1031" s="198">
        <f>IF(N1031="snížená",J1031,0)</f>
        <v>0</v>
      </c>
      <c r="BG1031" s="198">
        <f>IF(N1031="zákl. přenesená",J1031,0)</f>
        <v>0</v>
      </c>
      <c r="BH1031" s="198">
        <f>IF(N1031="sníž. přenesená",J1031,0)</f>
        <v>0</v>
      </c>
      <c r="BI1031" s="198">
        <f>IF(N1031="nulová",J1031,0)</f>
        <v>0</v>
      </c>
      <c r="BJ1031" s="18" t="s">
        <v>8</v>
      </c>
      <c r="BK1031" s="198">
        <f>ROUND(I1031*H1031,0)</f>
        <v>0</v>
      </c>
      <c r="BL1031" s="18" t="s">
        <v>4148</v>
      </c>
      <c r="BM1031" s="197" t="s">
        <v>9403</v>
      </c>
    </row>
    <row r="1032" spans="1:65" s="2" customFormat="1" ht="16.5" customHeight="1">
      <c r="A1032" s="35"/>
      <c r="B1032" s="36"/>
      <c r="C1032" s="187" t="s">
        <v>2831</v>
      </c>
      <c r="D1032" s="187" t="s">
        <v>160</v>
      </c>
      <c r="E1032" s="188" t="s">
        <v>5367</v>
      </c>
      <c r="F1032" s="189" t="s">
        <v>5368</v>
      </c>
      <c r="G1032" s="190" t="s">
        <v>921</v>
      </c>
      <c r="H1032" s="191">
        <v>1</v>
      </c>
      <c r="I1032" s="192"/>
      <c r="J1032" s="191">
        <f>ROUND(I1032*H1032,0)</f>
        <v>0</v>
      </c>
      <c r="K1032" s="189" t="s">
        <v>1</v>
      </c>
      <c r="L1032" s="40"/>
      <c r="M1032" s="256" t="s">
        <v>1</v>
      </c>
      <c r="N1032" s="257" t="s">
        <v>41</v>
      </c>
      <c r="O1032" s="258"/>
      <c r="P1032" s="259">
        <f>O1032*H1032</f>
        <v>0</v>
      </c>
      <c r="Q1032" s="259">
        <v>0</v>
      </c>
      <c r="R1032" s="259">
        <f>Q1032*H1032</f>
        <v>0</v>
      </c>
      <c r="S1032" s="259">
        <v>0</v>
      </c>
      <c r="T1032" s="260">
        <f>S1032*H1032</f>
        <v>0</v>
      </c>
      <c r="U1032" s="35"/>
      <c r="V1032" s="35"/>
      <c r="W1032" s="35"/>
      <c r="X1032" s="35"/>
      <c r="Y1032" s="35"/>
      <c r="Z1032" s="35"/>
      <c r="AA1032" s="35"/>
      <c r="AB1032" s="35"/>
      <c r="AC1032" s="35"/>
      <c r="AD1032" s="35"/>
      <c r="AE1032" s="35"/>
      <c r="AR1032" s="197" t="s">
        <v>4148</v>
      </c>
      <c r="AT1032" s="197" t="s">
        <v>160</v>
      </c>
      <c r="AU1032" s="197" t="s">
        <v>85</v>
      </c>
      <c r="AY1032" s="18" t="s">
        <v>158</v>
      </c>
      <c r="BE1032" s="198">
        <f>IF(N1032="základní",J1032,0)</f>
        <v>0</v>
      </c>
      <c r="BF1032" s="198">
        <f>IF(N1032="snížená",J1032,0)</f>
        <v>0</v>
      </c>
      <c r="BG1032" s="198">
        <f>IF(N1032="zákl. přenesená",J1032,0)</f>
        <v>0</v>
      </c>
      <c r="BH1032" s="198">
        <f>IF(N1032="sníž. přenesená",J1032,0)</f>
        <v>0</v>
      </c>
      <c r="BI1032" s="198">
        <f>IF(N1032="nulová",J1032,0)</f>
        <v>0</v>
      </c>
      <c r="BJ1032" s="18" t="s">
        <v>8</v>
      </c>
      <c r="BK1032" s="198">
        <f>ROUND(I1032*H1032,0)</f>
        <v>0</v>
      </c>
      <c r="BL1032" s="18" t="s">
        <v>4148</v>
      </c>
      <c r="BM1032" s="197" t="s">
        <v>9404</v>
      </c>
    </row>
    <row r="1033" spans="1:65" s="2" customFormat="1" ht="6.95" customHeight="1">
      <c r="A1033" s="35"/>
      <c r="B1033" s="55"/>
      <c r="C1033" s="56"/>
      <c r="D1033" s="56"/>
      <c r="E1033" s="56"/>
      <c r="F1033" s="56"/>
      <c r="G1033" s="56"/>
      <c r="H1033" s="56"/>
      <c r="I1033" s="56"/>
      <c r="J1033" s="56"/>
      <c r="K1033" s="56"/>
      <c r="L1033" s="40"/>
      <c r="M1033" s="35"/>
      <c r="O1033" s="35"/>
      <c r="P1033" s="35"/>
      <c r="Q1033" s="35"/>
      <c r="R1033" s="35"/>
      <c r="S1033" s="35"/>
      <c r="T1033" s="35"/>
      <c r="U1033" s="35"/>
      <c r="V1033" s="35"/>
      <c r="W1033" s="35"/>
      <c r="X1033" s="35"/>
      <c r="Y1033" s="35"/>
      <c r="Z1033" s="35"/>
      <c r="AA1033" s="35"/>
      <c r="AB1033" s="35"/>
      <c r="AC1033" s="35"/>
      <c r="AD1033" s="35"/>
      <c r="AE1033" s="35"/>
    </row>
  </sheetData>
  <sheetProtection algorithmName="SHA-512" hashValue="OQooE+3/3GE3ozdAQ18m5OFlUwdvkA+QjIcFn8XURQdgO5l36exxFmYbitZL8XRr+jc+Hz6XYE/4nyCrYGPjyA==" saltValue="cQiEpWjLvI9SWxrciYe2PfS49i4/4Twn6OCYcNXYTmZRlC/6EMw/HgisVWxIjMOg+2T7lGm6yDZQ/lG6qVieiw==" spinCount="100000" sheet="1" objects="1" scenarios="1" formatColumns="0" formatRows="0" autoFilter="0"/>
  <autoFilter ref="C148:K1032" xr:uid="{00000000-0009-0000-0000-000004000000}"/>
  <mergeCells count="9">
    <mergeCell ref="E87:H87"/>
    <mergeCell ref="E139:H139"/>
    <mergeCell ref="E141:H14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Rekapitulace stavby</vt:lpstr>
      <vt:lpstr>01 - SO 01 Etapa 1</vt:lpstr>
      <vt:lpstr>02 - SO 02 Etapa 2</vt:lpstr>
      <vt:lpstr>03 - SO 03 Etapa 3</vt:lpstr>
      <vt:lpstr>04 - SO 04 Etapa 4</vt:lpstr>
      <vt:lpstr>'01 - SO 01 Etapa 1'!Print_Area</vt:lpstr>
      <vt:lpstr>'02 - SO 02 Etapa 2'!Print_Area</vt:lpstr>
      <vt:lpstr>'03 - SO 03 Etapa 3'!Print_Area</vt:lpstr>
      <vt:lpstr>'04 - SO 04 Etapa 4'!Print_Area</vt:lpstr>
      <vt:lpstr>'Rekapitulace stavby'!Print_Area</vt:lpstr>
      <vt:lpstr>'01 - SO 01 Etapa 1'!Print_Titles</vt:lpstr>
      <vt:lpstr>'02 - SO 02 Etapa 2'!Print_Titles</vt:lpstr>
      <vt:lpstr>'03 - SO 03 Etapa 3'!Print_Titles</vt:lpstr>
      <vt:lpstr>'04 - SO 04 Etapa 4'!Print_Titles</vt:lpstr>
      <vt:lpstr>'Rekapitulace stavby'!Print_Titles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Core5\lukes</dc:creator>
  <cp:lastModifiedBy>Poremska</cp:lastModifiedBy>
  <dcterms:created xsi:type="dcterms:W3CDTF">2021-03-26T23:16:21Z</dcterms:created>
  <dcterms:modified xsi:type="dcterms:W3CDTF">2021-03-30T07:50:21Z</dcterms:modified>
</cp:coreProperties>
</file>